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S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4"/>
  <c r="B3" i="34" s="1"/>
  <c r="B5" i="32"/>
  <c r="B3" i="32" s="1"/>
  <c r="B5" i="30"/>
  <c r="B3" i="30" s="1"/>
  <c r="C16" i="31"/>
  <c r="B16" i="31"/>
  <c r="B5" i="35" l="1"/>
  <c r="B3" i="35" s="1"/>
  <c r="B5" i="33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4" i="6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84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212" i="69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64" i="49"/>
  <c r="W161" i="49" s="1"/>
  <c r="W128" i="59"/>
  <c r="W124" i="59" s="1"/>
  <c r="W66" i="59"/>
  <c r="W7" i="59"/>
  <c r="W3" i="59" s="1"/>
  <c r="W4" i="56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214" i="68"/>
  <c r="W17" i="12"/>
  <c r="W23" i="26"/>
  <c r="W144" i="61"/>
  <c r="W162" i="61"/>
  <c r="W23" i="15"/>
  <c r="W242" i="72"/>
  <c r="W224" i="71"/>
  <c r="W162" i="53"/>
  <c r="W162" i="52"/>
  <c r="W144" i="52"/>
  <c r="W144" i="51"/>
  <c r="W162" i="51"/>
  <c r="W81" i="54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162" i="62"/>
  <c r="W406" i="72"/>
  <c r="W442" i="72"/>
  <c r="W162" i="63"/>
  <c r="W424" i="71"/>
  <c r="W144" i="62"/>
  <c r="W406" i="71"/>
  <c r="W442" i="71"/>
  <c r="W144" i="63"/>
  <c r="W12" i="15"/>
  <c r="W224" i="72"/>
  <c r="W260" i="72"/>
  <c r="W242" i="71"/>
  <c r="W260" i="71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57" i="4"/>
  <c r="B76" i="4"/>
  <c r="B13" i="4"/>
  <c r="B12" i="4"/>
  <c r="B73" i="4"/>
  <c r="B10" i="4"/>
  <c r="B55" i="4"/>
  <c r="B46" i="4"/>
  <c r="B15" i="4"/>
  <c r="B78" i="4"/>
  <c r="B72" i="4"/>
  <c r="B17" i="4"/>
  <c r="B49" i="4"/>
  <c r="B28" i="4"/>
  <c r="B77" i="4"/>
  <c r="B59" i="4"/>
  <c r="B69" i="4"/>
  <c r="B21" i="4"/>
  <c r="B70" i="4"/>
  <c r="B37" i="4"/>
  <c r="B68" i="4"/>
  <c r="B48" i="4"/>
  <c r="B66" i="4"/>
  <c r="B80" i="4"/>
  <c r="B22" i="4"/>
  <c r="B25" i="4"/>
  <c r="B82" i="4"/>
  <c r="B20" i="4"/>
  <c r="B61" i="4"/>
  <c r="B36" i="4"/>
  <c r="B9" i="4"/>
  <c r="B27" i="4"/>
  <c r="B23" i="4"/>
  <c r="B4" i="4"/>
  <c r="B30" i="4"/>
  <c r="B71" i="4"/>
  <c r="B45" i="4"/>
  <c r="B38" i="4"/>
  <c r="B34" i="4"/>
  <c r="B58" i="4"/>
  <c r="B35" i="4"/>
  <c r="B33" i="4"/>
  <c r="B40" i="4"/>
  <c r="B41" i="4"/>
  <c r="B14" i="4"/>
  <c r="B79" i="4"/>
  <c r="B7" i="4"/>
  <c r="B11" i="4"/>
  <c r="B60" i="4"/>
  <c r="B54" i="4"/>
  <c r="B26" i="4"/>
  <c r="B84" i="4"/>
  <c r="B44" i="4"/>
  <c r="B47" i="4"/>
  <c r="B8" i="4"/>
  <c r="B56" i="4"/>
  <c r="B64" i="4"/>
  <c r="B65" i="4"/>
  <c r="B83" i="4"/>
  <c r="B52" i="4"/>
  <c r="B29" i="4"/>
  <c r="B39" i="4"/>
  <c r="B67" i="4"/>
  <c r="B53" i="4"/>
  <c r="B81" i="4"/>
  <c r="B24" i="4"/>
  <c r="B16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" i="29" s="1"/>
  <c r="B130" i="29"/>
  <c r="B17" i="36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22" i="29" s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F3" i="29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G3" i="29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F3" i="10" l="1"/>
  <c r="L3" i="13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Q81" i="56" s="1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N315" i="71" l="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<sst xmlns="http://schemas.openxmlformats.org/spreadsheetml/2006/main" count="18216" uniqueCount="4947">
  <si>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</si>
  <si>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</si>
  <si>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</si>
  <si>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</si>
  <si>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</si>
  <si>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</si>
  <si>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</si>
  <si>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</si>
  <si>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</si>
  <si>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</si>
  <si>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</si>
  <si>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</si>
  <si>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</si>
  <si>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</si>
  <si>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</si>
  <si>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</si>
  <si>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</si>
  <si>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</si>
  <si>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</si>
  <si>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</si>
  <si>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</si>
  <si>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</si>
  <si>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</si>
  <si>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</si>
  <si>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</si>
  <si>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</si>
  <si>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</si>
  <si>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</si>
  <si>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</si>
  <si>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</si>
  <si>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</si>
  <si>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</si>
  <si>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</si>
  <si>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</si>
  <si>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</si>
  <si>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</si>
  <si>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</si>
  <si>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</si>
  <si>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</si>
  <si>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</si>
  <si>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</si>
  <si>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</si>
  <si>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</si>
  <si>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</si>
  <si>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</si>
  <si>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</si>
  <si>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</si>
  <si>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</si>
  <si>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</si>
  <si>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</si>
  <si>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</si>
  <si>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</si>
  <si>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</si>
  <si>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</si>
  <si>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</si>
  <si>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</si>
  <si>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</si>
  <si>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</si>
  <si>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</si>
  <si>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</si>
  <si>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</si>
  <si>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</si>
  <si>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</si>
  <si>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</si>
  <si>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</si>
  <si>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</si>
  <si>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</si>
  <si>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</si>
  <si>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</si>
  <si>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</si>
  <si>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</si>
  <si>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</si>
  <si>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</si>
  <si>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</si>
  <si>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</si>
  <si>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</si>
  <si>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</si>
  <si>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</si>
  <si>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</si>
  <si>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</si>
  <si>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</si>
  <si>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</si>
  <si>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</si>
  <si>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</si>
  <si>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</si>
  <si>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</si>
  <si>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</si>
  <si>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</si>
  <si>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</si>
  <si>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</si>
  <si>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</si>
  <si>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</si>
  <si>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</si>
  <si>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</si>
  <si>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</si>
  <si>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</si>
  <si>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</si>
  <si>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</si>
  <si>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</si>
  <si>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</si>
  <si>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</si>
  <si>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</si>
  <si>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</si>
  <si>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</si>
  <si>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</si>
  <si>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</si>
  <si>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</si>
  <si>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</si>
  <si>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</si>
  <si>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</si>
  <si>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</si>
  <si>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</si>
  <si>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</si>
  <si>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</si>
  <si>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</si>
  <si>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</si>
  <si>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</si>
  <si>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</si>
  <si>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</si>
  <si>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</si>
  <si>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</si>
  <si>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</si>
  <si>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</si>
  <si>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</si>
  <si>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</si>
  <si>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</si>
  <si>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</si>
  <si>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</si>
  <si>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</si>
  <si>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</si>
  <si>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</si>
  <si>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</si>
  <si>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</si>
  <si>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</si>
  <si>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</si>
  <si>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</si>
  <si>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</si>
  <si>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</si>
  <si>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</si>
  <si>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</si>
  <si>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</si>
  <si>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</si>
  <si>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</si>
  <si>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</si>
  <si>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</si>
  <si>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</si>
  <si>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</si>
  <si>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</si>
  <si>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</si>
  <si>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</si>
  <si>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</si>
  <si>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</si>
  <si>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</si>
  <si>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</si>
  <si>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</si>
  <si>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</si>
  <si>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</si>
  <si>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</si>
  <si>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</si>
  <si>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</si>
  <si>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</si>
  <si>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</si>
  <si>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</si>
  <si>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</si>
  <si>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</si>
  <si>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</si>
  <si>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</si>
  <si>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</si>
  <si>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</si>
  <si>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</si>
  <si>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</si>
  <si>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</si>
  <si>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</si>
  <si>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</si>
  <si>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</si>
  <si>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</si>
  <si>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</si>
  <si>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</si>
  <si>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</si>
  <si>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</si>
  <si>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</si>
  <si>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</si>
  <si>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</si>
  <si>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</si>
  <si>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</si>
  <si>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</si>
  <si>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</si>
  <si>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</si>
  <si>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</si>
  <si>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</si>
  <si>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</si>
  <si>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</si>
  <si>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</si>
  <si>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</si>
  <si>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</si>
  <si>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</si>
  <si>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</si>
  <si>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</si>
  <si>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</si>
  <si>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</si>
  <si>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</si>
  <si>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</si>
  <si>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</si>
  <si>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</si>
  <si>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</si>
  <si>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</si>
  <si>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</si>
  <si>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</si>
  <si>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</si>
  <si>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</si>
  <si>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</si>
  <si>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</si>
  <si>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</si>
  <si>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</si>
  <si>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</si>
  <si>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</si>
  <si>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</si>
  <si>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</si>
  <si>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ES</t>
  </si>
  <si>
    <t>Spain</t>
  </si>
  <si>
    <t>ES - Residential sector summary</t>
  </si>
  <si>
    <t>Macro.Meuro2015.ES.ConsumptionExpenditure</t>
  </si>
  <si>
    <t>Macro.number.ES.Population</t>
  </si>
  <si>
    <t>NUM.number.ES.Res.HH</t>
  </si>
  <si>
    <t>SurfaceArea.ksqm.ES.Res.HH</t>
  </si>
  <si>
    <t>NUM.number.ES.Res.HHnew</t>
  </si>
  <si>
    <t>SurfaceArea.ksqm.ES.Res.HHnew</t>
  </si>
  <si>
    <t>HDD.Celsius.ES.Actual</t>
  </si>
  <si>
    <t>HDD.Celsius.ES.Mean</t>
  </si>
  <si>
    <t>HDD.ratio.ES.Relative</t>
  </si>
  <si>
    <t>FEC.ktoe.ES.ES.Res</t>
  </si>
  <si>
    <t>FEC.ktoe.ES.ES.Res.Solids</t>
  </si>
  <si>
    <t>FEC.ktoe.ES.ES.Res.LPG</t>
  </si>
  <si>
    <t>FEC.ktoe.ES.ES.Res.Oil</t>
  </si>
  <si>
    <t>FEC.ktoe.ES.ES.Res.NG</t>
  </si>
  <si>
    <t>FEC.ktoe.ES.ES.Res.Biomass_Waste</t>
  </si>
  <si>
    <t>FEC.ktoe.ES.ES.Res.Biogas</t>
  </si>
  <si>
    <t>FEC.ktoe.ES.ES.Res.LiqBio</t>
  </si>
  <si>
    <t>FEC.ktoe.ES.ES.Res.Solar</t>
  </si>
  <si>
    <t>FEC.ktoe.ES.ES.Res.Geo</t>
  </si>
  <si>
    <t>FEC.ktoe.ES.ES.Res.Ambient</t>
  </si>
  <si>
    <t>FEC.ktoe.ES.ES.Res.Steam_Distr</t>
  </si>
  <si>
    <t>FEC.ktoe.ES.ES.Res.Elec</t>
  </si>
  <si>
    <t>FEC.ktoe.ES.Res.HH</t>
  </si>
  <si>
    <t>FEC.ktoe.ES.Res.HH.Thermal</t>
  </si>
  <si>
    <t>FEC.ktoe.ES.Res.HH.Thermal.SH</t>
  </si>
  <si>
    <t>FEC.ktoe.ES.Res.HH.Thermal.SC</t>
  </si>
  <si>
    <t>FEC.ktoe.ES.Res.HH.Thermal.WH</t>
  </si>
  <si>
    <t>FEC.ktoe.ES.Res.HH.Thermal.CO</t>
  </si>
  <si>
    <t>FEC.ktoe.ES.Res.HH.Appl</t>
  </si>
  <si>
    <t>EMI.ktCO2.ES.ES.Res</t>
  </si>
  <si>
    <t>EMI.ktCO2.ES.ES.Res.Solids</t>
  </si>
  <si>
    <t>EMI.ktCO2.ES.ES.Res.LPG</t>
  </si>
  <si>
    <t>EMI.ktCO2.ES.ES.Res.Oil</t>
  </si>
  <si>
    <t>EMI.ktCO2.ES.ES.Res.NG</t>
  </si>
  <si>
    <t>EMI.ktCO2.ES.ES.Res.Biomass_Waste</t>
  </si>
  <si>
    <t>EMI.ktCO2.ES.ES.Res.Biogas</t>
  </si>
  <si>
    <t>EMI.ktCO2.ES.ES.Res.LiqBio</t>
  </si>
  <si>
    <t>EMI.ktCO2.ES.ES.Res.Solar</t>
  </si>
  <si>
    <t>EMI.ktCO2.ES.ES.Res.Geo</t>
  </si>
  <si>
    <t>EMI.ktCO2.ES.ES.Res.Ambient</t>
  </si>
  <si>
    <t>EMI.ktCO2.ES.ES.Res.Steam_Distr</t>
  </si>
  <si>
    <t>EMI.ktCO2.ES.ES.Res.Elec</t>
  </si>
  <si>
    <t>EMI.ktCO2.ES.Res.HH</t>
  </si>
  <si>
    <t>EMI.ktCO2.ES.Res.HH.Thermal</t>
  </si>
  <si>
    <t>EMI.ktCO2.ES.Res.HH.Thermal.SH</t>
  </si>
  <si>
    <t>EMI.ktCO2.ES.Res.HH.Thermal.SC</t>
  </si>
  <si>
    <t>EMI.ktCO2.ES.Res.HH.Thermal.WH</t>
  </si>
  <si>
    <t>EMI.ktCO2.ES.Res.HH.Thermal.CO</t>
  </si>
  <si>
    <t>EMI.ktCO2.ES.Res.HH.Appl</t>
  </si>
  <si>
    <t>FEC_per_household.kWh.ES.Res.HH</t>
  </si>
  <si>
    <t>FEC_per_household.kWh.ES.Res.HH.Thermal</t>
  </si>
  <si>
    <t>FEC_per_household.kWh.ES.Res.HH.Thermal.SH</t>
  </si>
  <si>
    <t>FEC_per_household.kWh.ES.Res.HH.Thermal.SC</t>
  </si>
  <si>
    <t>FEC_per_household.kWh.ES.Res.HH.Thermal.WH</t>
  </si>
  <si>
    <t>FEC_per_household.kWh.ES.Res.HH.Thermal.CO</t>
  </si>
  <si>
    <t>FEC_per_household.kWh.ES.Res.HH.Appl</t>
  </si>
  <si>
    <t>TES_per_household.kWh.ES.Res.HH.Thermal</t>
  </si>
  <si>
    <t>TES_per_household.kWh.ES.Res.HH.Thermal.SH</t>
  </si>
  <si>
    <t>TES_per_household.kWh.ES.Res.HH.Thermal.SC</t>
  </si>
  <si>
    <t>TES_per_household.kWh.ES.Res.HH.Thermal.WH</t>
  </si>
  <si>
    <t>TES_per_household.kWh.ES.Res.HH.Thermal.CO</t>
  </si>
  <si>
    <t>EMI_per_household.kgCO2.ES.Res.HH</t>
  </si>
  <si>
    <t>EMI_per_household.kgCO2.ES.Res.HH.Thermal</t>
  </si>
  <si>
    <t>EMI_per_household.kgCO2.ES.Res.HH.Thermal.SH</t>
  </si>
  <si>
    <t>EMI_per_household.kgCO2.ES.Res.HH.Thermal.SC</t>
  </si>
  <si>
    <t>EMI_per_household.kgCO2.ES.Res.HH.Thermal.WH</t>
  </si>
  <si>
    <t>EMI_per_household.kgCO2.ES.Res.HH.Thermal.CO</t>
  </si>
  <si>
    <t>EMI_per_household.kgCO2.ES.Res.HH.Appl</t>
  </si>
  <si>
    <t>Eff.ratio.ES.Res.HH.Thermal</t>
  </si>
  <si>
    <t>Eff.ratio.ES.Res.HH.Thermal.SH</t>
  </si>
  <si>
    <t>Eff.ratio.ES.Res.HH.Thermal.SC</t>
  </si>
  <si>
    <t>Eff.ratio.ES.Res.HH.Thermal.WH</t>
  </si>
  <si>
    <t>Eff.ratio.ES.Res.HH.Thermal.CO</t>
  </si>
  <si>
    <t>FEC_per_sqm.kWh.ES.Res.HH</t>
  </si>
  <si>
    <t>FEC_per_sqm.kWh.ES.Res.HH.Thermal</t>
  </si>
  <si>
    <t>FEC_per_sqm.kWh.ES.Res.HH.Thermal.SH</t>
  </si>
  <si>
    <t>FEC_per_sqm.kWh.ES.Res.HH.Thermal.SC</t>
  </si>
  <si>
    <t>FEC_per_sqm.kWh.ES.Res.HH.Thermal.WH</t>
  </si>
  <si>
    <t>FEC_per_sqm.kWh.ES.Res.HH.Thermal.CO</t>
  </si>
  <si>
    <t>FEC_per_sqm.kWh.ES.Res.HH.Appl</t>
  </si>
  <si>
    <t>TES_per_sqm.kWh.ES.Res.HH.Thermal</t>
  </si>
  <si>
    <t>TES_per_sqm.kWh.ES.Res.HH.Thermal.SH</t>
  </si>
  <si>
    <t>TES_per_sqm.kWh.ES.Res.HH.Thermal.SC</t>
  </si>
  <si>
    <t>TES_per_sqm.kWh.ES.Res.HH.Thermal.WH</t>
  </si>
  <si>
    <t>TES_per_sqm.kWh.ES.Res.HH.Thermal.CO</t>
  </si>
  <si>
    <t>EMI_per_sqm.kgCO2.ES.Res.HH</t>
  </si>
  <si>
    <t>EMI_per_sqm.kgCO2.ES.Res.HH.Thermal</t>
  </si>
  <si>
    <t>EMI_per_sqm.kgCO2.ES.Res.HH.Thermal.SH</t>
  </si>
  <si>
    <t>EMI_per_sqm.kgCO2.ES.Res.HH.Thermal.SC</t>
  </si>
  <si>
    <t>EMI_per_sqm.kgCO2.ES.Res.HH.Thermal.WH</t>
  </si>
  <si>
    <t>EMI_per_sqm.kgCO2.ES.Res.HH.Thermal.CO</t>
  </si>
  <si>
    <t>EMI_per_sqm.kgCO2.ES.Res.HH.Appl</t>
  </si>
  <si>
    <t>FEC_per_capita.kWh.ES.Res.HH</t>
  </si>
  <si>
    <t>FEC_per_capita.kWh.ES.Res.HH.Thermal</t>
  </si>
  <si>
    <t>FEC_per_capita.kWh.ES.Res.HH.Thermal.SH</t>
  </si>
  <si>
    <t>FEC_per_capita.kWh.ES.Res.HH.Thermal.SC</t>
  </si>
  <si>
    <t>FEC_per_capita.kWh.ES.Res.HH.Thermal.WH</t>
  </si>
  <si>
    <t>FEC_per_capita.kWh.ES.Res.HH.Thermal.CO</t>
  </si>
  <si>
    <t>FEC_per_capita.kWh.ES.Res.HH.Appl</t>
  </si>
  <si>
    <t>TES_per_capita.kWh.ES.Res.HH.Thermal</t>
  </si>
  <si>
    <t>TES_per_capita.kWh.ES.Res.HH.Thermal.SH</t>
  </si>
  <si>
    <t>TES_per_capita.kWh.ES.Res.HH.Thermal.SC</t>
  </si>
  <si>
    <t>TES_per_capita.kWh.ES.Res.HH.Thermal.WH</t>
  </si>
  <si>
    <t>TES_per_capita.kWh.ES.Res.HH.Thermal.CO</t>
  </si>
  <si>
    <t>EMI_per_capita.kgCO2.ES.Res.HH</t>
  </si>
  <si>
    <t>EMI_per_capita.kgCO2.ES.Res.HH.Thermal</t>
  </si>
  <si>
    <t>EMI_per_capita.kgCO2.ES.Res.HH.Thermal.SH</t>
  </si>
  <si>
    <t>EMI_per_capita.kgCO2.ES.Res.HH.Thermal.SC</t>
  </si>
  <si>
    <t>EMI_per_capita.kgCO2.ES.Res.HH.Thermal.WH</t>
  </si>
  <si>
    <t>EMI_per_capita.kgCO2.ES.Res.HH.Thermal.CO</t>
  </si>
  <si>
    <t>EMI_per_capita.kgCO2.ES.Res.HH.Appl</t>
  </si>
  <si>
    <t>ES - Number of households</t>
  </si>
  <si>
    <t>NUM.number.ES.Res.HH.Thermal</t>
  </si>
  <si>
    <t>NUM.number.ES.Res.HH.Thermal.SH</t>
  </si>
  <si>
    <t>NUM.number.ES.Res.HH.Thermal.SH.Solids</t>
  </si>
  <si>
    <t>NUM.number.ES.Res.HH.Thermal.SH.LPG</t>
  </si>
  <si>
    <t>NUM.number.ES.Res.HH.Thermal.SH.Oil</t>
  </si>
  <si>
    <t>NUM.number.ES.Res.HH.Thermal.SH.Gas</t>
  </si>
  <si>
    <t>NUM.number.ES.Res.HH.Thermal.SH.Biomass</t>
  </si>
  <si>
    <t>NUM.number.ES.Res.HH.Thermal.SH.Geo</t>
  </si>
  <si>
    <t>NUM.number.ES.Res.HH.Thermal.SH.DistrHeat</t>
  </si>
  <si>
    <t>NUM.number.ES.Res.HH.Thermal.SH.AdvElc</t>
  </si>
  <si>
    <t>NUM.number.ES.Res.HH.Thermal.SH.ConvElc</t>
  </si>
  <si>
    <t>NUM.number.ES.Res.HH.Thermal.SC</t>
  </si>
  <si>
    <t>NUM.number.ES.Res.HH.Thermal.SC.AC</t>
  </si>
  <si>
    <t>NUM.number.ES.Res.HH.Thermal.WH</t>
  </si>
  <si>
    <t>NUM.number.ES.Res.HH.Thermal.WH.Solids</t>
  </si>
  <si>
    <t>NUM.number.ES.Res.HH.Thermal.WH.LPG</t>
  </si>
  <si>
    <t>NUM.number.ES.Res.HH.Thermal.WH.Oil</t>
  </si>
  <si>
    <t>NUM.number.ES.Res.HH.Thermal.WH.Gas</t>
  </si>
  <si>
    <t>NUM.number.ES.Res.HH.Thermal.WH.Biomass</t>
  </si>
  <si>
    <t>NUM.number.ES.Res.HH.Thermal.WH.Geo</t>
  </si>
  <si>
    <t>NUM.number.ES.Res.HH.Thermal.WH.DistrHeat</t>
  </si>
  <si>
    <t>NUM.number.ES.Res.HH.Thermal.WH.Elc</t>
  </si>
  <si>
    <t>NUM.number.ES.Res.HH.Thermal.WH.Solar</t>
  </si>
  <si>
    <t>NUM.number.ES.Res.HH.Thermal.CO</t>
  </si>
  <si>
    <t>NUM.number.ES.Res.HH.Thermal.CO.Solids</t>
  </si>
  <si>
    <t>NUM.number.ES.Res.HH.Thermal.CO.LPG</t>
  </si>
  <si>
    <t>NUM.number.ES.Res.HH.Thermal.CO.Gas</t>
  </si>
  <si>
    <t>NUM.number.ES.Res.HH.Thermal.CO.Biomass</t>
  </si>
  <si>
    <t>NUM.number.ES.Res.HH.Thermal.CO.Elc</t>
  </si>
  <si>
    <t>ES - Final energy consumption</t>
  </si>
  <si>
    <t>FEC.ktoe.ES.Res.HH.Thermal.SH.Solids.Solids</t>
  </si>
  <si>
    <t>FEC.ktoe.ES.Res.HH.Thermal.SH.LPG.LPG</t>
  </si>
  <si>
    <t>FEC.ktoe.ES.Res.HH.Thermal.SH.Oil.Oil_LiqBio</t>
  </si>
  <si>
    <t>FEC.ktoe.ES.Res.HH.Thermal.SH.Gas.NG_Biogas</t>
  </si>
  <si>
    <t>FEC.ktoe.ES.Res.HH.Thermal.SH.Biomass.Biomass_Waste</t>
  </si>
  <si>
    <t>FEC.ktoe.ES.Res.HH.Thermal.SH.Geo.Geo</t>
  </si>
  <si>
    <t>FEC.ktoe.ES.Res.HH.Thermal.SH.DistrHeat.Steam_Distr</t>
  </si>
  <si>
    <t>FEC.ktoe.ES.Res.HH.Thermal.SH.AdvElc.Elec</t>
  </si>
  <si>
    <t>FEC.ktoe.ES.Res.HH.Thermal.SH.ConvElc.Elec</t>
  </si>
  <si>
    <t>FEC.ktoe.ES.Res.HH.Thermal.SH.TotalCirculation.Elec</t>
  </si>
  <si>
    <t>FEC.ktoe.ES.Res.HH.Thermal.SC.AC.Elec</t>
  </si>
  <si>
    <t>FEC.ktoe.ES.Res.HH.Thermal.WH.Solids.Solids</t>
  </si>
  <si>
    <t>FEC.ktoe.ES.Res.HH.Thermal.WH.LPG.LPG</t>
  </si>
  <si>
    <t>FEC.ktoe.ES.Res.HH.Thermal.WH.Oil.Oil_LiqBio</t>
  </si>
  <si>
    <t>FEC.ktoe.ES.Res.HH.Thermal.WH.Gas.NG_Biogas</t>
  </si>
  <si>
    <t>FEC.ktoe.ES.Res.HH.Thermal.WH.Biomass.Biomass_Waste</t>
  </si>
  <si>
    <t>FEC.ktoe.ES.Res.HH.Thermal.WH.Geo.Geo</t>
  </si>
  <si>
    <t>FEC.ktoe.ES.Res.HH.Thermal.WH.DistrHeat.Steam_Distr</t>
  </si>
  <si>
    <t>FEC.ktoe.ES.Res.HH.Thermal.WH.Elc.Elec</t>
  </si>
  <si>
    <t>FEC.ktoe.ES.Res.HH.Thermal.WH.TotalSolar.Solar</t>
  </si>
  <si>
    <t>FEC.ktoe.ES.Res.HH.Thermal.CO.Solids.Solids</t>
  </si>
  <si>
    <t>FEC.ktoe.ES.Res.HH.Thermal.CO.LPG.LPG</t>
  </si>
  <si>
    <t>FEC.ktoe.ES.Res.HH.Thermal.CO.Gas.NG_Biogas</t>
  </si>
  <si>
    <t>FEC.ktoe.ES.Res.HH.Thermal.CO.Biomass.Biomass_Waste</t>
  </si>
  <si>
    <t>FEC.ktoe.ES.Res.HH.Thermal.CO.Elc.Elec</t>
  </si>
  <si>
    <t>ES - Thermal energy service</t>
  </si>
  <si>
    <t>TES.ktoe.ES.Res.HH.Thermal</t>
  </si>
  <si>
    <t>TES.ktoe.ES.Res.HH.Thermal.SH</t>
  </si>
  <si>
    <t>TES.ktoe.ES.Res.HH.Thermal.SH.Solids.Solids</t>
  </si>
  <si>
    <t>TES.ktoe.ES.Res.HH.Thermal.SH.LPG.LPG</t>
  </si>
  <si>
    <t>TES.ktoe.ES.Res.HH.Thermal.SH.Oil.Oil_LiqBio</t>
  </si>
  <si>
    <t>TES.ktoe.ES.Res.HH.Thermal.SH.Gas.NG_Biogas</t>
  </si>
  <si>
    <t>TES.ktoe.ES.Res.HH.Thermal.SH.Biomass.Biomass_Waste</t>
  </si>
  <si>
    <t>TES.ktoe.ES.Res.HH.Thermal.SH.Geo.Geo</t>
  </si>
  <si>
    <t>TES.ktoe.ES.Res.HH.Thermal.SH.DistrHeat.Steam_Distr</t>
  </si>
  <si>
    <t>TES.ktoe.ES.Res.HH.Thermal.SH.AdvElc.Elec</t>
  </si>
  <si>
    <t>TES.ktoe.ES.Res.HH.Thermal.SH.ConvElc.Elec</t>
  </si>
  <si>
    <t>TES.ktoe.ES.Res.HH.Thermal.SH.TotalCirculation.Elec</t>
  </si>
  <si>
    <t>TES.ktoe.ES.Res.HH.Thermal.SC</t>
  </si>
  <si>
    <t>TES.ktoe.ES.Res.HH.Thermal.SC.AC.Elec</t>
  </si>
  <si>
    <t>TES.ktoe.ES.Res.HH.Thermal.WH</t>
  </si>
  <si>
    <t>TES.ktoe.ES.Res.HH.Thermal.WH.Solids.Solids</t>
  </si>
  <si>
    <t>TES.ktoe.ES.Res.HH.Thermal.WH.LPG.LPG</t>
  </si>
  <si>
    <t>TES.ktoe.ES.Res.HH.Thermal.WH.Oil.Oil_LiqBio</t>
  </si>
  <si>
    <t>TES.ktoe.ES.Res.HH.Thermal.WH.Gas.NG_Biogas</t>
  </si>
  <si>
    <t>TES.ktoe.ES.Res.HH.Thermal.WH.Biomass.Biomass_Waste</t>
  </si>
  <si>
    <t>TES.ktoe.ES.Res.HH.Thermal.WH.Geo.Geo</t>
  </si>
  <si>
    <t>TES.ktoe.ES.Res.HH.Thermal.WH.DistrHeat.Steam_Distr</t>
  </si>
  <si>
    <t>TES.ktoe.ES.Res.HH.Thermal.WH.Elc.Elec</t>
  </si>
  <si>
    <t>TES.ktoe.ES.Res.HH.Thermal.WH.TotalSolar.Solar</t>
  </si>
  <si>
    <t>TES.ktoe.ES.Res.HH.Thermal.CO</t>
  </si>
  <si>
    <t>TES.ktoe.ES.Res.HH.Thermal.CO.Solids.Solids</t>
  </si>
  <si>
    <t>TES.ktoe.ES.Res.HH.Thermal.CO.LPG.LPG</t>
  </si>
  <si>
    <t>TES.ktoe.ES.Res.HH.Thermal.CO.Gas.NG_Biogas</t>
  </si>
  <si>
    <t>TES.ktoe.ES.Res.HH.Thermal.CO.Biomass.Biomass_Waste</t>
  </si>
  <si>
    <t>TES.ktoe.ES.Res.HH.Thermal.CO.Elc.Elec</t>
  </si>
  <si>
    <t>ES - System efficiency indicator of total stock</t>
  </si>
  <si>
    <t>Eff.ratio.ES.Res.HH.Thermal.SH.Solids.Solids</t>
  </si>
  <si>
    <t>Eff.ratio.ES.Res.HH.Thermal.SH.LPG.LPG</t>
  </si>
  <si>
    <t>Eff.ratio.ES.Res.HH.Thermal.SH.Oil.Oil_LiqBio</t>
  </si>
  <si>
    <t>Eff.ratio.ES.Res.HH.Thermal.SH.Gas.NG_Biogas</t>
  </si>
  <si>
    <t>Eff.ratio.ES.Res.HH.Thermal.SH.Biomass.Biomass_Waste</t>
  </si>
  <si>
    <t>Eff.ratio.ES.Res.HH.Thermal.SH.Geo.Geo</t>
  </si>
  <si>
    <t>Eff.ratio.ES.Res.HH.Thermal.SH.DistrHeat.Steam_Distr</t>
  </si>
  <si>
    <t>Eff.ratio.ES.Res.HH.Thermal.SH.AdvElc.Elec</t>
  </si>
  <si>
    <t>Eff.ratio.ES.Res.HH.Thermal.SH.ConvElc.Elec</t>
  </si>
  <si>
    <t>Eff.ratio.ES.Res.HH.Thermal.SH.TotalCirculation.Elec</t>
  </si>
  <si>
    <t>Eff.ratio.ES.Res.HH.Thermal.SC.AC.Elec</t>
  </si>
  <si>
    <t>Eff.ratio.ES.Res.HH.Thermal.WH.Solids.Solids</t>
  </si>
  <si>
    <t>Eff.ratio.ES.Res.HH.Thermal.WH.LPG.LPG</t>
  </si>
  <si>
    <t>Eff.ratio.ES.Res.HH.Thermal.WH.Oil.Oil_LiqBio</t>
  </si>
  <si>
    <t>Eff.ratio.ES.Res.HH.Thermal.WH.Gas.NG_Biogas</t>
  </si>
  <si>
    <t>Eff.ratio.ES.Res.HH.Thermal.WH.Biomass.Biomass_Waste</t>
  </si>
  <si>
    <t>Eff.ratio.ES.Res.HH.Thermal.WH.Geo.Geo</t>
  </si>
  <si>
    <t>Eff.ratio.ES.Res.HH.Thermal.WH.DistrHeat.Steam_Distr</t>
  </si>
  <si>
    <t>Eff.ratio.ES.Res.HH.Thermal.WH.Elc.Elec</t>
  </si>
  <si>
    <t>Eff.ratio.ES.Res.HH.Thermal.WH.TotalSolar.Solar</t>
  </si>
  <si>
    <t>Eff.ratio.ES.Res.HH.Thermal.CO.Solids.Solids</t>
  </si>
  <si>
    <t>Eff.ratio.ES.Res.HH.Thermal.CO.LPG.LPG</t>
  </si>
  <si>
    <t>Eff.ratio.ES.Res.HH.Thermal.CO.Gas.NG_Biogas</t>
  </si>
  <si>
    <t>Eff.ratio.ES.Res.HH.Thermal.CO.Biomass.Biomass_Waste</t>
  </si>
  <si>
    <t>Eff.ratio.ES.Res.HH.Thermal.CO.Elc.Elec</t>
  </si>
  <si>
    <t>ES - CO2 emissions</t>
  </si>
  <si>
    <t>EMI.ktCO2.ES.Res.HH.Thermal.SH.Solids.Solids</t>
  </si>
  <si>
    <t>EMI.ktCO2.ES.Res.HH.Thermal.SH.LPG.LPG</t>
  </si>
  <si>
    <t>EMI.ktCO2.ES.Res.HH.Thermal.SH.Oil.Oil_LiqBio</t>
  </si>
  <si>
    <t>EMI.ktCO2.ES.Res.HH.Thermal.SH.Gas.NG_Biogas</t>
  </si>
  <si>
    <t>EMI.ktCO2.ES.Res.HH.Thermal.SH.Biomass.Biomass_Waste</t>
  </si>
  <si>
    <t>EMI.ktCO2.ES.Res.HH.Thermal.SH.Geo.Geo</t>
  </si>
  <si>
    <t>EMI.ktCO2.ES.Res.HH.Thermal.SH.DistrHeat.Steam_Distr</t>
  </si>
  <si>
    <t>EMI.ktCO2.ES.Res.HH.Thermal.SH.AdvElc.Elec</t>
  </si>
  <si>
    <t>EMI.ktCO2.ES.Res.HH.Thermal.SH.ConvElc.Elec</t>
  </si>
  <si>
    <t>EMI.ktCO2.ES.Res.HH.Thermal.SH.TotalCirculation.Elec</t>
  </si>
  <si>
    <t>EMI.ktCO2.ES.Res.HH.Thermal.SC.AC.Elec</t>
  </si>
  <si>
    <t>EMI.ktCO2.ES.Res.HH.Thermal.WH.Solids.Solids</t>
  </si>
  <si>
    <t>EMI.ktCO2.ES.Res.HH.Thermal.WH.LPG.LPG</t>
  </si>
  <si>
    <t>EMI.ktCO2.ES.Res.HH.Thermal.WH.Oil.Oil_LiqBio</t>
  </si>
  <si>
    <t>EMI.ktCO2.ES.Res.HH.Thermal.WH.Gas.NG_Biogas</t>
  </si>
  <si>
    <t>EMI.ktCO2.ES.Res.HH.Thermal.WH.Biomass.Biomass_Waste</t>
  </si>
  <si>
    <t>EMI.ktCO2.ES.Res.HH.Thermal.WH.Geo.Geo</t>
  </si>
  <si>
    <t>EMI.ktCO2.ES.Res.HH.Thermal.WH.DistrHeat.Steam_Distr</t>
  </si>
  <si>
    <t>EMI.ktCO2.ES.Res.HH.Thermal.WH.Elc.Elec</t>
  </si>
  <si>
    <t>EMI.ktCO2.ES.Res.HH.Thermal.WH.TotalSolar.Solar</t>
  </si>
  <si>
    <t>EMI.ktCO2.ES.Res.HH.Thermal.CO.Solids.Solids</t>
  </si>
  <si>
    <t>EMI.ktCO2.ES.Res.HH.Thermal.CO.LPG.LPG</t>
  </si>
  <si>
    <t>EMI.ktCO2.ES.Res.HH.Thermal.CO.Gas.NG_Biogas</t>
  </si>
  <si>
    <t>EMI.ktCO2.ES.Res.HH.Thermal.CO.Biomass.Biomass_Waste</t>
  </si>
  <si>
    <t>EMI.ktCO2.ES.Res.HH.Thermal.CO.Elc.Elec</t>
  </si>
  <si>
    <t>ES - Final energy consumption per household</t>
  </si>
  <si>
    <t>FEC_per_household.kWh.ES.Res.HH.Thermal.SH.Solids.Solids</t>
  </si>
  <si>
    <t>FEC_per_household.kWh.ES.Res.HH.Thermal.SH.LPG.LPG</t>
  </si>
  <si>
    <t>FEC_per_household.kWh.ES.Res.HH.Thermal.SH.Oil.Oil_LiqBio</t>
  </si>
  <si>
    <t>FEC_per_household.kWh.ES.Res.HH.Thermal.SH.Gas.NG_Biogas</t>
  </si>
  <si>
    <t>FEC_per_household.kWh.ES.Res.HH.Thermal.SH.Biomass.Biomass_Waste</t>
  </si>
  <si>
    <t>FEC_per_household.kWh.ES.Res.HH.Thermal.SH.Geo.Geo</t>
  </si>
  <si>
    <t>FEC_per_household.kWh.ES.Res.HH.Thermal.SH.DistrHeat.Steam_Distr</t>
  </si>
  <si>
    <t>FEC_per_household.kWh.ES.Res.HH.Thermal.SH.AdvElc.Elec</t>
  </si>
  <si>
    <t>FEC_per_household.kWh.ES.Res.HH.Thermal.SH.ConvElc.Elec</t>
  </si>
  <si>
    <t>FEC_per_household.kWh.ES.Res.HH.Thermal.SH.TotalCirculation.Elec</t>
  </si>
  <si>
    <t>FEC_per_household.kWh.ES.Res.HH.Thermal.SC.AC.Elec</t>
  </si>
  <si>
    <t>FEC_per_household.kWh.ES.Res.HH.Thermal.WH.Solids.Solids</t>
  </si>
  <si>
    <t>FEC_per_household.kWh.ES.Res.HH.Thermal.WH.LPG.LPG</t>
  </si>
  <si>
    <t>FEC_per_household.kWh.ES.Res.HH.Thermal.WH.Oil.Oil_LiqBio</t>
  </si>
  <si>
    <t>FEC_per_household.kWh.ES.Res.HH.Thermal.WH.Gas.NG_Biogas</t>
  </si>
  <si>
    <t>FEC_per_household.kWh.ES.Res.HH.Thermal.WH.Biomass.Biomass_Waste</t>
  </si>
  <si>
    <t>FEC_per_household.kWh.ES.Res.HH.Thermal.WH.Geo.Geo</t>
  </si>
  <si>
    <t>FEC_per_household.kWh.ES.Res.HH.Thermal.WH.DistrHeat.Steam_Distr</t>
  </si>
  <si>
    <t>FEC_per_household.kWh.ES.Res.HH.Thermal.WH.Elc.Elec</t>
  </si>
  <si>
    <t>FEC_per_household.kWh.ES.Res.HH.Thermal.WH.TotalSolar.Solar</t>
  </si>
  <si>
    <t>FEC_per_household.kWh.ES.Res.HH.Thermal.CO.Solids.Solids</t>
  </si>
  <si>
    <t>FEC_per_household.kWh.ES.Res.HH.Thermal.CO.LPG.LPG</t>
  </si>
  <si>
    <t>FEC_per_household.kWh.ES.Res.HH.Thermal.CO.Gas.NG_Biogas</t>
  </si>
  <si>
    <t>FEC_per_household.kWh.ES.Res.HH.Thermal.CO.Biomass.Biomass_Waste</t>
  </si>
  <si>
    <t>FEC_per_household.kWh.ES.Res.HH.Thermal.CO.Elc.Elec</t>
  </si>
  <si>
    <t>ES - Thermal energy service per household</t>
  </si>
  <si>
    <t>TES_per_household.kWh.ES.Res.HH.Thermal.SH.Solids.Solids</t>
  </si>
  <si>
    <t>TES_per_household.kWh.ES.Res.HH.Thermal.SH.LPG.LPG</t>
  </si>
  <si>
    <t>TES_per_household.kWh.ES.Res.HH.Thermal.SH.Oil.Oil_LiqBio</t>
  </si>
  <si>
    <t>TES_per_household.kWh.ES.Res.HH.Thermal.SH.Gas.NG_Biogas</t>
  </si>
  <si>
    <t>TES_per_household.kWh.ES.Res.HH.Thermal.SH.Biomass.Biomass_Waste</t>
  </si>
  <si>
    <t>TES_per_household.kWh.ES.Res.HH.Thermal.SH.Geo.Geo</t>
  </si>
  <si>
    <t>TES_per_household.kWh.ES.Res.HH.Thermal.SH.DistrHeat.Steam_Distr</t>
  </si>
  <si>
    <t>TES_per_household.kWh.ES.Res.HH.Thermal.SH.AdvElc.Elec</t>
  </si>
  <si>
    <t>TES_per_household.kWh.ES.Res.HH.Thermal.SH.ConvElc.Elec</t>
  </si>
  <si>
    <t>TES_per_household.kWh.ES.Res.HH.Thermal.SH.TotalCirculation.Elec</t>
  </si>
  <si>
    <t>TES_per_household.kWh.ES.Res.HH.Thermal.SC.AC.Elec</t>
  </si>
  <si>
    <t>TES_per_household.kWh.ES.Res.HH.Thermal.WH.Solids.Solids</t>
  </si>
  <si>
    <t>TES_per_household.kWh.ES.Res.HH.Thermal.WH.LPG.LPG</t>
  </si>
  <si>
    <t>TES_per_household.kWh.ES.Res.HH.Thermal.WH.Oil.Oil_LiqBio</t>
  </si>
  <si>
    <t>TES_per_household.kWh.ES.Res.HH.Thermal.WH.Gas.NG_Biogas</t>
  </si>
  <si>
    <t>TES_per_household.kWh.ES.Res.HH.Thermal.WH.Biomass.Biomass_Waste</t>
  </si>
  <si>
    <t>TES_per_household.kWh.ES.Res.HH.Thermal.WH.Geo.Geo</t>
  </si>
  <si>
    <t>TES_per_household.kWh.ES.Res.HH.Thermal.WH.DistrHeat.Steam_Distr</t>
  </si>
  <si>
    <t>TES_per_household.kWh.ES.Res.HH.Thermal.WH.Elc.Elec</t>
  </si>
  <si>
    <t>TES_per_household.kWh.ES.Res.HH.Thermal.WH.TotalSolar.Solar</t>
  </si>
  <si>
    <t>TES_per_household.kWh.ES.Res.HH.Thermal.CO.Solids.Solids</t>
  </si>
  <si>
    <t>TES_per_household.kWh.ES.Res.HH.Thermal.CO.LPG.LPG</t>
  </si>
  <si>
    <t>TES_per_household.kWh.ES.Res.HH.Thermal.CO.Gas.NG_Biogas</t>
  </si>
  <si>
    <t>TES_per_household.kWh.ES.Res.HH.Thermal.CO.Biomass.Biomass_Waste</t>
  </si>
  <si>
    <t>TES_per_household.kWh.ES.Res.HH.Thermal.CO.Elc.Elec</t>
  </si>
  <si>
    <t>ES - CO2 emissions per household</t>
  </si>
  <si>
    <t>EMI_per_household.kgCO2.ES.Res.HH.Thermal.SH.Solids.Solids</t>
  </si>
  <si>
    <t>EMI_per_household.kgCO2.ES.Res.HH.Thermal.SH.LPG.LPG</t>
  </si>
  <si>
    <t>EMI_per_household.kgCO2.ES.Res.HH.Thermal.SH.Oil.Oil_LiqBio</t>
  </si>
  <si>
    <t>EMI_per_household.kgCO2.ES.Res.HH.Thermal.SH.Gas.NG_Biogas</t>
  </si>
  <si>
    <t>EMI_per_household.kgCO2.ES.Res.HH.Thermal.SH.Biomass.Biomass_Waste</t>
  </si>
  <si>
    <t>EMI_per_household.kgCO2.ES.Res.HH.Thermal.SH.Geo.Geo</t>
  </si>
  <si>
    <t>EMI_per_household.kgCO2.ES.Res.HH.Thermal.SH.DistrHeat.Steam_Distr</t>
  </si>
  <si>
    <t>EMI_per_household.kgCO2.ES.Res.HH.Thermal.SH.AdvElc.Elec</t>
  </si>
  <si>
    <t>EMI_per_household.kgCO2.ES.Res.HH.Thermal.SH.ConvElc.Elec</t>
  </si>
  <si>
    <t>EMI_per_household.kgCO2.ES.Res.HH.Thermal.SH.TotalCirculation.Elec</t>
  </si>
  <si>
    <t>EMI_per_household.kgCO2.ES.Res.HH.Thermal.SC.AC.Elec</t>
  </si>
  <si>
    <t>EMI_per_household.kgCO2.ES.Res.HH.Thermal.WH.Solids.Solids</t>
  </si>
  <si>
    <t>EMI_per_household.kgCO2.ES.Res.HH.Thermal.WH.LPG.LPG</t>
  </si>
  <si>
    <t>EMI_per_household.kgCO2.ES.Res.HH.Thermal.WH.Oil.Oil_LiqBio</t>
  </si>
  <si>
    <t>EMI_per_household.kgCO2.ES.Res.HH.Thermal.WH.Gas.NG_Biogas</t>
  </si>
  <si>
    <t>EMI_per_household.kgCO2.ES.Res.HH.Thermal.WH.Biomass.Biomass_Waste</t>
  </si>
  <si>
    <t>EMI_per_household.kgCO2.ES.Res.HH.Thermal.WH.Geo.Geo</t>
  </si>
  <si>
    <t>EMI_per_household.kgCO2.ES.Res.HH.Thermal.WH.DistrHeat.Steam_Distr</t>
  </si>
  <si>
    <t>EMI_per_household.kgCO2.ES.Res.HH.Thermal.WH.Elc.Elec</t>
  </si>
  <si>
    <t>EMI_per_household.kgCO2.ES.Res.HH.Thermal.WH.TotalSolar.Solar</t>
  </si>
  <si>
    <t>EMI_per_household.kgCO2.ES.Res.HH.Thermal.CO.Solids.Solids</t>
  </si>
  <si>
    <t>EMI_per_household.kgCO2.ES.Res.HH.Thermal.CO.LPG.LPG</t>
  </si>
  <si>
    <t>EMI_per_household.kgCO2.ES.Res.HH.Thermal.CO.Gas.NG_Biogas</t>
  </si>
  <si>
    <t>EMI_per_household.kgCO2.ES.Res.HH.Thermal.CO.Biomass.Biomass_Waste</t>
  </si>
  <si>
    <t>EMI_per_household.kgCO2.ES.Res.HH.Thermal.CO.Elc.Elec</t>
  </si>
  <si>
    <t>ES - Final energy consumption per surface area</t>
  </si>
  <si>
    <t>FEC_per_sqm.kWh.ES.Res.HH.Thermal.SH.Solids.Solids</t>
  </si>
  <si>
    <t>FEC_per_sqm.kWh.ES.Res.HH.Thermal.SH.LPG.LPG</t>
  </si>
  <si>
    <t>FEC_per_sqm.kWh.ES.Res.HH.Thermal.SH.Oil.Oil_LiqBio</t>
  </si>
  <si>
    <t>FEC_per_sqm.kWh.ES.Res.HH.Thermal.SH.Gas.NG_Biogas</t>
  </si>
  <si>
    <t>FEC_per_sqm.kWh.ES.Res.HH.Thermal.SH.Biomass.Biomass_Waste</t>
  </si>
  <si>
    <t>FEC_per_sqm.kWh.ES.Res.HH.Thermal.SH.Geo.Geo</t>
  </si>
  <si>
    <t>FEC_per_sqm.kWh.ES.Res.HH.Thermal.SH.DistrHeat.Steam_Distr</t>
  </si>
  <si>
    <t>FEC_per_sqm.kWh.ES.Res.HH.Thermal.SH.AdvElc.Elec</t>
  </si>
  <si>
    <t>FEC_per_sqm.kWh.ES.Res.HH.Thermal.SH.ConvElc.Elec</t>
  </si>
  <si>
    <t>FEC_per_sqm.kWh.ES.Res.HH.Thermal.SH.TotalCirculation.Elec</t>
  </si>
  <si>
    <t>FEC_per_sqm.kWh.ES.Res.HH.Thermal.SC.AC.Elec</t>
  </si>
  <si>
    <t>FEC_per_sqm.kWh.ES.Res.HH.Thermal.WH.Solids.Solids</t>
  </si>
  <si>
    <t>FEC_per_sqm.kWh.ES.Res.HH.Thermal.WH.LPG.LPG</t>
  </si>
  <si>
    <t>FEC_per_sqm.kWh.ES.Res.HH.Thermal.WH.Oil.Oil_LiqBio</t>
  </si>
  <si>
    <t>FEC_per_sqm.kWh.ES.Res.HH.Thermal.WH.Gas.NG_Biogas</t>
  </si>
  <si>
    <t>FEC_per_sqm.kWh.ES.Res.HH.Thermal.WH.Biomass.Biomass_Waste</t>
  </si>
  <si>
    <t>FEC_per_sqm.kWh.ES.Res.HH.Thermal.WH.Geo.Geo</t>
  </si>
  <si>
    <t>FEC_per_sqm.kWh.ES.Res.HH.Thermal.WH.DistrHeat.Steam_Distr</t>
  </si>
  <si>
    <t>FEC_per_sqm.kWh.ES.Res.HH.Thermal.WH.Elc.Elec</t>
  </si>
  <si>
    <t>FEC_per_sqm.kWh.ES.Res.HH.Thermal.WH.TotalSolar.Solar</t>
  </si>
  <si>
    <t>FEC_per_sqm.kWh.ES.Res.HH.Thermal.CO.Solids.Solids</t>
  </si>
  <si>
    <t>FEC_per_sqm.kWh.ES.Res.HH.Thermal.CO.LPG.LPG</t>
  </si>
  <si>
    <t>FEC_per_sqm.kWh.ES.Res.HH.Thermal.CO.Gas.NG_Biogas</t>
  </si>
  <si>
    <t>FEC_per_sqm.kWh.ES.Res.HH.Thermal.CO.Biomass.Biomass_Waste</t>
  </si>
  <si>
    <t>FEC_per_sqm.kWh.ES.Res.HH.Thermal.CO.Elc.Elec</t>
  </si>
  <si>
    <t>ES - Thermal energy service per surface area</t>
  </si>
  <si>
    <t>TES_per_sqm.kWh.ES.Res.HH.Thermal.SH.Solids.Solids</t>
  </si>
  <si>
    <t>TES_per_sqm.kWh.ES.Res.HH.Thermal.SH.LPG.LPG</t>
  </si>
  <si>
    <t>TES_per_sqm.kWh.ES.Res.HH.Thermal.SH.Oil.Oil_LiqBio</t>
  </si>
  <si>
    <t>TES_per_sqm.kWh.ES.Res.HH.Thermal.SH.Gas.NG_Biogas</t>
  </si>
  <si>
    <t>TES_per_sqm.kWh.ES.Res.HH.Thermal.SH.Biomass.Biomass_Waste</t>
  </si>
  <si>
    <t>TES_per_sqm.kWh.ES.Res.HH.Thermal.SH.Geo.Geo</t>
  </si>
  <si>
    <t>TES_per_sqm.kWh.ES.Res.HH.Thermal.SH.DistrHeat.Steam_Distr</t>
  </si>
  <si>
    <t>TES_per_sqm.kWh.ES.Res.HH.Thermal.SH.AdvElc.Elec</t>
  </si>
  <si>
    <t>TES_per_sqm.kWh.ES.Res.HH.Thermal.SH.ConvElc.Elec</t>
  </si>
  <si>
    <t>TES_per_sqm.kWh.ES.Res.HH.Thermal.SH.TotalCirculation.Elec</t>
  </si>
  <si>
    <t>TES_per_sqm.kWh.ES.Res.HH.Thermal.SC.AC.Elec</t>
  </si>
  <si>
    <t>TES_per_sqm.kWh.ES.Res.HH.Thermal.WH.Solids.Solids</t>
  </si>
  <si>
    <t>TES_per_sqm.kWh.ES.Res.HH.Thermal.WH.LPG.LPG</t>
  </si>
  <si>
    <t>TES_per_sqm.kWh.ES.Res.HH.Thermal.WH.Oil.Oil_LiqBio</t>
  </si>
  <si>
    <t>TES_per_sqm.kWh.ES.Res.HH.Thermal.WH.Gas.NG_Biogas</t>
  </si>
  <si>
    <t>TES_per_sqm.kWh.ES.Res.HH.Thermal.WH.Biomass.Biomass_Waste</t>
  </si>
  <si>
    <t>TES_per_sqm.kWh.ES.Res.HH.Thermal.WH.Geo.Geo</t>
  </si>
  <si>
    <t>TES_per_sqm.kWh.ES.Res.HH.Thermal.WH.DistrHeat.Steam_Distr</t>
  </si>
  <si>
    <t>TES_per_sqm.kWh.ES.Res.HH.Thermal.WH.Elc.Elec</t>
  </si>
  <si>
    <t>TES_per_sqm.kWh.ES.Res.HH.Thermal.WH.TotalSolar.Solar</t>
  </si>
  <si>
    <t>TES_per_sqm.kWh.ES.Res.HH.Thermal.CO.Solids.Solids</t>
  </si>
  <si>
    <t>TES_per_sqm.kWh.ES.Res.HH.Thermal.CO.LPG.LPG</t>
  </si>
  <si>
    <t>TES_per_sqm.kWh.ES.Res.HH.Thermal.CO.Gas.NG_Biogas</t>
  </si>
  <si>
    <t>TES_per_sqm.kWh.ES.Res.HH.Thermal.CO.Biomass.Biomass_Waste</t>
  </si>
  <si>
    <t>TES_per_sqm.kWh.ES.Res.HH.Thermal.CO.Elc.Elec</t>
  </si>
  <si>
    <t>ES - CO2 emissions per surface area</t>
  </si>
  <si>
    <t>EMI_per_sqm.kgCO2.ES.Res.HH.Thermal.SH.Solids.Solids</t>
  </si>
  <si>
    <t>EMI_per_sqm.kgCO2.ES.Res.HH.Thermal.SH.LPG.LPG</t>
  </si>
  <si>
    <t>EMI_per_sqm.kgCO2.ES.Res.HH.Thermal.SH.Oil.Oil_LiqBio</t>
  </si>
  <si>
    <t>EMI_per_sqm.kgCO2.ES.Res.HH.Thermal.SH.Gas.NG_Biogas</t>
  </si>
  <si>
    <t>EMI_per_sqm.kgCO2.ES.Res.HH.Thermal.SH.Biomass.Biomass_Waste</t>
  </si>
  <si>
    <t>EMI_per_sqm.kgCO2.ES.Res.HH.Thermal.SH.Geo.Geo</t>
  </si>
  <si>
    <t>EMI_per_sqm.kgCO2.ES.Res.HH.Thermal.SH.DistrHeat.Steam_Distr</t>
  </si>
  <si>
    <t>EMI_per_sqm.kgCO2.ES.Res.HH.Thermal.SH.AdvElc.Elec</t>
  </si>
  <si>
    <t>EMI_per_sqm.kgCO2.ES.Res.HH.Thermal.SH.ConvElc.Elec</t>
  </si>
  <si>
    <t>EMI_per_sqm.kgCO2.ES.Res.HH.Thermal.SH.TotalCirculation.Elec</t>
  </si>
  <si>
    <t>EMI_per_sqm.kgCO2.ES.Res.HH.Thermal.SC.AC.Elec</t>
  </si>
  <si>
    <t>EMI_per_sqm.kgCO2.ES.Res.HH.Thermal.WH.Solids.Solids</t>
  </si>
  <si>
    <t>EMI_per_sqm.kgCO2.ES.Res.HH.Thermal.WH.LPG.LPG</t>
  </si>
  <si>
    <t>EMI_per_sqm.kgCO2.ES.Res.HH.Thermal.WH.Oil.Oil_LiqBio</t>
  </si>
  <si>
    <t>EMI_per_sqm.kgCO2.ES.Res.HH.Thermal.WH.Gas.NG_Biogas</t>
  </si>
  <si>
    <t>EMI_per_sqm.kgCO2.ES.Res.HH.Thermal.WH.Biomass.Biomass_Waste</t>
  </si>
  <si>
    <t>EMI_per_sqm.kgCO2.ES.Res.HH.Thermal.WH.Geo.Geo</t>
  </si>
  <si>
    <t>EMI_per_sqm.kgCO2.ES.Res.HH.Thermal.WH.DistrHeat.Steam_Distr</t>
  </si>
  <si>
    <t>EMI_per_sqm.kgCO2.ES.Res.HH.Thermal.WH.Elc.Elec</t>
  </si>
  <si>
    <t>EMI_per_sqm.kgCO2.ES.Res.HH.Thermal.WH.TotalSolar.Solar</t>
  </si>
  <si>
    <t>EMI_per_sqm.kgCO2.ES.Res.HH.Thermal.CO.Solids.Solids</t>
  </si>
  <si>
    <t>EMI_per_sqm.kgCO2.ES.Res.HH.Thermal.CO.LPG.LPG</t>
  </si>
  <si>
    <t>EMI_per_sqm.kgCO2.ES.Res.HH.Thermal.CO.Gas.NG_Biogas</t>
  </si>
  <si>
    <t>EMI_per_sqm.kgCO2.ES.Res.HH.Thermal.CO.Biomass.Biomass_Waste</t>
  </si>
  <si>
    <t>EMI_per_sqm.kgCO2.ES.Res.HH.Thermal.CO.Elc.Elec</t>
  </si>
  <si>
    <t>ES - Number of new and renovated households</t>
  </si>
  <si>
    <t>NUM.number.ES.Res.HHnew.Thermal</t>
  </si>
  <si>
    <t>NUM.number.ES.Res.HHnew.Thermal.SH</t>
  </si>
  <si>
    <t>NUM.number.ES.Res.HHnew.Thermal.SH.Solids</t>
  </si>
  <si>
    <t>NUM.number.ES.Res.HHnew.Thermal.SH.LPG</t>
  </si>
  <si>
    <t>NUM.number.ES.Res.HHnew.Thermal.SH.Oil</t>
  </si>
  <si>
    <t>NUM.number.ES.Res.HHnew.Thermal.SH.Gas</t>
  </si>
  <si>
    <t>NUM.number.ES.Res.HHnew.Thermal.SH.Biomass</t>
  </si>
  <si>
    <t>NUM.number.ES.Res.HHnew.Thermal.SH.Geo</t>
  </si>
  <si>
    <t>NUM.number.ES.Res.HHnew.Thermal.SH.DistrHeat</t>
  </si>
  <si>
    <t>NUM.number.ES.Res.HHnew.Thermal.SH.AdvElc</t>
  </si>
  <si>
    <t>NUM.number.ES.Res.HHnew.Thermal.SH.ConvElc</t>
  </si>
  <si>
    <t>NUM.number.ES.Res.HHnew.Thermal.SC</t>
  </si>
  <si>
    <t>NUM.number.ES.Res.HHnew.Thermal.SC.AC</t>
  </si>
  <si>
    <t>NUM.number.ES.Res.HHnew.Thermal.WH</t>
  </si>
  <si>
    <t>NUM.number.ES.Res.HHnew.Thermal.WH.Solids</t>
  </si>
  <si>
    <t>NUM.number.ES.Res.HHnew.Thermal.WH.LPG</t>
  </si>
  <si>
    <t>NUM.number.ES.Res.HHnew.Thermal.WH.Oil</t>
  </si>
  <si>
    <t>NUM.number.ES.Res.HHnew.Thermal.WH.Gas</t>
  </si>
  <si>
    <t>NUM.number.ES.Res.HHnew.Thermal.WH.Biomass</t>
  </si>
  <si>
    <t>NUM.number.ES.Res.HHnew.Thermal.WH.Geo</t>
  </si>
  <si>
    <t>NUM.number.ES.Res.HHnew.Thermal.WH.DistrHeat</t>
  </si>
  <si>
    <t>NUM.number.ES.Res.HHnew.Thermal.WH.Elc</t>
  </si>
  <si>
    <t>NUM.number.ES.Res.HHnew.Thermal.WH.Solar</t>
  </si>
  <si>
    <t>NUM.number.ES.Res.HHnew.Thermal.CO</t>
  </si>
  <si>
    <t>NUM.number.ES.Res.HHnew.Thermal.CO.Solids</t>
  </si>
  <si>
    <t>NUM.number.ES.Res.HHnew.Thermal.CO.LPG</t>
  </si>
  <si>
    <t>NUM.number.ES.Res.HHnew.Thermal.CO.Gas</t>
  </si>
  <si>
    <t>NUM.number.ES.Res.HHnew.Thermal.CO.Biomass</t>
  </si>
  <si>
    <t>NUM.number.ES.Res.HHnew.Thermal.CO.Elc</t>
  </si>
  <si>
    <t>ES - Final energy consumption in new and renovated households</t>
  </si>
  <si>
    <t>FEC.ktoe.ES.Res.HHnew.Thermal</t>
  </si>
  <si>
    <t>FEC.ktoe.ES.Res.HHnew.Thermal.SH</t>
  </si>
  <si>
    <t>FEC.ktoe.ES.Res.HHnew.Thermal.SH.Solids.Solids</t>
  </si>
  <si>
    <t>FEC.ktoe.ES.Res.HHnew.Thermal.SH.LPG.LPG</t>
  </si>
  <si>
    <t>FEC.ktoe.ES.Res.HHnew.Thermal.SH.Oil.Oil_LiqBio</t>
  </si>
  <si>
    <t>FEC.ktoe.ES.Res.HHnew.Thermal.SH.Gas.NG_Biogas</t>
  </si>
  <si>
    <t>FEC.ktoe.ES.Res.HHnew.Thermal.SH.Biomass.Biomass_Waste</t>
  </si>
  <si>
    <t>FEC.ktoe.ES.Res.HHnew.Thermal.SH.Geo.Geo</t>
  </si>
  <si>
    <t>FEC.ktoe.ES.Res.HHnew.Thermal.SH.DistrHeat.Steam_Distr</t>
  </si>
  <si>
    <t>FEC.ktoe.ES.Res.HHnew.Thermal.SH.AdvElc.Elec</t>
  </si>
  <si>
    <t>FEC.ktoe.ES.Res.HHnew.Thermal.SH.ConvElc.Elec</t>
  </si>
  <si>
    <t>FEC.ktoe.ES.Res.HHnew.Thermal.SH.TotalCirculation.Elec</t>
  </si>
  <si>
    <t>FEC.ktoe.ES.Res.HHnew.Thermal.SC</t>
  </si>
  <si>
    <t>FEC.ktoe.ES.Res.HHnew.Thermal.SC.AC.Elec</t>
  </si>
  <si>
    <t>FEC.ktoe.ES.Res.HHnew.Thermal.WH</t>
  </si>
  <si>
    <t>FEC.ktoe.ES.Res.HHnew.Thermal.WH.Solids.Solids</t>
  </si>
  <si>
    <t>FEC.ktoe.ES.Res.HHnew.Thermal.WH.LPG.LPG</t>
  </si>
  <si>
    <t>FEC.ktoe.ES.Res.HHnew.Thermal.WH.Oil.Oil_LiqBio</t>
  </si>
  <si>
    <t>FEC.ktoe.ES.Res.HHnew.Thermal.WH.Gas.NG_Biogas</t>
  </si>
  <si>
    <t>FEC.ktoe.ES.Res.HHnew.Thermal.WH.Biomass.Biomass_Waste</t>
  </si>
  <si>
    <t>FEC.ktoe.ES.Res.HHnew.Thermal.WH.Geo.Geo</t>
  </si>
  <si>
    <t>FEC.ktoe.ES.Res.HHnew.Thermal.WH.DistrHeat.Steam_Distr</t>
  </si>
  <si>
    <t>FEC.ktoe.ES.Res.HHnew.Thermal.WH.Elc.Elec</t>
  </si>
  <si>
    <t>FEC.ktoe.ES.Res.HHnew.Thermal.WH.TotalSolar.Solar</t>
  </si>
  <si>
    <t>FEC.ktoe.ES.Res.HHnew.Thermal.CO</t>
  </si>
  <si>
    <t>FEC.ktoe.ES.Res.HHnew.Thermal.CO.Solids.Solids</t>
  </si>
  <si>
    <t>FEC.ktoe.ES.Res.HHnew.Thermal.CO.LPG.LPG</t>
  </si>
  <si>
    <t>FEC.ktoe.ES.Res.HHnew.Thermal.CO.Gas.NG_Biogas</t>
  </si>
  <si>
    <t>FEC.ktoe.ES.Res.HHnew.Thermal.CO.Biomass.Biomass_Waste</t>
  </si>
  <si>
    <t>FEC.ktoe.ES.Res.HHnew.Thermal.CO.Elc.Elec</t>
  </si>
  <si>
    <t>ES - Thermal energy service in new and renovated households</t>
  </si>
  <si>
    <t>TES.ktoe.ES.Res.HHnew.Thermal</t>
  </si>
  <si>
    <t>TES.ktoe.ES.Res.HHnew.Thermal.SH</t>
  </si>
  <si>
    <t>TES.ktoe.ES.Res.HHnew.Thermal.SH.Solids.Solids</t>
  </si>
  <si>
    <t>TES.ktoe.ES.Res.HHnew.Thermal.SH.LPG.LPG</t>
  </si>
  <si>
    <t>TES.ktoe.ES.Res.HHnew.Thermal.SH.Oil.Oil_LiqBio</t>
  </si>
  <si>
    <t>TES.ktoe.ES.Res.HHnew.Thermal.SH.Gas.NG_Biogas</t>
  </si>
  <si>
    <t>TES.ktoe.ES.Res.HHnew.Thermal.SH.Biomass.Biomass_Waste</t>
  </si>
  <si>
    <t>TES.ktoe.ES.Res.HHnew.Thermal.SH.Geo.Geo</t>
  </si>
  <si>
    <t>TES.ktoe.ES.Res.HHnew.Thermal.SH.DistrHeat.Steam_Distr</t>
  </si>
  <si>
    <t>TES.ktoe.ES.Res.HHnew.Thermal.SH.AdvElc.Elec</t>
  </si>
  <si>
    <t>TES.ktoe.ES.Res.HHnew.Thermal.SH.ConvElc.Elec</t>
  </si>
  <si>
    <t>TES.ktoe.ES.Res.HHnew.Thermal.SH.TotalCirculation.Elec</t>
  </si>
  <si>
    <t>TES.ktoe.ES.Res.HHnew.Thermal.SC</t>
  </si>
  <si>
    <t>TES.ktoe.ES.Res.HHnew.Thermal.SC.AC.Elec</t>
  </si>
  <si>
    <t>TES.ktoe.ES.Res.HHnew.Thermal.WH</t>
  </si>
  <si>
    <t>TES.ktoe.ES.Res.HHnew.Thermal.WH.Solids.Solids</t>
  </si>
  <si>
    <t>TES.ktoe.ES.Res.HHnew.Thermal.WH.LPG.LPG</t>
  </si>
  <si>
    <t>TES.ktoe.ES.Res.HHnew.Thermal.WH.Oil.Oil_LiqBio</t>
  </si>
  <si>
    <t>TES.ktoe.ES.Res.HHnew.Thermal.WH.Gas.NG_Biogas</t>
  </si>
  <si>
    <t>TES.ktoe.ES.Res.HHnew.Thermal.WH.Biomass.Biomass_Waste</t>
  </si>
  <si>
    <t>TES.ktoe.ES.Res.HHnew.Thermal.WH.Geo.Geo</t>
  </si>
  <si>
    <t>TES.ktoe.ES.Res.HHnew.Thermal.WH.DistrHeat.Steam_Distr</t>
  </si>
  <si>
    <t>TES.ktoe.ES.Res.HHnew.Thermal.WH.Elc.Elec</t>
  </si>
  <si>
    <t>TES.ktoe.ES.Res.HHnew.Thermal.WH.TotalSolar.Solar</t>
  </si>
  <si>
    <t>TES.ktoe.ES.Res.HHnew.Thermal.CO</t>
  </si>
  <si>
    <t>TES.ktoe.ES.Res.HHnew.Thermal.CO.Solids.Solids</t>
  </si>
  <si>
    <t>TES.ktoe.ES.Res.HHnew.Thermal.CO.LPG.LPG</t>
  </si>
  <si>
    <t>TES.ktoe.ES.Res.HHnew.Thermal.CO.Gas.NG_Biogas</t>
  </si>
  <si>
    <t>TES.ktoe.ES.Res.HHnew.Thermal.CO.Biomass.Biomass_Waste</t>
  </si>
  <si>
    <t>TES.ktoe.ES.Res.HHnew.Thermal.CO.Elc.Elec</t>
  </si>
  <si>
    <t>ES - System efficiency indicator of new and renovated households</t>
  </si>
  <si>
    <t>Eff.ratio.ES.Res.HHnew.Thermal</t>
  </si>
  <si>
    <t>Eff.ratio.ES.Res.HHnew.Thermal.SH</t>
  </si>
  <si>
    <t>Eff.ratio.ES.Res.HHnew.Thermal.SH.Solids.Solids</t>
  </si>
  <si>
    <t>Eff.ratio.ES.Res.HHnew.Thermal.SH.LPG.LPG</t>
  </si>
  <si>
    <t>Eff.ratio.ES.Res.HHnew.Thermal.SH.Oil.Oil_LiqBio</t>
  </si>
  <si>
    <t>Eff.ratio.ES.Res.HHnew.Thermal.SH.Gas.NG_Biogas</t>
  </si>
  <si>
    <t>Eff.ratio.ES.Res.HHnew.Thermal.SH.Biomass.Biomass_Waste</t>
  </si>
  <si>
    <t>Eff.ratio.ES.Res.HHnew.Thermal.SH.Geo.Geo</t>
  </si>
  <si>
    <t>Eff.ratio.ES.Res.HHnew.Thermal.SH.DistrHeat.Steam_Distr</t>
  </si>
  <si>
    <t>Eff.ratio.ES.Res.HHnew.Thermal.SH.AdvElc.Elec</t>
  </si>
  <si>
    <t>Eff.ratio.ES.Res.HHnew.Thermal.SH.ConvElc.Elec</t>
  </si>
  <si>
    <t>Eff.ratio.ES.Res.HHnew.Thermal.SH.TotalCirculation.Elec</t>
  </si>
  <si>
    <t>Eff.ratio.ES.Res.HHnew.Thermal.SC</t>
  </si>
  <si>
    <t>Eff.ratio.ES.Res.HHnew.Thermal.SC.AC.Elec</t>
  </si>
  <si>
    <t>Eff.ratio.ES.Res.HHnew.Thermal.WH</t>
  </si>
  <si>
    <t>Eff.ratio.ES.Res.HHnew.Thermal.WH.Solids.Solids</t>
  </si>
  <si>
    <t>Eff.ratio.ES.Res.HHnew.Thermal.WH.LPG.LPG</t>
  </si>
  <si>
    <t>Eff.ratio.ES.Res.HHnew.Thermal.WH.Oil.Oil_LiqBio</t>
  </si>
  <si>
    <t>Eff.ratio.ES.Res.HHnew.Thermal.WH.Gas.NG_Biogas</t>
  </si>
  <si>
    <t>Eff.ratio.ES.Res.HHnew.Thermal.WH.Biomass.Biomass_Waste</t>
  </si>
  <si>
    <t>Eff.ratio.ES.Res.HHnew.Thermal.WH.Geo.Geo</t>
  </si>
  <si>
    <t>Eff.ratio.ES.Res.HHnew.Thermal.WH.DistrHeat.Steam_Distr</t>
  </si>
  <si>
    <t>Eff.ratio.ES.Res.HHnew.Thermal.WH.Elc.Elec</t>
  </si>
  <si>
    <t>Eff.ratio.ES.Res.HHnew.Thermal.WH.TotalSolar.Solar</t>
  </si>
  <si>
    <t>Eff.ratio.ES.Res.HHnew.Thermal.CO</t>
  </si>
  <si>
    <t>Eff.ratio.ES.Res.HHnew.Thermal.CO.Solids.Solids</t>
  </si>
  <si>
    <t>Eff.ratio.ES.Res.HHnew.Thermal.CO.LPG.LPG</t>
  </si>
  <si>
    <t>Eff.ratio.ES.Res.HHnew.Thermal.CO.Gas.NG_Biogas</t>
  </si>
  <si>
    <t>Eff.ratio.ES.Res.HHnew.Thermal.CO.Biomass.Biomass_Waste</t>
  </si>
  <si>
    <t>Eff.ratio.ES.Res.HHnew.Thermal.CO.Elc.Elec</t>
  </si>
  <si>
    <t>ES - CO2 emissions in new and renovated households</t>
  </si>
  <si>
    <t>EMI.ktCO2.ES.Res.HHnew.Thermal</t>
  </si>
  <si>
    <t>EMI.ktCO2.ES.Res.HHnew.Thermal.SH</t>
  </si>
  <si>
    <t>EMI.ktCO2.ES.Res.HHnew.Thermal.SH.Solids.Solids</t>
  </si>
  <si>
    <t>EMI.ktCO2.ES.Res.HHnew.Thermal.SH.LPG.LPG</t>
  </si>
  <si>
    <t>EMI.ktCO2.ES.Res.HHnew.Thermal.SH.Oil.Oil_LiqBio</t>
  </si>
  <si>
    <t>EMI.ktCO2.ES.Res.HHnew.Thermal.SH.Gas.NG_Biogas</t>
  </si>
  <si>
    <t>EMI.ktCO2.ES.Res.HHnew.Thermal.SH.Biomass.Biomass_Waste</t>
  </si>
  <si>
    <t>EMI.ktCO2.ES.Res.HHnew.Thermal.SH.Geo.Geo</t>
  </si>
  <si>
    <t>EMI.ktCO2.ES.Res.HHnew.Thermal.SH.DistrHeat.Steam_Distr</t>
  </si>
  <si>
    <t>EMI.ktCO2.ES.Res.HHnew.Thermal.SH.AdvElc.Elec</t>
  </si>
  <si>
    <t>EMI.ktCO2.ES.Res.HHnew.Thermal.SH.ConvElc.Elec</t>
  </si>
  <si>
    <t>EMI.ktCO2.ES.Res.HHnew.Thermal.SH.TotalCirculation.Elec</t>
  </si>
  <si>
    <t>EMI.ktCO2.ES.Res.HHnew.Thermal.SC</t>
  </si>
  <si>
    <t>EMI.ktCO2.ES.Res.HHnew.Thermal.SC.AC.Elec</t>
  </si>
  <si>
    <t>EMI.ktCO2.ES.Res.HHnew.Thermal.WH</t>
  </si>
  <si>
    <t>EMI.ktCO2.ES.Res.HHnew.Thermal.WH.Solids.Solids</t>
  </si>
  <si>
    <t>EMI.ktCO2.ES.Res.HHnew.Thermal.WH.LPG.LPG</t>
  </si>
  <si>
    <t>EMI.ktCO2.ES.Res.HHnew.Thermal.WH.Oil.Oil_LiqBio</t>
  </si>
  <si>
    <t>EMI.ktCO2.ES.Res.HHnew.Thermal.WH.Gas.NG_Biogas</t>
  </si>
  <si>
    <t>EMI.ktCO2.ES.Res.HHnew.Thermal.WH.Biomass.Biomass_Waste</t>
  </si>
  <si>
    <t>EMI.ktCO2.ES.Res.HHnew.Thermal.WH.Geo.Geo</t>
  </si>
  <si>
    <t>EMI.ktCO2.ES.Res.HHnew.Thermal.WH.DistrHeat.Steam_Distr</t>
  </si>
  <si>
    <t>EMI.ktCO2.ES.Res.HHnew.Thermal.WH.Elc.Elec</t>
  </si>
  <si>
    <t>EMI.ktCO2.ES.Res.HHnew.Thermal.WH.TotalSolar.Solar</t>
  </si>
  <si>
    <t>EMI.ktCO2.ES.Res.HHnew.Thermal.CO</t>
  </si>
  <si>
    <t>EMI.ktCO2.ES.Res.HHnew.Thermal.CO.Solids.Solids</t>
  </si>
  <si>
    <t>EMI.ktCO2.ES.Res.HHnew.Thermal.CO.LPG.LPG</t>
  </si>
  <si>
    <t>EMI.ktCO2.ES.Res.HHnew.Thermal.CO.Gas.NG_Biogas</t>
  </si>
  <si>
    <t>EMI.ktCO2.ES.Res.HHnew.Thermal.CO.Biomass.Biomass_Waste</t>
  </si>
  <si>
    <t>EMI.ktCO2.ES.Res.HHnew.Thermal.CO.Elc.Elec</t>
  </si>
  <si>
    <t>ES - Final energy consumption of new and renovated households (per household)</t>
  </si>
  <si>
    <t>FEC_per_household.kWh.ES.Res.HHnew.Thermal</t>
  </si>
  <si>
    <t>FEC_per_household.kWh.ES.Res.HHnew.Thermal.SH</t>
  </si>
  <si>
    <t>FEC_per_household.kWh.ES.Res.HHnew.Thermal.SH.Solids.Solids</t>
  </si>
  <si>
    <t>FEC_per_household.kWh.ES.Res.HHnew.Thermal.SH.LPG.LPG</t>
  </si>
  <si>
    <t>FEC_per_household.kWh.ES.Res.HHnew.Thermal.SH.Oil.Oil_LiqBio</t>
  </si>
  <si>
    <t>FEC_per_household.kWh.ES.Res.HHnew.Thermal.SH.Gas.NG_Biogas</t>
  </si>
  <si>
    <t>FEC_per_household.kWh.ES.Res.HHnew.Thermal.SH.Biomass.Biomass_Waste</t>
  </si>
  <si>
    <t>FEC_per_household.kWh.ES.Res.HHnew.Thermal.SH.Geo.Geo</t>
  </si>
  <si>
    <t>FEC_per_household.kWh.ES.Res.HHnew.Thermal.SH.DistrHeat.Steam_Distr</t>
  </si>
  <si>
    <t>FEC_per_household.kWh.ES.Res.HHnew.Thermal.SH.AdvElc.Elec</t>
  </si>
  <si>
    <t>FEC_per_household.kWh.ES.Res.HHnew.Thermal.SH.ConvElc.Elec</t>
  </si>
  <si>
    <t>FEC_per_household.kWh.ES.Res.HHnew.Thermal.SH.TotalCirculation.Elec</t>
  </si>
  <si>
    <t>FEC_per_household.kWh.ES.Res.HHnew.Thermal.SC</t>
  </si>
  <si>
    <t>FEC_per_household.kWh.ES.Res.HHnew.Thermal.SC.AC.Elec</t>
  </si>
  <si>
    <t>FEC_per_household.kWh.ES.Res.HHnew.Thermal.WH</t>
  </si>
  <si>
    <t>FEC_per_household.kWh.ES.Res.HHnew.Thermal.WH.Solids.Solids</t>
  </si>
  <si>
    <t>FEC_per_household.kWh.ES.Res.HHnew.Thermal.WH.LPG.LPG</t>
  </si>
  <si>
    <t>FEC_per_household.kWh.ES.Res.HHnew.Thermal.WH.Oil.Oil_LiqBio</t>
  </si>
  <si>
    <t>FEC_per_household.kWh.ES.Res.HHnew.Thermal.WH.Gas.NG_Biogas</t>
  </si>
  <si>
    <t>FEC_per_household.kWh.ES.Res.HHnew.Thermal.WH.Biomass.Biomass_Waste</t>
  </si>
  <si>
    <t>FEC_per_household.kWh.ES.Res.HHnew.Thermal.WH.Geo.Geo</t>
  </si>
  <si>
    <t>FEC_per_household.kWh.ES.Res.HHnew.Thermal.WH.DistrHeat.Steam_Distr</t>
  </si>
  <si>
    <t>FEC_per_household.kWh.ES.Res.HHnew.Thermal.WH.Elc.Elec</t>
  </si>
  <si>
    <t>FEC_per_household.kWh.ES.Res.HHnew.Thermal.WH.TotalSolar.Solar</t>
  </si>
  <si>
    <t>FEC_per_household.kWh.ES.Res.HHnew.Thermal.CO</t>
  </si>
  <si>
    <t>FEC_per_household.kWh.ES.Res.HHnew.Thermal.CO.Solids.Solids</t>
  </si>
  <si>
    <t>FEC_per_household.kWh.ES.Res.HHnew.Thermal.CO.LPG.LPG</t>
  </si>
  <si>
    <t>FEC_per_household.kWh.ES.Res.HHnew.Thermal.CO.Gas.NG_Biogas</t>
  </si>
  <si>
    <t>FEC_per_household.kWh.ES.Res.HHnew.Thermal.CO.Biomass.Biomass_Waste</t>
  </si>
  <si>
    <t>FEC_per_household.kWh.ES.Res.HHnew.Thermal.CO.Elc.Elec</t>
  </si>
  <si>
    <t>ES - Thermal energy service of new and renovated households (per household)</t>
  </si>
  <si>
    <t>TES_per_household.kWh.ES.Res.HHnew.Thermal</t>
  </si>
  <si>
    <t>TES_per_household.kWh.ES.Res.HHnew.Thermal.SH</t>
  </si>
  <si>
    <t>TES_per_household.kWh.ES.Res.HHnew.Thermal.SH.Solids.Solids</t>
  </si>
  <si>
    <t>TES_per_household.kWh.ES.Res.HHnew.Thermal.SH.LPG.LPG</t>
  </si>
  <si>
    <t>TES_per_household.kWh.ES.Res.HHnew.Thermal.SH.Oil.Oil_LiqBio</t>
  </si>
  <si>
    <t>TES_per_household.kWh.ES.Res.HHnew.Thermal.SH.Gas.NG_Biogas</t>
  </si>
  <si>
    <t>TES_per_household.kWh.ES.Res.HHnew.Thermal.SH.Biomass.Biomass_Waste</t>
  </si>
  <si>
    <t>TES_per_household.kWh.ES.Res.HHnew.Thermal.SH.Geo.Geo</t>
  </si>
  <si>
    <t>TES_per_household.kWh.ES.Res.HHnew.Thermal.SH.DistrHeat.Steam_Distr</t>
  </si>
  <si>
    <t>TES_per_household.kWh.ES.Res.HHnew.Thermal.SH.AdvElc.Elec</t>
  </si>
  <si>
    <t>TES_per_household.kWh.ES.Res.HHnew.Thermal.SH.ConvElc.Elec</t>
  </si>
  <si>
    <t>TES_per_household.kWh.ES.Res.HHnew.Thermal.SH.TotalCirculation.Elec</t>
  </si>
  <si>
    <t>TES_per_household.kWh.ES.Res.HHnew.Thermal.SC</t>
  </si>
  <si>
    <t>TES_per_household.kWh.ES.Res.HHnew.Thermal.SC.AC.Elec</t>
  </si>
  <si>
    <t>TES_per_household.kWh.ES.Res.HHnew.Thermal.WH</t>
  </si>
  <si>
    <t>TES_per_household.kWh.ES.Res.HHnew.Thermal.WH.Solids.Solids</t>
  </si>
  <si>
    <t>TES_per_household.kWh.ES.Res.HHnew.Thermal.WH.LPG.LPG</t>
  </si>
  <si>
    <t>TES_per_household.kWh.ES.Res.HHnew.Thermal.WH.Oil.Oil_LiqBio</t>
  </si>
  <si>
    <t>TES_per_household.kWh.ES.Res.HHnew.Thermal.WH.Gas.NG_Biogas</t>
  </si>
  <si>
    <t>TES_per_household.kWh.ES.Res.HHnew.Thermal.WH.Biomass.Biomass_Waste</t>
  </si>
  <si>
    <t>TES_per_household.kWh.ES.Res.HHnew.Thermal.WH.Geo.Geo</t>
  </si>
  <si>
    <t>TES_per_household.kWh.ES.Res.HHnew.Thermal.WH.DistrHeat.Steam_Distr</t>
  </si>
  <si>
    <t>TES_per_household.kWh.ES.Res.HHnew.Thermal.WH.Elc.Elec</t>
  </si>
  <si>
    <t>TES_per_household.kWh.ES.Res.HHnew.Thermal.WH.TotalSolar.Solar</t>
  </si>
  <si>
    <t>TES_per_household.kWh.ES.Res.HHnew.Thermal.CO</t>
  </si>
  <si>
    <t>TES_per_household.kWh.ES.Res.HHnew.Thermal.CO.Solids.Solids</t>
  </si>
  <si>
    <t>TES_per_household.kWh.ES.Res.HHnew.Thermal.CO.LPG.LPG</t>
  </si>
  <si>
    <t>TES_per_household.kWh.ES.Res.HHnew.Thermal.CO.Gas.NG_Biogas</t>
  </si>
  <si>
    <t>TES_per_household.kWh.ES.Res.HHnew.Thermal.CO.Biomass.Biomass_Waste</t>
  </si>
  <si>
    <t>TES_per_household.kWh.ES.Res.HHnew.Thermal.CO.Elc.Elec</t>
  </si>
  <si>
    <t>ES - CO2 emissions in new and renovated households (per household)</t>
  </si>
  <si>
    <t>EMI_per_household.kgCO2.ES.Res.HHnew.Thermal</t>
  </si>
  <si>
    <t>EMI_per_household.kgCO2.ES.Res.HHnew.Thermal.SH</t>
  </si>
  <si>
    <t>EMI_per_household.kgCO2.ES.Res.HHnew.Thermal.SH.Solids.Solids</t>
  </si>
  <si>
    <t>EMI_per_household.kgCO2.ES.Res.HHnew.Thermal.SH.LPG.LPG</t>
  </si>
  <si>
    <t>EMI_per_household.kgCO2.ES.Res.HHnew.Thermal.SH.Oil.Oil_LiqBio</t>
  </si>
  <si>
    <t>EMI_per_household.kgCO2.ES.Res.HHnew.Thermal.SH.Gas.NG_Biogas</t>
  </si>
  <si>
    <t>EMI_per_household.kgCO2.ES.Res.HHnew.Thermal.SH.Biomass.Biomass_Waste</t>
  </si>
  <si>
    <t>EMI_per_household.kgCO2.ES.Res.HHnew.Thermal.SH.Geo.Geo</t>
  </si>
  <si>
    <t>EMI_per_household.kgCO2.ES.Res.HHnew.Thermal.SH.DistrHeat.Steam_Distr</t>
  </si>
  <si>
    <t>EMI_per_household.kgCO2.ES.Res.HHnew.Thermal.SH.AdvElc.Elec</t>
  </si>
  <si>
    <t>EMI_per_household.kgCO2.ES.Res.HHnew.Thermal.SH.ConvElc.Elec</t>
  </si>
  <si>
    <t>EMI_per_household.kgCO2.ES.Res.HHnew.Thermal.SH.TotalCirculation.Elec</t>
  </si>
  <si>
    <t>EMI_per_household.kgCO2.ES.Res.HHnew.Thermal.SC</t>
  </si>
  <si>
    <t>EMI_per_household.kgCO2.ES.Res.HHnew.Thermal.SC.AC.Elec</t>
  </si>
  <si>
    <t>EMI_per_household.kgCO2.ES.Res.HHnew.Thermal.WH</t>
  </si>
  <si>
    <t>EMI_per_household.kgCO2.ES.Res.HHnew.Thermal.WH.Solids.Solids</t>
  </si>
  <si>
    <t>EMI_per_household.kgCO2.ES.Res.HHnew.Thermal.WH.LPG.LPG</t>
  </si>
  <si>
    <t>EMI_per_household.kgCO2.ES.Res.HHnew.Thermal.WH.Oil.Oil_LiqBio</t>
  </si>
  <si>
    <t>EMI_per_household.kgCO2.ES.Res.HHnew.Thermal.WH.Gas.NG_Biogas</t>
  </si>
  <si>
    <t>EMI_per_household.kgCO2.ES.Res.HHnew.Thermal.WH.Biomass.Biomass_Waste</t>
  </si>
  <si>
    <t>EMI_per_household.kgCO2.ES.Res.HHnew.Thermal.WH.Geo.Geo</t>
  </si>
  <si>
    <t>EMI_per_household.kgCO2.ES.Res.HHnew.Thermal.WH.DistrHeat.Steam_Distr</t>
  </si>
  <si>
    <t>EMI_per_household.kgCO2.ES.Res.HHnew.Thermal.WH.Elc.Elec</t>
  </si>
  <si>
    <t>EMI_per_household.kgCO2.ES.Res.HHnew.Thermal.WH.TotalSolar.Solar</t>
  </si>
  <si>
    <t>EMI_per_household.kgCO2.ES.Res.HHnew.Thermal.CO</t>
  </si>
  <si>
    <t>EMI_per_household.kgCO2.ES.Res.HHnew.Thermal.CO.Solids.Solids</t>
  </si>
  <si>
    <t>EMI_per_household.kgCO2.ES.Res.HHnew.Thermal.CO.LPG.LPG</t>
  </si>
  <si>
    <t>EMI_per_household.kgCO2.ES.Res.HHnew.Thermal.CO.Gas.NG_Biogas</t>
  </si>
  <si>
    <t>EMI_per_household.kgCO2.ES.Res.HHnew.Thermal.CO.Biomass.Biomass_Waste</t>
  </si>
  <si>
    <t>EMI_per_household.kgCO2.ES.Res.HHnew.Thermal.CO.Elc.Elec</t>
  </si>
  <si>
    <t>ES - Final energy consumption in new and renovated households per surface area</t>
  </si>
  <si>
    <t>FEC_per_sqm.kWh.ES.Res.HHnew.Thermal</t>
  </si>
  <si>
    <t>FEC_per_sqm.kWh.ES.Res.HHnew.Thermal.SH</t>
  </si>
  <si>
    <t>FEC_per_sqm.kWh.ES.Res.HHnew.Thermal.SH.Solids.Solids</t>
  </si>
  <si>
    <t>FEC_per_sqm.kWh.ES.Res.HHnew.Thermal.SH.LPG.LPG</t>
  </si>
  <si>
    <t>FEC_per_sqm.kWh.ES.Res.HHnew.Thermal.SH.Oil.Oil_LiqBio</t>
  </si>
  <si>
    <t>FEC_per_sqm.kWh.ES.Res.HHnew.Thermal.SH.Gas.NG_Biogas</t>
  </si>
  <si>
    <t>FEC_per_sqm.kWh.ES.Res.HHnew.Thermal.SH.Biomass.Biomass_Waste</t>
  </si>
  <si>
    <t>FEC_per_sqm.kWh.ES.Res.HHnew.Thermal.SH.Geo.Geo</t>
  </si>
  <si>
    <t>FEC_per_sqm.kWh.ES.Res.HHnew.Thermal.SH.DistrHeat.Steam_Distr</t>
  </si>
  <si>
    <t>FEC_per_sqm.kWh.ES.Res.HHnew.Thermal.SH.AdvElc.Elec</t>
  </si>
  <si>
    <t>FEC_per_sqm.kWh.ES.Res.HHnew.Thermal.SH.ConvElc.Elec</t>
  </si>
  <si>
    <t>FEC_per_sqm.kWh.ES.Res.HHnew.Thermal.SH.TotalCirculation.Elec</t>
  </si>
  <si>
    <t>FEC_per_sqm.kWh.ES.Res.HHnew.Thermal.SC</t>
  </si>
  <si>
    <t>FEC_per_sqm.kWh.ES.Res.HHnew.Thermal.SC.AC.Elec</t>
  </si>
  <si>
    <t>FEC_per_sqm.kWh.ES.Res.HHnew.Thermal.WH</t>
  </si>
  <si>
    <t>FEC_per_sqm.kWh.ES.Res.HHnew.Thermal.WH.Solids.Solids</t>
  </si>
  <si>
    <t>FEC_per_sqm.kWh.ES.Res.HHnew.Thermal.WH.LPG.LPG</t>
  </si>
  <si>
    <t>FEC_per_sqm.kWh.ES.Res.HHnew.Thermal.WH.Oil.Oil_LiqBio</t>
  </si>
  <si>
    <t>FEC_per_sqm.kWh.ES.Res.HHnew.Thermal.WH.Gas.NG_Biogas</t>
  </si>
  <si>
    <t>FEC_per_sqm.kWh.ES.Res.HHnew.Thermal.WH.Biomass.Biomass_Waste</t>
  </si>
  <si>
    <t>FEC_per_sqm.kWh.ES.Res.HHnew.Thermal.WH.Geo.Geo</t>
  </si>
  <si>
    <t>FEC_per_sqm.kWh.ES.Res.HHnew.Thermal.WH.DistrHeat.Steam_Distr</t>
  </si>
  <si>
    <t>FEC_per_sqm.kWh.ES.Res.HHnew.Thermal.WH.Elc.Elec</t>
  </si>
  <si>
    <t>FEC_per_sqm.kWh.ES.Res.HHnew.Thermal.WH.TotalSolar.Solar</t>
  </si>
  <si>
    <t>FEC_per_sqm.kWh.ES.Res.HHnew.Thermal.CO</t>
  </si>
  <si>
    <t>FEC_per_sqm.kWh.ES.Res.HHnew.Thermal.CO.Solids.Solids</t>
  </si>
  <si>
    <t>FEC_per_sqm.kWh.ES.Res.HHnew.Thermal.CO.LPG.LPG</t>
  </si>
  <si>
    <t>FEC_per_sqm.kWh.ES.Res.HHnew.Thermal.CO.Gas.NG_Biogas</t>
  </si>
  <si>
    <t>FEC_per_sqm.kWh.ES.Res.HHnew.Thermal.CO.Biomass.Biomass_Waste</t>
  </si>
  <si>
    <t>FEC_per_sqm.kWh.ES.Res.HHnew.Thermal.CO.Elc.Elec</t>
  </si>
  <si>
    <t>ES - Thermal energy service in new and renovated households per surface area</t>
  </si>
  <si>
    <t>TES_per_sqm.kWh.ES.Res.HHnew.Thermal</t>
  </si>
  <si>
    <t>TES_per_sqm.kWh.ES.Res.HHnew.Thermal.SH</t>
  </si>
  <si>
    <t>TES_per_sqm.kWh.ES.Res.HHnew.Thermal.SH.Solids.Solids</t>
  </si>
  <si>
    <t>TES_per_sqm.kWh.ES.Res.HHnew.Thermal.SH.LPG.LPG</t>
  </si>
  <si>
    <t>TES_per_sqm.kWh.ES.Res.HHnew.Thermal.SH.Oil.Oil_LiqBio</t>
  </si>
  <si>
    <t>TES_per_sqm.kWh.ES.Res.HHnew.Thermal.SH.Gas.NG_Biogas</t>
  </si>
  <si>
    <t>TES_per_sqm.kWh.ES.Res.HHnew.Thermal.SH.Biomass.Biomass_Waste</t>
  </si>
  <si>
    <t>TES_per_sqm.kWh.ES.Res.HHnew.Thermal.SH.Geo.Geo</t>
  </si>
  <si>
    <t>TES_per_sqm.kWh.ES.Res.HHnew.Thermal.SH.DistrHeat.Steam_Distr</t>
  </si>
  <si>
    <t>TES_per_sqm.kWh.ES.Res.HHnew.Thermal.SH.AdvElc.Elec</t>
  </si>
  <si>
    <t>TES_per_sqm.kWh.ES.Res.HHnew.Thermal.SH.ConvElc.Elec</t>
  </si>
  <si>
    <t>TES_per_sqm.kWh.ES.Res.HHnew.Thermal.SH.TotalCirculation.Elec</t>
  </si>
  <si>
    <t>TES_per_sqm.kWh.ES.Res.HHnew.Thermal.SC</t>
  </si>
  <si>
    <t>TES_per_sqm.kWh.ES.Res.HHnew.Thermal.SC.AC.Elec</t>
  </si>
  <si>
    <t>TES_per_sqm.kWh.ES.Res.HHnew.Thermal.WH</t>
  </si>
  <si>
    <t>TES_per_sqm.kWh.ES.Res.HHnew.Thermal.WH.Solids.Solids</t>
  </si>
  <si>
    <t>TES_per_sqm.kWh.ES.Res.HHnew.Thermal.WH.LPG.LPG</t>
  </si>
  <si>
    <t>TES_per_sqm.kWh.ES.Res.HHnew.Thermal.WH.Oil.Oil_LiqBio</t>
  </si>
  <si>
    <t>TES_per_sqm.kWh.ES.Res.HHnew.Thermal.WH.Gas.NG_Biogas</t>
  </si>
  <si>
    <t>TES_per_sqm.kWh.ES.Res.HHnew.Thermal.WH.Biomass.Biomass_Waste</t>
  </si>
  <si>
    <t>TES_per_sqm.kWh.ES.Res.HHnew.Thermal.WH.Geo.Geo</t>
  </si>
  <si>
    <t>TES_per_sqm.kWh.ES.Res.HHnew.Thermal.WH.DistrHeat.Steam_Distr</t>
  </si>
  <si>
    <t>TES_per_sqm.kWh.ES.Res.HHnew.Thermal.WH.Elc.Elec</t>
  </si>
  <si>
    <t>TES_per_sqm.kWh.ES.Res.HHnew.Thermal.WH.TotalSolar.Solar</t>
  </si>
  <si>
    <t>TES_per_sqm.kWh.ES.Res.HHnew.Thermal.CO</t>
  </si>
  <si>
    <t>TES_per_sqm.kWh.ES.Res.HHnew.Thermal.CO.Solids.Solids</t>
  </si>
  <si>
    <t>TES_per_sqm.kWh.ES.Res.HHnew.Thermal.CO.LPG.LPG</t>
  </si>
  <si>
    <t>TES_per_sqm.kWh.ES.Res.HHnew.Thermal.CO.Gas.NG_Biogas</t>
  </si>
  <si>
    <t>TES_per_sqm.kWh.ES.Res.HHnew.Thermal.CO.Biomass.Biomass_Waste</t>
  </si>
  <si>
    <t>TES_per_sqm.kWh.ES.Res.HHnew.Thermal.CO.Elc.Elec</t>
  </si>
  <si>
    <t>ES - CO2 emissions in new and renovated households per surface area</t>
  </si>
  <si>
    <t>EMI_per_sqm.kgCO2.ES.Res.HHnew.Thermal</t>
  </si>
  <si>
    <t>EMI_per_sqm.kgCO2.ES.Res.HHnew.Thermal.SH</t>
  </si>
  <si>
    <t>EMI_per_sqm.kgCO2.ES.Res.HHnew.Thermal.SH.Solids.Solids</t>
  </si>
  <si>
    <t>EMI_per_sqm.kgCO2.ES.Res.HHnew.Thermal.SH.LPG.LPG</t>
  </si>
  <si>
    <t>EMI_per_sqm.kgCO2.ES.Res.HHnew.Thermal.SH.Oil.Oil_LiqBio</t>
  </si>
  <si>
    <t>EMI_per_sqm.kgCO2.ES.Res.HHnew.Thermal.SH.Gas.NG_Biogas</t>
  </si>
  <si>
    <t>EMI_per_sqm.kgCO2.ES.Res.HHnew.Thermal.SH.Biomass.Biomass_Waste</t>
  </si>
  <si>
    <t>EMI_per_sqm.kgCO2.ES.Res.HHnew.Thermal.SH.Geo.Geo</t>
  </si>
  <si>
    <t>EMI_per_sqm.kgCO2.ES.Res.HHnew.Thermal.SH.DistrHeat.Steam_Distr</t>
  </si>
  <si>
    <t>EMI_per_sqm.kgCO2.ES.Res.HHnew.Thermal.SH.AdvElc.Elec</t>
  </si>
  <si>
    <t>EMI_per_sqm.kgCO2.ES.Res.HHnew.Thermal.SH.ConvElc.Elec</t>
  </si>
  <si>
    <t>EMI_per_sqm.kgCO2.ES.Res.HHnew.Thermal.SH.TotalCirculation.Elec</t>
  </si>
  <si>
    <t>EMI_per_sqm.kgCO2.ES.Res.HHnew.Thermal.SC</t>
  </si>
  <si>
    <t>EMI_per_sqm.kgCO2.ES.Res.HHnew.Thermal.SC.AC.Elec</t>
  </si>
  <si>
    <t>EMI_per_sqm.kgCO2.ES.Res.HHnew.Thermal.WH</t>
  </si>
  <si>
    <t>EMI_per_sqm.kgCO2.ES.Res.HHnew.Thermal.WH.Solids.Solids</t>
  </si>
  <si>
    <t>EMI_per_sqm.kgCO2.ES.Res.HHnew.Thermal.WH.LPG.LPG</t>
  </si>
  <si>
    <t>EMI_per_sqm.kgCO2.ES.Res.HHnew.Thermal.WH.Oil.Oil_LiqBio</t>
  </si>
  <si>
    <t>EMI_per_sqm.kgCO2.ES.Res.HHnew.Thermal.WH.Gas.NG_Biogas</t>
  </si>
  <si>
    <t>EMI_per_sqm.kgCO2.ES.Res.HHnew.Thermal.WH.Biomass.Biomass_Waste</t>
  </si>
  <si>
    <t>EMI_per_sqm.kgCO2.ES.Res.HHnew.Thermal.WH.Geo.Geo</t>
  </si>
  <si>
    <t>EMI_per_sqm.kgCO2.ES.Res.HHnew.Thermal.WH.DistrHeat.Steam_Distr</t>
  </si>
  <si>
    <t>EMI_per_sqm.kgCO2.ES.Res.HHnew.Thermal.WH.Elc.Elec</t>
  </si>
  <si>
    <t>EMI_per_sqm.kgCO2.ES.Res.HHnew.Thermal.WH.TotalSolar.Solar</t>
  </si>
  <si>
    <t>EMI_per_sqm.kgCO2.ES.Res.HHnew.Thermal.CO</t>
  </si>
  <si>
    <t>EMI_per_sqm.kgCO2.ES.Res.HHnew.Thermal.CO.Solids.Solids</t>
  </si>
  <si>
    <t>EMI_per_sqm.kgCO2.ES.Res.HHnew.Thermal.CO.LPG.LPG</t>
  </si>
  <si>
    <t>EMI_per_sqm.kgCO2.ES.Res.HHnew.Thermal.CO.Gas.NG_Biogas</t>
  </si>
  <si>
    <t>EMI_per_sqm.kgCO2.ES.Res.HHnew.Thermal.CO.Biomass.Biomass_Waste</t>
  </si>
  <si>
    <t>EMI_per_sqm.kgCO2.ES.Res.HHnew.Thermal.CO.Elc.Elec</t>
  </si>
  <si>
    <t>FEC.ktoe.ES.Res.HH.Appl.RF</t>
  </si>
  <si>
    <t>FEC.ktoe.ES.Res.HH.Appl.WM</t>
  </si>
  <si>
    <t>FEC.ktoe.ES.Res.HH.Appl.DR</t>
  </si>
  <si>
    <t>FEC.ktoe.ES.Res.HH.Appl.DW</t>
  </si>
  <si>
    <t>FEC.ktoe.ES.Res.HH.Appl.TV</t>
  </si>
  <si>
    <t>FEC.ktoe.ES.Res.HH.Appl.IT</t>
  </si>
  <si>
    <t>FEC.ktoe.ES.Res.HH.Appl.LI</t>
  </si>
  <si>
    <t>FEC.ktoe.ES.Res.HH.Appl.OA</t>
  </si>
  <si>
    <t>Size.MW.ES.Res.HH.Appl</t>
  </si>
  <si>
    <t>Size.MW.ES.Res.HH.Appl.RF</t>
  </si>
  <si>
    <t>Size.MW.ES.Res.HH.Appl.WM</t>
  </si>
  <si>
    <t>Size.MW.ES.Res.HH.Appl.DR</t>
  </si>
  <si>
    <t>Size.MW.ES.Res.HH.Appl.DW</t>
  </si>
  <si>
    <t>Size.MW.ES.Res.HH.Appl.TV</t>
  </si>
  <si>
    <t>Size.MW.ES.Res.HH.Appl.IT</t>
  </si>
  <si>
    <t>Size.MW.ES.Res.HH.Appl.LI</t>
  </si>
  <si>
    <t>Size.MW.ES.Res.HH.Appl.OA</t>
  </si>
  <si>
    <t>NUM.number.ES.Res.HH.Appl.RF</t>
  </si>
  <si>
    <t>NUM.number.ES.Res.HH.Appl.WM</t>
  </si>
  <si>
    <t>NUM.number.ES.Res.HH.Appl.DR</t>
  </si>
  <si>
    <t>NUM.number.ES.Res.HH.Appl.DW</t>
  </si>
  <si>
    <t>NUM.number.ES.Res.HH.Appl.TV</t>
  </si>
  <si>
    <t>NUM.number.ES.Res.HH.Appl.IT</t>
  </si>
  <si>
    <t>NUM.number.ES.Res.HH.Appl.LI</t>
  </si>
  <si>
    <t>NUM.number.ES.Res.HH.Appl.OA</t>
  </si>
  <si>
    <t>NUM.number.ES.Res.HH.Applnew.RF</t>
  </si>
  <si>
    <t>NUM.number.ES.Res.HH.Applnew.WM</t>
  </si>
  <si>
    <t>NUM.number.ES.Res.HH.Applnew.DR</t>
  </si>
  <si>
    <t>NUM.number.ES.Res.HH.Applnew.DW</t>
  </si>
  <si>
    <t>NUM.number.ES.Res.HH.Applnew.TV</t>
  </si>
  <si>
    <t>NUM.number.ES.Res.HH.Applnew.IT</t>
  </si>
  <si>
    <t>NUM.number.ES.Res.HH.Applnew.LI</t>
  </si>
  <si>
    <t>NUM.number.ES.Res.HH.Applnew.OA</t>
  </si>
  <si>
    <t>NUM.number.ES.Res.HH.Applrepl.RF</t>
  </si>
  <si>
    <t>NUM.number.ES.Res.HH.Applrepl.WM</t>
  </si>
  <si>
    <t>NUM.number.ES.Res.HH.Applrepl.DR</t>
  </si>
  <si>
    <t>NUM.number.ES.Res.HH.Applrepl.DW</t>
  </si>
  <si>
    <t>NUM.number.ES.Res.HH.Applrepl.TV</t>
  </si>
  <si>
    <t>NUM.number.ES.Res.HH.Applrepl.IT</t>
  </si>
  <si>
    <t>NUM.number.ES.Res.HH.Applrepl.LI</t>
  </si>
  <si>
    <t>NUM.number.ES.Res.HH.Applrepl.OA</t>
  </si>
  <si>
    <t>Op.hours.ES.Res.HH.Appl.RF</t>
  </si>
  <si>
    <t>Op.hours.ES.Res.HH.Appl.WM</t>
  </si>
  <si>
    <t>Op.hours.ES.Res.HH.Appl.DR</t>
  </si>
  <si>
    <t>Op.hours.ES.Res.HH.Appl.DW</t>
  </si>
  <si>
    <t>Op.hours.ES.Res.HH.Appl.TV</t>
  </si>
  <si>
    <t>Op.hours.ES.Res.HH.Appl.IT</t>
  </si>
  <si>
    <t>Op.hours.ES.Res.HH.Appl.LI</t>
  </si>
  <si>
    <t>Op.hours.ES.Res.HH.Appl.OA</t>
  </si>
  <si>
    <t>Size_per_appl.W.ES.Res.HH.Appl.RF</t>
  </si>
  <si>
    <t>Size_per_appl.W.ES.Res.HH.Appl.WM</t>
  </si>
  <si>
    <t>Size_per_appl.W.ES.Res.HH.Appl.DR</t>
  </si>
  <si>
    <t>Size_per_appl.W.ES.Res.HH.Appl.DW</t>
  </si>
  <si>
    <t>Size_per_appl.W.ES.Res.HH.Appl.TV</t>
  </si>
  <si>
    <t>Size_per_appl.W.ES.Res.HH.Appl.IT</t>
  </si>
  <si>
    <t>Size_per_appl.W.ES.Res.HH.Appl.LI</t>
  </si>
  <si>
    <t>Size_per_appl.W.ES.Res.HH.Appl.OA</t>
  </si>
  <si>
    <t>Size_per_appl.W.ES.Res.HH.Applnew.RF</t>
  </si>
  <si>
    <t>Size_per_appl.W.ES.Res.HH.Applnew.WM</t>
  </si>
  <si>
    <t>Size_per_appl.W.ES.Res.HH.Applnew.DR</t>
  </si>
  <si>
    <t>Size_per_appl.W.ES.Res.HH.Applnew.DW</t>
  </si>
  <si>
    <t>Size_per_appl.W.ES.Res.HH.Applnew.TV</t>
  </si>
  <si>
    <t>Size_per_appl.W.ES.Res.HH.Applnew.IT</t>
  </si>
  <si>
    <t>Size_per_appl.W.ES.Res.HH.Applnew.LI</t>
  </si>
  <si>
    <t>Size_per_appl.W.ES.Res.HH.Applnew.OA</t>
  </si>
  <si>
    <t>NUM.number_per_household.ES.Res.HH.Appl.RF</t>
  </si>
  <si>
    <t>NUM.number_per_household.ES.Res.HH.Appl.WM</t>
  </si>
  <si>
    <t>NUM.number_per_household.ES.Res.HH.Appl.DR</t>
  </si>
  <si>
    <t>NUM.number_per_household.ES.Res.HH.Appl.DW</t>
  </si>
  <si>
    <t>NUM.number_per_household.ES.Res.HH.Appl.TV</t>
  </si>
  <si>
    <t>NUM.number_per_household.ES.Res.HH.Appl.IT</t>
  </si>
  <si>
    <t>NUM.number_per_household.ES.Res.HH.Appl.LI</t>
  </si>
  <si>
    <t>NUM.number_per_household.ES.Res.HH.Appl.OA</t>
  </si>
  <si>
    <t>Size_per_household.W.ES.Res.HH.Appl.RF</t>
  </si>
  <si>
    <t>Size_per_household.W.ES.Res.HH.Appl.WM</t>
  </si>
  <si>
    <t>Size_per_household.W.ES.Res.HH.Appl.DR</t>
  </si>
  <si>
    <t>Size_per_household.W.ES.Res.HH.Appl.DW</t>
  </si>
  <si>
    <t>Size_per_household.W.ES.Res.HH.Appl.TV</t>
  </si>
  <si>
    <t>Size_per_household.W.ES.Res.HH.Appl.IT</t>
  </si>
  <si>
    <t>Size_per_household.W.ES.Res.HH.Appl.LI</t>
  </si>
  <si>
    <t>Size_per_household.W.ES.Res.HH.Appl.OA</t>
  </si>
  <si>
    <t>FEC_per_household.kWh.ES.Res.HH.Appl.RF</t>
  </si>
  <si>
    <t>FEC_per_household.kWh.ES.Res.HH.Appl.WM</t>
  </si>
  <si>
    <t>FEC_per_household.kWh.ES.Res.HH.Appl.DR</t>
  </si>
  <si>
    <t>FEC_per_household.kWh.ES.Res.HH.Appl.DW</t>
  </si>
  <si>
    <t>FEC_per_household.kWh.ES.Res.HH.Appl.TV</t>
  </si>
  <si>
    <t>FEC_per_household.kWh.ES.Res.HH.Appl.IT</t>
  </si>
  <si>
    <t>FEC_per_household.kWh.ES.Res.HH.Appl.LI</t>
  </si>
  <si>
    <t>FEC_per_household.kWh.ES.Res.HH.Appl.OA</t>
  </si>
  <si>
    <t>Lumens_per_household.lumen.ES.Res.HH.Appl.LI</t>
  </si>
  <si>
    <t>ES - Number of households (detailed structure)</t>
  </si>
  <si>
    <t>NUM.number.ES.Res.HH.Thermal.SH.Solids.SH</t>
  </si>
  <si>
    <t>NUM.number.ES.Res.HH.Thermal.SH.Solids.SC.AC</t>
  </si>
  <si>
    <t>NUM.number.ES.Res.HH.Thermal.SH.Solids.WH.Solids.NoSolar</t>
  </si>
  <si>
    <t>NUM.number.ES.Res.HH.Thermal.SH.Solids.WH.LPG.NoSolar</t>
  </si>
  <si>
    <t>NUM.number.ES.Res.HH.Thermal.SH.Solids.WH.LPG.Solar</t>
  </si>
  <si>
    <t>NUM.number.ES.Res.HH.Thermal.SH.Solids.WH.Elc.NoSolar</t>
  </si>
  <si>
    <t>NUM.number.ES.Res.HH.Thermal.SH.Solids.WH.Elc.Solar</t>
  </si>
  <si>
    <t>NUM.number.ES.Res.HH.Thermal.SH.Solids.CO.Solids</t>
  </si>
  <si>
    <t>NUM.number.ES.Res.HH.Thermal.SH.Solids.CO.LPG</t>
  </si>
  <si>
    <t>NUM.number.ES.Res.HH.Thermal.SH.Solids.CO.Elc</t>
  </si>
  <si>
    <t>NUM.number.ES.Res.HH.Thermal.SH.LPG.SH</t>
  </si>
  <si>
    <t>NUM.number.ES.Res.HH.Thermal.SH.LPG.SC.AC</t>
  </si>
  <si>
    <t>NUM.number.ES.Res.HH.Thermal.SH.LPG.WH.LPG.NoSolar</t>
  </si>
  <si>
    <t>NUM.number.ES.Res.HH.Thermal.SH.LPG.WH.LPG.Solar</t>
  </si>
  <si>
    <t>NUM.number.ES.Res.HH.Thermal.SH.LPG.WH.Elc.NoSolar</t>
  </si>
  <si>
    <t>NUM.number.ES.Res.HH.Thermal.SH.LPG.WH.Elc.Solar</t>
  </si>
  <si>
    <t>NUM.number.ES.Res.HH.Thermal.SH.LPG.CO.LPG</t>
  </si>
  <si>
    <t>NUM.number.ES.Res.HH.Thermal.SH.LPG.CO.Elc</t>
  </si>
  <si>
    <t>NUM.number.ES.Res.HH.Thermal.SH.Oil.SH</t>
  </si>
  <si>
    <t>NUM.number.ES.Res.HH.Thermal.SH.Oil.SC.AC</t>
  </si>
  <si>
    <t>NUM.number.ES.Res.HH.Thermal.SH.Oil.WH.Oil.NoSolar</t>
  </si>
  <si>
    <t>NUM.number.ES.Res.HH.Thermal.SH.Oil.WH.Oil.Solar</t>
  </si>
  <si>
    <t>NUM.number.ES.Res.HH.Thermal.SH.Oil.WH.Elc.NoSolar</t>
  </si>
  <si>
    <t>NUM.number.ES.Res.HH.Thermal.SH.Oil.WH.Elc.Solar</t>
  </si>
  <si>
    <t>NUM.number.ES.Res.HH.Thermal.SH.Oil.CO.LPG</t>
  </si>
  <si>
    <t>NUM.number.ES.Res.HH.Thermal.SH.Oil.CO.Elc</t>
  </si>
  <si>
    <t>NUM.number.ES.Res.HH.Thermal.SH.Gas.SH</t>
  </si>
  <si>
    <t>NUM.number.ES.Res.HH.Thermal.SH.Gas.SC.AC</t>
  </si>
  <si>
    <t>NUM.number.ES.Res.HH.Thermal.SH.Gas.WH.Gas.NoSolar</t>
  </si>
  <si>
    <t>NUM.number.ES.Res.HH.Thermal.SH.Gas.WH.Gas.Solar</t>
  </si>
  <si>
    <t>NUM.number.ES.Res.HH.Thermal.SH.Gas.WH.Elc.NoSolar</t>
  </si>
  <si>
    <t>NUM.number.ES.Res.HH.Thermal.SH.Gas.WH.Elc.Solar</t>
  </si>
  <si>
    <t>NUM.number.ES.Res.HH.Thermal.SH.Gas.CO.Gas</t>
  </si>
  <si>
    <t>NUM.number.ES.Res.HH.Thermal.SH.Gas.CO.Elc</t>
  </si>
  <si>
    <t>NUM.number.ES.Res.HH.Thermal.SH.Biomass.SH</t>
  </si>
  <si>
    <t>NUM.number.ES.Res.HH.Thermal.SH.Biomass.SC.AC</t>
  </si>
  <si>
    <t>NUM.number.ES.Res.HH.Thermal.SH.Biomass.WH.Biomass.NoSolar</t>
  </si>
  <si>
    <t>NUM.number.ES.Res.HH.Thermal.SH.Biomass.WH.Biomass.Solar</t>
  </si>
  <si>
    <t>NUM.number.ES.Res.HH.Thermal.SH.Biomass.WH.LPG.NoSolar</t>
  </si>
  <si>
    <t>NUM.number.ES.Res.HH.Thermal.SH.Biomass.WH.LPG.Solar</t>
  </si>
  <si>
    <t>NUM.number.ES.Res.HH.Thermal.SH.Biomass.WH.Elc.NoSolar</t>
  </si>
  <si>
    <t>NUM.number.ES.Res.HH.Thermal.SH.Biomass.WH.Elc.Solar</t>
  </si>
  <si>
    <t>NUM.number.ES.Res.HH.Thermal.SH.Biomass.CO.Biomass</t>
  </si>
  <si>
    <t>NUM.number.ES.Res.HH.Thermal.SH.Biomass.CO.LPG</t>
  </si>
  <si>
    <t>NUM.number.ES.Res.HH.Thermal.SH.Biomass.CO.Elc</t>
  </si>
  <si>
    <t>NUM.number.ES.Res.HH.Thermal.SH.Geo.SH</t>
  </si>
  <si>
    <t>NUM.number.ES.Res.HH.Thermal.SH.Geo.SC.AC</t>
  </si>
  <si>
    <t>NUM.number.ES.Res.HH.Thermal.SH.Geo.WH.Geo.NoSolar</t>
  </si>
  <si>
    <t>NUM.number.ES.Res.HH.Thermal.SH.Geo.WH.Geo.Solar</t>
  </si>
  <si>
    <t>NUM.number.ES.Res.HH.Thermal.SH.Geo.WH.Elc.NoSolar</t>
  </si>
  <si>
    <t>NUM.number.ES.Res.HH.Thermal.SH.Geo.WH.Elc.Solar</t>
  </si>
  <si>
    <t>NUM.number.ES.Res.HH.Thermal.SH.Geo.CO.LPG</t>
  </si>
  <si>
    <t>NUM.number.ES.Res.HH.Thermal.SH.Geo.CO.Elc</t>
  </si>
  <si>
    <t>NUM.number.ES.Res.HH.Thermal.SH.DistrHeat.SH</t>
  </si>
  <si>
    <t>NUM.number.ES.Res.HH.Thermal.SH.DistrHeat.SC.AC</t>
  </si>
  <si>
    <t>NUM.number.ES.Res.HH.Thermal.SH.DistrHeat.WH.DistrHeat.NoSolar</t>
  </si>
  <si>
    <t>NUM.number.ES.Res.HH.Thermal.SH.DistrHeat.WH.DistrHeat.Solar</t>
  </si>
  <si>
    <t>NUM.number.ES.Res.HH.Thermal.SH.DistrHeat.WH.Elc.NoSolar</t>
  </si>
  <si>
    <t>NUM.number.ES.Res.HH.Thermal.SH.DistrHeat.WH.Elc.Solar</t>
  </si>
  <si>
    <t>NUM.number.ES.Res.HH.Thermal.SH.DistrHeat.CO.LPG</t>
  </si>
  <si>
    <t>NUM.number.ES.Res.HH.Thermal.SH.DistrHeat.CO.Elc</t>
  </si>
  <si>
    <t>NUM.number.ES.Res.HH.Thermal.SH.AdvElc.SH</t>
  </si>
  <si>
    <t>NUM.number.ES.Res.HH.Thermal.SH.AdvElc.SC.AC</t>
  </si>
  <si>
    <t>NUM.number.ES.Res.HH.Thermal.SH.AdvElc.WH.LPG.NoSolar</t>
  </si>
  <si>
    <t>NUM.number.ES.Res.HH.Thermal.SH.AdvElc.WH.LPG.Solar</t>
  </si>
  <si>
    <t>NUM.number.ES.Res.HH.Thermal.SH.AdvElc.WH.Elc.NoSolar</t>
  </si>
  <si>
    <t>NUM.number.ES.Res.HH.Thermal.SH.AdvElc.WH.Elc.Solar</t>
  </si>
  <si>
    <t>NUM.number.ES.Res.HH.Thermal.SH.AdvElc.CO.LPG</t>
  </si>
  <si>
    <t>NUM.number.ES.Res.HH.Thermal.SH.AdvElc.CO.Elc</t>
  </si>
  <si>
    <t>NUM.number.ES.Res.HH.Thermal.SH.ConvElc.SH</t>
  </si>
  <si>
    <t>NUM.number.ES.Res.HH.Thermal.SH.ConvElc.SC.AC</t>
  </si>
  <si>
    <t>NUM.number.ES.Res.HH.Thermal.SH.ConvElc.WH.LPG.NoSolar</t>
  </si>
  <si>
    <t>NUM.number.ES.Res.HH.Thermal.SH.ConvElc.WH.LPG.Solar</t>
  </si>
  <si>
    <t>NUM.number.ES.Res.HH.Thermal.SH.ConvElc.WH.Elc.NoSolar</t>
  </si>
  <si>
    <t>NUM.number.ES.Res.HH.Thermal.SH.ConvElc.WH.Elc.Solar</t>
  </si>
  <si>
    <t>NUM.number.ES.Res.HH.Thermal.SH.ConvElc.CO.LPG</t>
  </si>
  <si>
    <t>NUM.number.ES.Res.HH.Thermal.SH.ConvElc.CO.Elc</t>
  </si>
  <si>
    <t>ES - Retired equipment (detailed structure)</t>
  </si>
  <si>
    <t>NUM.number.ES.Res.HH.ThermalOut.SH.Solids</t>
  </si>
  <si>
    <t>NUM.number.ES.Res.HH.ThermalOut.SH.Solids.SH</t>
  </si>
  <si>
    <t>NUM.number.ES.Res.HH.ThermalOut.SH.Solids.SC.AC</t>
  </si>
  <si>
    <t>NUM.number.ES.Res.HH.ThermalOut.SH.Solids.WH.Solids.NoSolar</t>
  </si>
  <si>
    <t>NUM.number.ES.Res.HH.ThermalOut.SH.Solids.WH.LPG.NoSolar</t>
  </si>
  <si>
    <t>NUM.number.ES.Res.HH.ThermalOut.SH.Solids.WH.LPG.Solar</t>
  </si>
  <si>
    <t>NUM.number.ES.Res.HH.ThermalOut.SH.Solids.WH.Elc.NoSolar</t>
  </si>
  <si>
    <t>NUM.number.ES.Res.HH.ThermalOut.SH.Solids.WH.Elc.Solar</t>
  </si>
  <si>
    <t>NUM.number.ES.Res.HH.ThermalOut.SH.Solids.CO.Solids</t>
  </si>
  <si>
    <t>NUM.number.ES.Res.HH.ThermalOut.SH.Solids.CO.LPG</t>
  </si>
  <si>
    <t>NUM.number.ES.Res.HH.ThermalOut.SH.Solids.CO.Elc</t>
  </si>
  <si>
    <t>NUM.number.ES.Res.HH.ThermalOut.SH.LPG</t>
  </si>
  <si>
    <t>NUM.number.ES.Res.HH.ThermalOut.SH.LPG.SH</t>
  </si>
  <si>
    <t>NUM.number.ES.Res.HH.ThermalOut.SH.LPG.SC.AC</t>
  </si>
  <si>
    <t>NUM.number.ES.Res.HH.ThermalOut.SH.LPG.WH.LPG.NoSolar</t>
  </si>
  <si>
    <t>NUM.number.ES.Res.HH.ThermalOut.SH.LPG.WH.LPG.Solar</t>
  </si>
  <si>
    <t>NUM.number.ES.Res.HH.ThermalOut.SH.LPG.WH.Elc.NoSolar</t>
  </si>
  <si>
    <t>NUM.number.ES.Res.HH.ThermalOut.SH.LPG.WH.Elc.Solar</t>
  </si>
  <si>
    <t>NUM.number.ES.Res.HH.ThermalOut.SH.LPG.CO.LPG</t>
  </si>
  <si>
    <t>NUM.number.ES.Res.HH.ThermalOut.SH.LPG.CO.Elc</t>
  </si>
  <si>
    <t>NUM.number.ES.Res.HH.ThermalOut.SH.Oil</t>
  </si>
  <si>
    <t>NUM.number.ES.Res.HH.ThermalOut.SH.Oil.SH</t>
  </si>
  <si>
    <t>NUM.number.ES.Res.HH.ThermalOut.SH.Oil.SC.AC</t>
  </si>
  <si>
    <t>NUM.number.ES.Res.HH.ThermalOut.SH.Oil.WH.Oil.NoSolar</t>
  </si>
  <si>
    <t>NUM.number.ES.Res.HH.ThermalOut.SH.Oil.WH.Oil.Solar</t>
  </si>
  <si>
    <t>NUM.number.ES.Res.HH.ThermalOut.SH.Oil.WH.Elc.NoSolar</t>
  </si>
  <si>
    <t>NUM.number.ES.Res.HH.ThermalOut.SH.Oil.WH.Elc.Solar</t>
  </si>
  <si>
    <t>NUM.number.ES.Res.HH.ThermalOut.SH.Oil.CO.LPG</t>
  </si>
  <si>
    <t>NUM.number.ES.Res.HH.ThermalOut.SH.Oil.CO.Elc</t>
  </si>
  <si>
    <t>NUM.number.ES.Res.HH.ThermalOut.SH.Gas</t>
  </si>
  <si>
    <t>NUM.number.ES.Res.HH.ThermalOut.SH.Gas.SH</t>
  </si>
  <si>
    <t>NUM.number.ES.Res.HH.ThermalOut.SH.Gas.SC.AC</t>
  </si>
  <si>
    <t>NUM.number.ES.Res.HH.ThermalOut.SH.Gas.WH.Gas.NoSolar</t>
  </si>
  <si>
    <t>NUM.number.ES.Res.HH.ThermalOut.SH.Gas.WH.Gas.Solar</t>
  </si>
  <si>
    <t>NUM.number.ES.Res.HH.ThermalOut.SH.Gas.WH.Elc.NoSolar</t>
  </si>
  <si>
    <t>NUM.number.ES.Res.HH.ThermalOut.SH.Gas.WH.Elc.Solar</t>
  </si>
  <si>
    <t>NUM.number.ES.Res.HH.ThermalOut.SH.Gas.CO.Gas</t>
  </si>
  <si>
    <t>NUM.number.ES.Res.HH.ThermalOut.SH.Gas.CO.Elc</t>
  </si>
  <si>
    <t>NUM.number.ES.Res.HH.ThermalOut.SH.Biomass</t>
  </si>
  <si>
    <t>NUM.number.ES.Res.HH.ThermalOut.SH.Biomass.SH</t>
  </si>
  <si>
    <t>NUM.number.ES.Res.HH.ThermalOut.SH.Biomass.SC.AC</t>
  </si>
  <si>
    <t>NUM.number.ES.Res.HH.ThermalOut.SH.Biomass.WH.Biomass.NoSolar</t>
  </si>
  <si>
    <t>NUM.number.ES.Res.HH.ThermalOut.SH.Biomass.WH.Biomass.Solar</t>
  </si>
  <si>
    <t>NUM.number.ES.Res.HH.ThermalOut.SH.Biomass.WH.LPG.NoSolar</t>
  </si>
  <si>
    <t>NUM.number.ES.Res.HH.ThermalOut.SH.Biomass.WH.LPG.Solar</t>
  </si>
  <si>
    <t>NUM.number.ES.Res.HH.ThermalOut.SH.Biomass.WH.Elc.NoSolar</t>
  </si>
  <si>
    <t>NUM.number.ES.Res.HH.ThermalOut.SH.Biomass.WH.Elc.Solar</t>
  </si>
  <si>
    <t>NUM.number.ES.Res.HH.ThermalOut.SH.Biomass.CO.Biomass</t>
  </si>
  <si>
    <t>NUM.number.ES.Res.HH.ThermalOut.SH.Biomass.CO.LPG</t>
  </si>
  <si>
    <t>NUM.number.ES.Res.HH.ThermalOut.SH.Biomass.CO.Elc</t>
  </si>
  <si>
    <t>NUM.number.ES.Res.HH.ThermalOut.SH.Geo</t>
  </si>
  <si>
    <t>NUM.number.ES.Res.HH.ThermalOut.SH.Geo.SH</t>
  </si>
  <si>
    <t>NUM.number.ES.Res.HH.ThermalOut.SH.Geo.SC.AC</t>
  </si>
  <si>
    <t>NUM.number.ES.Res.HH.ThermalOut.SH.Geo.WH.Geo.NoSolar</t>
  </si>
  <si>
    <t>NUM.number.ES.Res.HH.ThermalOut.SH.Geo.WH.Geo.Solar</t>
  </si>
  <si>
    <t>NUM.number.ES.Res.HH.ThermalOut.SH.Geo.WH.Elc.NoSolar</t>
  </si>
  <si>
    <t>NUM.number.ES.Res.HH.ThermalOut.SH.Geo.WH.Elc.Solar</t>
  </si>
  <si>
    <t>NUM.number.ES.Res.HH.ThermalOut.SH.Geo.CO.LPG</t>
  </si>
  <si>
    <t>NUM.number.ES.Res.HH.ThermalOut.SH.Geo.CO.Elc</t>
  </si>
  <si>
    <t>NUM.number.ES.Res.HH.ThermalOut.SH.DistrHeat</t>
  </si>
  <si>
    <t>NUM.number.ES.Res.HH.ThermalOut.SH.DistrHeat.SH</t>
  </si>
  <si>
    <t>NUM.number.ES.Res.HH.ThermalOut.SH.DistrHeat.SC.AC</t>
  </si>
  <si>
    <t>NUM.number.ES.Res.HH.ThermalOut.SH.DistrHeat.WH.DistrHeat.NoSolar</t>
  </si>
  <si>
    <t>NUM.number.ES.Res.HH.ThermalOut.SH.DistrHeat.WH.DistrHeat.Solar</t>
  </si>
  <si>
    <t>NUM.number.ES.Res.HH.ThermalOut.SH.DistrHeat.WH.Elc.NoSolar</t>
  </si>
  <si>
    <t>NUM.number.ES.Res.HH.ThermalOut.SH.DistrHeat.WH.Elc.Solar</t>
  </si>
  <si>
    <t>NUM.number.ES.Res.HH.ThermalOut.SH.DistrHeat.CO.LPG</t>
  </si>
  <si>
    <t>NUM.number.ES.Res.HH.ThermalOut.SH.DistrHeat.CO.Elc</t>
  </si>
  <si>
    <t>NUM.number.ES.Res.HH.ThermalOut.SH.AdvElc</t>
  </si>
  <si>
    <t>NUM.number.ES.Res.HH.ThermalOut.SH.AdvElc.SH</t>
  </si>
  <si>
    <t>NUM.number.ES.Res.HH.ThermalOut.SH.AdvElc.SC.AC</t>
  </si>
  <si>
    <t>NUM.number.ES.Res.HH.ThermalOut.SH.AdvElc.WH.LPG.NoSolar</t>
  </si>
  <si>
    <t>NUM.number.ES.Res.HH.ThermalOut.SH.AdvElc.WH.LPG.Solar</t>
  </si>
  <si>
    <t>NUM.number.ES.Res.HH.ThermalOut.SH.AdvElc.WH.Elc.NoSolar</t>
  </si>
  <si>
    <t>NUM.number.ES.Res.HH.ThermalOut.SH.AdvElc.WH.Elc.Solar</t>
  </si>
  <si>
    <t>NUM.number.ES.Res.HH.ThermalOut.SH.AdvElc.CO.LPG</t>
  </si>
  <si>
    <t>NUM.number.ES.Res.HH.ThermalOut.SH.AdvElc.CO.Elc</t>
  </si>
  <si>
    <t>NUM.number.ES.Res.HH.ThermalOut.SH.ConvElc</t>
  </si>
  <si>
    <t>NUM.number.ES.Res.HH.ThermalOut.SH.ConvElc.SH</t>
  </si>
  <si>
    <t>NUM.number.ES.Res.HH.ThermalOut.SH.ConvElc.SC.AC</t>
  </si>
  <si>
    <t>NUM.number.ES.Res.HH.ThermalOut.SH.ConvElc.WH.LPG.NoSolar</t>
  </si>
  <si>
    <t>NUM.number.ES.Res.HH.ThermalOut.SH.ConvElc.WH.LPG.Solar</t>
  </si>
  <si>
    <t>NUM.number.ES.Res.HH.ThermalOut.SH.ConvElc.WH.Elc.NoSolar</t>
  </si>
  <si>
    <t>NUM.number.ES.Res.HH.ThermalOut.SH.ConvElc.WH.Elc.Solar</t>
  </si>
  <si>
    <t>NUM.number.ES.Res.HH.ThermalOut.SH.ConvElc.CO.LPG</t>
  </si>
  <si>
    <t>NUM.number.ES.Res.HH.ThermalOut.SH.ConvElc.CO.Elc</t>
  </si>
  <si>
    <t>ES - New equipment installations (detailed structure)</t>
  </si>
  <si>
    <t>NUM.number.ES.Res.HH.ThermalNew.SH.Solids</t>
  </si>
  <si>
    <t>NUM.number.ES.Res.HH.ThermalNew.SH.Solids.SH</t>
  </si>
  <si>
    <t>NUM.number.ES.Res.HH.ThermalNew.SH.Solids.SC.AC</t>
  </si>
  <si>
    <t>NUM.number.ES.Res.HH.ThermalNew.SH.Solids.WH.Solids.NoSolar</t>
  </si>
  <si>
    <t>NUM.number.ES.Res.HH.ThermalNew.SH.Solids.WH.LPG.NoSolar</t>
  </si>
  <si>
    <t>NUM.number.ES.Res.HH.ThermalNew.SH.Solids.WH.LPG.Solar</t>
  </si>
  <si>
    <t>NUM.number.ES.Res.HH.ThermalNew.SH.Solids.WH.Elc.NoSolar</t>
  </si>
  <si>
    <t>NUM.number.ES.Res.HH.ThermalNew.SH.Solids.WH.Elc.Solar</t>
  </si>
  <si>
    <t>NUM.number.ES.Res.HH.ThermalNew.SH.Solids.CO.Solids</t>
  </si>
  <si>
    <t>NUM.number.ES.Res.HH.ThermalNew.SH.Solids.CO.LPG</t>
  </si>
  <si>
    <t>NUM.number.ES.Res.HH.ThermalNew.SH.Solids.CO.Elc</t>
  </si>
  <si>
    <t>NUM.number.ES.Res.HH.ThermalNew.SH.LPG</t>
  </si>
  <si>
    <t>NUM.number.ES.Res.HH.ThermalNew.SH.LPG.SH</t>
  </si>
  <si>
    <t>NUM.number.ES.Res.HH.ThermalNew.SH.LPG.SC.AC</t>
  </si>
  <si>
    <t>NUM.number.ES.Res.HH.ThermalNew.SH.LPG.WH.LPG.NoSolar</t>
  </si>
  <si>
    <t>NUM.number.ES.Res.HH.ThermalNew.SH.LPG.WH.LPG.Solar</t>
  </si>
  <si>
    <t>NUM.number.ES.Res.HH.ThermalNew.SH.LPG.WH.Elc.NoSolar</t>
  </si>
  <si>
    <t>NUM.number.ES.Res.HH.ThermalNew.SH.LPG.WH.Elc.Solar</t>
  </si>
  <si>
    <t>NUM.number.ES.Res.HH.ThermalNew.SH.LPG.CO.LPG</t>
  </si>
  <si>
    <t>NUM.number.ES.Res.HH.ThermalNew.SH.LPG.CO.Elc</t>
  </si>
  <si>
    <t>NUM.number.ES.Res.HH.ThermalNew.SH.Oil</t>
  </si>
  <si>
    <t>NUM.number.ES.Res.HH.ThermalNew.SH.Oil.SH</t>
  </si>
  <si>
    <t>NUM.number.ES.Res.HH.ThermalNew.SH.Oil.SC.AC</t>
  </si>
  <si>
    <t>NUM.number.ES.Res.HH.ThermalNew.SH.Oil.WH.Oil.NoSolar</t>
  </si>
  <si>
    <t>NUM.number.ES.Res.HH.ThermalNew.SH.Oil.WH.Oil.Solar</t>
  </si>
  <si>
    <t>NUM.number.ES.Res.HH.ThermalNew.SH.Oil.WH.Elc.NoSolar</t>
  </si>
  <si>
    <t>NUM.number.ES.Res.HH.ThermalNew.SH.Oil.WH.Elc.Solar</t>
  </si>
  <si>
    <t>NUM.number.ES.Res.HH.ThermalNew.SH.Oil.CO.LPG</t>
  </si>
  <si>
    <t>NUM.number.ES.Res.HH.ThermalNew.SH.Oil.CO.Elc</t>
  </si>
  <si>
    <t>NUM.number.ES.Res.HH.ThermalNew.SH.Gas</t>
  </si>
  <si>
    <t>NUM.number.ES.Res.HH.ThermalNew.SH.Gas.SH</t>
  </si>
  <si>
    <t>NUM.number.ES.Res.HH.ThermalNew.SH.Gas.SC.AC</t>
  </si>
  <si>
    <t>NUM.number.ES.Res.HH.ThermalNew.SH.Gas.WH.Gas.NoSolar</t>
  </si>
  <si>
    <t>NUM.number.ES.Res.HH.ThermalNew.SH.Gas.WH.Gas.Solar</t>
  </si>
  <si>
    <t>NUM.number.ES.Res.HH.ThermalNew.SH.Gas.WH.Elc.NoSolar</t>
  </si>
  <si>
    <t>NUM.number.ES.Res.HH.ThermalNew.SH.Gas.WH.Elc.Solar</t>
  </si>
  <si>
    <t>NUM.number.ES.Res.HH.ThermalNew.SH.Gas.CO.Gas</t>
  </si>
  <si>
    <t>NUM.number.ES.Res.HH.ThermalNew.SH.Gas.CO.Elc</t>
  </si>
  <si>
    <t>NUM.number.ES.Res.HH.ThermalNew.SH.Biomass</t>
  </si>
  <si>
    <t>NUM.number.ES.Res.HH.ThermalNew.SH.Biomass.SH</t>
  </si>
  <si>
    <t>NUM.number.ES.Res.HH.ThermalNew.SH.Biomass.SC.AC</t>
  </si>
  <si>
    <t>NUM.number.ES.Res.HH.ThermalNew.SH.Biomass.WH.Biomass.NoSolar</t>
  </si>
  <si>
    <t>NUM.number.ES.Res.HH.ThermalNew.SH.Biomass.WH.Biomass.Solar</t>
  </si>
  <si>
    <t>NUM.number.ES.Res.HH.ThermalNew.SH.Biomass.WH.LPG.NoSolar</t>
  </si>
  <si>
    <t>NUM.number.ES.Res.HH.ThermalNew.SH.Biomass.WH.LPG.Solar</t>
  </si>
  <si>
    <t>NUM.number.ES.Res.HH.ThermalNew.SH.Biomass.WH.Elc.NoSolar</t>
  </si>
  <si>
    <t>NUM.number.ES.Res.HH.ThermalNew.SH.Biomass.WH.Elc.Solar</t>
  </si>
  <si>
    <t>NUM.number.ES.Res.HH.ThermalNew.SH.Biomass.CO.Biomass</t>
  </si>
  <si>
    <t>NUM.number.ES.Res.HH.ThermalNew.SH.Biomass.CO.LPG</t>
  </si>
  <si>
    <t>NUM.number.ES.Res.HH.ThermalNew.SH.Biomass.CO.Elc</t>
  </si>
  <si>
    <t>NUM.number.ES.Res.HH.ThermalNew.SH.Geo</t>
  </si>
  <si>
    <t>NUM.number.ES.Res.HH.ThermalNew.SH.Geo.SH</t>
  </si>
  <si>
    <t>NUM.number.ES.Res.HH.ThermalNew.SH.Geo.SC.AC</t>
  </si>
  <si>
    <t>NUM.number.ES.Res.HH.ThermalNew.SH.Geo.WH.Geo.NoSolar</t>
  </si>
  <si>
    <t>NUM.number.ES.Res.HH.ThermalNew.SH.Geo.WH.Geo.Solar</t>
  </si>
  <si>
    <t>NUM.number.ES.Res.HH.ThermalNew.SH.Geo.WH.Elc.NoSolar</t>
  </si>
  <si>
    <t>NUM.number.ES.Res.HH.ThermalNew.SH.Geo.WH.Elc.Solar</t>
  </si>
  <si>
    <t>NUM.number.ES.Res.HH.ThermalNew.SH.Geo.CO.LPG</t>
  </si>
  <si>
    <t>NUM.number.ES.Res.HH.ThermalNew.SH.Geo.CO.Elc</t>
  </si>
  <si>
    <t>NUM.number.ES.Res.HH.ThermalNew.SH.DistrHeat</t>
  </si>
  <si>
    <t>NUM.number.ES.Res.HH.ThermalNew.SH.DistrHeat.SH</t>
  </si>
  <si>
    <t>NUM.number.ES.Res.HH.ThermalNew.SH.DistrHeat.SC.AC</t>
  </si>
  <si>
    <t>NUM.number.ES.Res.HH.ThermalNew.SH.DistrHeat.WH.DistrHeat.NoSolar</t>
  </si>
  <si>
    <t>NUM.number.ES.Res.HH.ThermalNew.SH.DistrHeat.WH.DistrHeat.Solar</t>
  </si>
  <si>
    <t>NUM.number.ES.Res.HH.ThermalNew.SH.DistrHeat.WH.Elc.NoSolar</t>
  </si>
  <si>
    <t>NUM.number.ES.Res.HH.ThermalNew.SH.DistrHeat.WH.Elc.Solar</t>
  </si>
  <si>
    <t>NUM.number.ES.Res.HH.ThermalNew.SH.DistrHeat.CO.LPG</t>
  </si>
  <si>
    <t>NUM.number.ES.Res.HH.ThermalNew.SH.DistrHeat.CO.Elc</t>
  </si>
  <si>
    <t>NUM.number.ES.Res.HH.ThermalNew.SH.AdvElc</t>
  </si>
  <si>
    <t>NUM.number.ES.Res.HH.ThermalNew.SH.AdvElc.SH</t>
  </si>
  <si>
    <t>NUM.number.ES.Res.HH.ThermalNew.SH.AdvElc.SC.AC</t>
  </si>
  <si>
    <t>NUM.number.ES.Res.HH.ThermalNew.SH.AdvElc.WH.LPG.NoSolar</t>
  </si>
  <si>
    <t>NUM.number.ES.Res.HH.ThermalNew.SH.AdvElc.WH.LPG.Solar</t>
  </si>
  <si>
    <t>NUM.number.ES.Res.HH.ThermalNew.SH.AdvElc.WH.Elc.NoSolar</t>
  </si>
  <si>
    <t>NUM.number.ES.Res.HH.ThermalNew.SH.AdvElc.WH.Elc.Solar</t>
  </si>
  <si>
    <t>NUM.number.ES.Res.HH.ThermalNew.SH.AdvElc.CO.LPG</t>
  </si>
  <si>
    <t>NUM.number.ES.Res.HH.ThermalNew.SH.AdvElc.CO.Elc</t>
  </si>
  <si>
    <t>NUM.number.ES.Res.HH.ThermalNew.SH.ConvElc</t>
  </si>
  <si>
    <t>NUM.number.ES.Res.HH.ThermalNew.SH.ConvElc.SH</t>
  </si>
  <si>
    <t>NUM.number.ES.Res.HH.ThermalNew.SH.ConvElc.SC.AC</t>
  </si>
  <si>
    <t>NUM.number.ES.Res.HH.ThermalNew.SH.ConvElc.WH.LPG.NoSolar</t>
  </si>
  <si>
    <t>NUM.number.ES.Res.HH.ThermalNew.SH.ConvElc.WH.LPG.Solar</t>
  </si>
  <si>
    <t>NUM.number.ES.Res.HH.ThermalNew.SH.ConvElc.WH.Elc.NoSolar</t>
  </si>
  <si>
    <t>NUM.number.ES.Res.HH.ThermalNew.SH.ConvElc.WH.Elc.Solar</t>
  </si>
  <si>
    <t>NUM.number.ES.Res.HH.ThermalNew.SH.ConvElc.CO.LPG</t>
  </si>
  <si>
    <t>NUM.number.ES.Res.HH.ThermalNew.SH.ConvElc.CO.Elc</t>
  </si>
  <si>
    <t>ES - New equipment installations in new and renovated households (detailed structure)</t>
  </si>
  <si>
    <t>NUM.number.ES.Res.HHnew.ThermalNew.SH.Solids</t>
  </si>
  <si>
    <t>NUM.number.ES.Res.HHnew.ThermalNew.SH.Solids.SH</t>
  </si>
  <si>
    <t>NUM.number.ES.Res.HHnew.ThermalNew.SH.Solids.SC.AC</t>
  </si>
  <si>
    <t>NUM.number.ES.Res.HHnew.ThermalNew.SH.Solids.WH.Solids.NoSolar</t>
  </si>
  <si>
    <t>NUM.number.ES.Res.HHnew.ThermalNew.SH.Solids.WH.LPG.NoSolar</t>
  </si>
  <si>
    <t>NUM.number.ES.Res.HHnew.ThermalNew.SH.Solids.WH.LPG.Solar</t>
  </si>
  <si>
    <t>NUM.number.ES.Res.HHnew.ThermalNew.SH.Solids.WH.Elc.NoSolar</t>
  </si>
  <si>
    <t>NUM.number.ES.Res.HHnew.ThermalNew.SH.Solids.WH.Elc.Solar</t>
  </si>
  <si>
    <t>NUM.number.ES.Res.HHnew.ThermalNew.SH.Solids.CO.Solids</t>
  </si>
  <si>
    <t>NUM.number.ES.Res.HHnew.ThermalNew.SH.Solids.CO.LPG</t>
  </si>
  <si>
    <t>NUM.number.ES.Res.HHnew.ThermalNew.SH.Solids.CO.Elc</t>
  </si>
  <si>
    <t>NUM.number.ES.Res.HHnew.ThermalNew.SH.LPG</t>
  </si>
  <si>
    <t>NUM.number.ES.Res.HHnew.ThermalNew.SH.LPG.SH</t>
  </si>
  <si>
    <t>NUM.number.ES.Res.HHnew.ThermalNew.SH.LPG.SC.AC</t>
  </si>
  <si>
    <t>NUM.number.ES.Res.HHnew.ThermalNew.SH.LPG.WH.LPG.NoSolar</t>
  </si>
  <si>
    <t>NUM.number.ES.Res.HHnew.ThermalNew.SH.LPG.WH.LPG.Solar</t>
  </si>
  <si>
    <t>NUM.number.ES.Res.HHnew.ThermalNew.SH.LPG.WH.Elc.NoSolar</t>
  </si>
  <si>
    <t>NUM.number.ES.Res.HHnew.ThermalNew.SH.LPG.WH.Elc.Solar</t>
  </si>
  <si>
    <t>NUM.number.ES.Res.HHnew.ThermalNew.SH.LPG.CO.LPG</t>
  </si>
  <si>
    <t>NUM.number.ES.Res.HHnew.ThermalNew.SH.LPG.CO.Elc</t>
  </si>
  <si>
    <t>NUM.number.ES.Res.HHnew.ThermalNew.SH.Oil</t>
  </si>
  <si>
    <t>NUM.number.ES.Res.HHnew.ThermalNew.SH.Oil.SH</t>
  </si>
  <si>
    <t>NUM.number.ES.Res.HHnew.ThermalNew.SH.Oil.SC.AC</t>
  </si>
  <si>
    <t>NUM.number.ES.Res.HHnew.ThermalNew.SH.Oil.WH.Oil.NoSolar</t>
  </si>
  <si>
    <t>NUM.number.ES.Res.HHnew.ThermalNew.SH.Oil.WH.Oil.Solar</t>
  </si>
  <si>
    <t>NUM.number.ES.Res.HHnew.ThermalNew.SH.Oil.WH.Elc.NoSolar</t>
  </si>
  <si>
    <t>NUM.number.ES.Res.HHnew.ThermalNew.SH.Oil.WH.Elc.Solar</t>
  </si>
  <si>
    <t>NUM.number.ES.Res.HHnew.ThermalNew.SH.Oil.CO.LPG</t>
  </si>
  <si>
    <t>NUM.number.ES.Res.HHnew.ThermalNew.SH.Oil.CO.Elc</t>
  </si>
  <si>
    <t>NUM.number.ES.Res.HHnew.ThermalNew.SH.Gas</t>
  </si>
  <si>
    <t>NUM.number.ES.Res.HHnew.ThermalNew.SH.Gas.SH</t>
  </si>
  <si>
    <t>NUM.number.ES.Res.HHnew.ThermalNew.SH.Gas.SC.AC</t>
  </si>
  <si>
    <t>NUM.number.ES.Res.HHnew.ThermalNew.SH.Gas.WH.Gas.NoSolar</t>
  </si>
  <si>
    <t>NUM.number.ES.Res.HHnew.ThermalNew.SH.Gas.WH.Gas.Solar</t>
  </si>
  <si>
    <t>NUM.number.ES.Res.HHnew.ThermalNew.SH.Gas.WH.Elc.NoSolar</t>
  </si>
  <si>
    <t>NUM.number.ES.Res.HHnew.ThermalNew.SH.Gas.WH.Elc.Solar</t>
  </si>
  <si>
    <t>NUM.number.ES.Res.HHnew.ThermalNew.SH.Gas.CO.Gas</t>
  </si>
  <si>
    <t>NUM.number.ES.Res.HHnew.ThermalNew.SH.Gas.CO.Elc</t>
  </si>
  <si>
    <t>NUM.number.ES.Res.HHnew.ThermalNew.SH.Biomass</t>
  </si>
  <si>
    <t>NUM.number.ES.Res.HHnew.ThermalNew.SH.Biomass.SH</t>
  </si>
  <si>
    <t>NUM.number.ES.Res.HHnew.ThermalNew.SH.Biomass.SC.AC</t>
  </si>
  <si>
    <t>NUM.number.ES.Res.HHnew.ThermalNew.SH.Biomass.WH.Biomass.NoSolar</t>
  </si>
  <si>
    <t>NUM.number.ES.Res.HHnew.ThermalNew.SH.Biomass.WH.Biomass.Solar</t>
  </si>
  <si>
    <t>NUM.number.ES.Res.HHnew.ThermalNew.SH.Biomass.WH.LPG.NoSolar</t>
  </si>
  <si>
    <t>NUM.number.ES.Res.HHnew.ThermalNew.SH.Biomass.WH.LPG.Solar</t>
  </si>
  <si>
    <t>NUM.number.ES.Res.HHnew.ThermalNew.SH.Biomass.WH.Elc.NoSolar</t>
  </si>
  <si>
    <t>NUM.number.ES.Res.HHnew.ThermalNew.SH.Biomass.WH.Elc.Solar</t>
  </si>
  <si>
    <t>NUM.number.ES.Res.HHnew.ThermalNew.SH.Biomass.CO.Biomass</t>
  </si>
  <si>
    <t>NUM.number.ES.Res.HHnew.ThermalNew.SH.Biomass.CO.LPG</t>
  </si>
  <si>
    <t>NUM.number.ES.Res.HHnew.ThermalNew.SH.Biomass.CO.Elc</t>
  </si>
  <si>
    <t>NUM.number.ES.Res.HHnew.ThermalNew.SH.Geo</t>
  </si>
  <si>
    <t>NUM.number.ES.Res.HHnew.ThermalNew.SH.Geo.SH</t>
  </si>
  <si>
    <t>NUM.number.ES.Res.HHnew.ThermalNew.SH.Geo.SC.AC</t>
  </si>
  <si>
    <t>NUM.number.ES.Res.HHnew.ThermalNew.SH.Geo.WH.Geo.NoSolar</t>
  </si>
  <si>
    <t>NUM.number.ES.Res.HHnew.ThermalNew.SH.Geo.WH.Geo.Solar</t>
  </si>
  <si>
    <t>NUM.number.ES.Res.HHnew.ThermalNew.SH.Geo.WH.Elc.NoSolar</t>
  </si>
  <si>
    <t>NUM.number.ES.Res.HHnew.ThermalNew.SH.Geo.WH.Elc.Solar</t>
  </si>
  <si>
    <t>NUM.number.ES.Res.HHnew.ThermalNew.SH.Geo.CO.LPG</t>
  </si>
  <si>
    <t>NUM.number.ES.Res.HHnew.ThermalNew.SH.Geo.CO.Elc</t>
  </si>
  <si>
    <t>NUM.number.ES.Res.HHnew.ThermalNew.SH.DistrHeat</t>
  </si>
  <si>
    <t>NUM.number.ES.Res.HHnew.ThermalNew.SH.DistrHeat.SH</t>
  </si>
  <si>
    <t>NUM.number.ES.Res.HHnew.ThermalNew.SH.DistrHeat.SC.AC</t>
  </si>
  <si>
    <t>NUM.number.ES.Res.HHnew.ThermalNew.SH.DistrHeat.WH.DistrHeat.NoSolar</t>
  </si>
  <si>
    <t>NUM.number.ES.Res.HHnew.ThermalNew.SH.DistrHeat.WH.DistrHeat.Solar</t>
  </si>
  <si>
    <t>NUM.number.ES.Res.HHnew.ThermalNew.SH.DistrHeat.WH.Elc.NoSolar</t>
  </si>
  <si>
    <t>NUM.number.ES.Res.HHnew.ThermalNew.SH.DistrHeat.WH.Elc.Solar</t>
  </si>
  <si>
    <t>NUM.number.ES.Res.HHnew.ThermalNew.SH.DistrHeat.CO.LPG</t>
  </si>
  <si>
    <t>NUM.number.ES.Res.HHnew.ThermalNew.SH.DistrHeat.CO.Elc</t>
  </si>
  <si>
    <t>NUM.number.ES.Res.HHnew.ThermalNew.SH.AdvElc</t>
  </si>
  <si>
    <t>NUM.number.ES.Res.HHnew.ThermalNew.SH.AdvElc.SH</t>
  </si>
  <si>
    <t>NUM.number.ES.Res.HHnew.ThermalNew.SH.AdvElc.SC.AC</t>
  </si>
  <si>
    <t>NUM.number.ES.Res.HHnew.ThermalNew.SH.AdvElc.WH.LPG.NoSolar</t>
  </si>
  <si>
    <t>NUM.number.ES.Res.HHnew.ThermalNew.SH.AdvElc.WH.LPG.Solar</t>
  </si>
  <si>
    <t>NUM.number.ES.Res.HHnew.ThermalNew.SH.AdvElc.WH.Elc.NoSolar</t>
  </si>
  <si>
    <t>NUM.number.ES.Res.HHnew.ThermalNew.SH.AdvElc.WH.Elc.Solar</t>
  </si>
  <si>
    <t>NUM.number.ES.Res.HHnew.ThermalNew.SH.AdvElc.CO.LPG</t>
  </si>
  <si>
    <t>NUM.number.ES.Res.HHnew.ThermalNew.SH.AdvElc.CO.Elc</t>
  </si>
  <si>
    <t>NUM.number.ES.Res.HHnew.ThermalNew.SH.ConvElc</t>
  </si>
  <si>
    <t>NUM.number.ES.Res.HHnew.ThermalNew.SH.ConvElc.SH</t>
  </si>
  <si>
    <t>NUM.number.ES.Res.HHnew.ThermalNew.SH.ConvElc.SC.AC</t>
  </si>
  <si>
    <t>NUM.number.ES.Res.HHnew.ThermalNew.SH.ConvElc.WH.LPG.NoSolar</t>
  </si>
  <si>
    <t>NUM.number.ES.Res.HHnew.ThermalNew.SH.ConvElc.WH.LPG.Solar</t>
  </si>
  <si>
    <t>NUM.number.ES.Res.HHnew.ThermalNew.SH.ConvElc.WH.Elc.NoSolar</t>
  </si>
  <si>
    <t>NUM.number.ES.Res.HHnew.ThermalNew.SH.ConvElc.WH.Elc.Solar</t>
  </si>
  <si>
    <t>NUM.number.ES.Res.HHnew.ThermalNew.SH.ConvElc.CO.LPG</t>
  </si>
  <si>
    <t>NUM.number.ES.Res.HHnew.ThermalNew.SH.ConvElc.CO.Elc</t>
  </si>
  <si>
    <t>ES - New equipment installations via replacement (detailed structure)</t>
  </si>
  <si>
    <t>NUM.number.ES.Res.HH.ThermalRepl.SH.Solids</t>
  </si>
  <si>
    <t>NUM.number.ES.Res.HH.ThermalRepl.SH.Solids.SH</t>
  </si>
  <si>
    <t>NUM.number.ES.Res.HH.ThermalRepl.SH.Solids.SC.AC</t>
  </si>
  <si>
    <t>NUM.number.ES.Res.HH.ThermalRepl.SH.Solids.WH.Solids.NoSolar</t>
  </si>
  <si>
    <t>NUM.number.ES.Res.HH.ThermalRepl.SH.Solids.WH.LPG.NoSolar</t>
  </si>
  <si>
    <t>NUM.number.ES.Res.HH.ThermalRepl.SH.Solids.WH.LPG.Solar</t>
  </si>
  <si>
    <t>NUM.number.ES.Res.HH.ThermalRepl.SH.Solids.WH.Elc.NoSolar</t>
  </si>
  <si>
    <t>NUM.number.ES.Res.HH.ThermalRepl.SH.Solids.WH.Elc.Solar</t>
  </si>
  <si>
    <t>NUM.number.ES.Res.HH.ThermalRepl.SH.Solids.CO.Solids</t>
  </si>
  <si>
    <t>NUM.number.ES.Res.HH.ThermalRepl.SH.Solids.CO.LPG</t>
  </si>
  <si>
    <t>NUM.number.ES.Res.HH.ThermalRepl.SH.Solids.CO.Elc</t>
  </si>
  <si>
    <t>NUM.number.ES.Res.HH.ThermalRepl.SH.LPG</t>
  </si>
  <si>
    <t>NUM.number.ES.Res.HH.ThermalRepl.SH.LPG.SH</t>
  </si>
  <si>
    <t>NUM.number.ES.Res.HH.ThermalRepl.SH.LPG.SC.AC</t>
  </si>
  <si>
    <t>NUM.number.ES.Res.HH.ThermalRepl.SH.LPG.WH.LPG.NoSolar</t>
  </si>
  <si>
    <t>NUM.number.ES.Res.HH.ThermalRepl.SH.LPG.WH.LPG.Solar</t>
  </si>
  <si>
    <t>NUM.number.ES.Res.HH.ThermalRepl.SH.LPG.WH.Elc.NoSolar</t>
  </si>
  <si>
    <t>NUM.number.ES.Res.HH.ThermalRepl.SH.LPG.WH.Elc.Solar</t>
  </si>
  <si>
    <t>NUM.number.ES.Res.HH.ThermalRepl.SH.LPG.CO.LPG</t>
  </si>
  <si>
    <t>NUM.number.ES.Res.HH.ThermalRepl.SH.LPG.CO.Elc</t>
  </si>
  <si>
    <t>NUM.number.ES.Res.HH.ThermalRepl.SH.Oil</t>
  </si>
  <si>
    <t>NUM.number.ES.Res.HH.ThermalRepl.SH.Oil.SH</t>
  </si>
  <si>
    <t>NUM.number.ES.Res.HH.ThermalRepl.SH.Oil.SC.AC</t>
  </si>
  <si>
    <t>NUM.number.ES.Res.HH.ThermalRepl.SH.Oil.WH.Oil.NoSolar</t>
  </si>
  <si>
    <t>NUM.number.ES.Res.HH.ThermalRepl.SH.Oil.WH.Oil.Solar</t>
  </si>
  <si>
    <t>NUM.number.ES.Res.HH.ThermalRepl.SH.Oil.WH.Elc.NoSolar</t>
  </si>
  <si>
    <t>NUM.number.ES.Res.HH.ThermalRepl.SH.Oil.WH.Elc.Solar</t>
  </si>
  <si>
    <t>NUM.number.ES.Res.HH.ThermalRepl.SH.Oil.CO.LPG</t>
  </si>
  <si>
    <t>NUM.number.ES.Res.HH.ThermalRepl.SH.Oil.CO.Elc</t>
  </si>
  <si>
    <t>NUM.number.ES.Res.HH.ThermalRepl.SH.Gas</t>
  </si>
  <si>
    <t>NUM.number.ES.Res.HH.ThermalRepl.SH.Gas.SH</t>
  </si>
  <si>
    <t>NUM.number.ES.Res.HH.ThermalRepl.SH.Gas.SC.AC</t>
  </si>
  <si>
    <t>NUM.number.ES.Res.HH.ThermalRepl.SH.Gas.WH.Gas.NoSolar</t>
  </si>
  <si>
    <t>NUM.number.ES.Res.HH.ThermalRepl.SH.Gas.WH.Gas.Solar</t>
  </si>
  <si>
    <t>NUM.number.ES.Res.HH.ThermalRepl.SH.Gas.WH.Elc.NoSolar</t>
  </si>
  <si>
    <t>NUM.number.ES.Res.HH.ThermalRepl.SH.Gas.WH.Elc.Solar</t>
  </si>
  <si>
    <t>NUM.number.ES.Res.HH.ThermalRepl.SH.Gas.CO.Gas</t>
  </si>
  <si>
    <t>NUM.number.ES.Res.HH.ThermalRepl.SH.Gas.CO.Elc</t>
  </si>
  <si>
    <t>NUM.number.ES.Res.HH.ThermalRepl.SH.Biomass</t>
  </si>
  <si>
    <t>NUM.number.ES.Res.HH.ThermalRepl.SH.Biomass.SH</t>
  </si>
  <si>
    <t>NUM.number.ES.Res.HH.ThermalRepl.SH.Biomass.SC.AC</t>
  </si>
  <si>
    <t>NUM.number.ES.Res.HH.ThermalRepl.SH.Biomass.WH.Biomass.NoSolar</t>
  </si>
  <si>
    <t>NUM.number.ES.Res.HH.ThermalRepl.SH.Biomass.WH.Biomass.Solar</t>
  </si>
  <si>
    <t>NUM.number.ES.Res.HH.ThermalRepl.SH.Biomass.WH.LPG.NoSolar</t>
  </si>
  <si>
    <t>NUM.number.ES.Res.HH.ThermalRepl.SH.Biomass.WH.LPG.Solar</t>
  </si>
  <si>
    <t>NUM.number.ES.Res.HH.ThermalRepl.SH.Biomass.WH.Elc.NoSolar</t>
  </si>
  <si>
    <t>NUM.number.ES.Res.HH.ThermalRepl.SH.Biomass.WH.Elc.Solar</t>
  </si>
  <si>
    <t>NUM.number.ES.Res.HH.ThermalRepl.SH.Biomass.CO.Biomass</t>
  </si>
  <si>
    <t>NUM.number.ES.Res.HH.ThermalRepl.SH.Biomass.CO.LPG</t>
  </si>
  <si>
    <t>NUM.number.ES.Res.HH.ThermalRepl.SH.Biomass.CO.Elc</t>
  </si>
  <si>
    <t>NUM.number.ES.Res.HH.ThermalRepl.SH.Geo</t>
  </si>
  <si>
    <t>NUM.number.ES.Res.HH.ThermalRepl.SH.Geo.SH</t>
  </si>
  <si>
    <t>NUM.number.ES.Res.HH.ThermalRepl.SH.Geo.SC.AC</t>
  </si>
  <si>
    <t>NUM.number.ES.Res.HH.ThermalRepl.SH.Geo.WH.Geo.NoSolar</t>
  </si>
  <si>
    <t>NUM.number.ES.Res.HH.ThermalRepl.SH.Geo.WH.Geo.Solar</t>
  </si>
  <si>
    <t>NUM.number.ES.Res.HH.ThermalRepl.SH.Geo.WH.Elc.NoSolar</t>
  </si>
  <si>
    <t>NUM.number.ES.Res.HH.ThermalRepl.SH.Geo.WH.Elc.Solar</t>
  </si>
  <si>
    <t>NUM.number.ES.Res.HH.ThermalRepl.SH.Geo.CO.LPG</t>
  </si>
  <si>
    <t>NUM.number.ES.Res.HH.ThermalRepl.SH.Geo.CO.Elc</t>
  </si>
  <si>
    <t>NUM.number.ES.Res.HH.ThermalRepl.SH.DistrHeat</t>
  </si>
  <si>
    <t>NUM.number.ES.Res.HH.ThermalRepl.SH.DistrHeat.SH</t>
  </si>
  <si>
    <t>NUM.number.ES.Res.HH.ThermalRepl.SH.DistrHeat.SC.AC</t>
  </si>
  <si>
    <t>NUM.number.ES.Res.HH.ThermalRepl.SH.DistrHeat.WH.DistrHeat.NoSolar</t>
  </si>
  <si>
    <t>NUM.number.ES.Res.HH.ThermalRepl.SH.DistrHeat.WH.DistrHeat.Solar</t>
  </si>
  <si>
    <t>NUM.number.ES.Res.HH.ThermalRepl.SH.DistrHeat.WH.Elc.NoSolar</t>
  </si>
  <si>
    <t>NUM.number.ES.Res.HH.ThermalRepl.SH.DistrHeat.WH.Elc.Solar</t>
  </si>
  <si>
    <t>NUM.number.ES.Res.HH.ThermalRepl.SH.DistrHeat.CO.LPG</t>
  </si>
  <si>
    <t>NUM.number.ES.Res.HH.ThermalRepl.SH.DistrHeat.CO.Elc</t>
  </si>
  <si>
    <t>NUM.number.ES.Res.HH.ThermalRepl.SH.AdvElc</t>
  </si>
  <si>
    <t>NUM.number.ES.Res.HH.ThermalRepl.SH.AdvElc.SH</t>
  </si>
  <si>
    <t>NUM.number.ES.Res.HH.ThermalRepl.SH.AdvElc.SC.AC</t>
  </si>
  <si>
    <t>NUM.number.ES.Res.HH.ThermalRepl.SH.AdvElc.WH.LPG.NoSolar</t>
  </si>
  <si>
    <t>NUM.number.ES.Res.HH.ThermalRepl.SH.AdvElc.WH.LPG.Solar</t>
  </si>
  <si>
    <t>NUM.number.ES.Res.HH.ThermalRepl.SH.AdvElc.WH.Elc.NoSolar</t>
  </si>
  <si>
    <t>NUM.number.ES.Res.HH.ThermalRepl.SH.AdvElc.WH.Elc.Solar</t>
  </si>
  <si>
    <t>NUM.number.ES.Res.HH.ThermalRepl.SH.AdvElc.CO.LPG</t>
  </si>
  <si>
    <t>NUM.number.ES.Res.HH.ThermalRepl.SH.AdvElc.CO.Elc</t>
  </si>
  <si>
    <t>NUM.number.ES.Res.HH.ThermalRepl.SH.ConvElc</t>
  </si>
  <si>
    <t>NUM.number.ES.Res.HH.ThermalRepl.SH.ConvElc.SH</t>
  </si>
  <si>
    <t>NUM.number.ES.Res.HH.ThermalRepl.SH.ConvElc.SC.AC</t>
  </si>
  <si>
    <t>NUM.number.ES.Res.HH.ThermalRepl.SH.ConvElc.WH.LPG.NoSolar</t>
  </si>
  <si>
    <t>NUM.number.ES.Res.HH.ThermalRepl.SH.ConvElc.WH.LPG.Solar</t>
  </si>
  <si>
    <t>NUM.number.ES.Res.HH.ThermalRepl.SH.ConvElc.WH.Elc.NoSolar</t>
  </si>
  <si>
    <t>NUM.number.ES.Res.HH.ThermalRepl.SH.ConvElc.WH.Elc.Solar</t>
  </si>
  <si>
    <t>NUM.number.ES.Res.HH.ThermalRepl.SH.ConvElc.CO.LPG</t>
  </si>
  <si>
    <t>NUM.number.ES.Res.HH.ThermalRepl.SH.ConvElc.CO.Elc</t>
  </si>
  <si>
    <t>ES - Equipment installations in 2021 - vintage structure</t>
  </si>
  <si>
    <t>VIN.number.ES.Res.HH.Thermal.SH.Solids</t>
  </si>
  <si>
    <t>VIN.number.ES.Res.HH.Thermal.SH.Solids.SH</t>
  </si>
  <si>
    <t>VIN.number.ES.Res.HH.Thermal.SH.Solids.SC.AC</t>
  </si>
  <si>
    <t>VIN.number.ES.Res.HH.Thermal.SH.Solids.WH.Solids.NoSolar</t>
  </si>
  <si>
    <t>VIN.number.ES.Res.HH.Thermal.SH.Solids.WH.LPG.NoSolar</t>
  </si>
  <si>
    <t>VIN.number.ES.Res.HH.Thermal.SH.Solids.WH.LPG.Solar</t>
  </si>
  <si>
    <t>VIN.number.ES.Res.HH.Thermal.SH.Solids.WH.Elc.NoSolar</t>
  </si>
  <si>
    <t>VIN.number.ES.Res.HH.Thermal.SH.Solids.WH.Elc.Solar</t>
  </si>
  <si>
    <t>VIN.number.ES.Res.HH.Thermal.SH.Solids.CO.Solids</t>
  </si>
  <si>
    <t>VIN.number.ES.Res.HH.Thermal.SH.Solids.CO.LPG</t>
  </si>
  <si>
    <t>VIN.number.ES.Res.HH.Thermal.SH.Solids.CO.Elc</t>
  </si>
  <si>
    <t>VIN.number.ES.Res.HH.Thermal.SH.LPG</t>
  </si>
  <si>
    <t>VIN.number.ES.Res.HH.Thermal.SH.LPG.SH</t>
  </si>
  <si>
    <t>VIN.number.ES.Res.HH.Thermal.SH.LPG.SC.AC</t>
  </si>
  <si>
    <t>VIN.number.ES.Res.HH.Thermal.SH.LPG.WH.LPG.NoSolar</t>
  </si>
  <si>
    <t>VIN.number.ES.Res.HH.Thermal.SH.LPG.WH.LPG.Solar</t>
  </si>
  <si>
    <t>VIN.number.ES.Res.HH.Thermal.SH.LPG.WH.Elc.NoSolar</t>
  </si>
  <si>
    <t>VIN.number.ES.Res.HH.Thermal.SH.LPG.WH.Elc.Solar</t>
  </si>
  <si>
    <t>VIN.number.ES.Res.HH.Thermal.SH.LPG.CO.LPG</t>
  </si>
  <si>
    <t>VIN.number.ES.Res.HH.Thermal.SH.LPG.CO.Elc</t>
  </si>
  <si>
    <t>VIN.number.ES.Res.HH.Thermal.SH.Oil</t>
  </si>
  <si>
    <t>VIN.number.ES.Res.HH.Thermal.SH.Oil.SH</t>
  </si>
  <si>
    <t>VIN.number.ES.Res.HH.Thermal.SH.Oil.SC.AC</t>
  </si>
  <si>
    <t>VIN.number.ES.Res.HH.Thermal.SH.Oil.WH.Oil.NoSolar</t>
  </si>
  <si>
    <t>VIN.number.ES.Res.HH.Thermal.SH.Oil.WH.Oil.Solar</t>
  </si>
  <si>
    <t>VIN.number.ES.Res.HH.Thermal.SH.Oil.WH.Elc.NoSolar</t>
  </si>
  <si>
    <t>VIN.number.ES.Res.HH.Thermal.SH.Oil.WH.Elc.Solar</t>
  </si>
  <si>
    <t>VIN.number.ES.Res.HH.Thermal.SH.Oil.CO.LPG</t>
  </si>
  <si>
    <t>VIN.number.ES.Res.HH.Thermal.SH.Oil.CO.Elc</t>
  </si>
  <si>
    <t>VIN.number.ES.Res.HH.Thermal.SH.Gas</t>
  </si>
  <si>
    <t>VIN.number.ES.Res.HH.Thermal.SH.Gas.SH</t>
  </si>
  <si>
    <t>VIN.number.ES.Res.HH.Thermal.SH.Gas.SC.AC</t>
  </si>
  <si>
    <t>VIN.number.ES.Res.HH.Thermal.SH.Gas.WH.Gas.NoSolar</t>
  </si>
  <si>
    <t>VIN.number.ES.Res.HH.Thermal.SH.Gas.WH.Gas.Solar</t>
  </si>
  <si>
    <t>VIN.number.ES.Res.HH.Thermal.SH.Gas.WH.Elc.NoSolar</t>
  </si>
  <si>
    <t>VIN.number.ES.Res.HH.Thermal.SH.Gas.WH.Elc.Solar</t>
  </si>
  <si>
    <t>VIN.number.ES.Res.HH.Thermal.SH.Gas.CO.Gas</t>
  </si>
  <si>
    <t>VIN.number.ES.Res.HH.Thermal.SH.Gas.CO.Elc</t>
  </si>
  <si>
    <t>VIN.number.ES.Res.HH.Thermal.SH.Biomass</t>
  </si>
  <si>
    <t>VIN.number.ES.Res.HH.Thermal.SH.Biomass.SH</t>
  </si>
  <si>
    <t>VIN.number.ES.Res.HH.Thermal.SH.Biomass.SC.AC</t>
  </si>
  <si>
    <t>VIN.number.ES.Res.HH.Thermal.SH.Biomass.WH.Biomass.NoSolar</t>
  </si>
  <si>
    <t>VIN.number.ES.Res.HH.Thermal.SH.Biomass.WH.Biomass.Solar</t>
  </si>
  <si>
    <t>VIN.number.ES.Res.HH.Thermal.SH.Biomass.WH.LPG.NoSolar</t>
  </si>
  <si>
    <t>VIN.number.ES.Res.HH.Thermal.SH.Biomass.WH.LPG.Solar</t>
  </si>
  <si>
    <t>VIN.number.ES.Res.HH.Thermal.SH.Biomass.WH.Elc.NoSolar</t>
  </si>
  <si>
    <t>VIN.number.ES.Res.HH.Thermal.SH.Biomass.WH.Elc.Solar</t>
  </si>
  <si>
    <t>VIN.number.ES.Res.HH.Thermal.SH.Biomass.CO.Biomass</t>
  </si>
  <si>
    <t>VIN.number.ES.Res.HH.Thermal.SH.Biomass.CO.LPG</t>
  </si>
  <si>
    <t>VIN.number.ES.Res.HH.Thermal.SH.Biomass.CO.Elc</t>
  </si>
  <si>
    <t>VIN.number.ES.Res.HH.Thermal.SH.Geo</t>
  </si>
  <si>
    <t>VIN.number.ES.Res.HH.Thermal.SH.Geo.SH</t>
  </si>
  <si>
    <t>VIN.number.ES.Res.HH.Thermal.SH.Geo.SC.AC</t>
  </si>
  <si>
    <t>VIN.number.ES.Res.HH.Thermal.SH.Geo.WH.Geo.NoSolar</t>
  </si>
  <si>
    <t>VIN.number.ES.Res.HH.Thermal.SH.Geo.WH.Geo.Solar</t>
  </si>
  <si>
    <t>VIN.number.ES.Res.HH.Thermal.SH.Geo.WH.Elc.NoSolar</t>
  </si>
  <si>
    <t>VIN.number.ES.Res.HH.Thermal.SH.Geo.WH.Elc.Solar</t>
  </si>
  <si>
    <t>VIN.number.ES.Res.HH.Thermal.SH.Geo.CO.LPG</t>
  </si>
  <si>
    <t>VIN.number.ES.Res.HH.Thermal.SH.Geo.CO.Elc</t>
  </si>
  <si>
    <t>VIN.number.ES.Res.HH.Thermal.SH.DistrHeat</t>
  </si>
  <si>
    <t>VIN.number.ES.Res.HH.Thermal.SH.DistrHeat.SH</t>
  </si>
  <si>
    <t>VIN.number.ES.Res.HH.Thermal.SH.DistrHeat.SC.AC</t>
  </si>
  <si>
    <t>VIN.number.ES.Res.HH.Thermal.SH.DistrHeat.WH.DistrHeat.NoSolar</t>
  </si>
  <si>
    <t>VIN.number.ES.Res.HH.Thermal.SH.DistrHeat.WH.DistrHeat.Solar</t>
  </si>
  <si>
    <t>VIN.number.ES.Res.HH.Thermal.SH.DistrHeat.WH.Elc.NoSolar</t>
  </si>
  <si>
    <t>VIN.number.ES.Res.HH.Thermal.SH.DistrHeat.WH.Elc.Solar</t>
  </si>
  <si>
    <t>VIN.number.ES.Res.HH.Thermal.SH.DistrHeat.CO.LPG</t>
  </si>
  <si>
    <t>VIN.number.ES.Res.HH.Thermal.SH.DistrHeat.CO.Elc</t>
  </si>
  <si>
    <t>VIN.number.ES.Res.HH.Thermal.SH.AdvElc</t>
  </si>
  <si>
    <t>VIN.number.ES.Res.HH.Thermal.SH.AdvElc.SH</t>
  </si>
  <si>
    <t>VIN.number.ES.Res.HH.Thermal.SH.AdvElc.SC.AC</t>
  </si>
  <si>
    <t>VIN.number.ES.Res.HH.Thermal.SH.AdvElc.WH.LPG.NoSolar</t>
  </si>
  <si>
    <t>VIN.number.ES.Res.HH.Thermal.SH.AdvElc.WH.LPG.Solar</t>
  </si>
  <si>
    <t>VIN.number.ES.Res.HH.Thermal.SH.AdvElc.WH.Elc.NoSolar</t>
  </si>
  <si>
    <t>VIN.number.ES.Res.HH.Thermal.SH.AdvElc.WH.Elc.Solar</t>
  </si>
  <si>
    <t>VIN.number.ES.Res.HH.Thermal.SH.AdvElc.CO.LPG</t>
  </si>
  <si>
    <t>VIN.number.ES.Res.HH.Thermal.SH.AdvElc.CO.Elc</t>
  </si>
  <si>
    <t>VIN.number.ES.Res.HH.Thermal.SH.ConvElc</t>
  </si>
  <si>
    <t>VIN.number.ES.Res.HH.Thermal.SH.ConvElc.SH</t>
  </si>
  <si>
    <t>VIN.number.ES.Res.HH.Thermal.SH.ConvElc.SC.AC</t>
  </si>
  <si>
    <t>VIN.number.ES.Res.HH.Thermal.SH.ConvElc.WH.LPG.NoSolar</t>
  </si>
  <si>
    <t>VIN.number.ES.Res.HH.Thermal.SH.ConvElc.WH.LPG.Solar</t>
  </si>
  <si>
    <t>VIN.number.ES.Res.HH.Thermal.SH.ConvElc.WH.Elc.NoSolar</t>
  </si>
  <si>
    <t>VIN.number.ES.Res.HH.Thermal.SH.ConvElc.WH.Elc.Solar</t>
  </si>
  <si>
    <t>VIN.number.ES.Res.HH.Thermal.SH.ConvElc.CO.LPG</t>
  </si>
  <si>
    <t>VIN.number.ES.Res.HH.Thermal.SH.ConvElc.CO.Elc</t>
  </si>
  <si>
    <t>ES - Final energy consumption (detailed structure)</t>
  </si>
  <si>
    <t>FEC.ktoe.ES.Res.HH.Thermal.SH.Solids</t>
  </si>
  <si>
    <t>FEC.ktoe.ES.Res.HH.Thermal.SH.Solids.SH</t>
  </si>
  <si>
    <t>FEC.ktoe.ES.Res.HH.Thermal.SH.Solids.SH.Solids</t>
  </si>
  <si>
    <t>FEC.ktoe.ES.Res.HH.Thermal.SH.Solids.SH.Elec</t>
  </si>
  <si>
    <t>FEC.ktoe.ES.Res.HH.Thermal.SH.Solids.SC</t>
  </si>
  <si>
    <t>FEC.ktoe.ES.Res.HH.Thermal.SH.Solids.SC.AC.Elec</t>
  </si>
  <si>
    <t>FEC.ktoe.ES.Res.HH.Thermal.SH.Solids.WH</t>
  </si>
  <si>
    <t>FEC.ktoe.ES.Res.HH.Thermal.SH.Solids.WH.Solids.NoSolar.Solids</t>
  </si>
  <si>
    <t>FEC.ktoe.ES.Res.HH.Thermal.SH.Solids.WH.LPG.NoSolar.LPG</t>
  </si>
  <si>
    <t>FEC.ktoe.ES.Res.HH.Thermal.SH.Solids.WH.LPG.Solar</t>
  </si>
  <si>
    <t>FEC.ktoe.ES.Res.HH.Thermal.SH.Solids.WH.LPG.Solar.LPG</t>
  </si>
  <si>
    <t>FEC.ktoe.ES.Res.HH.Thermal.SH.Solids.WH.LPG.Solar.Solar</t>
  </si>
  <si>
    <t>FEC.ktoe.ES.Res.HH.Thermal.SH.Solids.WH.Elc.NoSolar.Elec</t>
  </si>
  <si>
    <t>FEC.ktoe.ES.Res.HH.Thermal.SH.Solids.WH.Elc.Solar</t>
  </si>
  <si>
    <t>FEC.ktoe.ES.Res.HH.Thermal.SH.Solids.WH.Elc.Solar.Elec</t>
  </si>
  <si>
    <t>FEC.ktoe.ES.Res.HH.Thermal.SH.Solids.WH.Elc.Solar.Solar</t>
  </si>
  <si>
    <t>FEC.ktoe.ES.Res.HH.Thermal.SH.Solids.CO</t>
  </si>
  <si>
    <t>FEC.ktoe.ES.Res.HH.Thermal.SH.Solids.CO.Solids.Solids</t>
  </si>
  <si>
    <t>FEC.ktoe.ES.Res.HH.Thermal.SH.Solids.CO.LPG.LPG</t>
  </si>
  <si>
    <t>FEC.ktoe.ES.Res.HH.Thermal.SH.Solids.CO.Elc.Elec</t>
  </si>
  <si>
    <t>FEC.ktoe.ES.Res.HH.Thermal.SH.LPG</t>
  </si>
  <si>
    <t>FEC.ktoe.ES.Res.HH.Thermal.SH.LPG.SH</t>
  </si>
  <si>
    <t>FEC.ktoe.ES.Res.HH.Thermal.SH.LPG.SH.LPG</t>
  </si>
  <si>
    <t>FEC.ktoe.ES.Res.HH.Thermal.SH.LPG.SH.Elec</t>
  </si>
  <si>
    <t>FEC.ktoe.ES.Res.HH.Thermal.SH.LPG.SC</t>
  </si>
  <si>
    <t>FEC.ktoe.ES.Res.HH.Thermal.SH.LPG.SC.AC.Elec</t>
  </si>
  <si>
    <t>FEC.ktoe.ES.Res.HH.Thermal.SH.LPG.WH</t>
  </si>
  <si>
    <t>FEC.ktoe.ES.Res.HH.Thermal.SH.LPG.WH.LPG.NoSolar.LPG</t>
  </si>
  <si>
    <t>FEC.ktoe.ES.Res.HH.Thermal.SH.LPG.WH.LPG.Solar</t>
  </si>
  <si>
    <t>FEC.ktoe.ES.Res.HH.Thermal.SH.LPG.WH.LPG.Solar.LPG</t>
  </si>
  <si>
    <t>FEC.ktoe.ES.Res.HH.Thermal.SH.LPG.WH.LPG.Solar.Solar</t>
  </si>
  <si>
    <t>FEC.ktoe.ES.Res.HH.Thermal.SH.LPG.WH.Elc.NoSolar.Elec</t>
  </si>
  <si>
    <t>FEC.ktoe.ES.Res.HH.Thermal.SH.LPG.WH.Elc.Solar</t>
  </si>
  <si>
    <t>FEC.ktoe.ES.Res.HH.Thermal.SH.LPG.WH.Elc.Solar.Elec</t>
  </si>
  <si>
    <t>FEC.ktoe.ES.Res.HH.Thermal.SH.LPG.WH.Elc.Solar.Solar</t>
  </si>
  <si>
    <t>FEC.ktoe.ES.Res.HH.Thermal.SH.LPG.CO</t>
  </si>
  <si>
    <t>FEC.ktoe.ES.Res.HH.Thermal.SH.LPG.CO.LPG.LPG</t>
  </si>
  <si>
    <t>FEC.ktoe.ES.Res.HH.Thermal.SH.LPG.CO.Elc.Elec</t>
  </si>
  <si>
    <t>FEC.ktoe.ES.Res.HH.Thermal.SH.Oil</t>
  </si>
  <si>
    <t>FEC.ktoe.ES.Res.HH.Thermal.SH.Oil.SH</t>
  </si>
  <si>
    <t>FEC.ktoe.ES.Res.HH.Thermal.SH.Oil.SH.Oil</t>
  </si>
  <si>
    <t>FEC.ktoe.ES.Res.HH.Thermal.SH.Oil.SH.Elec</t>
  </si>
  <si>
    <t>FEC.ktoe.ES.Res.HH.Thermal.SH.Oil.SC</t>
  </si>
  <si>
    <t>FEC.ktoe.ES.Res.HH.Thermal.SH.Oil.SC.AC.Elec</t>
  </si>
  <si>
    <t>FEC.ktoe.ES.Res.HH.Thermal.SH.Oil.WH</t>
  </si>
  <si>
    <t>FEC.ktoe.ES.Res.HH.Thermal.SH.Oil.WH.Oil.NoSolar.Oil</t>
  </si>
  <si>
    <t>FEC.ktoe.ES.Res.HH.Thermal.SH.Oil.WH.Oil.Solar</t>
  </si>
  <si>
    <t>FEC.ktoe.ES.Res.HH.Thermal.SH.Oil.WH.Oil.Solar.Oil</t>
  </si>
  <si>
    <t>FEC.ktoe.ES.Res.HH.Thermal.SH.Oil.WH.Oil.Solar.Solar</t>
  </si>
  <si>
    <t>FEC.ktoe.ES.Res.HH.Thermal.SH.Oil.WH.Elc.NoSolar.Elec</t>
  </si>
  <si>
    <t>FEC.ktoe.ES.Res.HH.Thermal.SH.Oil.WH.Elc.Solar</t>
  </si>
  <si>
    <t>FEC.ktoe.ES.Res.HH.Thermal.SH.Oil.WH.Elc.Solar.Elec</t>
  </si>
  <si>
    <t>FEC.ktoe.ES.Res.HH.Thermal.SH.Oil.WH.Elc.Solar.Solar</t>
  </si>
  <si>
    <t>FEC.ktoe.ES.Res.HH.Thermal.SH.Oil.CO</t>
  </si>
  <si>
    <t>FEC.ktoe.ES.Res.HH.Thermal.SH.Oil.CO.LPG.LPG</t>
  </si>
  <si>
    <t>FEC.ktoe.ES.Res.HH.Thermal.SH.Oil.CO.Elc.Elec</t>
  </si>
  <si>
    <t>FEC.ktoe.ES.Res.HH.Thermal.SH.Gas</t>
  </si>
  <si>
    <t>FEC.ktoe.ES.Res.HH.Thermal.SH.Gas.SH</t>
  </si>
  <si>
    <t>FEC.ktoe.ES.Res.HH.Thermal.SH.Gas.SH.Gas</t>
  </si>
  <si>
    <t>FEC.ktoe.ES.Res.HH.Thermal.SH.Gas.SH.Elec</t>
  </si>
  <si>
    <t>FEC.ktoe.ES.Res.HH.Thermal.SH.Gas.SC</t>
  </si>
  <si>
    <t>FEC.ktoe.ES.Res.HH.Thermal.SH.Gas.SC.AC.Elec</t>
  </si>
  <si>
    <t>FEC.ktoe.ES.Res.HH.Thermal.SH.Gas.WH</t>
  </si>
  <si>
    <t>FEC.ktoe.ES.Res.HH.Thermal.SH.Gas.WH.Gas.NoSolar.Gas</t>
  </si>
  <si>
    <t>FEC.ktoe.ES.Res.HH.Thermal.SH.Gas.WH.Gas.Solar</t>
  </si>
  <si>
    <t>FEC.ktoe.ES.Res.HH.Thermal.SH.Gas.WH.Gas.Solar.Gas</t>
  </si>
  <si>
    <t>FEC.ktoe.ES.Res.HH.Thermal.SH.Gas.WH.Gas.Solar.Solar</t>
  </si>
  <si>
    <t>FEC.ktoe.ES.Res.HH.Thermal.SH.Gas.WH.Elc.NoSolar.Elec</t>
  </si>
  <si>
    <t>FEC.ktoe.ES.Res.HH.Thermal.SH.Gas.WH.Elc.Solar</t>
  </si>
  <si>
    <t>FEC.ktoe.ES.Res.HH.Thermal.SH.Gas.WH.Elc.Solar.Elec</t>
  </si>
  <si>
    <t>FEC.ktoe.ES.Res.HH.Thermal.SH.Gas.WH.Elc.Solar.Solar</t>
  </si>
  <si>
    <t>FEC.ktoe.ES.Res.HH.Thermal.SH.Gas.CO</t>
  </si>
  <si>
    <t>FEC.ktoe.ES.Res.HH.Thermal.SH.Gas.CO.Gas.Gas</t>
  </si>
  <si>
    <t>FEC.ktoe.ES.Res.HH.Thermal.SH.Gas.CO.Elc.Elec</t>
  </si>
  <si>
    <t>FEC.ktoe.ES.Res.HH.Thermal.SH.Biomass</t>
  </si>
  <si>
    <t>FEC.ktoe.ES.Res.HH.Thermal.SH.Biomass.SH</t>
  </si>
  <si>
    <t>FEC.ktoe.ES.Res.HH.Thermal.SH.Biomass.SH.Biomass</t>
  </si>
  <si>
    <t>FEC.ktoe.ES.Res.HH.Thermal.SH.Biomass.SH.Elec</t>
  </si>
  <si>
    <t>FEC.ktoe.ES.Res.HH.Thermal.SH.Biomass.SC</t>
  </si>
  <si>
    <t>FEC.ktoe.ES.Res.HH.Thermal.SH.Biomass.SC.AC.Elec</t>
  </si>
  <si>
    <t>FEC.ktoe.ES.Res.HH.Thermal.SH.Biomass.WH</t>
  </si>
  <si>
    <t>FEC.ktoe.ES.Res.HH.Thermal.SH.Biomass.WH.Biomass.NoSolar.Biomass</t>
  </si>
  <si>
    <t>FEC.ktoe.ES.Res.HH.Thermal.SH.Biomass.WH.Biomass.Solar</t>
  </si>
  <si>
    <t>FEC.ktoe.ES.Res.HH.Thermal.SH.Biomass.WH.Biomass.Solar.Biomass</t>
  </si>
  <si>
    <t>FEC.ktoe.ES.Res.HH.Thermal.SH.Biomass.WH.Biomass.Solar.Solar</t>
  </si>
  <si>
    <t>FEC.ktoe.ES.Res.HH.Thermal.SH.Biomass.WH.LPG.NoSolar.LPG</t>
  </si>
  <si>
    <t>FEC.ktoe.ES.Res.HH.Thermal.SH.Biomass.WH.LPG.Solar</t>
  </si>
  <si>
    <t>FEC.ktoe.ES.Res.HH.Thermal.SH.Biomass.WH.LPG.Solar.LPG</t>
  </si>
  <si>
    <t>FEC.ktoe.ES.Res.HH.Thermal.SH.Biomass.WH.LPG.Solar.Solar</t>
  </si>
  <si>
    <t>FEC.ktoe.ES.Res.HH.Thermal.SH.Biomass.WH.Elc.NoSolar.Elec</t>
  </si>
  <si>
    <t>FEC.ktoe.ES.Res.HH.Thermal.SH.Biomass.WH.Elc.Solar</t>
  </si>
  <si>
    <t>FEC.ktoe.ES.Res.HH.Thermal.SH.Biomass.WH.Elc.Solar.Elec</t>
  </si>
  <si>
    <t>FEC.ktoe.ES.Res.HH.Thermal.SH.Biomass.WH.Elc.Solar.Solar</t>
  </si>
  <si>
    <t>FEC.ktoe.ES.Res.HH.Thermal.SH.Biomass.CO</t>
  </si>
  <si>
    <t>FEC.ktoe.ES.Res.HH.Thermal.SH.Biomass.CO.Biomass.Biomass</t>
  </si>
  <si>
    <t>FEC.ktoe.ES.Res.HH.Thermal.SH.Biomass.CO.LPG.LPG</t>
  </si>
  <si>
    <t>FEC.ktoe.ES.Res.HH.Thermal.SH.Biomass.CO.Elc.Elec</t>
  </si>
  <si>
    <t>FEC.ktoe.ES.Res.HH.Thermal.SH.Geo</t>
  </si>
  <si>
    <t>FEC.ktoe.ES.Res.HH.Thermal.SH.Geo.SH</t>
  </si>
  <si>
    <t>FEC.ktoe.ES.Res.HH.Thermal.SH.Geo.SH.Geo</t>
  </si>
  <si>
    <t>FEC.ktoe.ES.Res.HH.Thermal.SH.Geo.SH.Elec</t>
  </si>
  <si>
    <t>FEC.ktoe.ES.Res.HH.Thermal.SH.Geo.SC</t>
  </si>
  <si>
    <t>FEC.ktoe.ES.Res.HH.Thermal.SH.Geo.SC.AC.Elec</t>
  </si>
  <si>
    <t>FEC.ktoe.ES.Res.HH.Thermal.SH.Geo.WH</t>
  </si>
  <si>
    <t>FEC.ktoe.ES.Res.HH.Thermal.SH.Geo.WH.Geo.NoSolar.Geo</t>
  </si>
  <si>
    <t>FEC.ktoe.ES.Res.HH.Thermal.SH.Geo.WH.Geo.Solar</t>
  </si>
  <si>
    <t>FEC.ktoe.ES.Res.HH.Thermal.SH.Geo.WH.Geo.Solar.Geo</t>
  </si>
  <si>
    <t>FEC.ktoe.ES.Res.HH.Thermal.SH.Geo.WH.Geo.Solar.Solar</t>
  </si>
  <si>
    <t>FEC.ktoe.ES.Res.HH.Thermal.SH.Geo.WH.Elc.NoSolar.Elec</t>
  </si>
  <si>
    <t>FEC.ktoe.ES.Res.HH.Thermal.SH.Geo.WH.Elc.Solar</t>
  </si>
  <si>
    <t>FEC.ktoe.ES.Res.HH.Thermal.SH.Geo.WH.Elc.Solar.Elec</t>
  </si>
  <si>
    <t>FEC.ktoe.ES.Res.HH.Thermal.SH.Geo.WH.Elc.Solar.Solar</t>
  </si>
  <si>
    <t>FEC.ktoe.ES.Res.HH.Thermal.SH.Geo.CO</t>
  </si>
  <si>
    <t>FEC.ktoe.ES.Res.HH.Thermal.SH.Geo.CO.LPG.LPG</t>
  </si>
  <si>
    <t>FEC.ktoe.ES.Res.HH.Thermal.SH.Geo.CO.Elc.Elec</t>
  </si>
  <si>
    <t>FEC.ktoe.ES.Res.HH.Thermal.SH.DistrHeat</t>
  </si>
  <si>
    <t>FEC.ktoe.ES.Res.HH.Thermal.SH.DistrHeat.SH</t>
  </si>
  <si>
    <t>FEC.ktoe.ES.Res.HH.Thermal.SH.DistrHeat.SH.Steam_Distr</t>
  </si>
  <si>
    <t>FEC.ktoe.ES.Res.HH.Thermal.SH.DistrHeat.SH.Elec</t>
  </si>
  <si>
    <t>FEC.ktoe.ES.Res.HH.Thermal.SH.DistrHeat.SC</t>
  </si>
  <si>
    <t>FEC.ktoe.ES.Res.HH.Thermal.SH.DistrHeat.SC.AC.Elec</t>
  </si>
  <si>
    <t>FEC.ktoe.ES.Res.HH.Thermal.SH.DistrHeat.WH</t>
  </si>
  <si>
    <t>FEC.ktoe.ES.Res.HH.Thermal.SH.DistrHeat.WH.DistrHeat.NoSolar.Steam_Distr</t>
  </si>
  <si>
    <t>FEC.ktoe.ES.Res.HH.Thermal.SH.DistrHeat.WH.DistrHeat.Solar</t>
  </si>
  <si>
    <t>FEC.ktoe.ES.Res.HH.Thermal.SH.DistrHeat.WH.DistrHeat.Solar.Steam_Distr</t>
  </si>
  <si>
    <t>FEC.ktoe.ES.Res.HH.Thermal.SH.DistrHeat.WH.DistrHeat.Solar.Solar</t>
  </si>
  <si>
    <t>FEC.ktoe.ES.Res.HH.Thermal.SH.DistrHeat.WH.Elc.NoSolar.Elec</t>
  </si>
  <si>
    <t>FEC.ktoe.ES.Res.HH.Thermal.SH.DistrHeat.WH.Elc.Solar</t>
  </si>
  <si>
    <t>FEC.ktoe.ES.Res.HH.Thermal.SH.DistrHeat.WH.Elc.Solar.Elec</t>
  </si>
  <si>
    <t>FEC.ktoe.ES.Res.HH.Thermal.SH.DistrHeat.WH.Elc.Solar.Solar</t>
  </si>
  <si>
    <t>FEC.ktoe.ES.Res.HH.Thermal.SH.DistrHeat.CO</t>
  </si>
  <si>
    <t>FEC.ktoe.ES.Res.HH.Thermal.SH.DistrHeat.CO.LPG.LPG</t>
  </si>
  <si>
    <t>FEC.ktoe.ES.Res.HH.Thermal.SH.DistrHeat.CO.Elc.Elec</t>
  </si>
  <si>
    <t>FEC.ktoe.ES.Res.HH.Thermal.SH.AdvElc</t>
  </si>
  <si>
    <t>FEC.ktoe.ES.Res.HH.Thermal.SH.AdvElc.SH</t>
  </si>
  <si>
    <t>FEC.ktoe.ES.Res.HH.Thermal.SH.AdvElc.SH.Elec</t>
  </si>
  <si>
    <t>FEC.ktoe.ES.Res.HH.Thermal.SH.AdvElc.SC</t>
  </si>
  <si>
    <t>FEC.ktoe.ES.Res.HH.Thermal.SH.AdvElc.SC.AC.Elec</t>
  </si>
  <si>
    <t>FEC.ktoe.ES.Res.HH.Thermal.SH.AdvElc.WH</t>
  </si>
  <si>
    <t>FEC.ktoe.ES.Res.HH.Thermal.SH.AdvElc.WH.LPG.NoSolar.LPG</t>
  </si>
  <si>
    <t>FEC.ktoe.ES.Res.HH.Thermal.SH.AdvElc.WH.LPG.Solar</t>
  </si>
  <si>
    <t>FEC.ktoe.ES.Res.HH.Thermal.SH.AdvElc.WH.LPG.Solar.LPG</t>
  </si>
  <si>
    <t>FEC.ktoe.ES.Res.HH.Thermal.SH.AdvElc.WH.LPG.Solar.Solar</t>
  </si>
  <si>
    <t>FEC.ktoe.ES.Res.HH.Thermal.SH.AdvElc.WH.Elc.NoSolar.Elec</t>
  </si>
  <si>
    <t>FEC.ktoe.ES.Res.HH.Thermal.SH.AdvElc.WH.Elc.Solar</t>
  </si>
  <si>
    <t>FEC.ktoe.ES.Res.HH.Thermal.SH.AdvElc.WH.Elc.Solar.Elec</t>
  </si>
  <si>
    <t>FEC.ktoe.ES.Res.HH.Thermal.SH.AdvElc.WH.Elc.Solar.Solar</t>
  </si>
  <si>
    <t>FEC.ktoe.ES.Res.HH.Thermal.SH.AdvElc.CO</t>
  </si>
  <si>
    <t>FEC.ktoe.ES.Res.HH.Thermal.SH.AdvElc.CO.LPG.LPG</t>
  </si>
  <si>
    <t>FEC.ktoe.ES.Res.HH.Thermal.SH.AdvElc.CO.Elc.Elec</t>
  </si>
  <si>
    <t>FEC.ktoe.ES.Res.HH.Thermal.SH.ConvElc</t>
  </si>
  <si>
    <t>FEC.ktoe.ES.Res.HH.Thermal.SH.ConvElc.SH</t>
  </si>
  <si>
    <t>FEC.ktoe.ES.Res.HH.Thermal.SH.ConvElc.SH.Elec</t>
  </si>
  <si>
    <t>FEC.ktoe.ES.Res.HH.Thermal.SH.ConvElc.SC</t>
  </si>
  <si>
    <t>FEC.ktoe.ES.Res.HH.Thermal.SH.ConvElc.SC.AC.Elec</t>
  </si>
  <si>
    <t>FEC.ktoe.ES.Res.HH.Thermal.SH.ConvElc.WH</t>
  </si>
  <si>
    <t>FEC.ktoe.ES.Res.HH.Thermal.SH.ConvElc.WH.LPG.NoSolar.LPG</t>
  </si>
  <si>
    <t>FEC.ktoe.ES.Res.HH.Thermal.SH.ConvElc.WH.LPG.Solar</t>
  </si>
  <si>
    <t>FEC.ktoe.ES.Res.HH.Thermal.SH.ConvElc.WH.LPG.Solar.LPG</t>
  </si>
  <si>
    <t>FEC.ktoe.ES.Res.HH.Thermal.SH.ConvElc.WH.LPG.Solar.Solar</t>
  </si>
  <si>
    <t>FEC.ktoe.ES.Res.HH.Thermal.SH.ConvElc.WH.Elc.NoSolar.Elec</t>
  </si>
  <si>
    <t>FEC.ktoe.ES.Res.HH.Thermal.SH.ConvElc.WH.Elc.Solar</t>
  </si>
  <si>
    <t>FEC.ktoe.ES.Res.HH.Thermal.SH.ConvElc.WH.Elc.Solar.Elec</t>
  </si>
  <si>
    <t>FEC.ktoe.ES.Res.HH.Thermal.SH.ConvElc.WH.Elc.Solar.Solar</t>
  </si>
  <si>
    <t>FEC.ktoe.ES.Res.HH.Thermal.SH.ConvElc.CO</t>
  </si>
  <si>
    <t>FEC.ktoe.ES.Res.HH.Thermal.SH.ConvElc.CO.LPG.LPG</t>
  </si>
  <si>
    <t>FEC.ktoe.ES.Res.HH.Thermal.SH.ConvElc.CO.Elc.Elec</t>
  </si>
  <si>
    <t>ES - Thermal energy service (detailed structure)</t>
  </si>
  <si>
    <t>TES.ktoe.ES.Res.HH.Thermal.SH.Solids</t>
  </si>
  <si>
    <t>TES.ktoe.ES.Res.HH.Thermal.SH.Solids.SH</t>
  </si>
  <si>
    <t>TES.ktoe.ES.Res.HH.Thermal.SH.Solids.SH.Solids</t>
  </si>
  <si>
    <t>TES.ktoe.ES.Res.HH.Thermal.SH.Solids.SH.Elec</t>
  </si>
  <si>
    <t>TES.ktoe.ES.Res.HH.Thermal.SH.Solids.SC</t>
  </si>
  <si>
    <t>TES.ktoe.ES.Res.HH.Thermal.SH.Solids.SC.AC.Elec</t>
  </si>
  <si>
    <t>TES.ktoe.ES.Res.HH.Thermal.SH.Solids.WH</t>
  </si>
  <si>
    <t>TES.ktoe.ES.Res.HH.Thermal.SH.Solids.WH.Solids.NoSolar.Solids</t>
  </si>
  <si>
    <t>TES.ktoe.ES.Res.HH.Thermal.SH.Solids.WH.LPG.NoSolar.LPG</t>
  </si>
  <si>
    <t>TES.ktoe.ES.Res.HH.Thermal.SH.Solids.WH.LPG.Solar</t>
  </si>
  <si>
    <t>TES.ktoe.ES.Res.HH.Thermal.SH.Solids.WH.LPG.Solar.LPG</t>
  </si>
  <si>
    <t>TES.ktoe.ES.Res.HH.Thermal.SH.Solids.WH.LPG.Solar.Solar</t>
  </si>
  <si>
    <t>TES.ktoe.ES.Res.HH.Thermal.SH.Solids.WH.Elc.NoSolar.Elec</t>
  </si>
  <si>
    <t>TES.ktoe.ES.Res.HH.Thermal.SH.Solids.WH.Elc.Solar</t>
  </si>
  <si>
    <t>TES.ktoe.ES.Res.HH.Thermal.SH.Solids.WH.Elc.Solar.Elec</t>
  </si>
  <si>
    <t>TES.ktoe.ES.Res.HH.Thermal.SH.Solids.WH.Elc.Solar.Solar</t>
  </si>
  <si>
    <t>TES.ktoe.ES.Res.HH.Thermal.SH.Solids.CO</t>
  </si>
  <si>
    <t>TES.ktoe.ES.Res.HH.Thermal.SH.Solids.CO.Solids.Solids</t>
  </si>
  <si>
    <t>TES.ktoe.ES.Res.HH.Thermal.SH.Solids.CO.LPG.LPG</t>
  </si>
  <si>
    <t>TES.ktoe.ES.Res.HH.Thermal.SH.Solids.CO.Elc.Elec</t>
  </si>
  <si>
    <t>TES.ktoe.ES.Res.HH.Thermal.SH.LPG</t>
  </si>
  <si>
    <t>TES.ktoe.ES.Res.HH.Thermal.SH.LPG.SH</t>
  </si>
  <si>
    <t>TES.ktoe.ES.Res.HH.Thermal.SH.LPG.SH.LPG</t>
  </si>
  <si>
    <t>TES.ktoe.ES.Res.HH.Thermal.SH.LPG.SH.Elec</t>
  </si>
  <si>
    <t>TES.ktoe.ES.Res.HH.Thermal.SH.LPG.SC</t>
  </si>
  <si>
    <t>TES.ktoe.ES.Res.HH.Thermal.SH.LPG.SC.AC.Elec</t>
  </si>
  <si>
    <t>TES.ktoe.ES.Res.HH.Thermal.SH.LPG.WH</t>
  </si>
  <si>
    <t>TES.ktoe.ES.Res.HH.Thermal.SH.LPG.WH.LPG.NoSolar.LPG</t>
  </si>
  <si>
    <t>TES.ktoe.ES.Res.HH.Thermal.SH.LPG.WH.LPG.Solar</t>
  </si>
  <si>
    <t>TES.ktoe.ES.Res.HH.Thermal.SH.LPG.WH.LPG.Solar.LPG</t>
  </si>
  <si>
    <t>TES.ktoe.ES.Res.HH.Thermal.SH.LPG.WH.LPG.Solar.Solar</t>
  </si>
  <si>
    <t>TES.ktoe.ES.Res.HH.Thermal.SH.LPG.WH.Elc.NoSolar.Elec</t>
  </si>
  <si>
    <t>TES.ktoe.ES.Res.HH.Thermal.SH.LPG.WH.Elc.Solar</t>
  </si>
  <si>
    <t>TES.ktoe.ES.Res.HH.Thermal.SH.LPG.WH.Elc.Solar.Elec</t>
  </si>
  <si>
    <t>TES.ktoe.ES.Res.HH.Thermal.SH.LPG.WH.Elc.Solar.Solar</t>
  </si>
  <si>
    <t>TES.ktoe.ES.Res.HH.Thermal.SH.LPG.CO</t>
  </si>
  <si>
    <t>TES.ktoe.ES.Res.HH.Thermal.SH.LPG.CO.LPG.LPG</t>
  </si>
  <si>
    <t>TES.ktoe.ES.Res.HH.Thermal.SH.LPG.CO.Elc.Elec</t>
  </si>
  <si>
    <t>TES.ktoe.ES.Res.HH.Thermal.SH.Oil</t>
  </si>
  <si>
    <t>TES.ktoe.ES.Res.HH.Thermal.SH.Oil.SH</t>
  </si>
  <si>
    <t>TES.ktoe.ES.Res.HH.Thermal.SH.Oil.SH.Oil</t>
  </si>
  <si>
    <t>TES.ktoe.ES.Res.HH.Thermal.SH.Oil.SH.Elec</t>
  </si>
  <si>
    <t>TES.ktoe.ES.Res.HH.Thermal.SH.Oil.SC</t>
  </si>
  <si>
    <t>TES.ktoe.ES.Res.HH.Thermal.SH.Oil.SC.AC.Elec</t>
  </si>
  <si>
    <t>TES.ktoe.ES.Res.HH.Thermal.SH.Oil.WH</t>
  </si>
  <si>
    <t>TES.ktoe.ES.Res.HH.Thermal.SH.Oil.WH.Oil.NoSolar.Oil</t>
  </si>
  <si>
    <t>TES.ktoe.ES.Res.HH.Thermal.SH.Oil.WH.Oil.Solar</t>
  </si>
  <si>
    <t>TES.ktoe.ES.Res.HH.Thermal.SH.Oil.WH.Oil.Solar.Oil</t>
  </si>
  <si>
    <t>TES.ktoe.ES.Res.HH.Thermal.SH.Oil.WH.Oil.Solar.Solar</t>
  </si>
  <si>
    <t>TES.ktoe.ES.Res.HH.Thermal.SH.Oil.WH.Elc.NoSolar.Elec</t>
  </si>
  <si>
    <t>TES.ktoe.ES.Res.HH.Thermal.SH.Oil.WH.Elc.Solar</t>
  </si>
  <si>
    <t>TES.ktoe.ES.Res.HH.Thermal.SH.Oil.WH.Elc.Solar.Elec</t>
  </si>
  <si>
    <t>TES.ktoe.ES.Res.HH.Thermal.SH.Oil.WH.Elc.Solar.Solar</t>
  </si>
  <si>
    <t>TES.ktoe.ES.Res.HH.Thermal.SH.Oil.CO</t>
  </si>
  <si>
    <t>TES.ktoe.ES.Res.HH.Thermal.SH.Oil.CO.LPG.LPG</t>
  </si>
  <si>
    <t>TES.ktoe.ES.Res.HH.Thermal.SH.Oil.CO.Elc.Elec</t>
  </si>
  <si>
    <t>TES.ktoe.ES.Res.HH.Thermal.SH.Gas</t>
  </si>
  <si>
    <t>TES.ktoe.ES.Res.HH.Thermal.SH.Gas.SH</t>
  </si>
  <si>
    <t>TES.ktoe.ES.Res.HH.Thermal.SH.Gas.SH.Gas</t>
  </si>
  <si>
    <t>TES.ktoe.ES.Res.HH.Thermal.SH.Gas.SH.Elec</t>
  </si>
  <si>
    <t>TES.ktoe.ES.Res.HH.Thermal.SH.Gas.SC</t>
  </si>
  <si>
    <t>TES.ktoe.ES.Res.HH.Thermal.SH.Gas.SC.AC.Elec</t>
  </si>
  <si>
    <t>TES.ktoe.ES.Res.HH.Thermal.SH.Gas.WH</t>
  </si>
  <si>
    <t>TES.ktoe.ES.Res.HH.Thermal.SH.Gas.WH.Gas.NoSolar.Gas</t>
  </si>
  <si>
    <t>TES.ktoe.ES.Res.HH.Thermal.SH.Gas.WH.Gas.Solar</t>
  </si>
  <si>
    <t>TES.ktoe.ES.Res.HH.Thermal.SH.Gas.WH.Gas.Solar.Gas</t>
  </si>
  <si>
    <t>TES.ktoe.ES.Res.HH.Thermal.SH.Gas.WH.Gas.Solar.Solar</t>
  </si>
  <si>
    <t>TES.ktoe.ES.Res.HH.Thermal.SH.Gas.WH.Elc.NoSolar.Elec</t>
  </si>
  <si>
    <t>TES.ktoe.ES.Res.HH.Thermal.SH.Gas.WH.Elc.Solar</t>
  </si>
  <si>
    <t>TES.ktoe.ES.Res.HH.Thermal.SH.Gas.WH.Elc.Solar.Elec</t>
  </si>
  <si>
    <t>TES.ktoe.ES.Res.HH.Thermal.SH.Gas.WH.Elc.Solar.Solar</t>
  </si>
  <si>
    <t>TES.ktoe.ES.Res.HH.Thermal.SH.Gas.CO</t>
  </si>
  <si>
    <t>TES.ktoe.ES.Res.HH.Thermal.SH.Gas.CO.Gas.Gas</t>
  </si>
  <si>
    <t>TES.ktoe.ES.Res.HH.Thermal.SH.Gas.CO.Elc.Elec</t>
  </si>
  <si>
    <t>TES.ktoe.ES.Res.HH.Thermal.SH.Biomass</t>
  </si>
  <si>
    <t>TES.ktoe.ES.Res.HH.Thermal.SH.Biomass.SH</t>
  </si>
  <si>
    <t>TES.ktoe.ES.Res.HH.Thermal.SH.Biomass.SH.Biomass</t>
  </si>
  <si>
    <t>TES.ktoe.ES.Res.HH.Thermal.SH.Biomass.SH.Elec</t>
  </si>
  <si>
    <t>TES.ktoe.ES.Res.HH.Thermal.SH.Biomass.SC</t>
  </si>
  <si>
    <t>TES.ktoe.ES.Res.HH.Thermal.SH.Biomass.SC.AC.Elec</t>
  </si>
  <si>
    <t>TES.ktoe.ES.Res.HH.Thermal.SH.Biomass.WH</t>
  </si>
  <si>
    <t>TES.ktoe.ES.Res.HH.Thermal.SH.Biomass.WH.Biomass.NoSolar.Biomass</t>
  </si>
  <si>
    <t>TES.ktoe.ES.Res.HH.Thermal.SH.Biomass.WH.Biomass.Solar</t>
  </si>
  <si>
    <t>TES.ktoe.ES.Res.HH.Thermal.SH.Biomass.WH.Biomass.Solar.Biomass</t>
  </si>
  <si>
    <t>TES.ktoe.ES.Res.HH.Thermal.SH.Biomass.WH.Biomass.Solar.Solar</t>
  </si>
  <si>
    <t>TES.ktoe.ES.Res.HH.Thermal.SH.Biomass.WH.LPG.NoSolar.LPG</t>
  </si>
  <si>
    <t>TES.ktoe.ES.Res.HH.Thermal.SH.Biomass.WH.LPG.Solar</t>
  </si>
  <si>
    <t>TES.ktoe.ES.Res.HH.Thermal.SH.Biomass.WH.LPG.Solar.LPG</t>
  </si>
  <si>
    <t>TES.ktoe.ES.Res.HH.Thermal.SH.Biomass.WH.LPG.Solar.Solar</t>
  </si>
  <si>
    <t>TES.ktoe.ES.Res.HH.Thermal.SH.Biomass.WH.Elc.NoSolar.Elec</t>
  </si>
  <si>
    <t>TES.ktoe.ES.Res.HH.Thermal.SH.Biomass.WH.Elc.Solar</t>
  </si>
  <si>
    <t>TES.ktoe.ES.Res.HH.Thermal.SH.Biomass.WH.Elc.Solar.Elec</t>
  </si>
  <si>
    <t>TES.ktoe.ES.Res.HH.Thermal.SH.Biomass.WH.Elc.Solar.Solar</t>
  </si>
  <si>
    <t>TES.ktoe.ES.Res.HH.Thermal.SH.Biomass.CO</t>
  </si>
  <si>
    <t>TES.ktoe.ES.Res.HH.Thermal.SH.Biomass.CO.Biomass.Biomass</t>
  </si>
  <si>
    <t>TES.ktoe.ES.Res.HH.Thermal.SH.Biomass.CO.LPG.LPG</t>
  </si>
  <si>
    <t>TES.ktoe.ES.Res.HH.Thermal.SH.Biomass.CO.Elc.Elec</t>
  </si>
  <si>
    <t>TES.ktoe.ES.Res.HH.Thermal.SH.Geo</t>
  </si>
  <si>
    <t>TES.ktoe.ES.Res.HH.Thermal.SH.Geo.SH</t>
  </si>
  <si>
    <t>TES.ktoe.ES.Res.HH.Thermal.SH.Geo.SH.Geo</t>
  </si>
  <si>
    <t>TES.ktoe.ES.Res.HH.Thermal.SH.Geo.SH.Elec</t>
  </si>
  <si>
    <t>TES.ktoe.ES.Res.HH.Thermal.SH.Geo.SC</t>
  </si>
  <si>
    <t>TES.ktoe.ES.Res.HH.Thermal.SH.Geo.SC.AC.Elec</t>
  </si>
  <si>
    <t>TES.ktoe.ES.Res.HH.Thermal.SH.Geo.WH</t>
  </si>
  <si>
    <t>TES.ktoe.ES.Res.HH.Thermal.SH.Geo.WH.Geo.NoSolar.Geo</t>
  </si>
  <si>
    <t>TES.ktoe.ES.Res.HH.Thermal.SH.Geo.WH.Geo.Solar</t>
  </si>
  <si>
    <t>TES.ktoe.ES.Res.HH.Thermal.SH.Geo.WH.Geo.Solar.Geo</t>
  </si>
  <si>
    <t>TES.ktoe.ES.Res.HH.Thermal.SH.Geo.WH.Geo.Solar.Solar</t>
  </si>
  <si>
    <t>TES.ktoe.ES.Res.HH.Thermal.SH.Geo.WH.Elc.NoSolar.Elec</t>
  </si>
  <si>
    <t>TES.ktoe.ES.Res.HH.Thermal.SH.Geo.WH.Elc.Solar</t>
  </si>
  <si>
    <t>TES.ktoe.ES.Res.HH.Thermal.SH.Geo.WH.Elc.Solar.Elec</t>
  </si>
  <si>
    <t>TES.ktoe.ES.Res.HH.Thermal.SH.Geo.WH.Elc.Solar.Solar</t>
  </si>
  <si>
    <t>TES.ktoe.ES.Res.HH.Thermal.SH.Geo.CO</t>
  </si>
  <si>
    <t>TES.ktoe.ES.Res.HH.Thermal.SH.Geo.CO.LPG.LPG</t>
  </si>
  <si>
    <t>TES.ktoe.ES.Res.HH.Thermal.SH.Geo.CO.Elc.Elec</t>
  </si>
  <si>
    <t>TES.ktoe.ES.Res.HH.Thermal.SH.DistrHeat</t>
  </si>
  <si>
    <t>TES.ktoe.ES.Res.HH.Thermal.SH.DistrHeat.SH</t>
  </si>
  <si>
    <t>TES.ktoe.ES.Res.HH.Thermal.SH.DistrHeat.SH.Steam_Distr</t>
  </si>
  <si>
    <t>TES.ktoe.ES.Res.HH.Thermal.SH.DistrHeat.SH.Elec</t>
  </si>
  <si>
    <t>TES.ktoe.ES.Res.HH.Thermal.SH.DistrHeat.SC</t>
  </si>
  <si>
    <t>TES.ktoe.ES.Res.HH.Thermal.SH.DistrHeat.SC.AC.Elec</t>
  </si>
  <si>
    <t>TES.ktoe.ES.Res.HH.Thermal.SH.DistrHeat.WH</t>
  </si>
  <si>
    <t>TES.ktoe.ES.Res.HH.Thermal.SH.DistrHeat.WH.DistrHeat.NoSolar.Steam_Distr</t>
  </si>
  <si>
    <t>TES.ktoe.ES.Res.HH.Thermal.SH.DistrHeat.WH.DistrHeat.Solar</t>
  </si>
  <si>
    <t>TES.ktoe.ES.Res.HH.Thermal.SH.DistrHeat.WH.DistrHeat.Solar.Steam_Distr</t>
  </si>
  <si>
    <t>TES.ktoe.ES.Res.HH.Thermal.SH.DistrHeat.WH.DistrHeat.Solar.Solar</t>
  </si>
  <si>
    <t>TES.ktoe.ES.Res.HH.Thermal.SH.DistrHeat.WH.Elc.NoSolar.Elec</t>
  </si>
  <si>
    <t>TES.ktoe.ES.Res.HH.Thermal.SH.DistrHeat.WH.Elc.Solar</t>
  </si>
  <si>
    <t>TES.ktoe.ES.Res.HH.Thermal.SH.DistrHeat.WH.Elc.Solar.Elec</t>
  </si>
  <si>
    <t>TES.ktoe.ES.Res.HH.Thermal.SH.DistrHeat.WH.Elc.Solar.Solar</t>
  </si>
  <si>
    <t>TES.ktoe.ES.Res.HH.Thermal.SH.DistrHeat.CO</t>
  </si>
  <si>
    <t>TES.ktoe.ES.Res.HH.Thermal.SH.DistrHeat.CO.LPG.LPG</t>
  </si>
  <si>
    <t>TES.ktoe.ES.Res.HH.Thermal.SH.DistrHeat.CO.Elc.Elec</t>
  </si>
  <si>
    <t>TES.ktoe.ES.Res.HH.Thermal.SH.AdvElc</t>
  </si>
  <si>
    <t>TES.ktoe.ES.Res.HH.Thermal.SH.AdvElc.SH</t>
  </si>
  <si>
    <t>TES.ktoe.ES.Res.HH.Thermal.SH.AdvElc.SH.Elec</t>
  </si>
  <si>
    <t>TES.ktoe.ES.Res.HH.Thermal.SH.AdvElc.SC</t>
  </si>
  <si>
    <t>TES.ktoe.ES.Res.HH.Thermal.SH.AdvElc.SC.AC.Elec</t>
  </si>
  <si>
    <t>TES.ktoe.ES.Res.HH.Thermal.SH.AdvElc.WH</t>
  </si>
  <si>
    <t>TES.ktoe.ES.Res.HH.Thermal.SH.AdvElc.WH.LPG.NoSolar.LPG</t>
  </si>
  <si>
    <t>TES.ktoe.ES.Res.HH.Thermal.SH.AdvElc.WH.LPG.Solar</t>
  </si>
  <si>
    <t>TES.ktoe.ES.Res.HH.Thermal.SH.AdvElc.WH.LPG.Solar.LPG</t>
  </si>
  <si>
    <t>TES.ktoe.ES.Res.HH.Thermal.SH.AdvElc.WH.LPG.Solar.Solar</t>
  </si>
  <si>
    <t>TES.ktoe.ES.Res.HH.Thermal.SH.AdvElc.WH.Elc.NoSolar.Elec</t>
  </si>
  <si>
    <t>TES.ktoe.ES.Res.HH.Thermal.SH.AdvElc.WH.Elc.Solar</t>
  </si>
  <si>
    <t>TES.ktoe.ES.Res.HH.Thermal.SH.AdvElc.WH.Elc.Solar.Elec</t>
  </si>
  <si>
    <t>TES.ktoe.ES.Res.HH.Thermal.SH.AdvElc.WH.Elc.Solar.Solar</t>
  </si>
  <si>
    <t>TES.ktoe.ES.Res.HH.Thermal.SH.AdvElc.CO</t>
  </si>
  <si>
    <t>TES.ktoe.ES.Res.HH.Thermal.SH.AdvElc.CO.LPG.LPG</t>
  </si>
  <si>
    <t>TES.ktoe.ES.Res.HH.Thermal.SH.AdvElc.CO.Elc.Elec</t>
  </si>
  <si>
    <t>TES.ktoe.ES.Res.HH.Thermal.SH.ConvElc</t>
  </si>
  <si>
    <t>TES.ktoe.ES.Res.HH.Thermal.SH.ConvElc.SH</t>
  </si>
  <si>
    <t>TES.ktoe.ES.Res.HH.Thermal.SH.ConvElc.SH.Elec</t>
  </si>
  <si>
    <t>TES.ktoe.ES.Res.HH.Thermal.SH.ConvElc.SC</t>
  </si>
  <si>
    <t>TES.ktoe.ES.Res.HH.Thermal.SH.ConvElc.SC.AC.Elec</t>
  </si>
  <si>
    <t>TES.ktoe.ES.Res.HH.Thermal.SH.ConvElc.WH</t>
  </si>
  <si>
    <t>TES.ktoe.ES.Res.HH.Thermal.SH.ConvElc.WH.LPG.NoSolar.LPG</t>
  </si>
  <si>
    <t>TES.ktoe.ES.Res.HH.Thermal.SH.ConvElc.WH.LPG.Solar</t>
  </si>
  <si>
    <t>TES.ktoe.ES.Res.HH.Thermal.SH.ConvElc.WH.LPG.Solar.LPG</t>
  </si>
  <si>
    <t>TES.ktoe.ES.Res.HH.Thermal.SH.ConvElc.WH.LPG.Solar.Solar</t>
  </si>
  <si>
    <t>TES.ktoe.ES.Res.HH.Thermal.SH.ConvElc.WH.Elc.NoSolar.Elec</t>
  </si>
  <si>
    <t>TES.ktoe.ES.Res.HH.Thermal.SH.ConvElc.WH.Elc.Solar</t>
  </si>
  <si>
    <t>TES.ktoe.ES.Res.HH.Thermal.SH.ConvElc.WH.Elc.Solar.Elec</t>
  </si>
  <si>
    <t>TES.ktoe.ES.Res.HH.Thermal.SH.ConvElc.WH.Elc.Solar.Solar</t>
  </si>
  <si>
    <t>TES.ktoe.ES.Res.HH.Thermal.SH.ConvElc.CO</t>
  </si>
  <si>
    <t>TES.ktoe.ES.Res.HH.Thermal.SH.ConvElc.CO.LPG.LPG</t>
  </si>
  <si>
    <t>TES.ktoe.ES.Res.HH.Thermal.SH.ConvElc.CO.Elc.Elec</t>
  </si>
  <si>
    <t>ES - System efficiency indicator (detailed structure)</t>
  </si>
  <si>
    <t>Eff.ratio.ES.Res.HH.Thermal.SH.Solids</t>
  </si>
  <si>
    <t>Eff.ratio.ES.Res.HH.Thermal.SH.Solids.SH</t>
  </si>
  <si>
    <t>Eff.ratio.ES.Res.HH.Thermal.SH.Solids.SH.Solids</t>
  </si>
  <si>
    <t>Eff.ratio.ES.Res.HH.Thermal.SH.Solids.SH.Elec</t>
  </si>
  <si>
    <t>Eff.ratio.ES.Res.HH.Thermal.SH.Solids.SC</t>
  </si>
  <si>
    <t>Eff.ratio.ES.Res.HH.Thermal.SH.Solids.SC.AC.Elec</t>
  </si>
  <si>
    <t>Eff.ratio.ES.Res.HH.Thermal.SH.Solids.WH</t>
  </si>
  <si>
    <t>Eff.ratio.ES.Res.HH.Thermal.SH.Solids.WH.Solids.NoSolar.Solids</t>
  </si>
  <si>
    <t>Eff.ratio.ES.Res.HH.Thermal.SH.Solids.WH.LPG.NoSolar.LPG</t>
  </si>
  <si>
    <t>Eff.ratio.ES.Res.HH.Thermal.SH.Solids.WH.LPG.Solar</t>
  </si>
  <si>
    <t>Eff.ratio.ES.Res.HH.Thermal.SH.Solids.WH.LPG.Solar.LPG</t>
  </si>
  <si>
    <t>Eff.ratio.ES.Res.HH.Thermal.SH.Solids.WH.LPG.Solar.Solar</t>
  </si>
  <si>
    <t>Eff.ratio.ES.Res.HH.Thermal.SH.Solids.WH.Elc.NoSolar.Elec</t>
  </si>
  <si>
    <t>Eff.ratio.ES.Res.HH.Thermal.SH.Solids.WH.Elc.Solar</t>
  </si>
  <si>
    <t>Eff.ratio.ES.Res.HH.Thermal.SH.Solids.WH.Elc.Solar.Elec</t>
  </si>
  <si>
    <t>Eff.ratio.ES.Res.HH.Thermal.SH.Solids.WH.Elc.Solar.Solar</t>
  </si>
  <si>
    <t>Eff.ratio.ES.Res.HH.Thermal.SH.Solids.CO</t>
  </si>
  <si>
    <t>Eff.ratio.ES.Res.HH.Thermal.SH.Solids.CO.Solids.Solids</t>
  </si>
  <si>
    <t>Eff.ratio.ES.Res.HH.Thermal.SH.Solids.CO.LPG.LPG</t>
  </si>
  <si>
    <t>Eff.ratio.ES.Res.HH.Thermal.SH.Solids.CO.Elc.Elec</t>
  </si>
  <si>
    <t>Eff.ratio.ES.Res.HH.Thermal.SH.LPG</t>
  </si>
  <si>
    <t>Eff.ratio.ES.Res.HH.Thermal.SH.LPG.SH</t>
  </si>
  <si>
    <t>Eff.ratio.ES.Res.HH.Thermal.SH.LPG.SH.LPG</t>
  </si>
  <si>
    <t>Eff.ratio.ES.Res.HH.Thermal.SH.LPG.SH.Elec</t>
  </si>
  <si>
    <t>Eff.ratio.ES.Res.HH.Thermal.SH.LPG.SC</t>
  </si>
  <si>
    <t>Eff.ratio.ES.Res.HH.Thermal.SH.LPG.SC.AC.Elec</t>
  </si>
  <si>
    <t>Eff.ratio.ES.Res.HH.Thermal.SH.LPG.WH</t>
  </si>
  <si>
    <t>Eff.ratio.ES.Res.HH.Thermal.SH.LPG.WH.LPG.NoSolar.LPG</t>
  </si>
  <si>
    <t>Eff.ratio.ES.Res.HH.Thermal.SH.LPG.WH.LPG.Solar</t>
  </si>
  <si>
    <t>Eff.ratio.ES.Res.HH.Thermal.SH.LPG.WH.LPG.Solar.LPG</t>
  </si>
  <si>
    <t>Eff.ratio.ES.Res.HH.Thermal.SH.LPG.WH.LPG.Solar.Solar</t>
  </si>
  <si>
    <t>Eff.ratio.ES.Res.HH.Thermal.SH.LPG.WH.Elc.NoSolar.Elec</t>
  </si>
  <si>
    <t>Eff.ratio.ES.Res.HH.Thermal.SH.LPG.WH.Elc.Solar</t>
  </si>
  <si>
    <t>Eff.ratio.ES.Res.HH.Thermal.SH.LPG.WH.Elc.Solar.Elec</t>
  </si>
  <si>
    <t>Eff.ratio.ES.Res.HH.Thermal.SH.LPG.WH.Elc.Solar.Solar</t>
  </si>
  <si>
    <t>Eff.ratio.ES.Res.HH.Thermal.SH.LPG.CO</t>
  </si>
  <si>
    <t>Eff.ratio.ES.Res.HH.Thermal.SH.LPG.CO.LPG.LPG</t>
  </si>
  <si>
    <t>Eff.ratio.ES.Res.HH.Thermal.SH.LPG.CO.Elc.Elec</t>
  </si>
  <si>
    <t>Eff.ratio.ES.Res.HH.Thermal.SH.Oil</t>
  </si>
  <si>
    <t>Eff.ratio.ES.Res.HH.Thermal.SH.Oil.SH</t>
  </si>
  <si>
    <t>Eff.ratio.ES.Res.HH.Thermal.SH.Oil.SH.Oil</t>
  </si>
  <si>
    <t>Eff.ratio.ES.Res.HH.Thermal.SH.Oil.SH.Elec</t>
  </si>
  <si>
    <t>Eff.ratio.ES.Res.HH.Thermal.SH.Oil.SC</t>
  </si>
  <si>
    <t>Eff.ratio.ES.Res.HH.Thermal.SH.Oil.SC.AC.Elec</t>
  </si>
  <si>
    <t>Eff.ratio.ES.Res.HH.Thermal.SH.Oil.WH</t>
  </si>
  <si>
    <t>Eff.ratio.ES.Res.HH.Thermal.SH.Oil.WH.Oil.NoSolar.Oil</t>
  </si>
  <si>
    <t>Eff.ratio.ES.Res.HH.Thermal.SH.Oil.WH.Oil.Solar</t>
  </si>
  <si>
    <t>Eff.ratio.ES.Res.HH.Thermal.SH.Oil.WH.Oil.Solar.Oil</t>
  </si>
  <si>
    <t>Eff.ratio.ES.Res.HH.Thermal.SH.Oil.WH.Oil.Solar.Solar</t>
  </si>
  <si>
    <t>Eff.ratio.ES.Res.HH.Thermal.SH.Oil.WH.Elc.NoSolar.Elec</t>
  </si>
  <si>
    <t>Eff.ratio.ES.Res.HH.Thermal.SH.Oil.WH.Elc.Solar</t>
  </si>
  <si>
    <t>Eff.ratio.ES.Res.HH.Thermal.SH.Oil.WH.Elc.Solar.Elec</t>
  </si>
  <si>
    <t>Eff.ratio.ES.Res.HH.Thermal.SH.Oil.WH.Elc.Solar.Solar</t>
  </si>
  <si>
    <t>Eff.ratio.ES.Res.HH.Thermal.SH.Oil.CO</t>
  </si>
  <si>
    <t>Eff.ratio.ES.Res.HH.Thermal.SH.Oil.CO.LPG.LPG</t>
  </si>
  <si>
    <t>Eff.ratio.ES.Res.HH.Thermal.SH.Oil.CO.Elc.Elec</t>
  </si>
  <si>
    <t>Eff.ratio.ES.Res.HH.Thermal.SH.Gas</t>
  </si>
  <si>
    <t>Eff.ratio.ES.Res.HH.Thermal.SH.Gas.SH</t>
  </si>
  <si>
    <t>Eff.ratio.ES.Res.HH.Thermal.SH.Gas.SH.Gas</t>
  </si>
  <si>
    <t>Eff.ratio.ES.Res.HH.Thermal.SH.Gas.SH.Elec</t>
  </si>
  <si>
    <t>Eff.ratio.ES.Res.HH.Thermal.SH.Gas.SC</t>
  </si>
  <si>
    <t>Eff.ratio.ES.Res.HH.Thermal.SH.Gas.SC.AC.Elec</t>
  </si>
  <si>
    <t>Eff.ratio.ES.Res.HH.Thermal.SH.Gas.WH</t>
  </si>
  <si>
    <t>Eff.ratio.ES.Res.HH.Thermal.SH.Gas.WH.Gas.NoSolar.Gas</t>
  </si>
  <si>
    <t>Eff.ratio.ES.Res.HH.Thermal.SH.Gas.WH.Gas.Solar</t>
  </si>
  <si>
    <t>Eff.ratio.ES.Res.HH.Thermal.SH.Gas.WH.Gas.Solar.Gas</t>
  </si>
  <si>
    <t>Eff.ratio.ES.Res.HH.Thermal.SH.Gas.WH.Gas.Solar.Solar</t>
  </si>
  <si>
    <t>Eff.ratio.ES.Res.HH.Thermal.SH.Gas.WH.Elc.NoSolar.Elec</t>
  </si>
  <si>
    <t>Eff.ratio.ES.Res.HH.Thermal.SH.Gas.WH.Elc.Solar</t>
  </si>
  <si>
    <t>Eff.ratio.ES.Res.HH.Thermal.SH.Gas.WH.Elc.Solar.Elec</t>
  </si>
  <si>
    <t>Eff.ratio.ES.Res.HH.Thermal.SH.Gas.WH.Elc.Solar.Solar</t>
  </si>
  <si>
    <t>Eff.ratio.ES.Res.HH.Thermal.SH.Gas.CO</t>
  </si>
  <si>
    <t>Eff.ratio.ES.Res.HH.Thermal.SH.Gas.CO.Gas.Gas</t>
  </si>
  <si>
    <t>Eff.ratio.ES.Res.HH.Thermal.SH.Gas.CO.Elc.Elec</t>
  </si>
  <si>
    <t>Eff.ratio.ES.Res.HH.Thermal.SH.Biomass</t>
  </si>
  <si>
    <t>Eff.ratio.ES.Res.HH.Thermal.SH.Biomass.SH</t>
  </si>
  <si>
    <t>Eff.ratio.ES.Res.HH.Thermal.SH.Biomass.SH.Biomass</t>
  </si>
  <si>
    <t>Eff.ratio.ES.Res.HH.Thermal.SH.Biomass.SH.Elec</t>
  </si>
  <si>
    <t>Eff.ratio.ES.Res.HH.Thermal.SH.Biomass.SC</t>
  </si>
  <si>
    <t>Eff.ratio.ES.Res.HH.Thermal.SH.Biomass.SC.AC.Elec</t>
  </si>
  <si>
    <t>Eff.ratio.ES.Res.HH.Thermal.SH.Biomass.WH</t>
  </si>
  <si>
    <t>Eff.ratio.ES.Res.HH.Thermal.SH.Biomass.WH.Biomass.NoSolar.Biomass</t>
  </si>
  <si>
    <t>Eff.ratio.ES.Res.HH.Thermal.SH.Biomass.WH.Biomass.Solar</t>
  </si>
  <si>
    <t>Eff.ratio.ES.Res.HH.Thermal.SH.Biomass.WH.Biomass.Solar.Biomass</t>
  </si>
  <si>
    <t>Eff.ratio.ES.Res.HH.Thermal.SH.Biomass.WH.Biomass.Solar.Solar</t>
  </si>
  <si>
    <t>Eff.ratio.ES.Res.HH.Thermal.SH.Biomass.WH.LPG.NoSolar.LPG</t>
  </si>
  <si>
    <t>Eff.ratio.ES.Res.HH.Thermal.SH.Biomass.WH.LPG.Solar</t>
  </si>
  <si>
    <t>Eff.ratio.ES.Res.HH.Thermal.SH.Biomass.WH.LPG.Solar.LPG</t>
  </si>
  <si>
    <t>Eff.ratio.ES.Res.HH.Thermal.SH.Biomass.WH.LPG.Solar.Solar</t>
  </si>
  <si>
    <t>Eff.ratio.ES.Res.HH.Thermal.SH.Biomass.WH.Elc.NoSolar.Elec</t>
  </si>
  <si>
    <t>Eff.ratio.ES.Res.HH.Thermal.SH.Biomass.WH.Elc.Solar</t>
  </si>
  <si>
    <t>Eff.ratio.ES.Res.HH.Thermal.SH.Biomass.WH.Elc.Solar.Elec</t>
  </si>
  <si>
    <t>Eff.ratio.ES.Res.HH.Thermal.SH.Biomass.WH.Elc.Solar.Solar</t>
  </si>
  <si>
    <t>Eff.ratio.ES.Res.HH.Thermal.SH.Biomass.CO</t>
  </si>
  <si>
    <t>Eff.ratio.ES.Res.HH.Thermal.SH.Biomass.CO.Biomass.Biomass</t>
  </si>
  <si>
    <t>Eff.ratio.ES.Res.HH.Thermal.SH.Biomass.CO.LPG.LPG</t>
  </si>
  <si>
    <t>Eff.ratio.ES.Res.HH.Thermal.SH.Biomass.CO.Elc.Elec</t>
  </si>
  <si>
    <t>Eff.ratio.ES.Res.HH.Thermal.SH.Geo</t>
  </si>
  <si>
    <t>Eff.ratio.ES.Res.HH.Thermal.SH.Geo.SH</t>
  </si>
  <si>
    <t>Eff.ratio.ES.Res.HH.Thermal.SH.Geo.SH.Geo</t>
  </si>
  <si>
    <t>Eff.ratio.ES.Res.HH.Thermal.SH.Geo.SH.Elec</t>
  </si>
  <si>
    <t>Eff.ratio.ES.Res.HH.Thermal.SH.Geo.SC</t>
  </si>
  <si>
    <t>Eff.ratio.ES.Res.HH.Thermal.SH.Geo.SC.AC.Elec</t>
  </si>
  <si>
    <t>Eff.ratio.ES.Res.HH.Thermal.SH.Geo.WH</t>
  </si>
  <si>
    <t>Eff.ratio.ES.Res.HH.Thermal.SH.Geo.WH.Geo.NoSolar.Geo</t>
  </si>
  <si>
    <t>Eff.ratio.ES.Res.HH.Thermal.SH.Geo.WH.Geo.Solar</t>
  </si>
  <si>
    <t>Eff.ratio.ES.Res.HH.Thermal.SH.Geo.WH.Geo.Solar.Geo</t>
  </si>
  <si>
    <t>Eff.ratio.ES.Res.HH.Thermal.SH.Geo.WH.Geo.Solar.Solar</t>
  </si>
  <si>
    <t>Eff.ratio.ES.Res.HH.Thermal.SH.Geo.WH.Elc.NoSolar.Elec</t>
  </si>
  <si>
    <t>Eff.ratio.ES.Res.HH.Thermal.SH.Geo.WH.Elc.Solar</t>
  </si>
  <si>
    <t>Eff.ratio.ES.Res.HH.Thermal.SH.Geo.WH.Elc.Solar.Elec</t>
  </si>
  <si>
    <t>Eff.ratio.ES.Res.HH.Thermal.SH.Geo.WH.Elc.Solar.Solar</t>
  </si>
  <si>
    <t>Eff.ratio.ES.Res.HH.Thermal.SH.Geo.CO</t>
  </si>
  <si>
    <t>Eff.ratio.ES.Res.HH.Thermal.SH.Geo.CO.LPG.LPG</t>
  </si>
  <si>
    <t>Eff.ratio.ES.Res.HH.Thermal.SH.Geo.CO.Elc.Elec</t>
  </si>
  <si>
    <t>Eff.ratio.ES.Res.HH.Thermal.SH.DistrHeat</t>
  </si>
  <si>
    <t>Eff.ratio.ES.Res.HH.Thermal.SH.DistrHeat.SH</t>
  </si>
  <si>
    <t>Eff.ratio.ES.Res.HH.Thermal.SH.DistrHeat.SH.Steam_Distr</t>
  </si>
  <si>
    <t>Eff.ratio.ES.Res.HH.Thermal.SH.DistrHeat.SH.Elec</t>
  </si>
  <si>
    <t>Eff.ratio.ES.Res.HH.Thermal.SH.DistrHeat.SC</t>
  </si>
  <si>
    <t>Eff.ratio.ES.Res.HH.Thermal.SH.DistrHeat.SC.AC.Elec</t>
  </si>
  <si>
    <t>Eff.ratio.ES.Res.HH.Thermal.SH.DistrHeat.WH</t>
  </si>
  <si>
    <t>Eff.ratio.ES.Res.HH.Thermal.SH.DistrHeat.WH.DistrHeat.NoSolar.Steam_Distr</t>
  </si>
  <si>
    <t>Eff.ratio.ES.Res.HH.Thermal.SH.DistrHeat.WH.DistrHeat.Solar</t>
  </si>
  <si>
    <t>Eff.ratio.ES.Res.HH.Thermal.SH.DistrHeat.WH.DistrHeat.Solar.Steam_Distr</t>
  </si>
  <si>
    <t>Eff.ratio.ES.Res.HH.Thermal.SH.DistrHeat.WH.DistrHeat.Solar.Solar</t>
  </si>
  <si>
    <t>Eff.ratio.ES.Res.HH.Thermal.SH.DistrHeat.WH.Elc.NoSolar.Elec</t>
  </si>
  <si>
    <t>Eff.ratio.ES.Res.HH.Thermal.SH.DistrHeat.WH.Elc.Solar</t>
  </si>
  <si>
    <t>Eff.ratio.ES.Res.HH.Thermal.SH.DistrHeat.WH.Elc.Solar.Elec</t>
  </si>
  <si>
    <t>Eff.ratio.ES.Res.HH.Thermal.SH.DistrHeat.WH.Elc.Solar.Solar</t>
  </si>
  <si>
    <t>Eff.ratio.ES.Res.HH.Thermal.SH.DistrHeat.CO</t>
  </si>
  <si>
    <t>Eff.ratio.ES.Res.HH.Thermal.SH.DistrHeat.CO.LPG.LPG</t>
  </si>
  <si>
    <t>Eff.ratio.ES.Res.HH.Thermal.SH.DistrHeat.CO.Elc.Elec</t>
  </si>
  <si>
    <t>Eff.ratio.ES.Res.HH.Thermal.SH.AdvElc</t>
  </si>
  <si>
    <t>Eff.ratio.ES.Res.HH.Thermal.SH.AdvElc.SH</t>
  </si>
  <si>
    <t>Eff.ratio.ES.Res.HH.Thermal.SH.AdvElc.SH.Elec</t>
  </si>
  <si>
    <t>Eff.ratio.ES.Res.HH.Thermal.SH.AdvElc.SC</t>
  </si>
  <si>
    <t>Eff.ratio.ES.Res.HH.Thermal.SH.AdvElc.SC.AC.Elec</t>
  </si>
  <si>
    <t>Eff.ratio.ES.Res.HH.Thermal.SH.AdvElc.WH</t>
  </si>
  <si>
    <t>Eff.ratio.ES.Res.HH.Thermal.SH.AdvElc.WH.LPG.NoSolar.LPG</t>
  </si>
  <si>
    <t>Eff.ratio.ES.Res.HH.Thermal.SH.AdvElc.WH.LPG.Solar</t>
  </si>
  <si>
    <t>Eff.ratio.ES.Res.HH.Thermal.SH.AdvElc.WH.LPG.Solar.LPG</t>
  </si>
  <si>
    <t>Eff.ratio.ES.Res.HH.Thermal.SH.AdvElc.WH.LPG.Solar.Solar</t>
  </si>
  <si>
    <t>Eff.ratio.ES.Res.HH.Thermal.SH.AdvElc.WH.Elc.NoSolar.Elec</t>
  </si>
  <si>
    <t>Eff.ratio.ES.Res.HH.Thermal.SH.AdvElc.WH.Elc.Solar</t>
  </si>
  <si>
    <t>Eff.ratio.ES.Res.HH.Thermal.SH.AdvElc.WH.Elc.Solar.Elec</t>
  </si>
  <si>
    <t>Eff.ratio.ES.Res.HH.Thermal.SH.AdvElc.WH.Elc.Solar.Solar</t>
  </si>
  <si>
    <t>Eff.ratio.ES.Res.HH.Thermal.SH.AdvElc.CO</t>
  </si>
  <si>
    <t>Eff.ratio.ES.Res.HH.Thermal.SH.AdvElc.CO.LPG.LPG</t>
  </si>
  <si>
    <t>Eff.ratio.ES.Res.HH.Thermal.SH.AdvElc.CO.Elc.Elec</t>
  </si>
  <si>
    <t>Eff.ratio.ES.Res.HH.Thermal.SH.ConvElc</t>
  </si>
  <si>
    <t>Eff.ratio.ES.Res.HH.Thermal.SH.ConvElc.SH</t>
  </si>
  <si>
    <t>Eff.ratio.ES.Res.HH.Thermal.SH.ConvElc.SH.Elec</t>
  </si>
  <si>
    <t>Eff.ratio.ES.Res.HH.Thermal.SH.ConvElc.SC</t>
  </si>
  <si>
    <t>Eff.ratio.ES.Res.HH.Thermal.SH.ConvElc.SC.AC.Elec</t>
  </si>
  <si>
    <t>Eff.ratio.ES.Res.HH.Thermal.SH.ConvElc.WH</t>
  </si>
  <si>
    <t>Eff.ratio.ES.Res.HH.Thermal.SH.ConvElc.WH.LPG.NoSolar.LPG</t>
  </si>
  <si>
    <t>Eff.ratio.ES.Res.HH.Thermal.SH.ConvElc.WH.LPG.Solar</t>
  </si>
  <si>
    <t>Eff.ratio.ES.Res.HH.Thermal.SH.ConvElc.WH.LPG.Solar.LPG</t>
  </si>
  <si>
    <t>Eff.ratio.ES.Res.HH.Thermal.SH.ConvElc.WH.LPG.Solar.Solar</t>
  </si>
  <si>
    <t>Eff.ratio.ES.Res.HH.Thermal.SH.ConvElc.WH.Elc.NoSolar.Elec</t>
  </si>
  <si>
    <t>Eff.ratio.ES.Res.HH.Thermal.SH.ConvElc.WH.Elc.Solar</t>
  </si>
  <si>
    <t>Eff.ratio.ES.Res.HH.Thermal.SH.ConvElc.WH.Elc.Solar.Elec</t>
  </si>
  <si>
    <t>Eff.ratio.ES.Res.HH.Thermal.SH.ConvElc.WH.Elc.Solar.Solar</t>
  </si>
  <si>
    <t>Eff.ratio.ES.Res.HH.Thermal.SH.ConvElc.CO</t>
  </si>
  <si>
    <t>Eff.ratio.ES.Res.HH.Thermal.SH.ConvElc.CO.LPG.LPG</t>
  </si>
  <si>
    <t>Eff.ratio.ES.Res.HH.Thermal.SH.ConvElc.CO.Elc.Elec</t>
  </si>
  <si>
    <t>ES - CO2 emissions (detailed structure)</t>
  </si>
  <si>
    <t>EMI.ktCO2.ES.Res.HH.Thermal.SH.Solids</t>
  </si>
  <si>
    <t>EMI.ktCO2.ES.Res.HH.Thermal.SH.Solids.SH</t>
  </si>
  <si>
    <t>EMI.ktCO2.ES.Res.HH.Thermal.SH.Solids.SH.Solids</t>
  </si>
  <si>
    <t>EMI.ktCO2.ES.Res.HH.Thermal.SH.Solids.SH.Elec</t>
  </si>
  <si>
    <t>EMI.ktCO2.ES.Res.HH.Thermal.SH.Solids.SC</t>
  </si>
  <si>
    <t>EMI.ktCO2.ES.Res.HH.Thermal.SH.Solids.SC.AC.Elec</t>
  </si>
  <si>
    <t>EMI.ktCO2.ES.Res.HH.Thermal.SH.Solids.WH</t>
  </si>
  <si>
    <t>EMI.ktCO2.ES.Res.HH.Thermal.SH.Solids.WH.Solids.NoSolar.Solids</t>
  </si>
  <si>
    <t>EMI.ktCO2.ES.Res.HH.Thermal.SH.Solids.WH.LPG.NoSolar.LPG</t>
  </si>
  <si>
    <t>EMI.ktCO2.ES.Res.HH.Thermal.SH.Solids.WH.LPG.Solar</t>
  </si>
  <si>
    <t>EMI.ktCO2.ES.Res.HH.Thermal.SH.Solids.WH.LPG.Solar.LPG</t>
  </si>
  <si>
    <t>EMI.ktCO2.ES.Res.HH.Thermal.SH.Solids.WH.LPG.Solar.Solar</t>
  </si>
  <si>
    <t>EMI.ktCO2.ES.Res.HH.Thermal.SH.Solids.WH.Elc.NoSolar.Elec</t>
  </si>
  <si>
    <t>EMI.ktCO2.ES.Res.HH.Thermal.SH.Solids.WH.Elc.Solar</t>
  </si>
  <si>
    <t>EMI.ktCO2.ES.Res.HH.Thermal.SH.Solids.WH.Elc.Solar.Elec</t>
  </si>
  <si>
    <t>EMI.ktCO2.ES.Res.HH.Thermal.SH.Solids.WH.Elc.Solar.Solar</t>
  </si>
  <si>
    <t>EMI.ktCO2.ES.Res.HH.Thermal.SH.Solids.CO</t>
  </si>
  <si>
    <t>EMI.ktCO2.ES.Res.HH.Thermal.SH.Solids.CO.Solids.Solids</t>
  </si>
  <si>
    <t>EMI.ktCO2.ES.Res.HH.Thermal.SH.Solids.CO.LPG.LPG</t>
  </si>
  <si>
    <t>EMI.ktCO2.ES.Res.HH.Thermal.SH.Solids.CO.Elc.Elec</t>
  </si>
  <si>
    <t>EMI.ktCO2.ES.Res.HH.Thermal.SH.LPG</t>
  </si>
  <si>
    <t>EMI.ktCO2.ES.Res.HH.Thermal.SH.LPG.SH</t>
  </si>
  <si>
    <t>EMI.ktCO2.ES.Res.HH.Thermal.SH.LPG.SH.LPG</t>
  </si>
  <si>
    <t>EMI.ktCO2.ES.Res.HH.Thermal.SH.LPG.SH.Elec</t>
  </si>
  <si>
    <t>EMI.ktCO2.ES.Res.HH.Thermal.SH.LPG.SC</t>
  </si>
  <si>
    <t>EMI.ktCO2.ES.Res.HH.Thermal.SH.LPG.SC.AC.Elec</t>
  </si>
  <si>
    <t>EMI.ktCO2.ES.Res.HH.Thermal.SH.LPG.WH</t>
  </si>
  <si>
    <t>EMI.ktCO2.ES.Res.HH.Thermal.SH.LPG.WH.LPG.NoSolar.LPG</t>
  </si>
  <si>
    <t>EMI.ktCO2.ES.Res.HH.Thermal.SH.LPG.WH.LPG.Solar</t>
  </si>
  <si>
    <t>EMI.ktCO2.ES.Res.HH.Thermal.SH.LPG.WH.LPG.Solar.LPG</t>
  </si>
  <si>
    <t>EMI.ktCO2.ES.Res.HH.Thermal.SH.LPG.WH.LPG.Solar.Solar</t>
  </si>
  <si>
    <t>EMI.ktCO2.ES.Res.HH.Thermal.SH.LPG.WH.Elc.NoSolar.Elec</t>
  </si>
  <si>
    <t>EMI.ktCO2.ES.Res.HH.Thermal.SH.LPG.WH.Elc.Solar</t>
  </si>
  <si>
    <t>EMI.ktCO2.ES.Res.HH.Thermal.SH.LPG.WH.Elc.Solar.Elec</t>
  </si>
  <si>
    <t>EMI.ktCO2.ES.Res.HH.Thermal.SH.LPG.WH.Elc.Solar.Solar</t>
  </si>
  <si>
    <t>EMI.ktCO2.ES.Res.HH.Thermal.SH.LPG.CO</t>
  </si>
  <si>
    <t>EMI.ktCO2.ES.Res.HH.Thermal.SH.LPG.CO.LPG.LPG</t>
  </si>
  <si>
    <t>EMI.ktCO2.ES.Res.HH.Thermal.SH.LPG.CO.Elc.Elec</t>
  </si>
  <si>
    <t>EMI.ktCO2.ES.Res.HH.Thermal.SH.Oil</t>
  </si>
  <si>
    <t>EMI.ktCO2.ES.Res.HH.Thermal.SH.Oil.SH</t>
  </si>
  <si>
    <t>EMI.ktCO2.ES.Res.HH.Thermal.SH.Oil.SH.Oil</t>
  </si>
  <si>
    <t>EMI.ktCO2.ES.Res.HH.Thermal.SH.Oil.SH.Elec</t>
  </si>
  <si>
    <t>EMI.ktCO2.ES.Res.HH.Thermal.SH.Oil.SC</t>
  </si>
  <si>
    <t>EMI.ktCO2.ES.Res.HH.Thermal.SH.Oil.SC.AC.Elec</t>
  </si>
  <si>
    <t>EMI.ktCO2.ES.Res.HH.Thermal.SH.Oil.WH</t>
  </si>
  <si>
    <t>EMI.ktCO2.ES.Res.HH.Thermal.SH.Oil.WH.Oil.NoSolar.Oil</t>
  </si>
  <si>
    <t>EMI.ktCO2.ES.Res.HH.Thermal.SH.Oil.WH.Oil.Solar</t>
  </si>
  <si>
    <t>EMI.ktCO2.ES.Res.HH.Thermal.SH.Oil.WH.Oil.Solar.Oil</t>
  </si>
  <si>
    <t>EMI.ktCO2.ES.Res.HH.Thermal.SH.Oil.WH.Oil.Solar.Solar</t>
  </si>
  <si>
    <t>EMI.ktCO2.ES.Res.HH.Thermal.SH.Oil.WH.Elc.NoSolar.Elec</t>
  </si>
  <si>
    <t>EMI.ktCO2.ES.Res.HH.Thermal.SH.Oil.WH.Elc.Solar</t>
  </si>
  <si>
    <t>EMI.ktCO2.ES.Res.HH.Thermal.SH.Oil.WH.Elc.Solar.Elec</t>
  </si>
  <si>
    <t>EMI.ktCO2.ES.Res.HH.Thermal.SH.Oil.WH.Elc.Solar.Solar</t>
  </si>
  <si>
    <t>EMI.ktCO2.ES.Res.HH.Thermal.SH.Oil.CO</t>
  </si>
  <si>
    <t>EMI.ktCO2.ES.Res.HH.Thermal.SH.Oil.CO.LPG.LPG</t>
  </si>
  <si>
    <t>EMI.ktCO2.ES.Res.HH.Thermal.SH.Oil.CO.Elc.Elec</t>
  </si>
  <si>
    <t>EMI.ktCO2.ES.Res.HH.Thermal.SH.Gas</t>
  </si>
  <si>
    <t>EMI.ktCO2.ES.Res.HH.Thermal.SH.Gas.SH</t>
  </si>
  <si>
    <t>EMI.ktCO2.ES.Res.HH.Thermal.SH.Gas.SH.Gas</t>
  </si>
  <si>
    <t>EMI.ktCO2.ES.Res.HH.Thermal.SH.Gas.SH.Elec</t>
  </si>
  <si>
    <t>EMI.ktCO2.ES.Res.HH.Thermal.SH.Gas.SC</t>
  </si>
  <si>
    <t>EMI.ktCO2.ES.Res.HH.Thermal.SH.Gas.SC.AC.Elec</t>
  </si>
  <si>
    <t>EMI.ktCO2.ES.Res.HH.Thermal.SH.Gas.WH</t>
  </si>
  <si>
    <t>EMI.ktCO2.ES.Res.HH.Thermal.SH.Gas.WH.Gas.NoSolar.Gas</t>
  </si>
  <si>
    <t>EMI.ktCO2.ES.Res.HH.Thermal.SH.Gas.WH.Gas.Solar</t>
  </si>
  <si>
    <t>EMI.ktCO2.ES.Res.HH.Thermal.SH.Gas.WH.Gas.Solar.Gas</t>
  </si>
  <si>
    <t>EMI.ktCO2.ES.Res.HH.Thermal.SH.Gas.WH.Gas.Solar.Solar</t>
  </si>
  <si>
    <t>EMI.ktCO2.ES.Res.HH.Thermal.SH.Gas.WH.Elc.NoSolar.Elec</t>
  </si>
  <si>
    <t>EMI.ktCO2.ES.Res.HH.Thermal.SH.Gas.WH.Elc.Solar</t>
  </si>
  <si>
    <t>EMI.ktCO2.ES.Res.HH.Thermal.SH.Gas.WH.Elc.Solar.Elec</t>
  </si>
  <si>
    <t>EMI.ktCO2.ES.Res.HH.Thermal.SH.Gas.WH.Elc.Solar.Solar</t>
  </si>
  <si>
    <t>EMI.ktCO2.ES.Res.HH.Thermal.SH.Gas.CO</t>
  </si>
  <si>
    <t>EMI.ktCO2.ES.Res.HH.Thermal.SH.Gas.CO.Gas.Gas</t>
  </si>
  <si>
    <t>EMI.ktCO2.ES.Res.HH.Thermal.SH.Gas.CO.Elc.Elec</t>
  </si>
  <si>
    <t>EMI.ktCO2.ES.Res.HH.Thermal.SH.Biomass</t>
  </si>
  <si>
    <t>EMI.ktCO2.ES.Res.HH.Thermal.SH.Biomass.SH</t>
  </si>
  <si>
    <t>EMI.ktCO2.ES.Res.HH.Thermal.SH.Biomass.SH.Biomass</t>
  </si>
  <si>
    <t>EMI.ktCO2.ES.Res.HH.Thermal.SH.Biomass.SH.Elec</t>
  </si>
  <si>
    <t>EMI.ktCO2.ES.Res.HH.Thermal.SH.Biomass.SC</t>
  </si>
  <si>
    <t>EMI.ktCO2.ES.Res.HH.Thermal.SH.Biomass.SC.AC.Elec</t>
  </si>
  <si>
    <t>EMI.ktCO2.ES.Res.HH.Thermal.SH.Biomass.WH</t>
  </si>
  <si>
    <t>EMI.ktCO2.ES.Res.HH.Thermal.SH.Biomass.WH.Biomass.NoSolar.Biomass</t>
  </si>
  <si>
    <t>EMI.ktCO2.ES.Res.HH.Thermal.SH.Biomass.WH.Biomass.Solar</t>
  </si>
  <si>
    <t>EMI.ktCO2.ES.Res.HH.Thermal.SH.Biomass.WH.Biomass.Solar.Biomass</t>
  </si>
  <si>
    <t>EMI.ktCO2.ES.Res.HH.Thermal.SH.Biomass.WH.Biomass.Solar.Solar</t>
  </si>
  <si>
    <t>EMI.ktCO2.ES.Res.HH.Thermal.SH.Biomass.WH.LPG.NoSolar.LPG</t>
  </si>
  <si>
    <t>EMI.ktCO2.ES.Res.HH.Thermal.SH.Biomass.WH.LPG.Solar</t>
  </si>
  <si>
    <t>EMI.ktCO2.ES.Res.HH.Thermal.SH.Biomass.WH.LPG.Solar.LPG</t>
  </si>
  <si>
    <t>EMI.ktCO2.ES.Res.HH.Thermal.SH.Biomass.WH.LPG.Solar.Solar</t>
  </si>
  <si>
    <t>EMI.ktCO2.ES.Res.HH.Thermal.SH.Biomass.WH.Elc.NoSolar.Elec</t>
  </si>
  <si>
    <t>EMI.ktCO2.ES.Res.HH.Thermal.SH.Biomass.WH.Elc.Solar</t>
  </si>
  <si>
    <t>EMI.ktCO2.ES.Res.HH.Thermal.SH.Biomass.WH.Elc.Solar.Elec</t>
  </si>
  <si>
    <t>EMI.ktCO2.ES.Res.HH.Thermal.SH.Biomass.WH.Elc.Solar.Solar</t>
  </si>
  <si>
    <t>EMI.ktCO2.ES.Res.HH.Thermal.SH.Biomass.CO</t>
  </si>
  <si>
    <t>EMI.ktCO2.ES.Res.HH.Thermal.SH.Biomass.CO.Biomass.Biomass</t>
  </si>
  <si>
    <t>EMI.ktCO2.ES.Res.HH.Thermal.SH.Biomass.CO.LPG.LPG</t>
  </si>
  <si>
    <t>EMI.ktCO2.ES.Res.HH.Thermal.SH.Biomass.CO.Elc.Elec</t>
  </si>
  <si>
    <t>EMI.ktCO2.ES.Res.HH.Thermal.SH.Geo</t>
  </si>
  <si>
    <t>EMI.ktCO2.ES.Res.HH.Thermal.SH.Geo.SH</t>
  </si>
  <si>
    <t>EMI.ktCO2.ES.Res.HH.Thermal.SH.Geo.SH.Geo</t>
  </si>
  <si>
    <t>EMI.ktCO2.ES.Res.HH.Thermal.SH.Geo.SH.Elec</t>
  </si>
  <si>
    <t>EMI.ktCO2.ES.Res.HH.Thermal.SH.Geo.SC</t>
  </si>
  <si>
    <t>EMI.ktCO2.ES.Res.HH.Thermal.SH.Geo.SC.AC.Elec</t>
  </si>
  <si>
    <t>EMI.ktCO2.ES.Res.HH.Thermal.SH.Geo.WH</t>
  </si>
  <si>
    <t>EMI.ktCO2.ES.Res.HH.Thermal.SH.Geo.WH.Geo.NoSolar.Geo</t>
  </si>
  <si>
    <t>EMI.ktCO2.ES.Res.HH.Thermal.SH.Geo.WH.Geo.Solar</t>
  </si>
  <si>
    <t>EMI.ktCO2.ES.Res.HH.Thermal.SH.Geo.WH.Geo.Solar.Geo</t>
  </si>
  <si>
    <t>EMI.ktCO2.ES.Res.HH.Thermal.SH.Geo.WH.Geo.Solar.Solar</t>
  </si>
  <si>
    <t>EMI.ktCO2.ES.Res.HH.Thermal.SH.Geo.WH.Elc.NoSolar.Elec</t>
  </si>
  <si>
    <t>EMI.ktCO2.ES.Res.HH.Thermal.SH.Geo.WH.Elc.Solar</t>
  </si>
  <si>
    <t>EMI.ktCO2.ES.Res.HH.Thermal.SH.Geo.WH.Elc.Solar.Elec</t>
  </si>
  <si>
    <t>EMI.ktCO2.ES.Res.HH.Thermal.SH.Geo.WH.Elc.Solar.Solar</t>
  </si>
  <si>
    <t>EMI.ktCO2.ES.Res.HH.Thermal.SH.Geo.CO</t>
  </si>
  <si>
    <t>EMI.ktCO2.ES.Res.HH.Thermal.SH.Geo.CO.LPG.LPG</t>
  </si>
  <si>
    <t>EMI.ktCO2.ES.Res.HH.Thermal.SH.Geo.CO.Elc.Elec</t>
  </si>
  <si>
    <t>EMI.ktCO2.ES.Res.HH.Thermal.SH.DistrHeat</t>
  </si>
  <si>
    <t>EMI.ktCO2.ES.Res.HH.Thermal.SH.DistrHeat.SH</t>
  </si>
  <si>
    <t>EMI.ktCO2.ES.Res.HH.Thermal.SH.DistrHeat.SH.Steam_Distr</t>
  </si>
  <si>
    <t>EMI.ktCO2.ES.Res.HH.Thermal.SH.DistrHeat.SH.Elec</t>
  </si>
  <si>
    <t>EMI.ktCO2.ES.Res.HH.Thermal.SH.DistrHeat.SC</t>
  </si>
  <si>
    <t>EMI.ktCO2.ES.Res.HH.Thermal.SH.DistrHeat.SC.AC.Elec</t>
  </si>
  <si>
    <t>EMI.ktCO2.ES.Res.HH.Thermal.SH.DistrHeat.WH</t>
  </si>
  <si>
    <t>EMI.ktCO2.ES.Res.HH.Thermal.SH.DistrHeat.WH.DistrHeat.NoSolar.Steam_Distr</t>
  </si>
  <si>
    <t>EMI.ktCO2.ES.Res.HH.Thermal.SH.DistrHeat.WH.DistrHeat.Solar</t>
  </si>
  <si>
    <t>EMI.ktCO2.ES.Res.HH.Thermal.SH.DistrHeat.WH.DistrHeat.Solar.Steam_Distr</t>
  </si>
  <si>
    <t>EMI.ktCO2.ES.Res.HH.Thermal.SH.DistrHeat.WH.DistrHeat.Solar.Solar</t>
  </si>
  <si>
    <t>EMI.ktCO2.ES.Res.HH.Thermal.SH.DistrHeat.WH.Elc.NoSolar.Elec</t>
  </si>
  <si>
    <t>EMI.ktCO2.ES.Res.HH.Thermal.SH.DistrHeat.WH.Elc.Solar</t>
  </si>
  <si>
    <t>EMI.ktCO2.ES.Res.HH.Thermal.SH.DistrHeat.WH.Elc.Solar.Elec</t>
  </si>
  <si>
    <t>EMI.ktCO2.ES.Res.HH.Thermal.SH.DistrHeat.WH.Elc.Solar.Solar</t>
  </si>
  <si>
    <t>EMI.ktCO2.ES.Res.HH.Thermal.SH.DistrHeat.CO</t>
  </si>
  <si>
    <t>EMI.ktCO2.ES.Res.HH.Thermal.SH.DistrHeat.CO.LPG.LPG</t>
  </si>
  <si>
    <t>EMI.ktCO2.ES.Res.HH.Thermal.SH.DistrHeat.CO.Elc.Elec</t>
  </si>
  <si>
    <t>EMI.ktCO2.ES.Res.HH.Thermal.SH.AdvElc</t>
  </si>
  <si>
    <t>EMI.ktCO2.ES.Res.HH.Thermal.SH.AdvElc.SH</t>
  </si>
  <si>
    <t>EMI.ktCO2.ES.Res.HH.Thermal.SH.AdvElc.SH.Elec</t>
  </si>
  <si>
    <t>EMI.ktCO2.ES.Res.HH.Thermal.SH.AdvElc.SC</t>
  </si>
  <si>
    <t>EMI.ktCO2.ES.Res.HH.Thermal.SH.AdvElc.SC.AC.Elec</t>
  </si>
  <si>
    <t>EMI.ktCO2.ES.Res.HH.Thermal.SH.AdvElc.WH</t>
  </si>
  <si>
    <t>EMI.ktCO2.ES.Res.HH.Thermal.SH.AdvElc.WH.LPG.NoSolar.LPG</t>
  </si>
  <si>
    <t>EMI.ktCO2.ES.Res.HH.Thermal.SH.AdvElc.WH.LPG.Solar</t>
  </si>
  <si>
    <t>EMI.ktCO2.ES.Res.HH.Thermal.SH.AdvElc.WH.LPG.Solar.LPG</t>
  </si>
  <si>
    <t>EMI.ktCO2.ES.Res.HH.Thermal.SH.AdvElc.WH.LPG.Solar.Solar</t>
  </si>
  <si>
    <t>EMI.ktCO2.ES.Res.HH.Thermal.SH.AdvElc.WH.Elc.NoSolar.Elec</t>
  </si>
  <si>
    <t>EMI.ktCO2.ES.Res.HH.Thermal.SH.AdvElc.WH.Elc.Solar</t>
  </si>
  <si>
    <t>EMI.ktCO2.ES.Res.HH.Thermal.SH.AdvElc.WH.Elc.Solar.Elec</t>
  </si>
  <si>
    <t>EMI.ktCO2.ES.Res.HH.Thermal.SH.AdvElc.WH.Elc.Solar.Solar</t>
  </si>
  <si>
    <t>EMI.ktCO2.ES.Res.HH.Thermal.SH.AdvElc.CO</t>
  </si>
  <si>
    <t>EMI.ktCO2.ES.Res.HH.Thermal.SH.AdvElc.CO.LPG.LPG</t>
  </si>
  <si>
    <t>EMI.ktCO2.ES.Res.HH.Thermal.SH.AdvElc.CO.Elc.Elec</t>
  </si>
  <si>
    <t>EMI.ktCO2.ES.Res.HH.Thermal.SH.ConvElc</t>
  </si>
  <si>
    <t>EMI.ktCO2.ES.Res.HH.Thermal.SH.ConvElc.SH</t>
  </si>
  <si>
    <t>EMI.ktCO2.ES.Res.HH.Thermal.SH.ConvElc.SH.Elec</t>
  </si>
  <si>
    <t>EMI.ktCO2.ES.Res.HH.Thermal.SH.ConvElc.SC</t>
  </si>
  <si>
    <t>EMI.ktCO2.ES.Res.HH.Thermal.SH.ConvElc.SC.AC.Elec</t>
  </si>
  <si>
    <t>EMI.ktCO2.ES.Res.HH.Thermal.SH.ConvElc.WH</t>
  </si>
  <si>
    <t>EMI.ktCO2.ES.Res.HH.Thermal.SH.ConvElc.WH.LPG.NoSolar.LPG</t>
  </si>
  <si>
    <t>EMI.ktCO2.ES.Res.HH.Thermal.SH.ConvElc.WH.LPG.Solar</t>
  </si>
  <si>
    <t>EMI.ktCO2.ES.Res.HH.Thermal.SH.ConvElc.WH.LPG.Solar.LPG</t>
  </si>
  <si>
    <t>EMI.ktCO2.ES.Res.HH.Thermal.SH.ConvElc.WH.LPG.Solar.Solar</t>
  </si>
  <si>
    <t>EMI.ktCO2.ES.Res.HH.Thermal.SH.ConvElc.WH.Elc.NoSolar.Elec</t>
  </si>
  <si>
    <t>EMI.ktCO2.ES.Res.HH.Thermal.SH.ConvElc.WH.Elc.Solar</t>
  </si>
  <si>
    <t>EMI.ktCO2.ES.Res.HH.Thermal.SH.ConvElc.WH.Elc.Solar.Elec</t>
  </si>
  <si>
    <t>EMI.ktCO2.ES.Res.HH.Thermal.SH.ConvElc.WH.Elc.Solar.Solar</t>
  </si>
  <si>
    <t>EMI.ktCO2.ES.Res.HH.Thermal.SH.ConvElc.CO</t>
  </si>
  <si>
    <t>EMI.ktCO2.ES.Res.HH.Thermal.SH.ConvElc.CO.LPG.LPG</t>
  </si>
  <si>
    <t>EMI.ktCO2.ES.Res.HH.Thermal.SH.ConvElc.CO.Elc.Elec</t>
  </si>
  <si>
    <t>ES - Final energy consumption per household (detailed structure)</t>
  </si>
  <si>
    <t>FEC_per_household.kWh.ES.Res.HH.Thermal.SH.Solids</t>
  </si>
  <si>
    <t>FEC_per_household.kWh.ES.Res.HH.Thermal.SH.Solids.SH</t>
  </si>
  <si>
    <t>FEC_per_household.kWh.ES.Res.HH.Thermal.SH.Solids.SH.Solids</t>
  </si>
  <si>
    <t>FEC_per_household.kWh.ES.Res.HH.Thermal.SH.Solids.SH.Elec</t>
  </si>
  <si>
    <t>FEC_per_household.kWh.ES.Res.HH.Thermal.SH.Solids.SC</t>
  </si>
  <si>
    <t>FEC_per_household.kWh.ES.Res.HH.Thermal.SH.Solids.SC.AC.Elec</t>
  </si>
  <si>
    <t>FEC_per_household.kWh.ES.Res.HH.Thermal.SH.Solids.WH</t>
  </si>
  <si>
    <t>FEC_per_household.kWh.ES.Res.HH.Thermal.SH.Solids.WH.Solids.NoSolar.Solids</t>
  </si>
  <si>
    <t>FEC_per_household.kWh.ES.Res.HH.Thermal.SH.Solids.WH.LPG.NoSolar.LPG</t>
  </si>
  <si>
    <t>FEC_per_household.kWh.ES.Res.HH.Thermal.SH.Solids.WH.LPG.Solar</t>
  </si>
  <si>
    <t>FEC_per_household.kWh.ES.Res.HH.Thermal.SH.Solids.WH.LPG.Solar.LPG</t>
  </si>
  <si>
    <t>FEC_per_household.kWh.ES.Res.HH.Thermal.SH.Solids.WH.LPG.Solar.Solar</t>
  </si>
  <si>
    <t>FEC_per_household.kWh.ES.Res.HH.Thermal.SH.Solids.WH.Elc.NoSolar.Elec</t>
  </si>
  <si>
    <t>FEC_per_household.kWh.ES.Res.HH.Thermal.SH.Solids.WH.Elc.Solar</t>
  </si>
  <si>
    <t>FEC_per_household.kWh.ES.Res.HH.Thermal.SH.Solids.WH.Elc.Solar.Elec</t>
  </si>
  <si>
    <t>FEC_per_household.kWh.ES.Res.HH.Thermal.SH.Solids.WH.Elc.Solar.Solar</t>
  </si>
  <si>
    <t>FEC_per_household.kWh.ES.Res.HH.Thermal.SH.Solids.CO</t>
  </si>
  <si>
    <t>FEC_per_household.kWh.ES.Res.HH.Thermal.SH.Solids.CO.Solids.Solids</t>
  </si>
  <si>
    <t>FEC_per_household.kWh.ES.Res.HH.Thermal.SH.Solids.CO.LPG.LPG</t>
  </si>
  <si>
    <t>FEC_per_household.kWh.ES.Res.HH.Thermal.SH.Solids.CO.Elc.Elec</t>
  </si>
  <si>
    <t>FEC_per_household.kWh.ES.Res.HH.Thermal.SH.LPG</t>
  </si>
  <si>
    <t>FEC_per_household.kWh.ES.Res.HH.Thermal.SH.LPG.SH</t>
  </si>
  <si>
    <t>FEC_per_household.kWh.ES.Res.HH.Thermal.SH.LPG.SH.LPG</t>
  </si>
  <si>
    <t>FEC_per_household.kWh.ES.Res.HH.Thermal.SH.LPG.SH.Elec</t>
  </si>
  <si>
    <t>FEC_per_household.kWh.ES.Res.HH.Thermal.SH.LPG.SC</t>
  </si>
  <si>
    <t>FEC_per_household.kWh.ES.Res.HH.Thermal.SH.LPG.SC.AC.Elec</t>
  </si>
  <si>
    <t>FEC_per_household.kWh.ES.Res.HH.Thermal.SH.LPG.WH</t>
  </si>
  <si>
    <t>FEC_per_household.kWh.ES.Res.HH.Thermal.SH.LPG.WH.LPG.NoSolar.LPG</t>
  </si>
  <si>
    <t>FEC_per_household.kWh.ES.Res.HH.Thermal.SH.LPG.WH.LPG.Solar</t>
  </si>
  <si>
    <t>FEC_per_household.kWh.ES.Res.HH.Thermal.SH.LPG.WH.LPG.Solar.LPG</t>
  </si>
  <si>
    <t>FEC_per_household.kWh.ES.Res.HH.Thermal.SH.LPG.WH.LPG.Solar.Solar</t>
  </si>
  <si>
    <t>FEC_per_household.kWh.ES.Res.HH.Thermal.SH.LPG.WH.Elc.NoSolar.Elec</t>
  </si>
  <si>
    <t>FEC_per_household.kWh.ES.Res.HH.Thermal.SH.LPG.WH.Elc.Solar</t>
  </si>
  <si>
    <t>FEC_per_household.kWh.ES.Res.HH.Thermal.SH.LPG.WH.Elc.Solar.Elec</t>
  </si>
  <si>
    <t>FEC_per_household.kWh.ES.Res.HH.Thermal.SH.LPG.WH.Elc.Solar.Solar</t>
  </si>
  <si>
    <t>FEC_per_household.kWh.ES.Res.HH.Thermal.SH.LPG.CO</t>
  </si>
  <si>
    <t>FEC_per_household.kWh.ES.Res.HH.Thermal.SH.LPG.CO.LPG.LPG</t>
  </si>
  <si>
    <t>FEC_per_household.kWh.ES.Res.HH.Thermal.SH.LPG.CO.Elc.Elec</t>
  </si>
  <si>
    <t>FEC_per_household.kWh.ES.Res.HH.Thermal.SH.Oil</t>
  </si>
  <si>
    <t>FEC_per_household.kWh.ES.Res.HH.Thermal.SH.Oil.SH</t>
  </si>
  <si>
    <t>FEC_per_household.kWh.ES.Res.HH.Thermal.SH.Oil.SH.Oil</t>
  </si>
  <si>
    <t>FEC_per_household.kWh.ES.Res.HH.Thermal.SH.Oil.SH.Elec</t>
  </si>
  <si>
    <t>FEC_per_household.kWh.ES.Res.HH.Thermal.SH.Oil.SC</t>
  </si>
  <si>
    <t>FEC_per_household.kWh.ES.Res.HH.Thermal.SH.Oil.SC.AC.Elec</t>
  </si>
  <si>
    <t>FEC_per_household.kWh.ES.Res.HH.Thermal.SH.Oil.WH</t>
  </si>
  <si>
    <t>FEC_per_household.kWh.ES.Res.HH.Thermal.SH.Oil.WH.Oil.NoSolar.Oil</t>
  </si>
  <si>
    <t>FEC_per_household.kWh.ES.Res.HH.Thermal.SH.Oil.WH.Oil.Solar</t>
  </si>
  <si>
    <t>FEC_per_household.kWh.ES.Res.HH.Thermal.SH.Oil.WH.Oil.Solar.Oil</t>
  </si>
  <si>
    <t>FEC_per_household.kWh.ES.Res.HH.Thermal.SH.Oil.WH.Oil.Solar.Solar</t>
  </si>
  <si>
    <t>FEC_per_household.kWh.ES.Res.HH.Thermal.SH.Oil.WH.Elc.NoSolar.Elec</t>
  </si>
  <si>
    <t>FEC_per_household.kWh.ES.Res.HH.Thermal.SH.Oil.WH.Elc.Solar</t>
  </si>
  <si>
    <t>FEC_per_household.kWh.ES.Res.HH.Thermal.SH.Oil.WH.Elc.Solar.Elec</t>
  </si>
  <si>
    <t>FEC_per_household.kWh.ES.Res.HH.Thermal.SH.Oil.WH.Elc.Solar.Solar</t>
  </si>
  <si>
    <t>FEC_per_household.kWh.ES.Res.HH.Thermal.SH.Oil.CO</t>
  </si>
  <si>
    <t>FEC_per_household.kWh.ES.Res.HH.Thermal.SH.Oil.CO.LPG.LPG</t>
  </si>
  <si>
    <t>FEC_per_household.kWh.ES.Res.HH.Thermal.SH.Oil.CO.Elc.Elec</t>
  </si>
  <si>
    <t>FEC_per_household.kWh.ES.Res.HH.Thermal.SH.Gas</t>
  </si>
  <si>
    <t>FEC_per_household.kWh.ES.Res.HH.Thermal.SH.Gas.SH</t>
  </si>
  <si>
    <t>FEC_per_household.kWh.ES.Res.HH.Thermal.SH.Gas.SH.Gas</t>
  </si>
  <si>
    <t>FEC_per_household.kWh.ES.Res.HH.Thermal.SH.Gas.SH.Elec</t>
  </si>
  <si>
    <t>FEC_per_household.kWh.ES.Res.HH.Thermal.SH.Gas.SC</t>
  </si>
  <si>
    <t>FEC_per_household.kWh.ES.Res.HH.Thermal.SH.Gas.SC.AC.Elec</t>
  </si>
  <si>
    <t>FEC_per_household.kWh.ES.Res.HH.Thermal.SH.Gas.WH</t>
  </si>
  <si>
    <t>FEC_per_household.kWh.ES.Res.HH.Thermal.SH.Gas.WH.Gas.NoSolar.Gas</t>
  </si>
  <si>
    <t>FEC_per_household.kWh.ES.Res.HH.Thermal.SH.Gas.WH.Gas.Solar</t>
  </si>
  <si>
    <t>FEC_per_household.kWh.ES.Res.HH.Thermal.SH.Gas.WH.Gas.Solar.Gas</t>
  </si>
  <si>
    <t>FEC_per_household.kWh.ES.Res.HH.Thermal.SH.Gas.WH.Gas.Solar.Solar</t>
  </si>
  <si>
    <t>FEC_per_household.kWh.ES.Res.HH.Thermal.SH.Gas.WH.Elc.NoSolar.Elec</t>
  </si>
  <si>
    <t>FEC_per_household.kWh.ES.Res.HH.Thermal.SH.Gas.WH.Elc.Solar</t>
  </si>
  <si>
    <t>FEC_per_household.kWh.ES.Res.HH.Thermal.SH.Gas.WH.Elc.Solar.Elec</t>
  </si>
  <si>
    <t>FEC_per_household.kWh.ES.Res.HH.Thermal.SH.Gas.WH.Elc.Solar.Solar</t>
  </si>
  <si>
    <t>FEC_per_household.kWh.ES.Res.HH.Thermal.SH.Gas.CO</t>
  </si>
  <si>
    <t>FEC_per_household.kWh.ES.Res.HH.Thermal.SH.Gas.CO.Gas.Gas</t>
  </si>
  <si>
    <t>FEC_per_household.kWh.ES.Res.HH.Thermal.SH.Gas.CO.Elc.Elec</t>
  </si>
  <si>
    <t>FEC_per_household.kWh.ES.Res.HH.Thermal.SH.Biomass</t>
  </si>
  <si>
    <t>FEC_per_household.kWh.ES.Res.HH.Thermal.SH.Biomass.SH</t>
  </si>
  <si>
    <t>FEC_per_household.kWh.ES.Res.HH.Thermal.SH.Biomass.SH.Biomass</t>
  </si>
  <si>
    <t>FEC_per_household.kWh.ES.Res.HH.Thermal.SH.Biomass.SH.Elec</t>
  </si>
  <si>
    <t>FEC_per_household.kWh.ES.Res.HH.Thermal.SH.Biomass.SC</t>
  </si>
  <si>
    <t>FEC_per_household.kWh.ES.Res.HH.Thermal.SH.Biomass.SC.AC.Elec</t>
  </si>
  <si>
    <t>FEC_per_household.kWh.ES.Res.HH.Thermal.SH.Biomass.WH</t>
  </si>
  <si>
    <t>FEC_per_household.kWh.ES.Res.HH.Thermal.SH.Biomass.WH.Biomass.NoSolar.Biomass</t>
  </si>
  <si>
    <t>FEC_per_household.kWh.ES.Res.HH.Thermal.SH.Biomass.WH.Biomass.Solar</t>
  </si>
  <si>
    <t>FEC_per_household.kWh.ES.Res.HH.Thermal.SH.Biomass.WH.Biomass.Solar.Biomass</t>
  </si>
  <si>
    <t>FEC_per_household.kWh.ES.Res.HH.Thermal.SH.Biomass.WH.Biomass.Solar.Solar</t>
  </si>
  <si>
    <t>FEC_per_household.kWh.ES.Res.HH.Thermal.SH.Biomass.WH.LPG.NoSolar.LPG</t>
  </si>
  <si>
    <t>FEC_per_household.kWh.ES.Res.HH.Thermal.SH.Biomass.WH.LPG.Solar</t>
  </si>
  <si>
    <t>FEC_per_household.kWh.ES.Res.HH.Thermal.SH.Biomass.WH.LPG.Solar.LPG</t>
  </si>
  <si>
    <t>FEC_per_household.kWh.ES.Res.HH.Thermal.SH.Biomass.WH.LPG.Solar.Solar</t>
  </si>
  <si>
    <t>FEC_per_household.kWh.ES.Res.HH.Thermal.SH.Biomass.WH.Elc.NoSolar.Elec</t>
  </si>
  <si>
    <t>FEC_per_household.kWh.ES.Res.HH.Thermal.SH.Biomass.WH.Elc.Solar</t>
  </si>
  <si>
    <t>FEC_per_household.kWh.ES.Res.HH.Thermal.SH.Biomass.WH.Elc.Solar.Elec</t>
  </si>
  <si>
    <t>FEC_per_household.kWh.ES.Res.HH.Thermal.SH.Biomass.WH.Elc.Solar.Solar</t>
  </si>
  <si>
    <t>FEC_per_household.kWh.ES.Res.HH.Thermal.SH.Biomass.CO</t>
  </si>
  <si>
    <t>FEC_per_household.kWh.ES.Res.HH.Thermal.SH.Biomass.CO.Biomass.Biomass</t>
  </si>
  <si>
    <t>FEC_per_household.kWh.ES.Res.HH.Thermal.SH.Biomass.CO.LPG.LPG</t>
  </si>
  <si>
    <t>FEC_per_household.kWh.ES.Res.HH.Thermal.SH.Biomass.CO.Elc.Elec</t>
  </si>
  <si>
    <t>FEC_per_household.kWh.ES.Res.HH.Thermal.SH.Geo</t>
  </si>
  <si>
    <t>FEC_per_household.kWh.ES.Res.HH.Thermal.SH.Geo.SH</t>
  </si>
  <si>
    <t>FEC_per_household.kWh.ES.Res.HH.Thermal.SH.Geo.SH.Geo</t>
  </si>
  <si>
    <t>FEC_per_household.kWh.ES.Res.HH.Thermal.SH.Geo.SH.Elec</t>
  </si>
  <si>
    <t>FEC_per_household.kWh.ES.Res.HH.Thermal.SH.Geo.SC</t>
  </si>
  <si>
    <t>FEC_per_household.kWh.ES.Res.HH.Thermal.SH.Geo.SC.AC.Elec</t>
  </si>
  <si>
    <t>FEC_per_household.kWh.ES.Res.HH.Thermal.SH.Geo.WH</t>
  </si>
  <si>
    <t>FEC_per_household.kWh.ES.Res.HH.Thermal.SH.Geo.WH.Geo.NoSolar.Geo</t>
  </si>
  <si>
    <t>FEC_per_household.kWh.ES.Res.HH.Thermal.SH.Geo.WH.Geo.Solar</t>
  </si>
  <si>
    <t>FEC_per_household.kWh.ES.Res.HH.Thermal.SH.Geo.WH.Geo.Solar.Geo</t>
  </si>
  <si>
    <t>FEC_per_household.kWh.ES.Res.HH.Thermal.SH.Geo.WH.Geo.Solar.Solar</t>
  </si>
  <si>
    <t>FEC_per_household.kWh.ES.Res.HH.Thermal.SH.Geo.WH.Elc.NoSolar.Elec</t>
  </si>
  <si>
    <t>FEC_per_household.kWh.ES.Res.HH.Thermal.SH.Geo.WH.Elc.Solar</t>
  </si>
  <si>
    <t>FEC_per_household.kWh.ES.Res.HH.Thermal.SH.Geo.WH.Elc.Solar.Elec</t>
  </si>
  <si>
    <t>FEC_per_household.kWh.ES.Res.HH.Thermal.SH.Geo.WH.Elc.Solar.Solar</t>
  </si>
  <si>
    <t>FEC_per_household.kWh.ES.Res.HH.Thermal.SH.Geo.CO</t>
  </si>
  <si>
    <t>FEC_per_household.kWh.ES.Res.HH.Thermal.SH.Geo.CO.LPG.LPG</t>
  </si>
  <si>
    <t>FEC_per_household.kWh.ES.Res.HH.Thermal.SH.Geo.CO.Elc.Elec</t>
  </si>
  <si>
    <t>FEC_per_household.kWh.ES.Res.HH.Thermal.SH.DistrHeat</t>
  </si>
  <si>
    <t>FEC_per_household.kWh.ES.Res.HH.Thermal.SH.DistrHeat.SH</t>
  </si>
  <si>
    <t>FEC_per_household.kWh.ES.Res.HH.Thermal.SH.DistrHeat.SH.Steam_Distr</t>
  </si>
  <si>
    <t>FEC_per_household.kWh.ES.Res.HH.Thermal.SH.DistrHeat.SH.Elec</t>
  </si>
  <si>
    <t>FEC_per_household.kWh.ES.Res.HH.Thermal.SH.DistrHeat.SC</t>
  </si>
  <si>
    <t>FEC_per_household.kWh.ES.Res.HH.Thermal.SH.DistrHeat.SC.AC.Elec</t>
  </si>
  <si>
    <t>FEC_per_household.kWh.ES.Res.HH.Thermal.SH.DistrHeat.WH</t>
  </si>
  <si>
    <t>FEC_per_household.kWh.ES.Res.HH.Thermal.SH.DistrHeat.WH.DistrHeat.NoSolar.Steam_Distr</t>
  </si>
  <si>
    <t>FEC_per_household.kWh.ES.Res.HH.Thermal.SH.DistrHeat.WH.DistrHeat.Solar</t>
  </si>
  <si>
    <t>FEC_per_household.kWh.ES.Res.HH.Thermal.SH.DistrHeat.WH.DistrHeat.Solar.Steam_Distr</t>
  </si>
  <si>
    <t>FEC_per_household.kWh.ES.Res.HH.Thermal.SH.DistrHeat.WH.DistrHeat.Solar.Solar</t>
  </si>
  <si>
    <t>FEC_per_household.kWh.ES.Res.HH.Thermal.SH.DistrHeat.WH.Elc.NoSolar.Elec</t>
  </si>
  <si>
    <t>FEC_per_household.kWh.ES.Res.HH.Thermal.SH.DistrHeat.WH.Elc.Solar</t>
  </si>
  <si>
    <t>FEC_per_household.kWh.ES.Res.HH.Thermal.SH.DistrHeat.WH.Elc.Solar.Elec</t>
  </si>
  <si>
    <t>FEC_per_household.kWh.ES.Res.HH.Thermal.SH.DistrHeat.WH.Elc.Solar.Solar</t>
  </si>
  <si>
    <t>FEC_per_household.kWh.ES.Res.HH.Thermal.SH.DistrHeat.CO</t>
  </si>
  <si>
    <t>FEC_per_household.kWh.ES.Res.HH.Thermal.SH.DistrHeat.CO.LPG.LPG</t>
  </si>
  <si>
    <t>FEC_per_household.kWh.ES.Res.HH.Thermal.SH.DistrHeat.CO.Elc.Elec</t>
  </si>
  <si>
    <t>FEC_per_household.kWh.ES.Res.HH.Thermal.SH.AdvElc</t>
  </si>
  <si>
    <t>FEC_per_household.kWh.ES.Res.HH.Thermal.SH.AdvElc.SH</t>
  </si>
  <si>
    <t>FEC_per_household.kWh.ES.Res.HH.Thermal.SH.AdvElc.SH.Elec</t>
  </si>
  <si>
    <t>FEC_per_household.kWh.ES.Res.HH.Thermal.SH.AdvElc.SC</t>
  </si>
  <si>
    <t>FEC_per_household.kWh.ES.Res.HH.Thermal.SH.AdvElc.SC.AC.Elec</t>
  </si>
  <si>
    <t>FEC_per_household.kWh.ES.Res.HH.Thermal.SH.AdvElc.WH</t>
  </si>
  <si>
    <t>FEC_per_household.kWh.ES.Res.HH.Thermal.SH.AdvElc.WH.LPG.NoSolar.LPG</t>
  </si>
  <si>
    <t>FEC_per_household.kWh.ES.Res.HH.Thermal.SH.AdvElc.WH.LPG.Solar</t>
  </si>
  <si>
    <t>FEC_per_household.kWh.ES.Res.HH.Thermal.SH.AdvElc.WH.LPG.Solar.LPG</t>
  </si>
  <si>
    <t>FEC_per_household.kWh.ES.Res.HH.Thermal.SH.AdvElc.WH.LPG.Solar.Solar</t>
  </si>
  <si>
    <t>FEC_per_household.kWh.ES.Res.HH.Thermal.SH.AdvElc.WH.Elc.NoSolar.Elec</t>
  </si>
  <si>
    <t>FEC_per_household.kWh.ES.Res.HH.Thermal.SH.AdvElc.WH.Elc.Solar</t>
  </si>
  <si>
    <t>FEC_per_household.kWh.ES.Res.HH.Thermal.SH.AdvElc.WH.Elc.Solar.Elec</t>
  </si>
  <si>
    <t>FEC_per_household.kWh.ES.Res.HH.Thermal.SH.AdvElc.WH.Elc.Solar.Solar</t>
  </si>
  <si>
    <t>FEC_per_household.kWh.ES.Res.HH.Thermal.SH.AdvElc.CO</t>
  </si>
  <si>
    <t>FEC_per_household.kWh.ES.Res.HH.Thermal.SH.AdvElc.CO.LPG.LPG</t>
  </si>
  <si>
    <t>FEC_per_household.kWh.ES.Res.HH.Thermal.SH.AdvElc.CO.Elc.Elec</t>
  </si>
  <si>
    <t>FEC_per_household.kWh.ES.Res.HH.Thermal.SH.ConvElc</t>
  </si>
  <si>
    <t>FEC_per_household.kWh.ES.Res.HH.Thermal.SH.ConvElc.SH</t>
  </si>
  <si>
    <t>FEC_per_household.kWh.ES.Res.HH.Thermal.SH.ConvElc.SH.Elec</t>
  </si>
  <si>
    <t>FEC_per_household.kWh.ES.Res.HH.Thermal.SH.ConvElc.SC</t>
  </si>
  <si>
    <t>FEC_per_household.kWh.ES.Res.HH.Thermal.SH.ConvElc.SC.AC.Elec</t>
  </si>
  <si>
    <t>FEC_per_household.kWh.ES.Res.HH.Thermal.SH.ConvElc.WH</t>
  </si>
  <si>
    <t>FEC_per_household.kWh.ES.Res.HH.Thermal.SH.ConvElc.WH.LPG.NoSolar.LPG</t>
  </si>
  <si>
    <t>FEC_per_household.kWh.ES.Res.HH.Thermal.SH.ConvElc.WH.LPG.Solar</t>
  </si>
  <si>
    <t>FEC_per_household.kWh.ES.Res.HH.Thermal.SH.ConvElc.WH.LPG.Solar.LPG</t>
  </si>
  <si>
    <t>FEC_per_household.kWh.ES.Res.HH.Thermal.SH.ConvElc.WH.LPG.Solar.Solar</t>
  </si>
  <si>
    <t>FEC_per_household.kWh.ES.Res.HH.Thermal.SH.ConvElc.WH.Elc.NoSolar.Elec</t>
  </si>
  <si>
    <t>FEC_per_household.kWh.ES.Res.HH.Thermal.SH.ConvElc.WH.Elc.Solar</t>
  </si>
  <si>
    <t>FEC_per_household.kWh.ES.Res.HH.Thermal.SH.ConvElc.WH.Elc.Solar.Elec</t>
  </si>
  <si>
    <t>FEC_per_household.kWh.ES.Res.HH.Thermal.SH.ConvElc.WH.Elc.Solar.Solar</t>
  </si>
  <si>
    <t>FEC_per_household.kWh.ES.Res.HH.Thermal.SH.ConvElc.CO</t>
  </si>
  <si>
    <t>FEC_per_household.kWh.ES.Res.HH.Thermal.SH.ConvElc.CO.LPG.LPG</t>
  </si>
  <si>
    <t>FEC_per_household.kWh.ES.Res.HH.Thermal.SH.ConvElc.CO.Elc.Elec</t>
  </si>
  <si>
    <t>ES - Thermal energy service per household (detailed structure)</t>
  </si>
  <si>
    <t>TES_per_household.kWh.ES.Res.HH.Thermal.SH.Solids</t>
  </si>
  <si>
    <t>TES_per_household.kWh.ES.Res.HH.Thermal.SH.Solids.SH</t>
  </si>
  <si>
    <t>TES_per_household.kWh.ES.Res.HH.Thermal.SH.Solids.SH.Solids</t>
  </si>
  <si>
    <t>TES_per_household.kWh.ES.Res.HH.Thermal.SH.Solids.SH.Elec</t>
  </si>
  <si>
    <t>TES_per_household.kWh.ES.Res.HH.Thermal.SH.Solids.SC</t>
  </si>
  <si>
    <t>TES_per_household.kWh.ES.Res.HH.Thermal.SH.Solids.SC.AC.Elec</t>
  </si>
  <si>
    <t>TES_per_household.kWh.ES.Res.HH.Thermal.SH.Solids.WH</t>
  </si>
  <si>
    <t>TES_per_household.kWh.ES.Res.HH.Thermal.SH.Solids.WH.Solids.NoSolar.Solids</t>
  </si>
  <si>
    <t>TES_per_household.kWh.ES.Res.HH.Thermal.SH.Solids.WH.LPG.NoSolar.LPG</t>
  </si>
  <si>
    <t>TES_per_household.kWh.ES.Res.HH.Thermal.SH.Solids.WH.LPG.Solar</t>
  </si>
  <si>
    <t>TES_per_household.kWh.ES.Res.HH.Thermal.SH.Solids.WH.LPG.Solar.LPG</t>
  </si>
  <si>
    <t>TES_per_household.kWh.ES.Res.HH.Thermal.SH.Solids.WH.LPG.Solar.Solar</t>
  </si>
  <si>
    <t>TES_per_household.kWh.ES.Res.HH.Thermal.SH.Solids.WH.Elc.NoSolar.Elec</t>
  </si>
  <si>
    <t>TES_per_household.kWh.ES.Res.HH.Thermal.SH.Solids.WH.Elc.Solar</t>
  </si>
  <si>
    <t>TES_per_household.kWh.ES.Res.HH.Thermal.SH.Solids.WH.Elc.Solar.Elec</t>
  </si>
  <si>
    <t>TES_per_household.kWh.ES.Res.HH.Thermal.SH.Solids.WH.Elc.Solar.Solar</t>
  </si>
  <si>
    <t>TES_per_household.kWh.ES.Res.HH.Thermal.SH.Solids.CO</t>
  </si>
  <si>
    <t>TES_per_household.kWh.ES.Res.HH.Thermal.SH.Solids.CO.Solids.Solids</t>
  </si>
  <si>
    <t>TES_per_household.kWh.ES.Res.HH.Thermal.SH.Solids.CO.LPG.LPG</t>
  </si>
  <si>
    <t>TES_per_household.kWh.ES.Res.HH.Thermal.SH.Solids.CO.Elc.Elec</t>
  </si>
  <si>
    <t>TES_per_household.kWh.ES.Res.HH.Thermal.SH.LPG</t>
  </si>
  <si>
    <t>TES_per_household.kWh.ES.Res.HH.Thermal.SH.LPG.SH</t>
  </si>
  <si>
    <t>TES_per_household.kWh.ES.Res.HH.Thermal.SH.LPG.SH.LPG</t>
  </si>
  <si>
    <t>TES_per_household.kWh.ES.Res.HH.Thermal.SH.LPG.SH.Elec</t>
  </si>
  <si>
    <t>TES_per_household.kWh.ES.Res.HH.Thermal.SH.LPG.SC</t>
  </si>
  <si>
    <t>TES_per_household.kWh.ES.Res.HH.Thermal.SH.LPG.SC.AC.Elec</t>
  </si>
  <si>
    <t>TES_per_household.kWh.ES.Res.HH.Thermal.SH.LPG.WH</t>
  </si>
  <si>
    <t>TES_per_household.kWh.ES.Res.HH.Thermal.SH.LPG.WH.LPG.NoSolar.LPG</t>
  </si>
  <si>
    <t>TES_per_household.kWh.ES.Res.HH.Thermal.SH.LPG.WH.LPG.Solar</t>
  </si>
  <si>
    <t>TES_per_household.kWh.ES.Res.HH.Thermal.SH.LPG.WH.LPG.Solar.LPG</t>
  </si>
  <si>
    <t>TES_per_household.kWh.ES.Res.HH.Thermal.SH.LPG.WH.LPG.Solar.Solar</t>
  </si>
  <si>
    <t>TES_per_household.kWh.ES.Res.HH.Thermal.SH.LPG.WH.Elc.NoSolar.Elec</t>
  </si>
  <si>
    <t>TES_per_household.kWh.ES.Res.HH.Thermal.SH.LPG.WH.Elc.Solar</t>
  </si>
  <si>
    <t>TES_per_household.kWh.ES.Res.HH.Thermal.SH.LPG.WH.Elc.Solar.Elec</t>
  </si>
  <si>
    <t>TES_per_household.kWh.ES.Res.HH.Thermal.SH.LPG.WH.Elc.Solar.Solar</t>
  </si>
  <si>
    <t>TES_per_household.kWh.ES.Res.HH.Thermal.SH.LPG.CO</t>
  </si>
  <si>
    <t>TES_per_household.kWh.ES.Res.HH.Thermal.SH.LPG.CO.LPG.LPG</t>
  </si>
  <si>
    <t>TES_per_household.kWh.ES.Res.HH.Thermal.SH.LPG.CO.Elc.Elec</t>
  </si>
  <si>
    <t>TES_per_household.kWh.ES.Res.HH.Thermal.SH.Oil</t>
  </si>
  <si>
    <t>TES_per_household.kWh.ES.Res.HH.Thermal.SH.Oil.SH</t>
  </si>
  <si>
    <t>TES_per_household.kWh.ES.Res.HH.Thermal.SH.Oil.SH.Oil</t>
  </si>
  <si>
    <t>TES_per_household.kWh.ES.Res.HH.Thermal.SH.Oil.SH.Elec</t>
  </si>
  <si>
    <t>TES_per_household.kWh.ES.Res.HH.Thermal.SH.Oil.SC</t>
  </si>
  <si>
    <t>TES_per_household.kWh.ES.Res.HH.Thermal.SH.Oil.SC.AC.Elec</t>
  </si>
  <si>
    <t>TES_per_household.kWh.ES.Res.HH.Thermal.SH.Oil.WH</t>
  </si>
  <si>
    <t>TES_per_household.kWh.ES.Res.HH.Thermal.SH.Oil.WH.Oil.NoSolar.Oil</t>
  </si>
  <si>
    <t>TES_per_household.kWh.ES.Res.HH.Thermal.SH.Oil.WH.Oil.Solar</t>
  </si>
  <si>
    <t>TES_per_household.kWh.ES.Res.HH.Thermal.SH.Oil.WH.Oil.Solar.Oil</t>
  </si>
  <si>
    <t>TES_per_household.kWh.ES.Res.HH.Thermal.SH.Oil.WH.Oil.Solar.Solar</t>
  </si>
  <si>
    <t>TES_per_household.kWh.ES.Res.HH.Thermal.SH.Oil.WH.Elc.NoSolar.Elec</t>
  </si>
  <si>
    <t>TES_per_household.kWh.ES.Res.HH.Thermal.SH.Oil.WH.Elc.Solar</t>
  </si>
  <si>
    <t>TES_per_household.kWh.ES.Res.HH.Thermal.SH.Oil.WH.Elc.Solar.Elec</t>
  </si>
  <si>
    <t>TES_per_household.kWh.ES.Res.HH.Thermal.SH.Oil.WH.Elc.Solar.Solar</t>
  </si>
  <si>
    <t>TES_per_household.kWh.ES.Res.HH.Thermal.SH.Oil.CO</t>
  </si>
  <si>
    <t>TES_per_household.kWh.ES.Res.HH.Thermal.SH.Oil.CO.LPG.LPG</t>
  </si>
  <si>
    <t>TES_per_household.kWh.ES.Res.HH.Thermal.SH.Oil.CO.Elc.Elec</t>
  </si>
  <si>
    <t>TES_per_household.kWh.ES.Res.HH.Thermal.SH.Gas</t>
  </si>
  <si>
    <t>TES_per_household.kWh.ES.Res.HH.Thermal.SH.Gas.SH</t>
  </si>
  <si>
    <t>TES_per_household.kWh.ES.Res.HH.Thermal.SH.Gas.SH.Gas</t>
  </si>
  <si>
    <t>TES_per_household.kWh.ES.Res.HH.Thermal.SH.Gas.SH.Elec</t>
  </si>
  <si>
    <t>TES_per_household.kWh.ES.Res.HH.Thermal.SH.Gas.SC</t>
  </si>
  <si>
    <t>TES_per_household.kWh.ES.Res.HH.Thermal.SH.Gas.SC.AC.Elec</t>
  </si>
  <si>
    <t>TES_per_household.kWh.ES.Res.HH.Thermal.SH.Gas.WH</t>
  </si>
  <si>
    <t>TES_per_household.kWh.ES.Res.HH.Thermal.SH.Gas.WH.Gas.NoSolar.Gas</t>
  </si>
  <si>
    <t>TES_per_household.kWh.ES.Res.HH.Thermal.SH.Gas.WH.Gas.Solar</t>
  </si>
  <si>
    <t>TES_per_household.kWh.ES.Res.HH.Thermal.SH.Gas.WH.Gas.Solar.Gas</t>
  </si>
  <si>
    <t>TES_per_household.kWh.ES.Res.HH.Thermal.SH.Gas.WH.Gas.Solar.Solar</t>
  </si>
  <si>
    <t>TES_per_household.kWh.ES.Res.HH.Thermal.SH.Gas.WH.Elc.NoSolar.Elec</t>
  </si>
  <si>
    <t>TES_per_household.kWh.ES.Res.HH.Thermal.SH.Gas.WH.Elc.Solar</t>
  </si>
  <si>
    <t>TES_per_household.kWh.ES.Res.HH.Thermal.SH.Gas.WH.Elc.Solar.Elec</t>
  </si>
  <si>
    <t>TES_per_household.kWh.ES.Res.HH.Thermal.SH.Gas.WH.Elc.Solar.Solar</t>
  </si>
  <si>
    <t>TES_per_household.kWh.ES.Res.HH.Thermal.SH.Gas.CO</t>
  </si>
  <si>
    <t>TES_per_household.kWh.ES.Res.HH.Thermal.SH.Gas.CO.Gas.Gas</t>
  </si>
  <si>
    <t>TES_per_household.kWh.ES.Res.HH.Thermal.SH.Gas.CO.Elc.Elec</t>
  </si>
  <si>
    <t>TES_per_household.kWh.ES.Res.HH.Thermal.SH.Biomass</t>
  </si>
  <si>
    <t>TES_per_household.kWh.ES.Res.HH.Thermal.SH.Biomass.SH</t>
  </si>
  <si>
    <t>TES_per_household.kWh.ES.Res.HH.Thermal.SH.Biomass.SH.Biomass</t>
  </si>
  <si>
    <t>TES_per_household.kWh.ES.Res.HH.Thermal.SH.Biomass.SH.Elec</t>
  </si>
  <si>
    <t>TES_per_household.kWh.ES.Res.HH.Thermal.SH.Biomass.SC</t>
  </si>
  <si>
    <t>TES_per_household.kWh.ES.Res.HH.Thermal.SH.Biomass.SC.AC.Elec</t>
  </si>
  <si>
    <t>TES_per_household.kWh.ES.Res.HH.Thermal.SH.Biomass.WH</t>
  </si>
  <si>
    <t>TES_per_household.kWh.ES.Res.HH.Thermal.SH.Biomass.WH.Biomass.NoSolar.Biomass</t>
  </si>
  <si>
    <t>TES_per_household.kWh.ES.Res.HH.Thermal.SH.Biomass.WH.Biomass.Solar</t>
  </si>
  <si>
    <t>TES_per_household.kWh.ES.Res.HH.Thermal.SH.Biomass.WH.Biomass.Solar.Biomass</t>
  </si>
  <si>
    <t>TES_per_household.kWh.ES.Res.HH.Thermal.SH.Biomass.WH.Biomass.Solar.Solar</t>
  </si>
  <si>
    <t>TES_per_household.kWh.ES.Res.HH.Thermal.SH.Biomass.WH.LPG.NoSolar.LPG</t>
  </si>
  <si>
    <t>TES_per_household.kWh.ES.Res.HH.Thermal.SH.Biomass.WH.LPG.Solar</t>
  </si>
  <si>
    <t>TES_per_household.kWh.ES.Res.HH.Thermal.SH.Biomass.WH.LPG.Solar.LPG</t>
  </si>
  <si>
    <t>TES_per_household.kWh.ES.Res.HH.Thermal.SH.Biomass.WH.LPG.Solar.Solar</t>
  </si>
  <si>
    <t>TES_per_household.kWh.ES.Res.HH.Thermal.SH.Biomass.WH.Elc.NoSolar.Elec</t>
  </si>
  <si>
    <t>TES_per_household.kWh.ES.Res.HH.Thermal.SH.Biomass.WH.Elc.Solar</t>
  </si>
  <si>
    <t>TES_per_household.kWh.ES.Res.HH.Thermal.SH.Biomass.WH.Elc.Solar.Elec</t>
  </si>
  <si>
    <t>TES_per_household.kWh.ES.Res.HH.Thermal.SH.Biomass.WH.Elc.Solar.Solar</t>
  </si>
  <si>
    <t>TES_per_household.kWh.ES.Res.HH.Thermal.SH.Biomass.CO</t>
  </si>
  <si>
    <t>TES_per_household.kWh.ES.Res.HH.Thermal.SH.Biomass.CO.Biomass.Biomass</t>
  </si>
  <si>
    <t>TES_per_household.kWh.ES.Res.HH.Thermal.SH.Biomass.CO.LPG.LPG</t>
  </si>
  <si>
    <t>TES_per_household.kWh.ES.Res.HH.Thermal.SH.Biomass.CO.Elc.Elec</t>
  </si>
  <si>
    <t>TES_per_household.kWh.ES.Res.HH.Thermal.SH.Geo</t>
  </si>
  <si>
    <t>TES_per_household.kWh.ES.Res.HH.Thermal.SH.Geo.SH</t>
  </si>
  <si>
    <t>TES_per_household.kWh.ES.Res.HH.Thermal.SH.Geo.SH.Geo</t>
  </si>
  <si>
    <t>TES_per_household.kWh.ES.Res.HH.Thermal.SH.Geo.SH.Elec</t>
  </si>
  <si>
    <t>TES_per_household.kWh.ES.Res.HH.Thermal.SH.Geo.SC</t>
  </si>
  <si>
    <t>TES_per_household.kWh.ES.Res.HH.Thermal.SH.Geo.SC.AC.Elec</t>
  </si>
  <si>
    <t>TES_per_household.kWh.ES.Res.HH.Thermal.SH.Geo.WH</t>
  </si>
  <si>
    <t>TES_per_household.kWh.ES.Res.HH.Thermal.SH.Geo.WH.Geo.NoSolar.Geo</t>
  </si>
  <si>
    <t>TES_per_household.kWh.ES.Res.HH.Thermal.SH.Geo.WH.Geo.Solar</t>
  </si>
  <si>
    <t>TES_per_household.kWh.ES.Res.HH.Thermal.SH.Geo.WH.Geo.Solar.Geo</t>
  </si>
  <si>
    <t>TES_per_household.kWh.ES.Res.HH.Thermal.SH.Geo.WH.Geo.Solar.Solar</t>
  </si>
  <si>
    <t>TES_per_household.kWh.ES.Res.HH.Thermal.SH.Geo.WH.Elc.NoSolar.Elec</t>
  </si>
  <si>
    <t>TES_per_household.kWh.ES.Res.HH.Thermal.SH.Geo.WH.Elc.Solar</t>
  </si>
  <si>
    <t>TES_per_household.kWh.ES.Res.HH.Thermal.SH.Geo.WH.Elc.Solar.Elec</t>
  </si>
  <si>
    <t>TES_per_household.kWh.ES.Res.HH.Thermal.SH.Geo.WH.Elc.Solar.Solar</t>
  </si>
  <si>
    <t>TES_per_household.kWh.ES.Res.HH.Thermal.SH.Geo.CO</t>
  </si>
  <si>
    <t>TES_per_household.kWh.ES.Res.HH.Thermal.SH.Geo.CO.LPG.LPG</t>
  </si>
  <si>
    <t>TES_per_household.kWh.ES.Res.HH.Thermal.SH.Geo.CO.Elc.Elec</t>
  </si>
  <si>
    <t>TES_per_household.kWh.ES.Res.HH.Thermal.SH.DistrHeat</t>
  </si>
  <si>
    <t>TES_per_household.kWh.ES.Res.HH.Thermal.SH.DistrHeat.SH</t>
  </si>
  <si>
    <t>TES_per_household.kWh.ES.Res.HH.Thermal.SH.DistrHeat.SH.Steam_Distr</t>
  </si>
  <si>
    <t>TES_per_household.kWh.ES.Res.HH.Thermal.SH.DistrHeat.SH.Elec</t>
  </si>
  <si>
    <t>TES_per_household.kWh.ES.Res.HH.Thermal.SH.DistrHeat.SC</t>
  </si>
  <si>
    <t>TES_per_household.kWh.ES.Res.HH.Thermal.SH.DistrHeat.SC.AC.Elec</t>
  </si>
  <si>
    <t>TES_per_household.kWh.ES.Res.HH.Thermal.SH.DistrHeat.WH</t>
  </si>
  <si>
    <t>TES_per_household.kWh.ES.Res.HH.Thermal.SH.DistrHeat.WH.DistrHeat.NoSolar.Steam_Distr</t>
  </si>
  <si>
    <t>TES_per_household.kWh.ES.Res.HH.Thermal.SH.DistrHeat.WH.DistrHeat.Solar</t>
  </si>
  <si>
    <t>TES_per_household.kWh.ES.Res.HH.Thermal.SH.DistrHeat.WH.DistrHeat.Solar.Steam_Distr</t>
  </si>
  <si>
    <t>TES_per_household.kWh.ES.Res.HH.Thermal.SH.DistrHeat.WH.DistrHeat.Solar.Solar</t>
  </si>
  <si>
    <t>TES_per_household.kWh.ES.Res.HH.Thermal.SH.DistrHeat.WH.Elc.NoSolar.Elec</t>
  </si>
  <si>
    <t>TES_per_household.kWh.ES.Res.HH.Thermal.SH.DistrHeat.WH.Elc.Solar</t>
  </si>
  <si>
    <t>TES_per_household.kWh.ES.Res.HH.Thermal.SH.DistrHeat.WH.Elc.Solar.Elec</t>
  </si>
  <si>
    <t>TES_per_household.kWh.ES.Res.HH.Thermal.SH.DistrHeat.WH.Elc.Solar.Solar</t>
  </si>
  <si>
    <t>TES_per_household.kWh.ES.Res.HH.Thermal.SH.DistrHeat.CO</t>
  </si>
  <si>
    <t>TES_per_household.kWh.ES.Res.HH.Thermal.SH.DistrHeat.CO.LPG.LPG</t>
  </si>
  <si>
    <t>TES_per_household.kWh.ES.Res.HH.Thermal.SH.DistrHeat.CO.Elc.Elec</t>
  </si>
  <si>
    <t>TES_per_household.kWh.ES.Res.HH.Thermal.SH.AdvElc</t>
  </si>
  <si>
    <t>TES_per_household.kWh.ES.Res.HH.Thermal.SH.AdvElc.SH</t>
  </si>
  <si>
    <t>TES_per_household.kWh.ES.Res.HH.Thermal.SH.AdvElc.SH.Elec</t>
  </si>
  <si>
    <t>TES_per_household.kWh.ES.Res.HH.Thermal.SH.AdvElc.SC</t>
  </si>
  <si>
    <t>TES_per_household.kWh.ES.Res.HH.Thermal.SH.AdvElc.SC.AC.Elec</t>
  </si>
  <si>
    <t>TES_per_household.kWh.ES.Res.HH.Thermal.SH.AdvElc.WH</t>
  </si>
  <si>
    <t>TES_per_household.kWh.ES.Res.HH.Thermal.SH.AdvElc.WH.LPG.NoSolar.LPG</t>
  </si>
  <si>
    <t>TES_per_household.kWh.ES.Res.HH.Thermal.SH.AdvElc.WH.LPG.Solar</t>
  </si>
  <si>
    <t>TES_per_household.kWh.ES.Res.HH.Thermal.SH.AdvElc.WH.LPG.Solar.LPG</t>
  </si>
  <si>
    <t>TES_per_household.kWh.ES.Res.HH.Thermal.SH.AdvElc.WH.LPG.Solar.Solar</t>
  </si>
  <si>
    <t>TES_per_household.kWh.ES.Res.HH.Thermal.SH.AdvElc.WH.Elc.NoSolar.Elec</t>
  </si>
  <si>
    <t>TES_per_household.kWh.ES.Res.HH.Thermal.SH.AdvElc.WH.Elc.Solar</t>
  </si>
  <si>
    <t>TES_per_household.kWh.ES.Res.HH.Thermal.SH.AdvElc.WH.Elc.Solar.Elec</t>
  </si>
  <si>
    <t>TES_per_household.kWh.ES.Res.HH.Thermal.SH.AdvElc.WH.Elc.Solar.Solar</t>
  </si>
  <si>
    <t>TES_per_household.kWh.ES.Res.HH.Thermal.SH.AdvElc.CO</t>
  </si>
  <si>
    <t>TES_per_household.kWh.ES.Res.HH.Thermal.SH.AdvElc.CO.LPG.LPG</t>
  </si>
  <si>
    <t>TES_per_household.kWh.ES.Res.HH.Thermal.SH.AdvElc.CO.Elc.Elec</t>
  </si>
  <si>
    <t>TES_per_household.kWh.ES.Res.HH.Thermal.SH.ConvElc</t>
  </si>
  <si>
    <t>TES_per_household.kWh.ES.Res.HH.Thermal.SH.ConvElc.SH</t>
  </si>
  <si>
    <t>TES_per_household.kWh.ES.Res.HH.Thermal.SH.ConvElc.SH.Elec</t>
  </si>
  <si>
    <t>TES_per_household.kWh.ES.Res.HH.Thermal.SH.ConvElc.SC</t>
  </si>
  <si>
    <t>TES_per_household.kWh.ES.Res.HH.Thermal.SH.ConvElc.SC.AC.Elec</t>
  </si>
  <si>
    <t>TES_per_household.kWh.ES.Res.HH.Thermal.SH.ConvElc.WH</t>
  </si>
  <si>
    <t>TES_per_household.kWh.ES.Res.HH.Thermal.SH.ConvElc.WH.LPG.NoSolar.LPG</t>
  </si>
  <si>
    <t>TES_per_household.kWh.ES.Res.HH.Thermal.SH.ConvElc.WH.LPG.Solar</t>
  </si>
  <si>
    <t>TES_per_household.kWh.ES.Res.HH.Thermal.SH.ConvElc.WH.LPG.Solar.LPG</t>
  </si>
  <si>
    <t>TES_per_household.kWh.ES.Res.HH.Thermal.SH.ConvElc.WH.LPG.Solar.Solar</t>
  </si>
  <si>
    <t>TES_per_household.kWh.ES.Res.HH.Thermal.SH.ConvElc.WH.Elc.NoSolar.Elec</t>
  </si>
  <si>
    <t>TES_per_household.kWh.ES.Res.HH.Thermal.SH.ConvElc.WH.Elc.Solar</t>
  </si>
  <si>
    <t>TES_per_household.kWh.ES.Res.HH.Thermal.SH.ConvElc.WH.Elc.Solar.Elec</t>
  </si>
  <si>
    <t>TES_per_household.kWh.ES.Res.HH.Thermal.SH.ConvElc.WH.Elc.Solar.Solar</t>
  </si>
  <si>
    <t>TES_per_household.kWh.ES.Res.HH.Thermal.SH.ConvElc.CO</t>
  </si>
  <si>
    <t>TES_per_household.kWh.ES.Res.HH.Thermal.SH.ConvElc.CO.LPG.LPG</t>
  </si>
  <si>
    <t>TES_per_household.kWh.ES.Res.HH.Thermal.SH.ConvElc.CO.Elc.Elec</t>
  </si>
  <si>
    <t>ES - CO2 emissions per household (detailed structure)</t>
  </si>
  <si>
    <t>EMI_per_household.kgCO2.ES.Res.HH.Thermal.SH.Solids</t>
  </si>
  <si>
    <t>EMI_per_household.kgCO2.ES.Res.HH.Thermal.SH.Solids.SH</t>
  </si>
  <si>
    <t>EMI_per_household.kgCO2.ES.Res.HH.Thermal.SH.Solids.SH.Solids</t>
  </si>
  <si>
    <t>EMI_per_household.kgCO2.ES.Res.HH.Thermal.SH.Solids.SH.Elec</t>
  </si>
  <si>
    <t>EMI_per_household.kgCO2.ES.Res.HH.Thermal.SH.Solids.SC</t>
  </si>
  <si>
    <t>EMI_per_household.kgCO2.ES.Res.HH.Thermal.SH.Solids.SC.AC.Elec</t>
  </si>
  <si>
    <t>EMI_per_household.kgCO2.ES.Res.HH.Thermal.SH.Solids.WH</t>
  </si>
  <si>
    <t>EMI_per_household.kgCO2.ES.Res.HH.Thermal.SH.Solids.WH.Solids.NoSolar.Solids</t>
  </si>
  <si>
    <t>EMI_per_household.kgCO2.ES.Res.HH.Thermal.SH.Solids.WH.LPG.NoSolar.LPG</t>
  </si>
  <si>
    <t>EMI_per_household.kgCO2.ES.Res.HH.Thermal.SH.Solids.WH.LPG.Solar</t>
  </si>
  <si>
    <t>EMI_per_household.kgCO2.ES.Res.HH.Thermal.SH.Solids.WH.LPG.Solar.LPG</t>
  </si>
  <si>
    <t>EMI_per_household.kgCO2.ES.Res.HH.Thermal.SH.Solids.WH.LPG.Solar.Solar</t>
  </si>
  <si>
    <t>EMI_per_household.kgCO2.ES.Res.HH.Thermal.SH.Solids.WH.Elc.NoSolar.Elec</t>
  </si>
  <si>
    <t>EMI_per_household.kgCO2.ES.Res.HH.Thermal.SH.Solids.WH.Elc.Solar</t>
  </si>
  <si>
    <t>EMI_per_household.kgCO2.ES.Res.HH.Thermal.SH.Solids.WH.Elc.Solar.Elec</t>
  </si>
  <si>
    <t>EMI_per_household.kgCO2.ES.Res.HH.Thermal.SH.Solids.WH.Elc.Solar.Solar</t>
  </si>
  <si>
    <t>EMI_per_household.kgCO2.ES.Res.HH.Thermal.SH.Solids.CO</t>
  </si>
  <si>
    <t>EMI_per_household.kgCO2.ES.Res.HH.Thermal.SH.Solids.CO.Solids.Solids</t>
  </si>
  <si>
    <t>EMI_per_household.kgCO2.ES.Res.HH.Thermal.SH.Solids.CO.LPG.LPG</t>
  </si>
  <si>
    <t>EMI_per_household.kgCO2.ES.Res.HH.Thermal.SH.Solids.CO.Elc.Elec</t>
  </si>
  <si>
    <t>EMI_per_household.kgCO2.ES.Res.HH.Thermal.SH.LPG</t>
  </si>
  <si>
    <t>EMI_per_household.kgCO2.ES.Res.HH.Thermal.SH.LPG.SH</t>
  </si>
  <si>
    <t>EMI_per_household.kgCO2.ES.Res.HH.Thermal.SH.LPG.SH.LPG</t>
  </si>
  <si>
    <t>EMI_per_household.kgCO2.ES.Res.HH.Thermal.SH.LPG.SH.Elec</t>
  </si>
  <si>
    <t>EMI_per_household.kgCO2.ES.Res.HH.Thermal.SH.LPG.SC</t>
  </si>
  <si>
    <t>EMI_per_household.kgCO2.ES.Res.HH.Thermal.SH.LPG.SC.AC.Elec</t>
  </si>
  <si>
    <t>EMI_per_household.kgCO2.ES.Res.HH.Thermal.SH.LPG.WH</t>
  </si>
  <si>
    <t>EMI_per_household.kgCO2.ES.Res.HH.Thermal.SH.LPG.WH.LPG.NoSolar.LPG</t>
  </si>
  <si>
    <t>EMI_per_household.kgCO2.ES.Res.HH.Thermal.SH.LPG.WH.LPG.Solar</t>
  </si>
  <si>
    <t>EMI_per_household.kgCO2.ES.Res.HH.Thermal.SH.LPG.WH.LPG.Solar.LPG</t>
  </si>
  <si>
    <t>EMI_per_household.kgCO2.ES.Res.HH.Thermal.SH.LPG.WH.LPG.Solar.Solar</t>
  </si>
  <si>
    <t>EMI_per_household.kgCO2.ES.Res.HH.Thermal.SH.LPG.WH.Elc.NoSolar.Elec</t>
  </si>
  <si>
    <t>EMI_per_household.kgCO2.ES.Res.HH.Thermal.SH.LPG.WH.Elc.Solar</t>
  </si>
  <si>
    <t>EMI_per_household.kgCO2.ES.Res.HH.Thermal.SH.LPG.WH.Elc.Solar.Elec</t>
  </si>
  <si>
    <t>EMI_per_household.kgCO2.ES.Res.HH.Thermal.SH.LPG.WH.Elc.Solar.Solar</t>
  </si>
  <si>
    <t>EMI_per_household.kgCO2.ES.Res.HH.Thermal.SH.LPG.CO</t>
  </si>
  <si>
    <t>EMI_per_household.kgCO2.ES.Res.HH.Thermal.SH.LPG.CO.LPG.LPG</t>
  </si>
  <si>
    <t>EMI_per_household.kgCO2.ES.Res.HH.Thermal.SH.LPG.CO.Elc.Elec</t>
  </si>
  <si>
    <t>EMI_per_household.kgCO2.ES.Res.HH.Thermal.SH.Oil</t>
  </si>
  <si>
    <t>EMI_per_household.kgCO2.ES.Res.HH.Thermal.SH.Oil.SH</t>
  </si>
  <si>
    <t>EMI_per_household.kgCO2.ES.Res.HH.Thermal.SH.Oil.SH.Oil</t>
  </si>
  <si>
    <t>EMI_per_household.kgCO2.ES.Res.HH.Thermal.SH.Oil.SH.Elec</t>
  </si>
  <si>
    <t>EMI_per_household.kgCO2.ES.Res.HH.Thermal.SH.Oil.SC</t>
  </si>
  <si>
    <t>EMI_per_household.kgCO2.ES.Res.HH.Thermal.SH.Oil.SC.AC.Elec</t>
  </si>
  <si>
    <t>EMI_per_household.kgCO2.ES.Res.HH.Thermal.SH.Oil.WH</t>
  </si>
  <si>
    <t>EMI_per_household.kgCO2.ES.Res.HH.Thermal.SH.Oil.WH.Oil.NoSolar.Oil</t>
  </si>
  <si>
    <t>EMI_per_household.kgCO2.ES.Res.HH.Thermal.SH.Oil.WH.Oil.Solar</t>
  </si>
  <si>
    <t>EMI_per_household.kgCO2.ES.Res.HH.Thermal.SH.Oil.WH.Oil.Solar.Oil</t>
  </si>
  <si>
    <t>EMI_per_household.kgCO2.ES.Res.HH.Thermal.SH.Oil.WH.Oil.Solar.Solar</t>
  </si>
  <si>
    <t>EMI_per_household.kgCO2.ES.Res.HH.Thermal.SH.Oil.WH.Elc.NoSolar.Elec</t>
  </si>
  <si>
    <t>EMI_per_household.kgCO2.ES.Res.HH.Thermal.SH.Oil.WH.Elc.Solar</t>
  </si>
  <si>
    <t>EMI_per_household.kgCO2.ES.Res.HH.Thermal.SH.Oil.WH.Elc.Solar.Elec</t>
  </si>
  <si>
    <t>EMI_per_household.kgCO2.ES.Res.HH.Thermal.SH.Oil.WH.Elc.Solar.Solar</t>
  </si>
  <si>
    <t>EMI_per_household.kgCO2.ES.Res.HH.Thermal.SH.Oil.CO</t>
  </si>
  <si>
    <t>EMI_per_household.kgCO2.ES.Res.HH.Thermal.SH.Oil.CO.LPG.LPG</t>
  </si>
  <si>
    <t>EMI_per_household.kgCO2.ES.Res.HH.Thermal.SH.Oil.CO.Elc.Elec</t>
  </si>
  <si>
    <t>EMI_per_household.kgCO2.ES.Res.HH.Thermal.SH.Gas</t>
  </si>
  <si>
    <t>EMI_per_household.kgCO2.ES.Res.HH.Thermal.SH.Gas.SH</t>
  </si>
  <si>
    <t>EMI_per_household.kgCO2.ES.Res.HH.Thermal.SH.Gas.SH.Gas</t>
  </si>
  <si>
    <t>EMI_per_household.kgCO2.ES.Res.HH.Thermal.SH.Gas.SH.Elec</t>
  </si>
  <si>
    <t>EMI_per_household.kgCO2.ES.Res.HH.Thermal.SH.Gas.SC</t>
  </si>
  <si>
    <t>EMI_per_household.kgCO2.ES.Res.HH.Thermal.SH.Gas.SC.AC.Elec</t>
  </si>
  <si>
    <t>EMI_per_household.kgCO2.ES.Res.HH.Thermal.SH.Gas.WH</t>
  </si>
  <si>
    <t>EMI_per_household.kgCO2.ES.Res.HH.Thermal.SH.Gas.WH.Gas.NoSolar.Gas</t>
  </si>
  <si>
    <t>EMI_per_household.kgCO2.ES.Res.HH.Thermal.SH.Gas.WH.Gas.Solar</t>
  </si>
  <si>
    <t>EMI_per_household.kgCO2.ES.Res.HH.Thermal.SH.Gas.WH.Gas.Solar.Gas</t>
  </si>
  <si>
    <t>EMI_per_household.kgCO2.ES.Res.HH.Thermal.SH.Gas.WH.Gas.Solar.Solar</t>
  </si>
  <si>
    <t>EMI_per_household.kgCO2.ES.Res.HH.Thermal.SH.Gas.WH.Elc.NoSolar.Elec</t>
  </si>
  <si>
    <t>EMI_per_household.kgCO2.ES.Res.HH.Thermal.SH.Gas.WH.Elc.Solar</t>
  </si>
  <si>
    <t>EMI_per_household.kgCO2.ES.Res.HH.Thermal.SH.Gas.WH.Elc.Solar.Elec</t>
  </si>
  <si>
    <t>EMI_per_household.kgCO2.ES.Res.HH.Thermal.SH.Gas.WH.Elc.Solar.Solar</t>
  </si>
  <si>
    <t>EMI_per_household.kgCO2.ES.Res.HH.Thermal.SH.Gas.CO</t>
  </si>
  <si>
    <t>EMI_per_household.kgCO2.ES.Res.HH.Thermal.SH.Gas.CO.Gas.Gas</t>
  </si>
  <si>
    <t>EMI_per_household.kgCO2.ES.Res.HH.Thermal.SH.Gas.CO.Elc.Elec</t>
  </si>
  <si>
    <t>EMI_per_household.kgCO2.ES.Res.HH.Thermal.SH.Biomass</t>
  </si>
  <si>
    <t>EMI_per_household.kgCO2.ES.Res.HH.Thermal.SH.Biomass.SH</t>
  </si>
  <si>
    <t>EMI_per_household.kgCO2.ES.Res.HH.Thermal.SH.Biomass.SH.Biomass</t>
  </si>
  <si>
    <t>EMI_per_household.kgCO2.ES.Res.HH.Thermal.SH.Biomass.SH.Elec</t>
  </si>
  <si>
    <t>EMI_per_household.kgCO2.ES.Res.HH.Thermal.SH.Biomass.SC</t>
  </si>
  <si>
    <t>EMI_per_household.kgCO2.ES.Res.HH.Thermal.SH.Biomass.SC.AC.Elec</t>
  </si>
  <si>
    <t>EMI_per_household.kgCO2.ES.Res.HH.Thermal.SH.Biomass.WH</t>
  </si>
  <si>
    <t>EMI_per_household.kgCO2.ES.Res.HH.Thermal.SH.Biomass.WH.Biomass.NoSolar.Biomass</t>
  </si>
  <si>
    <t>EMI_per_household.kgCO2.ES.Res.HH.Thermal.SH.Biomass.WH.Biomass.Solar</t>
  </si>
  <si>
    <t>EMI_per_household.kgCO2.ES.Res.HH.Thermal.SH.Biomass.WH.Biomass.Solar.Biomass</t>
  </si>
  <si>
    <t>EMI_per_household.kgCO2.ES.Res.HH.Thermal.SH.Biomass.WH.Biomass.Solar.Solar</t>
  </si>
  <si>
    <t>EMI_per_household.kgCO2.ES.Res.HH.Thermal.SH.Biomass.WH.LPG.NoSolar.LPG</t>
  </si>
  <si>
    <t>EMI_per_household.kgCO2.ES.Res.HH.Thermal.SH.Biomass.WH.LPG.Solar</t>
  </si>
  <si>
    <t>EMI_per_household.kgCO2.ES.Res.HH.Thermal.SH.Biomass.WH.LPG.Solar.LPG</t>
  </si>
  <si>
    <t>EMI_per_household.kgCO2.ES.Res.HH.Thermal.SH.Biomass.WH.LPG.Solar.Solar</t>
  </si>
  <si>
    <t>EMI_per_household.kgCO2.ES.Res.HH.Thermal.SH.Biomass.WH.Elc.NoSolar.Elec</t>
  </si>
  <si>
    <t>EMI_per_household.kgCO2.ES.Res.HH.Thermal.SH.Biomass.WH.Elc.Solar</t>
  </si>
  <si>
    <t>EMI_per_household.kgCO2.ES.Res.HH.Thermal.SH.Biomass.WH.Elc.Solar.Elec</t>
  </si>
  <si>
    <t>EMI_per_household.kgCO2.ES.Res.HH.Thermal.SH.Biomass.WH.Elc.Solar.Solar</t>
  </si>
  <si>
    <t>EMI_per_household.kgCO2.ES.Res.HH.Thermal.SH.Biomass.CO</t>
  </si>
  <si>
    <t>EMI_per_household.kgCO2.ES.Res.HH.Thermal.SH.Biomass.CO.Biomass.Biomass</t>
  </si>
  <si>
    <t>EMI_per_household.kgCO2.ES.Res.HH.Thermal.SH.Biomass.CO.LPG.LPG</t>
  </si>
  <si>
    <t>EMI_per_household.kgCO2.ES.Res.HH.Thermal.SH.Biomass.CO.Elc.Elec</t>
  </si>
  <si>
    <t>EMI_per_household.kgCO2.ES.Res.HH.Thermal.SH.Geo</t>
  </si>
  <si>
    <t>EMI_per_household.kgCO2.ES.Res.HH.Thermal.SH.Geo.SH</t>
  </si>
  <si>
    <t>EMI_per_household.kgCO2.ES.Res.HH.Thermal.SH.Geo.SH.Geo</t>
  </si>
  <si>
    <t>EMI_per_household.kgCO2.ES.Res.HH.Thermal.SH.Geo.SH.Elec</t>
  </si>
  <si>
    <t>EMI_per_household.kgCO2.ES.Res.HH.Thermal.SH.Geo.SC</t>
  </si>
  <si>
    <t>EMI_per_household.kgCO2.ES.Res.HH.Thermal.SH.Geo.SC.AC.Elec</t>
  </si>
  <si>
    <t>EMI_per_household.kgCO2.ES.Res.HH.Thermal.SH.Geo.WH</t>
  </si>
  <si>
    <t>EMI_per_household.kgCO2.ES.Res.HH.Thermal.SH.Geo.WH.Geo.NoSolar.Geo</t>
  </si>
  <si>
    <t>EMI_per_household.kgCO2.ES.Res.HH.Thermal.SH.Geo.WH.Geo.Solar</t>
  </si>
  <si>
    <t>EMI_per_household.kgCO2.ES.Res.HH.Thermal.SH.Geo.WH.Geo.Solar.Geo</t>
  </si>
  <si>
    <t>EMI_per_household.kgCO2.ES.Res.HH.Thermal.SH.Geo.WH.Geo.Solar.Solar</t>
  </si>
  <si>
    <t>EMI_per_household.kgCO2.ES.Res.HH.Thermal.SH.Geo.WH.Elc.NoSolar.Elec</t>
  </si>
  <si>
    <t>EMI_per_household.kgCO2.ES.Res.HH.Thermal.SH.Geo.WH.Elc.Solar</t>
  </si>
  <si>
    <t>EMI_per_household.kgCO2.ES.Res.HH.Thermal.SH.Geo.WH.Elc.Solar.Elec</t>
  </si>
  <si>
    <t>EMI_per_household.kgCO2.ES.Res.HH.Thermal.SH.Geo.WH.Elc.Solar.Solar</t>
  </si>
  <si>
    <t>EMI_per_household.kgCO2.ES.Res.HH.Thermal.SH.Geo.CO</t>
  </si>
  <si>
    <t>EMI_per_household.kgCO2.ES.Res.HH.Thermal.SH.Geo.CO.LPG.LPG</t>
  </si>
  <si>
    <t>EMI_per_household.kgCO2.ES.Res.HH.Thermal.SH.Geo.CO.Elc.Elec</t>
  </si>
  <si>
    <t>EMI_per_household.kgCO2.ES.Res.HH.Thermal.SH.DistrHeat</t>
  </si>
  <si>
    <t>EMI_per_household.kgCO2.ES.Res.HH.Thermal.SH.DistrHeat.SH</t>
  </si>
  <si>
    <t>EMI_per_household.kgCO2.ES.Res.HH.Thermal.SH.DistrHeat.SH.Steam_Distr</t>
  </si>
  <si>
    <t>EMI_per_household.kgCO2.ES.Res.HH.Thermal.SH.DistrHeat.SH.Elec</t>
  </si>
  <si>
    <t>EMI_per_household.kgCO2.ES.Res.HH.Thermal.SH.DistrHeat.SC</t>
  </si>
  <si>
    <t>EMI_per_household.kgCO2.ES.Res.HH.Thermal.SH.DistrHeat.SC.AC.Elec</t>
  </si>
  <si>
    <t>EMI_per_household.kgCO2.ES.Res.HH.Thermal.SH.DistrHeat.WH</t>
  </si>
  <si>
    <t>EMI_per_household.kgCO2.ES.Res.HH.Thermal.SH.DistrHeat.WH.DistrHeat.NoSolar.Steam_Distr</t>
  </si>
  <si>
    <t>EMI_per_household.kgCO2.ES.Res.HH.Thermal.SH.DistrHeat.WH.DistrHeat.Solar</t>
  </si>
  <si>
    <t>EMI_per_household.kgCO2.ES.Res.HH.Thermal.SH.DistrHeat.WH.DistrHeat.Solar.Steam_Distr</t>
  </si>
  <si>
    <t>EMI_per_household.kgCO2.ES.Res.HH.Thermal.SH.DistrHeat.WH.DistrHeat.Solar.Solar</t>
  </si>
  <si>
    <t>EMI_per_household.kgCO2.ES.Res.HH.Thermal.SH.DistrHeat.WH.Elc.NoSolar.Elec</t>
  </si>
  <si>
    <t>EMI_per_household.kgCO2.ES.Res.HH.Thermal.SH.DistrHeat.WH.Elc.Solar</t>
  </si>
  <si>
    <t>EMI_per_household.kgCO2.ES.Res.HH.Thermal.SH.DistrHeat.WH.Elc.Solar.Elec</t>
  </si>
  <si>
    <t>EMI_per_household.kgCO2.ES.Res.HH.Thermal.SH.DistrHeat.WH.Elc.Solar.Solar</t>
  </si>
  <si>
    <t>EMI_per_household.kgCO2.ES.Res.HH.Thermal.SH.DistrHeat.CO</t>
  </si>
  <si>
    <t>EMI_per_household.kgCO2.ES.Res.HH.Thermal.SH.DistrHeat.CO.LPG.LPG</t>
  </si>
  <si>
    <t>EMI_per_household.kgCO2.ES.Res.HH.Thermal.SH.DistrHeat.CO.Elc.Elec</t>
  </si>
  <si>
    <t>EMI_per_household.kgCO2.ES.Res.HH.Thermal.SH.AdvElc</t>
  </si>
  <si>
    <t>EMI_per_household.kgCO2.ES.Res.HH.Thermal.SH.AdvElc.SH</t>
  </si>
  <si>
    <t>EMI_per_household.kgCO2.ES.Res.HH.Thermal.SH.AdvElc.SH.Elec</t>
  </si>
  <si>
    <t>EMI_per_household.kgCO2.ES.Res.HH.Thermal.SH.AdvElc.SC</t>
  </si>
  <si>
    <t>EMI_per_household.kgCO2.ES.Res.HH.Thermal.SH.AdvElc.SC.AC.Elec</t>
  </si>
  <si>
    <t>EMI_per_household.kgCO2.ES.Res.HH.Thermal.SH.AdvElc.WH</t>
  </si>
  <si>
    <t>EMI_per_household.kgCO2.ES.Res.HH.Thermal.SH.AdvElc.WH.LPG.NoSolar.LPG</t>
  </si>
  <si>
    <t>EMI_per_household.kgCO2.ES.Res.HH.Thermal.SH.AdvElc.WH.LPG.Solar</t>
  </si>
  <si>
    <t>EMI_per_household.kgCO2.ES.Res.HH.Thermal.SH.AdvElc.WH.LPG.Solar.LPG</t>
  </si>
  <si>
    <t>EMI_per_household.kgCO2.ES.Res.HH.Thermal.SH.AdvElc.WH.LPG.Solar.Solar</t>
  </si>
  <si>
    <t>EMI_per_household.kgCO2.ES.Res.HH.Thermal.SH.AdvElc.WH.Elc.NoSolar.Elec</t>
  </si>
  <si>
    <t>EMI_per_household.kgCO2.ES.Res.HH.Thermal.SH.AdvElc.WH.Elc.Solar</t>
  </si>
  <si>
    <t>EMI_per_household.kgCO2.ES.Res.HH.Thermal.SH.AdvElc.WH.Elc.Solar.Elec</t>
  </si>
  <si>
    <t>EMI_per_household.kgCO2.ES.Res.HH.Thermal.SH.AdvElc.WH.Elc.Solar.Solar</t>
  </si>
  <si>
    <t>EMI_per_household.kgCO2.ES.Res.HH.Thermal.SH.AdvElc.CO</t>
  </si>
  <si>
    <t>EMI_per_household.kgCO2.ES.Res.HH.Thermal.SH.AdvElc.CO.LPG.LPG</t>
  </si>
  <si>
    <t>EMI_per_household.kgCO2.ES.Res.HH.Thermal.SH.AdvElc.CO.Elc.Elec</t>
  </si>
  <si>
    <t>EMI_per_household.kgCO2.ES.Res.HH.Thermal.SH.ConvElc</t>
  </si>
  <si>
    <t>EMI_per_household.kgCO2.ES.Res.HH.Thermal.SH.ConvElc.SH</t>
  </si>
  <si>
    <t>EMI_per_household.kgCO2.ES.Res.HH.Thermal.SH.ConvElc.SH.Elec</t>
  </si>
  <si>
    <t>EMI_per_household.kgCO2.ES.Res.HH.Thermal.SH.ConvElc.SC</t>
  </si>
  <si>
    <t>EMI_per_household.kgCO2.ES.Res.HH.Thermal.SH.ConvElc.SC.AC.Elec</t>
  </si>
  <si>
    <t>EMI_per_household.kgCO2.ES.Res.HH.Thermal.SH.ConvElc.WH</t>
  </si>
  <si>
    <t>EMI_per_household.kgCO2.ES.Res.HH.Thermal.SH.ConvElc.WH.LPG.NoSolar.LPG</t>
  </si>
  <si>
    <t>EMI_per_household.kgCO2.ES.Res.HH.Thermal.SH.ConvElc.WH.LPG.Solar</t>
  </si>
  <si>
    <t>EMI_per_household.kgCO2.ES.Res.HH.Thermal.SH.ConvElc.WH.LPG.Solar.LPG</t>
  </si>
  <si>
    <t>EMI_per_household.kgCO2.ES.Res.HH.Thermal.SH.ConvElc.WH.LPG.Solar.Solar</t>
  </si>
  <si>
    <t>EMI_per_household.kgCO2.ES.Res.HH.Thermal.SH.ConvElc.WH.Elc.NoSolar.Elec</t>
  </si>
  <si>
    <t>EMI_per_household.kgCO2.ES.Res.HH.Thermal.SH.ConvElc.WH.Elc.Solar</t>
  </si>
  <si>
    <t>EMI_per_household.kgCO2.ES.Res.HH.Thermal.SH.ConvElc.WH.Elc.Solar.Elec</t>
  </si>
  <si>
    <t>EMI_per_household.kgCO2.ES.Res.HH.Thermal.SH.ConvElc.WH.Elc.Solar.Solar</t>
  </si>
  <si>
    <t>EMI_per_household.kgCO2.ES.Res.HH.Thermal.SH.ConvElc.CO</t>
  </si>
  <si>
    <t>EMI_per_household.kgCO2.ES.Res.HH.Thermal.SH.ConvElc.CO.LPG.LPG</t>
  </si>
  <si>
    <t>EMI_per_household.kgCO2.ES.Res.HH.Thermal.SH.ConvElc.CO.Elc.Elec</t>
  </si>
  <si>
    <t>ES - Final energy consumption per surface area (detailed structure)</t>
  </si>
  <si>
    <t>FEC_per_sqm.kWh.ES.Res.HH.Thermal.SH.Solids</t>
  </si>
  <si>
    <t>FEC_per_sqm.kWh.ES.Res.HH.Thermal.SH.Solids.SH</t>
  </si>
  <si>
    <t>FEC_per_sqm.kWh.ES.Res.HH.Thermal.SH.Solids.SH.Solids</t>
  </si>
  <si>
    <t>FEC_per_sqm.kWh.ES.Res.HH.Thermal.SH.Solids.SH.Elec</t>
  </si>
  <si>
    <t>FEC_per_sqm.kWh.ES.Res.HH.Thermal.SH.Solids.SC</t>
  </si>
  <si>
    <t>FEC_per_sqm.kWh.ES.Res.HH.Thermal.SH.Solids.SC.AC.Elec</t>
  </si>
  <si>
    <t>FEC_per_sqm.kWh.ES.Res.HH.Thermal.SH.Solids.WH</t>
  </si>
  <si>
    <t>FEC_per_sqm.kWh.ES.Res.HH.Thermal.SH.Solids.WH.Solids.NoSolar.Solids</t>
  </si>
  <si>
    <t>FEC_per_sqm.kWh.ES.Res.HH.Thermal.SH.Solids.WH.LPG.NoSolar.LPG</t>
  </si>
  <si>
    <t>FEC_per_sqm.kWh.ES.Res.HH.Thermal.SH.Solids.WH.LPG.Solar</t>
  </si>
  <si>
    <t>FEC_per_sqm.kWh.ES.Res.HH.Thermal.SH.Solids.WH.LPG.Solar.LPG</t>
  </si>
  <si>
    <t>FEC_per_sqm.kWh.ES.Res.HH.Thermal.SH.Solids.WH.LPG.Solar.Solar</t>
  </si>
  <si>
    <t>FEC_per_sqm.kWh.ES.Res.HH.Thermal.SH.Solids.WH.Elc.NoSolar.Elec</t>
  </si>
  <si>
    <t>FEC_per_sqm.kWh.ES.Res.HH.Thermal.SH.Solids.WH.Elc.Solar</t>
  </si>
  <si>
    <t>FEC_per_sqm.kWh.ES.Res.HH.Thermal.SH.Solids.WH.Elc.Solar.Elec</t>
  </si>
  <si>
    <t>FEC_per_sqm.kWh.ES.Res.HH.Thermal.SH.Solids.WH.Elc.Solar.Solar</t>
  </si>
  <si>
    <t>FEC_per_sqm.kWh.ES.Res.HH.Thermal.SH.Solids.CO</t>
  </si>
  <si>
    <t>FEC_per_sqm.kWh.ES.Res.HH.Thermal.SH.Solids.CO.Solids.Solids</t>
  </si>
  <si>
    <t>FEC_per_sqm.kWh.ES.Res.HH.Thermal.SH.Solids.CO.LPG.LPG</t>
  </si>
  <si>
    <t>FEC_per_sqm.kWh.ES.Res.HH.Thermal.SH.Solids.CO.Elc.Elec</t>
  </si>
  <si>
    <t>FEC_per_sqm.kWh.ES.Res.HH.Thermal.SH.LPG</t>
  </si>
  <si>
    <t>FEC_per_sqm.kWh.ES.Res.HH.Thermal.SH.LPG.SH</t>
  </si>
  <si>
    <t>FEC_per_sqm.kWh.ES.Res.HH.Thermal.SH.LPG.SH.LPG</t>
  </si>
  <si>
    <t>FEC_per_sqm.kWh.ES.Res.HH.Thermal.SH.LPG.SH.Elec</t>
  </si>
  <si>
    <t>FEC_per_sqm.kWh.ES.Res.HH.Thermal.SH.LPG.SC</t>
  </si>
  <si>
    <t>FEC_per_sqm.kWh.ES.Res.HH.Thermal.SH.LPG.SC.AC.Elec</t>
  </si>
  <si>
    <t>FEC_per_sqm.kWh.ES.Res.HH.Thermal.SH.LPG.WH</t>
  </si>
  <si>
    <t>FEC_per_sqm.kWh.ES.Res.HH.Thermal.SH.LPG.WH.LPG.NoSolar.LPG</t>
  </si>
  <si>
    <t>FEC_per_sqm.kWh.ES.Res.HH.Thermal.SH.LPG.WH.LPG.Solar</t>
  </si>
  <si>
    <t>FEC_per_sqm.kWh.ES.Res.HH.Thermal.SH.LPG.WH.LPG.Solar.LPG</t>
  </si>
  <si>
    <t>FEC_per_sqm.kWh.ES.Res.HH.Thermal.SH.LPG.WH.LPG.Solar.Solar</t>
  </si>
  <si>
    <t>FEC_per_sqm.kWh.ES.Res.HH.Thermal.SH.LPG.WH.Elc.NoSolar.Elec</t>
  </si>
  <si>
    <t>FEC_per_sqm.kWh.ES.Res.HH.Thermal.SH.LPG.WH.Elc.Solar</t>
  </si>
  <si>
    <t>FEC_per_sqm.kWh.ES.Res.HH.Thermal.SH.LPG.WH.Elc.Solar.Elec</t>
  </si>
  <si>
    <t>FEC_per_sqm.kWh.ES.Res.HH.Thermal.SH.LPG.WH.Elc.Solar.Solar</t>
  </si>
  <si>
    <t>FEC_per_sqm.kWh.ES.Res.HH.Thermal.SH.LPG.CO</t>
  </si>
  <si>
    <t>FEC_per_sqm.kWh.ES.Res.HH.Thermal.SH.LPG.CO.LPG.LPG</t>
  </si>
  <si>
    <t>FEC_per_sqm.kWh.ES.Res.HH.Thermal.SH.LPG.CO.Elc.Elec</t>
  </si>
  <si>
    <t>FEC_per_sqm.kWh.ES.Res.HH.Thermal.SH.Oil</t>
  </si>
  <si>
    <t>FEC_per_sqm.kWh.ES.Res.HH.Thermal.SH.Oil.SH</t>
  </si>
  <si>
    <t>FEC_per_sqm.kWh.ES.Res.HH.Thermal.SH.Oil.SH.Oil</t>
  </si>
  <si>
    <t>FEC_per_sqm.kWh.ES.Res.HH.Thermal.SH.Oil.SH.Elec</t>
  </si>
  <si>
    <t>FEC_per_sqm.kWh.ES.Res.HH.Thermal.SH.Oil.SC</t>
  </si>
  <si>
    <t>FEC_per_sqm.kWh.ES.Res.HH.Thermal.SH.Oil.SC.AC.Elec</t>
  </si>
  <si>
    <t>FEC_per_sqm.kWh.ES.Res.HH.Thermal.SH.Oil.WH</t>
  </si>
  <si>
    <t>FEC_per_sqm.kWh.ES.Res.HH.Thermal.SH.Oil.WH.Oil.NoSolar.Oil</t>
  </si>
  <si>
    <t>FEC_per_sqm.kWh.ES.Res.HH.Thermal.SH.Oil.WH.Oil.Solar</t>
  </si>
  <si>
    <t>FEC_per_sqm.kWh.ES.Res.HH.Thermal.SH.Oil.WH.Oil.Solar.Oil</t>
  </si>
  <si>
    <t>FEC_per_sqm.kWh.ES.Res.HH.Thermal.SH.Oil.WH.Oil.Solar.Solar</t>
  </si>
  <si>
    <t>FEC_per_sqm.kWh.ES.Res.HH.Thermal.SH.Oil.WH.Elc.NoSolar.Elec</t>
  </si>
  <si>
    <t>FEC_per_sqm.kWh.ES.Res.HH.Thermal.SH.Oil.WH.Elc.Solar</t>
  </si>
  <si>
    <t>FEC_per_sqm.kWh.ES.Res.HH.Thermal.SH.Oil.WH.Elc.Solar.Elec</t>
  </si>
  <si>
    <t>FEC_per_sqm.kWh.ES.Res.HH.Thermal.SH.Oil.WH.Elc.Solar.Solar</t>
  </si>
  <si>
    <t>FEC_per_sqm.kWh.ES.Res.HH.Thermal.SH.Oil.CO</t>
  </si>
  <si>
    <t>FEC_per_sqm.kWh.ES.Res.HH.Thermal.SH.Oil.CO.LPG.LPG</t>
  </si>
  <si>
    <t>FEC_per_sqm.kWh.ES.Res.HH.Thermal.SH.Oil.CO.Elc.Elec</t>
  </si>
  <si>
    <t>FEC_per_sqm.kWh.ES.Res.HH.Thermal.SH.Gas</t>
  </si>
  <si>
    <t>FEC_per_sqm.kWh.ES.Res.HH.Thermal.SH.Gas.SH</t>
  </si>
  <si>
    <t>FEC_per_sqm.kWh.ES.Res.HH.Thermal.SH.Gas.SH.Gas</t>
  </si>
  <si>
    <t>FEC_per_sqm.kWh.ES.Res.HH.Thermal.SH.Gas.SH.Elec</t>
  </si>
  <si>
    <t>FEC_per_sqm.kWh.ES.Res.HH.Thermal.SH.Gas.SC</t>
  </si>
  <si>
    <t>FEC_per_sqm.kWh.ES.Res.HH.Thermal.SH.Gas.SC.AC.Elec</t>
  </si>
  <si>
    <t>FEC_per_sqm.kWh.ES.Res.HH.Thermal.SH.Gas.WH</t>
  </si>
  <si>
    <t>FEC_per_sqm.kWh.ES.Res.HH.Thermal.SH.Gas.WH.Gas.NoSolar.Gas</t>
  </si>
  <si>
    <t>FEC_per_sqm.kWh.ES.Res.HH.Thermal.SH.Gas.WH.Gas.Solar</t>
  </si>
  <si>
    <t>FEC_per_sqm.kWh.ES.Res.HH.Thermal.SH.Gas.WH.Gas.Solar.Gas</t>
  </si>
  <si>
    <t>FEC_per_sqm.kWh.ES.Res.HH.Thermal.SH.Gas.WH.Gas.Solar.Solar</t>
  </si>
  <si>
    <t>FEC_per_sqm.kWh.ES.Res.HH.Thermal.SH.Gas.WH.Elc.NoSolar.Elec</t>
  </si>
  <si>
    <t>FEC_per_sqm.kWh.ES.Res.HH.Thermal.SH.Gas.WH.Elc.Solar</t>
  </si>
  <si>
    <t>FEC_per_sqm.kWh.ES.Res.HH.Thermal.SH.Gas.WH.Elc.Solar.Elec</t>
  </si>
  <si>
    <t>FEC_per_sqm.kWh.ES.Res.HH.Thermal.SH.Gas.WH.Elc.Solar.Solar</t>
  </si>
  <si>
    <t>FEC_per_sqm.kWh.ES.Res.HH.Thermal.SH.Gas.CO</t>
  </si>
  <si>
    <t>FEC_per_sqm.kWh.ES.Res.HH.Thermal.SH.Gas.CO.Gas.Gas</t>
  </si>
  <si>
    <t>FEC_per_sqm.kWh.ES.Res.HH.Thermal.SH.Gas.CO.Elc.Elec</t>
  </si>
  <si>
    <t>FEC_per_sqm.kWh.ES.Res.HH.Thermal.SH.Biomass</t>
  </si>
  <si>
    <t>FEC_per_sqm.kWh.ES.Res.HH.Thermal.SH.Biomass.SH</t>
  </si>
  <si>
    <t>FEC_per_sqm.kWh.ES.Res.HH.Thermal.SH.Biomass.SH.Biomass</t>
  </si>
  <si>
    <t>FEC_per_sqm.kWh.ES.Res.HH.Thermal.SH.Biomass.SH.Elec</t>
  </si>
  <si>
    <t>FEC_per_sqm.kWh.ES.Res.HH.Thermal.SH.Biomass.SC</t>
  </si>
  <si>
    <t>FEC_per_sqm.kWh.ES.Res.HH.Thermal.SH.Biomass.SC.AC.Elec</t>
  </si>
  <si>
    <t>FEC_per_sqm.kWh.ES.Res.HH.Thermal.SH.Biomass.WH</t>
  </si>
  <si>
    <t>FEC_per_sqm.kWh.ES.Res.HH.Thermal.SH.Biomass.WH.Biomass.NoSolar.Biomass</t>
  </si>
  <si>
    <t>FEC_per_sqm.kWh.ES.Res.HH.Thermal.SH.Biomass.WH.Biomass.Solar</t>
  </si>
  <si>
    <t>FEC_per_sqm.kWh.ES.Res.HH.Thermal.SH.Biomass.WH.Biomass.Solar.Biomass</t>
  </si>
  <si>
    <t>FEC_per_sqm.kWh.ES.Res.HH.Thermal.SH.Biomass.WH.Biomass.Solar.Solar</t>
  </si>
  <si>
    <t>FEC_per_sqm.kWh.ES.Res.HH.Thermal.SH.Biomass.WH.LPG.NoSolar.LPG</t>
  </si>
  <si>
    <t>FEC_per_sqm.kWh.ES.Res.HH.Thermal.SH.Biomass.WH.LPG.Solar</t>
  </si>
  <si>
    <t>FEC_per_sqm.kWh.ES.Res.HH.Thermal.SH.Biomass.WH.LPG.Solar.LPG</t>
  </si>
  <si>
    <t>FEC_per_sqm.kWh.ES.Res.HH.Thermal.SH.Biomass.WH.LPG.Solar.Solar</t>
  </si>
  <si>
    <t>FEC_per_sqm.kWh.ES.Res.HH.Thermal.SH.Biomass.WH.Elc.NoSolar.Elec</t>
  </si>
  <si>
    <t>FEC_per_sqm.kWh.ES.Res.HH.Thermal.SH.Biomass.WH.Elc.Solar</t>
  </si>
  <si>
    <t>FEC_per_sqm.kWh.ES.Res.HH.Thermal.SH.Biomass.WH.Elc.Solar.Elec</t>
  </si>
  <si>
    <t>FEC_per_sqm.kWh.ES.Res.HH.Thermal.SH.Biomass.WH.Elc.Solar.Solar</t>
  </si>
  <si>
    <t>FEC_per_sqm.kWh.ES.Res.HH.Thermal.SH.Biomass.CO</t>
  </si>
  <si>
    <t>FEC_per_sqm.kWh.ES.Res.HH.Thermal.SH.Biomass.CO.Biomass.Biomass</t>
  </si>
  <si>
    <t>FEC_per_sqm.kWh.ES.Res.HH.Thermal.SH.Biomass.CO.LPG.LPG</t>
  </si>
  <si>
    <t>FEC_per_sqm.kWh.ES.Res.HH.Thermal.SH.Biomass.CO.Elc.Elec</t>
  </si>
  <si>
    <t>FEC_per_sqm.kWh.ES.Res.HH.Thermal.SH.Geo</t>
  </si>
  <si>
    <t>FEC_per_sqm.kWh.ES.Res.HH.Thermal.SH.Geo.SH</t>
  </si>
  <si>
    <t>FEC_per_sqm.kWh.ES.Res.HH.Thermal.SH.Geo.SH.Geo</t>
  </si>
  <si>
    <t>FEC_per_sqm.kWh.ES.Res.HH.Thermal.SH.Geo.SH.Elec</t>
  </si>
  <si>
    <t>FEC_per_sqm.kWh.ES.Res.HH.Thermal.SH.Geo.SC</t>
  </si>
  <si>
    <t>FEC_per_sqm.kWh.ES.Res.HH.Thermal.SH.Geo.SC.AC.Elec</t>
  </si>
  <si>
    <t>FEC_per_sqm.kWh.ES.Res.HH.Thermal.SH.Geo.WH</t>
  </si>
  <si>
    <t>FEC_per_sqm.kWh.ES.Res.HH.Thermal.SH.Geo.WH.Geo.NoSolar.Geo</t>
  </si>
  <si>
    <t>FEC_per_sqm.kWh.ES.Res.HH.Thermal.SH.Geo.WH.Geo.Solar</t>
  </si>
  <si>
    <t>FEC_per_sqm.kWh.ES.Res.HH.Thermal.SH.Geo.WH.Geo.Solar.Geo</t>
  </si>
  <si>
    <t>FEC_per_sqm.kWh.ES.Res.HH.Thermal.SH.Geo.WH.Geo.Solar.Solar</t>
  </si>
  <si>
    <t>FEC_per_sqm.kWh.ES.Res.HH.Thermal.SH.Geo.WH.Elc.NoSolar.Elec</t>
  </si>
  <si>
    <t>FEC_per_sqm.kWh.ES.Res.HH.Thermal.SH.Geo.WH.Elc.Solar</t>
  </si>
  <si>
    <t>FEC_per_sqm.kWh.ES.Res.HH.Thermal.SH.Geo.WH.Elc.Solar.Elec</t>
  </si>
  <si>
    <t>FEC_per_sqm.kWh.ES.Res.HH.Thermal.SH.Geo.WH.Elc.Solar.Solar</t>
  </si>
  <si>
    <t>FEC_per_sqm.kWh.ES.Res.HH.Thermal.SH.Geo.CO</t>
  </si>
  <si>
    <t>FEC_per_sqm.kWh.ES.Res.HH.Thermal.SH.Geo.CO.LPG.LPG</t>
  </si>
  <si>
    <t>FEC_per_sqm.kWh.ES.Res.HH.Thermal.SH.Geo.CO.Elc.Elec</t>
  </si>
  <si>
    <t>FEC_per_sqm.kWh.ES.Res.HH.Thermal.SH.DistrHeat</t>
  </si>
  <si>
    <t>FEC_per_sqm.kWh.ES.Res.HH.Thermal.SH.DistrHeat.SH</t>
  </si>
  <si>
    <t>FEC_per_sqm.kWh.ES.Res.HH.Thermal.SH.DistrHeat.SH.Steam_Distr</t>
  </si>
  <si>
    <t>FEC_per_sqm.kWh.ES.Res.HH.Thermal.SH.DistrHeat.SH.Elec</t>
  </si>
  <si>
    <t>FEC_per_sqm.kWh.ES.Res.HH.Thermal.SH.DistrHeat.SC</t>
  </si>
  <si>
    <t>FEC_per_sqm.kWh.ES.Res.HH.Thermal.SH.DistrHeat.SC.AC.Elec</t>
  </si>
  <si>
    <t>FEC_per_sqm.kWh.ES.Res.HH.Thermal.SH.DistrHeat.WH</t>
  </si>
  <si>
    <t>FEC_per_sqm.kWh.ES.Res.HH.Thermal.SH.DistrHeat.WH.DistrHeat.NoSolar.Steam_Distr</t>
  </si>
  <si>
    <t>FEC_per_sqm.kWh.ES.Res.HH.Thermal.SH.DistrHeat.WH.DistrHeat.Solar</t>
  </si>
  <si>
    <t>FEC_per_sqm.kWh.ES.Res.HH.Thermal.SH.DistrHeat.WH.DistrHeat.Solar.Steam_Distr</t>
  </si>
  <si>
    <t>FEC_per_sqm.kWh.ES.Res.HH.Thermal.SH.DistrHeat.WH.DistrHeat.Solar.Solar</t>
  </si>
  <si>
    <t>FEC_per_sqm.kWh.ES.Res.HH.Thermal.SH.DistrHeat.WH.Elc.NoSolar.Elec</t>
  </si>
  <si>
    <t>FEC_per_sqm.kWh.ES.Res.HH.Thermal.SH.DistrHeat.WH.Elc.Solar</t>
  </si>
  <si>
    <t>FEC_per_sqm.kWh.ES.Res.HH.Thermal.SH.DistrHeat.WH.Elc.Solar.Elec</t>
  </si>
  <si>
    <t>FEC_per_sqm.kWh.ES.Res.HH.Thermal.SH.DistrHeat.WH.Elc.Solar.Solar</t>
  </si>
  <si>
    <t>FEC_per_sqm.kWh.ES.Res.HH.Thermal.SH.DistrHeat.CO</t>
  </si>
  <si>
    <t>FEC_per_sqm.kWh.ES.Res.HH.Thermal.SH.DistrHeat.CO.LPG.LPG</t>
  </si>
  <si>
    <t>FEC_per_sqm.kWh.ES.Res.HH.Thermal.SH.DistrHeat.CO.Elc.Elec</t>
  </si>
  <si>
    <t>FEC_per_sqm.kWh.ES.Res.HH.Thermal.SH.AdvElc</t>
  </si>
  <si>
    <t>FEC_per_sqm.kWh.ES.Res.HH.Thermal.SH.AdvElc.SH</t>
  </si>
  <si>
    <t>FEC_per_sqm.kWh.ES.Res.HH.Thermal.SH.AdvElc.SH.Elec</t>
  </si>
  <si>
    <t>FEC_per_sqm.kWh.ES.Res.HH.Thermal.SH.AdvElc.SC</t>
  </si>
  <si>
    <t>FEC_per_sqm.kWh.ES.Res.HH.Thermal.SH.AdvElc.SC.AC.Elec</t>
  </si>
  <si>
    <t>FEC_per_sqm.kWh.ES.Res.HH.Thermal.SH.AdvElc.WH</t>
  </si>
  <si>
    <t>FEC_per_sqm.kWh.ES.Res.HH.Thermal.SH.AdvElc.WH.LPG.NoSolar.LPG</t>
  </si>
  <si>
    <t>FEC_per_sqm.kWh.ES.Res.HH.Thermal.SH.AdvElc.WH.LPG.Solar</t>
  </si>
  <si>
    <t>FEC_per_sqm.kWh.ES.Res.HH.Thermal.SH.AdvElc.WH.LPG.Solar.LPG</t>
  </si>
  <si>
    <t>FEC_per_sqm.kWh.ES.Res.HH.Thermal.SH.AdvElc.WH.LPG.Solar.Solar</t>
  </si>
  <si>
    <t>FEC_per_sqm.kWh.ES.Res.HH.Thermal.SH.AdvElc.WH.Elc.NoSolar.Elec</t>
  </si>
  <si>
    <t>FEC_per_sqm.kWh.ES.Res.HH.Thermal.SH.AdvElc.WH.Elc.Solar</t>
  </si>
  <si>
    <t>FEC_per_sqm.kWh.ES.Res.HH.Thermal.SH.AdvElc.WH.Elc.Solar.Elec</t>
  </si>
  <si>
    <t>FEC_per_sqm.kWh.ES.Res.HH.Thermal.SH.AdvElc.WH.Elc.Solar.Solar</t>
  </si>
  <si>
    <t>FEC_per_sqm.kWh.ES.Res.HH.Thermal.SH.AdvElc.CO</t>
  </si>
  <si>
    <t>FEC_per_sqm.kWh.ES.Res.HH.Thermal.SH.AdvElc.CO.LPG.LPG</t>
  </si>
  <si>
    <t>FEC_per_sqm.kWh.ES.Res.HH.Thermal.SH.AdvElc.CO.Elc.Elec</t>
  </si>
  <si>
    <t>FEC_per_sqm.kWh.ES.Res.HH.Thermal.SH.ConvElc</t>
  </si>
  <si>
    <t>FEC_per_sqm.kWh.ES.Res.HH.Thermal.SH.ConvElc.SH</t>
  </si>
  <si>
    <t>FEC_per_sqm.kWh.ES.Res.HH.Thermal.SH.ConvElc.SH.Elec</t>
  </si>
  <si>
    <t>FEC_per_sqm.kWh.ES.Res.HH.Thermal.SH.ConvElc.SC</t>
  </si>
  <si>
    <t>FEC_per_sqm.kWh.ES.Res.HH.Thermal.SH.ConvElc.SC.AC.Elec</t>
  </si>
  <si>
    <t>FEC_per_sqm.kWh.ES.Res.HH.Thermal.SH.ConvElc.WH</t>
  </si>
  <si>
    <t>FEC_per_sqm.kWh.ES.Res.HH.Thermal.SH.ConvElc.WH.LPG.NoSolar.LPG</t>
  </si>
  <si>
    <t>FEC_per_sqm.kWh.ES.Res.HH.Thermal.SH.ConvElc.WH.LPG.Solar</t>
  </si>
  <si>
    <t>FEC_per_sqm.kWh.ES.Res.HH.Thermal.SH.ConvElc.WH.LPG.Solar.LPG</t>
  </si>
  <si>
    <t>FEC_per_sqm.kWh.ES.Res.HH.Thermal.SH.ConvElc.WH.LPG.Solar.Solar</t>
  </si>
  <si>
    <t>FEC_per_sqm.kWh.ES.Res.HH.Thermal.SH.ConvElc.WH.Elc.NoSolar.Elec</t>
  </si>
  <si>
    <t>FEC_per_sqm.kWh.ES.Res.HH.Thermal.SH.ConvElc.WH.Elc.Solar</t>
  </si>
  <si>
    <t>FEC_per_sqm.kWh.ES.Res.HH.Thermal.SH.ConvElc.WH.Elc.Solar.Elec</t>
  </si>
  <si>
    <t>FEC_per_sqm.kWh.ES.Res.HH.Thermal.SH.ConvElc.WH.Elc.Solar.Solar</t>
  </si>
  <si>
    <t>FEC_per_sqm.kWh.ES.Res.HH.Thermal.SH.ConvElc.CO</t>
  </si>
  <si>
    <t>FEC_per_sqm.kWh.ES.Res.HH.Thermal.SH.ConvElc.CO.LPG.LPG</t>
  </si>
  <si>
    <t>FEC_per_sqm.kWh.ES.Res.HH.Thermal.SH.ConvElc.CO.Elc.Elec</t>
  </si>
  <si>
    <t>ES - Thermal energy service per surface area (detailed structure)</t>
  </si>
  <si>
    <t>TES_per_sqm.kWh.ES.Res.HH.Thermal.SH.Solids</t>
  </si>
  <si>
    <t>TES_per_sqm.kWh.ES.Res.HH.Thermal.SH.Solids.SH</t>
  </si>
  <si>
    <t>TES_per_sqm.kWh.ES.Res.HH.Thermal.SH.Solids.SH.Solids</t>
  </si>
  <si>
    <t>TES_per_sqm.kWh.ES.Res.HH.Thermal.SH.Solids.SH.Elec</t>
  </si>
  <si>
    <t>TES_per_sqm.kWh.ES.Res.HH.Thermal.SH.Solids.SC</t>
  </si>
  <si>
    <t>TES_per_sqm.kWh.ES.Res.HH.Thermal.SH.Solids.SC.AC.Elec</t>
  </si>
  <si>
    <t>TES_per_sqm.kWh.ES.Res.HH.Thermal.SH.Solids.WH</t>
  </si>
  <si>
    <t>TES_per_sqm.kWh.ES.Res.HH.Thermal.SH.Solids.WH.Solids.NoSolar.Solids</t>
  </si>
  <si>
    <t>TES_per_sqm.kWh.ES.Res.HH.Thermal.SH.Solids.WH.LPG.NoSolar.LPG</t>
  </si>
  <si>
    <t>TES_per_sqm.kWh.ES.Res.HH.Thermal.SH.Solids.WH.LPG.Solar</t>
  </si>
  <si>
    <t>TES_per_sqm.kWh.ES.Res.HH.Thermal.SH.Solids.WH.LPG.Solar.LPG</t>
  </si>
  <si>
    <t>TES_per_sqm.kWh.ES.Res.HH.Thermal.SH.Solids.WH.LPG.Solar.Solar</t>
  </si>
  <si>
    <t>TES_per_sqm.kWh.ES.Res.HH.Thermal.SH.Solids.WH.Elc.NoSolar.Elec</t>
  </si>
  <si>
    <t>TES_per_sqm.kWh.ES.Res.HH.Thermal.SH.Solids.WH.Elc.Solar</t>
  </si>
  <si>
    <t>TES_per_sqm.kWh.ES.Res.HH.Thermal.SH.Solids.WH.Elc.Solar.Elec</t>
  </si>
  <si>
    <t>TES_per_sqm.kWh.ES.Res.HH.Thermal.SH.Solids.WH.Elc.Solar.Solar</t>
  </si>
  <si>
    <t>TES_per_sqm.kWh.ES.Res.HH.Thermal.SH.Solids.CO</t>
  </si>
  <si>
    <t>TES_per_sqm.kWh.ES.Res.HH.Thermal.SH.Solids.CO.Solids.Solids</t>
  </si>
  <si>
    <t>TES_per_sqm.kWh.ES.Res.HH.Thermal.SH.Solids.CO.LPG.LPG</t>
  </si>
  <si>
    <t>TES_per_sqm.kWh.ES.Res.HH.Thermal.SH.Solids.CO.Elc.Elec</t>
  </si>
  <si>
    <t>TES_per_sqm.kWh.ES.Res.HH.Thermal.SH.LPG</t>
  </si>
  <si>
    <t>TES_per_sqm.kWh.ES.Res.HH.Thermal.SH.LPG.SH</t>
  </si>
  <si>
    <t>TES_per_sqm.kWh.ES.Res.HH.Thermal.SH.LPG.SH.LPG</t>
  </si>
  <si>
    <t>TES_per_sqm.kWh.ES.Res.HH.Thermal.SH.LPG.SH.Elec</t>
  </si>
  <si>
    <t>TES_per_sqm.kWh.ES.Res.HH.Thermal.SH.LPG.SC</t>
  </si>
  <si>
    <t>TES_per_sqm.kWh.ES.Res.HH.Thermal.SH.LPG.SC.AC.Elec</t>
  </si>
  <si>
    <t>TES_per_sqm.kWh.ES.Res.HH.Thermal.SH.LPG.WH</t>
  </si>
  <si>
    <t>TES_per_sqm.kWh.ES.Res.HH.Thermal.SH.LPG.WH.LPG.NoSolar.LPG</t>
  </si>
  <si>
    <t>TES_per_sqm.kWh.ES.Res.HH.Thermal.SH.LPG.WH.LPG.Solar</t>
  </si>
  <si>
    <t>TES_per_sqm.kWh.ES.Res.HH.Thermal.SH.LPG.WH.LPG.Solar.LPG</t>
  </si>
  <si>
    <t>TES_per_sqm.kWh.ES.Res.HH.Thermal.SH.LPG.WH.LPG.Solar.Solar</t>
  </si>
  <si>
    <t>TES_per_sqm.kWh.ES.Res.HH.Thermal.SH.LPG.WH.Elc.NoSolar.Elec</t>
  </si>
  <si>
    <t>TES_per_sqm.kWh.ES.Res.HH.Thermal.SH.LPG.WH.Elc.Solar</t>
  </si>
  <si>
    <t>TES_per_sqm.kWh.ES.Res.HH.Thermal.SH.LPG.WH.Elc.Solar.Elec</t>
  </si>
  <si>
    <t>TES_per_sqm.kWh.ES.Res.HH.Thermal.SH.LPG.WH.Elc.Solar.Solar</t>
  </si>
  <si>
    <t>TES_per_sqm.kWh.ES.Res.HH.Thermal.SH.LPG.CO</t>
  </si>
  <si>
    <t>TES_per_sqm.kWh.ES.Res.HH.Thermal.SH.LPG.CO.LPG.LPG</t>
  </si>
  <si>
    <t>TES_per_sqm.kWh.ES.Res.HH.Thermal.SH.LPG.CO.Elc.Elec</t>
  </si>
  <si>
    <t>TES_per_sqm.kWh.ES.Res.HH.Thermal.SH.Oil</t>
  </si>
  <si>
    <t>TES_per_sqm.kWh.ES.Res.HH.Thermal.SH.Oil.SH</t>
  </si>
  <si>
    <t>TES_per_sqm.kWh.ES.Res.HH.Thermal.SH.Oil.SH.Oil</t>
  </si>
  <si>
    <t>TES_per_sqm.kWh.ES.Res.HH.Thermal.SH.Oil.SH.Elec</t>
  </si>
  <si>
    <t>TES_per_sqm.kWh.ES.Res.HH.Thermal.SH.Oil.SC</t>
  </si>
  <si>
    <t>TES_per_sqm.kWh.ES.Res.HH.Thermal.SH.Oil.SC.AC.Elec</t>
  </si>
  <si>
    <t>TES_per_sqm.kWh.ES.Res.HH.Thermal.SH.Oil.WH</t>
  </si>
  <si>
    <t>TES_per_sqm.kWh.ES.Res.HH.Thermal.SH.Oil.WH.Oil.NoSolar.Oil</t>
  </si>
  <si>
    <t>TES_per_sqm.kWh.ES.Res.HH.Thermal.SH.Oil.WH.Oil.Solar</t>
  </si>
  <si>
    <t>TES_per_sqm.kWh.ES.Res.HH.Thermal.SH.Oil.WH.Oil.Solar.Oil</t>
  </si>
  <si>
    <t>TES_per_sqm.kWh.ES.Res.HH.Thermal.SH.Oil.WH.Oil.Solar.Solar</t>
  </si>
  <si>
    <t>TES_per_sqm.kWh.ES.Res.HH.Thermal.SH.Oil.WH.Elc.NoSolar.Elec</t>
  </si>
  <si>
    <t>TES_per_sqm.kWh.ES.Res.HH.Thermal.SH.Oil.WH.Elc.Solar</t>
  </si>
  <si>
    <t>TES_per_sqm.kWh.ES.Res.HH.Thermal.SH.Oil.WH.Elc.Solar.Elec</t>
  </si>
  <si>
    <t>TES_per_sqm.kWh.ES.Res.HH.Thermal.SH.Oil.WH.Elc.Solar.Solar</t>
  </si>
  <si>
    <t>TES_per_sqm.kWh.ES.Res.HH.Thermal.SH.Oil.CO</t>
  </si>
  <si>
    <t>TES_per_sqm.kWh.ES.Res.HH.Thermal.SH.Oil.CO.LPG.LPG</t>
  </si>
  <si>
    <t>TES_per_sqm.kWh.ES.Res.HH.Thermal.SH.Oil.CO.Elc.Elec</t>
  </si>
  <si>
    <t>TES_per_sqm.kWh.ES.Res.HH.Thermal.SH.Gas</t>
  </si>
  <si>
    <t>TES_per_sqm.kWh.ES.Res.HH.Thermal.SH.Gas.SH</t>
  </si>
  <si>
    <t>TES_per_sqm.kWh.ES.Res.HH.Thermal.SH.Gas.SH.Gas</t>
  </si>
  <si>
    <t>TES_per_sqm.kWh.ES.Res.HH.Thermal.SH.Gas.SH.Elec</t>
  </si>
  <si>
    <t>TES_per_sqm.kWh.ES.Res.HH.Thermal.SH.Gas.SC</t>
  </si>
  <si>
    <t>TES_per_sqm.kWh.ES.Res.HH.Thermal.SH.Gas.SC.AC.Elec</t>
  </si>
  <si>
    <t>TES_per_sqm.kWh.ES.Res.HH.Thermal.SH.Gas.WH</t>
  </si>
  <si>
    <t>TES_per_sqm.kWh.ES.Res.HH.Thermal.SH.Gas.WH.Gas.NoSolar.Gas</t>
  </si>
  <si>
    <t>TES_per_sqm.kWh.ES.Res.HH.Thermal.SH.Gas.WH.Gas.Solar</t>
  </si>
  <si>
    <t>TES_per_sqm.kWh.ES.Res.HH.Thermal.SH.Gas.WH.Gas.Solar.Gas</t>
  </si>
  <si>
    <t>TES_per_sqm.kWh.ES.Res.HH.Thermal.SH.Gas.WH.Gas.Solar.Solar</t>
  </si>
  <si>
    <t>TES_per_sqm.kWh.ES.Res.HH.Thermal.SH.Gas.WH.Elc.NoSolar.Elec</t>
  </si>
  <si>
    <t>TES_per_sqm.kWh.ES.Res.HH.Thermal.SH.Gas.WH.Elc.Solar</t>
  </si>
  <si>
    <t>TES_per_sqm.kWh.ES.Res.HH.Thermal.SH.Gas.WH.Elc.Solar.Elec</t>
  </si>
  <si>
    <t>TES_per_sqm.kWh.ES.Res.HH.Thermal.SH.Gas.WH.Elc.Solar.Solar</t>
  </si>
  <si>
    <t>TES_per_sqm.kWh.ES.Res.HH.Thermal.SH.Gas.CO</t>
  </si>
  <si>
    <t>TES_per_sqm.kWh.ES.Res.HH.Thermal.SH.Gas.CO.Gas.Gas</t>
  </si>
  <si>
    <t>TES_per_sqm.kWh.ES.Res.HH.Thermal.SH.Gas.CO.Elc.Elec</t>
  </si>
  <si>
    <t>TES_per_sqm.kWh.ES.Res.HH.Thermal.SH.Biomass</t>
  </si>
  <si>
    <t>TES_per_sqm.kWh.ES.Res.HH.Thermal.SH.Biomass.SH</t>
  </si>
  <si>
    <t>TES_per_sqm.kWh.ES.Res.HH.Thermal.SH.Biomass.SH.Biomass</t>
  </si>
  <si>
    <t>TES_per_sqm.kWh.ES.Res.HH.Thermal.SH.Biomass.SH.Elec</t>
  </si>
  <si>
    <t>TES_per_sqm.kWh.ES.Res.HH.Thermal.SH.Biomass.SC</t>
  </si>
  <si>
    <t>TES_per_sqm.kWh.ES.Res.HH.Thermal.SH.Biomass.SC.AC.Elec</t>
  </si>
  <si>
    <t>TES_per_sqm.kWh.ES.Res.HH.Thermal.SH.Biomass.WH</t>
  </si>
  <si>
    <t>TES_per_sqm.kWh.ES.Res.HH.Thermal.SH.Biomass.WH.Biomass.NoSolar.Biomass</t>
  </si>
  <si>
    <t>TES_per_sqm.kWh.ES.Res.HH.Thermal.SH.Biomass.WH.Biomass.Solar</t>
  </si>
  <si>
    <t>TES_per_sqm.kWh.ES.Res.HH.Thermal.SH.Biomass.WH.Biomass.Solar.Biomass</t>
  </si>
  <si>
    <t>TES_per_sqm.kWh.ES.Res.HH.Thermal.SH.Biomass.WH.Biomass.Solar.Solar</t>
  </si>
  <si>
    <t>TES_per_sqm.kWh.ES.Res.HH.Thermal.SH.Biomass.WH.LPG.NoSolar.LPG</t>
  </si>
  <si>
    <t>TES_per_sqm.kWh.ES.Res.HH.Thermal.SH.Biomass.WH.LPG.Solar</t>
  </si>
  <si>
    <t>TES_per_sqm.kWh.ES.Res.HH.Thermal.SH.Biomass.WH.LPG.Solar.LPG</t>
  </si>
  <si>
    <t>TES_per_sqm.kWh.ES.Res.HH.Thermal.SH.Biomass.WH.LPG.Solar.Solar</t>
  </si>
  <si>
    <t>TES_per_sqm.kWh.ES.Res.HH.Thermal.SH.Biomass.WH.Elc.NoSolar.Elec</t>
  </si>
  <si>
    <t>TES_per_sqm.kWh.ES.Res.HH.Thermal.SH.Biomass.WH.Elc.Solar</t>
  </si>
  <si>
    <t>TES_per_sqm.kWh.ES.Res.HH.Thermal.SH.Biomass.WH.Elc.Solar.Elec</t>
  </si>
  <si>
    <t>TES_per_sqm.kWh.ES.Res.HH.Thermal.SH.Biomass.WH.Elc.Solar.Solar</t>
  </si>
  <si>
    <t>TES_per_sqm.kWh.ES.Res.HH.Thermal.SH.Biomass.CO</t>
  </si>
  <si>
    <t>TES_per_sqm.kWh.ES.Res.HH.Thermal.SH.Biomass.CO.Biomass.Biomass</t>
  </si>
  <si>
    <t>TES_per_sqm.kWh.ES.Res.HH.Thermal.SH.Biomass.CO.LPG.LPG</t>
  </si>
  <si>
    <t>TES_per_sqm.kWh.ES.Res.HH.Thermal.SH.Biomass.CO.Elc.Elec</t>
  </si>
  <si>
    <t>TES_per_sqm.kWh.ES.Res.HH.Thermal.SH.Geo</t>
  </si>
  <si>
    <t>TES_per_sqm.kWh.ES.Res.HH.Thermal.SH.Geo.SH</t>
  </si>
  <si>
    <t>TES_per_sqm.kWh.ES.Res.HH.Thermal.SH.Geo.SH.Geo</t>
  </si>
  <si>
    <t>TES_per_sqm.kWh.ES.Res.HH.Thermal.SH.Geo.SH.Elec</t>
  </si>
  <si>
    <t>TES_per_sqm.kWh.ES.Res.HH.Thermal.SH.Geo.SC</t>
  </si>
  <si>
    <t>TES_per_sqm.kWh.ES.Res.HH.Thermal.SH.Geo.SC.AC.Elec</t>
  </si>
  <si>
    <t>TES_per_sqm.kWh.ES.Res.HH.Thermal.SH.Geo.WH</t>
  </si>
  <si>
    <t>TES_per_sqm.kWh.ES.Res.HH.Thermal.SH.Geo.WH.Geo.NoSolar.Geo</t>
  </si>
  <si>
    <t>TES_per_sqm.kWh.ES.Res.HH.Thermal.SH.Geo.WH.Geo.Solar</t>
  </si>
  <si>
    <t>TES_per_sqm.kWh.ES.Res.HH.Thermal.SH.Geo.WH.Geo.Solar.Geo</t>
  </si>
  <si>
    <t>TES_per_sqm.kWh.ES.Res.HH.Thermal.SH.Geo.WH.Geo.Solar.Solar</t>
  </si>
  <si>
    <t>TES_per_sqm.kWh.ES.Res.HH.Thermal.SH.Geo.WH.Elc.NoSolar.Elec</t>
  </si>
  <si>
    <t>TES_per_sqm.kWh.ES.Res.HH.Thermal.SH.Geo.WH.Elc.Solar</t>
  </si>
  <si>
    <t>TES_per_sqm.kWh.ES.Res.HH.Thermal.SH.Geo.WH.Elc.Solar.Elec</t>
  </si>
  <si>
    <t>TES_per_sqm.kWh.ES.Res.HH.Thermal.SH.Geo.WH.Elc.Solar.Solar</t>
  </si>
  <si>
    <t>TES_per_sqm.kWh.ES.Res.HH.Thermal.SH.Geo.CO</t>
  </si>
  <si>
    <t>TES_per_sqm.kWh.ES.Res.HH.Thermal.SH.Geo.CO.LPG.LPG</t>
  </si>
  <si>
    <t>TES_per_sqm.kWh.ES.Res.HH.Thermal.SH.Geo.CO.Elc.Elec</t>
  </si>
  <si>
    <t>TES_per_sqm.kWh.ES.Res.HH.Thermal.SH.DistrHeat</t>
  </si>
  <si>
    <t>TES_per_sqm.kWh.ES.Res.HH.Thermal.SH.DistrHeat.SH</t>
  </si>
  <si>
    <t>TES_per_sqm.kWh.ES.Res.HH.Thermal.SH.DistrHeat.SH.Steam_Distr</t>
  </si>
  <si>
    <t>TES_per_sqm.kWh.ES.Res.HH.Thermal.SH.DistrHeat.SH.Elec</t>
  </si>
  <si>
    <t>TES_per_sqm.kWh.ES.Res.HH.Thermal.SH.DistrHeat.SC</t>
  </si>
  <si>
    <t>TES_per_sqm.kWh.ES.Res.HH.Thermal.SH.DistrHeat.SC.AC.Elec</t>
  </si>
  <si>
    <t>TES_per_sqm.kWh.ES.Res.HH.Thermal.SH.DistrHeat.WH</t>
  </si>
  <si>
    <t>TES_per_sqm.kWh.ES.Res.HH.Thermal.SH.DistrHeat.WH.DistrHeat.NoSolar.Steam_Distr</t>
  </si>
  <si>
    <t>TES_per_sqm.kWh.ES.Res.HH.Thermal.SH.DistrHeat.WH.DistrHeat.Solar</t>
  </si>
  <si>
    <t>TES_per_sqm.kWh.ES.Res.HH.Thermal.SH.DistrHeat.WH.DistrHeat.Solar.Steam_Distr</t>
  </si>
  <si>
    <t>TES_per_sqm.kWh.ES.Res.HH.Thermal.SH.DistrHeat.WH.DistrHeat.Solar.Solar</t>
  </si>
  <si>
    <t>TES_per_sqm.kWh.ES.Res.HH.Thermal.SH.DistrHeat.WH.Elc.NoSolar.Elec</t>
  </si>
  <si>
    <t>TES_per_sqm.kWh.ES.Res.HH.Thermal.SH.DistrHeat.WH.Elc.Solar</t>
  </si>
  <si>
    <t>TES_per_sqm.kWh.ES.Res.HH.Thermal.SH.DistrHeat.WH.Elc.Solar.Elec</t>
  </si>
  <si>
    <t>TES_per_sqm.kWh.ES.Res.HH.Thermal.SH.DistrHeat.WH.Elc.Solar.Solar</t>
  </si>
  <si>
    <t>TES_per_sqm.kWh.ES.Res.HH.Thermal.SH.DistrHeat.CO</t>
  </si>
  <si>
    <t>TES_per_sqm.kWh.ES.Res.HH.Thermal.SH.DistrHeat.CO.LPG.LPG</t>
  </si>
  <si>
    <t>TES_per_sqm.kWh.ES.Res.HH.Thermal.SH.DistrHeat.CO.Elc.Elec</t>
  </si>
  <si>
    <t>TES_per_sqm.kWh.ES.Res.HH.Thermal.SH.AdvElc</t>
  </si>
  <si>
    <t>TES_per_sqm.kWh.ES.Res.HH.Thermal.SH.AdvElc.SH</t>
  </si>
  <si>
    <t>TES_per_sqm.kWh.ES.Res.HH.Thermal.SH.AdvElc.SH.Elec</t>
  </si>
  <si>
    <t>TES_per_sqm.kWh.ES.Res.HH.Thermal.SH.AdvElc.SC</t>
  </si>
  <si>
    <t>TES_per_sqm.kWh.ES.Res.HH.Thermal.SH.AdvElc.SC.AC.Elec</t>
  </si>
  <si>
    <t>TES_per_sqm.kWh.ES.Res.HH.Thermal.SH.AdvElc.WH</t>
  </si>
  <si>
    <t>TES_per_sqm.kWh.ES.Res.HH.Thermal.SH.AdvElc.WH.LPG.NoSolar.LPG</t>
  </si>
  <si>
    <t>TES_per_sqm.kWh.ES.Res.HH.Thermal.SH.AdvElc.WH.LPG.Solar</t>
  </si>
  <si>
    <t>TES_per_sqm.kWh.ES.Res.HH.Thermal.SH.AdvElc.WH.LPG.Solar.LPG</t>
  </si>
  <si>
    <t>TES_per_sqm.kWh.ES.Res.HH.Thermal.SH.AdvElc.WH.LPG.Solar.Solar</t>
  </si>
  <si>
    <t>TES_per_sqm.kWh.ES.Res.HH.Thermal.SH.AdvElc.WH.Elc.NoSolar.Elec</t>
  </si>
  <si>
    <t>TES_per_sqm.kWh.ES.Res.HH.Thermal.SH.AdvElc.WH.Elc.Solar</t>
  </si>
  <si>
    <t>TES_per_sqm.kWh.ES.Res.HH.Thermal.SH.AdvElc.WH.Elc.Solar.Elec</t>
  </si>
  <si>
    <t>TES_per_sqm.kWh.ES.Res.HH.Thermal.SH.AdvElc.WH.Elc.Solar.Solar</t>
  </si>
  <si>
    <t>TES_per_sqm.kWh.ES.Res.HH.Thermal.SH.AdvElc.CO</t>
  </si>
  <si>
    <t>TES_per_sqm.kWh.ES.Res.HH.Thermal.SH.AdvElc.CO.LPG.LPG</t>
  </si>
  <si>
    <t>TES_per_sqm.kWh.ES.Res.HH.Thermal.SH.AdvElc.CO.Elc.Elec</t>
  </si>
  <si>
    <t>TES_per_sqm.kWh.ES.Res.HH.Thermal.SH.ConvElc</t>
  </si>
  <si>
    <t>TES_per_sqm.kWh.ES.Res.HH.Thermal.SH.ConvElc.SH</t>
  </si>
  <si>
    <t>TES_per_sqm.kWh.ES.Res.HH.Thermal.SH.ConvElc.SH.Elec</t>
  </si>
  <si>
    <t>TES_per_sqm.kWh.ES.Res.HH.Thermal.SH.ConvElc.SC</t>
  </si>
  <si>
    <t>TES_per_sqm.kWh.ES.Res.HH.Thermal.SH.ConvElc.SC.AC.Elec</t>
  </si>
  <si>
    <t>TES_per_sqm.kWh.ES.Res.HH.Thermal.SH.ConvElc.WH</t>
  </si>
  <si>
    <t>TES_per_sqm.kWh.ES.Res.HH.Thermal.SH.ConvElc.WH.LPG.NoSolar.LPG</t>
  </si>
  <si>
    <t>TES_per_sqm.kWh.ES.Res.HH.Thermal.SH.ConvElc.WH.LPG.Solar</t>
  </si>
  <si>
    <t>TES_per_sqm.kWh.ES.Res.HH.Thermal.SH.ConvElc.WH.LPG.Solar.LPG</t>
  </si>
  <si>
    <t>TES_per_sqm.kWh.ES.Res.HH.Thermal.SH.ConvElc.WH.LPG.Solar.Solar</t>
  </si>
  <si>
    <t>TES_per_sqm.kWh.ES.Res.HH.Thermal.SH.ConvElc.WH.Elc.NoSolar.Elec</t>
  </si>
  <si>
    <t>TES_per_sqm.kWh.ES.Res.HH.Thermal.SH.ConvElc.WH.Elc.Solar</t>
  </si>
  <si>
    <t>TES_per_sqm.kWh.ES.Res.HH.Thermal.SH.ConvElc.WH.Elc.Solar.Elec</t>
  </si>
  <si>
    <t>TES_per_sqm.kWh.ES.Res.HH.Thermal.SH.ConvElc.WH.Elc.Solar.Solar</t>
  </si>
  <si>
    <t>TES_per_sqm.kWh.ES.Res.HH.Thermal.SH.ConvElc.CO</t>
  </si>
  <si>
    <t>TES_per_sqm.kWh.ES.Res.HH.Thermal.SH.ConvElc.CO.LPG.LPG</t>
  </si>
  <si>
    <t>TES_per_sqm.kWh.ES.Res.HH.Thermal.SH.ConvElc.CO.Elc.Elec</t>
  </si>
  <si>
    <t>ES - CO2 emissions per surface area (detailed structure)</t>
  </si>
  <si>
    <t>EMI_per_sqm.kgCO2.ES.Res.HH.Thermal.SH.Solids</t>
  </si>
  <si>
    <t>EMI_per_sqm.kgCO2.ES.Res.HH.Thermal.SH.Solids.SH</t>
  </si>
  <si>
    <t>EMI_per_sqm.kgCO2.ES.Res.HH.Thermal.SH.Solids.SH.Solids</t>
  </si>
  <si>
    <t>EMI_per_sqm.kgCO2.ES.Res.HH.Thermal.SH.Solids.SH.Elec</t>
  </si>
  <si>
    <t>EMI_per_sqm.kgCO2.ES.Res.HH.Thermal.SH.Solids.SC</t>
  </si>
  <si>
    <t>EMI_per_sqm.kgCO2.ES.Res.HH.Thermal.SH.Solids.SC.AC.Elec</t>
  </si>
  <si>
    <t>EMI_per_sqm.kgCO2.ES.Res.HH.Thermal.SH.Solids.WH</t>
  </si>
  <si>
    <t>EMI_per_sqm.kgCO2.ES.Res.HH.Thermal.SH.Solids.WH.Solids.NoSolar.Solids</t>
  </si>
  <si>
    <t>EMI_per_sqm.kgCO2.ES.Res.HH.Thermal.SH.Solids.WH.LPG.NoSolar.LPG</t>
  </si>
  <si>
    <t>EMI_per_sqm.kgCO2.ES.Res.HH.Thermal.SH.Solids.WH.LPG.Solar</t>
  </si>
  <si>
    <t>EMI_per_sqm.kgCO2.ES.Res.HH.Thermal.SH.Solids.WH.LPG.Solar.LPG</t>
  </si>
  <si>
    <t>EMI_per_sqm.kgCO2.ES.Res.HH.Thermal.SH.Solids.WH.LPG.Solar.Solar</t>
  </si>
  <si>
    <t>EMI_per_sqm.kgCO2.ES.Res.HH.Thermal.SH.Solids.WH.Elc.NoSolar.Elec</t>
  </si>
  <si>
    <t>EMI_per_sqm.kgCO2.ES.Res.HH.Thermal.SH.Solids.WH.Elc.Solar</t>
  </si>
  <si>
    <t>EMI_per_sqm.kgCO2.ES.Res.HH.Thermal.SH.Solids.WH.Elc.Solar.Elec</t>
  </si>
  <si>
    <t>EMI_per_sqm.kgCO2.ES.Res.HH.Thermal.SH.Solids.WH.Elc.Solar.Solar</t>
  </si>
  <si>
    <t>EMI_per_sqm.kgCO2.ES.Res.HH.Thermal.SH.Solids.CO</t>
  </si>
  <si>
    <t>EMI_per_sqm.kgCO2.ES.Res.HH.Thermal.SH.Solids.CO.Solids.Solids</t>
  </si>
  <si>
    <t>EMI_per_sqm.kgCO2.ES.Res.HH.Thermal.SH.Solids.CO.LPG.LPG</t>
  </si>
  <si>
    <t>EMI_per_sqm.kgCO2.ES.Res.HH.Thermal.SH.Solids.CO.Elc.Elec</t>
  </si>
  <si>
    <t>EMI_per_sqm.kgCO2.ES.Res.HH.Thermal.SH.LPG</t>
  </si>
  <si>
    <t>EMI_per_sqm.kgCO2.ES.Res.HH.Thermal.SH.LPG.SH</t>
  </si>
  <si>
    <t>EMI_per_sqm.kgCO2.ES.Res.HH.Thermal.SH.LPG.SH.LPG</t>
  </si>
  <si>
    <t>EMI_per_sqm.kgCO2.ES.Res.HH.Thermal.SH.LPG.SH.Elec</t>
  </si>
  <si>
    <t>EMI_per_sqm.kgCO2.ES.Res.HH.Thermal.SH.LPG.SC</t>
  </si>
  <si>
    <t>EMI_per_sqm.kgCO2.ES.Res.HH.Thermal.SH.LPG.SC.AC.Elec</t>
  </si>
  <si>
    <t>EMI_per_sqm.kgCO2.ES.Res.HH.Thermal.SH.LPG.WH</t>
  </si>
  <si>
    <t>EMI_per_sqm.kgCO2.ES.Res.HH.Thermal.SH.LPG.WH.LPG.NoSolar.LPG</t>
  </si>
  <si>
    <t>EMI_per_sqm.kgCO2.ES.Res.HH.Thermal.SH.LPG.WH.LPG.Solar</t>
  </si>
  <si>
    <t>EMI_per_sqm.kgCO2.ES.Res.HH.Thermal.SH.LPG.WH.LPG.Solar.LPG</t>
  </si>
  <si>
    <t>EMI_per_sqm.kgCO2.ES.Res.HH.Thermal.SH.LPG.WH.LPG.Solar.Solar</t>
  </si>
  <si>
    <t>EMI_per_sqm.kgCO2.ES.Res.HH.Thermal.SH.LPG.WH.Elc.NoSolar.Elec</t>
  </si>
  <si>
    <t>EMI_per_sqm.kgCO2.ES.Res.HH.Thermal.SH.LPG.WH.Elc.Solar</t>
  </si>
  <si>
    <t>EMI_per_sqm.kgCO2.ES.Res.HH.Thermal.SH.LPG.WH.Elc.Solar.Elec</t>
  </si>
  <si>
    <t>EMI_per_sqm.kgCO2.ES.Res.HH.Thermal.SH.LPG.WH.Elc.Solar.Solar</t>
  </si>
  <si>
    <t>EMI_per_sqm.kgCO2.ES.Res.HH.Thermal.SH.LPG.CO</t>
  </si>
  <si>
    <t>EMI_per_sqm.kgCO2.ES.Res.HH.Thermal.SH.LPG.CO.LPG.LPG</t>
  </si>
  <si>
    <t>EMI_per_sqm.kgCO2.ES.Res.HH.Thermal.SH.LPG.CO.Elc.Elec</t>
  </si>
  <si>
    <t>EMI_per_sqm.kgCO2.ES.Res.HH.Thermal.SH.Oil</t>
  </si>
  <si>
    <t>EMI_per_sqm.kgCO2.ES.Res.HH.Thermal.SH.Oil.SH</t>
  </si>
  <si>
    <t>EMI_per_sqm.kgCO2.ES.Res.HH.Thermal.SH.Oil.SH.Oil</t>
  </si>
  <si>
    <t>EMI_per_sqm.kgCO2.ES.Res.HH.Thermal.SH.Oil.SH.Elec</t>
  </si>
  <si>
    <t>EMI_per_sqm.kgCO2.ES.Res.HH.Thermal.SH.Oil.SC</t>
  </si>
  <si>
    <t>EMI_per_sqm.kgCO2.ES.Res.HH.Thermal.SH.Oil.SC.AC.Elec</t>
  </si>
  <si>
    <t>EMI_per_sqm.kgCO2.ES.Res.HH.Thermal.SH.Oil.WH</t>
  </si>
  <si>
    <t>EMI_per_sqm.kgCO2.ES.Res.HH.Thermal.SH.Oil.WH.Oil.NoSolar.Oil</t>
  </si>
  <si>
    <t>EMI_per_sqm.kgCO2.ES.Res.HH.Thermal.SH.Oil.WH.Oil.Solar</t>
  </si>
  <si>
    <t>EMI_per_sqm.kgCO2.ES.Res.HH.Thermal.SH.Oil.WH.Oil.Solar.Oil</t>
  </si>
  <si>
    <t>EMI_per_sqm.kgCO2.ES.Res.HH.Thermal.SH.Oil.WH.Oil.Solar.Solar</t>
  </si>
  <si>
    <t>EMI_per_sqm.kgCO2.ES.Res.HH.Thermal.SH.Oil.WH.Elc.NoSolar.Elec</t>
  </si>
  <si>
    <t>EMI_per_sqm.kgCO2.ES.Res.HH.Thermal.SH.Oil.WH.Elc.Solar</t>
  </si>
  <si>
    <t>EMI_per_sqm.kgCO2.ES.Res.HH.Thermal.SH.Oil.WH.Elc.Solar.Elec</t>
  </si>
  <si>
    <t>EMI_per_sqm.kgCO2.ES.Res.HH.Thermal.SH.Oil.WH.Elc.Solar.Solar</t>
  </si>
  <si>
    <t>EMI_per_sqm.kgCO2.ES.Res.HH.Thermal.SH.Oil.CO</t>
  </si>
  <si>
    <t>EMI_per_sqm.kgCO2.ES.Res.HH.Thermal.SH.Oil.CO.LPG.LPG</t>
  </si>
  <si>
    <t>EMI_per_sqm.kgCO2.ES.Res.HH.Thermal.SH.Oil.CO.Elc.Elec</t>
  </si>
  <si>
    <t>EMI_per_sqm.kgCO2.ES.Res.HH.Thermal.SH.Gas</t>
  </si>
  <si>
    <t>EMI_per_sqm.kgCO2.ES.Res.HH.Thermal.SH.Gas.SH</t>
  </si>
  <si>
    <t>EMI_per_sqm.kgCO2.ES.Res.HH.Thermal.SH.Gas.SH.Gas</t>
  </si>
  <si>
    <t>EMI_per_sqm.kgCO2.ES.Res.HH.Thermal.SH.Gas.SH.Elec</t>
  </si>
  <si>
    <t>EMI_per_sqm.kgCO2.ES.Res.HH.Thermal.SH.Gas.SC</t>
  </si>
  <si>
    <t>EMI_per_sqm.kgCO2.ES.Res.HH.Thermal.SH.Gas.SC.AC.Elec</t>
  </si>
  <si>
    <t>EMI_per_sqm.kgCO2.ES.Res.HH.Thermal.SH.Gas.WH</t>
  </si>
  <si>
    <t>EMI_per_sqm.kgCO2.ES.Res.HH.Thermal.SH.Gas.WH.Gas.NoSolar.Gas</t>
  </si>
  <si>
    <t>EMI_per_sqm.kgCO2.ES.Res.HH.Thermal.SH.Gas.WH.Gas.Solar</t>
  </si>
  <si>
    <t>EMI_per_sqm.kgCO2.ES.Res.HH.Thermal.SH.Gas.WH.Gas.Solar.Gas</t>
  </si>
  <si>
    <t>EMI_per_sqm.kgCO2.ES.Res.HH.Thermal.SH.Gas.WH.Gas.Solar.Solar</t>
  </si>
  <si>
    <t>EMI_per_sqm.kgCO2.ES.Res.HH.Thermal.SH.Gas.WH.Elc.NoSolar.Elec</t>
  </si>
  <si>
    <t>EMI_per_sqm.kgCO2.ES.Res.HH.Thermal.SH.Gas.WH.Elc.Solar</t>
  </si>
  <si>
    <t>EMI_per_sqm.kgCO2.ES.Res.HH.Thermal.SH.Gas.WH.Elc.Solar.Elec</t>
  </si>
  <si>
    <t>EMI_per_sqm.kgCO2.ES.Res.HH.Thermal.SH.Gas.WH.Elc.Solar.Solar</t>
  </si>
  <si>
    <t>EMI_per_sqm.kgCO2.ES.Res.HH.Thermal.SH.Gas.CO</t>
  </si>
  <si>
    <t>EMI_per_sqm.kgCO2.ES.Res.HH.Thermal.SH.Gas.CO.Gas.Gas</t>
  </si>
  <si>
    <t>EMI_per_sqm.kgCO2.ES.Res.HH.Thermal.SH.Gas.CO.Elc.Elec</t>
  </si>
  <si>
    <t>EMI_per_sqm.kgCO2.ES.Res.HH.Thermal.SH.Biomass</t>
  </si>
  <si>
    <t>EMI_per_sqm.kgCO2.ES.Res.HH.Thermal.SH.Biomass.SH</t>
  </si>
  <si>
    <t>EMI_per_sqm.kgCO2.ES.Res.HH.Thermal.SH.Biomass.SH.Biomass</t>
  </si>
  <si>
    <t>EMI_per_sqm.kgCO2.ES.Res.HH.Thermal.SH.Biomass.SH.Elec</t>
  </si>
  <si>
    <t>EMI_per_sqm.kgCO2.ES.Res.HH.Thermal.SH.Biomass.SC</t>
  </si>
  <si>
    <t>EMI_per_sqm.kgCO2.ES.Res.HH.Thermal.SH.Biomass.SC.AC.Elec</t>
  </si>
  <si>
    <t>EMI_per_sqm.kgCO2.ES.Res.HH.Thermal.SH.Biomass.WH</t>
  </si>
  <si>
    <t>EMI_per_sqm.kgCO2.ES.Res.HH.Thermal.SH.Biomass.WH.Biomass.NoSolar.Biomass</t>
  </si>
  <si>
    <t>EMI_per_sqm.kgCO2.ES.Res.HH.Thermal.SH.Biomass.WH.Biomass.Solar</t>
  </si>
  <si>
    <t>EMI_per_sqm.kgCO2.ES.Res.HH.Thermal.SH.Biomass.WH.Biomass.Solar.Biomass</t>
  </si>
  <si>
    <t>EMI_per_sqm.kgCO2.ES.Res.HH.Thermal.SH.Biomass.WH.Biomass.Solar.Solar</t>
  </si>
  <si>
    <t>EMI_per_sqm.kgCO2.ES.Res.HH.Thermal.SH.Biomass.WH.LPG.NoSolar.LPG</t>
  </si>
  <si>
    <t>EMI_per_sqm.kgCO2.ES.Res.HH.Thermal.SH.Biomass.WH.LPG.Solar</t>
  </si>
  <si>
    <t>EMI_per_sqm.kgCO2.ES.Res.HH.Thermal.SH.Biomass.WH.LPG.Solar.LPG</t>
  </si>
  <si>
    <t>EMI_per_sqm.kgCO2.ES.Res.HH.Thermal.SH.Biomass.WH.LPG.Solar.Solar</t>
  </si>
  <si>
    <t>EMI_per_sqm.kgCO2.ES.Res.HH.Thermal.SH.Biomass.WH.Elc.NoSolar.Elec</t>
  </si>
  <si>
    <t>EMI_per_sqm.kgCO2.ES.Res.HH.Thermal.SH.Biomass.WH.Elc.Solar</t>
  </si>
  <si>
    <t>EMI_per_sqm.kgCO2.ES.Res.HH.Thermal.SH.Biomass.WH.Elc.Solar.Elec</t>
  </si>
  <si>
    <t>EMI_per_sqm.kgCO2.ES.Res.HH.Thermal.SH.Biomass.WH.Elc.Solar.Solar</t>
  </si>
  <si>
    <t>EMI_per_sqm.kgCO2.ES.Res.HH.Thermal.SH.Biomass.CO</t>
  </si>
  <si>
    <t>EMI_per_sqm.kgCO2.ES.Res.HH.Thermal.SH.Biomass.CO.Biomass.Biomass</t>
  </si>
  <si>
    <t>EMI_per_sqm.kgCO2.ES.Res.HH.Thermal.SH.Biomass.CO.LPG.LPG</t>
  </si>
  <si>
    <t>EMI_per_sqm.kgCO2.ES.Res.HH.Thermal.SH.Biomass.CO.Elc.Elec</t>
  </si>
  <si>
    <t>EMI_per_sqm.kgCO2.ES.Res.HH.Thermal.SH.Geo</t>
  </si>
  <si>
    <t>EMI_per_sqm.kgCO2.ES.Res.HH.Thermal.SH.Geo.SH</t>
  </si>
  <si>
    <t>EMI_per_sqm.kgCO2.ES.Res.HH.Thermal.SH.Geo.SH.Geo</t>
  </si>
  <si>
    <t>EMI_per_sqm.kgCO2.ES.Res.HH.Thermal.SH.Geo.SH.Elec</t>
  </si>
  <si>
    <t>EMI_per_sqm.kgCO2.ES.Res.HH.Thermal.SH.Geo.SC</t>
  </si>
  <si>
    <t>EMI_per_sqm.kgCO2.ES.Res.HH.Thermal.SH.Geo.SC.AC.Elec</t>
  </si>
  <si>
    <t>EMI_per_sqm.kgCO2.ES.Res.HH.Thermal.SH.Geo.WH</t>
  </si>
  <si>
    <t>EMI_per_sqm.kgCO2.ES.Res.HH.Thermal.SH.Geo.WH.Geo.NoSolar.Geo</t>
  </si>
  <si>
    <t>EMI_per_sqm.kgCO2.ES.Res.HH.Thermal.SH.Geo.WH.Geo.Solar</t>
  </si>
  <si>
    <t>EMI_per_sqm.kgCO2.ES.Res.HH.Thermal.SH.Geo.WH.Geo.Solar.Geo</t>
  </si>
  <si>
    <t>EMI_per_sqm.kgCO2.ES.Res.HH.Thermal.SH.Geo.WH.Geo.Solar.Solar</t>
  </si>
  <si>
    <t>EMI_per_sqm.kgCO2.ES.Res.HH.Thermal.SH.Geo.WH.Elc.NoSolar.Elec</t>
  </si>
  <si>
    <t>EMI_per_sqm.kgCO2.ES.Res.HH.Thermal.SH.Geo.WH.Elc.Solar</t>
  </si>
  <si>
    <t>EMI_per_sqm.kgCO2.ES.Res.HH.Thermal.SH.Geo.WH.Elc.Solar.Elec</t>
  </si>
  <si>
    <t>EMI_per_sqm.kgCO2.ES.Res.HH.Thermal.SH.Geo.WH.Elc.Solar.Solar</t>
  </si>
  <si>
    <t>EMI_per_sqm.kgCO2.ES.Res.HH.Thermal.SH.Geo.CO</t>
  </si>
  <si>
    <t>EMI_per_sqm.kgCO2.ES.Res.HH.Thermal.SH.Geo.CO.LPG.LPG</t>
  </si>
  <si>
    <t>EMI_per_sqm.kgCO2.ES.Res.HH.Thermal.SH.Geo.CO.Elc.Elec</t>
  </si>
  <si>
    <t>EMI_per_sqm.kgCO2.ES.Res.HH.Thermal.SH.DistrHeat</t>
  </si>
  <si>
    <t>EMI_per_sqm.kgCO2.ES.Res.HH.Thermal.SH.DistrHeat.SH</t>
  </si>
  <si>
    <t>EMI_per_sqm.kgCO2.ES.Res.HH.Thermal.SH.DistrHeat.SH.Steam_Distr</t>
  </si>
  <si>
    <t>EMI_per_sqm.kgCO2.ES.Res.HH.Thermal.SH.DistrHeat.SH.Elec</t>
  </si>
  <si>
    <t>EMI_per_sqm.kgCO2.ES.Res.HH.Thermal.SH.DistrHeat.SC</t>
  </si>
  <si>
    <t>EMI_per_sqm.kgCO2.ES.Res.HH.Thermal.SH.DistrHeat.SC.AC.Elec</t>
  </si>
  <si>
    <t>EMI_per_sqm.kgCO2.ES.Res.HH.Thermal.SH.DistrHeat.WH</t>
  </si>
  <si>
    <t>EMI_per_sqm.kgCO2.ES.Res.HH.Thermal.SH.DistrHeat.WH.DistrHeat.NoSolar.Steam_Distr</t>
  </si>
  <si>
    <t>EMI_per_sqm.kgCO2.ES.Res.HH.Thermal.SH.DistrHeat.WH.DistrHeat.Solar</t>
  </si>
  <si>
    <t>EMI_per_sqm.kgCO2.ES.Res.HH.Thermal.SH.DistrHeat.WH.DistrHeat.Solar.Steam_Distr</t>
  </si>
  <si>
    <t>EMI_per_sqm.kgCO2.ES.Res.HH.Thermal.SH.DistrHeat.WH.DistrHeat.Solar.Solar</t>
  </si>
  <si>
    <t>EMI_per_sqm.kgCO2.ES.Res.HH.Thermal.SH.DistrHeat.WH.Elc.NoSolar.Elec</t>
  </si>
  <si>
    <t>EMI_per_sqm.kgCO2.ES.Res.HH.Thermal.SH.DistrHeat.WH.Elc.Solar</t>
  </si>
  <si>
    <t>EMI_per_sqm.kgCO2.ES.Res.HH.Thermal.SH.DistrHeat.WH.Elc.Solar.Elec</t>
  </si>
  <si>
    <t>EMI_per_sqm.kgCO2.ES.Res.HH.Thermal.SH.DistrHeat.WH.Elc.Solar.Solar</t>
  </si>
  <si>
    <t>EMI_per_sqm.kgCO2.ES.Res.HH.Thermal.SH.DistrHeat.CO</t>
  </si>
  <si>
    <t>EMI_per_sqm.kgCO2.ES.Res.HH.Thermal.SH.DistrHeat.CO.LPG.LPG</t>
  </si>
  <si>
    <t>EMI_per_sqm.kgCO2.ES.Res.HH.Thermal.SH.DistrHeat.CO.Elc.Elec</t>
  </si>
  <si>
    <t>EMI_per_sqm.kgCO2.ES.Res.HH.Thermal.SH.AdvElc</t>
  </si>
  <si>
    <t>EMI_per_sqm.kgCO2.ES.Res.HH.Thermal.SH.AdvElc.SH</t>
  </si>
  <si>
    <t>EMI_per_sqm.kgCO2.ES.Res.HH.Thermal.SH.AdvElc.SH.Elec</t>
  </si>
  <si>
    <t>EMI_per_sqm.kgCO2.ES.Res.HH.Thermal.SH.AdvElc.SC</t>
  </si>
  <si>
    <t>EMI_per_sqm.kgCO2.ES.Res.HH.Thermal.SH.AdvElc.SC.AC.Elec</t>
  </si>
  <si>
    <t>EMI_per_sqm.kgCO2.ES.Res.HH.Thermal.SH.AdvElc.WH</t>
  </si>
  <si>
    <t>EMI_per_sqm.kgCO2.ES.Res.HH.Thermal.SH.AdvElc.WH.LPG.NoSolar.LPG</t>
  </si>
  <si>
    <t>EMI_per_sqm.kgCO2.ES.Res.HH.Thermal.SH.AdvElc.WH.LPG.Solar</t>
  </si>
  <si>
    <t>EMI_per_sqm.kgCO2.ES.Res.HH.Thermal.SH.AdvElc.WH.LPG.Solar.LPG</t>
  </si>
  <si>
    <t>EMI_per_sqm.kgCO2.ES.Res.HH.Thermal.SH.AdvElc.WH.LPG.Solar.Solar</t>
  </si>
  <si>
    <t>EMI_per_sqm.kgCO2.ES.Res.HH.Thermal.SH.AdvElc.WH.Elc.NoSolar.Elec</t>
  </si>
  <si>
    <t>EMI_per_sqm.kgCO2.ES.Res.HH.Thermal.SH.AdvElc.WH.Elc.Solar</t>
  </si>
  <si>
    <t>EMI_per_sqm.kgCO2.ES.Res.HH.Thermal.SH.AdvElc.WH.Elc.Solar.Elec</t>
  </si>
  <si>
    <t>EMI_per_sqm.kgCO2.ES.Res.HH.Thermal.SH.AdvElc.WH.Elc.Solar.Solar</t>
  </si>
  <si>
    <t>EMI_per_sqm.kgCO2.ES.Res.HH.Thermal.SH.AdvElc.CO</t>
  </si>
  <si>
    <t>EMI_per_sqm.kgCO2.ES.Res.HH.Thermal.SH.AdvElc.CO.LPG.LPG</t>
  </si>
  <si>
    <t>EMI_per_sqm.kgCO2.ES.Res.HH.Thermal.SH.AdvElc.CO.Elc.Elec</t>
  </si>
  <si>
    <t>EMI_per_sqm.kgCO2.ES.Res.HH.Thermal.SH.ConvElc</t>
  </si>
  <si>
    <t>EMI_per_sqm.kgCO2.ES.Res.HH.Thermal.SH.ConvElc.SH</t>
  </si>
  <si>
    <t>EMI_per_sqm.kgCO2.ES.Res.HH.Thermal.SH.ConvElc.SH.Elec</t>
  </si>
  <si>
    <t>EMI_per_sqm.kgCO2.ES.Res.HH.Thermal.SH.ConvElc.SC</t>
  </si>
  <si>
    <t>EMI_per_sqm.kgCO2.ES.Res.HH.Thermal.SH.ConvElc.SC.AC.Elec</t>
  </si>
  <si>
    <t>EMI_per_sqm.kgCO2.ES.Res.HH.Thermal.SH.ConvElc.WH</t>
  </si>
  <si>
    <t>EMI_per_sqm.kgCO2.ES.Res.HH.Thermal.SH.ConvElc.WH.LPG.NoSolar.LPG</t>
  </si>
  <si>
    <t>EMI_per_sqm.kgCO2.ES.Res.HH.Thermal.SH.ConvElc.WH.LPG.Solar</t>
  </si>
  <si>
    <t>EMI_per_sqm.kgCO2.ES.Res.HH.Thermal.SH.ConvElc.WH.LPG.Solar.LPG</t>
  </si>
  <si>
    <t>EMI_per_sqm.kgCO2.ES.Res.HH.Thermal.SH.ConvElc.WH.LPG.Solar.Solar</t>
  </si>
  <si>
    <t>EMI_per_sqm.kgCO2.ES.Res.HH.Thermal.SH.ConvElc.WH.Elc.NoSolar.Elec</t>
  </si>
  <si>
    <t>EMI_per_sqm.kgCO2.ES.Res.HH.Thermal.SH.ConvElc.WH.Elc.Solar</t>
  </si>
  <si>
    <t>EMI_per_sqm.kgCO2.ES.Res.HH.Thermal.SH.ConvElc.WH.Elc.Solar.Elec</t>
  </si>
  <si>
    <t>EMI_per_sqm.kgCO2.ES.Res.HH.Thermal.SH.ConvElc.WH.Elc.Solar.Solar</t>
  </si>
  <si>
    <t>EMI_per_sqm.kgCO2.ES.Res.HH.Thermal.SH.ConvElc.CO</t>
  </si>
  <si>
    <t>EMI_per_sqm.kgCO2.ES.Res.HH.Thermal.SH.ConvElc.CO.LPG.LPG</t>
  </si>
  <si>
    <t>EMI_per_sqm.kgCO2.ES.Res.HH.Thermal.SH.ConvElc.CO.Elc.Elec</t>
  </si>
  <si>
    <t>ES - Final energy consumption in new and renovated households (detailed structure)</t>
  </si>
  <si>
    <t>FEC.ktoe.ES.Res.HHnew.Thermal.SH.Solids</t>
  </si>
  <si>
    <t>FEC.ktoe.ES.Res.HHnew.Thermal.SH.Solids.SH</t>
  </si>
  <si>
    <t>FEC.ktoe.ES.Res.HHnew.Thermal.SH.Solids.SH.Solids</t>
  </si>
  <si>
    <t>FEC.ktoe.ES.Res.HHnew.Thermal.SH.Solids.SH.Elec</t>
  </si>
  <si>
    <t>FEC.ktoe.ES.Res.HHnew.Thermal.SH.Solids.SC</t>
  </si>
  <si>
    <t>FEC.ktoe.ES.Res.HHnew.Thermal.SH.Solids.SC.AC.Elec</t>
  </si>
  <si>
    <t>FEC.ktoe.ES.Res.HHnew.Thermal.SH.Solids.WH</t>
  </si>
  <si>
    <t>FEC.ktoe.ES.Res.HHnew.Thermal.SH.Solids.WH.Solids.NoSolar.Solids</t>
  </si>
  <si>
    <t>FEC.ktoe.ES.Res.HHnew.Thermal.SH.Solids.WH.LPG.NoSolar.LPG</t>
  </si>
  <si>
    <t>FEC.ktoe.ES.Res.HHnew.Thermal.SH.Solids.WH.LPG.Solar</t>
  </si>
  <si>
    <t>FEC.ktoe.ES.Res.HHnew.Thermal.SH.Solids.WH.LPG.Solar.LPG</t>
  </si>
  <si>
    <t>FEC.ktoe.ES.Res.HHnew.Thermal.SH.Solids.WH.LPG.Solar.Solar</t>
  </si>
  <si>
    <t>FEC.ktoe.ES.Res.HHnew.Thermal.SH.Solids.WH.Elc.NoSolar.Elec</t>
  </si>
  <si>
    <t>FEC.ktoe.ES.Res.HHnew.Thermal.SH.Solids.WH.Elc.Solar</t>
  </si>
  <si>
    <t>FEC.ktoe.ES.Res.HHnew.Thermal.SH.Solids.WH.Elc.Solar.Elec</t>
  </si>
  <si>
    <t>FEC.ktoe.ES.Res.HHnew.Thermal.SH.Solids.WH.Elc.Solar.Solar</t>
  </si>
  <si>
    <t>FEC.ktoe.ES.Res.HHnew.Thermal.SH.Solids.CO</t>
  </si>
  <si>
    <t>FEC.ktoe.ES.Res.HHnew.Thermal.SH.Solids.CO.Solids.Solids</t>
  </si>
  <si>
    <t>FEC.ktoe.ES.Res.HHnew.Thermal.SH.Solids.CO.LPG.LPG</t>
  </si>
  <si>
    <t>FEC.ktoe.ES.Res.HHnew.Thermal.SH.Solids.CO.Elc.Elec</t>
  </si>
  <si>
    <t>FEC.ktoe.ES.Res.HHnew.Thermal.SH.LPG</t>
  </si>
  <si>
    <t>FEC.ktoe.ES.Res.HHnew.Thermal.SH.LPG.SH</t>
  </si>
  <si>
    <t>FEC.ktoe.ES.Res.HHnew.Thermal.SH.LPG.SH.LPG</t>
  </si>
  <si>
    <t>FEC.ktoe.ES.Res.HHnew.Thermal.SH.LPG.SH.Elec</t>
  </si>
  <si>
    <t>FEC.ktoe.ES.Res.HHnew.Thermal.SH.LPG.SC</t>
  </si>
  <si>
    <t>FEC.ktoe.ES.Res.HHnew.Thermal.SH.LPG.SC.AC.Elec</t>
  </si>
  <si>
    <t>FEC.ktoe.ES.Res.HHnew.Thermal.SH.LPG.WH</t>
  </si>
  <si>
    <t>FEC.ktoe.ES.Res.HHnew.Thermal.SH.LPG.WH.LPG.NoSolar.LPG</t>
  </si>
  <si>
    <t>FEC.ktoe.ES.Res.HHnew.Thermal.SH.LPG.WH.LPG.Solar</t>
  </si>
  <si>
    <t>FEC.ktoe.ES.Res.HHnew.Thermal.SH.LPG.WH.LPG.Solar.LPG</t>
  </si>
  <si>
    <t>FEC.ktoe.ES.Res.HHnew.Thermal.SH.LPG.WH.LPG.Solar.Solar</t>
  </si>
  <si>
    <t>FEC.ktoe.ES.Res.HHnew.Thermal.SH.LPG.WH.Elc.NoSolar.Elec</t>
  </si>
  <si>
    <t>FEC.ktoe.ES.Res.HHnew.Thermal.SH.LPG.WH.Elc.Solar</t>
  </si>
  <si>
    <t>FEC.ktoe.ES.Res.HHnew.Thermal.SH.LPG.WH.Elc.Solar.Elec</t>
  </si>
  <si>
    <t>FEC.ktoe.ES.Res.HHnew.Thermal.SH.LPG.WH.Elc.Solar.Solar</t>
  </si>
  <si>
    <t>FEC.ktoe.ES.Res.HHnew.Thermal.SH.LPG.CO</t>
  </si>
  <si>
    <t>FEC.ktoe.ES.Res.HHnew.Thermal.SH.LPG.CO.LPG.LPG</t>
  </si>
  <si>
    <t>FEC.ktoe.ES.Res.HHnew.Thermal.SH.LPG.CO.Elc.Elec</t>
  </si>
  <si>
    <t>FEC.ktoe.ES.Res.HHnew.Thermal.SH.Oil</t>
  </si>
  <si>
    <t>FEC.ktoe.ES.Res.HHnew.Thermal.SH.Oil.SH</t>
  </si>
  <si>
    <t>FEC.ktoe.ES.Res.HHnew.Thermal.SH.Oil.SH.Oil</t>
  </si>
  <si>
    <t>FEC.ktoe.ES.Res.HHnew.Thermal.SH.Oil.SH.Elec</t>
  </si>
  <si>
    <t>FEC.ktoe.ES.Res.HHnew.Thermal.SH.Oil.SC</t>
  </si>
  <si>
    <t>FEC.ktoe.ES.Res.HHnew.Thermal.SH.Oil.SC.AC.Elec</t>
  </si>
  <si>
    <t>FEC.ktoe.ES.Res.HHnew.Thermal.SH.Oil.WH</t>
  </si>
  <si>
    <t>FEC.ktoe.ES.Res.HHnew.Thermal.SH.Oil.WH.Oil.NoSolar.Oil</t>
  </si>
  <si>
    <t>FEC.ktoe.ES.Res.HHnew.Thermal.SH.Oil.WH.Oil.Solar</t>
  </si>
  <si>
    <t>FEC.ktoe.ES.Res.HHnew.Thermal.SH.Oil.WH.Oil.Solar.Oil</t>
  </si>
  <si>
    <t>FEC.ktoe.ES.Res.HHnew.Thermal.SH.Oil.WH.Oil.Solar.Solar</t>
  </si>
  <si>
    <t>FEC.ktoe.ES.Res.HHnew.Thermal.SH.Oil.WH.Elc.NoSolar.Elec</t>
  </si>
  <si>
    <t>FEC.ktoe.ES.Res.HHnew.Thermal.SH.Oil.WH.Elc.Solar</t>
  </si>
  <si>
    <t>FEC.ktoe.ES.Res.HHnew.Thermal.SH.Oil.WH.Elc.Solar.Elec</t>
  </si>
  <si>
    <t>FEC.ktoe.ES.Res.HHnew.Thermal.SH.Oil.WH.Elc.Solar.Solar</t>
  </si>
  <si>
    <t>FEC.ktoe.ES.Res.HHnew.Thermal.SH.Oil.CO</t>
  </si>
  <si>
    <t>FEC.ktoe.ES.Res.HHnew.Thermal.SH.Oil.CO.LPG.LPG</t>
  </si>
  <si>
    <t>FEC.ktoe.ES.Res.HHnew.Thermal.SH.Oil.CO.Elc.Elec</t>
  </si>
  <si>
    <t>FEC.ktoe.ES.Res.HHnew.Thermal.SH.Gas</t>
  </si>
  <si>
    <t>FEC.ktoe.ES.Res.HHnew.Thermal.SH.Gas.SH</t>
  </si>
  <si>
    <t>FEC.ktoe.ES.Res.HHnew.Thermal.SH.Gas.SH.Gas</t>
  </si>
  <si>
    <t>FEC.ktoe.ES.Res.HHnew.Thermal.SH.Gas.SH.Elec</t>
  </si>
  <si>
    <t>FEC.ktoe.ES.Res.HHnew.Thermal.SH.Gas.SC</t>
  </si>
  <si>
    <t>FEC.ktoe.ES.Res.HHnew.Thermal.SH.Gas.SC.AC.Elec</t>
  </si>
  <si>
    <t>FEC.ktoe.ES.Res.HHnew.Thermal.SH.Gas.WH</t>
  </si>
  <si>
    <t>FEC.ktoe.ES.Res.HHnew.Thermal.SH.Gas.WH.Gas.NoSolar.Gas</t>
  </si>
  <si>
    <t>FEC.ktoe.ES.Res.HHnew.Thermal.SH.Gas.WH.Gas.Solar</t>
  </si>
  <si>
    <t>FEC.ktoe.ES.Res.HHnew.Thermal.SH.Gas.WH.Gas.Solar.Gas</t>
  </si>
  <si>
    <t>FEC.ktoe.ES.Res.HHnew.Thermal.SH.Gas.WH.Gas.Solar.Solar</t>
  </si>
  <si>
    <t>FEC.ktoe.ES.Res.HHnew.Thermal.SH.Gas.WH.Elc.NoSolar.Elec</t>
  </si>
  <si>
    <t>FEC.ktoe.ES.Res.HHnew.Thermal.SH.Gas.WH.Elc.Solar</t>
  </si>
  <si>
    <t>FEC.ktoe.ES.Res.HHnew.Thermal.SH.Gas.WH.Elc.Solar.Elec</t>
  </si>
  <si>
    <t>FEC.ktoe.ES.Res.HHnew.Thermal.SH.Gas.WH.Elc.Solar.Solar</t>
  </si>
  <si>
    <t>FEC.ktoe.ES.Res.HHnew.Thermal.SH.Gas.CO</t>
  </si>
  <si>
    <t>FEC.ktoe.ES.Res.HHnew.Thermal.SH.Gas.CO.Gas.Gas</t>
  </si>
  <si>
    <t>FEC.ktoe.ES.Res.HHnew.Thermal.SH.Gas.CO.Elc.Elec</t>
  </si>
  <si>
    <t>FEC.ktoe.ES.Res.HHnew.Thermal.SH.Biomass</t>
  </si>
  <si>
    <t>FEC.ktoe.ES.Res.HHnew.Thermal.SH.Biomass.SH</t>
  </si>
  <si>
    <t>FEC.ktoe.ES.Res.HHnew.Thermal.SH.Biomass.SH.Biomass</t>
  </si>
  <si>
    <t>FEC.ktoe.ES.Res.HHnew.Thermal.SH.Biomass.SH.Elec</t>
  </si>
  <si>
    <t>FEC.ktoe.ES.Res.HHnew.Thermal.SH.Biomass.SC</t>
  </si>
  <si>
    <t>FEC.ktoe.ES.Res.HHnew.Thermal.SH.Biomass.SC.AC.Elec</t>
  </si>
  <si>
    <t>FEC.ktoe.ES.Res.HHnew.Thermal.SH.Biomass.WH</t>
  </si>
  <si>
    <t>FEC.ktoe.ES.Res.HHnew.Thermal.SH.Biomass.WH.Biomass.NoSolar.Biomass</t>
  </si>
  <si>
    <t>FEC.ktoe.ES.Res.HHnew.Thermal.SH.Biomass.WH.Biomass.Solar</t>
  </si>
  <si>
    <t>FEC.ktoe.ES.Res.HHnew.Thermal.SH.Biomass.WH.Biomass.Solar.Biomass</t>
  </si>
  <si>
    <t>FEC.ktoe.ES.Res.HHnew.Thermal.SH.Biomass.WH.Biomass.Solar.Solar</t>
  </si>
  <si>
    <t>FEC.ktoe.ES.Res.HHnew.Thermal.SH.Biomass.WH.LPG.NoSolar.LPG</t>
  </si>
  <si>
    <t>FEC.ktoe.ES.Res.HHnew.Thermal.SH.Biomass.WH.LPG.Solar</t>
  </si>
  <si>
    <t>FEC.ktoe.ES.Res.HHnew.Thermal.SH.Biomass.WH.LPG.Solar.LPG</t>
  </si>
  <si>
    <t>FEC.ktoe.ES.Res.HHnew.Thermal.SH.Biomass.WH.LPG.Solar.Solar</t>
  </si>
  <si>
    <t>FEC.ktoe.ES.Res.HHnew.Thermal.SH.Biomass.WH.Elc.NoSolar.Elec</t>
  </si>
  <si>
    <t>FEC.ktoe.ES.Res.HHnew.Thermal.SH.Biomass.WH.Elc.Solar</t>
  </si>
  <si>
    <t>FEC.ktoe.ES.Res.HHnew.Thermal.SH.Biomass.WH.Elc.Solar.Elec</t>
  </si>
  <si>
    <t>FEC.ktoe.ES.Res.HHnew.Thermal.SH.Biomass.WH.Elc.Solar.Solar</t>
  </si>
  <si>
    <t>FEC.ktoe.ES.Res.HHnew.Thermal.SH.Biomass.CO</t>
  </si>
  <si>
    <t>FEC.ktoe.ES.Res.HHnew.Thermal.SH.Biomass.CO.Biomass.Biomass</t>
  </si>
  <si>
    <t>FEC.ktoe.ES.Res.HHnew.Thermal.SH.Biomass.CO.LPG.LPG</t>
  </si>
  <si>
    <t>FEC.ktoe.ES.Res.HHnew.Thermal.SH.Biomass.CO.Elc.Elec</t>
  </si>
  <si>
    <t>FEC.ktoe.ES.Res.HHnew.Thermal.SH.Geo</t>
  </si>
  <si>
    <t>FEC.ktoe.ES.Res.HHnew.Thermal.SH.Geo.SH</t>
  </si>
  <si>
    <t>FEC.ktoe.ES.Res.HHnew.Thermal.SH.Geo.SH.Geo</t>
  </si>
  <si>
    <t>FEC.ktoe.ES.Res.HHnew.Thermal.SH.Geo.SH.Elec</t>
  </si>
  <si>
    <t>FEC.ktoe.ES.Res.HHnew.Thermal.SH.Geo.SC</t>
  </si>
  <si>
    <t>FEC.ktoe.ES.Res.HHnew.Thermal.SH.Geo.SC.AC.Elec</t>
  </si>
  <si>
    <t>FEC.ktoe.ES.Res.HHnew.Thermal.SH.Geo.WH</t>
  </si>
  <si>
    <t>FEC.ktoe.ES.Res.HHnew.Thermal.SH.Geo.WH.Geo.NoSolar.Geo</t>
  </si>
  <si>
    <t>FEC.ktoe.ES.Res.HHnew.Thermal.SH.Geo.WH.Geo.Solar</t>
  </si>
  <si>
    <t>FEC.ktoe.ES.Res.HHnew.Thermal.SH.Geo.WH.Geo.Solar.Geo</t>
  </si>
  <si>
    <t>FEC.ktoe.ES.Res.HHnew.Thermal.SH.Geo.WH.Geo.Solar.Solar</t>
  </si>
  <si>
    <t>FEC.ktoe.ES.Res.HHnew.Thermal.SH.Geo.WH.Elc.NoSolar.Elec</t>
  </si>
  <si>
    <t>FEC.ktoe.ES.Res.HHnew.Thermal.SH.Geo.WH.Elc.Solar</t>
  </si>
  <si>
    <t>FEC.ktoe.ES.Res.HHnew.Thermal.SH.Geo.WH.Elc.Solar.Elec</t>
  </si>
  <si>
    <t>FEC.ktoe.ES.Res.HHnew.Thermal.SH.Geo.WH.Elc.Solar.Solar</t>
  </si>
  <si>
    <t>FEC.ktoe.ES.Res.HHnew.Thermal.SH.Geo.CO</t>
  </si>
  <si>
    <t>FEC.ktoe.ES.Res.HHnew.Thermal.SH.Geo.CO.LPG.LPG</t>
  </si>
  <si>
    <t>FEC.ktoe.ES.Res.HHnew.Thermal.SH.Geo.CO.Elc.Elec</t>
  </si>
  <si>
    <t>FEC.ktoe.ES.Res.HHnew.Thermal.SH.DistrHeat</t>
  </si>
  <si>
    <t>FEC.ktoe.ES.Res.HHnew.Thermal.SH.DistrHeat.SH</t>
  </si>
  <si>
    <t>FEC.ktoe.ES.Res.HHnew.Thermal.SH.DistrHeat.SH.Steam_Distr</t>
  </si>
  <si>
    <t>FEC.ktoe.ES.Res.HHnew.Thermal.SH.DistrHeat.SH.Elec</t>
  </si>
  <si>
    <t>FEC.ktoe.ES.Res.HHnew.Thermal.SH.DistrHeat.SC</t>
  </si>
  <si>
    <t>FEC.ktoe.ES.Res.HHnew.Thermal.SH.DistrHeat.SC.AC.Elec</t>
  </si>
  <si>
    <t>FEC.ktoe.ES.Res.HHnew.Thermal.SH.DistrHeat.WH</t>
  </si>
  <si>
    <t>FEC.ktoe.ES.Res.HHnew.Thermal.SH.DistrHeat.WH.DistrHeat.NoSolar.Steam_Distr</t>
  </si>
  <si>
    <t>FEC.ktoe.ES.Res.HHnew.Thermal.SH.DistrHeat.WH.DistrHeat.Solar</t>
  </si>
  <si>
    <t>FEC.ktoe.ES.Res.HHnew.Thermal.SH.DistrHeat.WH.DistrHeat.Solar.Steam_Distr</t>
  </si>
  <si>
    <t>FEC.ktoe.ES.Res.HHnew.Thermal.SH.DistrHeat.WH.DistrHeat.Solar.Solar</t>
  </si>
  <si>
    <t>FEC.ktoe.ES.Res.HHnew.Thermal.SH.DistrHeat.WH.Elc.NoSolar.Elec</t>
  </si>
  <si>
    <t>FEC.ktoe.ES.Res.HHnew.Thermal.SH.DistrHeat.WH.Elc.Solar</t>
  </si>
  <si>
    <t>FEC.ktoe.ES.Res.HHnew.Thermal.SH.DistrHeat.WH.Elc.Solar.Elec</t>
  </si>
  <si>
    <t>FEC.ktoe.ES.Res.HHnew.Thermal.SH.DistrHeat.WH.Elc.Solar.Solar</t>
  </si>
  <si>
    <t>FEC.ktoe.ES.Res.HHnew.Thermal.SH.DistrHeat.CO</t>
  </si>
  <si>
    <t>FEC.ktoe.ES.Res.HHnew.Thermal.SH.DistrHeat.CO.LPG.LPG</t>
  </si>
  <si>
    <t>FEC.ktoe.ES.Res.HHnew.Thermal.SH.DistrHeat.CO.Elc.Elec</t>
  </si>
  <si>
    <t>FEC.ktoe.ES.Res.HHnew.Thermal.SH.AdvElc</t>
  </si>
  <si>
    <t>FEC.ktoe.ES.Res.HHnew.Thermal.SH.AdvElc.SH</t>
  </si>
  <si>
    <t>FEC.ktoe.ES.Res.HHnew.Thermal.SH.AdvElc.SH.Elec</t>
  </si>
  <si>
    <t>FEC.ktoe.ES.Res.HHnew.Thermal.SH.AdvElc.SC</t>
  </si>
  <si>
    <t>FEC.ktoe.ES.Res.HHnew.Thermal.SH.AdvElc.SC.AC.Elec</t>
  </si>
  <si>
    <t>FEC.ktoe.ES.Res.HHnew.Thermal.SH.AdvElc.WH</t>
  </si>
  <si>
    <t>FEC.ktoe.ES.Res.HHnew.Thermal.SH.AdvElc.WH.LPG.NoSolar.LPG</t>
  </si>
  <si>
    <t>FEC.ktoe.ES.Res.HHnew.Thermal.SH.AdvElc.WH.LPG.Solar</t>
  </si>
  <si>
    <t>FEC.ktoe.ES.Res.HHnew.Thermal.SH.AdvElc.WH.LPG.Solar.LPG</t>
  </si>
  <si>
    <t>FEC.ktoe.ES.Res.HHnew.Thermal.SH.AdvElc.WH.LPG.Solar.Solar</t>
  </si>
  <si>
    <t>FEC.ktoe.ES.Res.HHnew.Thermal.SH.AdvElc.WH.Elc.NoSolar.Elec</t>
  </si>
  <si>
    <t>FEC.ktoe.ES.Res.HHnew.Thermal.SH.AdvElc.WH.Elc.Solar</t>
  </si>
  <si>
    <t>FEC.ktoe.ES.Res.HHnew.Thermal.SH.AdvElc.WH.Elc.Solar.Elec</t>
  </si>
  <si>
    <t>FEC.ktoe.ES.Res.HHnew.Thermal.SH.AdvElc.WH.Elc.Solar.Solar</t>
  </si>
  <si>
    <t>FEC.ktoe.ES.Res.HHnew.Thermal.SH.AdvElc.CO</t>
  </si>
  <si>
    <t>FEC.ktoe.ES.Res.HHnew.Thermal.SH.AdvElc.CO.LPG.LPG</t>
  </si>
  <si>
    <t>FEC.ktoe.ES.Res.HHnew.Thermal.SH.AdvElc.CO.Elc.Elec</t>
  </si>
  <si>
    <t>FEC.ktoe.ES.Res.HHnew.Thermal.SH.ConvElc</t>
  </si>
  <si>
    <t>FEC.ktoe.ES.Res.HHnew.Thermal.SH.ConvElc.SH</t>
  </si>
  <si>
    <t>FEC.ktoe.ES.Res.HHnew.Thermal.SH.ConvElc.SH.Elec</t>
  </si>
  <si>
    <t>FEC.ktoe.ES.Res.HHnew.Thermal.SH.ConvElc.SC</t>
  </si>
  <si>
    <t>FEC.ktoe.ES.Res.HHnew.Thermal.SH.ConvElc.SC.AC.Elec</t>
  </si>
  <si>
    <t>FEC.ktoe.ES.Res.HHnew.Thermal.SH.ConvElc.WH</t>
  </si>
  <si>
    <t>FEC.ktoe.ES.Res.HHnew.Thermal.SH.ConvElc.WH.LPG.NoSolar.LPG</t>
  </si>
  <si>
    <t>FEC.ktoe.ES.Res.HHnew.Thermal.SH.ConvElc.WH.LPG.Solar</t>
  </si>
  <si>
    <t>FEC.ktoe.ES.Res.HHnew.Thermal.SH.ConvElc.WH.LPG.Solar.LPG</t>
  </si>
  <si>
    <t>FEC.ktoe.ES.Res.HHnew.Thermal.SH.ConvElc.WH.LPG.Solar.Solar</t>
  </si>
  <si>
    <t>FEC.ktoe.ES.Res.HHnew.Thermal.SH.ConvElc.WH.Elc.NoSolar.Elec</t>
  </si>
  <si>
    <t>FEC.ktoe.ES.Res.HHnew.Thermal.SH.ConvElc.WH.Elc.Solar</t>
  </si>
  <si>
    <t>FEC.ktoe.ES.Res.HHnew.Thermal.SH.ConvElc.WH.Elc.Solar.Elec</t>
  </si>
  <si>
    <t>FEC.ktoe.ES.Res.HHnew.Thermal.SH.ConvElc.WH.Elc.Solar.Solar</t>
  </si>
  <si>
    <t>FEC.ktoe.ES.Res.HHnew.Thermal.SH.ConvElc.CO</t>
  </si>
  <si>
    <t>FEC.ktoe.ES.Res.HHnew.Thermal.SH.ConvElc.CO.LPG.LPG</t>
  </si>
  <si>
    <t>FEC.ktoe.ES.Res.HHnew.Thermal.SH.ConvElc.CO.Elc.Elec</t>
  </si>
  <si>
    <t>ES - Thermal energy service in new and renovated households (detailed structure)</t>
  </si>
  <si>
    <t>TES.ktoe.ES.Res.HHnew.Thermal.SH.Solids</t>
  </si>
  <si>
    <t>TES.ktoe.ES.Res.HHnew.Thermal.SH.Solids.SH</t>
  </si>
  <si>
    <t>TES.ktoe.ES.Res.HHnew.Thermal.SH.Solids.SH.Solids</t>
  </si>
  <si>
    <t>TES.ktoe.ES.Res.HHnew.Thermal.SH.Solids.SH.Elec</t>
  </si>
  <si>
    <t>TES.ktoe.ES.Res.HHnew.Thermal.SH.Solids.SC</t>
  </si>
  <si>
    <t>TES.ktoe.ES.Res.HHnew.Thermal.SH.Solids.SC.AC.Elec</t>
  </si>
  <si>
    <t>TES.ktoe.ES.Res.HHnew.Thermal.SH.Solids.WH</t>
  </si>
  <si>
    <t>TES.ktoe.ES.Res.HHnew.Thermal.SH.Solids.WH.Solids.NoSolar.Solids</t>
  </si>
  <si>
    <t>TES.ktoe.ES.Res.HHnew.Thermal.SH.Solids.WH.LPG.NoSolar.LPG</t>
  </si>
  <si>
    <t>TES.ktoe.ES.Res.HHnew.Thermal.SH.Solids.WH.LPG.Solar</t>
  </si>
  <si>
    <t>TES.ktoe.ES.Res.HHnew.Thermal.SH.Solids.WH.LPG.Solar.LPG</t>
  </si>
  <si>
    <t>TES.ktoe.ES.Res.HHnew.Thermal.SH.Solids.WH.LPG.Solar.Solar</t>
  </si>
  <si>
    <t>TES.ktoe.ES.Res.HHnew.Thermal.SH.Solids.WH.Elc.NoSolar.Elec</t>
  </si>
  <si>
    <t>TES.ktoe.ES.Res.HHnew.Thermal.SH.Solids.WH.Elc.Solar</t>
  </si>
  <si>
    <t>TES.ktoe.ES.Res.HHnew.Thermal.SH.Solids.WH.Elc.Solar.Elec</t>
  </si>
  <si>
    <t>TES.ktoe.ES.Res.HHnew.Thermal.SH.Solids.WH.Elc.Solar.Solar</t>
  </si>
  <si>
    <t>TES.ktoe.ES.Res.HHnew.Thermal.SH.Solids.CO</t>
  </si>
  <si>
    <t>TES.ktoe.ES.Res.HHnew.Thermal.SH.Solids.CO.Solids.Solids</t>
  </si>
  <si>
    <t>TES.ktoe.ES.Res.HHnew.Thermal.SH.Solids.CO.LPG.LPG</t>
  </si>
  <si>
    <t>TES.ktoe.ES.Res.HHnew.Thermal.SH.Solids.CO.Elc.Elec</t>
  </si>
  <si>
    <t>TES.ktoe.ES.Res.HHnew.Thermal.SH.LPG</t>
  </si>
  <si>
    <t>TES.ktoe.ES.Res.HHnew.Thermal.SH.LPG.SH</t>
  </si>
  <si>
    <t>TES.ktoe.ES.Res.HHnew.Thermal.SH.LPG.SH.LPG</t>
  </si>
  <si>
    <t>TES.ktoe.ES.Res.HHnew.Thermal.SH.LPG.SH.Elec</t>
  </si>
  <si>
    <t>TES.ktoe.ES.Res.HHnew.Thermal.SH.LPG.SC</t>
  </si>
  <si>
    <t>TES.ktoe.ES.Res.HHnew.Thermal.SH.LPG.SC.AC.Elec</t>
  </si>
  <si>
    <t>TES.ktoe.ES.Res.HHnew.Thermal.SH.LPG.WH</t>
  </si>
  <si>
    <t>TES.ktoe.ES.Res.HHnew.Thermal.SH.LPG.WH.LPG.NoSolar.LPG</t>
  </si>
  <si>
    <t>TES.ktoe.ES.Res.HHnew.Thermal.SH.LPG.WH.LPG.Solar</t>
  </si>
  <si>
    <t>TES.ktoe.ES.Res.HHnew.Thermal.SH.LPG.WH.LPG.Solar.LPG</t>
  </si>
  <si>
    <t>TES.ktoe.ES.Res.HHnew.Thermal.SH.LPG.WH.LPG.Solar.Solar</t>
  </si>
  <si>
    <t>TES.ktoe.ES.Res.HHnew.Thermal.SH.LPG.WH.Elc.NoSolar.Elec</t>
  </si>
  <si>
    <t>TES.ktoe.ES.Res.HHnew.Thermal.SH.LPG.WH.Elc.Solar</t>
  </si>
  <si>
    <t>TES.ktoe.ES.Res.HHnew.Thermal.SH.LPG.WH.Elc.Solar.Elec</t>
  </si>
  <si>
    <t>TES.ktoe.ES.Res.HHnew.Thermal.SH.LPG.WH.Elc.Solar.Solar</t>
  </si>
  <si>
    <t>TES.ktoe.ES.Res.HHnew.Thermal.SH.LPG.CO</t>
  </si>
  <si>
    <t>TES.ktoe.ES.Res.HHnew.Thermal.SH.LPG.CO.LPG.LPG</t>
  </si>
  <si>
    <t>TES.ktoe.ES.Res.HHnew.Thermal.SH.LPG.CO.Elc.Elec</t>
  </si>
  <si>
    <t>TES.ktoe.ES.Res.HHnew.Thermal.SH.Oil</t>
  </si>
  <si>
    <t>TES.ktoe.ES.Res.HHnew.Thermal.SH.Oil.SH</t>
  </si>
  <si>
    <t>TES.ktoe.ES.Res.HHnew.Thermal.SH.Oil.SH.Oil</t>
  </si>
  <si>
    <t>TES.ktoe.ES.Res.HHnew.Thermal.SH.Oil.SH.Elec</t>
  </si>
  <si>
    <t>TES.ktoe.ES.Res.HHnew.Thermal.SH.Oil.SC</t>
  </si>
  <si>
    <t>TES.ktoe.ES.Res.HHnew.Thermal.SH.Oil.SC.AC.Elec</t>
  </si>
  <si>
    <t>TES.ktoe.ES.Res.HHnew.Thermal.SH.Oil.WH</t>
  </si>
  <si>
    <t>TES.ktoe.ES.Res.HHnew.Thermal.SH.Oil.WH.Oil.NoSolar.Oil</t>
  </si>
  <si>
    <t>TES.ktoe.ES.Res.HHnew.Thermal.SH.Oil.WH.Oil.Solar</t>
  </si>
  <si>
    <t>TES.ktoe.ES.Res.HHnew.Thermal.SH.Oil.WH.Oil.Solar.Oil</t>
  </si>
  <si>
    <t>TES.ktoe.ES.Res.HHnew.Thermal.SH.Oil.WH.Oil.Solar.Solar</t>
  </si>
  <si>
    <t>TES.ktoe.ES.Res.HHnew.Thermal.SH.Oil.WH.Elc.NoSolar.Elec</t>
  </si>
  <si>
    <t>TES.ktoe.ES.Res.HHnew.Thermal.SH.Oil.WH.Elc.Solar</t>
  </si>
  <si>
    <t>TES.ktoe.ES.Res.HHnew.Thermal.SH.Oil.WH.Elc.Solar.Elec</t>
  </si>
  <si>
    <t>TES.ktoe.ES.Res.HHnew.Thermal.SH.Oil.WH.Elc.Solar.Solar</t>
  </si>
  <si>
    <t>TES.ktoe.ES.Res.HHnew.Thermal.SH.Oil.CO</t>
  </si>
  <si>
    <t>TES.ktoe.ES.Res.HHnew.Thermal.SH.Oil.CO.LPG.LPG</t>
  </si>
  <si>
    <t>TES.ktoe.ES.Res.HHnew.Thermal.SH.Oil.CO.Elc.Elec</t>
  </si>
  <si>
    <t>TES.ktoe.ES.Res.HHnew.Thermal.SH.Gas</t>
  </si>
  <si>
    <t>TES.ktoe.ES.Res.HHnew.Thermal.SH.Gas.SH</t>
  </si>
  <si>
    <t>TES.ktoe.ES.Res.HHnew.Thermal.SH.Gas.SH.Gas</t>
  </si>
  <si>
    <t>TES.ktoe.ES.Res.HHnew.Thermal.SH.Gas.SH.Elec</t>
  </si>
  <si>
    <t>TES.ktoe.ES.Res.HHnew.Thermal.SH.Gas.SC</t>
  </si>
  <si>
    <t>TES.ktoe.ES.Res.HHnew.Thermal.SH.Gas.SC.AC.Elec</t>
  </si>
  <si>
    <t>TES.ktoe.ES.Res.HHnew.Thermal.SH.Gas.WH</t>
  </si>
  <si>
    <t>TES.ktoe.ES.Res.HHnew.Thermal.SH.Gas.WH.Gas.NoSolar.Gas</t>
  </si>
  <si>
    <t>TES.ktoe.ES.Res.HHnew.Thermal.SH.Gas.WH.Gas.Solar</t>
  </si>
  <si>
    <t>TES.ktoe.ES.Res.HHnew.Thermal.SH.Gas.WH.Gas.Solar.Gas</t>
  </si>
  <si>
    <t>TES.ktoe.ES.Res.HHnew.Thermal.SH.Gas.WH.Gas.Solar.Solar</t>
  </si>
  <si>
    <t>TES.ktoe.ES.Res.HHnew.Thermal.SH.Gas.WH.Elc.NoSolar.Elec</t>
  </si>
  <si>
    <t>TES.ktoe.ES.Res.HHnew.Thermal.SH.Gas.WH.Elc.Solar</t>
  </si>
  <si>
    <t>TES.ktoe.ES.Res.HHnew.Thermal.SH.Gas.WH.Elc.Solar.Elec</t>
  </si>
  <si>
    <t>TES.ktoe.ES.Res.HHnew.Thermal.SH.Gas.WH.Elc.Solar.Solar</t>
  </si>
  <si>
    <t>TES.ktoe.ES.Res.HHnew.Thermal.SH.Gas.CO</t>
  </si>
  <si>
    <t>TES.ktoe.ES.Res.HHnew.Thermal.SH.Gas.CO.Gas.Gas</t>
  </si>
  <si>
    <t>TES.ktoe.ES.Res.HHnew.Thermal.SH.Gas.CO.Elc.Elec</t>
  </si>
  <si>
    <t>TES.ktoe.ES.Res.HHnew.Thermal.SH.Biomass</t>
  </si>
  <si>
    <t>TES.ktoe.ES.Res.HHnew.Thermal.SH.Biomass.SH</t>
  </si>
  <si>
    <t>TES.ktoe.ES.Res.HHnew.Thermal.SH.Biomass.SH.Biomass</t>
  </si>
  <si>
    <t>TES.ktoe.ES.Res.HHnew.Thermal.SH.Biomass.SH.Elec</t>
  </si>
  <si>
    <t>TES.ktoe.ES.Res.HHnew.Thermal.SH.Biomass.SC</t>
  </si>
  <si>
    <t>TES.ktoe.ES.Res.HHnew.Thermal.SH.Biomass.SC.AC.Elec</t>
  </si>
  <si>
    <t>TES.ktoe.ES.Res.HHnew.Thermal.SH.Biomass.WH</t>
  </si>
  <si>
    <t>TES.ktoe.ES.Res.HHnew.Thermal.SH.Biomass.WH.Biomass.NoSolar.Biomass</t>
  </si>
  <si>
    <t>TES.ktoe.ES.Res.HHnew.Thermal.SH.Biomass.WH.Biomass.Solar</t>
  </si>
  <si>
    <t>TES.ktoe.ES.Res.HHnew.Thermal.SH.Biomass.WH.Biomass.Solar.Biomass</t>
  </si>
  <si>
    <t>TES.ktoe.ES.Res.HHnew.Thermal.SH.Biomass.WH.Biomass.Solar.Solar</t>
  </si>
  <si>
    <t>TES.ktoe.ES.Res.HHnew.Thermal.SH.Biomass.WH.LPG.NoSolar.LPG</t>
  </si>
  <si>
    <t>TES.ktoe.ES.Res.HHnew.Thermal.SH.Biomass.WH.LPG.Solar</t>
  </si>
  <si>
    <t>TES.ktoe.ES.Res.HHnew.Thermal.SH.Biomass.WH.LPG.Solar.LPG</t>
  </si>
  <si>
    <t>TES.ktoe.ES.Res.HHnew.Thermal.SH.Biomass.WH.LPG.Solar.Solar</t>
  </si>
  <si>
    <t>TES.ktoe.ES.Res.HHnew.Thermal.SH.Biomass.WH.Elc.NoSolar.Elec</t>
  </si>
  <si>
    <t>TES.ktoe.ES.Res.HHnew.Thermal.SH.Biomass.WH.Elc.Solar</t>
  </si>
  <si>
    <t>TES.ktoe.ES.Res.HHnew.Thermal.SH.Biomass.WH.Elc.Solar.Elec</t>
  </si>
  <si>
    <t>TES.ktoe.ES.Res.HHnew.Thermal.SH.Biomass.WH.Elc.Solar.Solar</t>
  </si>
  <si>
    <t>TES.ktoe.ES.Res.HHnew.Thermal.SH.Biomass.CO</t>
  </si>
  <si>
    <t>TES.ktoe.ES.Res.HHnew.Thermal.SH.Biomass.CO.Biomass.Biomass</t>
  </si>
  <si>
    <t>TES.ktoe.ES.Res.HHnew.Thermal.SH.Biomass.CO.LPG.LPG</t>
  </si>
  <si>
    <t>TES.ktoe.ES.Res.HHnew.Thermal.SH.Biomass.CO.Elc.Elec</t>
  </si>
  <si>
    <t>TES.ktoe.ES.Res.HHnew.Thermal.SH.Geo</t>
  </si>
  <si>
    <t>TES.ktoe.ES.Res.HHnew.Thermal.SH.Geo.SH</t>
  </si>
  <si>
    <t>TES.ktoe.ES.Res.HHnew.Thermal.SH.Geo.SH.Geo</t>
  </si>
  <si>
    <t>TES.ktoe.ES.Res.HHnew.Thermal.SH.Geo.SH.Elec</t>
  </si>
  <si>
    <t>TES.ktoe.ES.Res.HHnew.Thermal.SH.Geo.SC</t>
  </si>
  <si>
    <t>TES.ktoe.ES.Res.HHnew.Thermal.SH.Geo.SC.AC.Elec</t>
  </si>
  <si>
    <t>TES.ktoe.ES.Res.HHnew.Thermal.SH.Geo.WH</t>
  </si>
  <si>
    <t>TES.ktoe.ES.Res.HHnew.Thermal.SH.Geo.WH.Geo.NoSolar.Geo</t>
  </si>
  <si>
    <t>TES.ktoe.ES.Res.HHnew.Thermal.SH.Geo.WH.Geo.Solar</t>
  </si>
  <si>
    <t>TES.ktoe.ES.Res.HHnew.Thermal.SH.Geo.WH.Geo.Solar.Geo</t>
  </si>
  <si>
    <t>TES.ktoe.ES.Res.HHnew.Thermal.SH.Geo.WH.Geo.Solar.Solar</t>
  </si>
  <si>
    <t>TES.ktoe.ES.Res.HHnew.Thermal.SH.Geo.WH.Elc.NoSolar.Elec</t>
  </si>
  <si>
    <t>TES.ktoe.ES.Res.HHnew.Thermal.SH.Geo.WH.Elc.Solar</t>
  </si>
  <si>
    <t>TES.ktoe.ES.Res.HHnew.Thermal.SH.Geo.WH.Elc.Solar.Elec</t>
  </si>
  <si>
    <t>TES.ktoe.ES.Res.HHnew.Thermal.SH.Geo.WH.Elc.Solar.Solar</t>
  </si>
  <si>
    <t>TES.ktoe.ES.Res.HHnew.Thermal.SH.Geo.CO</t>
  </si>
  <si>
    <t>TES.ktoe.ES.Res.HHnew.Thermal.SH.Geo.CO.LPG.LPG</t>
  </si>
  <si>
    <t>TES.ktoe.ES.Res.HHnew.Thermal.SH.Geo.CO.Elc.Elec</t>
  </si>
  <si>
    <t>TES.ktoe.ES.Res.HHnew.Thermal.SH.DistrHeat</t>
  </si>
  <si>
    <t>TES.ktoe.ES.Res.HHnew.Thermal.SH.DistrHeat.SH</t>
  </si>
  <si>
    <t>TES.ktoe.ES.Res.HHnew.Thermal.SH.DistrHeat.SH.Steam_Distr</t>
  </si>
  <si>
    <t>TES.ktoe.ES.Res.HHnew.Thermal.SH.DistrHeat.SH.Elec</t>
  </si>
  <si>
    <t>TES.ktoe.ES.Res.HHnew.Thermal.SH.DistrHeat.SC</t>
  </si>
  <si>
    <t>TES.ktoe.ES.Res.HHnew.Thermal.SH.DistrHeat.SC.AC.Elec</t>
  </si>
  <si>
    <t>TES.ktoe.ES.Res.HHnew.Thermal.SH.DistrHeat.WH</t>
  </si>
  <si>
    <t>TES.ktoe.ES.Res.HHnew.Thermal.SH.DistrHeat.WH.DistrHeat.NoSolar.Steam_Distr</t>
  </si>
  <si>
    <t>TES.ktoe.ES.Res.HHnew.Thermal.SH.DistrHeat.WH.DistrHeat.Solar</t>
  </si>
  <si>
    <t>TES.ktoe.ES.Res.HHnew.Thermal.SH.DistrHeat.WH.DistrHeat.Solar.Steam_Distr</t>
  </si>
  <si>
    <t>TES.ktoe.ES.Res.HHnew.Thermal.SH.DistrHeat.WH.DistrHeat.Solar.Solar</t>
  </si>
  <si>
    <t>TES.ktoe.ES.Res.HHnew.Thermal.SH.DistrHeat.WH.Elc.NoSolar.Elec</t>
  </si>
  <si>
    <t>TES.ktoe.ES.Res.HHnew.Thermal.SH.DistrHeat.WH.Elc.Solar</t>
  </si>
  <si>
    <t>TES.ktoe.ES.Res.HHnew.Thermal.SH.DistrHeat.WH.Elc.Solar.Elec</t>
  </si>
  <si>
    <t>TES.ktoe.ES.Res.HHnew.Thermal.SH.DistrHeat.WH.Elc.Solar.Solar</t>
  </si>
  <si>
    <t>TES.ktoe.ES.Res.HHnew.Thermal.SH.DistrHeat.CO</t>
  </si>
  <si>
    <t>TES.ktoe.ES.Res.HHnew.Thermal.SH.DistrHeat.CO.LPG.LPG</t>
  </si>
  <si>
    <t>TES.ktoe.ES.Res.HHnew.Thermal.SH.DistrHeat.CO.Elc.Elec</t>
  </si>
  <si>
    <t>TES.ktoe.ES.Res.HHnew.Thermal.SH.AdvElc</t>
  </si>
  <si>
    <t>TES.ktoe.ES.Res.HHnew.Thermal.SH.AdvElc.SH</t>
  </si>
  <si>
    <t>TES.ktoe.ES.Res.HHnew.Thermal.SH.AdvElc.SH.Elec</t>
  </si>
  <si>
    <t>TES.ktoe.ES.Res.HHnew.Thermal.SH.AdvElc.SC</t>
  </si>
  <si>
    <t>TES.ktoe.ES.Res.HHnew.Thermal.SH.AdvElc.SC.AC.Elec</t>
  </si>
  <si>
    <t>TES.ktoe.ES.Res.HHnew.Thermal.SH.AdvElc.WH</t>
  </si>
  <si>
    <t>TES.ktoe.ES.Res.HHnew.Thermal.SH.AdvElc.WH.LPG.NoSolar.LPG</t>
  </si>
  <si>
    <t>TES.ktoe.ES.Res.HHnew.Thermal.SH.AdvElc.WH.LPG.Solar</t>
  </si>
  <si>
    <t>TES.ktoe.ES.Res.HHnew.Thermal.SH.AdvElc.WH.LPG.Solar.LPG</t>
  </si>
  <si>
    <t>TES.ktoe.ES.Res.HHnew.Thermal.SH.AdvElc.WH.LPG.Solar.Solar</t>
  </si>
  <si>
    <t>TES.ktoe.ES.Res.HHnew.Thermal.SH.AdvElc.WH.Elc.NoSolar.Elec</t>
  </si>
  <si>
    <t>TES.ktoe.ES.Res.HHnew.Thermal.SH.AdvElc.WH.Elc.Solar</t>
  </si>
  <si>
    <t>TES.ktoe.ES.Res.HHnew.Thermal.SH.AdvElc.WH.Elc.Solar.Elec</t>
  </si>
  <si>
    <t>TES.ktoe.ES.Res.HHnew.Thermal.SH.AdvElc.WH.Elc.Solar.Solar</t>
  </si>
  <si>
    <t>TES.ktoe.ES.Res.HHnew.Thermal.SH.AdvElc.CO</t>
  </si>
  <si>
    <t>TES.ktoe.ES.Res.HHnew.Thermal.SH.AdvElc.CO.LPG.LPG</t>
  </si>
  <si>
    <t>TES.ktoe.ES.Res.HHnew.Thermal.SH.AdvElc.CO.Elc.Elec</t>
  </si>
  <si>
    <t>TES.ktoe.ES.Res.HHnew.Thermal.SH.ConvElc</t>
  </si>
  <si>
    <t>TES.ktoe.ES.Res.HHnew.Thermal.SH.ConvElc.SH</t>
  </si>
  <si>
    <t>TES.ktoe.ES.Res.HHnew.Thermal.SH.ConvElc.SH.Elec</t>
  </si>
  <si>
    <t>TES.ktoe.ES.Res.HHnew.Thermal.SH.ConvElc.SC</t>
  </si>
  <si>
    <t>TES.ktoe.ES.Res.HHnew.Thermal.SH.ConvElc.SC.AC.Elec</t>
  </si>
  <si>
    <t>TES.ktoe.ES.Res.HHnew.Thermal.SH.ConvElc.WH</t>
  </si>
  <si>
    <t>TES.ktoe.ES.Res.HHnew.Thermal.SH.ConvElc.WH.LPG.NoSolar.LPG</t>
  </si>
  <si>
    <t>TES.ktoe.ES.Res.HHnew.Thermal.SH.ConvElc.WH.LPG.Solar</t>
  </si>
  <si>
    <t>TES.ktoe.ES.Res.HHnew.Thermal.SH.ConvElc.WH.LPG.Solar.LPG</t>
  </si>
  <si>
    <t>TES.ktoe.ES.Res.HHnew.Thermal.SH.ConvElc.WH.LPG.Solar.Solar</t>
  </si>
  <si>
    <t>TES.ktoe.ES.Res.HHnew.Thermal.SH.ConvElc.WH.Elc.NoSolar.Elec</t>
  </si>
  <si>
    <t>TES.ktoe.ES.Res.HHnew.Thermal.SH.ConvElc.WH.Elc.Solar</t>
  </si>
  <si>
    <t>TES.ktoe.ES.Res.HHnew.Thermal.SH.ConvElc.WH.Elc.Solar.Elec</t>
  </si>
  <si>
    <t>TES.ktoe.ES.Res.HHnew.Thermal.SH.ConvElc.WH.Elc.Solar.Solar</t>
  </si>
  <si>
    <t>TES.ktoe.ES.Res.HHnew.Thermal.SH.ConvElc.CO</t>
  </si>
  <si>
    <t>TES.ktoe.ES.Res.HHnew.Thermal.SH.ConvElc.CO.LPG.LPG</t>
  </si>
  <si>
    <t>TES.ktoe.ES.Res.HHnew.Thermal.SH.ConvElc.CO.Elc.Elec</t>
  </si>
  <si>
    <t>ES - System efficiency indicator of new and renovated households (detailed structure)</t>
  </si>
  <si>
    <t>Eff.ratio.ES.Res.HHnew.Thermal.SH.Solids</t>
  </si>
  <si>
    <t>Eff.ratio.ES.Res.HHnew.Thermal.SH.Solids.SH</t>
  </si>
  <si>
    <t>Eff.ratio.ES.Res.HHnew.Thermal.SH.Solids.SH.Solids</t>
  </si>
  <si>
    <t>Eff.ratio.ES.Res.HHnew.Thermal.SH.Solids.SH.Elec</t>
  </si>
  <si>
    <t>Eff.ratio.ES.Res.HHnew.Thermal.SH.Solids.SC</t>
  </si>
  <si>
    <t>Eff.ratio.ES.Res.HHnew.Thermal.SH.Solids.SC.AC.Elec</t>
  </si>
  <si>
    <t>Eff.ratio.ES.Res.HHnew.Thermal.SH.Solids.WH</t>
  </si>
  <si>
    <t>Eff.ratio.ES.Res.HHnew.Thermal.SH.Solids.WH.Solids.NoSolar.Solids</t>
  </si>
  <si>
    <t>Eff.ratio.ES.Res.HHnew.Thermal.SH.Solids.WH.LPG.NoSolar.LPG</t>
  </si>
  <si>
    <t>Eff.ratio.ES.Res.HHnew.Thermal.SH.Solids.WH.LPG.Solar</t>
  </si>
  <si>
    <t>Eff.ratio.ES.Res.HHnew.Thermal.SH.Solids.WH.LPG.Solar.LPG</t>
  </si>
  <si>
    <t>Eff.ratio.ES.Res.HHnew.Thermal.SH.Solids.WH.LPG.Solar.Solar</t>
  </si>
  <si>
    <t>Eff.ratio.ES.Res.HHnew.Thermal.SH.Solids.WH.Elc.NoSolar.Elec</t>
  </si>
  <si>
    <t>Eff.ratio.ES.Res.HHnew.Thermal.SH.Solids.WH.Elc.Solar</t>
  </si>
  <si>
    <t>Eff.ratio.ES.Res.HHnew.Thermal.SH.Solids.WH.Elc.Solar.Elec</t>
  </si>
  <si>
    <t>Eff.ratio.ES.Res.HHnew.Thermal.SH.Solids.WH.Elc.Solar.Solar</t>
  </si>
  <si>
    <t>Eff.ratio.ES.Res.HHnew.Thermal.SH.Solids.CO</t>
  </si>
  <si>
    <t>Eff.ratio.ES.Res.HHnew.Thermal.SH.Solids.CO.Solids.Solids</t>
  </si>
  <si>
    <t>Eff.ratio.ES.Res.HHnew.Thermal.SH.Solids.CO.LPG.LPG</t>
  </si>
  <si>
    <t>Eff.ratio.ES.Res.HHnew.Thermal.SH.Solids.CO.Elc.Elec</t>
  </si>
  <si>
    <t>Eff.ratio.ES.Res.HHnew.Thermal.SH.LPG</t>
  </si>
  <si>
    <t>Eff.ratio.ES.Res.HHnew.Thermal.SH.LPG.SH</t>
  </si>
  <si>
    <t>Eff.ratio.ES.Res.HHnew.Thermal.SH.LPG.SH.LPG</t>
  </si>
  <si>
    <t>Eff.ratio.ES.Res.HHnew.Thermal.SH.LPG.SH.Elec</t>
  </si>
  <si>
    <t>Eff.ratio.ES.Res.HHnew.Thermal.SH.LPG.SC</t>
  </si>
  <si>
    <t>Eff.ratio.ES.Res.HHnew.Thermal.SH.LPG.SC.AC.Elec</t>
  </si>
  <si>
    <t>Eff.ratio.ES.Res.HHnew.Thermal.SH.LPG.WH</t>
  </si>
  <si>
    <t>Eff.ratio.ES.Res.HHnew.Thermal.SH.LPG.WH.LPG.NoSolar.LPG</t>
  </si>
  <si>
    <t>Eff.ratio.ES.Res.HHnew.Thermal.SH.LPG.WH.LPG.Solar</t>
  </si>
  <si>
    <t>Eff.ratio.ES.Res.HHnew.Thermal.SH.LPG.WH.LPG.Solar.LPG</t>
  </si>
  <si>
    <t>Eff.ratio.ES.Res.HHnew.Thermal.SH.LPG.WH.LPG.Solar.Solar</t>
  </si>
  <si>
    <t>Eff.ratio.ES.Res.HHnew.Thermal.SH.LPG.WH.Elc.NoSolar.Elec</t>
  </si>
  <si>
    <t>Eff.ratio.ES.Res.HHnew.Thermal.SH.LPG.WH.Elc.Solar</t>
  </si>
  <si>
    <t>Eff.ratio.ES.Res.HHnew.Thermal.SH.LPG.WH.Elc.Solar.Elec</t>
  </si>
  <si>
    <t>Eff.ratio.ES.Res.HHnew.Thermal.SH.LPG.WH.Elc.Solar.Solar</t>
  </si>
  <si>
    <t>Eff.ratio.ES.Res.HHnew.Thermal.SH.LPG.CO</t>
  </si>
  <si>
    <t>Eff.ratio.ES.Res.HHnew.Thermal.SH.LPG.CO.LPG.LPG</t>
  </si>
  <si>
    <t>Eff.ratio.ES.Res.HHnew.Thermal.SH.LPG.CO.Elc.Elec</t>
  </si>
  <si>
    <t>Eff.ratio.ES.Res.HHnew.Thermal.SH.Oil</t>
  </si>
  <si>
    <t>Eff.ratio.ES.Res.HHnew.Thermal.SH.Oil.SH</t>
  </si>
  <si>
    <t>Eff.ratio.ES.Res.HHnew.Thermal.SH.Oil.SH.Oil</t>
  </si>
  <si>
    <t>Eff.ratio.ES.Res.HHnew.Thermal.SH.Oil.SH.Elec</t>
  </si>
  <si>
    <t>Eff.ratio.ES.Res.HHnew.Thermal.SH.Oil.SC</t>
  </si>
  <si>
    <t>Eff.ratio.ES.Res.HHnew.Thermal.SH.Oil.SC.AC.Elec</t>
  </si>
  <si>
    <t>Eff.ratio.ES.Res.HHnew.Thermal.SH.Oil.WH</t>
  </si>
  <si>
    <t>Eff.ratio.ES.Res.HHnew.Thermal.SH.Oil.WH.Oil.NoSolar.Oil</t>
  </si>
  <si>
    <t>Eff.ratio.ES.Res.HHnew.Thermal.SH.Oil.WH.Oil.Solar</t>
  </si>
  <si>
    <t>Eff.ratio.ES.Res.HHnew.Thermal.SH.Oil.WH.Oil.Solar.Oil</t>
  </si>
  <si>
    <t>Eff.ratio.ES.Res.HHnew.Thermal.SH.Oil.WH.Oil.Solar.Solar</t>
  </si>
  <si>
    <t>Eff.ratio.ES.Res.HHnew.Thermal.SH.Oil.WH.Elc.NoSolar.Elec</t>
  </si>
  <si>
    <t>Eff.ratio.ES.Res.HHnew.Thermal.SH.Oil.WH.Elc.Solar</t>
  </si>
  <si>
    <t>Eff.ratio.ES.Res.HHnew.Thermal.SH.Oil.WH.Elc.Solar.Elec</t>
  </si>
  <si>
    <t>Eff.ratio.ES.Res.HHnew.Thermal.SH.Oil.WH.Elc.Solar.Solar</t>
  </si>
  <si>
    <t>Eff.ratio.ES.Res.HHnew.Thermal.SH.Oil.CO</t>
  </si>
  <si>
    <t>Eff.ratio.ES.Res.HHnew.Thermal.SH.Oil.CO.LPG.LPG</t>
  </si>
  <si>
    <t>Eff.ratio.ES.Res.HHnew.Thermal.SH.Oil.CO.Elc.Elec</t>
  </si>
  <si>
    <t>Eff.ratio.ES.Res.HHnew.Thermal.SH.Gas</t>
  </si>
  <si>
    <t>Eff.ratio.ES.Res.HHnew.Thermal.SH.Gas.SH</t>
  </si>
  <si>
    <t>Eff.ratio.ES.Res.HHnew.Thermal.SH.Gas.SH.Gas</t>
  </si>
  <si>
    <t>Eff.ratio.ES.Res.HHnew.Thermal.SH.Gas.SH.Elec</t>
  </si>
  <si>
    <t>Eff.ratio.ES.Res.HHnew.Thermal.SH.Gas.SC</t>
  </si>
  <si>
    <t>Eff.ratio.ES.Res.HHnew.Thermal.SH.Gas.SC.AC.Elec</t>
  </si>
  <si>
    <t>Eff.ratio.ES.Res.HHnew.Thermal.SH.Gas.WH</t>
  </si>
  <si>
    <t>Eff.ratio.ES.Res.HHnew.Thermal.SH.Gas.WH.Gas.NoSolar.Gas</t>
  </si>
  <si>
    <t>Eff.ratio.ES.Res.HHnew.Thermal.SH.Gas.WH.Gas.Solar</t>
  </si>
  <si>
    <t>Eff.ratio.ES.Res.HHnew.Thermal.SH.Gas.WH.Gas.Solar.Gas</t>
  </si>
  <si>
    <t>Eff.ratio.ES.Res.HHnew.Thermal.SH.Gas.WH.Gas.Solar.Solar</t>
  </si>
  <si>
    <t>Eff.ratio.ES.Res.HHnew.Thermal.SH.Gas.WH.Elc.NoSolar.Elec</t>
  </si>
  <si>
    <t>Eff.ratio.ES.Res.HHnew.Thermal.SH.Gas.WH.Elc.Solar</t>
  </si>
  <si>
    <t>Eff.ratio.ES.Res.HHnew.Thermal.SH.Gas.WH.Elc.Solar.Elec</t>
  </si>
  <si>
    <t>Eff.ratio.ES.Res.HHnew.Thermal.SH.Gas.WH.Elc.Solar.Solar</t>
  </si>
  <si>
    <t>Eff.ratio.ES.Res.HHnew.Thermal.SH.Gas.CO</t>
  </si>
  <si>
    <t>Eff.ratio.ES.Res.HHnew.Thermal.SH.Gas.CO.Gas.Gas</t>
  </si>
  <si>
    <t>Eff.ratio.ES.Res.HHnew.Thermal.SH.Gas.CO.Elc.Elec</t>
  </si>
  <si>
    <t>Eff.ratio.ES.Res.HHnew.Thermal.SH.Biomass</t>
  </si>
  <si>
    <t>Eff.ratio.ES.Res.HHnew.Thermal.SH.Biomass.SH</t>
  </si>
  <si>
    <t>Eff.ratio.ES.Res.HHnew.Thermal.SH.Biomass.SH.Biomass</t>
  </si>
  <si>
    <t>Eff.ratio.ES.Res.HHnew.Thermal.SH.Biomass.SH.Elec</t>
  </si>
  <si>
    <t>Eff.ratio.ES.Res.HHnew.Thermal.SH.Biomass.SC</t>
  </si>
  <si>
    <t>Eff.ratio.ES.Res.HHnew.Thermal.SH.Biomass.SC.AC.Elec</t>
  </si>
  <si>
    <t>Eff.ratio.ES.Res.HHnew.Thermal.SH.Biomass.WH</t>
  </si>
  <si>
    <t>Eff.ratio.ES.Res.HHnew.Thermal.SH.Biomass.WH.Biomass.NoSolar.Biomass</t>
  </si>
  <si>
    <t>Eff.ratio.ES.Res.HHnew.Thermal.SH.Biomass.WH.Biomass.Solar</t>
  </si>
  <si>
    <t>Eff.ratio.ES.Res.HHnew.Thermal.SH.Biomass.WH.Biomass.Solar.Biomass</t>
  </si>
  <si>
    <t>Eff.ratio.ES.Res.HHnew.Thermal.SH.Biomass.WH.Biomass.Solar.Solar</t>
  </si>
  <si>
    <t>Eff.ratio.ES.Res.HHnew.Thermal.SH.Biomass.WH.LPG.NoSolar.LPG</t>
  </si>
  <si>
    <t>Eff.ratio.ES.Res.HHnew.Thermal.SH.Biomass.WH.LPG.Solar</t>
  </si>
  <si>
    <t>Eff.ratio.ES.Res.HHnew.Thermal.SH.Biomass.WH.LPG.Solar.LPG</t>
  </si>
  <si>
    <t>Eff.ratio.ES.Res.HHnew.Thermal.SH.Biomass.WH.LPG.Solar.Solar</t>
  </si>
  <si>
    <t>Eff.ratio.ES.Res.HHnew.Thermal.SH.Biomass.WH.Elc.NoSolar.Elec</t>
  </si>
  <si>
    <t>Eff.ratio.ES.Res.HHnew.Thermal.SH.Biomass.WH.Elc.Solar</t>
  </si>
  <si>
    <t>Eff.ratio.ES.Res.HHnew.Thermal.SH.Biomass.WH.Elc.Solar.Elec</t>
  </si>
  <si>
    <t>Eff.ratio.ES.Res.HHnew.Thermal.SH.Biomass.WH.Elc.Solar.Solar</t>
  </si>
  <si>
    <t>Eff.ratio.ES.Res.HHnew.Thermal.SH.Biomass.CO</t>
  </si>
  <si>
    <t>Eff.ratio.ES.Res.HHnew.Thermal.SH.Biomass.CO.Biomass.Biomass</t>
  </si>
  <si>
    <t>Eff.ratio.ES.Res.HHnew.Thermal.SH.Biomass.CO.LPG.LPG</t>
  </si>
  <si>
    <t>Eff.ratio.ES.Res.HHnew.Thermal.SH.Biomass.CO.Elc.Elec</t>
  </si>
  <si>
    <t>Eff.ratio.ES.Res.HHnew.Thermal.SH.Geo</t>
  </si>
  <si>
    <t>Eff.ratio.ES.Res.HHnew.Thermal.SH.Geo.SH</t>
  </si>
  <si>
    <t>Eff.ratio.ES.Res.HHnew.Thermal.SH.Geo.SH.Geo</t>
  </si>
  <si>
    <t>Eff.ratio.ES.Res.HHnew.Thermal.SH.Geo.SH.Elec</t>
  </si>
  <si>
    <t>Eff.ratio.ES.Res.HHnew.Thermal.SH.Geo.SC</t>
  </si>
  <si>
    <t>Eff.ratio.ES.Res.HHnew.Thermal.SH.Geo.SC.AC.Elec</t>
  </si>
  <si>
    <t>Eff.ratio.ES.Res.HHnew.Thermal.SH.Geo.WH</t>
  </si>
  <si>
    <t>Eff.ratio.ES.Res.HHnew.Thermal.SH.Geo.WH.Geo.NoSolar.Geo</t>
  </si>
  <si>
    <t>Eff.ratio.ES.Res.HHnew.Thermal.SH.Geo.WH.Geo.Solar</t>
  </si>
  <si>
    <t>Eff.ratio.ES.Res.HHnew.Thermal.SH.Geo.WH.Geo.Solar.Geo</t>
  </si>
  <si>
    <t>Eff.ratio.ES.Res.HHnew.Thermal.SH.Geo.WH.Geo.Solar.Solar</t>
  </si>
  <si>
    <t>Eff.ratio.ES.Res.HHnew.Thermal.SH.Geo.WH.Elc.NoSolar.Elec</t>
  </si>
  <si>
    <t>Eff.ratio.ES.Res.HHnew.Thermal.SH.Geo.WH.Elc.Solar</t>
  </si>
  <si>
    <t>Eff.ratio.ES.Res.HHnew.Thermal.SH.Geo.WH.Elc.Solar.Elec</t>
  </si>
  <si>
    <t>Eff.ratio.ES.Res.HHnew.Thermal.SH.Geo.WH.Elc.Solar.Solar</t>
  </si>
  <si>
    <t>Eff.ratio.ES.Res.HHnew.Thermal.SH.Geo.CO</t>
  </si>
  <si>
    <t>Eff.ratio.ES.Res.HHnew.Thermal.SH.Geo.CO.LPG.LPG</t>
  </si>
  <si>
    <t>Eff.ratio.ES.Res.HHnew.Thermal.SH.Geo.CO.Elc.Elec</t>
  </si>
  <si>
    <t>Eff.ratio.ES.Res.HHnew.Thermal.SH.DistrHeat</t>
  </si>
  <si>
    <t>Eff.ratio.ES.Res.HHnew.Thermal.SH.DistrHeat.SH</t>
  </si>
  <si>
    <t>Eff.ratio.ES.Res.HHnew.Thermal.SH.DistrHeat.SH.Steam_Distr</t>
  </si>
  <si>
    <t>Eff.ratio.ES.Res.HHnew.Thermal.SH.DistrHeat.SH.Elec</t>
  </si>
  <si>
    <t>Eff.ratio.ES.Res.HHnew.Thermal.SH.DistrHeat.SC</t>
  </si>
  <si>
    <t>Eff.ratio.ES.Res.HHnew.Thermal.SH.DistrHeat.SC.AC.Elec</t>
  </si>
  <si>
    <t>Eff.ratio.ES.Res.HHnew.Thermal.SH.DistrHeat.WH</t>
  </si>
  <si>
    <t>Eff.ratio.ES.Res.HHnew.Thermal.SH.DistrHeat.WH.DistrHeat.NoSolar.Steam_Distr</t>
  </si>
  <si>
    <t>Eff.ratio.ES.Res.HHnew.Thermal.SH.DistrHeat.WH.DistrHeat.Solar</t>
  </si>
  <si>
    <t>Eff.ratio.ES.Res.HHnew.Thermal.SH.DistrHeat.WH.DistrHeat.Solar.Steam_Distr</t>
  </si>
  <si>
    <t>Eff.ratio.ES.Res.HHnew.Thermal.SH.DistrHeat.WH.DistrHeat.Solar.Solar</t>
  </si>
  <si>
    <t>Eff.ratio.ES.Res.HHnew.Thermal.SH.DistrHeat.WH.Elc.NoSolar.Elec</t>
  </si>
  <si>
    <t>Eff.ratio.ES.Res.HHnew.Thermal.SH.DistrHeat.WH.Elc.Solar</t>
  </si>
  <si>
    <t>Eff.ratio.ES.Res.HHnew.Thermal.SH.DistrHeat.WH.Elc.Solar.Elec</t>
  </si>
  <si>
    <t>Eff.ratio.ES.Res.HHnew.Thermal.SH.DistrHeat.WH.Elc.Solar.Solar</t>
  </si>
  <si>
    <t>Eff.ratio.ES.Res.HHnew.Thermal.SH.DistrHeat.CO</t>
  </si>
  <si>
    <t>Eff.ratio.ES.Res.HHnew.Thermal.SH.DistrHeat.CO.LPG.LPG</t>
  </si>
  <si>
    <t>Eff.ratio.ES.Res.HHnew.Thermal.SH.DistrHeat.CO.Elc.Elec</t>
  </si>
  <si>
    <t>Eff.ratio.ES.Res.HHnew.Thermal.SH.AdvElc</t>
  </si>
  <si>
    <t>Eff.ratio.ES.Res.HHnew.Thermal.SH.AdvElc.SH</t>
  </si>
  <si>
    <t>Eff.ratio.ES.Res.HHnew.Thermal.SH.AdvElc.SH.Elec</t>
  </si>
  <si>
    <t>Eff.ratio.ES.Res.HHnew.Thermal.SH.AdvElc.SC</t>
  </si>
  <si>
    <t>Eff.ratio.ES.Res.HHnew.Thermal.SH.AdvElc.SC.AC.Elec</t>
  </si>
  <si>
    <t>Eff.ratio.ES.Res.HHnew.Thermal.SH.AdvElc.WH</t>
  </si>
  <si>
    <t>Eff.ratio.ES.Res.HHnew.Thermal.SH.AdvElc.WH.LPG.NoSolar.LPG</t>
  </si>
  <si>
    <t>Eff.ratio.ES.Res.HHnew.Thermal.SH.AdvElc.WH.LPG.Solar</t>
  </si>
  <si>
    <t>Eff.ratio.ES.Res.HHnew.Thermal.SH.AdvElc.WH.LPG.Solar.LPG</t>
  </si>
  <si>
    <t>Eff.ratio.ES.Res.HHnew.Thermal.SH.AdvElc.WH.LPG.Solar.Solar</t>
  </si>
  <si>
    <t>Eff.ratio.ES.Res.HHnew.Thermal.SH.AdvElc.WH.Elc.NoSolar.Elec</t>
  </si>
  <si>
    <t>Eff.ratio.ES.Res.HHnew.Thermal.SH.AdvElc.WH.Elc.Solar</t>
  </si>
  <si>
    <t>Eff.ratio.ES.Res.HHnew.Thermal.SH.AdvElc.WH.Elc.Solar.Elec</t>
  </si>
  <si>
    <t>Eff.ratio.ES.Res.HHnew.Thermal.SH.AdvElc.WH.Elc.Solar.Solar</t>
  </si>
  <si>
    <t>Eff.ratio.ES.Res.HHnew.Thermal.SH.AdvElc.CO</t>
  </si>
  <si>
    <t>Eff.ratio.ES.Res.HHnew.Thermal.SH.AdvElc.CO.LPG.LPG</t>
  </si>
  <si>
    <t>Eff.ratio.ES.Res.HHnew.Thermal.SH.AdvElc.CO.Elc.Elec</t>
  </si>
  <si>
    <t>Eff.ratio.ES.Res.HHnew.Thermal.SH.ConvElc</t>
  </si>
  <si>
    <t>Eff.ratio.ES.Res.HHnew.Thermal.SH.ConvElc.SH</t>
  </si>
  <si>
    <t>Eff.ratio.ES.Res.HHnew.Thermal.SH.ConvElc.SH.Elec</t>
  </si>
  <si>
    <t>Eff.ratio.ES.Res.HHnew.Thermal.SH.ConvElc.SC</t>
  </si>
  <si>
    <t>Eff.ratio.ES.Res.HHnew.Thermal.SH.ConvElc.SC.AC.Elec</t>
  </si>
  <si>
    <t>Eff.ratio.ES.Res.HHnew.Thermal.SH.ConvElc.WH</t>
  </si>
  <si>
    <t>Eff.ratio.ES.Res.HHnew.Thermal.SH.ConvElc.WH.LPG.NoSolar.LPG</t>
  </si>
  <si>
    <t>Eff.ratio.ES.Res.HHnew.Thermal.SH.ConvElc.WH.LPG.Solar</t>
  </si>
  <si>
    <t>Eff.ratio.ES.Res.HHnew.Thermal.SH.ConvElc.WH.LPG.Solar.LPG</t>
  </si>
  <si>
    <t>Eff.ratio.ES.Res.HHnew.Thermal.SH.ConvElc.WH.LPG.Solar.Solar</t>
  </si>
  <si>
    <t>Eff.ratio.ES.Res.HHnew.Thermal.SH.ConvElc.WH.Elc.NoSolar.Elec</t>
  </si>
  <si>
    <t>Eff.ratio.ES.Res.HHnew.Thermal.SH.ConvElc.WH.Elc.Solar</t>
  </si>
  <si>
    <t>Eff.ratio.ES.Res.HHnew.Thermal.SH.ConvElc.WH.Elc.Solar.Elec</t>
  </si>
  <si>
    <t>Eff.ratio.ES.Res.HHnew.Thermal.SH.ConvElc.WH.Elc.Solar.Solar</t>
  </si>
  <si>
    <t>Eff.ratio.ES.Res.HHnew.Thermal.SH.ConvElc.CO</t>
  </si>
  <si>
    <t>Eff.ratio.ES.Res.HHnew.Thermal.SH.ConvElc.CO.LPG.LPG</t>
  </si>
  <si>
    <t>Eff.ratio.ES.Res.HHnew.Thermal.SH.ConvElc.CO.Elc.Elec</t>
  </si>
  <si>
    <t>ES - CO2 emissions in new and renovated households (detailed structure)</t>
  </si>
  <si>
    <t>EMI.ktCO2.ES.Res.HHnew.Thermal.SH.Solids</t>
  </si>
  <si>
    <t>EMI.ktCO2.ES.Res.HHnew.Thermal.SH.Solids.SH</t>
  </si>
  <si>
    <t>EMI.ktCO2.ES.Res.HHnew.Thermal.SH.Solids.SH.Solids</t>
  </si>
  <si>
    <t>EMI.ktCO2.ES.Res.HHnew.Thermal.SH.Solids.SH.Elec</t>
  </si>
  <si>
    <t>EMI.ktCO2.ES.Res.HHnew.Thermal.SH.Solids.SC</t>
  </si>
  <si>
    <t>EMI.ktCO2.ES.Res.HHnew.Thermal.SH.Solids.SC.AC.Elec</t>
  </si>
  <si>
    <t>EMI.ktCO2.ES.Res.HHnew.Thermal.SH.Solids.WH</t>
  </si>
  <si>
    <t>EMI.ktCO2.ES.Res.HHnew.Thermal.SH.Solids.WH.Solids.NoSolar.Solids</t>
  </si>
  <si>
    <t>EMI.ktCO2.ES.Res.HHnew.Thermal.SH.Solids.WH.LPG.NoSolar.LPG</t>
  </si>
  <si>
    <t>EMI.ktCO2.ES.Res.HHnew.Thermal.SH.Solids.WH.LPG.Solar</t>
  </si>
  <si>
    <t>EMI.ktCO2.ES.Res.HHnew.Thermal.SH.Solids.WH.LPG.Solar.LPG</t>
  </si>
  <si>
    <t>EMI.ktCO2.ES.Res.HHnew.Thermal.SH.Solids.WH.LPG.Solar.Solar</t>
  </si>
  <si>
    <t>EMI.ktCO2.ES.Res.HHnew.Thermal.SH.Solids.WH.Elc.NoSolar.Elec</t>
  </si>
  <si>
    <t>EMI.ktCO2.ES.Res.HHnew.Thermal.SH.Solids.WH.Elc.Solar</t>
  </si>
  <si>
    <t>EMI.ktCO2.ES.Res.HHnew.Thermal.SH.Solids.WH.Elc.Solar.Elec</t>
  </si>
  <si>
    <t>EMI.ktCO2.ES.Res.HHnew.Thermal.SH.Solids.WH.Elc.Solar.Solar</t>
  </si>
  <si>
    <t>EMI.ktCO2.ES.Res.HHnew.Thermal.SH.Solids.CO</t>
  </si>
  <si>
    <t>EMI.ktCO2.ES.Res.HHnew.Thermal.SH.Solids.CO.Solids.Solids</t>
  </si>
  <si>
    <t>EMI.ktCO2.ES.Res.HHnew.Thermal.SH.Solids.CO.LPG.LPG</t>
  </si>
  <si>
    <t>EMI.ktCO2.ES.Res.HHnew.Thermal.SH.Solids.CO.Elc.Elec</t>
  </si>
  <si>
    <t>EMI.ktCO2.ES.Res.HHnew.Thermal.SH.LPG</t>
  </si>
  <si>
    <t>EMI.ktCO2.ES.Res.HHnew.Thermal.SH.LPG.SH</t>
  </si>
  <si>
    <t>EMI.ktCO2.ES.Res.HHnew.Thermal.SH.LPG.SH.LPG</t>
  </si>
  <si>
    <t>EMI.ktCO2.ES.Res.HHnew.Thermal.SH.LPG.SH.Elec</t>
  </si>
  <si>
    <t>EMI.ktCO2.ES.Res.HHnew.Thermal.SH.LPG.SC</t>
  </si>
  <si>
    <t>EMI.ktCO2.ES.Res.HHnew.Thermal.SH.LPG.SC.AC.Elec</t>
  </si>
  <si>
    <t>EMI.ktCO2.ES.Res.HHnew.Thermal.SH.LPG.WH</t>
  </si>
  <si>
    <t>EMI.ktCO2.ES.Res.HHnew.Thermal.SH.LPG.WH.LPG.NoSolar.LPG</t>
  </si>
  <si>
    <t>EMI.ktCO2.ES.Res.HHnew.Thermal.SH.LPG.WH.LPG.Solar</t>
  </si>
  <si>
    <t>EMI.ktCO2.ES.Res.HHnew.Thermal.SH.LPG.WH.LPG.Solar.LPG</t>
  </si>
  <si>
    <t>EMI.ktCO2.ES.Res.HHnew.Thermal.SH.LPG.WH.LPG.Solar.Solar</t>
  </si>
  <si>
    <t>EMI.ktCO2.ES.Res.HHnew.Thermal.SH.LPG.WH.Elc.NoSolar.Elec</t>
  </si>
  <si>
    <t>EMI.ktCO2.ES.Res.HHnew.Thermal.SH.LPG.WH.Elc.Solar</t>
  </si>
  <si>
    <t>EMI.ktCO2.ES.Res.HHnew.Thermal.SH.LPG.WH.Elc.Solar.Elec</t>
  </si>
  <si>
    <t>EMI.ktCO2.ES.Res.HHnew.Thermal.SH.LPG.WH.Elc.Solar.Solar</t>
  </si>
  <si>
    <t>EMI.ktCO2.ES.Res.HHnew.Thermal.SH.LPG.CO</t>
  </si>
  <si>
    <t>EMI.ktCO2.ES.Res.HHnew.Thermal.SH.LPG.CO.LPG.LPG</t>
  </si>
  <si>
    <t>EMI.ktCO2.ES.Res.HHnew.Thermal.SH.LPG.CO.Elc.Elec</t>
  </si>
  <si>
    <t>EMI.ktCO2.ES.Res.HHnew.Thermal.SH.Oil</t>
  </si>
  <si>
    <t>EMI.ktCO2.ES.Res.HHnew.Thermal.SH.Oil.SH</t>
  </si>
  <si>
    <t>EMI.ktCO2.ES.Res.HHnew.Thermal.SH.Oil.SH.Oil</t>
  </si>
  <si>
    <t>EMI.ktCO2.ES.Res.HHnew.Thermal.SH.Oil.SH.Elec</t>
  </si>
  <si>
    <t>EMI.ktCO2.ES.Res.HHnew.Thermal.SH.Oil.SC</t>
  </si>
  <si>
    <t>EMI.ktCO2.ES.Res.HHnew.Thermal.SH.Oil.SC.AC.Elec</t>
  </si>
  <si>
    <t>EMI.ktCO2.ES.Res.HHnew.Thermal.SH.Oil.WH</t>
  </si>
  <si>
    <t>EMI.ktCO2.ES.Res.HHnew.Thermal.SH.Oil.WH.Oil.NoSolar.Oil</t>
  </si>
  <si>
    <t>EMI.ktCO2.ES.Res.HHnew.Thermal.SH.Oil.WH.Oil.Solar</t>
  </si>
  <si>
    <t>EMI.ktCO2.ES.Res.HHnew.Thermal.SH.Oil.WH.Oil.Solar.Oil</t>
  </si>
  <si>
    <t>EMI.ktCO2.ES.Res.HHnew.Thermal.SH.Oil.WH.Oil.Solar.Solar</t>
  </si>
  <si>
    <t>EMI.ktCO2.ES.Res.HHnew.Thermal.SH.Oil.WH.Elc.NoSolar.Elec</t>
  </si>
  <si>
    <t>EMI.ktCO2.ES.Res.HHnew.Thermal.SH.Oil.WH.Elc.Solar</t>
  </si>
  <si>
    <t>EMI.ktCO2.ES.Res.HHnew.Thermal.SH.Oil.WH.Elc.Solar.Elec</t>
  </si>
  <si>
    <t>EMI.ktCO2.ES.Res.HHnew.Thermal.SH.Oil.WH.Elc.Solar.Solar</t>
  </si>
  <si>
    <t>EMI.ktCO2.ES.Res.HHnew.Thermal.SH.Oil.CO</t>
  </si>
  <si>
    <t>EMI.ktCO2.ES.Res.HHnew.Thermal.SH.Oil.CO.LPG.LPG</t>
  </si>
  <si>
    <t>EMI.ktCO2.ES.Res.HHnew.Thermal.SH.Oil.CO.Elc.Elec</t>
  </si>
  <si>
    <t>EMI.ktCO2.ES.Res.HHnew.Thermal.SH.Gas</t>
  </si>
  <si>
    <t>EMI.ktCO2.ES.Res.HHnew.Thermal.SH.Gas.SH</t>
  </si>
  <si>
    <t>EMI.ktCO2.ES.Res.HHnew.Thermal.SH.Gas.SH.Gas</t>
  </si>
  <si>
    <t>EMI.ktCO2.ES.Res.HHnew.Thermal.SH.Gas.SH.Elec</t>
  </si>
  <si>
    <t>EMI.ktCO2.ES.Res.HHnew.Thermal.SH.Gas.SC</t>
  </si>
  <si>
    <t>EMI.ktCO2.ES.Res.HHnew.Thermal.SH.Gas.SC.AC.Elec</t>
  </si>
  <si>
    <t>EMI.ktCO2.ES.Res.HHnew.Thermal.SH.Gas.WH</t>
  </si>
  <si>
    <t>EMI.ktCO2.ES.Res.HHnew.Thermal.SH.Gas.WH.Gas.NoSolar.Gas</t>
  </si>
  <si>
    <t>EMI.ktCO2.ES.Res.HHnew.Thermal.SH.Gas.WH.Gas.Solar</t>
  </si>
  <si>
    <t>EMI.ktCO2.ES.Res.HHnew.Thermal.SH.Gas.WH.Gas.Solar.Gas</t>
  </si>
  <si>
    <t>EMI.ktCO2.ES.Res.HHnew.Thermal.SH.Gas.WH.Gas.Solar.Solar</t>
  </si>
  <si>
    <t>EMI.ktCO2.ES.Res.HHnew.Thermal.SH.Gas.WH.Elc.NoSolar.Elec</t>
  </si>
  <si>
    <t>EMI.ktCO2.ES.Res.HHnew.Thermal.SH.Gas.WH.Elc.Solar</t>
  </si>
  <si>
    <t>EMI.ktCO2.ES.Res.HHnew.Thermal.SH.Gas.WH.Elc.Solar.Elec</t>
  </si>
  <si>
    <t>EMI.ktCO2.ES.Res.HHnew.Thermal.SH.Gas.WH.Elc.Solar.Solar</t>
  </si>
  <si>
    <t>EMI.ktCO2.ES.Res.HHnew.Thermal.SH.Gas.CO</t>
  </si>
  <si>
    <t>EMI.ktCO2.ES.Res.HHnew.Thermal.SH.Gas.CO.Gas.Gas</t>
  </si>
  <si>
    <t>EMI.ktCO2.ES.Res.HHnew.Thermal.SH.Gas.CO.Elc.Elec</t>
  </si>
  <si>
    <t>EMI.ktCO2.ES.Res.HHnew.Thermal.SH.Biomass</t>
  </si>
  <si>
    <t>EMI.ktCO2.ES.Res.HHnew.Thermal.SH.Biomass.SH</t>
  </si>
  <si>
    <t>EMI.ktCO2.ES.Res.HHnew.Thermal.SH.Biomass.SH.Biomass</t>
  </si>
  <si>
    <t>EMI.ktCO2.ES.Res.HHnew.Thermal.SH.Biomass.SH.Elec</t>
  </si>
  <si>
    <t>EMI.ktCO2.ES.Res.HHnew.Thermal.SH.Biomass.SC</t>
  </si>
  <si>
    <t>EMI.ktCO2.ES.Res.HHnew.Thermal.SH.Biomass.SC.AC.Elec</t>
  </si>
  <si>
    <t>EMI.ktCO2.ES.Res.HHnew.Thermal.SH.Biomass.WH</t>
  </si>
  <si>
    <t>EMI.ktCO2.ES.Res.HHnew.Thermal.SH.Biomass.WH.Biomass.NoSolar.Biomass</t>
  </si>
  <si>
    <t>EMI.ktCO2.ES.Res.HHnew.Thermal.SH.Biomass.WH.Biomass.Solar</t>
  </si>
  <si>
    <t>EMI.ktCO2.ES.Res.HHnew.Thermal.SH.Biomass.WH.Biomass.Solar.Biomass</t>
  </si>
  <si>
    <t>EMI.ktCO2.ES.Res.HHnew.Thermal.SH.Biomass.WH.Biomass.Solar.Solar</t>
  </si>
  <si>
    <t>EMI.ktCO2.ES.Res.HHnew.Thermal.SH.Biomass.WH.LPG.NoSolar.LPG</t>
  </si>
  <si>
    <t>EMI.ktCO2.ES.Res.HHnew.Thermal.SH.Biomass.WH.LPG.Solar</t>
  </si>
  <si>
    <t>EMI.ktCO2.ES.Res.HHnew.Thermal.SH.Biomass.WH.LPG.Solar.LPG</t>
  </si>
  <si>
    <t>EMI.ktCO2.ES.Res.HHnew.Thermal.SH.Biomass.WH.LPG.Solar.Solar</t>
  </si>
  <si>
    <t>EMI.ktCO2.ES.Res.HHnew.Thermal.SH.Biomass.WH.Elc.NoSolar.Elec</t>
  </si>
  <si>
    <t>EMI.ktCO2.ES.Res.HHnew.Thermal.SH.Biomass.WH.Elc.Solar</t>
  </si>
  <si>
    <t>EMI.ktCO2.ES.Res.HHnew.Thermal.SH.Biomass.WH.Elc.Solar.Elec</t>
  </si>
  <si>
    <t>EMI.ktCO2.ES.Res.HHnew.Thermal.SH.Biomass.WH.Elc.Solar.Solar</t>
  </si>
  <si>
    <t>EMI.ktCO2.ES.Res.HHnew.Thermal.SH.Biomass.CO</t>
  </si>
  <si>
    <t>EMI.ktCO2.ES.Res.HHnew.Thermal.SH.Biomass.CO.Biomass.Biomass</t>
  </si>
  <si>
    <t>EMI.ktCO2.ES.Res.HHnew.Thermal.SH.Biomass.CO.LPG.LPG</t>
  </si>
  <si>
    <t>EMI.ktCO2.ES.Res.HHnew.Thermal.SH.Biomass.CO.Elc.Elec</t>
  </si>
  <si>
    <t>EMI.ktCO2.ES.Res.HHnew.Thermal.SH.Geo</t>
  </si>
  <si>
    <t>EMI.ktCO2.ES.Res.HHnew.Thermal.SH.Geo.SH</t>
  </si>
  <si>
    <t>EMI.ktCO2.ES.Res.HHnew.Thermal.SH.Geo.SH.Geo</t>
  </si>
  <si>
    <t>EMI.ktCO2.ES.Res.HHnew.Thermal.SH.Geo.SH.Elec</t>
  </si>
  <si>
    <t>EMI.ktCO2.ES.Res.HHnew.Thermal.SH.Geo.SC</t>
  </si>
  <si>
    <t>EMI.ktCO2.ES.Res.HHnew.Thermal.SH.Geo.SC.AC.Elec</t>
  </si>
  <si>
    <t>EMI.ktCO2.ES.Res.HHnew.Thermal.SH.Geo.WH</t>
  </si>
  <si>
    <t>EMI.ktCO2.ES.Res.HHnew.Thermal.SH.Geo.WH.Geo.NoSolar.Geo</t>
  </si>
  <si>
    <t>EMI.ktCO2.ES.Res.HHnew.Thermal.SH.Geo.WH.Geo.Solar</t>
  </si>
  <si>
    <t>EMI.ktCO2.ES.Res.HHnew.Thermal.SH.Geo.WH.Geo.Solar.Geo</t>
  </si>
  <si>
    <t>EMI.ktCO2.ES.Res.HHnew.Thermal.SH.Geo.WH.Geo.Solar.Solar</t>
  </si>
  <si>
    <t>EMI.ktCO2.ES.Res.HHnew.Thermal.SH.Geo.WH.Elc.NoSolar.Elec</t>
  </si>
  <si>
    <t>EMI.ktCO2.ES.Res.HHnew.Thermal.SH.Geo.WH.Elc.Solar</t>
  </si>
  <si>
    <t>EMI.ktCO2.ES.Res.HHnew.Thermal.SH.Geo.WH.Elc.Solar.Elec</t>
  </si>
  <si>
    <t>EMI.ktCO2.ES.Res.HHnew.Thermal.SH.Geo.WH.Elc.Solar.Solar</t>
  </si>
  <si>
    <t>EMI.ktCO2.ES.Res.HHnew.Thermal.SH.Geo.CO</t>
  </si>
  <si>
    <t>EMI.ktCO2.ES.Res.HHnew.Thermal.SH.Geo.CO.LPG.LPG</t>
  </si>
  <si>
    <t>EMI.ktCO2.ES.Res.HHnew.Thermal.SH.Geo.CO.Elc.Elec</t>
  </si>
  <si>
    <t>EMI.ktCO2.ES.Res.HHnew.Thermal.SH.DistrHeat</t>
  </si>
  <si>
    <t>EMI.ktCO2.ES.Res.HHnew.Thermal.SH.DistrHeat.SH</t>
  </si>
  <si>
    <t>EMI.ktCO2.ES.Res.HHnew.Thermal.SH.DistrHeat.SH.Steam_Distr</t>
  </si>
  <si>
    <t>EMI.ktCO2.ES.Res.HHnew.Thermal.SH.DistrHeat.SH.Elec</t>
  </si>
  <si>
    <t>EMI.ktCO2.ES.Res.HHnew.Thermal.SH.DistrHeat.SC</t>
  </si>
  <si>
    <t>EMI.ktCO2.ES.Res.HHnew.Thermal.SH.DistrHeat.SC.AC.Elec</t>
  </si>
  <si>
    <t>EMI.ktCO2.ES.Res.HHnew.Thermal.SH.DistrHeat.WH</t>
  </si>
  <si>
    <t>EMI.ktCO2.ES.Res.HHnew.Thermal.SH.DistrHeat.WH.DistrHeat.NoSolar.Steam_Distr</t>
  </si>
  <si>
    <t>EMI.ktCO2.ES.Res.HHnew.Thermal.SH.DistrHeat.WH.DistrHeat.Solar</t>
  </si>
  <si>
    <t>EMI.ktCO2.ES.Res.HHnew.Thermal.SH.DistrHeat.WH.DistrHeat.Solar.Steam_Distr</t>
  </si>
  <si>
    <t>EMI.ktCO2.ES.Res.HHnew.Thermal.SH.DistrHeat.WH.DistrHeat.Solar.Solar</t>
  </si>
  <si>
    <t>EMI.ktCO2.ES.Res.HHnew.Thermal.SH.DistrHeat.WH.Elc.NoSolar.Elec</t>
  </si>
  <si>
    <t>EMI.ktCO2.ES.Res.HHnew.Thermal.SH.DistrHeat.WH.Elc.Solar</t>
  </si>
  <si>
    <t>EMI.ktCO2.ES.Res.HHnew.Thermal.SH.DistrHeat.WH.Elc.Solar.Elec</t>
  </si>
  <si>
    <t>EMI.ktCO2.ES.Res.HHnew.Thermal.SH.DistrHeat.WH.Elc.Solar.Solar</t>
  </si>
  <si>
    <t>EMI.ktCO2.ES.Res.HHnew.Thermal.SH.DistrHeat.CO</t>
  </si>
  <si>
    <t>EMI.ktCO2.ES.Res.HHnew.Thermal.SH.DistrHeat.CO.LPG.LPG</t>
  </si>
  <si>
    <t>EMI.ktCO2.ES.Res.HHnew.Thermal.SH.DistrHeat.CO.Elc.Elec</t>
  </si>
  <si>
    <t>EMI.ktCO2.ES.Res.HHnew.Thermal.SH.AdvElc</t>
  </si>
  <si>
    <t>EMI.ktCO2.ES.Res.HHnew.Thermal.SH.AdvElc.SH</t>
  </si>
  <si>
    <t>EMI.ktCO2.ES.Res.HHnew.Thermal.SH.AdvElc.SH.Elec</t>
  </si>
  <si>
    <t>EMI.ktCO2.ES.Res.HHnew.Thermal.SH.AdvElc.SC</t>
  </si>
  <si>
    <t>EMI.ktCO2.ES.Res.HHnew.Thermal.SH.AdvElc.SC.AC.Elec</t>
  </si>
  <si>
    <t>EMI.ktCO2.ES.Res.HHnew.Thermal.SH.AdvElc.WH</t>
  </si>
  <si>
    <t>EMI.ktCO2.ES.Res.HHnew.Thermal.SH.AdvElc.WH.LPG.NoSolar.LPG</t>
  </si>
  <si>
    <t>EMI.ktCO2.ES.Res.HHnew.Thermal.SH.AdvElc.WH.LPG.Solar</t>
  </si>
  <si>
    <t>EMI.ktCO2.ES.Res.HHnew.Thermal.SH.AdvElc.WH.LPG.Solar.LPG</t>
  </si>
  <si>
    <t>EMI.ktCO2.ES.Res.HHnew.Thermal.SH.AdvElc.WH.LPG.Solar.Solar</t>
  </si>
  <si>
    <t>EMI.ktCO2.ES.Res.HHnew.Thermal.SH.AdvElc.WH.Elc.NoSolar.Elec</t>
  </si>
  <si>
    <t>EMI.ktCO2.ES.Res.HHnew.Thermal.SH.AdvElc.WH.Elc.Solar</t>
  </si>
  <si>
    <t>EMI.ktCO2.ES.Res.HHnew.Thermal.SH.AdvElc.WH.Elc.Solar.Elec</t>
  </si>
  <si>
    <t>EMI.ktCO2.ES.Res.HHnew.Thermal.SH.AdvElc.WH.Elc.Solar.Solar</t>
  </si>
  <si>
    <t>EMI.ktCO2.ES.Res.HHnew.Thermal.SH.AdvElc.CO</t>
  </si>
  <si>
    <t>EMI.ktCO2.ES.Res.HHnew.Thermal.SH.AdvElc.CO.LPG.LPG</t>
  </si>
  <si>
    <t>EMI.ktCO2.ES.Res.HHnew.Thermal.SH.AdvElc.CO.Elc.Elec</t>
  </si>
  <si>
    <t>EMI.ktCO2.ES.Res.HHnew.Thermal.SH.ConvElc</t>
  </si>
  <si>
    <t>EMI.ktCO2.ES.Res.HHnew.Thermal.SH.ConvElc.SH</t>
  </si>
  <si>
    <t>EMI.ktCO2.ES.Res.HHnew.Thermal.SH.ConvElc.SH.Elec</t>
  </si>
  <si>
    <t>EMI.ktCO2.ES.Res.HHnew.Thermal.SH.ConvElc.SC</t>
  </si>
  <si>
    <t>EMI.ktCO2.ES.Res.HHnew.Thermal.SH.ConvElc.SC.AC.Elec</t>
  </si>
  <si>
    <t>EMI.ktCO2.ES.Res.HHnew.Thermal.SH.ConvElc.WH</t>
  </si>
  <si>
    <t>EMI.ktCO2.ES.Res.HHnew.Thermal.SH.ConvElc.WH.LPG.NoSolar.LPG</t>
  </si>
  <si>
    <t>EMI.ktCO2.ES.Res.HHnew.Thermal.SH.ConvElc.WH.LPG.Solar</t>
  </si>
  <si>
    <t>EMI.ktCO2.ES.Res.HHnew.Thermal.SH.ConvElc.WH.LPG.Solar.LPG</t>
  </si>
  <si>
    <t>EMI.ktCO2.ES.Res.HHnew.Thermal.SH.ConvElc.WH.LPG.Solar.Solar</t>
  </si>
  <si>
    <t>EMI.ktCO2.ES.Res.HHnew.Thermal.SH.ConvElc.WH.Elc.NoSolar.Elec</t>
  </si>
  <si>
    <t>EMI.ktCO2.ES.Res.HHnew.Thermal.SH.ConvElc.WH.Elc.Solar</t>
  </si>
  <si>
    <t>EMI.ktCO2.ES.Res.HHnew.Thermal.SH.ConvElc.WH.Elc.Solar.Elec</t>
  </si>
  <si>
    <t>EMI.ktCO2.ES.Res.HHnew.Thermal.SH.ConvElc.WH.Elc.Solar.Solar</t>
  </si>
  <si>
    <t>EMI.ktCO2.ES.Res.HHnew.Thermal.SH.ConvElc.CO</t>
  </si>
  <si>
    <t>EMI.ktCO2.ES.Res.HHnew.Thermal.SH.ConvElc.CO.LPG.LPG</t>
  </si>
  <si>
    <t>EMI.ktCO2.ES.Res.HHnew.Thermal.SH.ConvElc.CO.Elc.Elec</t>
  </si>
  <si>
    <t>ES - Final energy consumption of new and renovated households (detailed structure)</t>
  </si>
  <si>
    <t>FEC_per_household.kWh.ES.Res.HHnew.Thermal.SH.Solids</t>
  </si>
  <si>
    <t>FEC_per_household.kWh.ES.Res.HHnew.Thermal.SH.Solids.SH</t>
  </si>
  <si>
    <t>FEC_per_household.kWh.ES.Res.HHnew.Thermal.SH.Solids.SH.Solids</t>
  </si>
  <si>
    <t>FEC_per_household.kWh.ES.Res.HHnew.Thermal.SH.Solids.SH.Elec</t>
  </si>
  <si>
    <t>FEC_per_household.kWh.ES.Res.HHnew.Thermal.SH.Solids.SC</t>
  </si>
  <si>
    <t>FEC_per_household.kWh.ES.Res.HHnew.Thermal.SH.Solids.SC.AC.Elec</t>
  </si>
  <si>
    <t>FEC_per_household.kWh.ES.Res.HHnew.Thermal.SH.Solids.WH</t>
  </si>
  <si>
    <t>FEC_per_household.kWh.ES.Res.HHnew.Thermal.SH.Solids.WH.Solids.NoSolar.Solids</t>
  </si>
  <si>
    <t>FEC_per_household.kWh.ES.Res.HHnew.Thermal.SH.Solids.WH.LPG.NoSolar.LPG</t>
  </si>
  <si>
    <t>FEC_per_household.kWh.ES.Res.HHnew.Thermal.SH.Solids.WH.LPG.Solar</t>
  </si>
  <si>
    <t>FEC_per_household.kWh.ES.Res.HHnew.Thermal.SH.Solids.WH.LPG.Solar.LPG</t>
  </si>
  <si>
    <t>FEC_per_household.kWh.ES.Res.HHnew.Thermal.SH.Solids.WH.LPG.Solar.Solar</t>
  </si>
  <si>
    <t>FEC_per_household.kWh.ES.Res.HHnew.Thermal.SH.Solids.WH.Elc.NoSolar.Elec</t>
  </si>
  <si>
    <t>FEC_per_household.kWh.ES.Res.HHnew.Thermal.SH.Solids.WH.Elc.Solar</t>
  </si>
  <si>
    <t>FEC_per_household.kWh.ES.Res.HHnew.Thermal.SH.Solids.WH.Elc.Solar.Elec</t>
  </si>
  <si>
    <t>FEC_per_household.kWh.ES.Res.HHnew.Thermal.SH.Solids.WH.Elc.Solar.Solar</t>
  </si>
  <si>
    <t>FEC_per_household.kWh.ES.Res.HHnew.Thermal.SH.Solids.CO</t>
  </si>
  <si>
    <t>FEC_per_household.kWh.ES.Res.HHnew.Thermal.SH.Solids.CO.Solids.Solids</t>
  </si>
  <si>
    <t>FEC_per_household.kWh.ES.Res.HHnew.Thermal.SH.Solids.CO.LPG.LPG</t>
  </si>
  <si>
    <t>FEC_per_household.kWh.ES.Res.HHnew.Thermal.SH.Solids.CO.Elc.Elec</t>
  </si>
  <si>
    <t>FEC_per_household.kWh.ES.Res.HHnew.Thermal.SH.LPG</t>
  </si>
  <si>
    <t>FEC_per_household.kWh.ES.Res.HHnew.Thermal.SH.LPG.SH</t>
  </si>
  <si>
    <t>FEC_per_household.kWh.ES.Res.HHnew.Thermal.SH.LPG.SH.LPG</t>
  </si>
  <si>
    <t>FEC_per_household.kWh.ES.Res.HHnew.Thermal.SH.LPG.SH.Elec</t>
  </si>
  <si>
    <t>FEC_per_household.kWh.ES.Res.HHnew.Thermal.SH.LPG.SC</t>
  </si>
  <si>
    <t>FEC_per_household.kWh.ES.Res.HHnew.Thermal.SH.LPG.SC.AC.Elec</t>
  </si>
  <si>
    <t>FEC_per_household.kWh.ES.Res.HHnew.Thermal.SH.LPG.WH</t>
  </si>
  <si>
    <t>FEC_per_household.kWh.ES.Res.HHnew.Thermal.SH.LPG.WH.LPG.NoSolar.LPG</t>
  </si>
  <si>
    <t>FEC_per_household.kWh.ES.Res.HHnew.Thermal.SH.LPG.WH.LPG.Solar</t>
  </si>
  <si>
    <t>FEC_per_household.kWh.ES.Res.HHnew.Thermal.SH.LPG.WH.LPG.Solar.LPG</t>
  </si>
  <si>
    <t>FEC_per_household.kWh.ES.Res.HHnew.Thermal.SH.LPG.WH.LPG.Solar.Solar</t>
  </si>
  <si>
    <t>FEC_per_household.kWh.ES.Res.HHnew.Thermal.SH.LPG.WH.Elc.NoSolar.Elec</t>
  </si>
  <si>
    <t>FEC_per_household.kWh.ES.Res.HHnew.Thermal.SH.LPG.WH.Elc.Solar</t>
  </si>
  <si>
    <t>FEC_per_household.kWh.ES.Res.HHnew.Thermal.SH.LPG.WH.Elc.Solar.Elec</t>
  </si>
  <si>
    <t>FEC_per_household.kWh.ES.Res.HHnew.Thermal.SH.LPG.WH.Elc.Solar.Solar</t>
  </si>
  <si>
    <t>FEC_per_household.kWh.ES.Res.HHnew.Thermal.SH.LPG.CO</t>
  </si>
  <si>
    <t>FEC_per_household.kWh.ES.Res.HHnew.Thermal.SH.LPG.CO.LPG.LPG</t>
  </si>
  <si>
    <t>FEC_per_household.kWh.ES.Res.HHnew.Thermal.SH.LPG.CO.Elc.Elec</t>
  </si>
  <si>
    <t>FEC_per_household.kWh.ES.Res.HHnew.Thermal.SH.Oil</t>
  </si>
  <si>
    <t>FEC_per_household.kWh.ES.Res.HHnew.Thermal.SH.Oil.SH</t>
  </si>
  <si>
    <t>FEC_per_household.kWh.ES.Res.HHnew.Thermal.SH.Oil.SH.Oil</t>
  </si>
  <si>
    <t>FEC_per_household.kWh.ES.Res.HHnew.Thermal.SH.Oil.SH.Elec</t>
  </si>
  <si>
    <t>FEC_per_household.kWh.ES.Res.HHnew.Thermal.SH.Oil.SC</t>
  </si>
  <si>
    <t>FEC_per_household.kWh.ES.Res.HHnew.Thermal.SH.Oil.SC.AC.Elec</t>
  </si>
  <si>
    <t>FEC_per_household.kWh.ES.Res.HHnew.Thermal.SH.Oil.WH</t>
  </si>
  <si>
    <t>FEC_per_household.kWh.ES.Res.HHnew.Thermal.SH.Oil.WH.Oil.NoSolar.Oil</t>
  </si>
  <si>
    <t>FEC_per_household.kWh.ES.Res.HHnew.Thermal.SH.Oil.WH.Oil.Solar</t>
  </si>
  <si>
    <t>FEC_per_household.kWh.ES.Res.HHnew.Thermal.SH.Oil.WH.Oil.Solar.Oil</t>
  </si>
  <si>
    <t>FEC_per_household.kWh.ES.Res.HHnew.Thermal.SH.Oil.WH.Oil.Solar.Solar</t>
  </si>
  <si>
    <t>FEC_per_household.kWh.ES.Res.HHnew.Thermal.SH.Oil.WH.Elc.NoSolar.Elec</t>
  </si>
  <si>
    <t>FEC_per_household.kWh.ES.Res.HHnew.Thermal.SH.Oil.WH.Elc.Solar</t>
  </si>
  <si>
    <t>FEC_per_household.kWh.ES.Res.HHnew.Thermal.SH.Oil.WH.Elc.Solar.Elec</t>
  </si>
  <si>
    <t>FEC_per_household.kWh.ES.Res.HHnew.Thermal.SH.Oil.WH.Elc.Solar.Solar</t>
  </si>
  <si>
    <t>FEC_per_household.kWh.ES.Res.HHnew.Thermal.SH.Oil.CO</t>
  </si>
  <si>
    <t>FEC_per_household.kWh.ES.Res.HHnew.Thermal.SH.Oil.CO.LPG.LPG</t>
  </si>
  <si>
    <t>FEC_per_household.kWh.ES.Res.HHnew.Thermal.SH.Oil.CO.Elc.Elec</t>
  </si>
  <si>
    <t>FEC_per_household.kWh.ES.Res.HHnew.Thermal.SH.Gas</t>
  </si>
  <si>
    <t>FEC_per_household.kWh.ES.Res.HHnew.Thermal.SH.Gas.SH</t>
  </si>
  <si>
    <t>FEC_per_household.kWh.ES.Res.HHnew.Thermal.SH.Gas.SH.Gas</t>
  </si>
  <si>
    <t>FEC_per_household.kWh.ES.Res.HHnew.Thermal.SH.Gas.SH.Elec</t>
  </si>
  <si>
    <t>FEC_per_household.kWh.ES.Res.HHnew.Thermal.SH.Gas.SC</t>
  </si>
  <si>
    <t>FEC_per_household.kWh.ES.Res.HHnew.Thermal.SH.Gas.SC.AC.Elec</t>
  </si>
  <si>
    <t>FEC_per_household.kWh.ES.Res.HHnew.Thermal.SH.Gas.WH</t>
  </si>
  <si>
    <t>FEC_per_household.kWh.ES.Res.HHnew.Thermal.SH.Gas.WH.Gas.NoSolar.Gas</t>
  </si>
  <si>
    <t>FEC_per_household.kWh.ES.Res.HHnew.Thermal.SH.Gas.WH.Gas.Solar</t>
  </si>
  <si>
    <t>FEC_per_household.kWh.ES.Res.HHnew.Thermal.SH.Gas.WH.Gas.Solar.Gas</t>
  </si>
  <si>
    <t>FEC_per_household.kWh.ES.Res.HHnew.Thermal.SH.Gas.WH.Gas.Solar.Solar</t>
  </si>
  <si>
    <t>FEC_per_household.kWh.ES.Res.HHnew.Thermal.SH.Gas.WH.Elc.NoSolar.Elec</t>
  </si>
  <si>
    <t>FEC_per_household.kWh.ES.Res.HHnew.Thermal.SH.Gas.WH.Elc.Solar</t>
  </si>
  <si>
    <t>FEC_per_household.kWh.ES.Res.HHnew.Thermal.SH.Gas.WH.Elc.Solar.Elec</t>
  </si>
  <si>
    <t>FEC_per_household.kWh.ES.Res.HHnew.Thermal.SH.Gas.WH.Elc.Solar.Solar</t>
  </si>
  <si>
    <t>FEC_per_household.kWh.ES.Res.HHnew.Thermal.SH.Gas.CO</t>
  </si>
  <si>
    <t>FEC_per_household.kWh.ES.Res.HHnew.Thermal.SH.Gas.CO.Gas.Gas</t>
  </si>
  <si>
    <t>FEC_per_household.kWh.ES.Res.HHnew.Thermal.SH.Gas.CO.Elc.Elec</t>
  </si>
  <si>
    <t>FEC_per_household.kWh.ES.Res.HHnew.Thermal.SH.Biomass</t>
  </si>
  <si>
    <t>FEC_per_household.kWh.ES.Res.HHnew.Thermal.SH.Biomass.SH</t>
  </si>
  <si>
    <t>FEC_per_household.kWh.ES.Res.HHnew.Thermal.SH.Biomass.SH.Biomass</t>
  </si>
  <si>
    <t>FEC_per_household.kWh.ES.Res.HHnew.Thermal.SH.Biomass.SH.Elec</t>
  </si>
  <si>
    <t>FEC_per_household.kWh.ES.Res.HHnew.Thermal.SH.Biomass.SC</t>
  </si>
  <si>
    <t>FEC_per_household.kWh.ES.Res.HHnew.Thermal.SH.Biomass.SC.AC.Elec</t>
  </si>
  <si>
    <t>FEC_per_household.kWh.ES.Res.HHnew.Thermal.SH.Biomass.WH</t>
  </si>
  <si>
    <t>FEC_per_household.kWh.ES.Res.HHnew.Thermal.SH.Biomass.WH.Biomass.NoSolar.Biomass</t>
  </si>
  <si>
    <t>FEC_per_household.kWh.ES.Res.HHnew.Thermal.SH.Biomass.WH.Biomass.Solar</t>
  </si>
  <si>
    <t>FEC_per_household.kWh.ES.Res.HHnew.Thermal.SH.Biomass.WH.Biomass.Solar.Biomass</t>
  </si>
  <si>
    <t>FEC_per_household.kWh.ES.Res.HHnew.Thermal.SH.Biomass.WH.Biomass.Solar.Solar</t>
  </si>
  <si>
    <t>FEC_per_household.kWh.ES.Res.HHnew.Thermal.SH.Biomass.WH.LPG.NoSolar.LPG</t>
  </si>
  <si>
    <t>FEC_per_household.kWh.ES.Res.HHnew.Thermal.SH.Biomass.WH.LPG.Solar</t>
  </si>
  <si>
    <t>FEC_per_household.kWh.ES.Res.HHnew.Thermal.SH.Biomass.WH.LPG.Solar.LPG</t>
  </si>
  <si>
    <t>FEC_per_household.kWh.ES.Res.HHnew.Thermal.SH.Biomass.WH.LPG.Solar.Solar</t>
  </si>
  <si>
    <t>FEC_per_household.kWh.ES.Res.HHnew.Thermal.SH.Biomass.WH.Elc.NoSolar.Elec</t>
  </si>
  <si>
    <t>FEC_per_household.kWh.ES.Res.HHnew.Thermal.SH.Biomass.WH.Elc.Solar</t>
  </si>
  <si>
    <t>FEC_per_household.kWh.ES.Res.HHnew.Thermal.SH.Biomass.WH.Elc.Solar.Elec</t>
  </si>
  <si>
    <t>FEC_per_household.kWh.ES.Res.HHnew.Thermal.SH.Biomass.WH.Elc.Solar.Solar</t>
  </si>
  <si>
    <t>FEC_per_household.kWh.ES.Res.HHnew.Thermal.SH.Biomass.CO</t>
  </si>
  <si>
    <t>FEC_per_household.kWh.ES.Res.HHnew.Thermal.SH.Biomass.CO.Biomass.Biomass</t>
  </si>
  <si>
    <t>FEC_per_household.kWh.ES.Res.HHnew.Thermal.SH.Biomass.CO.LPG.LPG</t>
  </si>
  <si>
    <t>FEC_per_household.kWh.ES.Res.HHnew.Thermal.SH.Biomass.CO.Elc.Elec</t>
  </si>
  <si>
    <t>FEC_per_household.kWh.ES.Res.HHnew.Thermal.SH.Geo</t>
  </si>
  <si>
    <t>FEC_per_household.kWh.ES.Res.HHnew.Thermal.SH.Geo.SH</t>
  </si>
  <si>
    <t>FEC_per_household.kWh.ES.Res.HHnew.Thermal.SH.Geo.SH.Geo</t>
  </si>
  <si>
    <t>FEC_per_household.kWh.ES.Res.HHnew.Thermal.SH.Geo.SH.Elec</t>
  </si>
  <si>
    <t>FEC_per_household.kWh.ES.Res.HHnew.Thermal.SH.Geo.SC</t>
  </si>
  <si>
    <t>FEC_per_household.kWh.ES.Res.HHnew.Thermal.SH.Geo.SC.AC.Elec</t>
  </si>
  <si>
    <t>FEC_per_household.kWh.ES.Res.HHnew.Thermal.SH.Geo.WH</t>
  </si>
  <si>
    <t>FEC_per_household.kWh.ES.Res.HHnew.Thermal.SH.Geo.WH.Geo.NoSolar.Geo</t>
  </si>
  <si>
    <t>FEC_per_household.kWh.ES.Res.HHnew.Thermal.SH.Geo.WH.Geo.Solar</t>
  </si>
  <si>
    <t>FEC_per_household.kWh.ES.Res.HHnew.Thermal.SH.Geo.WH.Geo.Solar.Geo</t>
  </si>
  <si>
    <t>FEC_per_household.kWh.ES.Res.HHnew.Thermal.SH.Geo.WH.Geo.Solar.Solar</t>
  </si>
  <si>
    <t>FEC_per_household.kWh.ES.Res.HHnew.Thermal.SH.Geo.WH.Elc.NoSolar.Elec</t>
  </si>
  <si>
    <t>FEC_per_household.kWh.ES.Res.HHnew.Thermal.SH.Geo.WH.Elc.Solar</t>
  </si>
  <si>
    <t>FEC_per_household.kWh.ES.Res.HHnew.Thermal.SH.Geo.WH.Elc.Solar.Elec</t>
  </si>
  <si>
    <t>FEC_per_household.kWh.ES.Res.HHnew.Thermal.SH.Geo.WH.Elc.Solar.Solar</t>
  </si>
  <si>
    <t>FEC_per_household.kWh.ES.Res.HHnew.Thermal.SH.Geo.CO</t>
  </si>
  <si>
    <t>FEC_per_household.kWh.ES.Res.HHnew.Thermal.SH.Geo.CO.LPG.LPG</t>
  </si>
  <si>
    <t>FEC_per_household.kWh.ES.Res.HHnew.Thermal.SH.Geo.CO.Elc.Elec</t>
  </si>
  <si>
    <t>FEC_per_household.kWh.ES.Res.HHnew.Thermal.SH.DistrHeat</t>
  </si>
  <si>
    <t>FEC_per_household.kWh.ES.Res.HHnew.Thermal.SH.DistrHeat.SH</t>
  </si>
  <si>
    <t>FEC_per_household.kWh.ES.Res.HHnew.Thermal.SH.DistrHeat.SH.Steam_Distr</t>
  </si>
  <si>
    <t>FEC_per_household.kWh.ES.Res.HHnew.Thermal.SH.DistrHeat.SH.Elec</t>
  </si>
  <si>
    <t>FEC_per_household.kWh.ES.Res.HHnew.Thermal.SH.DistrHeat.SC</t>
  </si>
  <si>
    <t>FEC_per_household.kWh.ES.Res.HHnew.Thermal.SH.DistrHeat.SC.AC.Elec</t>
  </si>
  <si>
    <t>FEC_per_household.kWh.ES.Res.HHnew.Thermal.SH.DistrHeat.WH</t>
  </si>
  <si>
    <t>FEC_per_household.kWh.ES.Res.HHnew.Thermal.SH.DistrHeat.WH.DistrHeat.NoSolar.Steam_Distr</t>
  </si>
  <si>
    <t>FEC_per_household.kWh.ES.Res.HHnew.Thermal.SH.DistrHeat.WH.DistrHeat.Solar</t>
  </si>
  <si>
    <t>FEC_per_household.kWh.ES.Res.HHnew.Thermal.SH.DistrHeat.WH.DistrHeat.Solar.Steam_Distr</t>
  </si>
  <si>
    <t>FEC_per_household.kWh.ES.Res.HHnew.Thermal.SH.DistrHeat.WH.DistrHeat.Solar.Solar</t>
  </si>
  <si>
    <t>FEC_per_household.kWh.ES.Res.HHnew.Thermal.SH.DistrHeat.WH.Elc.NoSolar.Elec</t>
  </si>
  <si>
    <t>FEC_per_household.kWh.ES.Res.HHnew.Thermal.SH.DistrHeat.WH.Elc.Solar</t>
  </si>
  <si>
    <t>FEC_per_household.kWh.ES.Res.HHnew.Thermal.SH.DistrHeat.WH.Elc.Solar.Elec</t>
  </si>
  <si>
    <t>FEC_per_household.kWh.ES.Res.HHnew.Thermal.SH.DistrHeat.WH.Elc.Solar.Solar</t>
  </si>
  <si>
    <t>FEC_per_household.kWh.ES.Res.HHnew.Thermal.SH.DistrHeat.CO</t>
  </si>
  <si>
    <t>FEC_per_household.kWh.ES.Res.HHnew.Thermal.SH.DistrHeat.CO.LPG.LPG</t>
  </si>
  <si>
    <t>FEC_per_household.kWh.ES.Res.HHnew.Thermal.SH.DistrHeat.CO.Elc.Elec</t>
  </si>
  <si>
    <t>FEC_per_household.kWh.ES.Res.HHnew.Thermal.SH.AdvElc</t>
  </si>
  <si>
    <t>FEC_per_household.kWh.ES.Res.HHnew.Thermal.SH.AdvElc.SH</t>
  </si>
  <si>
    <t>FEC_per_household.kWh.ES.Res.HHnew.Thermal.SH.AdvElc.SH.Elec</t>
  </si>
  <si>
    <t>FEC_per_household.kWh.ES.Res.HHnew.Thermal.SH.AdvElc.SC</t>
  </si>
  <si>
    <t>FEC_per_household.kWh.ES.Res.HHnew.Thermal.SH.AdvElc.SC.AC.Elec</t>
  </si>
  <si>
    <t>FEC_per_household.kWh.ES.Res.HHnew.Thermal.SH.AdvElc.WH</t>
  </si>
  <si>
    <t>FEC_per_household.kWh.ES.Res.HHnew.Thermal.SH.AdvElc.WH.LPG.NoSolar.LPG</t>
  </si>
  <si>
    <t>FEC_per_household.kWh.ES.Res.HHnew.Thermal.SH.AdvElc.WH.LPG.Solar</t>
  </si>
  <si>
    <t>FEC_per_household.kWh.ES.Res.HHnew.Thermal.SH.AdvElc.WH.LPG.Solar.LPG</t>
  </si>
  <si>
    <t>FEC_per_household.kWh.ES.Res.HHnew.Thermal.SH.AdvElc.WH.LPG.Solar.Solar</t>
  </si>
  <si>
    <t>FEC_per_household.kWh.ES.Res.HHnew.Thermal.SH.AdvElc.WH.Elc.NoSolar.Elec</t>
  </si>
  <si>
    <t>FEC_per_household.kWh.ES.Res.HHnew.Thermal.SH.AdvElc.WH.Elc.Solar</t>
  </si>
  <si>
    <t>FEC_per_household.kWh.ES.Res.HHnew.Thermal.SH.AdvElc.WH.Elc.Solar.Elec</t>
  </si>
  <si>
    <t>FEC_per_household.kWh.ES.Res.HHnew.Thermal.SH.AdvElc.WH.Elc.Solar.Solar</t>
  </si>
  <si>
    <t>FEC_per_household.kWh.ES.Res.HHnew.Thermal.SH.AdvElc.CO</t>
  </si>
  <si>
    <t>FEC_per_household.kWh.ES.Res.HHnew.Thermal.SH.AdvElc.CO.LPG.LPG</t>
  </si>
  <si>
    <t>FEC_per_household.kWh.ES.Res.HHnew.Thermal.SH.AdvElc.CO.Elc.Elec</t>
  </si>
  <si>
    <t>FEC_per_household.kWh.ES.Res.HHnew.Thermal.SH.ConvElc</t>
  </si>
  <si>
    <t>FEC_per_household.kWh.ES.Res.HHnew.Thermal.SH.ConvElc.SH</t>
  </si>
  <si>
    <t>FEC_per_household.kWh.ES.Res.HHnew.Thermal.SH.ConvElc.SH.Elec</t>
  </si>
  <si>
    <t>FEC_per_household.kWh.ES.Res.HHnew.Thermal.SH.ConvElc.SC</t>
  </si>
  <si>
    <t>FEC_per_household.kWh.ES.Res.HHnew.Thermal.SH.ConvElc.SC.AC.Elec</t>
  </si>
  <si>
    <t>FEC_per_household.kWh.ES.Res.HHnew.Thermal.SH.ConvElc.WH</t>
  </si>
  <si>
    <t>FEC_per_household.kWh.ES.Res.HHnew.Thermal.SH.ConvElc.WH.LPG.NoSolar.LPG</t>
  </si>
  <si>
    <t>FEC_per_household.kWh.ES.Res.HHnew.Thermal.SH.ConvElc.WH.LPG.Solar</t>
  </si>
  <si>
    <t>FEC_per_household.kWh.ES.Res.HHnew.Thermal.SH.ConvElc.WH.LPG.Solar.LPG</t>
  </si>
  <si>
    <t>FEC_per_household.kWh.ES.Res.HHnew.Thermal.SH.ConvElc.WH.LPG.Solar.Solar</t>
  </si>
  <si>
    <t>FEC_per_household.kWh.ES.Res.HHnew.Thermal.SH.ConvElc.WH.Elc.NoSolar.Elec</t>
  </si>
  <si>
    <t>FEC_per_household.kWh.ES.Res.HHnew.Thermal.SH.ConvElc.WH.Elc.Solar</t>
  </si>
  <si>
    <t>FEC_per_household.kWh.ES.Res.HHnew.Thermal.SH.ConvElc.WH.Elc.Solar.Elec</t>
  </si>
  <si>
    <t>FEC_per_household.kWh.ES.Res.HHnew.Thermal.SH.ConvElc.WH.Elc.Solar.Solar</t>
  </si>
  <si>
    <t>FEC_per_household.kWh.ES.Res.HHnew.Thermal.SH.ConvElc.CO</t>
  </si>
  <si>
    <t>FEC_per_household.kWh.ES.Res.HHnew.Thermal.SH.ConvElc.CO.LPG.LPG</t>
  </si>
  <si>
    <t>FEC_per_household.kWh.ES.Res.HHnew.Thermal.SH.ConvElc.CO.Elc.Elec</t>
  </si>
  <si>
    <t>ES - Thermal energy service of new and renovated households (detailed structure)</t>
  </si>
  <si>
    <t>TES_per_household.kWh.ES.Res.HHnew.Thermal.SH.Solids</t>
  </si>
  <si>
    <t>TES_per_household.kWh.ES.Res.HHnew.Thermal.SH.Solids.SH</t>
  </si>
  <si>
    <t>TES_per_household.kWh.ES.Res.HHnew.Thermal.SH.Solids.SH.Solids</t>
  </si>
  <si>
    <t>TES_per_household.kWh.ES.Res.HHnew.Thermal.SH.Solids.SH.Elec</t>
  </si>
  <si>
    <t>TES_per_household.kWh.ES.Res.HHnew.Thermal.SH.Solids.SC</t>
  </si>
  <si>
    <t>TES_per_household.kWh.ES.Res.HHnew.Thermal.SH.Solids.SC.AC.Elec</t>
  </si>
  <si>
    <t>TES_per_household.kWh.ES.Res.HHnew.Thermal.SH.Solids.WH</t>
  </si>
  <si>
    <t>TES_per_household.kWh.ES.Res.HHnew.Thermal.SH.Solids.WH.Solids.NoSolar.Solids</t>
  </si>
  <si>
    <t>TES_per_household.kWh.ES.Res.HHnew.Thermal.SH.Solids.WH.LPG.NoSolar.LPG</t>
  </si>
  <si>
    <t>TES_per_household.kWh.ES.Res.HHnew.Thermal.SH.Solids.WH.LPG.Solar</t>
  </si>
  <si>
    <t>TES_per_household.kWh.ES.Res.HHnew.Thermal.SH.Solids.WH.LPG.Solar.LPG</t>
  </si>
  <si>
    <t>TES_per_household.kWh.ES.Res.HHnew.Thermal.SH.Solids.WH.LPG.Solar.Solar</t>
  </si>
  <si>
    <t>TES_per_household.kWh.ES.Res.HHnew.Thermal.SH.Solids.WH.Elc.NoSolar.Elec</t>
  </si>
  <si>
    <t>TES_per_household.kWh.ES.Res.HHnew.Thermal.SH.Solids.WH.Elc.Solar</t>
  </si>
  <si>
    <t>TES_per_household.kWh.ES.Res.HHnew.Thermal.SH.Solids.WH.Elc.Solar.Elec</t>
  </si>
  <si>
    <t>TES_per_household.kWh.ES.Res.HHnew.Thermal.SH.Solids.WH.Elc.Solar.Solar</t>
  </si>
  <si>
    <t>TES_per_household.kWh.ES.Res.HHnew.Thermal.SH.Solids.CO</t>
  </si>
  <si>
    <t>TES_per_household.kWh.ES.Res.HHnew.Thermal.SH.Solids.CO.Solids.Solids</t>
  </si>
  <si>
    <t>TES_per_household.kWh.ES.Res.HHnew.Thermal.SH.Solids.CO.LPG.LPG</t>
  </si>
  <si>
    <t>TES_per_household.kWh.ES.Res.HHnew.Thermal.SH.Solids.CO.Elc.Elec</t>
  </si>
  <si>
    <t>TES_per_household.kWh.ES.Res.HHnew.Thermal.SH.LPG</t>
  </si>
  <si>
    <t>TES_per_household.kWh.ES.Res.HHnew.Thermal.SH.LPG.SH</t>
  </si>
  <si>
    <t>TES_per_household.kWh.ES.Res.HHnew.Thermal.SH.LPG.SH.LPG</t>
  </si>
  <si>
    <t>TES_per_household.kWh.ES.Res.HHnew.Thermal.SH.LPG.SH.Elec</t>
  </si>
  <si>
    <t>TES_per_household.kWh.ES.Res.HHnew.Thermal.SH.LPG.SC</t>
  </si>
  <si>
    <t>TES_per_household.kWh.ES.Res.HHnew.Thermal.SH.LPG.SC.AC.Elec</t>
  </si>
  <si>
    <t>TES_per_household.kWh.ES.Res.HHnew.Thermal.SH.LPG.WH</t>
  </si>
  <si>
    <t>TES_per_household.kWh.ES.Res.HHnew.Thermal.SH.LPG.WH.LPG.NoSolar.LPG</t>
  </si>
  <si>
    <t>TES_per_household.kWh.ES.Res.HHnew.Thermal.SH.LPG.WH.LPG.Solar</t>
  </si>
  <si>
    <t>TES_per_household.kWh.ES.Res.HHnew.Thermal.SH.LPG.WH.LPG.Solar.LPG</t>
  </si>
  <si>
    <t>TES_per_household.kWh.ES.Res.HHnew.Thermal.SH.LPG.WH.LPG.Solar.Solar</t>
  </si>
  <si>
    <t>TES_per_household.kWh.ES.Res.HHnew.Thermal.SH.LPG.WH.Elc.NoSolar.Elec</t>
  </si>
  <si>
    <t>TES_per_household.kWh.ES.Res.HHnew.Thermal.SH.LPG.WH.Elc.Solar</t>
  </si>
  <si>
    <t>TES_per_household.kWh.ES.Res.HHnew.Thermal.SH.LPG.WH.Elc.Solar.Elec</t>
  </si>
  <si>
    <t>TES_per_household.kWh.ES.Res.HHnew.Thermal.SH.LPG.WH.Elc.Solar.Solar</t>
  </si>
  <si>
    <t>TES_per_household.kWh.ES.Res.HHnew.Thermal.SH.LPG.CO</t>
  </si>
  <si>
    <t>TES_per_household.kWh.ES.Res.HHnew.Thermal.SH.LPG.CO.LPG.LPG</t>
  </si>
  <si>
    <t>TES_per_household.kWh.ES.Res.HHnew.Thermal.SH.LPG.CO.Elc.Elec</t>
  </si>
  <si>
    <t>TES_per_household.kWh.ES.Res.HHnew.Thermal.SH.Oil</t>
  </si>
  <si>
    <t>TES_per_household.kWh.ES.Res.HHnew.Thermal.SH.Oil.SH</t>
  </si>
  <si>
    <t>TES_per_household.kWh.ES.Res.HHnew.Thermal.SH.Oil.SH.Oil</t>
  </si>
  <si>
    <t>TES_per_household.kWh.ES.Res.HHnew.Thermal.SH.Oil.SH.Elec</t>
  </si>
  <si>
    <t>TES_per_household.kWh.ES.Res.HHnew.Thermal.SH.Oil.SC</t>
  </si>
  <si>
    <t>TES_per_household.kWh.ES.Res.HHnew.Thermal.SH.Oil.SC.AC.Elec</t>
  </si>
  <si>
    <t>TES_per_household.kWh.ES.Res.HHnew.Thermal.SH.Oil.WH</t>
  </si>
  <si>
    <t>TES_per_household.kWh.ES.Res.HHnew.Thermal.SH.Oil.WH.Oil.NoSolar.Oil</t>
  </si>
  <si>
    <t>TES_per_household.kWh.ES.Res.HHnew.Thermal.SH.Oil.WH.Oil.Solar</t>
  </si>
  <si>
    <t>TES_per_household.kWh.ES.Res.HHnew.Thermal.SH.Oil.WH.Oil.Solar.Oil</t>
  </si>
  <si>
    <t>TES_per_household.kWh.ES.Res.HHnew.Thermal.SH.Oil.WH.Oil.Solar.Solar</t>
  </si>
  <si>
    <t>TES_per_household.kWh.ES.Res.HHnew.Thermal.SH.Oil.WH.Elc.NoSolar.Elec</t>
  </si>
  <si>
    <t>TES_per_household.kWh.ES.Res.HHnew.Thermal.SH.Oil.WH.Elc.Solar</t>
  </si>
  <si>
    <t>TES_per_household.kWh.ES.Res.HHnew.Thermal.SH.Oil.WH.Elc.Solar.Elec</t>
  </si>
  <si>
    <t>TES_per_household.kWh.ES.Res.HHnew.Thermal.SH.Oil.WH.Elc.Solar.Solar</t>
  </si>
  <si>
    <t>TES_per_household.kWh.ES.Res.HHnew.Thermal.SH.Oil.CO</t>
  </si>
  <si>
    <t>TES_per_household.kWh.ES.Res.HHnew.Thermal.SH.Oil.CO.LPG.LPG</t>
  </si>
  <si>
    <t>TES_per_household.kWh.ES.Res.HHnew.Thermal.SH.Oil.CO.Elc.Elec</t>
  </si>
  <si>
    <t>TES_per_household.kWh.ES.Res.HHnew.Thermal.SH.Gas</t>
  </si>
  <si>
    <t>TES_per_household.kWh.ES.Res.HHnew.Thermal.SH.Gas.SH</t>
  </si>
  <si>
    <t>TES_per_household.kWh.ES.Res.HHnew.Thermal.SH.Gas.SH.Gas</t>
  </si>
  <si>
    <t>TES_per_household.kWh.ES.Res.HHnew.Thermal.SH.Gas.SH.Elec</t>
  </si>
  <si>
    <t>TES_per_household.kWh.ES.Res.HHnew.Thermal.SH.Gas.SC</t>
  </si>
  <si>
    <t>TES_per_household.kWh.ES.Res.HHnew.Thermal.SH.Gas.SC.AC.Elec</t>
  </si>
  <si>
    <t>TES_per_household.kWh.ES.Res.HHnew.Thermal.SH.Gas.WH</t>
  </si>
  <si>
    <t>TES_per_household.kWh.ES.Res.HHnew.Thermal.SH.Gas.WH.Gas.NoSolar.Gas</t>
  </si>
  <si>
    <t>TES_per_household.kWh.ES.Res.HHnew.Thermal.SH.Gas.WH.Gas.Solar</t>
  </si>
  <si>
    <t>TES_per_household.kWh.ES.Res.HHnew.Thermal.SH.Gas.WH.Gas.Solar.Gas</t>
  </si>
  <si>
    <t>TES_per_household.kWh.ES.Res.HHnew.Thermal.SH.Gas.WH.Gas.Solar.Solar</t>
  </si>
  <si>
    <t>TES_per_household.kWh.ES.Res.HHnew.Thermal.SH.Gas.WH.Elc.NoSolar.Elec</t>
  </si>
  <si>
    <t>TES_per_household.kWh.ES.Res.HHnew.Thermal.SH.Gas.WH.Elc.Solar</t>
  </si>
  <si>
    <t>TES_per_household.kWh.ES.Res.HHnew.Thermal.SH.Gas.WH.Elc.Solar.Elec</t>
  </si>
  <si>
    <t>TES_per_household.kWh.ES.Res.HHnew.Thermal.SH.Gas.WH.Elc.Solar.Solar</t>
  </si>
  <si>
    <t>TES_per_household.kWh.ES.Res.HHnew.Thermal.SH.Gas.CO</t>
  </si>
  <si>
    <t>TES_per_household.kWh.ES.Res.HHnew.Thermal.SH.Gas.CO.Gas.Gas</t>
  </si>
  <si>
    <t>TES_per_household.kWh.ES.Res.HHnew.Thermal.SH.Gas.CO.Elc.Elec</t>
  </si>
  <si>
    <t>TES_per_household.kWh.ES.Res.HHnew.Thermal.SH.Biomass</t>
  </si>
  <si>
    <t>TES_per_household.kWh.ES.Res.HHnew.Thermal.SH.Biomass.SH</t>
  </si>
  <si>
    <t>TES_per_household.kWh.ES.Res.HHnew.Thermal.SH.Biomass.SH.Biomass</t>
  </si>
  <si>
    <t>TES_per_household.kWh.ES.Res.HHnew.Thermal.SH.Biomass.SH.Elec</t>
  </si>
  <si>
    <t>TES_per_household.kWh.ES.Res.HHnew.Thermal.SH.Biomass.SC</t>
  </si>
  <si>
    <t>TES_per_household.kWh.ES.Res.HHnew.Thermal.SH.Biomass.SC.AC.Elec</t>
  </si>
  <si>
    <t>TES_per_household.kWh.ES.Res.HHnew.Thermal.SH.Biomass.WH</t>
  </si>
  <si>
    <t>TES_per_household.kWh.ES.Res.HHnew.Thermal.SH.Biomass.WH.Biomass.NoSolar.Biomass</t>
  </si>
  <si>
    <t>TES_per_household.kWh.ES.Res.HHnew.Thermal.SH.Biomass.WH.Biomass.Solar</t>
  </si>
  <si>
    <t>TES_per_household.kWh.ES.Res.HHnew.Thermal.SH.Biomass.WH.Biomass.Solar.Biomass</t>
  </si>
  <si>
    <t>TES_per_household.kWh.ES.Res.HHnew.Thermal.SH.Biomass.WH.Biomass.Solar.Solar</t>
  </si>
  <si>
    <t>TES_per_household.kWh.ES.Res.HHnew.Thermal.SH.Biomass.WH.LPG.NoSolar.LPG</t>
  </si>
  <si>
    <t>TES_per_household.kWh.ES.Res.HHnew.Thermal.SH.Biomass.WH.LPG.Solar</t>
  </si>
  <si>
    <t>TES_per_household.kWh.ES.Res.HHnew.Thermal.SH.Biomass.WH.LPG.Solar.LPG</t>
  </si>
  <si>
    <t>TES_per_household.kWh.ES.Res.HHnew.Thermal.SH.Biomass.WH.LPG.Solar.Solar</t>
  </si>
  <si>
    <t>TES_per_household.kWh.ES.Res.HHnew.Thermal.SH.Biomass.WH.Elc.NoSolar.Elec</t>
  </si>
  <si>
    <t>TES_per_household.kWh.ES.Res.HHnew.Thermal.SH.Biomass.WH.Elc.Solar</t>
  </si>
  <si>
    <t>TES_per_household.kWh.ES.Res.HHnew.Thermal.SH.Biomass.WH.Elc.Solar.Elec</t>
  </si>
  <si>
    <t>TES_per_household.kWh.ES.Res.HHnew.Thermal.SH.Biomass.WH.Elc.Solar.Solar</t>
  </si>
  <si>
    <t>TES_per_household.kWh.ES.Res.HHnew.Thermal.SH.Biomass.CO</t>
  </si>
  <si>
    <t>TES_per_household.kWh.ES.Res.HHnew.Thermal.SH.Biomass.CO.Biomass.Biomass</t>
  </si>
  <si>
    <t>TES_per_household.kWh.ES.Res.HHnew.Thermal.SH.Biomass.CO.LPG.LPG</t>
  </si>
  <si>
    <t>TES_per_household.kWh.ES.Res.HHnew.Thermal.SH.Biomass.CO.Elc.Elec</t>
  </si>
  <si>
    <t>TES_per_household.kWh.ES.Res.HHnew.Thermal.SH.Geo</t>
  </si>
  <si>
    <t>TES_per_household.kWh.ES.Res.HHnew.Thermal.SH.Geo.SH</t>
  </si>
  <si>
    <t>TES_per_household.kWh.ES.Res.HHnew.Thermal.SH.Geo.SH.Geo</t>
  </si>
  <si>
    <t>TES_per_household.kWh.ES.Res.HHnew.Thermal.SH.Geo.SH.Elec</t>
  </si>
  <si>
    <t>TES_per_household.kWh.ES.Res.HHnew.Thermal.SH.Geo.SC</t>
  </si>
  <si>
    <t>TES_per_household.kWh.ES.Res.HHnew.Thermal.SH.Geo.SC.AC.Elec</t>
  </si>
  <si>
    <t>TES_per_household.kWh.ES.Res.HHnew.Thermal.SH.Geo.WH</t>
  </si>
  <si>
    <t>TES_per_household.kWh.ES.Res.HHnew.Thermal.SH.Geo.WH.Geo.NoSolar.Geo</t>
  </si>
  <si>
    <t>TES_per_household.kWh.ES.Res.HHnew.Thermal.SH.Geo.WH.Geo.Solar</t>
  </si>
  <si>
    <t>TES_per_household.kWh.ES.Res.HHnew.Thermal.SH.Geo.WH.Geo.Solar.Geo</t>
  </si>
  <si>
    <t>TES_per_household.kWh.ES.Res.HHnew.Thermal.SH.Geo.WH.Geo.Solar.Solar</t>
  </si>
  <si>
    <t>TES_per_household.kWh.ES.Res.HHnew.Thermal.SH.Geo.WH.Elc.NoSolar.Elec</t>
  </si>
  <si>
    <t>TES_per_household.kWh.ES.Res.HHnew.Thermal.SH.Geo.WH.Elc.Solar</t>
  </si>
  <si>
    <t>TES_per_household.kWh.ES.Res.HHnew.Thermal.SH.Geo.WH.Elc.Solar.Elec</t>
  </si>
  <si>
    <t>TES_per_household.kWh.ES.Res.HHnew.Thermal.SH.Geo.WH.Elc.Solar.Solar</t>
  </si>
  <si>
    <t>TES_per_household.kWh.ES.Res.HHnew.Thermal.SH.Geo.CO</t>
  </si>
  <si>
    <t>TES_per_household.kWh.ES.Res.HHnew.Thermal.SH.Geo.CO.LPG.LPG</t>
  </si>
  <si>
    <t>TES_per_household.kWh.ES.Res.HHnew.Thermal.SH.Geo.CO.Elc.Elec</t>
  </si>
  <si>
    <t>TES_per_household.kWh.ES.Res.HHnew.Thermal.SH.DistrHeat</t>
  </si>
  <si>
    <t>TES_per_household.kWh.ES.Res.HHnew.Thermal.SH.DistrHeat.SH</t>
  </si>
  <si>
    <t>TES_per_household.kWh.ES.Res.HHnew.Thermal.SH.DistrHeat.SH.Steam_Distr</t>
  </si>
  <si>
    <t>TES_per_household.kWh.ES.Res.HHnew.Thermal.SH.DistrHeat.SH.Elec</t>
  </si>
  <si>
    <t>TES_per_household.kWh.ES.Res.HHnew.Thermal.SH.DistrHeat.SC</t>
  </si>
  <si>
    <t>TES_per_household.kWh.ES.Res.HHnew.Thermal.SH.DistrHeat.SC.AC.Elec</t>
  </si>
  <si>
    <t>TES_per_household.kWh.ES.Res.HHnew.Thermal.SH.DistrHeat.WH</t>
  </si>
  <si>
    <t>TES_per_household.kWh.ES.Res.HHnew.Thermal.SH.DistrHeat.WH.DistrHeat.NoSolar.Steam_Distr</t>
  </si>
  <si>
    <t>TES_per_household.kWh.ES.Res.HHnew.Thermal.SH.DistrHeat.WH.DistrHeat.Solar</t>
  </si>
  <si>
    <t>TES_per_household.kWh.ES.Res.HHnew.Thermal.SH.DistrHeat.WH.DistrHeat.Solar.Steam_Distr</t>
  </si>
  <si>
    <t>TES_per_household.kWh.ES.Res.HHnew.Thermal.SH.DistrHeat.WH.DistrHeat.Solar.Solar</t>
  </si>
  <si>
    <t>TES_per_household.kWh.ES.Res.HHnew.Thermal.SH.DistrHeat.WH.Elc.NoSolar.Elec</t>
  </si>
  <si>
    <t>TES_per_household.kWh.ES.Res.HHnew.Thermal.SH.DistrHeat.WH.Elc.Solar</t>
  </si>
  <si>
    <t>TES_per_household.kWh.ES.Res.HHnew.Thermal.SH.DistrHeat.WH.Elc.Solar.Elec</t>
  </si>
  <si>
    <t>TES_per_household.kWh.ES.Res.HHnew.Thermal.SH.DistrHeat.WH.Elc.Solar.Solar</t>
  </si>
  <si>
    <t>TES_per_household.kWh.ES.Res.HHnew.Thermal.SH.DistrHeat.CO</t>
  </si>
  <si>
    <t>TES_per_household.kWh.ES.Res.HHnew.Thermal.SH.DistrHeat.CO.LPG.LPG</t>
  </si>
  <si>
    <t>TES_per_household.kWh.ES.Res.HHnew.Thermal.SH.DistrHeat.CO.Elc.Elec</t>
  </si>
  <si>
    <t>TES_per_household.kWh.ES.Res.HHnew.Thermal.SH.AdvElc</t>
  </si>
  <si>
    <t>TES_per_household.kWh.ES.Res.HHnew.Thermal.SH.AdvElc.SH</t>
  </si>
  <si>
    <t>TES_per_household.kWh.ES.Res.HHnew.Thermal.SH.AdvElc.SH.Elec</t>
  </si>
  <si>
    <t>TES_per_household.kWh.ES.Res.HHnew.Thermal.SH.AdvElc.SC</t>
  </si>
  <si>
    <t>TES_per_household.kWh.ES.Res.HHnew.Thermal.SH.AdvElc.SC.AC.Elec</t>
  </si>
  <si>
    <t>TES_per_household.kWh.ES.Res.HHnew.Thermal.SH.AdvElc.WH</t>
  </si>
  <si>
    <t>TES_per_household.kWh.ES.Res.HHnew.Thermal.SH.AdvElc.WH.LPG.NoSolar.LPG</t>
  </si>
  <si>
    <t>TES_per_household.kWh.ES.Res.HHnew.Thermal.SH.AdvElc.WH.LPG.Solar</t>
  </si>
  <si>
    <t>TES_per_household.kWh.ES.Res.HHnew.Thermal.SH.AdvElc.WH.LPG.Solar.LPG</t>
  </si>
  <si>
    <t>TES_per_household.kWh.ES.Res.HHnew.Thermal.SH.AdvElc.WH.LPG.Solar.Solar</t>
  </si>
  <si>
    <t>TES_per_household.kWh.ES.Res.HHnew.Thermal.SH.AdvElc.WH.Elc.NoSolar.Elec</t>
  </si>
  <si>
    <t>TES_per_household.kWh.ES.Res.HHnew.Thermal.SH.AdvElc.WH.Elc.Solar</t>
  </si>
  <si>
    <t>TES_per_household.kWh.ES.Res.HHnew.Thermal.SH.AdvElc.WH.Elc.Solar.Elec</t>
  </si>
  <si>
    <t>TES_per_household.kWh.ES.Res.HHnew.Thermal.SH.AdvElc.WH.Elc.Solar.Solar</t>
  </si>
  <si>
    <t>TES_per_household.kWh.ES.Res.HHnew.Thermal.SH.AdvElc.CO</t>
  </si>
  <si>
    <t>TES_per_household.kWh.ES.Res.HHnew.Thermal.SH.AdvElc.CO.LPG.LPG</t>
  </si>
  <si>
    <t>TES_per_household.kWh.ES.Res.HHnew.Thermal.SH.AdvElc.CO.Elc.Elec</t>
  </si>
  <si>
    <t>TES_per_household.kWh.ES.Res.HHnew.Thermal.SH.ConvElc</t>
  </si>
  <si>
    <t>TES_per_household.kWh.ES.Res.HHnew.Thermal.SH.ConvElc.SH</t>
  </si>
  <si>
    <t>TES_per_household.kWh.ES.Res.HHnew.Thermal.SH.ConvElc.SH.Elec</t>
  </si>
  <si>
    <t>TES_per_household.kWh.ES.Res.HHnew.Thermal.SH.ConvElc.SC</t>
  </si>
  <si>
    <t>TES_per_household.kWh.ES.Res.HHnew.Thermal.SH.ConvElc.SC.AC.Elec</t>
  </si>
  <si>
    <t>TES_per_household.kWh.ES.Res.HHnew.Thermal.SH.ConvElc.WH</t>
  </si>
  <si>
    <t>TES_per_household.kWh.ES.Res.HHnew.Thermal.SH.ConvElc.WH.LPG.NoSolar.LPG</t>
  </si>
  <si>
    <t>TES_per_household.kWh.ES.Res.HHnew.Thermal.SH.ConvElc.WH.LPG.Solar</t>
  </si>
  <si>
    <t>TES_per_household.kWh.ES.Res.HHnew.Thermal.SH.ConvElc.WH.LPG.Solar.LPG</t>
  </si>
  <si>
    <t>TES_per_household.kWh.ES.Res.HHnew.Thermal.SH.ConvElc.WH.LPG.Solar.Solar</t>
  </si>
  <si>
    <t>TES_per_household.kWh.ES.Res.HHnew.Thermal.SH.ConvElc.WH.Elc.NoSolar.Elec</t>
  </si>
  <si>
    <t>TES_per_household.kWh.ES.Res.HHnew.Thermal.SH.ConvElc.WH.Elc.Solar</t>
  </si>
  <si>
    <t>TES_per_household.kWh.ES.Res.HHnew.Thermal.SH.ConvElc.WH.Elc.Solar.Elec</t>
  </si>
  <si>
    <t>TES_per_household.kWh.ES.Res.HHnew.Thermal.SH.ConvElc.WH.Elc.Solar.Solar</t>
  </si>
  <si>
    <t>TES_per_household.kWh.ES.Res.HHnew.Thermal.SH.ConvElc.CO</t>
  </si>
  <si>
    <t>TES_per_household.kWh.ES.Res.HHnew.Thermal.SH.ConvElc.CO.LPG.LPG</t>
  </si>
  <si>
    <t>TES_per_household.kWh.ES.Res.HHnew.Thermal.SH.ConvElc.CO.Elc.Elec</t>
  </si>
  <si>
    <t>EMI_per_household.kgCO2.ES.Res.HHnew.Thermal.SH.Solids</t>
  </si>
  <si>
    <t>EMI_per_household.kgCO2.ES.Res.HHnew.Thermal.SH.Solids.SH</t>
  </si>
  <si>
    <t>EMI_per_household.kgCO2.ES.Res.HHnew.Thermal.SH.Solids.SH.Solids</t>
  </si>
  <si>
    <t>EMI_per_household.kgCO2.ES.Res.HHnew.Thermal.SH.Solids.SH.Elec</t>
  </si>
  <si>
    <t>EMI_per_household.kgCO2.ES.Res.HHnew.Thermal.SH.Solids.SC</t>
  </si>
  <si>
    <t>EMI_per_household.kgCO2.ES.Res.HHnew.Thermal.SH.Solids.SC.AC.Elec</t>
  </si>
  <si>
    <t>EMI_per_household.kgCO2.ES.Res.HHnew.Thermal.SH.Solids.WH</t>
  </si>
  <si>
    <t>EMI_per_household.kgCO2.ES.Res.HHnew.Thermal.SH.Solids.WH.Solids.NoSolar.Solids</t>
  </si>
  <si>
    <t>EMI_per_household.kgCO2.ES.Res.HHnew.Thermal.SH.Solids.WH.LPG.NoSolar.LPG</t>
  </si>
  <si>
    <t>EMI_per_household.kgCO2.ES.Res.HHnew.Thermal.SH.Solids.WH.LPG.Solar</t>
  </si>
  <si>
    <t>EMI_per_household.kgCO2.ES.Res.HHnew.Thermal.SH.Solids.WH.LPG.Solar.LPG</t>
  </si>
  <si>
    <t>EMI_per_household.kgCO2.ES.Res.HHnew.Thermal.SH.Solids.WH.LPG.Solar.Solar</t>
  </si>
  <si>
    <t>EMI_per_household.kgCO2.ES.Res.HHnew.Thermal.SH.Solids.WH.Elc.NoSolar.Elec</t>
  </si>
  <si>
    <t>EMI_per_household.kgCO2.ES.Res.HHnew.Thermal.SH.Solids.WH.Elc.Solar</t>
  </si>
  <si>
    <t>EMI_per_household.kgCO2.ES.Res.HHnew.Thermal.SH.Solids.WH.Elc.Solar.Elec</t>
  </si>
  <si>
    <t>EMI_per_household.kgCO2.ES.Res.HHnew.Thermal.SH.Solids.WH.Elc.Solar.Solar</t>
  </si>
  <si>
    <t>EMI_per_household.kgCO2.ES.Res.HHnew.Thermal.SH.Solids.CO</t>
  </si>
  <si>
    <t>EMI_per_household.kgCO2.ES.Res.HHnew.Thermal.SH.Solids.CO.Solids.Solids</t>
  </si>
  <si>
    <t>EMI_per_household.kgCO2.ES.Res.HHnew.Thermal.SH.Solids.CO.LPG.LPG</t>
  </si>
  <si>
    <t>EMI_per_household.kgCO2.ES.Res.HHnew.Thermal.SH.Solids.CO.Elc.Elec</t>
  </si>
  <si>
    <t>EMI_per_household.kgCO2.ES.Res.HHnew.Thermal.SH.LPG</t>
  </si>
  <si>
    <t>EMI_per_household.kgCO2.ES.Res.HHnew.Thermal.SH.LPG.SH</t>
  </si>
  <si>
    <t>EMI_per_household.kgCO2.ES.Res.HHnew.Thermal.SH.LPG.SH.LPG</t>
  </si>
  <si>
    <t>EMI_per_household.kgCO2.ES.Res.HHnew.Thermal.SH.LPG.SH.Elec</t>
  </si>
  <si>
    <t>EMI_per_household.kgCO2.ES.Res.HHnew.Thermal.SH.LPG.SC</t>
  </si>
  <si>
    <t>EMI_per_household.kgCO2.ES.Res.HHnew.Thermal.SH.LPG.SC.AC.Elec</t>
  </si>
  <si>
    <t>EMI_per_household.kgCO2.ES.Res.HHnew.Thermal.SH.LPG.WH</t>
  </si>
  <si>
    <t>EMI_per_household.kgCO2.ES.Res.HHnew.Thermal.SH.LPG.WH.LPG.NoSolar.LPG</t>
  </si>
  <si>
    <t>EMI_per_household.kgCO2.ES.Res.HHnew.Thermal.SH.LPG.WH.LPG.Solar</t>
  </si>
  <si>
    <t>EMI_per_household.kgCO2.ES.Res.HHnew.Thermal.SH.LPG.WH.LPG.Solar.LPG</t>
  </si>
  <si>
    <t>EMI_per_household.kgCO2.ES.Res.HHnew.Thermal.SH.LPG.WH.LPG.Solar.Solar</t>
  </si>
  <si>
    <t>EMI_per_household.kgCO2.ES.Res.HHnew.Thermal.SH.LPG.WH.Elc.NoSolar.Elec</t>
  </si>
  <si>
    <t>EMI_per_household.kgCO2.ES.Res.HHnew.Thermal.SH.LPG.WH.Elc.Solar</t>
  </si>
  <si>
    <t>EMI_per_household.kgCO2.ES.Res.HHnew.Thermal.SH.LPG.WH.Elc.Solar.Elec</t>
  </si>
  <si>
    <t>EMI_per_household.kgCO2.ES.Res.HHnew.Thermal.SH.LPG.WH.Elc.Solar.Solar</t>
  </si>
  <si>
    <t>EMI_per_household.kgCO2.ES.Res.HHnew.Thermal.SH.LPG.CO</t>
  </si>
  <si>
    <t>EMI_per_household.kgCO2.ES.Res.HHnew.Thermal.SH.LPG.CO.LPG.LPG</t>
  </si>
  <si>
    <t>EMI_per_household.kgCO2.ES.Res.HHnew.Thermal.SH.LPG.CO.Elc.Elec</t>
  </si>
  <si>
    <t>EMI_per_household.kgCO2.ES.Res.HHnew.Thermal.SH.Oil</t>
  </si>
  <si>
    <t>EMI_per_household.kgCO2.ES.Res.HHnew.Thermal.SH.Oil.SH</t>
  </si>
  <si>
    <t>EMI_per_household.kgCO2.ES.Res.HHnew.Thermal.SH.Oil.SH.Oil</t>
  </si>
  <si>
    <t>EMI_per_household.kgCO2.ES.Res.HHnew.Thermal.SH.Oil.SH.Elec</t>
  </si>
  <si>
    <t>EMI_per_household.kgCO2.ES.Res.HHnew.Thermal.SH.Oil.SC</t>
  </si>
  <si>
    <t>EMI_per_household.kgCO2.ES.Res.HHnew.Thermal.SH.Oil.SC.AC.Elec</t>
  </si>
  <si>
    <t>EMI_per_household.kgCO2.ES.Res.HHnew.Thermal.SH.Oil.WH</t>
  </si>
  <si>
    <t>EMI_per_household.kgCO2.ES.Res.HHnew.Thermal.SH.Oil.WH.Oil.NoSolar.Oil</t>
  </si>
  <si>
    <t>EMI_per_household.kgCO2.ES.Res.HHnew.Thermal.SH.Oil.WH.Oil.Solar</t>
  </si>
  <si>
    <t>EMI_per_household.kgCO2.ES.Res.HHnew.Thermal.SH.Oil.WH.Oil.Solar.Oil</t>
  </si>
  <si>
    <t>EMI_per_household.kgCO2.ES.Res.HHnew.Thermal.SH.Oil.WH.Oil.Solar.Solar</t>
  </si>
  <si>
    <t>EMI_per_household.kgCO2.ES.Res.HHnew.Thermal.SH.Oil.WH.Elc.NoSolar.Elec</t>
  </si>
  <si>
    <t>EMI_per_household.kgCO2.ES.Res.HHnew.Thermal.SH.Oil.WH.Elc.Solar</t>
  </si>
  <si>
    <t>EMI_per_household.kgCO2.ES.Res.HHnew.Thermal.SH.Oil.WH.Elc.Solar.Elec</t>
  </si>
  <si>
    <t>EMI_per_household.kgCO2.ES.Res.HHnew.Thermal.SH.Oil.WH.Elc.Solar.Solar</t>
  </si>
  <si>
    <t>EMI_per_household.kgCO2.ES.Res.HHnew.Thermal.SH.Oil.CO</t>
  </si>
  <si>
    <t>EMI_per_household.kgCO2.ES.Res.HHnew.Thermal.SH.Oil.CO.LPG.LPG</t>
  </si>
  <si>
    <t>EMI_per_household.kgCO2.ES.Res.HHnew.Thermal.SH.Oil.CO.Elc.Elec</t>
  </si>
  <si>
    <t>EMI_per_household.kgCO2.ES.Res.HHnew.Thermal.SH.Gas</t>
  </si>
  <si>
    <t>EMI_per_household.kgCO2.ES.Res.HHnew.Thermal.SH.Gas.SH</t>
  </si>
  <si>
    <t>EMI_per_household.kgCO2.ES.Res.HHnew.Thermal.SH.Gas.SH.Gas</t>
  </si>
  <si>
    <t>EMI_per_household.kgCO2.ES.Res.HHnew.Thermal.SH.Gas.SH.Elec</t>
  </si>
  <si>
    <t>EMI_per_household.kgCO2.ES.Res.HHnew.Thermal.SH.Gas.SC</t>
  </si>
  <si>
    <t>EMI_per_household.kgCO2.ES.Res.HHnew.Thermal.SH.Gas.SC.AC.Elec</t>
  </si>
  <si>
    <t>EMI_per_household.kgCO2.ES.Res.HHnew.Thermal.SH.Gas.WH</t>
  </si>
  <si>
    <t>EMI_per_household.kgCO2.ES.Res.HHnew.Thermal.SH.Gas.WH.Gas.NoSolar.Gas</t>
  </si>
  <si>
    <t>EMI_per_household.kgCO2.ES.Res.HHnew.Thermal.SH.Gas.WH.Gas.Solar</t>
  </si>
  <si>
    <t>EMI_per_household.kgCO2.ES.Res.HHnew.Thermal.SH.Gas.WH.Gas.Solar.Gas</t>
  </si>
  <si>
    <t>EMI_per_household.kgCO2.ES.Res.HHnew.Thermal.SH.Gas.WH.Gas.Solar.Solar</t>
  </si>
  <si>
    <t>EMI_per_household.kgCO2.ES.Res.HHnew.Thermal.SH.Gas.WH.Elc.NoSolar.Elec</t>
  </si>
  <si>
    <t>EMI_per_household.kgCO2.ES.Res.HHnew.Thermal.SH.Gas.WH.Elc.Solar</t>
  </si>
  <si>
    <t>EMI_per_household.kgCO2.ES.Res.HHnew.Thermal.SH.Gas.WH.Elc.Solar.Elec</t>
  </si>
  <si>
    <t>EMI_per_household.kgCO2.ES.Res.HHnew.Thermal.SH.Gas.WH.Elc.Solar.Solar</t>
  </si>
  <si>
    <t>EMI_per_household.kgCO2.ES.Res.HHnew.Thermal.SH.Gas.CO</t>
  </si>
  <si>
    <t>EMI_per_household.kgCO2.ES.Res.HHnew.Thermal.SH.Gas.CO.Gas.Gas</t>
  </si>
  <si>
    <t>EMI_per_household.kgCO2.ES.Res.HHnew.Thermal.SH.Gas.CO.Elc.Elec</t>
  </si>
  <si>
    <t>EMI_per_household.kgCO2.ES.Res.HHnew.Thermal.SH.Biomass</t>
  </si>
  <si>
    <t>EMI_per_household.kgCO2.ES.Res.HHnew.Thermal.SH.Biomass.SH</t>
  </si>
  <si>
    <t>EMI_per_household.kgCO2.ES.Res.HHnew.Thermal.SH.Biomass.SH.Biomass</t>
  </si>
  <si>
    <t>EMI_per_household.kgCO2.ES.Res.HHnew.Thermal.SH.Biomass.SH.Elec</t>
  </si>
  <si>
    <t>EMI_per_household.kgCO2.ES.Res.HHnew.Thermal.SH.Biomass.SC</t>
  </si>
  <si>
    <t>EMI_per_household.kgCO2.ES.Res.HHnew.Thermal.SH.Biomass.SC.AC.Elec</t>
  </si>
  <si>
    <t>EMI_per_household.kgCO2.ES.Res.HHnew.Thermal.SH.Biomass.WH</t>
  </si>
  <si>
    <t>EMI_per_household.kgCO2.ES.Res.HHnew.Thermal.SH.Biomass.WH.Biomass.NoSolar.Biomass</t>
  </si>
  <si>
    <t>EMI_per_household.kgCO2.ES.Res.HHnew.Thermal.SH.Biomass.WH.Biomass.Solar</t>
  </si>
  <si>
    <t>EMI_per_household.kgCO2.ES.Res.HHnew.Thermal.SH.Biomass.WH.Biomass.Solar.Biomass</t>
  </si>
  <si>
    <t>EMI_per_household.kgCO2.ES.Res.HHnew.Thermal.SH.Biomass.WH.Biomass.Solar.Solar</t>
  </si>
  <si>
    <t>EMI_per_household.kgCO2.ES.Res.HHnew.Thermal.SH.Biomass.WH.LPG.NoSolar.LPG</t>
  </si>
  <si>
    <t>EMI_per_household.kgCO2.ES.Res.HHnew.Thermal.SH.Biomass.WH.LPG.Solar</t>
  </si>
  <si>
    <t>EMI_per_household.kgCO2.ES.Res.HHnew.Thermal.SH.Biomass.WH.LPG.Solar.LPG</t>
  </si>
  <si>
    <t>EMI_per_household.kgCO2.ES.Res.HHnew.Thermal.SH.Biomass.WH.LPG.Solar.Solar</t>
  </si>
  <si>
    <t>EMI_per_household.kgCO2.ES.Res.HHnew.Thermal.SH.Biomass.WH.Elc.NoSolar.Elec</t>
  </si>
  <si>
    <t>EMI_per_household.kgCO2.ES.Res.HHnew.Thermal.SH.Biomass.WH.Elc.Solar</t>
  </si>
  <si>
    <t>EMI_per_household.kgCO2.ES.Res.HHnew.Thermal.SH.Biomass.WH.Elc.Solar.Elec</t>
  </si>
  <si>
    <t>EMI_per_household.kgCO2.ES.Res.HHnew.Thermal.SH.Biomass.WH.Elc.Solar.Solar</t>
  </si>
  <si>
    <t>EMI_per_household.kgCO2.ES.Res.HHnew.Thermal.SH.Biomass.CO</t>
  </si>
  <si>
    <t>EMI_per_household.kgCO2.ES.Res.HHnew.Thermal.SH.Biomass.CO.Biomass.Biomass</t>
  </si>
  <si>
    <t>EMI_per_household.kgCO2.ES.Res.HHnew.Thermal.SH.Biomass.CO.LPG.LPG</t>
  </si>
  <si>
    <t>EMI_per_household.kgCO2.ES.Res.HHnew.Thermal.SH.Biomass.CO.Elc.Elec</t>
  </si>
  <si>
    <t>EMI_per_household.kgCO2.ES.Res.HHnew.Thermal.SH.Geo</t>
  </si>
  <si>
    <t>EMI_per_household.kgCO2.ES.Res.HHnew.Thermal.SH.Geo.SH</t>
  </si>
  <si>
    <t>EMI_per_household.kgCO2.ES.Res.HHnew.Thermal.SH.Geo.SH.Geo</t>
  </si>
  <si>
    <t>EMI_per_household.kgCO2.ES.Res.HHnew.Thermal.SH.Geo.SH.Elec</t>
  </si>
  <si>
    <t>EMI_per_household.kgCO2.ES.Res.HHnew.Thermal.SH.Geo.SC</t>
  </si>
  <si>
    <t>EMI_per_household.kgCO2.ES.Res.HHnew.Thermal.SH.Geo.SC.AC.Elec</t>
  </si>
  <si>
    <t>EMI_per_household.kgCO2.ES.Res.HHnew.Thermal.SH.Geo.WH</t>
  </si>
  <si>
    <t>EMI_per_household.kgCO2.ES.Res.HHnew.Thermal.SH.Geo.WH.Geo.NoSolar.Geo</t>
  </si>
  <si>
    <t>EMI_per_household.kgCO2.ES.Res.HHnew.Thermal.SH.Geo.WH.Geo.Solar</t>
  </si>
  <si>
    <t>EMI_per_household.kgCO2.ES.Res.HHnew.Thermal.SH.Geo.WH.Geo.Solar.Geo</t>
  </si>
  <si>
    <t>EMI_per_household.kgCO2.ES.Res.HHnew.Thermal.SH.Geo.WH.Geo.Solar.Solar</t>
  </si>
  <si>
    <t>EMI_per_household.kgCO2.ES.Res.HHnew.Thermal.SH.Geo.WH.Elc.NoSolar.Elec</t>
  </si>
  <si>
    <t>EMI_per_household.kgCO2.ES.Res.HHnew.Thermal.SH.Geo.WH.Elc.Solar</t>
  </si>
  <si>
    <t>EMI_per_household.kgCO2.ES.Res.HHnew.Thermal.SH.Geo.WH.Elc.Solar.Elec</t>
  </si>
  <si>
    <t>EMI_per_household.kgCO2.ES.Res.HHnew.Thermal.SH.Geo.WH.Elc.Solar.Solar</t>
  </si>
  <si>
    <t>EMI_per_household.kgCO2.ES.Res.HHnew.Thermal.SH.Geo.CO</t>
  </si>
  <si>
    <t>EMI_per_household.kgCO2.ES.Res.HHnew.Thermal.SH.Geo.CO.LPG.LPG</t>
  </si>
  <si>
    <t>EMI_per_household.kgCO2.ES.Res.HHnew.Thermal.SH.Geo.CO.Elc.Elec</t>
  </si>
  <si>
    <t>EMI_per_household.kgCO2.ES.Res.HHnew.Thermal.SH.DistrHeat</t>
  </si>
  <si>
    <t>EMI_per_household.kgCO2.ES.Res.HHnew.Thermal.SH.DistrHeat.SH</t>
  </si>
  <si>
    <t>EMI_per_household.kgCO2.ES.Res.HHnew.Thermal.SH.DistrHeat.SH.Steam_Distr</t>
  </si>
  <si>
    <t>EMI_per_household.kgCO2.ES.Res.HHnew.Thermal.SH.DistrHeat.SH.Elec</t>
  </si>
  <si>
    <t>EMI_per_household.kgCO2.ES.Res.HHnew.Thermal.SH.DistrHeat.SC</t>
  </si>
  <si>
    <t>EMI_per_household.kgCO2.ES.Res.HHnew.Thermal.SH.DistrHeat.SC.AC.Elec</t>
  </si>
  <si>
    <t>EMI_per_household.kgCO2.ES.Res.HHnew.Thermal.SH.DistrHeat.WH</t>
  </si>
  <si>
    <t>EMI_per_household.kgCO2.ES.Res.HHnew.Thermal.SH.DistrHeat.WH.DistrHeat.NoSolar.Steam_Distr</t>
  </si>
  <si>
    <t>EMI_per_household.kgCO2.ES.Res.HHnew.Thermal.SH.DistrHeat.WH.DistrHeat.Solar</t>
  </si>
  <si>
    <t>EMI_per_household.kgCO2.ES.Res.HHnew.Thermal.SH.DistrHeat.WH.DistrHeat.Solar.Steam_Distr</t>
  </si>
  <si>
    <t>EMI_per_household.kgCO2.ES.Res.HHnew.Thermal.SH.DistrHeat.WH.DistrHeat.Solar.Solar</t>
  </si>
  <si>
    <t>EMI_per_household.kgCO2.ES.Res.HHnew.Thermal.SH.DistrHeat.WH.Elc.NoSolar.Elec</t>
  </si>
  <si>
    <t>EMI_per_household.kgCO2.ES.Res.HHnew.Thermal.SH.DistrHeat.WH.Elc.Solar</t>
  </si>
  <si>
    <t>EMI_per_household.kgCO2.ES.Res.HHnew.Thermal.SH.DistrHeat.WH.Elc.Solar.Elec</t>
  </si>
  <si>
    <t>EMI_per_household.kgCO2.ES.Res.HHnew.Thermal.SH.DistrHeat.WH.Elc.Solar.Solar</t>
  </si>
  <si>
    <t>EMI_per_household.kgCO2.ES.Res.HHnew.Thermal.SH.DistrHeat.CO</t>
  </si>
  <si>
    <t>EMI_per_household.kgCO2.ES.Res.HHnew.Thermal.SH.DistrHeat.CO.LPG.LPG</t>
  </si>
  <si>
    <t>EMI_per_household.kgCO2.ES.Res.HHnew.Thermal.SH.DistrHeat.CO.Elc.Elec</t>
  </si>
  <si>
    <t>EMI_per_household.kgCO2.ES.Res.HHnew.Thermal.SH.AdvElc</t>
  </si>
  <si>
    <t>EMI_per_household.kgCO2.ES.Res.HHnew.Thermal.SH.AdvElc.SH</t>
  </si>
  <si>
    <t>EMI_per_household.kgCO2.ES.Res.HHnew.Thermal.SH.AdvElc.SH.Elec</t>
  </si>
  <si>
    <t>EMI_per_household.kgCO2.ES.Res.HHnew.Thermal.SH.AdvElc.SC</t>
  </si>
  <si>
    <t>EMI_per_household.kgCO2.ES.Res.HHnew.Thermal.SH.AdvElc.SC.AC.Elec</t>
  </si>
  <si>
    <t>EMI_per_household.kgCO2.ES.Res.HHnew.Thermal.SH.AdvElc.WH</t>
  </si>
  <si>
    <t>EMI_per_household.kgCO2.ES.Res.HHnew.Thermal.SH.AdvElc.WH.LPG.NoSolar.LPG</t>
  </si>
  <si>
    <t>EMI_per_household.kgCO2.ES.Res.HHnew.Thermal.SH.AdvElc.WH.LPG.Solar</t>
  </si>
  <si>
    <t>EMI_per_household.kgCO2.ES.Res.HHnew.Thermal.SH.AdvElc.WH.LPG.Solar.LPG</t>
  </si>
  <si>
    <t>EMI_per_household.kgCO2.ES.Res.HHnew.Thermal.SH.AdvElc.WH.LPG.Solar.Solar</t>
  </si>
  <si>
    <t>EMI_per_household.kgCO2.ES.Res.HHnew.Thermal.SH.AdvElc.WH.Elc.NoSolar.Elec</t>
  </si>
  <si>
    <t>EMI_per_household.kgCO2.ES.Res.HHnew.Thermal.SH.AdvElc.WH.Elc.Solar</t>
  </si>
  <si>
    <t>EMI_per_household.kgCO2.ES.Res.HHnew.Thermal.SH.AdvElc.WH.Elc.Solar.Elec</t>
  </si>
  <si>
    <t>EMI_per_household.kgCO2.ES.Res.HHnew.Thermal.SH.AdvElc.WH.Elc.Solar.Solar</t>
  </si>
  <si>
    <t>EMI_per_household.kgCO2.ES.Res.HHnew.Thermal.SH.AdvElc.CO</t>
  </si>
  <si>
    <t>EMI_per_household.kgCO2.ES.Res.HHnew.Thermal.SH.AdvElc.CO.LPG.LPG</t>
  </si>
  <si>
    <t>EMI_per_household.kgCO2.ES.Res.HHnew.Thermal.SH.AdvElc.CO.Elc.Elec</t>
  </si>
  <si>
    <t>EMI_per_household.kgCO2.ES.Res.HHnew.Thermal.SH.ConvElc</t>
  </si>
  <si>
    <t>EMI_per_household.kgCO2.ES.Res.HHnew.Thermal.SH.ConvElc.SH</t>
  </si>
  <si>
    <t>EMI_per_household.kgCO2.ES.Res.HHnew.Thermal.SH.ConvElc.SH.Elec</t>
  </si>
  <si>
    <t>EMI_per_household.kgCO2.ES.Res.HHnew.Thermal.SH.ConvElc.SC</t>
  </si>
  <si>
    <t>EMI_per_household.kgCO2.ES.Res.HHnew.Thermal.SH.ConvElc.SC.AC.Elec</t>
  </si>
  <si>
    <t>EMI_per_household.kgCO2.ES.Res.HHnew.Thermal.SH.ConvElc.WH</t>
  </si>
  <si>
    <t>EMI_per_household.kgCO2.ES.Res.HHnew.Thermal.SH.ConvElc.WH.LPG.NoSolar.LPG</t>
  </si>
  <si>
    <t>EMI_per_household.kgCO2.ES.Res.HHnew.Thermal.SH.ConvElc.WH.LPG.Solar</t>
  </si>
  <si>
    <t>EMI_per_household.kgCO2.ES.Res.HHnew.Thermal.SH.ConvElc.WH.LPG.Solar.LPG</t>
  </si>
  <si>
    <t>EMI_per_household.kgCO2.ES.Res.HHnew.Thermal.SH.ConvElc.WH.LPG.Solar.Solar</t>
  </si>
  <si>
    <t>EMI_per_household.kgCO2.ES.Res.HHnew.Thermal.SH.ConvElc.WH.Elc.NoSolar.Elec</t>
  </si>
  <si>
    <t>EMI_per_household.kgCO2.ES.Res.HHnew.Thermal.SH.ConvElc.WH.Elc.Solar</t>
  </si>
  <si>
    <t>EMI_per_household.kgCO2.ES.Res.HHnew.Thermal.SH.ConvElc.WH.Elc.Solar.Elec</t>
  </si>
  <si>
    <t>EMI_per_household.kgCO2.ES.Res.HHnew.Thermal.SH.ConvElc.WH.Elc.Solar.Solar</t>
  </si>
  <si>
    <t>EMI_per_household.kgCO2.ES.Res.HHnew.Thermal.SH.ConvElc.CO</t>
  </si>
  <si>
    <t>EMI_per_household.kgCO2.ES.Res.HHnew.Thermal.SH.ConvElc.CO.LPG.LPG</t>
  </si>
  <si>
    <t>EMI_per_household.kgCO2.ES.Res.HHnew.Thermal.SH.ConvElc.CO.Elc.Elec</t>
  </si>
  <si>
    <t>ES - Final energy consumption of new and renovated households per surface area (detailed structure)</t>
  </si>
  <si>
    <t>FEC_per_sqm.kWh.ES.Res.HHnew.Thermal.SH.Solids</t>
  </si>
  <si>
    <t>FEC_per_sqm.kWh.ES.Res.HHnew.Thermal.SH.Solids.SH</t>
  </si>
  <si>
    <t>FEC_per_sqm.kWh.ES.Res.HHnew.Thermal.SH.Solids.SH.Solids</t>
  </si>
  <si>
    <t>FEC_per_sqm.kWh.ES.Res.HHnew.Thermal.SH.Solids.SH.Elec</t>
  </si>
  <si>
    <t>FEC_per_sqm.kWh.ES.Res.HHnew.Thermal.SH.Solids.SC</t>
  </si>
  <si>
    <t>FEC_per_sqm.kWh.ES.Res.HHnew.Thermal.SH.Solids.SC.AC.Elec</t>
  </si>
  <si>
    <t>FEC_per_sqm.kWh.ES.Res.HHnew.Thermal.SH.Solids.WH</t>
  </si>
  <si>
    <t>FEC_per_sqm.kWh.ES.Res.HHnew.Thermal.SH.Solids.WH.Solids.NoSolar.Solids</t>
  </si>
  <si>
    <t>FEC_per_sqm.kWh.ES.Res.HHnew.Thermal.SH.Solids.WH.LPG.NoSolar.LPG</t>
  </si>
  <si>
    <t>FEC_per_sqm.kWh.ES.Res.HHnew.Thermal.SH.Solids.WH.LPG.Solar</t>
  </si>
  <si>
    <t>FEC_per_sqm.kWh.ES.Res.HHnew.Thermal.SH.Solids.WH.LPG.Solar.LPG</t>
  </si>
  <si>
    <t>FEC_per_sqm.kWh.ES.Res.HHnew.Thermal.SH.Solids.WH.LPG.Solar.Solar</t>
  </si>
  <si>
    <t>FEC_per_sqm.kWh.ES.Res.HHnew.Thermal.SH.Solids.WH.Elc.NoSolar.Elec</t>
  </si>
  <si>
    <t>FEC_per_sqm.kWh.ES.Res.HHnew.Thermal.SH.Solids.WH.Elc.Solar</t>
  </si>
  <si>
    <t>FEC_per_sqm.kWh.ES.Res.HHnew.Thermal.SH.Solids.WH.Elc.Solar.Elec</t>
  </si>
  <si>
    <t>FEC_per_sqm.kWh.ES.Res.HHnew.Thermal.SH.Solids.WH.Elc.Solar.Solar</t>
  </si>
  <si>
    <t>FEC_per_sqm.kWh.ES.Res.HHnew.Thermal.SH.Solids.CO</t>
  </si>
  <si>
    <t>FEC_per_sqm.kWh.ES.Res.HHnew.Thermal.SH.Solids.CO.Solids.Solids</t>
  </si>
  <si>
    <t>FEC_per_sqm.kWh.ES.Res.HHnew.Thermal.SH.Solids.CO.LPG.LPG</t>
  </si>
  <si>
    <t>FEC_per_sqm.kWh.ES.Res.HHnew.Thermal.SH.Solids.CO.Elc.Elec</t>
  </si>
  <si>
    <t>FEC_per_sqm.kWh.ES.Res.HHnew.Thermal.SH.LPG</t>
  </si>
  <si>
    <t>FEC_per_sqm.kWh.ES.Res.HHnew.Thermal.SH.LPG.SH</t>
  </si>
  <si>
    <t>FEC_per_sqm.kWh.ES.Res.HHnew.Thermal.SH.LPG.SH.LPG</t>
  </si>
  <si>
    <t>FEC_per_sqm.kWh.ES.Res.HHnew.Thermal.SH.LPG.SH.Elec</t>
  </si>
  <si>
    <t>FEC_per_sqm.kWh.ES.Res.HHnew.Thermal.SH.LPG.SC</t>
  </si>
  <si>
    <t>FEC_per_sqm.kWh.ES.Res.HHnew.Thermal.SH.LPG.SC.AC.Elec</t>
  </si>
  <si>
    <t>FEC_per_sqm.kWh.ES.Res.HHnew.Thermal.SH.LPG.WH</t>
  </si>
  <si>
    <t>FEC_per_sqm.kWh.ES.Res.HHnew.Thermal.SH.LPG.WH.LPG.NoSolar.LPG</t>
  </si>
  <si>
    <t>FEC_per_sqm.kWh.ES.Res.HHnew.Thermal.SH.LPG.WH.LPG.Solar</t>
  </si>
  <si>
    <t>FEC_per_sqm.kWh.ES.Res.HHnew.Thermal.SH.LPG.WH.LPG.Solar.LPG</t>
  </si>
  <si>
    <t>FEC_per_sqm.kWh.ES.Res.HHnew.Thermal.SH.LPG.WH.LPG.Solar.Solar</t>
  </si>
  <si>
    <t>FEC_per_sqm.kWh.ES.Res.HHnew.Thermal.SH.LPG.WH.Elc.NoSolar.Elec</t>
  </si>
  <si>
    <t>FEC_per_sqm.kWh.ES.Res.HHnew.Thermal.SH.LPG.WH.Elc.Solar</t>
  </si>
  <si>
    <t>FEC_per_sqm.kWh.ES.Res.HHnew.Thermal.SH.LPG.WH.Elc.Solar.Elec</t>
  </si>
  <si>
    <t>FEC_per_sqm.kWh.ES.Res.HHnew.Thermal.SH.LPG.WH.Elc.Solar.Solar</t>
  </si>
  <si>
    <t>FEC_per_sqm.kWh.ES.Res.HHnew.Thermal.SH.LPG.CO</t>
  </si>
  <si>
    <t>FEC_per_sqm.kWh.ES.Res.HHnew.Thermal.SH.LPG.CO.LPG.LPG</t>
  </si>
  <si>
    <t>FEC_per_sqm.kWh.ES.Res.HHnew.Thermal.SH.LPG.CO.Elc.Elec</t>
  </si>
  <si>
    <t>FEC_per_sqm.kWh.ES.Res.HHnew.Thermal.SH.Oil</t>
  </si>
  <si>
    <t>FEC_per_sqm.kWh.ES.Res.HHnew.Thermal.SH.Oil.SH</t>
  </si>
  <si>
    <t>FEC_per_sqm.kWh.ES.Res.HHnew.Thermal.SH.Oil.SH.Oil</t>
  </si>
  <si>
    <t>FEC_per_sqm.kWh.ES.Res.HHnew.Thermal.SH.Oil.SH.Elec</t>
  </si>
  <si>
    <t>FEC_per_sqm.kWh.ES.Res.HHnew.Thermal.SH.Oil.SC</t>
  </si>
  <si>
    <t>FEC_per_sqm.kWh.ES.Res.HHnew.Thermal.SH.Oil.SC.AC.Elec</t>
  </si>
  <si>
    <t>FEC_per_sqm.kWh.ES.Res.HHnew.Thermal.SH.Oil.WH</t>
  </si>
  <si>
    <t>FEC_per_sqm.kWh.ES.Res.HHnew.Thermal.SH.Oil.WH.Oil.NoSolar.Oil</t>
  </si>
  <si>
    <t>FEC_per_sqm.kWh.ES.Res.HHnew.Thermal.SH.Oil.WH.Oil.Solar</t>
  </si>
  <si>
    <t>FEC_per_sqm.kWh.ES.Res.HHnew.Thermal.SH.Oil.WH.Oil.Solar.Oil</t>
  </si>
  <si>
    <t>FEC_per_sqm.kWh.ES.Res.HHnew.Thermal.SH.Oil.WH.Oil.Solar.Solar</t>
  </si>
  <si>
    <t>FEC_per_sqm.kWh.ES.Res.HHnew.Thermal.SH.Oil.WH.Elc.NoSolar.Elec</t>
  </si>
  <si>
    <t>FEC_per_sqm.kWh.ES.Res.HHnew.Thermal.SH.Oil.WH.Elc.Solar</t>
  </si>
  <si>
    <t>FEC_per_sqm.kWh.ES.Res.HHnew.Thermal.SH.Oil.WH.Elc.Solar.Elec</t>
  </si>
  <si>
    <t>FEC_per_sqm.kWh.ES.Res.HHnew.Thermal.SH.Oil.WH.Elc.Solar.Solar</t>
  </si>
  <si>
    <t>FEC_per_sqm.kWh.ES.Res.HHnew.Thermal.SH.Oil.CO</t>
  </si>
  <si>
    <t>FEC_per_sqm.kWh.ES.Res.HHnew.Thermal.SH.Oil.CO.LPG.LPG</t>
  </si>
  <si>
    <t>FEC_per_sqm.kWh.ES.Res.HHnew.Thermal.SH.Oil.CO.Elc.Elec</t>
  </si>
  <si>
    <t>FEC_per_sqm.kWh.ES.Res.HHnew.Thermal.SH.Gas</t>
  </si>
  <si>
    <t>FEC_per_sqm.kWh.ES.Res.HHnew.Thermal.SH.Gas.SH</t>
  </si>
  <si>
    <t>FEC_per_sqm.kWh.ES.Res.HHnew.Thermal.SH.Gas.SH.Gas</t>
  </si>
  <si>
    <t>FEC_per_sqm.kWh.ES.Res.HHnew.Thermal.SH.Gas.SH.Elec</t>
  </si>
  <si>
    <t>FEC_per_sqm.kWh.ES.Res.HHnew.Thermal.SH.Gas.SC</t>
  </si>
  <si>
    <t>FEC_per_sqm.kWh.ES.Res.HHnew.Thermal.SH.Gas.SC.AC.Elec</t>
  </si>
  <si>
    <t>FEC_per_sqm.kWh.ES.Res.HHnew.Thermal.SH.Gas.WH</t>
  </si>
  <si>
    <t>FEC_per_sqm.kWh.ES.Res.HHnew.Thermal.SH.Gas.WH.Gas.NoSolar.Gas</t>
  </si>
  <si>
    <t>FEC_per_sqm.kWh.ES.Res.HHnew.Thermal.SH.Gas.WH.Gas.Solar</t>
  </si>
  <si>
    <t>FEC_per_sqm.kWh.ES.Res.HHnew.Thermal.SH.Gas.WH.Gas.Solar.Gas</t>
  </si>
  <si>
    <t>FEC_per_sqm.kWh.ES.Res.HHnew.Thermal.SH.Gas.WH.Gas.Solar.Solar</t>
  </si>
  <si>
    <t>FEC_per_sqm.kWh.ES.Res.HHnew.Thermal.SH.Gas.WH.Elc.NoSolar.Elec</t>
  </si>
  <si>
    <t>FEC_per_sqm.kWh.ES.Res.HHnew.Thermal.SH.Gas.WH.Elc.Solar</t>
  </si>
  <si>
    <t>FEC_per_sqm.kWh.ES.Res.HHnew.Thermal.SH.Gas.WH.Elc.Solar.Elec</t>
  </si>
  <si>
    <t>FEC_per_sqm.kWh.ES.Res.HHnew.Thermal.SH.Gas.WH.Elc.Solar.Solar</t>
  </si>
  <si>
    <t>FEC_per_sqm.kWh.ES.Res.HHnew.Thermal.SH.Gas.CO</t>
  </si>
  <si>
    <t>FEC_per_sqm.kWh.ES.Res.HHnew.Thermal.SH.Gas.CO.Gas.Gas</t>
  </si>
  <si>
    <t>FEC_per_sqm.kWh.ES.Res.HHnew.Thermal.SH.Gas.CO.Elc.Elec</t>
  </si>
  <si>
    <t>FEC_per_sqm.kWh.ES.Res.HHnew.Thermal.SH.Biomass</t>
  </si>
  <si>
    <t>FEC_per_sqm.kWh.ES.Res.HHnew.Thermal.SH.Biomass.SH</t>
  </si>
  <si>
    <t>FEC_per_sqm.kWh.ES.Res.HHnew.Thermal.SH.Biomass.SH.Biomass</t>
  </si>
  <si>
    <t>FEC_per_sqm.kWh.ES.Res.HHnew.Thermal.SH.Biomass.SH.Elec</t>
  </si>
  <si>
    <t>FEC_per_sqm.kWh.ES.Res.HHnew.Thermal.SH.Biomass.SC</t>
  </si>
  <si>
    <t>FEC_per_sqm.kWh.ES.Res.HHnew.Thermal.SH.Biomass.SC.AC.Elec</t>
  </si>
  <si>
    <t>FEC_per_sqm.kWh.ES.Res.HHnew.Thermal.SH.Biomass.WH</t>
  </si>
  <si>
    <t>FEC_per_sqm.kWh.ES.Res.HHnew.Thermal.SH.Biomass.WH.Biomass.NoSolar.Biomass</t>
  </si>
  <si>
    <t>FEC_per_sqm.kWh.ES.Res.HHnew.Thermal.SH.Biomass.WH.Biomass.Solar</t>
  </si>
  <si>
    <t>FEC_per_sqm.kWh.ES.Res.HHnew.Thermal.SH.Biomass.WH.Biomass.Solar.Biomass</t>
  </si>
  <si>
    <t>FEC_per_sqm.kWh.ES.Res.HHnew.Thermal.SH.Biomass.WH.Biomass.Solar.Solar</t>
  </si>
  <si>
    <t>FEC_per_sqm.kWh.ES.Res.HHnew.Thermal.SH.Biomass.WH.LPG.NoSolar.LPG</t>
  </si>
  <si>
    <t>FEC_per_sqm.kWh.ES.Res.HHnew.Thermal.SH.Biomass.WH.LPG.Solar</t>
  </si>
  <si>
    <t>FEC_per_sqm.kWh.ES.Res.HHnew.Thermal.SH.Biomass.WH.LPG.Solar.LPG</t>
  </si>
  <si>
    <t>FEC_per_sqm.kWh.ES.Res.HHnew.Thermal.SH.Biomass.WH.LPG.Solar.Solar</t>
  </si>
  <si>
    <t>FEC_per_sqm.kWh.ES.Res.HHnew.Thermal.SH.Biomass.WH.Elc.NoSolar.Elec</t>
  </si>
  <si>
    <t>FEC_per_sqm.kWh.ES.Res.HHnew.Thermal.SH.Biomass.WH.Elc.Solar</t>
  </si>
  <si>
    <t>FEC_per_sqm.kWh.ES.Res.HHnew.Thermal.SH.Biomass.WH.Elc.Solar.Elec</t>
  </si>
  <si>
    <t>FEC_per_sqm.kWh.ES.Res.HHnew.Thermal.SH.Biomass.WH.Elc.Solar.Solar</t>
  </si>
  <si>
    <t>FEC_per_sqm.kWh.ES.Res.HHnew.Thermal.SH.Biomass.CO</t>
  </si>
  <si>
    <t>FEC_per_sqm.kWh.ES.Res.HHnew.Thermal.SH.Biomass.CO.Biomass.Biomass</t>
  </si>
  <si>
    <t>FEC_per_sqm.kWh.ES.Res.HHnew.Thermal.SH.Biomass.CO.LPG.LPG</t>
  </si>
  <si>
    <t>FEC_per_sqm.kWh.ES.Res.HHnew.Thermal.SH.Biomass.CO.Elc.Elec</t>
  </si>
  <si>
    <t>FEC_per_sqm.kWh.ES.Res.HHnew.Thermal.SH.Geo</t>
  </si>
  <si>
    <t>FEC_per_sqm.kWh.ES.Res.HHnew.Thermal.SH.Geo.SH</t>
  </si>
  <si>
    <t>FEC_per_sqm.kWh.ES.Res.HHnew.Thermal.SH.Geo.SH.Geo</t>
  </si>
  <si>
    <t>FEC_per_sqm.kWh.ES.Res.HHnew.Thermal.SH.Geo.SH.Elec</t>
  </si>
  <si>
    <t>FEC_per_sqm.kWh.ES.Res.HHnew.Thermal.SH.Geo.SC</t>
  </si>
  <si>
    <t>FEC_per_sqm.kWh.ES.Res.HHnew.Thermal.SH.Geo.SC.AC.Elec</t>
  </si>
  <si>
    <t>FEC_per_sqm.kWh.ES.Res.HHnew.Thermal.SH.Geo.WH</t>
  </si>
  <si>
    <t>FEC_per_sqm.kWh.ES.Res.HHnew.Thermal.SH.Geo.WH.Geo.NoSolar.Geo</t>
  </si>
  <si>
    <t>FEC_per_sqm.kWh.ES.Res.HHnew.Thermal.SH.Geo.WH.Geo.Solar</t>
  </si>
  <si>
    <t>FEC_per_sqm.kWh.ES.Res.HHnew.Thermal.SH.Geo.WH.Geo.Solar.Geo</t>
  </si>
  <si>
    <t>FEC_per_sqm.kWh.ES.Res.HHnew.Thermal.SH.Geo.WH.Geo.Solar.Solar</t>
  </si>
  <si>
    <t>FEC_per_sqm.kWh.ES.Res.HHnew.Thermal.SH.Geo.WH.Elc.NoSolar.Elec</t>
  </si>
  <si>
    <t>FEC_per_sqm.kWh.ES.Res.HHnew.Thermal.SH.Geo.WH.Elc.Solar</t>
  </si>
  <si>
    <t>FEC_per_sqm.kWh.ES.Res.HHnew.Thermal.SH.Geo.WH.Elc.Solar.Elec</t>
  </si>
  <si>
    <t>FEC_per_sqm.kWh.ES.Res.HHnew.Thermal.SH.Geo.WH.Elc.Solar.Solar</t>
  </si>
  <si>
    <t>FEC_per_sqm.kWh.ES.Res.HHnew.Thermal.SH.Geo.CO</t>
  </si>
  <si>
    <t>FEC_per_sqm.kWh.ES.Res.HHnew.Thermal.SH.Geo.CO.LPG.LPG</t>
  </si>
  <si>
    <t>FEC_per_sqm.kWh.ES.Res.HHnew.Thermal.SH.Geo.CO.Elc.Elec</t>
  </si>
  <si>
    <t>FEC_per_sqm.kWh.ES.Res.HHnew.Thermal.SH.DistrHeat</t>
  </si>
  <si>
    <t>FEC_per_sqm.kWh.ES.Res.HHnew.Thermal.SH.DistrHeat.SH</t>
  </si>
  <si>
    <t>FEC_per_sqm.kWh.ES.Res.HHnew.Thermal.SH.DistrHeat.SH.Steam_Distr</t>
  </si>
  <si>
    <t>FEC_per_sqm.kWh.ES.Res.HHnew.Thermal.SH.DistrHeat.SH.Elec</t>
  </si>
  <si>
    <t>FEC_per_sqm.kWh.ES.Res.HHnew.Thermal.SH.DistrHeat.SC</t>
  </si>
  <si>
    <t>FEC_per_sqm.kWh.ES.Res.HHnew.Thermal.SH.DistrHeat.SC.AC.Elec</t>
  </si>
  <si>
    <t>FEC_per_sqm.kWh.ES.Res.HHnew.Thermal.SH.DistrHeat.WH</t>
  </si>
  <si>
    <t>FEC_per_sqm.kWh.ES.Res.HHnew.Thermal.SH.DistrHeat.WH.DistrHeat.NoSolar.Steam_Distr</t>
  </si>
  <si>
    <t>FEC_per_sqm.kWh.ES.Res.HHnew.Thermal.SH.DistrHeat.WH.DistrHeat.Solar</t>
  </si>
  <si>
    <t>FEC_per_sqm.kWh.ES.Res.HHnew.Thermal.SH.DistrHeat.WH.DistrHeat.Solar.Steam_Distr</t>
  </si>
  <si>
    <t>FEC_per_sqm.kWh.ES.Res.HHnew.Thermal.SH.DistrHeat.WH.DistrHeat.Solar.Solar</t>
  </si>
  <si>
    <t>FEC_per_sqm.kWh.ES.Res.HHnew.Thermal.SH.DistrHeat.WH.Elc.NoSolar.Elec</t>
  </si>
  <si>
    <t>FEC_per_sqm.kWh.ES.Res.HHnew.Thermal.SH.DistrHeat.WH.Elc.Solar</t>
  </si>
  <si>
    <t>FEC_per_sqm.kWh.ES.Res.HHnew.Thermal.SH.DistrHeat.WH.Elc.Solar.Elec</t>
  </si>
  <si>
    <t>FEC_per_sqm.kWh.ES.Res.HHnew.Thermal.SH.DistrHeat.WH.Elc.Solar.Solar</t>
  </si>
  <si>
    <t>FEC_per_sqm.kWh.ES.Res.HHnew.Thermal.SH.DistrHeat.CO</t>
  </si>
  <si>
    <t>FEC_per_sqm.kWh.ES.Res.HHnew.Thermal.SH.DistrHeat.CO.LPG.LPG</t>
  </si>
  <si>
    <t>FEC_per_sqm.kWh.ES.Res.HHnew.Thermal.SH.DistrHeat.CO.Elc.Elec</t>
  </si>
  <si>
    <t>FEC_per_sqm.kWh.ES.Res.HHnew.Thermal.SH.AdvElc</t>
  </si>
  <si>
    <t>FEC_per_sqm.kWh.ES.Res.HHnew.Thermal.SH.AdvElc.SH</t>
  </si>
  <si>
    <t>FEC_per_sqm.kWh.ES.Res.HHnew.Thermal.SH.AdvElc.SH.Elec</t>
  </si>
  <si>
    <t>FEC_per_sqm.kWh.ES.Res.HHnew.Thermal.SH.AdvElc.SC</t>
  </si>
  <si>
    <t>FEC_per_sqm.kWh.ES.Res.HHnew.Thermal.SH.AdvElc.SC.AC.Elec</t>
  </si>
  <si>
    <t>FEC_per_sqm.kWh.ES.Res.HHnew.Thermal.SH.AdvElc.WH</t>
  </si>
  <si>
    <t>FEC_per_sqm.kWh.ES.Res.HHnew.Thermal.SH.AdvElc.WH.LPG.NoSolar.LPG</t>
  </si>
  <si>
    <t>FEC_per_sqm.kWh.ES.Res.HHnew.Thermal.SH.AdvElc.WH.LPG.Solar</t>
  </si>
  <si>
    <t>FEC_per_sqm.kWh.ES.Res.HHnew.Thermal.SH.AdvElc.WH.LPG.Solar.LPG</t>
  </si>
  <si>
    <t>FEC_per_sqm.kWh.ES.Res.HHnew.Thermal.SH.AdvElc.WH.LPG.Solar.Solar</t>
  </si>
  <si>
    <t>FEC_per_sqm.kWh.ES.Res.HHnew.Thermal.SH.AdvElc.WH.Elc.NoSolar.Elec</t>
  </si>
  <si>
    <t>FEC_per_sqm.kWh.ES.Res.HHnew.Thermal.SH.AdvElc.WH.Elc.Solar</t>
  </si>
  <si>
    <t>FEC_per_sqm.kWh.ES.Res.HHnew.Thermal.SH.AdvElc.WH.Elc.Solar.Elec</t>
  </si>
  <si>
    <t>FEC_per_sqm.kWh.ES.Res.HHnew.Thermal.SH.AdvElc.WH.Elc.Solar.Solar</t>
  </si>
  <si>
    <t>FEC_per_sqm.kWh.ES.Res.HHnew.Thermal.SH.AdvElc.CO</t>
  </si>
  <si>
    <t>FEC_per_sqm.kWh.ES.Res.HHnew.Thermal.SH.AdvElc.CO.LPG.LPG</t>
  </si>
  <si>
    <t>FEC_per_sqm.kWh.ES.Res.HHnew.Thermal.SH.AdvElc.CO.Elc.Elec</t>
  </si>
  <si>
    <t>FEC_per_sqm.kWh.ES.Res.HHnew.Thermal.SH.ConvElc</t>
  </si>
  <si>
    <t>FEC_per_sqm.kWh.ES.Res.HHnew.Thermal.SH.ConvElc.SH</t>
  </si>
  <si>
    <t>FEC_per_sqm.kWh.ES.Res.HHnew.Thermal.SH.ConvElc.SH.Elec</t>
  </si>
  <si>
    <t>FEC_per_sqm.kWh.ES.Res.HHnew.Thermal.SH.ConvElc.SC</t>
  </si>
  <si>
    <t>FEC_per_sqm.kWh.ES.Res.HHnew.Thermal.SH.ConvElc.SC.AC.Elec</t>
  </si>
  <si>
    <t>FEC_per_sqm.kWh.ES.Res.HHnew.Thermal.SH.ConvElc.WH</t>
  </si>
  <si>
    <t>FEC_per_sqm.kWh.ES.Res.HHnew.Thermal.SH.ConvElc.WH.LPG.NoSolar.LPG</t>
  </si>
  <si>
    <t>FEC_per_sqm.kWh.ES.Res.HHnew.Thermal.SH.ConvElc.WH.LPG.Solar</t>
  </si>
  <si>
    <t>FEC_per_sqm.kWh.ES.Res.HHnew.Thermal.SH.ConvElc.WH.LPG.Solar.LPG</t>
  </si>
  <si>
    <t>FEC_per_sqm.kWh.ES.Res.HHnew.Thermal.SH.ConvElc.WH.LPG.Solar.Solar</t>
  </si>
  <si>
    <t>FEC_per_sqm.kWh.ES.Res.HHnew.Thermal.SH.ConvElc.WH.Elc.NoSolar.Elec</t>
  </si>
  <si>
    <t>FEC_per_sqm.kWh.ES.Res.HHnew.Thermal.SH.ConvElc.WH.Elc.Solar</t>
  </si>
  <si>
    <t>FEC_per_sqm.kWh.ES.Res.HHnew.Thermal.SH.ConvElc.WH.Elc.Solar.Elec</t>
  </si>
  <si>
    <t>FEC_per_sqm.kWh.ES.Res.HHnew.Thermal.SH.ConvElc.WH.Elc.Solar.Solar</t>
  </si>
  <si>
    <t>FEC_per_sqm.kWh.ES.Res.HHnew.Thermal.SH.ConvElc.CO</t>
  </si>
  <si>
    <t>FEC_per_sqm.kWh.ES.Res.HHnew.Thermal.SH.ConvElc.CO.LPG.LPG</t>
  </si>
  <si>
    <t>FEC_per_sqm.kWh.ES.Res.HHnew.Thermal.SH.ConvElc.CO.Elc.Elec</t>
  </si>
  <si>
    <t>ES - Thermal energy service of new and renovated households per surface area (detailed structure)</t>
  </si>
  <si>
    <t>TES_per_sqm.kWh.ES.Res.HHnew.Thermal.SH.Solids</t>
  </si>
  <si>
    <t>TES_per_sqm.kWh.ES.Res.HHnew.Thermal.SH.Solids.SH</t>
  </si>
  <si>
    <t>TES_per_sqm.kWh.ES.Res.HHnew.Thermal.SH.Solids.SH.Solids</t>
  </si>
  <si>
    <t>TES_per_sqm.kWh.ES.Res.HHnew.Thermal.SH.Solids.SH.Elec</t>
  </si>
  <si>
    <t>TES_per_sqm.kWh.ES.Res.HHnew.Thermal.SH.Solids.SC</t>
  </si>
  <si>
    <t>TES_per_sqm.kWh.ES.Res.HHnew.Thermal.SH.Solids.SC.AC.Elec</t>
  </si>
  <si>
    <t>TES_per_sqm.kWh.ES.Res.HHnew.Thermal.SH.Solids.WH</t>
  </si>
  <si>
    <t>TES_per_sqm.kWh.ES.Res.HHnew.Thermal.SH.Solids.WH.Solids.NoSolar.Solids</t>
  </si>
  <si>
    <t>TES_per_sqm.kWh.ES.Res.HHnew.Thermal.SH.Solids.WH.LPG.NoSolar.LPG</t>
  </si>
  <si>
    <t>TES_per_sqm.kWh.ES.Res.HHnew.Thermal.SH.Solids.WH.LPG.Solar</t>
  </si>
  <si>
    <t>TES_per_sqm.kWh.ES.Res.HHnew.Thermal.SH.Solids.WH.LPG.Solar.LPG</t>
  </si>
  <si>
    <t>TES_per_sqm.kWh.ES.Res.HHnew.Thermal.SH.Solids.WH.LPG.Solar.Solar</t>
  </si>
  <si>
    <t>TES_per_sqm.kWh.ES.Res.HHnew.Thermal.SH.Solids.WH.Elc.NoSolar.Elec</t>
  </si>
  <si>
    <t>TES_per_sqm.kWh.ES.Res.HHnew.Thermal.SH.Solids.WH.Elc.Solar</t>
  </si>
  <si>
    <t>TES_per_sqm.kWh.ES.Res.HHnew.Thermal.SH.Solids.WH.Elc.Solar.Elec</t>
  </si>
  <si>
    <t>TES_per_sqm.kWh.ES.Res.HHnew.Thermal.SH.Solids.WH.Elc.Solar.Solar</t>
  </si>
  <si>
    <t>TES_per_sqm.kWh.ES.Res.HHnew.Thermal.SH.Solids.CO</t>
  </si>
  <si>
    <t>TES_per_sqm.kWh.ES.Res.HHnew.Thermal.SH.Solids.CO.Solids.Solids</t>
  </si>
  <si>
    <t>TES_per_sqm.kWh.ES.Res.HHnew.Thermal.SH.Solids.CO.LPG.LPG</t>
  </si>
  <si>
    <t>TES_per_sqm.kWh.ES.Res.HHnew.Thermal.SH.Solids.CO.Elc.Elec</t>
  </si>
  <si>
    <t>TES_per_sqm.kWh.ES.Res.HHnew.Thermal.SH.LPG</t>
  </si>
  <si>
    <t>TES_per_sqm.kWh.ES.Res.HHnew.Thermal.SH.LPG.SH</t>
  </si>
  <si>
    <t>TES_per_sqm.kWh.ES.Res.HHnew.Thermal.SH.LPG.SH.LPG</t>
  </si>
  <si>
    <t>TES_per_sqm.kWh.ES.Res.HHnew.Thermal.SH.LPG.SH.Elec</t>
  </si>
  <si>
    <t>TES_per_sqm.kWh.ES.Res.HHnew.Thermal.SH.LPG.SC</t>
  </si>
  <si>
    <t>TES_per_sqm.kWh.ES.Res.HHnew.Thermal.SH.LPG.SC.AC.Elec</t>
  </si>
  <si>
    <t>TES_per_sqm.kWh.ES.Res.HHnew.Thermal.SH.LPG.WH</t>
  </si>
  <si>
    <t>TES_per_sqm.kWh.ES.Res.HHnew.Thermal.SH.LPG.WH.LPG.NoSolar.LPG</t>
  </si>
  <si>
    <t>TES_per_sqm.kWh.ES.Res.HHnew.Thermal.SH.LPG.WH.LPG.Solar</t>
  </si>
  <si>
    <t>TES_per_sqm.kWh.ES.Res.HHnew.Thermal.SH.LPG.WH.LPG.Solar.LPG</t>
  </si>
  <si>
    <t>TES_per_sqm.kWh.ES.Res.HHnew.Thermal.SH.LPG.WH.LPG.Solar.Solar</t>
  </si>
  <si>
    <t>TES_per_sqm.kWh.ES.Res.HHnew.Thermal.SH.LPG.WH.Elc.NoSolar.Elec</t>
  </si>
  <si>
    <t>TES_per_sqm.kWh.ES.Res.HHnew.Thermal.SH.LPG.WH.Elc.Solar</t>
  </si>
  <si>
    <t>TES_per_sqm.kWh.ES.Res.HHnew.Thermal.SH.LPG.WH.Elc.Solar.Elec</t>
  </si>
  <si>
    <t>TES_per_sqm.kWh.ES.Res.HHnew.Thermal.SH.LPG.WH.Elc.Solar.Solar</t>
  </si>
  <si>
    <t>TES_per_sqm.kWh.ES.Res.HHnew.Thermal.SH.LPG.CO</t>
  </si>
  <si>
    <t>TES_per_sqm.kWh.ES.Res.HHnew.Thermal.SH.LPG.CO.LPG.LPG</t>
  </si>
  <si>
    <t>TES_per_sqm.kWh.ES.Res.HHnew.Thermal.SH.LPG.CO.Elc.Elec</t>
  </si>
  <si>
    <t>TES_per_sqm.kWh.ES.Res.HHnew.Thermal.SH.Oil</t>
  </si>
  <si>
    <t>TES_per_sqm.kWh.ES.Res.HHnew.Thermal.SH.Oil.SH</t>
  </si>
  <si>
    <t>TES_per_sqm.kWh.ES.Res.HHnew.Thermal.SH.Oil.SH.Oil</t>
  </si>
  <si>
    <t>TES_per_sqm.kWh.ES.Res.HHnew.Thermal.SH.Oil.SH.Elec</t>
  </si>
  <si>
    <t>TES_per_sqm.kWh.ES.Res.HHnew.Thermal.SH.Oil.SC</t>
  </si>
  <si>
    <t>TES_per_sqm.kWh.ES.Res.HHnew.Thermal.SH.Oil.SC.AC.Elec</t>
  </si>
  <si>
    <t>TES_per_sqm.kWh.ES.Res.HHnew.Thermal.SH.Oil.WH</t>
  </si>
  <si>
    <t>TES_per_sqm.kWh.ES.Res.HHnew.Thermal.SH.Oil.WH.Oil.NoSolar.Oil</t>
  </si>
  <si>
    <t>TES_per_sqm.kWh.ES.Res.HHnew.Thermal.SH.Oil.WH.Oil.Solar</t>
  </si>
  <si>
    <t>TES_per_sqm.kWh.ES.Res.HHnew.Thermal.SH.Oil.WH.Oil.Solar.Oil</t>
  </si>
  <si>
    <t>TES_per_sqm.kWh.ES.Res.HHnew.Thermal.SH.Oil.WH.Oil.Solar.Solar</t>
  </si>
  <si>
    <t>TES_per_sqm.kWh.ES.Res.HHnew.Thermal.SH.Oil.WH.Elc.NoSolar.Elec</t>
  </si>
  <si>
    <t>TES_per_sqm.kWh.ES.Res.HHnew.Thermal.SH.Oil.WH.Elc.Solar</t>
  </si>
  <si>
    <t>TES_per_sqm.kWh.ES.Res.HHnew.Thermal.SH.Oil.WH.Elc.Solar.Elec</t>
  </si>
  <si>
    <t>TES_per_sqm.kWh.ES.Res.HHnew.Thermal.SH.Oil.WH.Elc.Solar.Solar</t>
  </si>
  <si>
    <t>TES_per_sqm.kWh.ES.Res.HHnew.Thermal.SH.Oil.CO</t>
  </si>
  <si>
    <t>TES_per_sqm.kWh.ES.Res.HHnew.Thermal.SH.Oil.CO.LPG.LPG</t>
  </si>
  <si>
    <t>TES_per_sqm.kWh.ES.Res.HHnew.Thermal.SH.Oil.CO.Elc.Elec</t>
  </si>
  <si>
    <t>TES_per_sqm.kWh.ES.Res.HHnew.Thermal.SH.Gas</t>
  </si>
  <si>
    <t>TES_per_sqm.kWh.ES.Res.HHnew.Thermal.SH.Gas.SH</t>
  </si>
  <si>
    <t>TES_per_sqm.kWh.ES.Res.HHnew.Thermal.SH.Gas.SH.Gas</t>
  </si>
  <si>
    <t>TES_per_sqm.kWh.ES.Res.HHnew.Thermal.SH.Gas.SH.Elec</t>
  </si>
  <si>
    <t>TES_per_sqm.kWh.ES.Res.HHnew.Thermal.SH.Gas.SC</t>
  </si>
  <si>
    <t>TES_per_sqm.kWh.ES.Res.HHnew.Thermal.SH.Gas.SC.AC.Elec</t>
  </si>
  <si>
    <t>TES_per_sqm.kWh.ES.Res.HHnew.Thermal.SH.Gas.WH</t>
  </si>
  <si>
    <t>TES_per_sqm.kWh.ES.Res.HHnew.Thermal.SH.Gas.WH.Gas.NoSolar.Gas</t>
  </si>
  <si>
    <t>TES_per_sqm.kWh.ES.Res.HHnew.Thermal.SH.Gas.WH.Gas.Solar</t>
  </si>
  <si>
    <t>TES_per_sqm.kWh.ES.Res.HHnew.Thermal.SH.Gas.WH.Gas.Solar.Gas</t>
  </si>
  <si>
    <t>TES_per_sqm.kWh.ES.Res.HHnew.Thermal.SH.Gas.WH.Gas.Solar.Solar</t>
  </si>
  <si>
    <t>TES_per_sqm.kWh.ES.Res.HHnew.Thermal.SH.Gas.WH.Elc.NoSolar.Elec</t>
  </si>
  <si>
    <t>TES_per_sqm.kWh.ES.Res.HHnew.Thermal.SH.Gas.WH.Elc.Solar</t>
  </si>
  <si>
    <t>TES_per_sqm.kWh.ES.Res.HHnew.Thermal.SH.Gas.WH.Elc.Solar.Elec</t>
  </si>
  <si>
    <t>TES_per_sqm.kWh.ES.Res.HHnew.Thermal.SH.Gas.WH.Elc.Solar.Solar</t>
  </si>
  <si>
    <t>TES_per_sqm.kWh.ES.Res.HHnew.Thermal.SH.Gas.CO</t>
  </si>
  <si>
    <t>TES_per_sqm.kWh.ES.Res.HHnew.Thermal.SH.Gas.CO.Gas.Gas</t>
  </si>
  <si>
    <t>TES_per_sqm.kWh.ES.Res.HHnew.Thermal.SH.Gas.CO.Elc.Elec</t>
  </si>
  <si>
    <t>TES_per_sqm.kWh.ES.Res.HHnew.Thermal.SH.Biomass</t>
  </si>
  <si>
    <t>TES_per_sqm.kWh.ES.Res.HHnew.Thermal.SH.Biomass.SH</t>
  </si>
  <si>
    <t>TES_per_sqm.kWh.ES.Res.HHnew.Thermal.SH.Biomass.SH.Biomass</t>
  </si>
  <si>
    <t>TES_per_sqm.kWh.ES.Res.HHnew.Thermal.SH.Biomass.SH.Elec</t>
  </si>
  <si>
    <t>TES_per_sqm.kWh.ES.Res.HHnew.Thermal.SH.Biomass.SC</t>
  </si>
  <si>
    <t>TES_per_sqm.kWh.ES.Res.HHnew.Thermal.SH.Biomass.SC.AC.Elec</t>
  </si>
  <si>
    <t>TES_per_sqm.kWh.ES.Res.HHnew.Thermal.SH.Biomass.WH</t>
  </si>
  <si>
    <t>TES_per_sqm.kWh.ES.Res.HHnew.Thermal.SH.Biomass.WH.Biomass.NoSolar.Biomass</t>
  </si>
  <si>
    <t>TES_per_sqm.kWh.ES.Res.HHnew.Thermal.SH.Biomass.WH.Biomass.Solar</t>
  </si>
  <si>
    <t>TES_per_sqm.kWh.ES.Res.HHnew.Thermal.SH.Biomass.WH.Biomass.Solar.Biomass</t>
  </si>
  <si>
    <t>TES_per_sqm.kWh.ES.Res.HHnew.Thermal.SH.Biomass.WH.Biomass.Solar.Solar</t>
  </si>
  <si>
    <t>TES_per_sqm.kWh.ES.Res.HHnew.Thermal.SH.Biomass.WH.LPG.NoSolar.LPG</t>
  </si>
  <si>
    <t>TES_per_sqm.kWh.ES.Res.HHnew.Thermal.SH.Biomass.WH.LPG.Solar</t>
  </si>
  <si>
    <t>TES_per_sqm.kWh.ES.Res.HHnew.Thermal.SH.Biomass.WH.LPG.Solar.LPG</t>
  </si>
  <si>
    <t>TES_per_sqm.kWh.ES.Res.HHnew.Thermal.SH.Biomass.WH.LPG.Solar.Solar</t>
  </si>
  <si>
    <t>TES_per_sqm.kWh.ES.Res.HHnew.Thermal.SH.Biomass.WH.Elc.NoSolar.Elec</t>
  </si>
  <si>
    <t>TES_per_sqm.kWh.ES.Res.HHnew.Thermal.SH.Biomass.WH.Elc.Solar</t>
  </si>
  <si>
    <t>TES_per_sqm.kWh.ES.Res.HHnew.Thermal.SH.Biomass.WH.Elc.Solar.Elec</t>
  </si>
  <si>
    <t>TES_per_sqm.kWh.ES.Res.HHnew.Thermal.SH.Biomass.WH.Elc.Solar.Solar</t>
  </si>
  <si>
    <t>TES_per_sqm.kWh.ES.Res.HHnew.Thermal.SH.Biomass.CO</t>
  </si>
  <si>
    <t>TES_per_sqm.kWh.ES.Res.HHnew.Thermal.SH.Biomass.CO.Biomass.Biomass</t>
  </si>
  <si>
    <t>TES_per_sqm.kWh.ES.Res.HHnew.Thermal.SH.Biomass.CO.LPG.LPG</t>
  </si>
  <si>
    <t>TES_per_sqm.kWh.ES.Res.HHnew.Thermal.SH.Biomass.CO.Elc.Elec</t>
  </si>
  <si>
    <t>TES_per_sqm.kWh.ES.Res.HHnew.Thermal.SH.Geo</t>
  </si>
  <si>
    <t>TES_per_sqm.kWh.ES.Res.HHnew.Thermal.SH.Geo.SH</t>
  </si>
  <si>
    <t>TES_per_sqm.kWh.ES.Res.HHnew.Thermal.SH.Geo.SH.Geo</t>
  </si>
  <si>
    <t>TES_per_sqm.kWh.ES.Res.HHnew.Thermal.SH.Geo.SH.Elec</t>
  </si>
  <si>
    <t>TES_per_sqm.kWh.ES.Res.HHnew.Thermal.SH.Geo.SC</t>
  </si>
  <si>
    <t>TES_per_sqm.kWh.ES.Res.HHnew.Thermal.SH.Geo.SC.AC.Elec</t>
  </si>
  <si>
    <t>TES_per_sqm.kWh.ES.Res.HHnew.Thermal.SH.Geo.WH</t>
  </si>
  <si>
    <t>TES_per_sqm.kWh.ES.Res.HHnew.Thermal.SH.Geo.WH.Geo.NoSolar.Geo</t>
  </si>
  <si>
    <t>TES_per_sqm.kWh.ES.Res.HHnew.Thermal.SH.Geo.WH.Geo.Solar</t>
  </si>
  <si>
    <t>TES_per_sqm.kWh.ES.Res.HHnew.Thermal.SH.Geo.WH.Geo.Solar.Geo</t>
  </si>
  <si>
    <t>TES_per_sqm.kWh.ES.Res.HHnew.Thermal.SH.Geo.WH.Geo.Solar.Solar</t>
  </si>
  <si>
    <t>TES_per_sqm.kWh.ES.Res.HHnew.Thermal.SH.Geo.WH.Elc.NoSolar.Elec</t>
  </si>
  <si>
    <t>TES_per_sqm.kWh.ES.Res.HHnew.Thermal.SH.Geo.WH.Elc.Solar</t>
  </si>
  <si>
    <t>TES_per_sqm.kWh.ES.Res.HHnew.Thermal.SH.Geo.WH.Elc.Solar.Elec</t>
  </si>
  <si>
    <t>TES_per_sqm.kWh.ES.Res.HHnew.Thermal.SH.Geo.WH.Elc.Solar.Solar</t>
  </si>
  <si>
    <t>TES_per_sqm.kWh.ES.Res.HHnew.Thermal.SH.Geo.CO</t>
  </si>
  <si>
    <t>TES_per_sqm.kWh.ES.Res.HHnew.Thermal.SH.Geo.CO.LPG.LPG</t>
  </si>
  <si>
    <t>TES_per_sqm.kWh.ES.Res.HHnew.Thermal.SH.Geo.CO.Elc.Elec</t>
  </si>
  <si>
    <t>TES_per_sqm.kWh.ES.Res.HHnew.Thermal.SH.DistrHeat</t>
  </si>
  <si>
    <t>TES_per_sqm.kWh.ES.Res.HHnew.Thermal.SH.DistrHeat.SH</t>
  </si>
  <si>
    <t>TES_per_sqm.kWh.ES.Res.HHnew.Thermal.SH.DistrHeat.SH.Steam_Distr</t>
  </si>
  <si>
    <t>TES_per_sqm.kWh.ES.Res.HHnew.Thermal.SH.DistrHeat.SH.Elec</t>
  </si>
  <si>
    <t>TES_per_sqm.kWh.ES.Res.HHnew.Thermal.SH.DistrHeat.SC</t>
  </si>
  <si>
    <t>TES_per_sqm.kWh.ES.Res.HHnew.Thermal.SH.DistrHeat.SC.AC.Elec</t>
  </si>
  <si>
    <t>TES_per_sqm.kWh.ES.Res.HHnew.Thermal.SH.DistrHeat.WH</t>
  </si>
  <si>
    <t>TES_per_sqm.kWh.ES.Res.HHnew.Thermal.SH.DistrHeat.WH.DistrHeat.NoSolar.Steam_Distr</t>
  </si>
  <si>
    <t>TES_per_sqm.kWh.ES.Res.HHnew.Thermal.SH.DistrHeat.WH.DistrHeat.Solar</t>
  </si>
  <si>
    <t>TES_per_sqm.kWh.ES.Res.HHnew.Thermal.SH.DistrHeat.WH.DistrHeat.Solar.Steam_Distr</t>
  </si>
  <si>
    <t>TES_per_sqm.kWh.ES.Res.HHnew.Thermal.SH.DistrHeat.WH.DistrHeat.Solar.Solar</t>
  </si>
  <si>
    <t>TES_per_sqm.kWh.ES.Res.HHnew.Thermal.SH.DistrHeat.WH.Elc.NoSolar.Elec</t>
  </si>
  <si>
    <t>TES_per_sqm.kWh.ES.Res.HHnew.Thermal.SH.DistrHeat.WH.Elc.Solar</t>
  </si>
  <si>
    <t>TES_per_sqm.kWh.ES.Res.HHnew.Thermal.SH.DistrHeat.WH.Elc.Solar.Elec</t>
  </si>
  <si>
    <t>TES_per_sqm.kWh.ES.Res.HHnew.Thermal.SH.DistrHeat.WH.Elc.Solar.Solar</t>
  </si>
  <si>
    <t>TES_per_sqm.kWh.ES.Res.HHnew.Thermal.SH.DistrHeat.CO</t>
  </si>
  <si>
    <t>TES_per_sqm.kWh.ES.Res.HHnew.Thermal.SH.DistrHeat.CO.LPG.LPG</t>
  </si>
  <si>
    <t>TES_per_sqm.kWh.ES.Res.HHnew.Thermal.SH.DistrHeat.CO.Elc.Elec</t>
  </si>
  <si>
    <t>TES_per_sqm.kWh.ES.Res.HHnew.Thermal.SH.AdvElc</t>
  </si>
  <si>
    <t>TES_per_sqm.kWh.ES.Res.HHnew.Thermal.SH.AdvElc.SH</t>
  </si>
  <si>
    <t>TES_per_sqm.kWh.ES.Res.HHnew.Thermal.SH.AdvElc.SH.Elec</t>
  </si>
  <si>
    <t>TES_per_sqm.kWh.ES.Res.HHnew.Thermal.SH.AdvElc.SC</t>
  </si>
  <si>
    <t>TES_per_sqm.kWh.ES.Res.HHnew.Thermal.SH.AdvElc.SC.AC.Elec</t>
  </si>
  <si>
    <t>TES_per_sqm.kWh.ES.Res.HHnew.Thermal.SH.AdvElc.WH</t>
  </si>
  <si>
    <t>TES_per_sqm.kWh.ES.Res.HHnew.Thermal.SH.AdvElc.WH.LPG.NoSolar.LPG</t>
  </si>
  <si>
    <t>TES_per_sqm.kWh.ES.Res.HHnew.Thermal.SH.AdvElc.WH.LPG.Solar</t>
  </si>
  <si>
    <t>TES_per_sqm.kWh.ES.Res.HHnew.Thermal.SH.AdvElc.WH.LPG.Solar.LPG</t>
  </si>
  <si>
    <t>TES_per_sqm.kWh.ES.Res.HHnew.Thermal.SH.AdvElc.WH.LPG.Solar.Solar</t>
  </si>
  <si>
    <t>TES_per_sqm.kWh.ES.Res.HHnew.Thermal.SH.AdvElc.WH.Elc.NoSolar.Elec</t>
  </si>
  <si>
    <t>TES_per_sqm.kWh.ES.Res.HHnew.Thermal.SH.AdvElc.WH.Elc.Solar</t>
  </si>
  <si>
    <t>TES_per_sqm.kWh.ES.Res.HHnew.Thermal.SH.AdvElc.WH.Elc.Solar.Elec</t>
  </si>
  <si>
    <t>TES_per_sqm.kWh.ES.Res.HHnew.Thermal.SH.AdvElc.WH.Elc.Solar.Solar</t>
  </si>
  <si>
    <t>TES_per_sqm.kWh.ES.Res.HHnew.Thermal.SH.AdvElc.CO</t>
  </si>
  <si>
    <t>TES_per_sqm.kWh.ES.Res.HHnew.Thermal.SH.AdvElc.CO.LPG.LPG</t>
  </si>
  <si>
    <t>TES_per_sqm.kWh.ES.Res.HHnew.Thermal.SH.AdvElc.CO.Elc.Elec</t>
  </si>
  <si>
    <t>TES_per_sqm.kWh.ES.Res.HHnew.Thermal.SH.ConvElc</t>
  </si>
  <si>
    <t>TES_per_sqm.kWh.ES.Res.HHnew.Thermal.SH.ConvElc.SH</t>
  </si>
  <si>
    <t>TES_per_sqm.kWh.ES.Res.HHnew.Thermal.SH.ConvElc.SH.Elec</t>
  </si>
  <si>
    <t>TES_per_sqm.kWh.ES.Res.HHnew.Thermal.SH.ConvElc.SC</t>
  </si>
  <si>
    <t>TES_per_sqm.kWh.ES.Res.HHnew.Thermal.SH.ConvElc.SC.AC.Elec</t>
  </si>
  <si>
    <t>TES_per_sqm.kWh.ES.Res.HHnew.Thermal.SH.ConvElc.WH</t>
  </si>
  <si>
    <t>TES_per_sqm.kWh.ES.Res.HHnew.Thermal.SH.ConvElc.WH.LPG.NoSolar.LPG</t>
  </si>
  <si>
    <t>TES_per_sqm.kWh.ES.Res.HHnew.Thermal.SH.ConvElc.WH.LPG.Solar</t>
  </si>
  <si>
    <t>TES_per_sqm.kWh.ES.Res.HHnew.Thermal.SH.ConvElc.WH.LPG.Solar.LPG</t>
  </si>
  <si>
    <t>TES_per_sqm.kWh.ES.Res.HHnew.Thermal.SH.ConvElc.WH.LPG.Solar.Solar</t>
  </si>
  <si>
    <t>TES_per_sqm.kWh.ES.Res.HHnew.Thermal.SH.ConvElc.WH.Elc.NoSolar.Elec</t>
  </si>
  <si>
    <t>TES_per_sqm.kWh.ES.Res.HHnew.Thermal.SH.ConvElc.WH.Elc.Solar</t>
  </si>
  <si>
    <t>TES_per_sqm.kWh.ES.Res.HHnew.Thermal.SH.ConvElc.WH.Elc.Solar.Elec</t>
  </si>
  <si>
    <t>TES_per_sqm.kWh.ES.Res.HHnew.Thermal.SH.ConvElc.WH.Elc.Solar.Solar</t>
  </si>
  <si>
    <t>TES_per_sqm.kWh.ES.Res.HHnew.Thermal.SH.ConvElc.CO</t>
  </si>
  <si>
    <t>TES_per_sqm.kWh.ES.Res.HHnew.Thermal.SH.ConvElc.CO.LPG.LPG</t>
  </si>
  <si>
    <t>TES_per_sqm.kWh.ES.Res.HHnew.Thermal.SH.ConvElc.CO.Elc.Elec</t>
  </si>
  <si>
    <t>ES - CO2 emissions in new and renovated households per surface area (detailed structure)</t>
  </si>
  <si>
    <t>EMI_per_sqm.kgCO2.ES.Res.HHnew.Thermal.SH.Solids</t>
  </si>
  <si>
    <t>EMI_per_sqm.kgCO2.ES.Res.HHnew.Thermal.SH.Solids.SH</t>
  </si>
  <si>
    <t>EMI_per_sqm.kgCO2.ES.Res.HHnew.Thermal.SH.Solids.SH.Solids</t>
  </si>
  <si>
    <t>EMI_per_sqm.kgCO2.ES.Res.HHnew.Thermal.SH.Solids.SH.Elec</t>
  </si>
  <si>
    <t>EMI_per_sqm.kgCO2.ES.Res.HHnew.Thermal.SH.Solids.SC</t>
  </si>
  <si>
    <t>EMI_per_sqm.kgCO2.ES.Res.HHnew.Thermal.SH.Solids.SC.AC.Elec</t>
  </si>
  <si>
    <t>EMI_per_sqm.kgCO2.ES.Res.HHnew.Thermal.SH.Solids.WH</t>
  </si>
  <si>
    <t>EMI_per_sqm.kgCO2.ES.Res.HHnew.Thermal.SH.Solids.WH.Solids.NoSolar.Solids</t>
  </si>
  <si>
    <t>EMI_per_sqm.kgCO2.ES.Res.HHnew.Thermal.SH.Solids.WH.LPG.NoSolar.LPG</t>
  </si>
  <si>
    <t>EMI_per_sqm.kgCO2.ES.Res.HHnew.Thermal.SH.Solids.WH.LPG.Solar</t>
  </si>
  <si>
    <t>EMI_per_sqm.kgCO2.ES.Res.HHnew.Thermal.SH.Solids.WH.LPG.Solar.LPG</t>
  </si>
  <si>
    <t>EMI_per_sqm.kgCO2.ES.Res.HHnew.Thermal.SH.Solids.WH.LPG.Solar.Solar</t>
  </si>
  <si>
    <t>EMI_per_sqm.kgCO2.ES.Res.HHnew.Thermal.SH.Solids.WH.Elc.NoSolar.Elec</t>
  </si>
  <si>
    <t>EMI_per_sqm.kgCO2.ES.Res.HHnew.Thermal.SH.Solids.WH.Elc.Solar</t>
  </si>
  <si>
    <t>EMI_per_sqm.kgCO2.ES.Res.HHnew.Thermal.SH.Solids.WH.Elc.Solar.Elec</t>
  </si>
  <si>
    <t>EMI_per_sqm.kgCO2.ES.Res.HHnew.Thermal.SH.Solids.WH.Elc.Solar.Solar</t>
  </si>
  <si>
    <t>EMI_per_sqm.kgCO2.ES.Res.HHnew.Thermal.SH.Solids.CO</t>
  </si>
  <si>
    <t>EMI_per_sqm.kgCO2.ES.Res.HHnew.Thermal.SH.Solids.CO.Solids.Solids</t>
  </si>
  <si>
    <t>EMI_per_sqm.kgCO2.ES.Res.HHnew.Thermal.SH.Solids.CO.LPG.LPG</t>
  </si>
  <si>
    <t>EMI_per_sqm.kgCO2.ES.Res.HHnew.Thermal.SH.Solids.CO.Elc.Elec</t>
  </si>
  <si>
    <t>EMI_per_sqm.kgCO2.ES.Res.HHnew.Thermal.SH.LPG</t>
  </si>
  <si>
    <t>EMI_per_sqm.kgCO2.ES.Res.HHnew.Thermal.SH.LPG.SH</t>
  </si>
  <si>
    <t>EMI_per_sqm.kgCO2.ES.Res.HHnew.Thermal.SH.LPG.SH.LPG</t>
  </si>
  <si>
    <t>EMI_per_sqm.kgCO2.ES.Res.HHnew.Thermal.SH.LPG.SH.Elec</t>
  </si>
  <si>
    <t>EMI_per_sqm.kgCO2.ES.Res.HHnew.Thermal.SH.LPG.SC</t>
  </si>
  <si>
    <t>EMI_per_sqm.kgCO2.ES.Res.HHnew.Thermal.SH.LPG.SC.AC.Elec</t>
  </si>
  <si>
    <t>EMI_per_sqm.kgCO2.ES.Res.HHnew.Thermal.SH.LPG.WH</t>
  </si>
  <si>
    <t>EMI_per_sqm.kgCO2.ES.Res.HHnew.Thermal.SH.LPG.WH.LPG.NoSolar.LPG</t>
  </si>
  <si>
    <t>EMI_per_sqm.kgCO2.ES.Res.HHnew.Thermal.SH.LPG.WH.LPG.Solar</t>
  </si>
  <si>
    <t>EMI_per_sqm.kgCO2.ES.Res.HHnew.Thermal.SH.LPG.WH.LPG.Solar.LPG</t>
  </si>
  <si>
    <t>EMI_per_sqm.kgCO2.ES.Res.HHnew.Thermal.SH.LPG.WH.LPG.Solar.Solar</t>
  </si>
  <si>
    <t>EMI_per_sqm.kgCO2.ES.Res.HHnew.Thermal.SH.LPG.WH.Elc.NoSolar.Elec</t>
  </si>
  <si>
    <t>EMI_per_sqm.kgCO2.ES.Res.HHnew.Thermal.SH.LPG.WH.Elc.Solar</t>
  </si>
  <si>
    <t>EMI_per_sqm.kgCO2.ES.Res.HHnew.Thermal.SH.LPG.WH.Elc.Solar.Elec</t>
  </si>
  <si>
    <t>EMI_per_sqm.kgCO2.ES.Res.HHnew.Thermal.SH.LPG.WH.Elc.Solar.Solar</t>
  </si>
  <si>
    <t>EMI_per_sqm.kgCO2.ES.Res.HHnew.Thermal.SH.LPG.CO</t>
  </si>
  <si>
    <t>EMI_per_sqm.kgCO2.ES.Res.HHnew.Thermal.SH.LPG.CO.LPG.LPG</t>
  </si>
  <si>
    <t>EMI_per_sqm.kgCO2.ES.Res.HHnew.Thermal.SH.LPG.CO.Elc.Elec</t>
  </si>
  <si>
    <t>EMI_per_sqm.kgCO2.ES.Res.HHnew.Thermal.SH.Oil</t>
  </si>
  <si>
    <t>EMI_per_sqm.kgCO2.ES.Res.HHnew.Thermal.SH.Oil.SH</t>
  </si>
  <si>
    <t>EMI_per_sqm.kgCO2.ES.Res.HHnew.Thermal.SH.Oil.SH.Oil</t>
  </si>
  <si>
    <t>EMI_per_sqm.kgCO2.ES.Res.HHnew.Thermal.SH.Oil.SH.Elec</t>
  </si>
  <si>
    <t>EMI_per_sqm.kgCO2.ES.Res.HHnew.Thermal.SH.Oil.SC</t>
  </si>
  <si>
    <t>EMI_per_sqm.kgCO2.ES.Res.HHnew.Thermal.SH.Oil.SC.AC.Elec</t>
  </si>
  <si>
    <t>EMI_per_sqm.kgCO2.ES.Res.HHnew.Thermal.SH.Oil.WH</t>
  </si>
  <si>
    <t>EMI_per_sqm.kgCO2.ES.Res.HHnew.Thermal.SH.Oil.WH.Oil.NoSolar.Oil</t>
  </si>
  <si>
    <t>EMI_per_sqm.kgCO2.ES.Res.HHnew.Thermal.SH.Oil.WH.Oil.Solar</t>
  </si>
  <si>
    <t>EMI_per_sqm.kgCO2.ES.Res.HHnew.Thermal.SH.Oil.WH.Oil.Solar.Oil</t>
  </si>
  <si>
    <t>EMI_per_sqm.kgCO2.ES.Res.HHnew.Thermal.SH.Oil.WH.Oil.Solar.Solar</t>
  </si>
  <si>
    <t>EMI_per_sqm.kgCO2.ES.Res.HHnew.Thermal.SH.Oil.WH.Elc.NoSolar.Elec</t>
  </si>
  <si>
    <t>EMI_per_sqm.kgCO2.ES.Res.HHnew.Thermal.SH.Oil.WH.Elc.Solar</t>
  </si>
  <si>
    <t>EMI_per_sqm.kgCO2.ES.Res.HHnew.Thermal.SH.Oil.WH.Elc.Solar.Elec</t>
  </si>
  <si>
    <t>EMI_per_sqm.kgCO2.ES.Res.HHnew.Thermal.SH.Oil.WH.Elc.Solar.Solar</t>
  </si>
  <si>
    <t>EMI_per_sqm.kgCO2.ES.Res.HHnew.Thermal.SH.Oil.CO</t>
  </si>
  <si>
    <t>EMI_per_sqm.kgCO2.ES.Res.HHnew.Thermal.SH.Oil.CO.LPG.LPG</t>
  </si>
  <si>
    <t>EMI_per_sqm.kgCO2.ES.Res.HHnew.Thermal.SH.Oil.CO.Elc.Elec</t>
  </si>
  <si>
    <t>EMI_per_sqm.kgCO2.ES.Res.HHnew.Thermal.SH.Gas</t>
  </si>
  <si>
    <t>EMI_per_sqm.kgCO2.ES.Res.HHnew.Thermal.SH.Gas.SH</t>
  </si>
  <si>
    <t>EMI_per_sqm.kgCO2.ES.Res.HHnew.Thermal.SH.Gas.SH.Gas</t>
  </si>
  <si>
    <t>EMI_per_sqm.kgCO2.ES.Res.HHnew.Thermal.SH.Gas.SH.Elec</t>
  </si>
  <si>
    <t>EMI_per_sqm.kgCO2.ES.Res.HHnew.Thermal.SH.Gas.SC</t>
  </si>
  <si>
    <t>EMI_per_sqm.kgCO2.ES.Res.HHnew.Thermal.SH.Gas.SC.AC.Elec</t>
  </si>
  <si>
    <t>EMI_per_sqm.kgCO2.ES.Res.HHnew.Thermal.SH.Gas.WH</t>
  </si>
  <si>
    <t>EMI_per_sqm.kgCO2.ES.Res.HHnew.Thermal.SH.Gas.WH.Gas.NoSolar.Gas</t>
  </si>
  <si>
    <t>EMI_per_sqm.kgCO2.ES.Res.HHnew.Thermal.SH.Gas.WH.Gas.Solar</t>
  </si>
  <si>
    <t>EMI_per_sqm.kgCO2.ES.Res.HHnew.Thermal.SH.Gas.WH.Gas.Solar.Gas</t>
  </si>
  <si>
    <t>EMI_per_sqm.kgCO2.ES.Res.HHnew.Thermal.SH.Gas.WH.Gas.Solar.Solar</t>
  </si>
  <si>
    <t>EMI_per_sqm.kgCO2.ES.Res.HHnew.Thermal.SH.Gas.WH.Elc.NoSolar.Elec</t>
  </si>
  <si>
    <t>EMI_per_sqm.kgCO2.ES.Res.HHnew.Thermal.SH.Gas.WH.Elc.Solar</t>
  </si>
  <si>
    <t>EMI_per_sqm.kgCO2.ES.Res.HHnew.Thermal.SH.Gas.WH.Elc.Solar.Elec</t>
  </si>
  <si>
    <t>EMI_per_sqm.kgCO2.ES.Res.HHnew.Thermal.SH.Gas.WH.Elc.Solar.Solar</t>
  </si>
  <si>
    <t>EMI_per_sqm.kgCO2.ES.Res.HHnew.Thermal.SH.Gas.CO</t>
  </si>
  <si>
    <t>EMI_per_sqm.kgCO2.ES.Res.HHnew.Thermal.SH.Gas.CO.Gas.Gas</t>
  </si>
  <si>
    <t>EMI_per_sqm.kgCO2.ES.Res.HHnew.Thermal.SH.Gas.CO.Elc.Elec</t>
  </si>
  <si>
    <t>EMI_per_sqm.kgCO2.ES.Res.HHnew.Thermal.SH.Biomass</t>
  </si>
  <si>
    <t>EMI_per_sqm.kgCO2.ES.Res.HHnew.Thermal.SH.Biomass.SH</t>
  </si>
  <si>
    <t>EMI_per_sqm.kgCO2.ES.Res.HHnew.Thermal.SH.Biomass.SH.Biomass</t>
  </si>
  <si>
    <t>EMI_per_sqm.kgCO2.ES.Res.HHnew.Thermal.SH.Biomass.SH.Elec</t>
  </si>
  <si>
    <t>EMI_per_sqm.kgCO2.ES.Res.HHnew.Thermal.SH.Biomass.SC</t>
  </si>
  <si>
    <t>EMI_per_sqm.kgCO2.ES.Res.HHnew.Thermal.SH.Biomass.SC.AC.Elec</t>
  </si>
  <si>
    <t>EMI_per_sqm.kgCO2.ES.Res.HHnew.Thermal.SH.Biomass.WH</t>
  </si>
  <si>
    <t>EMI_per_sqm.kgCO2.ES.Res.HHnew.Thermal.SH.Biomass.WH.Biomass.NoSolar.Biomass</t>
  </si>
  <si>
    <t>EMI_per_sqm.kgCO2.ES.Res.HHnew.Thermal.SH.Biomass.WH.Biomass.Solar</t>
  </si>
  <si>
    <t>EMI_per_sqm.kgCO2.ES.Res.HHnew.Thermal.SH.Biomass.WH.Biomass.Solar.Biomass</t>
  </si>
  <si>
    <t>EMI_per_sqm.kgCO2.ES.Res.HHnew.Thermal.SH.Biomass.WH.Biomass.Solar.Solar</t>
  </si>
  <si>
    <t>EMI_per_sqm.kgCO2.ES.Res.HHnew.Thermal.SH.Biomass.WH.LPG.NoSolar.LPG</t>
  </si>
  <si>
    <t>EMI_per_sqm.kgCO2.ES.Res.HHnew.Thermal.SH.Biomass.WH.LPG.Solar</t>
  </si>
  <si>
    <t>EMI_per_sqm.kgCO2.ES.Res.HHnew.Thermal.SH.Biomass.WH.LPG.Solar.LPG</t>
  </si>
  <si>
    <t>EMI_per_sqm.kgCO2.ES.Res.HHnew.Thermal.SH.Biomass.WH.LPG.Solar.Solar</t>
  </si>
  <si>
    <t>EMI_per_sqm.kgCO2.ES.Res.HHnew.Thermal.SH.Biomass.WH.Elc.NoSolar.Elec</t>
  </si>
  <si>
    <t>EMI_per_sqm.kgCO2.ES.Res.HHnew.Thermal.SH.Biomass.WH.Elc.Solar</t>
  </si>
  <si>
    <t>EMI_per_sqm.kgCO2.ES.Res.HHnew.Thermal.SH.Biomass.WH.Elc.Solar.Elec</t>
  </si>
  <si>
    <t>EMI_per_sqm.kgCO2.ES.Res.HHnew.Thermal.SH.Biomass.WH.Elc.Solar.Solar</t>
  </si>
  <si>
    <t>EMI_per_sqm.kgCO2.ES.Res.HHnew.Thermal.SH.Biomass.CO</t>
  </si>
  <si>
    <t>EMI_per_sqm.kgCO2.ES.Res.HHnew.Thermal.SH.Biomass.CO.Biomass.Biomass</t>
  </si>
  <si>
    <t>EMI_per_sqm.kgCO2.ES.Res.HHnew.Thermal.SH.Biomass.CO.LPG.LPG</t>
  </si>
  <si>
    <t>EMI_per_sqm.kgCO2.ES.Res.HHnew.Thermal.SH.Biomass.CO.Elc.Elec</t>
  </si>
  <si>
    <t>EMI_per_sqm.kgCO2.ES.Res.HHnew.Thermal.SH.Geo</t>
  </si>
  <si>
    <t>EMI_per_sqm.kgCO2.ES.Res.HHnew.Thermal.SH.Geo.SH</t>
  </si>
  <si>
    <t>EMI_per_sqm.kgCO2.ES.Res.HHnew.Thermal.SH.Geo.SH.Geo</t>
  </si>
  <si>
    <t>EMI_per_sqm.kgCO2.ES.Res.HHnew.Thermal.SH.Geo.SH.Elec</t>
  </si>
  <si>
    <t>EMI_per_sqm.kgCO2.ES.Res.HHnew.Thermal.SH.Geo.SC</t>
  </si>
  <si>
    <t>EMI_per_sqm.kgCO2.ES.Res.HHnew.Thermal.SH.Geo.SC.AC.Elec</t>
  </si>
  <si>
    <t>EMI_per_sqm.kgCO2.ES.Res.HHnew.Thermal.SH.Geo.WH</t>
  </si>
  <si>
    <t>EMI_per_sqm.kgCO2.ES.Res.HHnew.Thermal.SH.Geo.WH.Geo.NoSolar.Geo</t>
  </si>
  <si>
    <t>EMI_per_sqm.kgCO2.ES.Res.HHnew.Thermal.SH.Geo.WH.Geo.Solar</t>
  </si>
  <si>
    <t>EMI_per_sqm.kgCO2.ES.Res.HHnew.Thermal.SH.Geo.WH.Geo.Solar.Geo</t>
  </si>
  <si>
    <t>EMI_per_sqm.kgCO2.ES.Res.HHnew.Thermal.SH.Geo.WH.Geo.Solar.Solar</t>
  </si>
  <si>
    <t>EMI_per_sqm.kgCO2.ES.Res.HHnew.Thermal.SH.Geo.WH.Elc.NoSolar.Elec</t>
  </si>
  <si>
    <t>EMI_per_sqm.kgCO2.ES.Res.HHnew.Thermal.SH.Geo.WH.Elc.Solar</t>
  </si>
  <si>
    <t>EMI_per_sqm.kgCO2.ES.Res.HHnew.Thermal.SH.Geo.WH.Elc.Solar.Elec</t>
  </si>
  <si>
    <t>EMI_per_sqm.kgCO2.ES.Res.HHnew.Thermal.SH.Geo.WH.Elc.Solar.Solar</t>
  </si>
  <si>
    <t>EMI_per_sqm.kgCO2.ES.Res.HHnew.Thermal.SH.Geo.CO</t>
  </si>
  <si>
    <t>EMI_per_sqm.kgCO2.ES.Res.HHnew.Thermal.SH.Geo.CO.LPG.LPG</t>
  </si>
  <si>
    <t>EMI_per_sqm.kgCO2.ES.Res.HHnew.Thermal.SH.Geo.CO.Elc.Elec</t>
  </si>
  <si>
    <t>EMI_per_sqm.kgCO2.ES.Res.HHnew.Thermal.SH.DistrHeat</t>
  </si>
  <si>
    <t>EMI_per_sqm.kgCO2.ES.Res.HHnew.Thermal.SH.DistrHeat.SH</t>
  </si>
  <si>
    <t>EMI_per_sqm.kgCO2.ES.Res.HHnew.Thermal.SH.DistrHeat.SH.Steam_Distr</t>
  </si>
  <si>
    <t>EMI_per_sqm.kgCO2.ES.Res.HHnew.Thermal.SH.DistrHeat.SH.Elec</t>
  </si>
  <si>
    <t>EMI_per_sqm.kgCO2.ES.Res.HHnew.Thermal.SH.DistrHeat.SC</t>
  </si>
  <si>
    <t>EMI_per_sqm.kgCO2.ES.Res.HHnew.Thermal.SH.DistrHeat.SC.AC.Elec</t>
  </si>
  <si>
    <t>EMI_per_sqm.kgCO2.ES.Res.HHnew.Thermal.SH.DistrHeat.WH</t>
  </si>
  <si>
    <t>EMI_per_sqm.kgCO2.ES.Res.HHnew.Thermal.SH.DistrHeat.WH.DistrHeat.NoSolar.Steam_Distr</t>
  </si>
  <si>
    <t>EMI_per_sqm.kgCO2.ES.Res.HHnew.Thermal.SH.DistrHeat.WH.DistrHeat.Solar</t>
  </si>
  <si>
    <t>EMI_per_sqm.kgCO2.ES.Res.HHnew.Thermal.SH.DistrHeat.WH.DistrHeat.Solar.Steam_Distr</t>
  </si>
  <si>
    <t>EMI_per_sqm.kgCO2.ES.Res.HHnew.Thermal.SH.DistrHeat.WH.DistrHeat.Solar.Solar</t>
  </si>
  <si>
    <t>EMI_per_sqm.kgCO2.ES.Res.HHnew.Thermal.SH.DistrHeat.WH.Elc.NoSolar.Elec</t>
  </si>
  <si>
    <t>EMI_per_sqm.kgCO2.ES.Res.HHnew.Thermal.SH.DistrHeat.WH.Elc.Solar</t>
  </si>
  <si>
    <t>EMI_per_sqm.kgCO2.ES.Res.HHnew.Thermal.SH.DistrHeat.WH.Elc.Solar.Elec</t>
  </si>
  <si>
    <t>EMI_per_sqm.kgCO2.ES.Res.HHnew.Thermal.SH.DistrHeat.WH.Elc.Solar.Solar</t>
  </si>
  <si>
    <t>EMI_per_sqm.kgCO2.ES.Res.HHnew.Thermal.SH.DistrHeat.CO</t>
  </si>
  <si>
    <t>EMI_per_sqm.kgCO2.ES.Res.HHnew.Thermal.SH.DistrHeat.CO.LPG.LPG</t>
  </si>
  <si>
    <t>EMI_per_sqm.kgCO2.ES.Res.HHnew.Thermal.SH.DistrHeat.CO.Elc.Elec</t>
  </si>
  <si>
    <t>EMI_per_sqm.kgCO2.ES.Res.HHnew.Thermal.SH.AdvElc</t>
  </si>
  <si>
    <t>EMI_per_sqm.kgCO2.ES.Res.HHnew.Thermal.SH.AdvElc.SH</t>
  </si>
  <si>
    <t>EMI_per_sqm.kgCO2.ES.Res.HHnew.Thermal.SH.AdvElc.SH.Elec</t>
  </si>
  <si>
    <t>EMI_per_sqm.kgCO2.ES.Res.HHnew.Thermal.SH.AdvElc.SC</t>
  </si>
  <si>
    <t>EMI_per_sqm.kgCO2.ES.Res.HHnew.Thermal.SH.AdvElc.SC.AC.Elec</t>
  </si>
  <si>
    <t>EMI_per_sqm.kgCO2.ES.Res.HHnew.Thermal.SH.AdvElc.WH</t>
  </si>
  <si>
    <t>EMI_per_sqm.kgCO2.ES.Res.HHnew.Thermal.SH.AdvElc.WH.LPG.NoSolar.LPG</t>
  </si>
  <si>
    <t>EMI_per_sqm.kgCO2.ES.Res.HHnew.Thermal.SH.AdvElc.WH.LPG.Solar</t>
  </si>
  <si>
    <t>EMI_per_sqm.kgCO2.ES.Res.HHnew.Thermal.SH.AdvElc.WH.LPG.Solar.LPG</t>
  </si>
  <si>
    <t>EMI_per_sqm.kgCO2.ES.Res.HHnew.Thermal.SH.AdvElc.WH.LPG.Solar.Solar</t>
  </si>
  <si>
    <t>EMI_per_sqm.kgCO2.ES.Res.HHnew.Thermal.SH.AdvElc.WH.Elc.NoSolar.Elec</t>
  </si>
  <si>
    <t>EMI_per_sqm.kgCO2.ES.Res.HHnew.Thermal.SH.AdvElc.WH.Elc.Solar</t>
  </si>
  <si>
    <t>EMI_per_sqm.kgCO2.ES.Res.HHnew.Thermal.SH.AdvElc.WH.Elc.Solar.Elec</t>
  </si>
  <si>
    <t>EMI_per_sqm.kgCO2.ES.Res.HHnew.Thermal.SH.AdvElc.WH.Elc.Solar.Solar</t>
  </si>
  <si>
    <t>EMI_per_sqm.kgCO2.ES.Res.HHnew.Thermal.SH.AdvElc.CO</t>
  </si>
  <si>
    <t>EMI_per_sqm.kgCO2.ES.Res.HHnew.Thermal.SH.AdvElc.CO.LPG.LPG</t>
  </si>
  <si>
    <t>EMI_per_sqm.kgCO2.ES.Res.HHnew.Thermal.SH.AdvElc.CO.Elc.Elec</t>
  </si>
  <si>
    <t>EMI_per_sqm.kgCO2.ES.Res.HHnew.Thermal.SH.ConvElc</t>
  </si>
  <si>
    <t>EMI_per_sqm.kgCO2.ES.Res.HHnew.Thermal.SH.ConvElc.SH</t>
  </si>
  <si>
    <t>EMI_per_sqm.kgCO2.ES.Res.HHnew.Thermal.SH.ConvElc.SH.Elec</t>
  </si>
  <si>
    <t>EMI_per_sqm.kgCO2.ES.Res.HHnew.Thermal.SH.ConvElc.SC</t>
  </si>
  <si>
    <t>EMI_per_sqm.kgCO2.ES.Res.HHnew.Thermal.SH.ConvElc.SC.AC.Elec</t>
  </si>
  <si>
    <t>EMI_per_sqm.kgCO2.ES.Res.HHnew.Thermal.SH.ConvElc.WH</t>
  </si>
  <si>
    <t>EMI_per_sqm.kgCO2.ES.Res.HHnew.Thermal.SH.ConvElc.WH.LPG.NoSolar.LPG</t>
  </si>
  <si>
    <t>EMI_per_sqm.kgCO2.ES.Res.HHnew.Thermal.SH.ConvElc.WH.LPG.Solar</t>
  </si>
  <si>
    <t>EMI_per_sqm.kgCO2.ES.Res.HHnew.Thermal.SH.ConvElc.WH.LPG.Solar.LPG</t>
  </si>
  <si>
    <t>EMI_per_sqm.kgCO2.ES.Res.HHnew.Thermal.SH.ConvElc.WH.LPG.Solar.Solar</t>
  </si>
  <si>
    <t>EMI_per_sqm.kgCO2.ES.Res.HHnew.Thermal.SH.ConvElc.WH.Elc.NoSolar.Elec</t>
  </si>
  <si>
    <t>EMI_per_sqm.kgCO2.ES.Res.HHnew.Thermal.SH.ConvElc.WH.Elc.Solar</t>
  </si>
  <si>
    <t>EMI_per_sqm.kgCO2.ES.Res.HHnew.Thermal.SH.ConvElc.WH.Elc.Solar.Elec</t>
  </si>
  <si>
    <t>EMI_per_sqm.kgCO2.ES.Res.HHnew.Thermal.SH.ConvElc.WH.Elc.Solar.Solar</t>
  </si>
  <si>
    <t>EMI_per_sqm.kgCO2.ES.Res.HHnew.Thermal.SH.ConvElc.CO</t>
  </si>
  <si>
    <t>EMI_per_sqm.kgCO2.ES.Res.HHnew.Thermal.SH.ConvElc.CO.LPG.LPG</t>
  </si>
  <si>
    <t>EMI_per_sqm.kgCO2.ES.Res.HHnew.Thermal.SH.ConvElc.CO.Elc.Elec</t>
  </si>
  <si>
    <t>ES - Household type: Solids</t>
  </si>
  <si>
    <t>ES - Household type: LPG</t>
  </si>
  <si>
    <t>ES - Household type: Diesel oil</t>
  </si>
  <si>
    <t>ES - Household type: Gas</t>
  </si>
  <si>
    <t>ES - Household type: Biomass</t>
  </si>
  <si>
    <t>ES - Household type: Geothermal</t>
  </si>
  <si>
    <t>ES - Household type: Distributed heat</t>
  </si>
  <si>
    <t>ES - Household type: Advanced electric heating</t>
  </si>
  <si>
    <t>ES - Household type: Conventional electric heating</t>
  </si>
  <si>
    <t>ES - Residential / specific electric uses</t>
  </si>
  <si>
    <t>ES - Refrigerators and freezers</t>
  </si>
  <si>
    <t>ES - Washing machines</t>
  </si>
  <si>
    <t>ES - Clothes dryers</t>
  </si>
  <si>
    <t>ES - Dishwashers</t>
  </si>
  <si>
    <t>ES - TV and multimedia</t>
  </si>
  <si>
    <t>ES - ICT equipment</t>
  </si>
  <si>
    <t>ES - Lighting</t>
  </si>
  <si>
    <t>ES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</si>
</sst>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45432.784513888888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535793.35793357936</v>
      </c>
      <c r="C3" s="182">
        <v>556555.75202271878</v>
      </c>
      <c r="D3" s="182">
        <v>573679.13085440767</v>
      </c>
      <c r="E3" s="182">
        <v>587248.37303342391</v>
      </c>
      <c r="F3" s="182">
        <v>611075.57465301093</v>
      </c>
      <c r="G3" s="182">
        <v>636331.95510927343</v>
      </c>
      <c r="H3" s="182">
        <v>661688.28946017183</v>
      </c>
      <c r="I3" s="182">
        <v>684153.2467245775</v>
      </c>
      <c r="J3" s="182">
        <v>679352.52871848422</v>
      </c>
      <c r="K3" s="182">
        <v>654942.06375676463</v>
      </c>
      <c r="L3" s="182">
        <v>657360.32576588739</v>
      </c>
      <c r="M3" s="182">
        <v>641179.32015419181</v>
      </c>
      <c r="N3" s="182">
        <v>619901.01510024746</v>
      </c>
      <c r="O3" s="182">
        <v>602000.84035294829</v>
      </c>
      <c r="P3" s="182">
        <v>612172.28838622011</v>
      </c>
      <c r="Q3" s="182">
        <v>630215</v>
      </c>
      <c r="R3" s="182">
        <v>647190.66349859233</v>
      </c>
      <c r="S3" s="182">
        <v>666760.4055024042</v>
      </c>
      <c r="T3" s="182">
        <v>678060.83871342987</v>
      </c>
      <c r="U3" s="182">
        <v>685398.70121149917</v>
      </c>
      <c r="V3" s="182">
        <v>601369.4822992736</v>
      </c>
      <c r="W3" s="182">
        <v>643853.18865838344</v>
      </c>
      <c r="DA3" s="210" t="s">
        <v>221</v>
      </c>
    </row>
    <row r="4" spans="1:105" ht="12" customHeight="1" x14ac:dyDescent="0.25">
      <c r="A4" s="183" t="s">
        <v>90</v>
      </c>
      <c r="B4" s="36">
        <v>40470182</v>
      </c>
      <c r="C4" s="36">
        <v>40665545</v>
      </c>
      <c r="D4" s="36">
        <v>41035278</v>
      </c>
      <c r="E4" s="36">
        <v>41827838</v>
      </c>
      <c r="F4" s="36">
        <v>42547451</v>
      </c>
      <c r="G4" s="36">
        <v>43296338</v>
      </c>
      <c r="H4" s="36">
        <v>44009971</v>
      </c>
      <c r="I4" s="36">
        <v>44784666</v>
      </c>
      <c r="J4" s="36">
        <v>45668939</v>
      </c>
      <c r="K4" s="36">
        <v>46239273</v>
      </c>
      <c r="L4" s="36">
        <v>46486619</v>
      </c>
      <c r="M4" s="36">
        <v>46667174</v>
      </c>
      <c r="N4" s="36">
        <v>46818219</v>
      </c>
      <c r="O4" s="36">
        <v>46727890</v>
      </c>
      <c r="P4" s="36">
        <v>46512199</v>
      </c>
      <c r="Q4" s="36">
        <v>46449565</v>
      </c>
      <c r="R4" s="36">
        <v>46440099</v>
      </c>
      <c r="S4" s="36">
        <v>46528024</v>
      </c>
      <c r="T4" s="36">
        <v>46658447</v>
      </c>
      <c r="U4" s="36">
        <v>46937060</v>
      </c>
      <c r="V4" s="36">
        <v>47332614</v>
      </c>
      <c r="W4" s="36">
        <v>47398695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14471308</v>
      </c>
      <c r="C6" s="35">
        <v>14622972</v>
      </c>
      <c r="D6" s="35">
        <v>14839410</v>
      </c>
      <c r="E6" s="35">
        <v>15212086</v>
      </c>
      <c r="F6" s="35">
        <v>15562345</v>
      </c>
      <c r="G6" s="35">
        <v>15784301</v>
      </c>
      <c r="H6" s="35">
        <v>16215907</v>
      </c>
      <c r="I6" s="35">
        <v>16611523</v>
      </c>
      <c r="J6" s="35">
        <v>17130135</v>
      </c>
      <c r="K6" s="35">
        <v>17475160</v>
      </c>
      <c r="L6" s="35">
        <v>17763324</v>
      </c>
      <c r="M6" s="35">
        <v>18011260</v>
      </c>
      <c r="N6" s="35">
        <v>18281226</v>
      </c>
      <c r="O6" s="35">
        <v>18447647</v>
      </c>
      <c r="P6" s="35">
        <v>18516003</v>
      </c>
      <c r="Q6" s="35">
        <v>18579826</v>
      </c>
      <c r="R6" s="35">
        <v>18673140</v>
      </c>
      <c r="S6" s="35">
        <v>18731089</v>
      </c>
      <c r="T6" s="35">
        <v>18760936</v>
      </c>
      <c r="U6" s="35">
        <v>18872963</v>
      </c>
      <c r="V6" s="35">
        <v>19024363</v>
      </c>
      <c r="W6" s="35">
        <v>19089285</v>
      </c>
      <c r="DA6" s="59" t="s">
        <v>223</v>
      </c>
    </row>
    <row r="7" spans="1:105" ht="12" customHeight="1" x14ac:dyDescent="0.25">
      <c r="A7" s="185" t="s">
        <v>187</v>
      </c>
      <c r="B7" s="114">
        <v>1376203.4179295378</v>
      </c>
      <c r="C7" s="114">
        <v>1390926.578035156</v>
      </c>
      <c r="D7" s="114">
        <v>1412532.706998748</v>
      </c>
      <c r="E7" s="114">
        <v>1450437.1353946184</v>
      </c>
      <c r="F7" s="114">
        <v>1486544.4566681283</v>
      </c>
      <c r="G7" s="114">
        <v>1511279.3022963384</v>
      </c>
      <c r="H7" s="114">
        <v>1558455.4923801192</v>
      </c>
      <c r="I7" s="114">
        <v>1603462.0831104207</v>
      </c>
      <c r="J7" s="114">
        <v>1662117.1273573283</v>
      </c>
      <c r="K7" s="114">
        <v>1702899.8129843909</v>
      </c>
      <c r="L7" s="114">
        <v>1739077.0308082262</v>
      </c>
      <c r="M7" s="114">
        <v>1773593.7817878986</v>
      </c>
      <c r="N7" s="114">
        <v>1811669.4966</v>
      </c>
      <c r="O7" s="114">
        <v>1838987.2176699042</v>
      </c>
      <c r="P7" s="114">
        <v>1855648.7238781701</v>
      </c>
      <c r="Q7" s="114">
        <v>1872234.1933617215</v>
      </c>
      <c r="R7" s="114">
        <v>1892755.3088117873</v>
      </c>
      <c r="S7" s="114">
        <v>1909558.319392218</v>
      </c>
      <c r="T7" s="114">
        <v>1923373.1774876034</v>
      </c>
      <c r="U7" s="114">
        <v>1947426.1869957768</v>
      </c>
      <c r="V7" s="114">
        <v>1976639.2089651129</v>
      </c>
      <c r="W7" s="114">
        <v>1996110.7424023512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466258</v>
      </c>
      <c r="D8" s="138">
        <v>534329</v>
      </c>
      <c r="E8" s="138">
        <v>695272</v>
      </c>
      <c r="F8" s="138">
        <v>680957</v>
      </c>
      <c r="G8" s="138">
        <v>560268</v>
      </c>
      <c r="H8" s="138">
        <v>774743</v>
      </c>
      <c r="I8" s="138">
        <v>748136</v>
      </c>
      <c r="J8" s="138">
        <v>879732</v>
      </c>
      <c r="K8" s="138">
        <v>717419</v>
      </c>
      <c r="L8" s="138">
        <v>668059</v>
      </c>
      <c r="M8" s="138">
        <v>634095</v>
      </c>
      <c r="N8" s="138">
        <v>661515</v>
      </c>
      <c r="O8" s="138">
        <v>563839</v>
      </c>
      <c r="P8" s="138">
        <v>469392</v>
      </c>
      <c r="Q8" s="138">
        <v>466345</v>
      </c>
      <c r="R8" s="138">
        <v>497223</v>
      </c>
      <c r="S8" s="138">
        <v>463887</v>
      </c>
      <c r="T8" s="138">
        <v>437045</v>
      </c>
      <c r="U8" s="138">
        <v>519873</v>
      </c>
      <c r="V8" s="138">
        <v>561682</v>
      </c>
      <c r="W8" s="138">
        <v>478495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44640.658790611065</v>
      </c>
      <c r="D9" s="39">
        <v>51837.168253823424</v>
      </c>
      <c r="E9" s="39">
        <v>68582.907342652325</v>
      </c>
      <c r="F9" s="39">
        <v>67556.290357884485</v>
      </c>
      <c r="G9" s="39">
        <v>56907.896656256562</v>
      </c>
      <c r="H9" s="39">
        <v>79808.092619341915</v>
      </c>
      <c r="I9" s="39">
        <v>78530.804912497348</v>
      </c>
      <c r="J9" s="39">
        <v>92997.10774819678</v>
      </c>
      <c r="K9" s="39">
        <v>76196.892526428579</v>
      </c>
      <c r="L9" s="39">
        <v>72304.760507215455</v>
      </c>
      <c r="M9" s="39">
        <v>71239.992283378422</v>
      </c>
      <c r="N9" s="39">
        <v>75311.538421611447</v>
      </c>
      <c r="O9" s="39">
        <v>65111.679290316752</v>
      </c>
      <c r="P9" s="39">
        <v>54799.531735245859</v>
      </c>
      <c r="Q9" s="39">
        <v>54864.811764970131</v>
      </c>
      <c r="R9" s="39">
        <v>58932.359708877928</v>
      </c>
      <c r="S9" s="39">
        <v>55407.210219294124</v>
      </c>
      <c r="T9" s="39">
        <v>52538.882169371747</v>
      </c>
      <c r="U9" s="39">
        <v>62838.657577365899</v>
      </c>
      <c r="V9" s="39">
        <v>68230.330613099679</v>
      </c>
      <c r="W9" s="39">
        <v>58801.812093692301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1814.6</v>
      </c>
      <c r="C11" s="41">
        <v>1787.38</v>
      </c>
      <c r="D11" s="41">
        <v>1680.7</v>
      </c>
      <c r="E11" s="41">
        <v>1776.37</v>
      </c>
      <c r="F11" s="41">
        <v>1935.16</v>
      </c>
      <c r="G11" s="41">
        <v>1962.13</v>
      </c>
      <c r="H11" s="41">
        <v>1684.49</v>
      </c>
      <c r="I11" s="41">
        <v>1829.89</v>
      </c>
      <c r="J11" s="41">
        <v>1864.97</v>
      </c>
      <c r="K11" s="41">
        <v>1720.56</v>
      </c>
      <c r="L11" s="41">
        <v>1953.46</v>
      </c>
      <c r="M11" s="41">
        <v>1572.46</v>
      </c>
      <c r="N11" s="41">
        <v>1873.15</v>
      </c>
      <c r="O11" s="41">
        <v>1921.25</v>
      </c>
      <c r="P11" s="41">
        <v>1554.36</v>
      </c>
      <c r="Q11" s="41">
        <v>1610.6</v>
      </c>
      <c r="R11" s="41">
        <v>1724.77</v>
      </c>
      <c r="S11" s="41">
        <v>1606.48</v>
      </c>
      <c r="T11" s="41">
        <v>1796.63</v>
      </c>
      <c r="U11" s="41">
        <v>1670.72</v>
      </c>
      <c r="V11" s="41">
        <v>1553.94</v>
      </c>
      <c r="W11" s="41">
        <v>1663.07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1756.8604761904762</v>
      </c>
      <c r="C12" s="187">
        <f t="shared" ref="C12:W12" si="0">AVERAGE($B11:$V11)</f>
        <v>1756.8604761904762</v>
      </c>
      <c r="D12" s="187">
        <f t="shared" si="0"/>
        <v>1756.8604761904762</v>
      </c>
      <c r="E12" s="187">
        <f t="shared" si="0"/>
        <v>1756.8604761904762</v>
      </c>
      <c r="F12" s="187">
        <f t="shared" si="0"/>
        <v>1756.8604761904762</v>
      </c>
      <c r="G12" s="187">
        <f t="shared" si="0"/>
        <v>1756.8604761904762</v>
      </c>
      <c r="H12" s="187">
        <f t="shared" si="0"/>
        <v>1756.8604761904762</v>
      </c>
      <c r="I12" s="187">
        <f t="shared" si="0"/>
        <v>1756.8604761904762</v>
      </c>
      <c r="J12" s="187">
        <f t="shared" si="0"/>
        <v>1756.8604761904762</v>
      </c>
      <c r="K12" s="187">
        <f t="shared" si="0"/>
        <v>1756.8604761904762</v>
      </c>
      <c r="L12" s="187">
        <f t="shared" si="0"/>
        <v>1756.8604761904762</v>
      </c>
      <c r="M12" s="187">
        <f t="shared" si="0"/>
        <v>1756.8604761904762</v>
      </c>
      <c r="N12" s="187">
        <f t="shared" si="0"/>
        <v>1756.8604761904762</v>
      </c>
      <c r="O12" s="187">
        <f t="shared" si="0"/>
        <v>1756.8604761904762</v>
      </c>
      <c r="P12" s="187">
        <f t="shared" si="0"/>
        <v>1756.8604761904762</v>
      </c>
      <c r="Q12" s="187">
        <f t="shared" si="0"/>
        <v>1756.8604761904762</v>
      </c>
      <c r="R12" s="187">
        <f t="shared" si="0"/>
        <v>1756.8604761904762</v>
      </c>
      <c r="S12" s="187">
        <f t="shared" si="0"/>
        <v>1756.8604761904762</v>
      </c>
      <c r="T12" s="187">
        <f t="shared" si="0"/>
        <v>1756.8604761904762</v>
      </c>
      <c r="U12" s="187">
        <f t="shared" si="0"/>
        <v>1756.8604761904762</v>
      </c>
      <c r="V12" s="187">
        <f t="shared" si="0"/>
        <v>1756.8604761904762</v>
      </c>
      <c r="W12" s="187">
        <f t="shared" si="0"/>
        <v>1756.8604761904762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1.032865173183658</v>
      </c>
      <c r="C13" s="189">
        <f t="shared" si="1"/>
        <v>1.0173716263887396</v>
      </c>
      <c r="D13" s="189">
        <f t="shared" si="1"/>
        <v>0.95664967296912484</v>
      </c>
      <c r="E13" s="189">
        <f t="shared" si="1"/>
        <v>1.0111047656168051</v>
      </c>
      <c r="F13" s="189">
        <f t="shared" si="1"/>
        <v>1.1014875832349209</v>
      </c>
      <c r="G13" s="189">
        <f t="shared" si="1"/>
        <v>1.1168388307389236</v>
      </c>
      <c r="H13" s="189">
        <f t="shared" si="1"/>
        <v>0.95880693021940921</v>
      </c>
      <c r="I13" s="189">
        <f t="shared" si="1"/>
        <v>1.0415681978160718</v>
      </c>
      <c r="J13" s="189">
        <f t="shared" si="1"/>
        <v>1.061535634317385</v>
      </c>
      <c r="K13" s="189">
        <f t="shared" si="1"/>
        <v>0.97933787191274912</v>
      </c>
      <c r="L13" s="189">
        <f t="shared" si="1"/>
        <v>1.1119038913299617</v>
      </c>
      <c r="M13" s="189">
        <f t="shared" si="1"/>
        <v>0.89503977197419526</v>
      </c>
      <c r="N13" s="189">
        <f t="shared" si="1"/>
        <v>1.0661916671161518</v>
      </c>
      <c r="O13" s="189">
        <f t="shared" si="1"/>
        <v>1.0935700506883625</v>
      </c>
      <c r="P13" s="189">
        <f t="shared" si="1"/>
        <v>0.88473730331188716</v>
      </c>
      <c r="Q13" s="189">
        <f t="shared" si="1"/>
        <v>0.91674895179631843</v>
      </c>
      <c r="R13" s="189">
        <f t="shared" ref="R13:V13" si="2">R11/R12</f>
        <v>0.98173419197177214</v>
      </c>
      <c r="S13" s="189">
        <f t="shared" si="2"/>
        <v>0.91440385948202518</v>
      </c>
      <c r="T13" s="189">
        <f t="shared" si="2"/>
        <v>1.0226367001526262</v>
      </c>
      <c r="U13" s="189">
        <f t="shared" si="2"/>
        <v>0.95096908527576385</v>
      </c>
      <c r="V13" s="189">
        <f t="shared" si="2"/>
        <v>0.88449824050314863</v>
      </c>
      <c r="W13" s="189">
        <f t="shared" ref="W13" si="3">W11/W12</f>
        <v>0.9466147269737385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2.7965807928350359</v>
      </c>
      <c r="C17" s="14">
        <f t="shared" si="4"/>
        <v>2.7809357085550053</v>
      </c>
      <c r="D17" s="14">
        <f t="shared" si="4"/>
        <v>2.7652903990118207</v>
      </c>
      <c r="E17" s="14">
        <f t="shared" si="4"/>
        <v>2.7496451177044356</v>
      </c>
      <c r="F17" s="14">
        <f t="shared" si="4"/>
        <v>2.7339999852207364</v>
      </c>
      <c r="G17" s="14">
        <f t="shared" si="4"/>
        <v>2.7430000226174096</v>
      </c>
      <c r="H17" s="14">
        <f t="shared" si="4"/>
        <v>2.7139999631226299</v>
      </c>
      <c r="I17" s="14">
        <f t="shared" si="4"/>
        <v>2.6959999995184067</v>
      </c>
      <c r="J17" s="14">
        <f t="shared" si="4"/>
        <v>2.6659999468772431</v>
      </c>
      <c r="K17" s="14">
        <f t="shared" si="4"/>
        <v>2.6459999793993303</v>
      </c>
      <c r="L17" s="14">
        <f t="shared" si="4"/>
        <v>2.6170000051792108</v>
      </c>
      <c r="M17" s="14">
        <f t="shared" si="4"/>
        <v>2.5909999633562562</v>
      </c>
      <c r="N17" s="14">
        <f t="shared" si="4"/>
        <v>2.5609999570050719</v>
      </c>
      <c r="O17" s="14">
        <f t="shared" si="4"/>
        <v>2.5330000080769111</v>
      </c>
      <c r="P17" s="14">
        <f t="shared" si="4"/>
        <v>2.511999971052068</v>
      </c>
      <c r="Q17" s="14">
        <f t="shared" si="4"/>
        <v>2.5</v>
      </c>
      <c r="R17" s="14">
        <f t="shared" ref="R17:V17" si="5">R4/R6</f>
        <v>2.4869999903604856</v>
      </c>
      <c r="S17" s="14">
        <f t="shared" si="5"/>
        <v>2.4839999425553954</v>
      </c>
      <c r="T17" s="14">
        <f t="shared" si="5"/>
        <v>2.4869999556525326</v>
      </c>
      <c r="U17" s="14">
        <f t="shared" si="5"/>
        <v>2.4870000539925821</v>
      </c>
      <c r="V17" s="14">
        <f t="shared" si="5"/>
        <v>2.4879999398665804</v>
      </c>
      <c r="W17" s="14">
        <f t="shared" ref="W17" si="6">W4/W6</f>
        <v>2.4830000180729659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34.005367653882502</v>
      </c>
      <c r="C18" s="94">
        <f t="shared" si="7"/>
        <v>34.20405598978585</v>
      </c>
      <c r="D18" s="94">
        <f t="shared" si="7"/>
        <v>34.422398868572259</v>
      </c>
      <c r="E18" s="94">
        <f t="shared" si="7"/>
        <v>34.676359208300902</v>
      </c>
      <c r="F18" s="94">
        <f t="shared" si="7"/>
        <v>34.93850798883647</v>
      </c>
      <c r="G18" s="94">
        <f t="shared" si="7"/>
        <v>34.905476354520751</v>
      </c>
      <c r="H18" s="94">
        <f t="shared" si="7"/>
        <v>35.411418298369682</v>
      </c>
      <c r="I18" s="94">
        <f t="shared" si="7"/>
        <v>35.803819171285561</v>
      </c>
      <c r="J18" s="94">
        <f t="shared" si="7"/>
        <v>36.394914437520178</v>
      </c>
      <c r="K18" s="94">
        <f t="shared" si="7"/>
        <v>36.827997122368053</v>
      </c>
      <c r="L18" s="94">
        <f t="shared" si="7"/>
        <v>37.410271347292998</v>
      </c>
      <c r="M18" s="94">
        <f t="shared" si="7"/>
        <v>38.005167867844293</v>
      </c>
      <c r="N18" s="94">
        <f t="shared" si="7"/>
        <v>38.695822594191377</v>
      </c>
      <c r="O18" s="94">
        <f t="shared" si="7"/>
        <v>39.355237689309412</v>
      </c>
      <c r="P18" s="94">
        <f t="shared" si="7"/>
        <v>39.895957700864024</v>
      </c>
      <c r="Q18" s="94">
        <f t="shared" si="7"/>
        <v>40.306818661525064</v>
      </c>
      <c r="R18" s="94">
        <f t="shared" ref="R18:V18" si="8">R7*1000/R4</f>
        <v>40.756918042138267</v>
      </c>
      <c r="S18" s="94">
        <f t="shared" si="8"/>
        <v>41.041036244999745</v>
      </c>
      <c r="T18" s="94">
        <f t="shared" si="8"/>
        <v>41.222400254504898</v>
      </c>
      <c r="U18" s="94">
        <f t="shared" si="8"/>
        <v>41.490161228585194</v>
      </c>
      <c r="V18" s="94">
        <f t="shared" si="8"/>
        <v>41.760617931752364</v>
      </c>
      <c r="W18" s="94">
        <f t="shared" ref="W18" si="9">W7*1000/W4</f>
        <v>42.113200424660448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95.098758034141611</v>
      </c>
      <c r="C19" s="15">
        <f t="shared" si="10"/>
        <v>95.119280679410181</v>
      </c>
      <c r="D19" s="15">
        <f t="shared" si="10"/>
        <v>95.18792910221822</v>
      </c>
      <c r="E19" s="15">
        <f t="shared" si="10"/>
        <v>95.347681796869821</v>
      </c>
      <c r="F19" s="15">
        <f t="shared" si="10"/>
        <v>95.521880325113486</v>
      </c>
      <c r="G19" s="15">
        <f t="shared" si="10"/>
        <v>95.745722429921884</v>
      </c>
      <c r="H19" s="15">
        <f t="shared" si="10"/>
        <v>96.10658795589535</v>
      </c>
      <c r="I19" s="15">
        <f t="shared" si="10"/>
        <v>96.527096468542993</v>
      </c>
      <c r="J19" s="15">
        <f t="shared" si="10"/>
        <v>97.028839957030598</v>
      </c>
      <c r="K19" s="15">
        <f t="shared" si="10"/>
        <v>97.446879627104465</v>
      </c>
      <c r="L19" s="15">
        <f t="shared" si="10"/>
        <v>97.902680309621445</v>
      </c>
      <c r="M19" s="15">
        <f t="shared" si="10"/>
        <v>98.471388552932922</v>
      </c>
      <c r="N19" s="15">
        <f t="shared" si="10"/>
        <v>99.1</v>
      </c>
      <c r="O19" s="15">
        <f t="shared" si="10"/>
        <v>99.68681738488948</v>
      </c>
      <c r="P19" s="15">
        <f t="shared" si="10"/>
        <v>100.21864458966495</v>
      </c>
      <c r="Q19" s="15">
        <f t="shared" si="10"/>
        <v>100.76704665381266</v>
      </c>
      <c r="R19" s="15">
        <f t="shared" ref="R19:V19" si="11">R7*1000/R6</f>
        <v>101.36245477792097</v>
      </c>
      <c r="S19" s="15">
        <f t="shared" si="11"/>
        <v>101.94593167499328</v>
      </c>
      <c r="T19" s="15">
        <f t="shared" si="11"/>
        <v>102.52010760484463</v>
      </c>
      <c r="U19" s="15">
        <f t="shared" si="11"/>
        <v>103.1860332156523</v>
      </c>
      <c r="V19" s="15">
        <f t="shared" si="11"/>
        <v>103.90041490299113</v>
      </c>
      <c r="W19" s="15">
        <f t="shared" ref="W19" si="12">W7*1000/W6</f>
        <v>104.56707741554234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34.428123326277543</v>
      </c>
      <c r="D20" s="4">
        <f t="shared" si="13"/>
        <v>35.082600469985927</v>
      </c>
      <c r="E20" s="4">
        <f t="shared" si="13"/>
        <v>35.874388456126624</v>
      </c>
      <c r="F20" s="4">
        <f t="shared" si="13"/>
        <v>36.286710269069509</v>
      </c>
      <c r="G20" s="4">
        <f t="shared" si="13"/>
        <v>37.029760638289012</v>
      </c>
      <c r="H20" s="4">
        <f t="shared" si="13"/>
        <v>37.95591217657168</v>
      </c>
      <c r="I20" s="4">
        <f t="shared" si="13"/>
        <v>38.934948782284302</v>
      </c>
      <c r="J20" s="4">
        <f t="shared" si="13"/>
        <v>39.651435618645102</v>
      </c>
      <c r="K20" s="4">
        <f t="shared" si="13"/>
        <v>40.139739484210473</v>
      </c>
      <c r="L20" s="4">
        <f t="shared" si="13"/>
        <v>41.356935381754226</v>
      </c>
      <c r="M20" s="4">
        <f t="shared" si="13"/>
        <v>43.361283433064145</v>
      </c>
      <c r="N20" s="4">
        <f t="shared" si="13"/>
        <v>44.454143969547438</v>
      </c>
      <c r="O20" s="4">
        <f t="shared" si="13"/>
        <v>45.589895111193115</v>
      </c>
      <c r="P20" s="4">
        <f t="shared" si="13"/>
        <v>46.475228517890606</v>
      </c>
      <c r="Q20" s="4">
        <f t="shared" si="13"/>
        <v>47.059418898000516</v>
      </c>
      <c r="R20" s="4">
        <f t="shared" ref="R20:V20" si="14">IF(SUM(R21)=0,"",R21/R17)</f>
        <v>47.657015117691394</v>
      </c>
      <c r="S20" s="4">
        <f t="shared" si="14"/>
        <v>48.084211673829735</v>
      </c>
      <c r="T20" s="4">
        <f t="shared" si="14"/>
        <v>48.33691118835273</v>
      </c>
      <c r="U20" s="4">
        <f t="shared" si="14"/>
        <v>48.601966452975184</v>
      </c>
      <c r="V20" s="4">
        <f t="shared" si="14"/>
        <v>48.824365007973526</v>
      </c>
      <c r="W20" s="4">
        <f t="shared" ref="W20" si="15">IF(SUM(W21)=0,"",W21/W17)</f>
        <v>49.4921799362996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95.742397536580754</v>
      </c>
      <c r="D21" s="3">
        <f t="shared" si="16"/>
        <v>97.01357825201967</v>
      </c>
      <c r="E21" s="3">
        <f t="shared" si="16"/>
        <v>98.641837069020937</v>
      </c>
      <c r="F21" s="3">
        <f t="shared" si="16"/>
        <v>99.20786533934519</v>
      </c>
      <c r="G21" s="3">
        <f t="shared" si="16"/>
        <v>101.57263426834402</v>
      </c>
      <c r="H21" s="3">
        <f t="shared" si="16"/>
        <v>103.01234424750132</v>
      </c>
      <c r="I21" s="3">
        <f t="shared" si="16"/>
        <v>104.96862189828767</v>
      </c>
      <c r="J21" s="3">
        <f t="shared" si="16"/>
        <v>105.71072525291427</v>
      </c>
      <c r="K21" s="3">
        <f t="shared" si="16"/>
        <v>106.2097498483154</v>
      </c>
      <c r="L21" s="3">
        <f t="shared" si="16"/>
        <v>108.23110010824711</v>
      </c>
      <c r="M21" s="3">
        <f t="shared" si="16"/>
        <v>112.34908378614944</v>
      </c>
      <c r="N21" s="3">
        <f t="shared" si="16"/>
        <v>113.84706079470827</v>
      </c>
      <c r="O21" s="3">
        <f t="shared" si="16"/>
        <v>115.47920468487769</v>
      </c>
      <c r="P21" s="3">
        <f t="shared" si="16"/>
        <v>116.74577269157945</v>
      </c>
      <c r="Q21" s="3">
        <f t="shared" si="16"/>
        <v>117.6485472450013</v>
      </c>
      <c r="R21" s="3">
        <f t="shared" ref="R21:V21" si="17">IF(SUM(R9)=0,"",R9*1000/R8)</f>
        <v>118.52299613830802</v>
      </c>
      <c r="S21" s="3">
        <f t="shared" si="17"/>
        <v>119.44117903561454</v>
      </c>
      <c r="T21" s="3">
        <f t="shared" si="17"/>
        <v>120.21389598181365</v>
      </c>
      <c r="U21" s="3">
        <f t="shared" si="17"/>
        <v>120.87309319269494</v>
      </c>
      <c r="V21" s="3">
        <f t="shared" si="17"/>
        <v>121.47501720386211</v>
      </c>
      <c r="W21" s="3">
        <f t="shared" ref="W21" si="18">IF(SUM(W9)=0,"",W9*1000/W8)</f>
        <v>122.88908367630238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13239.212957667929</v>
      </c>
      <c r="C22" s="13">
        <f t="shared" si="19"/>
        <v>13686.174672507617</v>
      </c>
      <c r="D22" s="13">
        <f t="shared" si="19"/>
        <v>13980.14486107314</v>
      </c>
      <c r="E22" s="13">
        <f t="shared" si="19"/>
        <v>14039.653998693979</v>
      </c>
      <c r="F22" s="13">
        <f t="shared" si="19"/>
        <v>14362.213488488676</v>
      </c>
      <c r="G22" s="13">
        <f t="shared" si="19"/>
        <v>14697.131085526758</v>
      </c>
      <c r="H22" s="13">
        <f t="shared" si="19"/>
        <v>15034.96308734609</v>
      </c>
      <c r="I22" s="13">
        <f t="shared" si="19"/>
        <v>15276.506622257215</v>
      </c>
      <c r="J22" s="13">
        <f t="shared" si="19"/>
        <v>14875.592549204706</v>
      </c>
      <c r="K22" s="13">
        <f t="shared" si="19"/>
        <v>14164.194661035537</v>
      </c>
      <c r="L22" s="13">
        <f t="shared" si="19"/>
        <v>14140.850419039669</v>
      </c>
      <c r="M22" s="13">
        <f t="shared" si="19"/>
        <v>13739.407493459788</v>
      </c>
      <c r="N22" s="13">
        <f t="shared" si="19"/>
        <v>13240.593690679421</v>
      </c>
      <c r="O22" s="13">
        <f t="shared" si="19"/>
        <v>12883.116279227421</v>
      </c>
      <c r="P22" s="13">
        <f t="shared" si="19"/>
        <v>13161.542596302963</v>
      </c>
      <c r="Q22" s="13">
        <f t="shared" si="19"/>
        <v>13567.726629947987</v>
      </c>
      <c r="R22" s="13">
        <f t="shared" ref="R22:V22" si="20">R3*1000000/R4</f>
        <v>13936.031090256554</v>
      </c>
      <c r="S22" s="13">
        <f t="shared" si="20"/>
        <v>14330.297059303532</v>
      </c>
      <c r="T22" s="13">
        <f t="shared" si="20"/>
        <v>14532.434796070898</v>
      </c>
      <c r="U22" s="13">
        <f t="shared" si="20"/>
        <v>14602.506020008479</v>
      </c>
      <c r="V22" s="13">
        <f t="shared" si="20"/>
        <v>12705.182145640078</v>
      </c>
      <c r="W22" s="13">
        <f t="shared" ref="W22" si="21">W3*1000000/W4</f>
        <v>13583.774588274708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37024.528669666855</v>
      </c>
      <c r="C23" s="46">
        <f t="shared" si="22"/>
        <v>38060.371860297535</v>
      </c>
      <c r="D23" s="46">
        <f t="shared" si="22"/>
        <v>38659.160361119997</v>
      </c>
      <c r="E23" s="46">
        <f t="shared" si="22"/>
        <v>38604.066071768459</v>
      </c>
      <c r="F23" s="46">
        <f t="shared" si="22"/>
        <v>39266.291465265102</v>
      </c>
      <c r="G23" s="46">
        <f t="shared" si="22"/>
        <v>40314.230900010931</v>
      </c>
      <c r="H23" s="46">
        <f t="shared" si="22"/>
        <v>40804.889264607395</v>
      </c>
      <c r="I23" s="46">
        <f t="shared" si="22"/>
        <v>41185.461846248385</v>
      </c>
      <c r="J23" s="46">
        <f t="shared" si="22"/>
        <v>39658.328945947258</v>
      </c>
      <c r="K23" s="46">
        <f t="shared" si="22"/>
        <v>37478.458781308131</v>
      </c>
      <c r="L23" s="46">
        <f t="shared" si="22"/>
        <v>37006.605619865259</v>
      </c>
      <c r="M23" s="46">
        <f t="shared" si="22"/>
        <v>35598.804312090979</v>
      </c>
      <c r="N23" s="46">
        <f t="shared" si="22"/>
        <v>33909.159872551623</v>
      </c>
      <c r="O23" s="46">
        <f t="shared" si="22"/>
        <v>32632.93363933884</v>
      </c>
      <c r="P23" s="46">
        <f t="shared" si="22"/>
        <v>33061.794620913599</v>
      </c>
      <c r="Q23" s="46">
        <f t="shared" si="22"/>
        <v>33919.316574869968</v>
      </c>
      <c r="R23" s="46">
        <f t="shared" ref="R23:V23" si="23">R3*1000000/R6</f>
        <v>34658.909187131481</v>
      </c>
      <c r="S23" s="46">
        <f t="shared" si="23"/>
        <v>35596.457072111727</v>
      </c>
      <c r="T23" s="46">
        <f t="shared" si="23"/>
        <v>36142.164693351646</v>
      </c>
      <c r="U23" s="46">
        <f t="shared" si="23"/>
        <v>36316.433260188089</v>
      </c>
      <c r="V23" s="46">
        <f t="shared" si="23"/>
        <v>31610.492414346467</v>
      </c>
      <c r="W23" s="46">
        <f t="shared" ref="W23" si="24">W3*1000000/W6</f>
        <v>33728.512548185194</v>
      </c>
      <c r="DA23" s="11"/>
    </row>
    <row r="24" spans="1:105" ht="12" customHeight="1" x14ac:dyDescent="0.25">
      <c r="A24" s="180" t="s">
        <v>191</v>
      </c>
      <c r="B24" s="15">
        <v>1.1319651067811247</v>
      </c>
      <c r="C24" s="15">
        <v>1.1493394710574001</v>
      </c>
      <c r="D24" s="15">
        <v>1.1621276772810583</v>
      </c>
      <c r="E24" s="15">
        <v>1.1540964081039746</v>
      </c>
      <c r="F24" s="15">
        <v>1.1596016194312786</v>
      </c>
      <c r="G24" s="15">
        <v>1.172245187880699</v>
      </c>
      <c r="H24" s="15">
        <v>1.1699036619400027</v>
      </c>
      <c r="I24" s="15">
        <v>1.1650275641456163</v>
      </c>
      <c r="J24" s="15">
        <v>1.1286586978001281</v>
      </c>
      <c r="K24" s="15">
        <v>1.0869137239271858</v>
      </c>
      <c r="L24" s="15">
        <v>1.0704881576825684</v>
      </c>
      <c r="M24" s="15">
        <v>1.0284371846299012</v>
      </c>
      <c r="N24" s="15">
        <v>0.99553926450492403</v>
      </c>
      <c r="O24" s="15">
        <v>0.9688220826220092</v>
      </c>
      <c r="P24" s="15">
        <v>0.97960127566065458</v>
      </c>
      <c r="Q24" s="15">
        <v>0.99157654474947965</v>
      </c>
      <c r="R24" s="15">
        <v>0.99580570064469953</v>
      </c>
      <c r="S24" s="15">
        <v>1.0050682620864848</v>
      </c>
      <c r="T24" s="15">
        <v>1.0063553526422264</v>
      </c>
      <c r="U24" s="15">
        <v>0.99977069952549114</v>
      </c>
      <c r="V24" s="15">
        <v>0.93938500691016102</v>
      </c>
      <c r="W24" s="15">
        <v>0.9601247041434261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12082.230094582974</v>
      </c>
      <c r="C28" s="22">
        <v>12683.810748065347</v>
      </c>
      <c r="D28" s="22">
        <v>13027.397334479792</v>
      </c>
      <c r="E28" s="22">
        <v>13973.192949269131</v>
      </c>
      <c r="F28" s="22">
        <v>14764.129406706792</v>
      </c>
      <c r="G28" s="22">
        <v>15232.653654342219</v>
      </c>
      <c r="H28" s="22">
        <v>15834.649613069647</v>
      </c>
      <c r="I28" s="22">
        <v>15941.889853826309</v>
      </c>
      <c r="J28" s="22">
        <v>15825.621840068785</v>
      </c>
      <c r="K28" s="22">
        <v>16187.3203783319</v>
      </c>
      <c r="L28" s="22">
        <v>17378.344024075664</v>
      </c>
      <c r="M28" s="22">
        <v>16061.373602751504</v>
      </c>
      <c r="N28" s="22">
        <v>15952.799914015475</v>
      </c>
      <c r="O28" s="22">
        <v>15243.925451418745</v>
      </c>
      <c r="P28" s="22">
        <v>15181.514445399824</v>
      </c>
      <c r="Q28" s="22">
        <v>15388.459673258811</v>
      </c>
      <c r="R28" s="22">
        <v>14409.324849527084</v>
      </c>
      <c r="S28" s="22">
        <v>14518.588822012038</v>
      </c>
      <c r="T28" s="22">
        <v>15293.318142734306</v>
      </c>
      <c r="U28" s="22">
        <v>14500.970421324158</v>
      </c>
      <c r="V28" s="22">
        <v>14618.007996560618</v>
      </c>
      <c r="W28" s="22">
        <v>14660.391315563196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167.56139294926913</v>
      </c>
      <c r="C29" s="31">
        <v>181.76216680997416</v>
      </c>
      <c r="D29" s="31">
        <v>196.86706792777295</v>
      </c>
      <c r="E29" s="31">
        <v>179.49484092863278</v>
      </c>
      <c r="F29" s="31">
        <v>229.5069647463456</v>
      </c>
      <c r="G29" s="31">
        <v>240.1296646603611</v>
      </c>
      <c r="H29" s="31">
        <v>244.31900257953566</v>
      </c>
      <c r="I29" s="31">
        <v>218.81496130696468</v>
      </c>
      <c r="J29" s="31">
        <v>230.08022355975922</v>
      </c>
      <c r="K29" s="31">
        <v>242.52416165090281</v>
      </c>
      <c r="L29" s="31">
        <v>223.3508168529664</v>
      </c>
      <c r="M29" s="31">
        <v>198.11023215821155</v>
      </c>
      <c r="N29" s="31">
        <v>183.02046431642302</v>
      </c>
      <c r="O29" s="31">
        <v>136.1547721410146</v>
      </c>
      <c r="P29" s="31">
        <v>127.12450558899397</v>
      </c>
      <c r="Q29" s="31">
        <v>117.36775580395528</v>
      </c>
      <c r="R29" s="31">
        <v>111.00963026655202</v>
      </c>
      <c r="S29" s="31">
        <v>196.13809114359412</v>
      </c>
      <c r="T29" s="31">
        <v>214.64153052450558</v>
      </c>
      <c r="U29" s="31">
        <v>139.08856405846947</v>
      </c>
      <c r="V29" s="31">
        <v>130.43852106620807</v>
      </c>
      <c r="W29" s="31">
        <v>114.74823731728289</v>
      </c>
      <c r="DA29" s="59" t="s">
        <v>231</v>
      </c>
    </row>
    <row r="30" spans="1:105" ht="12" customHeight="1" x14ac:dyDescent="0.25">
      <c r="A30" s="73" t="s">
        <v>75</v>
      </c>
      <c r="B30" s="98">
        <v>4121.109200343938</v>
      </c>
      <c r="C30" s="98">
        <v>3943.4889939810837</v>
      </c>
      <c r="D30" s="98">
        <v>3914.6222699914019</v>
      </c>
      <c r="E30" s="98">
        <v>4136.8634565778157</v>
      </c>
      <c r="F30" s="98">
        <v>4446.0709372312976</v>
      </c>
      <c r="G30" s="98">
        <v>4342.2471195184862</v>
      </c>
      <c r="H30" s="98">
        <v>3849.8686156491831</v>
      </c>
      <c r="I30" s="98">
        <v>3736.92562338779</v>
      </c>
      <c r="J30" s="98">
        <v>3584.9263972484951</v>
      </c>
      <c r="K30" s="98">
        <v>3378.4226139294933</v>
      </c>
      <c r="L30" s="98">
        <v>3410.103181427342</v>
      </c>
      <c r="M30" s="98">
        <v>2941.958039552881</v>
      </c>
      <c r="N30" s="98">
        <v>2790.1429062768702</v>
      </c>
      <c r="O30" s="98">
        <v>2800.3486672398963</v>
      </c>
      <c r="P30" s="98">
        <v>2728.4990541702491</v>
      </c>
      <c r="Q30" s="98">
        <v>3036.2639724849514</v>
      </c>
      <c r="R30" s="98">
        <v>2792.5456577815999</v>
      </c>
      <c r="S30" s="98">
        <v>2675.4012897678417</v>
      </c>
      <c r="T30" s="98">
        <v>2795.2851246775576</v>
      </c>
      <c r="U30" s="98">
        <v>2399.5676698194316</v>
      </c>
      <c r="V30" s="98">
        <v>2458.0276010318134</v>
      </c>
      <c r="W30" s="98">
        <v>2466.4454858125532</v>
      </c>
      <c r="DA30" s="63"/>
    </row>
    <row r="31" spans="1:105" ht="12" customHeight="1" x14ac:dyDescent="0.25">
      <c r="A31" s="97" t="s">
        <v>74</v>
      </c>
      <c r="B31" s="98">
        <v>1921.689595872743</v>
      </c>
      <c r="C31" s="98">
        <v>1744.3202063628551</v>
      </c>
      <c r="D31" s="98">
        <v>1742.06079105761</v>
      </c>
      <c r="E31" s="98">
        <v>1714.9469475494409</v>
      </c>
      <c r="F31" s="98">
        <v>1754.487876182287</v>
      </c>
      <c r="G31" s="98">
        <v>1728.5038693035251</v>
      </c>
      <c r="H31" s="98">
        <v>1591.8051590713669</v>
      </c>
      <c r="I31" s="98">
        <v>1569.2104041272571</v>
      </c>
      <c r="J31" s="98">
        <v>1524.020722269991</v>
      </c>
      <c r="K31" s="98">
        <v>1417.825107480654</v>
      </c>
      <c r="L31" s="98">
        <v>1425.7332760103179</v>
      </c>
      <c r="M31" s="98">
        <v>1263.0505588993981</v>
      </c>
      <c r="N31" s="98">
        <v>1232.547549441101</v>
      </c>
      <c r="O31" s="98">
        <v>1172.671281169389</v>
      </c>
      <c r="P31" s="98">
        <v>1095.8488392089421</v>
      </c>
      <c r="Q31" s="98">
        <v>1076.643250214961</v>
      </c>
      <c r="R31" s="98">
        <v>1110.5355116079111</v>
      </c>
      <c r="S31" s="98">
        <v>1031.453654342218</v>
      </c>
      <c r="T31" s="98">
        <v>1073.2539982803089</v>
      </c>
      <c r="U31" s="98">
        <v>900.40361134995692</v>
      </c>
      <c r="V31" s="98">
        <v>841.65709372312972</v>
      </c>
      <c r="W31" s="98">
        <v>895.97841788478058</v>
      </c>
      <c r="DA31" s="63" t="s">
        <v>232</v>
      </c>
    </row>
    <row r="32" spans="1:105" ht="12" customHeight="1" x14ac:dyDescent="0.25">
      <c r="A32" s="97" t="s">
        <v>201</v>
      </c>
      <c r="B32" s="98">
        <v>2199.4196044711953</v>
      </c>
      <c r="C32" s="98">
        <v>2199.1687876182286</v>
      </c>
      <c r="D32" s="98">
        <v>2172.5614789337919</v>
      </c>
      <c r="E32" s="98">
        <v>2421.916509028375</v>
      </c>
      <c r="F32" s="98">
        <v>2691.5830610490107</v>
      </c>
      <c r="G32" s="98">
        <v>2613.7432502149613</v>
      </c>
      <c r="H32" s="98">
        <v>2258.0634565778164</v>
      </c>
      <c r="I32" s="98">
        <v>2167.7152192605326</v>
      </c>
      <c r="J32" s="98">
        <v>2060.9056749785041</v>
      </c>
      <c r="K32" s="98">
        <v>1960.5975064488393</v>
      </c>
      <c r="L32" s="98">
        <v>1984.369905417024</v>
      </c>
      <c r="M32" s="98">
        <v>1678.9074806534829</v>
      </c>
      <c r="N32" s="98">
        <v>1557.5953568357693</v>
      </c>
      <c r="O32" s="98">
        <v>1627.6773860705073</v>
      </c>
      <c r="P32" s="98">
        <v>1632.650214961307</v>
      </c>
      <c r="Q32" s="98">
        <v>1959.6207222699904</v>
      </c>
      <c r="R32" s="98">
        <v>1682.0101461736888</v>
      </c>
      <c r="S32" s="98">
        <v>1643.9476354256237</v>
      </c>
      <c r="T32" s="98">
        <v>1722.0311263972487</v>
      </c>
      <c r="U32" s="98">
        <v>1499.1640584694746</v>
      </c>
      <c r="V32" s="98">
        <v>1616.3705073086837</v>
      </c>
      <c r="W32" s="98">
        <v>1570.4670679277726</v>
      </c>
      <c r="DA32" s="63" t="s">
        <v>233</v>
      </c>
    </row>
    <row r="33" spans="1:105" ht="12" customHeight="1" x14ac:dyDescent="0.25">
      <c r="A33" s="73" t="s">
        <v>192</v>
      </c>
      <c r="B33" s="98">
        <v>2019.9320722269986</v>
      </c>
      <c r="C33" s="98">
        <v>2260.9445399828023</v>
      </c>
      <c r="D33" s="98">
        <v>2533.8570937231302</v>
      </c>
      <c r="E33" s="98">
        <v>2962.163972484952</v>
      </c>
      <c r="F33" s="98">
        <v>3034.9062768701633</v>
      </c>
      <c r="G33" s="98">
        <v>3187.4631126397253</v>
      </c>
      <c r="H33" s="98">
        <v>3661.8357695614795</v>
      </c>
      <c r="I33" s="98">
        <v>3778.9887360275152</v>
      </c>
      <c r="J33" s="98">
        <v>3640.3251934651762</v>
      </c>
      <c r="K33" s="98">
        <v>3687.3830610490113</v>
      </c>
      <c r="L33" s="98">
        <v>4257.8128976784174</v>
      </c>
      <c r="M33" s="98">
        <v>3412.0808254514186</v>
      </c>
      <c r="N33" s="98">
        <v>3509.5613069647461</v>
      </c>
      <c r="O33" s="98">
        <v>3193.568701633706</v>
      </c>
      <c r="P33" s="98">
        <v>3094.3460017196899</v>
      </c>
      <c r="Q33" s="98">
        <v>3318.0196044711952</v>
      </c>
      <c r="R33" s="98">
        <v>3335.0661220980219</v>
      </c>
      <c r="S33" s="98">
        <v>3323.5102321582108</v>
      </c>
      <c r="T33" s="98">
        <v>3653.869303525365</v>
      </c>
      <c r="U33" s="98">
        <v>3457.0937231298358</v>
      </c>
      <c r="V33" s="98">
        <v>3474.3861564918311</v>
      </c>
      <c r="W33" s="98">
        <v>3634.5657781599311</v>
      </c>
      <c r="DA33" s="63" t="s">
        <v>234</v>
      </c>
    </row>
    <row r="34" spans="1:105" ht="12" customHeight="1" x14ac:dyDescent="0.25">
      <c r="A34" s="73" t="s">
        <v>73</v>
      </c>
      <c r="B34" s="98">
        <v>2023.06852966466</v>
      </c>
      <c r="C34" s="98">
        <v>2025.4740326741189</v>
      </c>
      <c r="D34" s="98">
        <v>2028.1386070507301</v>
      </c>
      <c r="E34" s="98">
        <v>2031.3000859845226</v>
      </c>
      <c r="F34" s="98">
        <v>2062.5876182287188</v>
      </c>
      <c r="G34" s="98">
        <v>2071.0682717110922</v>
      </c>
      <c r="H34" s="98">
        <v>2087.3106620808258</v>
      </c>
      <c r="I34" s="98">
        <v>2109.0521926053302</v>
      </c>
      <c r="J34" s="98">
        <v>2154.2109200343939</v>
      </c>
      <c r="K34" s="98">
        <v>2559.7300085984516</v>
      </c>
      <c r="L34" s="98">
        <v>2604.1020636285461</v>
      </c>
      <c r="M34" s="98">
        <v>2614.5555460017199</v>
      </c>
      <c r="N34" s="98">
        <v>2667.7536543422179</v>
      </c>
      <c r="O34" s="98">
        <v>2696.7423903697336</v>
      </c>
      <c r="P34" s="98">
        <v>2804.8288048151326</v>
      </c>
      <c r="Q34" s="98">
        <v>2810.2226999140153</v>
      </c>
      <c r="R34" s="98">
        <v>2143.6102321582116</v>
      </c>
      <c r="S34" s="98">
        <v>2181.8979363714534</v>
      </c>
      <c r="T34" s="98">
        <v>2219.8620808254514</v>
      </c>
      <c r="U34" s="98">
        <v>2256.7631986242473</v>
      </c>
      <c r="V34" s="98">
        <v>2289.2551160791054</v>
      </c>
      <c r="W34" s="98">
        <v>2322.4801375752359</v>
      </c>
      <c r="DA34" s="63"/>
    </row>
    <row r="35" spans="1:105" ht="12" customHeight="1" x14ac:dyDescent="0.25">
      <c r="A35" s="97" t="s">
        <v>204</v>
      </c>
      <c r="B35" s="98">
        <v>1998.2325021496126</v>
      </c>
      <c r="C35" s="98">
        <v>1998.2564058469477</v>
      </c>
      <c r="D35" s="98">
        <v>1998.3758383490965</v>
      </c>
      <c r="E35" s="98">
        <v>1998.4474634565777</v>
      </c>
      <c r="F35" s="98">
        <v>2026.0580395528805</v>
      </c>
      <c r="G35" s="98">
        <v>2030.2378331900259</v>
      </c>
      <c r="H35" s="98">
        <v>2038.1197764402411</v>
      </c>
      <c r="I35" s="98">
        <v>2043.4221840068778</v>
      </c>
      <c r="J35" s="98">
        <v>2061.693895098882</v>
      </c>
      <c r="K35" s="98">
        <v>2442.9110920034386</v>
      </c>
      <c r="L35" s="98">
        <v>2463.5712811693884</v>
      </c>
      <c r="M35" s="98">
        <v>2472.6234737747204</v>
      </c>
      <c r="N35" s="98">
        <v>2511.6031814273424</v>
      </c>
      <c r="O35" s="98">
        <v>2523.234909716251</v>
      </c>
      <c r="P35" s="98">
        <v>2541.1722269991392</v>
      </c>
      <c r="Q35" s="98">
        <v>2516.2606190885635</v>
      </c>
      <c r="R35" s="98">
        <v>1816.9471195184865</v>
      </c>
      <c r="S35" s="98">
        <v>1822.5600171969047</v>
      </c>
      <c r="T35" s="98">
        <v>1827.3607910576093</v>
      </c>
      <c r="U35" s="98">
        <v>1834.0963026655199</v>
      </c>
      <c r="V35" s="98">
        <v>1837.1534823731724</v>
      </c>
      <c r="W35" s="98">
        <v>1842.7424763542556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0.90834049871023215</v>
      </c>
      <c r="P37" s="98">
        <v>0.90834049871023215</v>
      </c>
      <c r="Q37" s="98">
        <v>0.90834049871023215</v>
      </c>
      <c r="R37" s="98">
        <v>0.90834049871023215</v>
      </c>
      <c r="S37" s="98">
        <v>0.90834049871023215</v>
      </c>
      <c r="T37" s="98">
        <v>0.90834049871023215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24.743594153052452</v>
      </c>
      <c r="C38" s="98">
        <v>27.12519346517627</v>
      </c>
      <c r="D38" s="98">
        <v>29.670335339638861</v>
      </c>
      <c r="E38" s="98">
        <v>32.760189165950123</v>
      </c>
      <c r="F38" s="98">
        <v>36.437145313843509</v>
      </c>
      <c r="G38" s="98">
        <v>40.738005159071371</v>
      </c>
      <c r="H38" s="98">
        <v>49.098452278589846</v>
      </c>
      <c r="I38" s="98">
        <v>65.537575236457442</v>
      </c>
      <c r="J38" s="98">
        <v>92.42459157351675</v>
      </c>
      <c r="K38" s="98">
        <v>116.72648323301803</v>
      </c>
      <c r="L38" s="98">
        <v>140.4383490971625</v>
      </c>
      <c r="M38" s="98">
        <v>141.83963886500428</v>
      </c>
      <c r="N38" s="98">
        <v>156.05803955288047</v>
      </c>
      <c r="O38" s="98">
        <v>172.50670679277724</v>
      </c>
      <c r="P38" s="98">
        <v>188.51203783319002</v>
      </c>
      <c r="Q38" s="98">
        <v>202.64239036973342</v>
      </c>
      <c r="R38" s="98">
        <v>218.44772141014619</v>
      </c>
      <c r="S38" s="98">
        <v>232.05064488392085</v>
      </c>
      <c r="T38" s="98">
        <v>246.30249355116084</v>
      </c>
      <c r="U38" s="98">
        <v>260.28366294067064</v>
      </c>
      <c r="V38" s="98">
        <v>273.62777300085986</v>
      </c>
      <c r="W38" s="98">
        <v>284.17007738607049</v>
      </c>
      <c r="DA38" s="63" t="s">
        <v>238</v>
      </c>
    </row>
    <row r="39" spans="1:105" ht="12" customHeight="1" x14ac:dyDescent="0.25">
      <c r="A39" s="97" t="s">
        <v>202</v>
      </c>
      <c r="B39" s="98">
        <v>9.2433361994840924E-2</v>
      </c>
      <c r="C39" s="98">
        <v>9.2433361994840924E-2</v>
      </c>
      <c r="D39" s="98">
        <v>9.2433361994840924E-2</v>
      </c>
      <c r="E39" s="98">
        <v>9.2433361994840924E-2</v>
      </c>
      <c r="F39" s="98">
        <v>9.2433361994840924E-2</v>
      </c>
      <c r="G39" s="98">
        <v>9.2433361994840924E-2</v>
      </c>
      <c r="H39" s="98">
        <v>9.2433361994840924E-2</v>
      </c>
      <c r="I39" s="98">
        <v>9.2433361994840924E-2</v>
      </c>
      <c r="J39" s="98">
        <v>9.2433361994840924E-2</v>
      </c>
      <c r="K39" s="98">
        <v>9.2433361994840924E-2</v>
      </c>
      <c r="L39" s="98">
        <v>9.2433361994840924E-2</v>
      </c>
      <c r="M39" s="98">
        <v>9.2433361994840924E-2</v>
      </c>
      <c r="N39" s="98">
        <v>9.2433361994840924E-2</v>
      </c>
      <c r="O39" s="98">
        <v>9.2433361994840924E-2</v>
      </c>
      <c r="P39" s="98">
        <v>9.2433361994840924E-2</v>
      </c>
      <c r="Q39" s="98">
        <v>9.2433361994840924E-2</v>
      </c>
      <c r="R39" s="98">
        <v>9.2433361994840924E-2</v>
      </c>
      <c r="S39" s="98">
        <v>9.2433361994840924E-2</v>
      </c>
      <c r="T39" s="98">
        <v>9.2433361994840924E-2</v>
      </c>
      <c r="U39" s="98">
        <v>9.2433361994840924E-2</v>
      </c>
      <c r="V39" s="98">
        <v>9.2433361994840924E-2</v>
      </c>
      <c r="W39" s="98">
        <v>9.2433361994840924E-2</v>
      </c>
      <c r="DA39" s="63" t="s">
        <v>239</v>
      </c>
    </row>
    <row r="40" spans="1:105" ht="12" customHeight="1" x14ac:dyDescent="0.25">
      <c r="A40" s="97" t="s">
        <v>195</v>
      </c>
      <c r="B40" s="98">
        <v>2.573516078805115</v>
      </c>
      <c r="C40" s="98">
        <v>5.4956461469814428</v>
      </c>
      <c r="D40" s="98">
        <v>7.7876184948477878</v>
      </c>
      <c r="E40" s="98">
        <v>11.946799603030712</v>
      </c>
      <c r="F40" s="98">
        <v>17.404734485898295</v>
      </c>
      <c r="G40" s="98">
        <v>25.126165009246513</v>
      </c>
      <c r="H40" s="98">
        <v>33.804957175419645</v>
      </c>
      <c r="I40" s="98">
        <v>39.736214547677619</v>
      </c>
      <c r="J40" s="98">
        <v>41.360381090697743</v>
      </c>
      <c r="K40" s="98">
        <v>46.16095732264013</v>
      </c>
      <c r="L40" s="98">
        <v>60.019046693293305</v>
      </c>
      <c r="M40" s="98">
        <v>58.802754830933637</v>
      </c>
      <c r="N40" s="98">
        <v>62.652044986241663</v>
      </c>
      <c r="O40" s="98">
        <v>64.72280900737934</v>
      </c>
      <c r="P40" s="98">
        <v>74.143766122098057</v>
      </c>
      <c r="Q40" s="98">
        <v>90.318916595012894</v>
      </c>
      <c r="R40" s="98">
        <v>107.21461736887362</v>
      </c>
      <c r="S40" s="98">
        <v>126.28650042992264</v>
      </c>
      <c r="T40" s="98">
        <v>145.19802235597578</v>
      </c>
      <c r="U40" s="98">
        <v>162.29079965606172</v>
      </c>
      <c r="V40" s="98">
        <v>178.38142734307823</v>
      </c>
      <c r="W40" s="98">
        <v>195.47515047291483</v>
      </c>
      <c r="DA40" s="63" t="s">
        <v>240</v>
      </c>
    </row>
    <row r="41" spans="1:105" ht="12" customHeight="1" x14ac:dyDescent="0.25">
      <c r="A41" s="73" t="s">
        <v>203</v>
      </c>
      <c r="B41" s="98">
        <v>0</v>
      </c>
      <c r="C41" s="98">
        <v>0</v>
      </c>
      <c r="D41" s="98">
        <v>0</v>
      </c>
      <c r="E41" s="98">
        <v>0</v>
      </c>
      <c r="F41" s="98">
        <v>0</v>
      </c>
      <c r="G41" s="98">
        <v>0</v>
      </c>
      <c r="H41" s="98">
        <v>0</v>
      </c>
      <c r="I41" s="98">
        <v>0</v>
      </c>
      <c r="J41" s="98">
        <v>0</v>
      </c>
      <c r="K41" s="98">
        <v>0</v>
      </c>
      <c r="L41" s="98">
        <v>0</v>
      </c>
      <c r="M41" s="98">
        <v>0</v>
      </c>
      <c r="N41" s="98">
        <v>0</v>
      </c>
      <c r="O41" s="98">
        <v>0</v>
      </c>
      <c r="P41" s="98">
        <v>0</v>
      </c>
      <c r="Q41" s="98">
        <v>0</v>
      </c>
      <c r="R41" s="98">
        <v>0</v>
      </c>
      <c r="S41" s="98">
        <v>0</v>
      </c>
      <c r="T41" s="98">
        <v>0</v>
      </c>
      <c r="U41" s="98">
        <v>0</v>
      </c>
      <c r="V41" s="98">
        <v>0</v>
      </c>
      <c r="W41" s="98">
        <v>0</v>
      </c>
      <c r="DA41" s="63" t="s">
        <v>241</v>
      </c>
    </row>
    <row r="42" spans="1:105" ht="12" customHeight="1" x14ac:dyDescent="0.25">
      <c r="A42" s="32" t="s">
        <v>53</v>
      </c>
      <c r="B42" s="33">
        <v>3750.5588993981082</v>
      </c>
      <c r="C42" s="33">
        <v>4272.1410146173675</v>
      </c>
      <c r="D42" s="33">
        <v>4353.9122957867576</v>
      </c>
      <c r="E42" s="33">
        <v>4663.3705932932071</v>
      </c>
      <c r="F42" s="33">
        <v>4991.0576096302666</v>
      </c>
      <c r="G42" s="33">
        <v>5391.7454858125539</v>
      </c>
      <c r="H42" s="33">
        <v>5991.3155631986237</v>
      </c>
      <c r="I42" s="33">
        <v>6098.1083404987103</v>
      </c>
      <c r="J42" s="33">
        <v>6216.0791057609622</v>
      </c>
      <c r="K42" s="33">
        <v>6319.2605331040413</v>
      </c>
      <c r="L42" s="33">
        <v>6882.9750644883916</v>
      </c>
      <c r="M42" s="33">
        <v>6894.668959587274</v>
      </c>
      <c r="N42" s="33">
        <v>6802.3215821152189</v>
      </c>
      <c r="O42" s="33">
        <v>6417.1109200343935</v>
      </c>
      <c r="P42" s="33">
        <v>6500.8598452278584</v>
      </c>
      <c r="Q42" s="33">
        <v>6196.9045571797069</v>
      </c>
      <c r="R42" s="33">
        <v>6134.3078245915731</v>
      </c>
      <c r="S42" s="33">
        <v>6267.9277730008589</v>
      </c>
      <c r="T42" s="33">
        <v>6554.8581255374029</v>
      </c>
      <c r="U42" s="33">
        <v>6410.7480653482371</v>
      </c>
      <c r="V42" s="33">
        <v>6444.2820292347387</v>
      </c>
      <c r="W42" s="33">
        <v>6317.6268271711087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12082.230094582974</v>
      </c>
      <c r="C44" s="205">
        <f t="shared" si="25"/>
        <v>12683.810748065345</v>
      </c>
      <c r="D44" s="205">
        <f t="shared" si="25"/>
        <v>13027.397334479792</v>
      </c>
      <c r="E44" s="205">
        <f t="shared" si="25"/>
        <v>13973.192949269131</v>
      </c>
      <c r="F44" s="205">
        <f t="shared" si="25"/>
        <v>14764.12940670679</v>
      </c>
      <c r="G44" s="205">
        <f t="shared" si="25"/>
        <v>15232.653654342221</v>
      </c>
      <c r="H44" s="205">
        <f t="shared" si="25"/>
        <v>15834.649613069647</v>
      </c>
      <c r="I44" s="205">
        <f t="shared" si="25"/>
        <v>15941.889853826309</v>
      </c>
      <c r="J44" s="205">
        <f t="shared" si="25"/>
        <v>15825.621840068785</v>
      </c>
      <c r="K44" s="205">
        <f t="shared" si="25"/>
        <v>16187.320378331899</v>
      </c>
      <c r="L44" s="205">
        <f t="shared" si="25"/>
        <v>17378.344024075664</v>
      </c>
      <c r="M44" s="205">
        <f t="shared" si="25"/>
        <v>16061.373602751506</v>
      </c>
      <c r="N44" s="205">
        <f t="shared" si="25"/>
        <v>15952.799914015479</v>
      </c>
      <c r="O44" s="205">
        <f t="shared" si="25"/>
        <v>15243.925451418745</v>
      </c>
      <c r="P44" s="205">
        <f t="shared" si="25"/>
        <v>15181.514445399827</v>
      </c>
      <c r="Q44" s="205">
        <f t="shared" si="25"/>
        <v>15388.459673258814</v>
      </c>
      <c r="R44" s="205">
        <f t="shared" ref="R44:V44" si="26">SUM(R45,R50)</f>
        <v>14409.324849527085</v>
      </c>
      <c r="S44" s="205">
        <f t="shared" si="26"/>
        <v>14518.588822012036</v>
      </c>
      <c r="T44" s="205">
        <f t="shared" si="26"/>
        <v>15293.318142734304</v>
      </c>
      <c r="U44" s="205">
        <f t="shared" si="26"/>
        <v>14500.970421324162</v>
      </c>
      <c r="V44" s="205">
        <f t="shared" si="26"/>
        <v>14618.007996560615</v>
      </c>
      <c r="W44" s="205">
        <f t="shared" ref="W44" si="27">SUM(W45,W50)</f>
        <v>14660.391315563196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9336.9533202594303</v>
      </c>
      <c r="C45" s="192">
        <f t="shared" si="28"/>
        <v>9853.9317108539726</v>
      </c>
      <c r="D45" s="192">
        <f t="shared" si="28"/>
        <v>10072.95014694061</v>
      </c>
      <c r="E45" s="192">
        <f t="shared" si="28"/>
        <v>10831.318514144272</v>
      </c>
      <c r="F45" s="192">
        <f t="shared" si="28"/>
        <v>11432.22431173565</v>
      </c>
      <c r="G45" s="192">
        <f t="shared" si="28"/>
        <v>11735.007471450546</v>
      </c>
      <c r="H45" s="192">
        <f t="shared" si="28"/>
        <v>12193.342514092437</v>
      </c>
      <c r="I45" s="192">
        <f t="shared" si="28"/>
        <v>12173.168645950096</v>
      </c>
      <c r="J45" s="192">
        <f t="shared" si="28"/>
        <v>11902.845875430772</v>
      </c>
      <c r="K45" s="192">
        <f t="shared" si="28"/>
        <v>12179.963195435834</v>
      </c>
      <c r="L45" s="192">
        <f t="shared" si="28"/>
        <v>13286.474416609566</v>
      </c>
      <c r="M45" s="192">
        <f t="shared" si="28"/>
        <v>11952.467800814875</v>
      </c>
      <c r="N45" s="192">
        <f t="shared" si="28"/>
        <v>11794.057199047924</v>
      </c>
      <c r="O45" s="192">
        <f t="shared" si="28"/>
        <v>11031.195897791067</v>
      </c>
      <c r="P45" s="192">
        <f t="shared" si="28"/>
        <v>10920.551730886282</v>
      </c>
      <c r="Q45" s="192">
        <f t="shared" si="28"/>
        <v>11099.625409943428</v>
      </c>
      <c r="R45" s="192">
        <f t="shared" ref="R45:V45" si="29">SUM(R46:R49)</f>
        <v>10160.500847269075</v>
      </c>
      <c r="S45" s="192">
        <f t="shared" si="29"/>
        <v>10314.584390208718</v>
      </c>
      <c r="T45" s="192">
        <f t="shared" si="29"/>
        <v>11187.41299837214</v>
      </c>
      <c r="U45" s="192">
        <f t="shared" si="29"/>
        <v>10468.376519772199</v>
      </c>
      <c r="V45" s="192">
        <f t="shared" si="29"/>
        <v>10537.990821654097</v>
      </c>
      <c r="W45" s="192">
        <f t="shared" ref="W45" si="30">SUM(W46:W49)</f>
        <v>10509.38253747861</v>
      </c>
      <c r="DA45" s="213" t="s">
        <v>244</v>
      </c>
    </row>
    <row r="46" spans="1:105" ht="12" customHeight="1" x14ac:dyDescent="0.25">
      <c r="A46" s="97" t="s">
        <v>57</v>
      </c>
      <c r="B46" s="74">
        <v>7009.905335396239</v>
      </c>
      <c r="C46" s="74">
        <v>7324.9204048880947</v>
      </c>
      <c r="D46" s="74">
        <v>7568.3764495932028</v>
      </c>
      <c r="E46" s="74">
        <v>8250.2970727033899</v>
      </c>
      <c r="F46" s="74">
        <v>8865.787195900386</v>
      </c>
      <c r="G46" s="74">
        <v>9053.7170392018324</v>
      </c>
      <c r="H46" s="74">
        <v>9232.2640722780179</v>
      </c>
      <c r="I46" s="74">
        <v>9201.9725345205825</v>
      </c>
      <c r="J46" s="74">
        <v>8872.1750416712384</v>
      </c>
      <c r="K46" s="74">
        <v>9144.4415049266881</v>
      </c>
      <c r="L46" s="74">
        <v>10078.636929743285</v>
      </c>
      <c r="M46" s="74">
        <v>8808.7580959156276</v>
      </c>
      <c r="N46" s="74">
        <v>8625.2482131261859</v>
      </c>
      <c r="O46" s="74">
        <v>7978.1264678648167</v>
      </c>
      <c r="P46" s="74">
        <v>7788.3251239232277</v>
      </c>
      <c r="Q46" s="74">
        <v>7884.2632104201912</v>
      </c>
      <c r="R46" s="74">
        <v>6865.1515592745745</v>
      </c>
      <c r="S46" s="74">
        <v>6983.2434699861451</v>
      </c>
      <c r="T46" s="74">
        <v>7812.5461252441155</v>
      </c>
      <c r="U46" s="74">
        <v>7222.9540360135188</v>
      </c>
      <c r="V46" s="74">
        <v>7295.4719807888468</v>
      </c>
      <c r="W46" s="74">
        <v>7133.9539119365609</v>
      </c>
      <c r="DA46" s="90" t="s">
        <v>245</v>
      </c>
    </row>
    <row r="47" spans="1:105" ht="12" customHeight="1" x14ac:dyDescent="0.25">
      <c r="A47" s="97" t="s">
        <v>56</v>
      </c>
      <c r="B47" s="74">
        <v>39.602848478183446</v>
      </c>
      <c r="C47" s="74">
        <v>50.015740353636026</v>
      </c>
      <c r="D47" s="74">
        <v>40.496408644860871</v>
      </c>
      <c r="E47" s="74">
        <v>86.347532579928725</v>
      </c>
      <c r="F47" s="74">
        <v>75.986707294854881</v>
      </c>
      <c r="G47" s="74">
        <v>103.59550089851341</v>
      </c>
      <c r="H47" s="74">
        <v>120.55604872661556</v>
      </c>
      <c r="I47" s="74">
        <v>80.513417619676019</v>
      </c>
      <c r="J47" s="74">
        <v>96.979310352839434</v>
      </c>
      <c r="K47" s="74">
        <v>151.14871974070098</v>
      </c>
      <c r="L47" s="74">
        <v>151.89732014903981</v>
      </c>
      <c r="M47" s="74">
        <v>152.75637718544002</v>
      </c>
      <c r="N47" s="74">
        <v>150.71111588802904</v>
      </c>
      <c r="O47" s="74">
        <v>142.62639724849527</v>
      </c>
      <c r="P47" s="74">
        <v>113.53914206553925</v>
      </c>
      <c r="Q47" s="74">
        <v>175.79670034393777</v>
      </c>
      <c r="R47" s="74">
        <v>167.75081685296638</v>
      </c>
      <c r="S47" s="74">
        <v>186.28321868730265</v>
      </c>
      <c r="T47" s="74">
        <v>150.54652718066271</v>
      </c>
      <c r="U47" s="74">
        <v>146.48208655775258</v>
      </c>
      <c r="V47" s="74">
        <v>146.96983376325542</v>
      </c>
      <c r="W47" s="74">
        <v>146.81928919461123</v>
      </c>
      <c r="DA47" s="90" t="s">
        <v>246</v>
      </c>
    </row>
    <row r="48" spans="1:105" ht="12" customHeight="1" x14ac:dyDescent="0.25">
      <c r="A48" s="97" t="s">
        <v>55</v>
      </c>
      <c r="B48" s="74">
        <v>1549.2273277708418</v>
      </c>
      <c r="C48" s="74">
        <v>1652.7835978050375</v>
      </c>
      <c r="D48" s="74">
        <v>1626.7700337019776</v>
      </c>
      <c r="E48" s="74">
        <v>1605.4654705541227</v>
      </c>
      <c r="F48" s="74">
        <v>1605.4895802521175</v>
      </c>
      <c r="G48" s="74">
        <v>1662.324242503036</v>
      </c>
      <c r="H48" s="74">
        <v>1750.9504343688434</v>
      </c>
      <c r="I48" s="74">
        <v>1785.1315227759774</v>
      </c>
      <c r="J48" s="74">
        <v>1814.8016452186121</v>
      </c>
      <c r="K48" s="74">
        <v>1778.7055883055491</v>
      </c>
      <c r="L48" s="74">
        <v>1893.5693771216422</v>
      </c>
      <c r="M48" s="74">
        <v>1917.954137029378</v>
      </c>
      <c r="N48" s="74">
        <v>1942.0128744817885</v>
      </c>
      <c r="O48" s="74">
        <v>1952.705956132603</v>
      </c>
      <c r="P48" s="74">
        <v>1975.5017558300478</v>
      </c>
      <c r="Q48" s="74">
        <v>1979.1949712263618</v>
      </c>
      <c r="R48" s="74">
        <v>2034.9677347793445</v>
      </c>
      <c r="S48" s="74">
        <v>2044.0566346241233</v>
      </c>
      <c r="T48" s="74">
        <v>2041.989744861201</v>
      </c>
      <c r="U48" s="74">
        <v>1997.2867425606869</v>
      </c>
      <c r="V48" s="74">
        <v>2001.3833736682834</v>
      </c>
      <c r="W48" s="74">
        <v>2095.6993136179681</v>
      </c>
      <c r="DA48" s="90" t="s">
        <v>247</v>
      </c>
    </row>
    <row r="49" spans="1:105" ht="12" customHeight="1" x14ac:dyDescent="0.25">
      <c r="A49" s="107" t="s">
        <v>54</v>
      </c>
      <c r="B49" s="193">
        <v>738.2178086141671</v>
      </c>
      <c r="C49" s="193">
        <v>826.21196780720584</v>
      </c>
      <c r="D49" s="193">
        <v>837.30725500056951</v>
      </c>
      <c r="E49" s="193">
        <v>889.20843830682963</v>
      </c>
      <c r="F49" s="193">
        <v>884.96082828829208</v>
      </c>
      <c r="G49" s="193">
        <v>915.37068884716382</v>
      </c>
      <c r="H49" s="193">
        <v>1089.5719587189587</v>
      </c>
      <c r="I49" s="193">
        <v>1105.551171033861</v>
      </c>
      <c r="J49" s="193">
        <v>1118.8898781880814</v>
      </c>
      <c r="K49" s="193">
        <v>1105.6673824628963</v>
      </c>
      <c r="L49" s="193">
        <v>1162.3707895955988</v>
      </c>
      <c r="M49" s="193">
        <v>1072.9991906844305</v>
      </c>
      <c r="N49" s="193">
        <v>1076.0849955519202</v>
      </c>
      <c r="O49" s="193">
        <v>957.73707654515283</v>
      </c>
      <c r="P49" s="193">
        <v>1043.1857090674655</v>
      </c>
      <c r="Q49" s="193">
        <v>1060.3705279529361</v>
      </c>
      <c r="R49" s="193">
        <v>1092.6307363621886</v>
      </c>
      <c r="S49" s="193">
        <v>1101.001066911148</v>
      </c>
      <c r="T49" s="193">
        <v>1182.3306010861602</v>
      </c>
      <c r="U49" s="193">
        <v>1101.6536546402394</v>
      </c>
      <c r="V49" s="193">
        <v>1094.1656334337122</v>
      </c>
      <c r="W49" s="193">
        <v>1132.9100227294689</v>
      </c>
      <c r="DA49" s="214" t="s">
        <v>248</v>
      </c>
    </row>
    <row r="50" spans="1:105" ht="12" customHeight="1" x14ac:dyDescent="0.25">
      <c r="A50" s="209" t="s">
        <v>58</v>
      </c>
      <c r="B50" s="77">
        <v>2745.2767743235427</v>
      </c>
      <c r="C50" s="77">
        <v>2829.8790372113717</v>
      </c>
      <c r="D50" s="77">
        <v>2954.4471875391819</v>
      </c>
      <c r="E50" s="77">
        <v>3141.8744351248597</v>
      </c>
      <c r="F50" s="77">
        <v>3331.9050949711404</v>
      </c>
      <c r="G50" s="77">
        <v>3497.6461828916749</v>
      </c>
      <c r="H50" s="77">
        <v>3641.3070989772104</v>
      </c>
      <c r="I50" s="77">
        <v>3768.7212078762132</v>
      </c>
      <c r="J50" s="77">
        <v>3922.7759646380132</v>
      </c>
      <c r="K50" s="77">
        <v>4007.3571828960644</v>
      </c>
      <c r="L50" s="77">
        <v>4091.8696074660993</v>
      </c>
      <c r="M50" s="77">
        <v>4108.9058019366312</v>
      </c>
      <c r="N50" s="77">
        <v>4158.742714967555</v>
      </c>
      <c r="O50" s="77">
        <v>4212.7295536276788</v>
      </c>
      <c r="P50" s="77">
        <v>4260.9627145135455</v>
      </c>
      <c r="Q50" s="77">
        <v>4288.8342633153861</v>
      </c>
      <c r="R50" s="77">
        <v>4248.8240022580103</v>
      </c>
      <c r="S50" s="77">
        <v>4204.0044318033169</v>
      </c>
      <c r="T50" s="77">
        <v>4105.9051443621647</v>
      </c>
      <c r="U50" s="77">
        <v>4032.593901551963</v>
      </c>
      <c r="V50" s="77">
        <v>4080.0171749065175</v>
      </c>
      <c r="W50" s="77">
        <v>4151.008778084587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0.77278393534697054</v>
      </c>
      <c r="C53" s="195">
        <f t="shared" si="34"/>
        <v>0.77689047137170408</v>
      </c>
      <c r="D53" s="195">
        <f t="shared" si="34"/>
        <v>0.77321278290026463</v>
      </c>
      <c r="E53" s="195">
        <f t="shared" si="34"/>
        <v>0.77514985683431825</v>
      </c>
      <c r="F53" s="195">
        <f t="shared" si="34"/>
        <v>0.77432430973833244</v>
      </c>
      <c r="G53" s="195">
        <f t="shared" si="34"/>
        <v>0.77038497281826956</v>
      </c>
      <c r="H53" s="195">
        <f t="shared" si="34"/>
        <v>0.77004182675619559</v>
      </c>
      <c r="I53" s="195">
        <f t="shared" si="34"/>
        <v>0.76359633378274405</v>
      </c>
      <c r="J53" s="195">
        <f t="shared" si="34"/>
        <v>0.75212500309428831</v>
      </c>
      <c r="K53" s="195">
        <f t="shared" si="34"/>
        <v>0.75243850808931589</v>
      </c>
      <c r="L53" s="195">
        <f t="shared" si="34"/>
        <v>0.76454202990818387</v>
      </c>
      <c r="M53" s="195">
        <f t="shared" si="34"/>
        <v>0.74417469491944788</v>
      </c>
      <c r="N53" s="195">
        <f t="shared" si="34"/>
        <v>0.73930954206265365</v>
      </c>
      <c r="O53" s="195">
        <f t="shared" si="34"/>
        <v>0.72364535847060307</v>
      </c>
      <c r="P53" s="195">
        <f t="shared" si="34"/>
        <v>0.7193321700652423</v>
      </c>
      <c r="Q53" s="195">
        <f t="shared" si="34"/>
        <v>0.72129541524105389</v>
      </c>
      <c r="R53" s="195">
        <f t="shared" ref="R53:V53" si="35">IF(R45=0,0,R45/R$44)</f>
        <v>0.70513372093228521</v>
      </c>
      <c r="S53" s="195">
        <f t="shared" si="35"/>
        <v>0.7104398724048504</v>
      </c>
      <c r="T53" s="195">
        <f t="shared" si="35"/>
        <v>0.73152293661576395</v>
      </c>
      <c r="U53" s="195">
        <f t="shared" si="35"/>
        <v>0.72190868718538315</v>
      </c>
      <c r="V53" s="195">
        <f t="shared" si="35"/>
        <v>0.72089102866365373</v>
      </c>
      <c r="W53" s="195">
        <f t="shared" ref="W53" si="36">IF(W45=0,0,W45/W$44)</f>
        <v>0.71685552665446572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0.58018306889711579</v>
      </c>
      <c r="C54" s="196">
        <f t="shared" si="37"/>
        <v>0.5775015529938714</v>
      </c>
      <c r="D54" s="196">
        <f t="shared" si="37"/>
        <v>0.58095844129677965</v>
      </c>
      <c r="E54" s="196">
        <f t="shared" si="37"/>
        <v>0.59043749718885274</v>
      </c>
      <c r="F54" s="196">
        <f t="shared" si="37"/>
        <v>0.60049508858090828</v>
      </c>
      <c r="G54" s="196">
        <f t="shared" si="37"/>
        <v>0.59436242985942112</v>
      </c>
      <c r="H54" s="196">
        <f t="shared" si="37"/>
        <v>0.58304189217157454</v>
      </c>
      <c r="I54" s="196">
        <f t="shared" si="37"/>
        <v>0.57721967840042265</v>
      </c>
      <c r="J54" s="196">
        <f t="shared" si="37"/>
        <v>0.5606209431346223</v>
      </c>
      <c r="K54" s="196">
        <f t="shared" si="37"/>
        <v>0.564913851780391</v>
      </c>
      <c r="L54" s="196">
        <f t="shared" si="37"/>
        <v>0.5799538158400197</v>
      </c>
      <c r="M54" s="196">
        <f t="shared" si="37"/>
        <v>0.54844363338927515</v>
      </c>
      <c r="N54" s="196">
        <f t="shared" si="37"/>
        <v>0.5406730015806438</v>
      </c>
      <c r="O54" s="196">
        <f t="shared" si="37"/>
        <v>0.52336430621433516</v>
      </c>
      <c r="P54" s="196">
        <f t="shared" si="37"/>
        <v>0.51301371493166015</v>
      </c>
      <c r="Q54" s="196">
        <f t="shared" si="37"/>
        <v>0.5123490835227007</v>
      </c>
      <c r="R54" s="196">
        <f t="shared" ref="R54:V54" si="38">IF(R46=0,0,R46/R$44)</f>
        <v>0.47643811427430544</v>
      </c>
      <c r="S54" s="196">
        <f t="shared" si="38"/>
        <v>0.48098637929594479</v>
      </c>
      <c r="T54" s="196">
        <f t="shared" si="38"/>
        <v>0.51084702824650086</v>
      </c>
      <c r="U54" s="196">
        <f t="shared" si="38"/>
        <v>0.4981014253633621</v>
      </c>
      <c r="V54" s="196">
        <f t="shared" si="38"/>
        <v>0.49907429127863084</v>
      </c>
      <c r="W54" s="196">
        <f t="shared" ref="W54" si="39">IF(W46=0,0,W46/W$44)</f>
        <v>0.48661415363198995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3.2777763846708438E-3</v>
      </c>
      <c r="C55" s="197">
        <f t="shared" si="40"/>
        <v>3.9432739377055831E-3</v>
      </c>
      <c r="D55" s="197">
        <f t="shared" si="40"/>
        <v>3.1085571127610016E-3</v>
      </c>
      <c r="E55" s="197">
        <f t="shared" si="40"/>
        <v>6.1795133648709219E-3</v>
      </c>
      <c r="F55" s="197">
        <f t="shared" si="40"/>
        <v>5.1467110048721851E-3</v>
      </c>
      <c r="G55" s="197">
        <f t="shared" si="40"/>
        <v>6.8008833686691531E-3</v>
      </c>
      <c r="H55" s="197">
        <f t="shared" si="40"/>
        <v>7.6134333043347338E-3</v>
      </c>
      <c r="I55" s="197">
        <f t="shared" si="40"/>
        <v>5.0504311821193216E-3</v>
      </c>
      <c r="J55" s="197">
        <f t="shared" si="40"/>
        <v>6.1279936632441306E-3</v>
      </c>
      <c r="K55" s="197">
        <f t="shared" si="40"/>
        <v>9.337476259691899E-3</v>
      </c>
      <c r="L55" s="197">
        <f t="shared" si="40"/>
        <v>8.7406095735361108E-3</v>
      </c>
      <c r="M55" s="197">
        <f t="shared" si="40"/>
        <v>9.510791602486043E-3</v>
      </c>
      <c r="N55" s="197">
        <f t="shared" si="40"/>
        <v>9.4473143711669323E-3</v>
      </c>
      <c r="O55" s="197">
        <f t="shared" si="40"/>
        <v>9.3562775351424387E-3</v>
      </c>
      <c r="P55" s="197">
        <f t="shared" si="40"/>
        <v>7.4787757488807656E-3</v>
      </c>
      <c r="Q55" s="197">
        <f t="shared" si="40"/>
        <v>1.1423930924641355E-2</v>
      </c>
      <c r="R55" s="197">
        <f t="shared" ref="R55:V55" si="41">IF(R47=0,0,R47/R$44)</f>
        <v>1.1641823513922095E-2</v>
      </c>
      <c r="S55" s="197">
        <f t="shared" si="41"/>
        <v>1.2830669769011812E-2</v>
      </c>
      <c r="T55" s="197">
        <f t="shared" si="41"/>
        <v>9.8439413720158419E-3</v>
      </c>
      <c r="U55" s="197">
        <f t="shared" si="41"/>
        <v>1.0101536814553167E-2</v>
      </c>
      <c r="V55" s="197">
        <f t="shared" si="41"/>
        <v>1.0054026088769078E-2</v>
      </c>
      <c r="W55" s="197">
        <f t="shared" ref="W55" si="42">IF(W47=0,0,W47/W$44)</f>
        <v>1.0014691015699604E-2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0.12822362392067277</v>
      </c>
      <c r="C56" s="197">
        <f t="shared" si="43"/>
        <v>0.13030654829481239</v>
      </c>
      <c r="D56" s="197">
        <f t="shared" si="43"/>
        <v>0.12487298820589304</v>
      </c>
      <c r="E56" s="197">
        <f t="shared" si="43"/>
        <v>0.11489610688000246</v>
      </c>
      <c r="F56" s="197">
        <f t="shared" si="43"/>
        <v>0.10874258386835893</v>
      </c>
      <c r="G56" s="197">
        <f t="shared" si="43"/>
        <v>0.1091289988090272</v>
      </c>
      <c r="H56" s="197">
        <f t="shared" si="43"/>
        <v>0.11057715056250055</v>
      </c>
      <c r="I56" s="197">
        <f t="shared" si="43"/>
        <v>0.11197740914936237</v>
      </c>
      <c r="J56" s="197">
        <f t="shared" si="43"/>
        <v>0.11467490273423114</v>
      </c>
      <c r="K56" s="197">
        <f t="shared" si="43"/>
        <v>0.10988264559750713</v>
      </c>
      <c r="L56" s="197">
        <f t="shared" si="43"/>
        <v>0.1089614392774319</v>
      </c>
      <c r="M56" s="197">
        <f t="shared" si="43"/>
        <v>0.1194140790486817</v>
      </c>
      <c r="N56" s="197">
        <f t="shared" si="43"/>
        <v>0.12173492333315201</v>
      </c>
      <c r="O56" s="197">
        <f t="shared" si="43"/>
        <v>0.12809731734491431</v>
      </c>
      <c r="P56" s="197">
        <f t="shared" si="43"/>
        <v>0.1301254735115473</v>
      </c>
      <c r="Q56" s="197">
        <f t="shared" si="43"/>
        <v>0.12861553483911672</v>
      </c>
      <c r="R56" s="197">
        <f t="shared" ref="R56:V56" si="44">IF(R48=0,0,R48/R$44)</f>
        <v>0.14122575179822752</v>
      </c>
      <c r="S56" s="197">
        <f t="shared" si="44"/>
        <v>0.14078893339310444</v>
      </c>
      <c r="T56" s="197">
        <f t="shared" si="44"/>
        <v>0.13352169397138508</v>
      </c>
      <c r="U56" s="197">
        <f t="shared" si="44"/>
        <v>0.13773469530174406</v>
      </c>
      <c r="V56" s="197">
        <f t="shared" si="44"/>
        <v>0.13691218216183609</v>
      </c>
      <c r="W56" s="197">
        <f t="shared" ref="W56" si="45">IF(W48=0,0,W48/W$44)</f>
        <v>0.14294975273908364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6.1099466144511227E-2</v>
      </c>
      <c r="C57" s="198">
        <f t="shared" si="46"/>
        <v>6.5139096145314809E-2</v>
      </c>
      <c r="D57" s="198">
        <f t="shared" si="46"/>
        <v>6.4272796284830958E-2</v>
      </c>
      <c r="E57" s="198">
        <f t="shared" si="46"/>
        <v>6.3636739400592029E-2</v>
      </c>
      <c r="F57" s="198">
        <f t="shared" si="46"/>
        <v>5.9939926284193062E-2</v>
      </c>
      <c r="G57" s="198">
        <f t="shared" si="46"/>
        <v>6.0092660781152087E-2</v>
      </c>
      <c r="H57" s="198">
        <f t="shared" si="46"/>
        <v>6.8809350717785683E-2</v>
      </c>
      <c r="I57" s="198">
        <f t="shared" si="46"/>
        <v>6.934881505083984E-2</v>
      </c>
      <c r="J57" s="198">
        <f t="shared" si="46"/>
        <v>7.0701163562190764E-2</v>
      </c>
      <c r="K57" s="198">
        <f t="shared" si="46"/>
        <v>6.8304534451725921E-2</v>
      </c>
      <c r="L57" s="198">
        <f t="shared" si="46"/>
        <v>6.6886165217196175E-2</v>
      </c>
      <c r="M57" s="198">
        <f t="shared" si="46"/>
        <v>6.6806190879005065E-2</v>
      </c>
      <c r="N57" s="198">
        <f t="shared" si="46"/>
        <v>6.7454302777690822E-2</v>
      </c>
      <c r="O57" s="198">
        <f t="shared" si="46"/>
        <v>6.2827457376211232E-2</v>
      </c>
      <c r="P57" s="198">
        <f t="shared" si="46"/>
        <v>6.8714205873154022E-2</v>
      </c>
      <c r="Q57" s="198">
        <f t="shared" si="46"/>
        <v>6.8906865954595012E-2</v>
      </c>
      <c r="R57" s="198">
        <f t="shared" ref="R57:V57" si="47">IF(R49=0,0,R49/R$44)</f>
        <v>7.5828031345830119E-2</v>
      </c>
      <c r="S57" s="198">
        <f t="shared" si="47"/>
        <v>7.583388994678944E-2</v>
      </c>
      <c r="T57" s="198">
        <f t="shared" si="47"/>
        <v>7.7310273025862158E-2</v>
      </c>
      <c r="U57" s="198">
        <f t="shared" si="47"/>
        <v>7.5971029705723753E-2</v>
      </c>
      <c r="V57" s="198">
        <f t="shared" si="47"/>
        <v>7.4850529134417768E-2</v>
      </c>
      <c r="W57" s="198">
        <f t="shared" ref="W57" si="48">IF(W49=0,0,W49/W$44)</f>
        <v>7.727692926769239E-2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0.2272160646530294</v>
      </c>
      <c r="C58" s="195">
        <f t="shared" si="49"/>
        <v>0.22310952862829586</v>
      </c>
      <c r="D58" s="195">
        <f t="shared" si="49"/>
        <v>0.22678721709973532</v>
      </c>
      <c r="E58" s="195">
        <f t="shared" si="49"/>
        <v>0.2248501431656818</v>
      </c>
      <c r="F58" s="195">
        <f t="shared" si="49"/>
        <v>0.22567569026166764</v>
      </c>
      <c r="G58" s="195">
        <f t="shared" si="49"/>
        <v>0.22961502718173046</v>
      </c>
      <c r="H58" s="195">
        <f t="shared" si="49"/>
        <v>0.22995817324380441</v>
      </c>
      <c r="I58" s="195">
        <f t="shared" si="49"/>
        <v>0.23640366621725589</v>
      </c>
      <c r="J58" s="195">
        <f t="shared" si="49"/>
        <v>0.24787499690571169</v>
      </c>
      <c r="K58" s="195">
        <f t="shared" si="49"/>
        <v>0.24756149191068411</v>
      </c>
      <c r="L58" s="195">
        <f t="shared" si="49"/>
        <v>0.23545797009181613</v>
      </c>
      <c r="M58" s="195">
        <f t="shared" si="49"/>
        <v>0.25582530508055218</v>
      </c>
      <c r="N58" s="195">
        <f t="shared" si="49"/>
        <v>0.26069045793734635</v>
      </c>
      <c r="O58" s="195">
        <f t="shared" si="49"/>
        <v>0.27635464152939704</v>
      </c>
      <c r="P58" s="195">
        <f t="shared" si="49"/>
        <v>0.28066782993475764</v>
      </c>
      <c r="Q58" s="195">
        <f t="shared" si="49"/>
        <v>0.27870458475894616</v>
      </c>
      <c r="R58" s="195">
        <f t="shared" ref="R58:V58" si="50">IF(R50=0,0,R50/R$44)</f>
        <v>0.29486627906771473</v>
      </c>
      <c r="S58" s="195">
        <f t="shared" si="50"/>
        <v>0.28956012759514954</v>
      </c>
      <c r="T58" s="195">
        <f t="shared" si="50"/>
        <v>0.26847706338423605</v>
      </c>
      <c r="U58" s="195">
        <f t="shared" si="50"/>
        <v>0.2780913128146168</v>
      </c>
      <c r="V58" s="195">
        <f t="shared" si="50"/>
        <v>0.27910897133634632</v>
      </c>
      <c r="W58" s="195">
        <f t="shared" ref="W58" si="51">IF(W50=0,0,W50/W$44)</f>
        <v>0.28314447334553439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17323.853034072559</v>
      </c>
      <c r="C62" s="22">
        <v>17489.813224584712</v>
      </c>
      <c r="D62" s="22">
        <v>18109.842089810183</v>
      </c>
      <c r="E62" s="22">
        <v>19744.764506370168</v>
      </c>
      <c r="F62" s="22">
        <v>21057.909172631142</v>
      </c>
      <c r="G62" s="22">
        <v>21145.744668492018</v>
      </c>
      <c r="H62" s="22">
        <v>20830.493826956783</v>
      </c>
      <c r="I62" s="22">
        <v>20657.756136277578</v>
      </c>
      <c r="J62" s="22">
        <v>19927.123100888479</v>
      </c>
      <c r="K62" s="22">
        <v>19494.6206808266</v>
      </c>
      <c r="L62" s="22">
        <v>20856.318985704442</v>
      </c>
      <c r="M62" s="22">
        <v>17399.250084500087</v>
      </c>
      <c r="N62" s="22">
        <v>17099.722461681537</v>
      </c>
      <c r="O62" s="22">
        <v>16217.964438746734</v>
      </c>
      <c r="P62" s="22">
        <v>15756.115443437462</v>
      </c>
      <c r="Q62" s="22">
        <v>17203.716564184841</v>
      </c>
      <c r="R62" s="22">
        <v>16444.69857673944</v>
      </c>
      <c r="S62" s="22">
        <v>16474.453389196777</v>
      </c>
      <c r="T62" s="22">
        <v>17698.54288722192</v>
      </c>
      <c r="U62" s="22">
        <v>15746.537145797089</v>
      </c>
      <c r="V62" s="22">
        <v>15961.828540516841</v>
      </c>
      <c r="W62" s="22">
        <v>16272.527214505202</v>
      </c>
      <c r="DA62" s="57" t="s">
        <v>250</v>
      </c>
    </row>
    <row r="63" spans="1:105" ht="12" customHeight="1" x14ac:dyDescent="0.25">
      <c r="A63" s="30" t="s">
        <v>51</v>
      </c>
      <c r="B63" s="31">
        <v>687.04598107255913</v>
      </c>
      <c r="C63" s="31">
        <v>742.93862174470974</v>
      </c>
      <c r="D63" s="31">
        <v>808.25758997017954</v>
      </c>
      <c r="E63" s="31">
        <v>732.57830037016436</v>
      </c>
      <c r="F63" s="31">
        <v>942.85191355113864</v>
      </c>
      <c r="G63" s="31">
        <v>986.40972313201701</v>
      </c>
      <c r="H63" s="31">
        <v>1004.5255718367782</v>
      </c>
      <c r="I63" s="31">
        <v>898.70362419757544</v>
      </c>
      <c r="J63" s="31">
        <v>945.14342496847473</v>
      </c>
      <c r="K63" s="31">
        <v>995.49820058659338</v>
      </c>
      <c r="L63" s="31">
        <v>915.842724384441</v>
      </c>
      <c r="M63" s="31">
        <v>825.46305650008537</v>
      </c>
      <c r="N63" s="31">
        <v>753.86987000153567</v>
      </c>
      <c r="O63" s="31">
        <v>559.94486426673529</v>
      </c>
      <c r="P63" s="31">
        <v>524.94283363746263</v>
      </c>
      <c r="Q63" s="31">
        <v>484.319711224841</v>
      </c>
      <c r="R63" s="31">
        <v>456.3216477794391</v>
      </c>
      <c r="S63" s="31">
        <v>840.09545551677616</v>
      </c>
      <c r="T63" s="31">
        <v>937.82692878192051</v>
      </c>
      <c r="U63" s="31">
        <v>596.08201879709213</v>
      </c>
      <c r="V63" s="31">
        <v>562.60088983684068</v>
      </c>
      <c r="W63" s="31">
        <v>495.9659861052034</v>
      </c>
      <c r="DA63" s="59" t="s">
        <v>251</v>
      </c>
    </row>
    <row r="64" spans="1:105" ht="12" customHeight="1" x14ac:dyDescent="0.25">
      <c r="A64" s="73" t="s">
        <v>75</v>
      </c>
      <c r="B64" s="98">
        <v>11915.777705400002</v>
      </c>
      <c r="C64" s="98">
        <v>11447.173074240001</v>
      </c>
      <c r="D64" s="98">
        <v>11360.656784160001</v>
      </c>
      <c r="E64" s="98">
        <v>12065.295640680002</v>
      </c>
      <c r="F64" s="98">
        <v>12998.510367480001</v>
      </c>
      <c r="G64" s="98">
        <v>12685.705891199999</v>
      </c>
      <c r="H64" s="98">
        <v>11237.229591120002</v>
      </c>
      <c r="I64" s="98">
        <v>10894.745429640001</v>
      </c>
      <c r="J64" s="98">
        <v>10443.764941200001</v>
      </c>
      <c r="K64" s="98">
        <v>9848.8516208400033</v>
      </c>
      <c r="L64" s="98">
        <v>9941.1900778799991</v>
      </c>
      <c r="M64" s="98">
        <v>8559.5830380000025</v>
      </c>
      <c r="N64" s="98">
        <v>8102.6764236000017</v>
      </c>
      <c r="O64" s="98">
        <v>8156.9820146399979</v>
      </c>
      <c r="P64" s="98">
        <v>7963.1888115599995</v>
      </c>
      <c r="Q64" s="98">
        <v>8926.0496596799985</v>
      </c>
      <c r="R64" s="98">
        <v>8154.9909637200008</v>
      </c>
      <c r="S64" s="98">
        <v>7828.1143826400012</v>
      </c>
      <c r="T64" s="98">
        <v>8178.5267384399995</v>
      </c>
      <c r="U64" s="98">
        <v>7030.4513669999978</v>
      </c>
      <c r="V64" s="98">
        <v>7238.6075131199996</v>
      </c>
      <c r="W64" s="98">
        <v>7239.7120283999984</v>
      </c>
      <c r="DA64" s="63"/>
    </row>
    <row r="65" spans="1:105" ht="12" customHeight="1" x14ac:dyDescent="0.25">
      <c r="A65" s="97" t="s">
        <v>74</v>
      </c>
      <c r="B65" s="98">
        <v>5076.8556300000009</v>
      </c>
      <c r="C65" s="98">
        <v>4608.2686190400018</v>
      </c>
      <c r="D65" s="98">
        <v>4602.2995357200016</v>
      </c>
      <c r="E65" s="98">
        <v>4530.6682642800006</v>
      </c>
      <c r="F65" s="98">
        <v>4635.1302890400002</v>
      </c>
      <c r="G65" s="98">
        <v>4566.4839000000002</v>
      </c>
      <c r="H65" s="98">
        <v>4205.3435690400001</v>
      </c>
      <c r="I65" s="98">
        <v>4145.6511457200004</v>
      </c>
      <c r="J65" s="98">
        <v>4026.2658447599997</v>
      </c>
      <c r="K65" s="98">
        <v>3745.7107509600019</v>
      </c>
      <c r="L65" s="98">
        <v>3766.6031104799999</v>
      </c>
      <c r="M65" s="98">
        <v>3336.8163904800003</v>
      </c>
      <c r="N65" s="98">
        <v>3256.2313804800015</v>
      </c>
      <c r="O65" s="98">
        <v>3098.0460157199991</v>
      </c>
      <c r="P65" s="98">
        <v>2895.0910495199996</v>
      </c>
      <c r="Q65" s="98">
        <v>2844.3523647599995</v>
      </c>
      <c r="R65" s="98">
        <v>2933.8913404800019</v>
      </c>
      <c r="S65" s="98">
        <v>2724.9672909599994</v>
      </c>
      <c r="T65" s="98">
        <v>2835.3983990399988</v>
      </c>
      <c r="U65" s="98">
        <v>2378.7500090400004</v>
      </c>
      <c r="V65" s="98">
        <v>2223.5492995200002</v>
      </c>
      <c r="W65" s="98">
        <v>2367.0592196399998</v>
      </c>
      <c r="DA65" s="63" t="s">
        <v>252</v>
      </c>
    </row>
    <row r="66" spans="1:105" ht="12" customHeight="1" x14ac:dyDescent="0.25">
      <c r="A66" s="97" t="s">
        <v>201</v>
      </c>
      <c r="B66" s="98">
        <v>6838.9220754000007</v>
      </c>
      <c r="C66" s="98">
        <v>6838.9044551999996</v>
      </c>
      <c r="D66" s="98">
        <v>6758.3572484399992</v>
      </c>
      <c r="E66" s="98">
        <v>7534.6273764000016</v>
      </c>
      <c r="F66" s="98">
        <v>8363.3800784400009</v>
      </c>
      <c r="G66" s="98">
        <v>8119.2219911999991</v>
      </c>
      <c r="H66" s="98">
        <v>7031.8860220800016</v>
      </c>
      <c r="I66" s="98">
        <v>6749.0942839200006</v>
      </c>
      <c r="J66" s="98">
        <v>6417.4990964400013</v>
      </c>
      <c r="K66" s="98">
        <v>6103.1408698800014</v>
      </c>
      <c r="L66" s="98">
        <v>6174.5869673999987</v>
      </c>
      <c r="M66" s="98">
        <v>5222.7666475200022</v>
      </c>
      <c r="N66" s="98">
        <v>4846.4450431200003</v>
      </c>
      <c r="O66" s="98">
        <v>5058.9359989199984</v>
      </c>
      <c r="P66" s="98">
        <v>5068.0977620399999</v>
      </c>
      <c r="Q66" s="98">
        <v>6081.697294919999</v>
      </c>
      <c r="R66" s="98">
        <v>5221.0996232399993</v>
      </c>
      <c r="S66" s="98">
        <v>5103.1470916800017</v>
      </c>
      <c r="T66" s="98">
        <v>5343.1283394000002</v>
      </c>
      <c r="U66" s="98">
        <v>4651.701357959997</v>
      </c>
      <c r="V66" s="98">
        <v>5015.0582135999994</v>
      </c>
      <c r="W66" s="98">
        <v>4872.6528087599982</v>
      </c>
      <c r="DA66" s="63" t="s">
        <v>253</v>
      </c>
    </row>
    <row r="67" spans="1:105" ht="12" customHeight="1" x14ac:dyDescent="0.25">
      <c r="A67" s="73" t="s">
        <v>192</v>
      </c>
      <c r="B67" s="98">
        <v>4721.0293475999988</v>
      </c>
      <c r="C67" s="98">
        <v>5299.7015285999987</v>
      </c>
      <c r="D67" s="98">
        <v>5940.9277156800017</v>
      </c>
      <c r="E67" s="98">
        <v>6946.890565319999</v>
      </c>
      <c r="F67" s="98">
        <v>7116.5468916</v>
      </c>
      <c r="G67" s="98">
        <v>7473.6290541600019</v>
      </c>
      <c r="H67" s="98">
        <v>8588.7386640000022</v>
      </c>
      <c r="I67" s="98">
        <v>8864.3070824400002</v>
      </c>
      <c r="J67" s="98">
        <v>8538.2147347200007</v>
      </c>
      <c r="K67" s="98">
        <v>8650.2708594000014</v>
      </c>
      <c r="L67" s="98">
        <v>9999.286183440001</v>
      </c>
      <c r="M67" s="98">
        <v>8014.2039900000009</v>
      </c>
      <c r="N67" s="98">
        <v>8243.1761680800009</v>
      </c>
      <c r="O67" s="98">
        <v>7501.0375598400014</v>
      </c>
      <c r="P67" s="98">
        <v>7267.9837982399995</v>
      </c>
      <c r="Q67" s="98">
        <v>7793.3471932800012</v>
      </c>
      <c r="R67" s="98">
        <v>7833.3859652399997</v>
      </c>
      <c r="S67" s="98">
        <v>7806.2435510399991</v>
      </c>
      <c r="T67" s="98">
        <v>8582.1892200000002</v>
      </c>
      <c r="U67" s="98">
        <v>8120.0037599999987</v>
      </c>
      <c r="V67" s="98">
        <v>8160.6201375600003</v>
      </c>
      <c r="W67" s="98">
        <v>8536.8492000000006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17323.853034072559</v>
      </c>
      <c r="C78" s="203">
        <f t="shared" si="52"/>
        <v>17489.813224584708</v>
      </c>
      <c r="D78" s="203">
        <f t="shared" si="52"/>
        <v>18109.842089810183</v>
      </c>
      <c r="E78" s="203">
        <f t="shared" si="52"/>
        <v>19744.764506370168</v>
      </c>
      <c r="F78" s="203">
        <f t="shared" si="52"/>
        <v>21057.909172631138</v>
      </c>
      <c r="G78" s="203">
        <f t="shared" si="52"/>
        <v>21145.744668492021</v>
      </c>
      <c r="H78" s="203">
        <f t="shared" si="52"/>
        <v>20830.493826956776</v>
      </c>
      <c r="I78" s="203">
        <f t="shared" si="52"/>
        <v>20657.756136277578</v>
      </c>
      <c r="J78" s="203">
        <f t="shared" si="52"/>
        <v>19927.123100888479</v>
      </c>
      <c r="K78" s="203">
        <f t="shared" si="52"/>
        <v>19494.6206808266</v>
      </c>
      <c r="L78" s="203">
        <f t="shared" si="52"/>
        <v>20856.318985704449</v>
      </c>
      <c r="M78" s="203">
        <f t="shared" si="52"/>
        <v>17399.25008450009</v>
      </c>
      <c r="N78" s="203">
        <f t="shared" si="52"/>
        <v>17099.72246168154</v>
      </c>
      <c r="O78" s="203">
        <f t="shared" si="52"/>
        <v>16217.964438746736</v>
      </c>
      <c r="P78" s="203">
        <f t="shared" si="52"/>
        <v>15756.115443437471</v>
      </c>
      <c r="Q78" s="203">
        <f t="shared" si="52"/>
        <v>17203.716564184859</v>
      </c>
      <c r="R78" s="203">
        <f t="shared" ref="R78:V78" si="53">R79+R84</f>
        <v>16444.698576739447</v>
      </c>
      <c r="S78" s="203">
        <f t="shared" si="53"/>
        <v>16474.453389196788</v>
      </c>
      <c r="T78" s="203">
        <f t="shared" si="53"/>
        <v>17698.54288722192</v>
      </c>
      <c r="U78" s="203">
        <f t="shared" si="53"/>
        <v>15746.537145797101</v>
      </c>
      <c r="V78" s="203">
        <f t="shared" si="53"/>
        <v>15961.828540516826</v>
      </c>
      <c r="W78" s="203">
        <f t="shared" ref="W78" si="54">W79+W84</f>
        <v>16272.527214505208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17323.853034072559</v>
      </c>
      <c r="C79" s="192">
        <f t="shared" si="55"/>
        <v>17489.813224584708</v>
      </c>
      <c r="D79" s="192">
        <f t="shared" si="55"/>
        <v>18109.842089810183</v>
      </c>
      <c r="E79" s="192">
        <f t="shared" si="55"/>
        <v>19744.764506370168</v>
      </c>
      <c r="F79" s="192">
        <f t="shared" si="55"/>
        <v>21057.909172631138</v>
      </c>
      <c r="G79" s="192">
        <f t="shared" si="55"/>
        <v>21145.744668492021</v>
      </c>
      <c r="H79" s="192">
        <f t="shared" si="55"/>
        <v>20830.493826956776</v>
      </c>
      <c r="I79" s="192">
        <f t="shared" si="55"/>
        <v>20657.756136277578</v>
      </c>
      <c r="J79" s="192">
        <f t="shared" si="55"/>
        <v>19927.123100888479</v>
      </c>
      <c r="K79" s="192">
        <f t="shared" si="55"/>
        <v>19494.6206808266</v>
      </c>
      <c r="L79" s="192">
        <f t="shared" si="55"/>
        <v>20856.318985704449</v>
      </c>
      <c r="M79" s="192">
        <f t="shared" si="55"/>
        <v>17399.25008450009</v>
      </c>
      <c r="N79" s="192">
        <f t="shared" si="55"/>
        <v>17099.72246168154</v>
      </c>
      <c r="O79" s="192">
        <f t="shared" si="55"/>
        <v>16217.964438746736</v>
      </c>
      <c r="P79" s="192">
        <f t="shared" si="55"/>
        <v>15756.115443437471</v>
      </c>
      <c r="Q79" s="192">
        <f t="shared" si="55"/>
        <v>17203.716564184859</v>
      </c>
      <c r="R79" s="192">
        <f t="shared" ref="R79:V79" si="56">SUM(R80:R83)</f>
        <v>16444.698576739447</v>
      </c>
      <c r="S79" s="192">
        <f t="shared" si="56"/>
        <v>16474.453389196788</v>
      </c>
      <c r="T79" s="192">
        <f t="shared" si="56"/>
        <v>17698.54288722192</v>
      </c>
      <c r="U79" s="192">
        <f t="shared" si="56"/>
        <v>15746.537145797101</v>
      </c>
      <c r="V79" s="192">
        <f t="shared" si="56"/>
        <v>15961.828540516826</v>
      </c>
      <c r="W79" s="192">
        <f t="shared" ref="W79" si="57">SUM(W80:W83)</f>
        <v>16272.527214505208</v>
      </c>
      <c r="DA79" s="213" t="s">
        <v>264</v>
      </c>
    </row>
    <row r="80" spans="1:105" ht="12" customHeight="1" x14ac:dyDescent="0.25">
      <c r="A80" s="97" t="s">
        <v>57</v>
      </c>
      <c r="B80" s="74">
        <v>13110.711973532918</v>
      </c>
      <c r="C80" s="74">
        <v>13206.170482713153</v>
      </c>
      <c r="D80" s="74">
        <v>13805.788161352382</v>
      </c>
      <c r="E80" s="74">
        <v>15395.981490750739</v>
      </c>
      <c r="F80" s="74">
        <v>16781.397747807008</v>
      </c>
      <c r="G80" s="74">
        <v>16806.800005511646</v>
      </c>
      <c r="H80" s="74">
        <v>16302.489666682104</v>
      </c>
      <c r="I80" s="74">
        <v>16083.965865393717</v>
      </c>
      <c r="J80" s="74">
        <v>15361.6866776075</v>
      </c>
      <c r="K80" s="74">
        <v>15056.650452947095</v>
      </c>
      <c r="L80" s="74">
        <v>16273.144114634641</v>
      </c>
      <c r="M80" s="74">
        <v>13070.556935068304</v>
      </c>
      <c r="N80" s="74">
        <v>12717.710363337779</v>
      </c>
      <c r="O80" s="74">
        <v>11886.775131300103</v>
      </c>
      <c r="P80" s="74">
        <v>11430.892627258512</v>
      </c>
      <c r="Q80" s="74">
        <v>12674.195005615871</v>
      </c>
      <c r="R80" s="74">
        <v>11710.812782686598</v>
      </c>
      <c r="S80" s="74">
        <v>11773.826991956657</v>
      </c>
      <c r="T80" s="74">
        <v>12995.424091293607</v>
      </c>
      <c r="U80" s="74">
        <v>11378.510378062627</v>
      </c>
      <c r="V80" s="74">
        <v>11648.68397638826</v>
      </c>
      <c r="W80" s="74">
        <v>11660.556130775425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3257.5887694725216</v>
      </c>
      <c r="C82" s="74">
        <v>3276.5129961519597</v>
      </c>
      <c r="D82" s="74">
        <v>3248.1669203584638</v>
      </c>
      <c r="E82" s="74">
        <v>3215.1058515211403</v>
      </c>
      <c r="F82" s="74">
        <v>3157.3939372921909</v>
      </c>
      <c r="G82" s="74">
        <v>3190.4907030169006</v>
      </c>
      <c r="H82" s="74">
        <v>3224.2560939839459</v>
      </c>
      <c r="I82" s="74">
        <v>3240.5097035187537</v>
      </c>
      <c r="J82" s="74">
        <v>3229.1333344616805</v>
      </c>
      <c r="K82" s="74">
        <v>3112.7244834356225</v>
      </c>
      <c r="L82" s="74">
        <v>3242.5526976041137</v>
      </c>
      <c r="M82" s="74">
        <v>3124.588556360929</v>
      </c>
      <c r="N82" s="74">
        <v>3154.636267190459</v>
      </c>
      <c r="O82" s="74">
        <v>3206.0652543960805</v>
      </c>
      <c r="P82" s="74">
        <v>3178.9413878990467</v>
      </c>
      <c r="Q82" s="74">
        <v>3297.8324935304331</v>
      </c>
      <c r="R82" s="74">
        <v>3408.8678046244131</v>
      </c>
      <c r="S82" s="74">
        <v>3377.2312729206615</v>
      </c>
      <c r="T82" s="74">
        <v>3311.8203431863367</v>
      </c>
      <c r="U82" s="74">
        <v>3119.0102896091512</v>
      </c>
      <c r="V82" s="74">
        <v>3092.0423521788907</v>
      </c>
      <c r="W82" s="74">
        <v>3294.8436522139682</v>
      </c>
      <c r="DA82" s="90" t="s">
        <v>267</v>
      </c>
    </row>
    <row r="83" spans="1:105" ht="12" customHeight="1" x14ac:dyDescent="0.25">
      <c r="A83" s="107" t="s">
        <v>54</v>
      </c>
      <c r="B83" s="193">
        <v>955.55229106711977</v>
      </c>
      <c r="C83" s="193">
        <v>1007.1297457195971</v>
      </c>
      <c r="D83" s="193">
        <v>1055.887008099337</v>
      </c>
      <c r="E83" s="193">
        <v>1133.6771640982874</v>
      </c>
      <c r="F83" s="193">
        <v>1119.1174875319389</v>
      </c>
      <c r="G83" s="193">
        <v>1148.4539599634754</v>
      </c>
      <c r="H83" s="193">
        <v>1303.7480662907251</v>
      </c>
      <c r="I83" s="193">
        <v>1333.2805673651064</v>
      </c>
      <c r="J83" s="193">
        <v>1336.3030888192975</v>
      </c>
      <c r="K83" s="193">
        <v>1325.2457444438849</v>
      </c>
      <c r="L83" s="193">
        <v>1340.6221734656945</v>
      </c>
      <c r="M83" s="193">
        <v>1204.1045930708585</v>
      </c>
      <c r="N83" s="193">
        <v>1227.3758311533031</v>
      </c>
      <c r="O83" s="193">
        <v>1125.1240530505529</v>
      </c>
      <c r="P83" s="193">
        <v>1146.2814282799111</v>
      </c>
      <c r="Q83" s="193">
        <v>1231.6890650385546</v>
      </c>
      <c r="R83" s="193">
        <v>1325.0179894284345</v>
      </c>
      <c r="S83" s="193">
        <v>1323.3951243194667</v>
      </c>
      <c r="T83" s="193">
        <v>1391.2984527419753</v>
      </c>
      <c r="U83" s="193">
        <v>1249.0164781253216</v>
      </c>
      <c r="V83" s="193">
        <v>1221.1022119496761</v>
      </c>
      <c r="W83" s="193">
        <v>1317.1274315158155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0.75680115432443151</v>
      </c>
      <c r="C88" s="196">
        <f t="shared" si="64"/>
        <v>0.75507784520819143</v>
      </c>
      <c r="D88" s="196">
        <f t="shared" si="64"/>
        <v>0.76233619779161121</v>
      </c>
      <c r="E88" s="196">
        <f t="shared" si="64"/>
        <v>0.77975006922891388</v>
      </c>
      <c r="F88" s="196">
        <f t="shared" si="64"/>
        <v>0.7969166174207698</v>
      </c>
      <c r="G88" s="196">
        <f t="shared" si="64"/>
        <v>0.79480766787818213</v>
      </c>
      <c r="H88" s="196">
        <f t="shared" si="64"/>
        <v>0.78262617305716609</v>
      </c>
      <c r="I88" s="196">
        <f t="shared" si="64"/>
        <v>0.77859210648480259</v>
      </c>
      <c r="J88" s="196">
        <f t="shared" si="64"/>
        <v>0.7708933497240541</v>
      </c>
      <c r="K88" s="196">
        <f t="shared" si="64"/>
        <v>0.77234898280199171</v>
      </c>
      <c r="L88" s="196">
        <f t="shared" si="64"/>
        <v>0.78025005878500153</v>
      </c>
      <c r="M88" s="196">
        <f t="shared" si="64"/>
        <v>0.75121380930733617</v>
      </c>
      <c r="N88" s="196">
        <f t="shared" si="64"/>
        <v>0.74373782333816629</v>
      </c>
      <c r="O88" s="196">
        <f t="shared" si="64"/>
        <v>0.73293878379096189</v>
      </c>
      <c r="P88" s="196">
        <f t="shared" si="64"/>
        <v>0.72548926594845153</v>
      </c>
      <c r="Q88" s="196">
        <f t="shared" si="64"/>
        <v>0.73671261429645596</v>
      </c>
      <c r="R88" s="196">
        <f t="shared" ref="R88:V88" si="65">IF(R80=0,0,R80/R$78)</f>
        <v>0.71213301527163331</v>
      </c>
      <c r="S88" s="196">
        <f t="shared" si="65"/>
        <v>0.71467178387098462</v>
      </c>
      <c r="T88" s="196">
        <f t="shared" si="65"/>
        <v>0.73426519765511922</v>
      </c>
      <c r="U88" s="196">
        <f t="shared" si="65"/>
        <v>0.7226039777958202</v>
      </c>
      <c r="V88" s="196">
        <f t="shared" si="65"/>
        <v>0.72978380558466316</v>
      </c>
      <c r="W88" s="196">
        <f t="shared" ref="W88" si="66">IF(W80=0,0,W80/W$78)</f>
        <v>0.7165792981671153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0.18804066064665262</v>
      </c>
      <c r="C90" s="197">
        <f t="shared" si="70"/>
        <v>0.18733836399958237</v>
      </c>
      <c r="D90" s="197">
        <f t="shared" si="70"/>
        <v>0.17935920723384449</v>
      </c>
      <c r="E90" s="197">
        <f t="shared" si="70"/>
        <v>0.16283333490677313</v>
      </c>
      <c r="F90" s="197">
        <f t="shared" si="70"/>
        <v>0.14993862455232926</v>
      </c>
      <c r="G90" s="197">
        <f t="shared" si="70"/>
        <v>0.15088098116359341</v>
      </c>
      <c r="H90" s="197">
        <f t="shared" si="70"/>
        <v>0.15478538918801008</v>
      </c>
      <c r="I90" s="197">
        <f t="shared" si="70"/>
        <v>0.15686649034587147</v>
      </c>
      <c r="J90" s="197">
        <f t="shared" si="70"/>
        <v>0.16204714138177354</v>
      </c>
      <c r="K90" s="197">
        <f t="shared" si="70"/>
        <v>0.15967094381564742</v>
      </c>
      <c r="L90" s="197">
        <f t="shared" si="70"/>
        <v>0.15547099657550584</v>
      </c>
      <c r="M90" s="197">
        <f t="shared" si="70"/>
        <v>0.17958179468576238</v>
      </c>
      <c r="N90" s="197">
        <f t="shared" si="70"/>
        <v>0.18448464729527783</v>
      </c>
      <c r="O90" s="197">
        <f t="shared" si="70"/>
        <v>0.19768604540384807</v>
      </c>
      <c r="P90" s="197">
        <f t="shared" si="70"/>
        <v>0.20175920894404828</v>
      </c>
      <c r="Q90" s="197">
        <f t="shared" si="70"/>
        <v>0.1916930264008154</v>
      </c>
      <c r="R90" s="197">
        <f t="shared" ref="R90:V90" si="71">IF(R82=0,0,R82/R$78)</f>
        <v>0.20729281164485183</v>
      </c>
      <c r="S90" s="197">
        <f t="shared" si="71"/>
        <v>0.20499807751650803</v>
      </c>
      <c r="T90" s="197">
        <f t="shared" si="71"/>
        <v>0.18712389852033642</v>
      </c>
      <c r="U90" s="197">
        <f t="shared" si="71"/>
        <v>0.19807594906297504</v>
      </c>
      <c r="V90" s="197">
        <f t="shared" si="71"/>
        <v>0.1937147955405098</v>
      </c>
      <c r="W90" s="197">
        <f t="shared" ref="W90" si="72">IF(W82=0,0,W82/W$78)</f>
        <v>0.20247891484716457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5.5158185028915868E-2</v>
      </c>
      <c r="C91" s="198">
        <f t="shared" si="73"/>
        <v>5.7583790792226204E-2</v>
      </c>
      <c r="D91" s="198">
        <f t="shared" si="73"/>
        <v>5.8304594974544266E-2</v>
      </c>
      <c r="E91" s="198">
        <f t="shared" si="73"/>
        <v>5.7416595864312997E-2</v>
      </c>
      <c r="F91" s="198">
        <f t="shared" si="73"/>
        <v>5.3144758026900905E-2</v>
      </c>
      <c r="G91" s="198">
        <f t="shared" si="73"/>
        <v>5.4311350958224529E-2</v>
      </c>
      <c r="H91" s="198">
        <f t="shared" si="73"/>
        <v>6.2588437754823784E-2</v>
      </c>
      <c r="I91" s="198">
        <f t="shared" si="73"/>
        <v>6.4541403169325856E-2</v>
      </c>
      <c r="J91" s="198">
        <f t="shared" si="73"/>
        <v>6.7059508894172309E-2</v>
      </c>
      <c r="K91" s="198">
        <f t="shared" si="73"/>
        <v>6.798007338236102E-2</v>
      </c>
      <c r="L91" s="198">
        <f t="shared" si="73"/>
        <v>6.4278944639492588E-2</v>
      </c>
      <c r="M91" s="198">
        <f t="shared" si="73"/>
        <v>6.9204396006901495E-2</v>
      </c>
      <c r="N91" s="198">
        <f t="shared" si="73"/>
        <v>7.1777529366555945E-2</v>
      </c>
      <c r="O91" s="198">
        <f t="shared" si="73"/>
        <v>6.937517080519004E-2</v>
      </c>
      <c r="P91" s="198">
        <f t="shared" si="73"/>
        <v>7.275152510750009E-2</v>
      </c>
      <c r="Q91" s="198">
        <f t="shared" si="73"/>
        <v>7.1594359302728616E-2</v>
      </c>
      <c r="R91" s="198">
        <f t="shared" ref="R91:V91" si="74">IF(R83=0,0,R83/R$78)</f>
        <v>8.0574173083514847E-2</v>
      </c>
      <c r="S91" s="198">
        <f t="shared" si="74"/>
        <v>8.0330138612507179E-2</v>
      </c>
      <c r="T91" s="198">
        <f t="shared" si="74"/>
        <v>7.8610903824544318E-2</v>
      </c>
      <c r="U91" s="198">
        <f t="shared" si="74"/>
        <v>7.9320073141204622E-2</v>
      </c>
      <c r="V91" s="198">
        <f t="shared" si="74"/>
        <v>7.6501398874827042E-2</v>
      </c>
      <c r="W91" s="198">
        <f t="shared" ref="W91" si="75">IF(W83=0,0,W83/W$78)</f>
        <v>8.0941786985720202E-2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9709.9955304662162</v>
      </c>
      <c r="C96" s="203">
        <f t="shared" si="79"/>
        <v>10087.738593768761</v>
      </c>
      <c r="D96" s="203">
        <f t="shared" si="79"/>
        <v>10209.882400984943</v>
      </c>
      <c r="E96" s="203">
        <f t="shared" si="79"/>
        <v>10682.836923220129</v>
      </c>
      <c r="F96" s="203">
        <f t="shared" si="79"/>
        <v>11033.48017281457</v>
      </c>
      <c r="G96" s="203">
        <f t="shared" si="79"/>
        <v>11223.541796370966</v>
      </c>
      <c r="H96" s="203">
        <f t="shared" si="79"/>
        <v>11356.563342402002</v>
      </c>
      <c r="I96" s="203">
        <f t="shared" si="79"/>
        <v>11161.178839532051</v>
      </c>
      <c r="J96" s="203">
        <f t="shared" si="79"/>
        <v>10744.339259439577</v>
      </c>
      <c r="K96" s="203">
        <f t="shared" si="79"/>
        <v>10772.922021887065</v>
      </c>
      <c r="L96" s="203">
        <f t="shared" si="79"/>
        <v>11377.945985785091</v>
      </c>
      <c r="M96" s="203">
        <f t="shared" si="79"/>
        <v>10370.944342594579</v>
      </c>
      <c r="N96" s="203">
        <f t="shared" si="79"/>
        <v>10148.721043107285</v>
      </c>
      <c r="O96" s="203">
        <f t="shared" si="79"/>
        <v>9610.2691579039856</v>
      </c>
      <c r="P96" s="203">
        <f t="shared" si="79"/>
        <v>9535.5899974740769</v>
      </c>
      <c r="Q96" s="203">
        <f t="shared" si="79"/>
        <v>9632.3714764605447</v>
      </c>
      <c r="R96" s="203">
        <f t="shared" si="79"/>
        <v>8974.4118021928825</v>
      </c>
      <c r="S96" s="203">
        <f t="shared" si="79"/>
        <v>9014.4885863283216</v>
      </c>
      <c r="T96" s="203">
        <f t="shared" si="79"/>
        <v>9480.4059882726524</v>
      </c>
      <c r="U96" s="203">
        <f t="shared" si="79"/>
        <v>8935.8669330300709</v>
      </c>
      <c r="V96" s="203">
        <f t="shared" si="79"/>
        <v>8936.3009421130118</v>
      </c>
      <c r="W96" s="203">
        <f t="shared" si="79"/>
        <v>8931.7306017485716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7503.728558235176</v>
      </c>
      <c r="C97" s="192">
        <f t="shared" si="80"/>
        <v>7837.0679911875441</v>
      </c>
      <c r="D97" s="192">
        <f t="shared" si="80"/>
        <v>7894.4115843500031</v>
      </c>
      <c r="E97" s="192">
        <f t="shared" si="80"/>
        <v>8280.799511618452</v>
      </c>
      <c r="F97" s="192">
        <f t="shared" si="80"/>
        <v>8543.4919188262193</v>
      </c>
      <c r="G97" s="192">
        <f t="shared" si="80"/>
        <v>8646.4479417219591</v>
      </c>
      <c r="H97" s="192">
        <f t="shared" si="80"/>
        <v>8745.0287818556826</v>
      </c>
      <c r="I97" s="192">
        <f t="shared" si="80"/>
        <v>8522.6352425602181</v>
      </c>
      <c r="J97" s="192">
        <f t="shared" si="80"/>
        <v>8081.0861987520757</v>
      </c>
      <c r="K97" s="192">
        <f t="shared" si="80"/>
        <v>8105.961373911241</v>
      </c>
      <c r="L97" s="192">
        <f t="shared" si="80"/>
        <v>8698.9179201578063</v>
      </c>
      <c r="M97" s="192">
        <f t="shared" si="80"/>
        <v>7717.7943421768932</v>
      </c>
      <c r="N97" s="192">
        <f t="shared" si="80"/>
        <v>7503.046306901264</v>
      </c>
      <c r="O97" s="192">
        <f t="shared" si="80"/>
        <v>6954.4266697704115</v>
      </c>
      <c r="P97" s="192">
        <f t="shared" si="80"/>
        <v>6859.256645735446</v>
      </c>
      <c r="Q97" s="192">
        <f t="shared" si="80"/>
        <v>6947.785383869691</v>
      </c>
      <c r="R97" s="192">
        <f t="shared" si="80"/>
        <v>6328.1603872588839</v>
      </c>
      <c r="S97" s="192">
        <f t="shared" si="80"/>
        <v>6404.2521210660734</v>
      </c>
      <c r="T97" s="192">
        <f t="shared" si="80"/>
        <v>6935.1344288508835</v>
      </c>
      <c r="U97" s="192">
        <f t="shared" si="80"/>
        <v>6450.8799664870148</v>
      </c>
      <c r="V97" s="192">
        <f t="shared" si="80"/>
        <v>6442.0991786078275</v>
      </c>
      <c r="W97" s="192">
        <f t="shared" si="80"/>
        <v>6402.7604444522794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5633.5750058431659</v>
      </c>
      <c r="C98" s="74">
        <f t="shared" si="81"/>
        <v>5825.6847040976718</v>
      </c>
      <c r="D98" s="74">
        <f t="shared" si="81"/>
        <v>5931.5173654996361</v>
      </c>
      <c r="E98" s="74">
        <f t="shared" si="81"/>
        <v>6307.5474958227569</v>
      </c>
      <c r="F98" s="74">
        <f t="shared" si="81"/>
        <v>6625.5506537299798</v>
      </c>
      <c r="G98" s="74">
        <f t="shared" si="81"/>
        <v>6670.8515737198186</v>
      </c>
      <c r="H98" s="74">
        <f t="shared" si="81"/>
        <v>6621.3521797204039</v>
      </c>
      <c r="I98" s="74">
        <f t="shared" si="81"/>
        <v>6442.4520603242918</v>
      </c>
      <c r="J98" s="74">
        <f t="shared" si="81"/>
        <v>6023.5016089853643</v>
      </c>
      <c r="K98" s="74">
        <f t="shared" si="81"/>
        <v>6085.7728743140206</v>
      </c>
      <c r="L98" s="74">
        <f t="shared" si="81"/>
        <v>6598.6831908776994</v>
      </c>
      <c r="M98" s="74">
        <f t="shared" si="81"/>
        <v>5687.8783969305177</v>
      </c>
      <c r="N98" s="74">
        <f t="shared" si="81"/>
        <v>5487.1394685814575</v>
      </c>
      <c r="O98" s="74">
        <f t="shared" si="81"/>
        <v>5029.671850359442</v>
      </c>
      <c r="P98" s="74">
        <f t="shared" si="81"/>
        <v>4891.888448669356</v>
      </c>
      <c r="Q98" s="74">
        <f t="shared" si="81"/>
        <v>4935.136698114763</v>
      </c>
      <c r="R98" s="74">
        <f t="shared" si="81"/>
        <v>4275.7518357578483</v>
      </c>
      <c r="S98" s="74">
        <f t="shared" si="81"/>
        <v>4335.8462263426791</v>
      </c>
      <c r="T98" s="74">
        <f t="shared" si="81"/>
        <v>4843.0372256794153</v>
      </c>
      <c r="U98" s="74">
        <f t="shared" si="81"/>
        <v>4450.9680561996138</v>
      </c>
      <c r="V98" s="74">
        <f t="shared" si="81"/>
        <v>4459.8780593376123</v>
      </c>
      <c r="W98" s="74">
        <f t="shared" si="81"/>
        <v>4346.3065272388258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31.827194045021603</v>
      </c>
      <c r="C99" s="74">
        <f t="shared" si="82"/>
        <v>39.778716687195114</v>
      </c>
      <c r="D99" s="74">
        <f t="shared" si="82"/>
        <v>31.738002558035124</v>
      </c>
      <c r="E99" s="74">
        <f t="shared" si="82"/>
        <v>66.014733541775342</v>
      </c>
      <c r="F99" s="74">
        <f t="shared" si="82"/>
        <v>56.786133827463814</v>
      </c>
      <c r="G99" s="74">
        <f t="shared" si="82"/>
        <v>76.329998740502418</v>
      </c>
      <c r="H99" s="74">
        <f t="shared" si="82"/>
        <v>86.462437573830385</v>
      </c>
      <c r="I99" s="74">
        <f t="shared" si="82"/>
        <v>56.36876564038301</v>
      </c>
      <c r="J99" s="74">
        <f t="shared" si="82"/>
        <v>65.841242897590874</v>
      </c>
      <c r="K99" s="74">
        <f t="shared" si="82"/>
        <v>100.59190362688253</v>
      </c>
      <c r="L99" s="74">
        <f t="shared" si="82"/>
        <v>99.450183610529933</v>
      </c>
      <c r="M99" s="74">
        <f t="shared" si="82"/>
        <v>98.635890363398644</v>
      </c>
      <c r="N99" s="74">
        <f t="shared" si="82"/>
        <v>95.878158159511713</v>
      </c>
      <c r="O99" s="74">
        <f t="shared" si="82"/>
        <v>89.916345428769318</v>
      </c>
      <c r="P99" s="74">
        <f t="shared" si="82"/>
        <v>71.314539224379132</v>
      </c>
      <c r="Q99" s="74">
        <f t="shared" si="82"/>
        <v>110.03954638757092</v>
      </c>
      <c r="R99" s="74">
        <f t="shared" si="82"/>
        <v>104.47851834238907</v>
      </c>
      <c r="S99" s="74">
        <f t="shared" si="82"/>
        <v>115.66192618770482</v>
      </c>
      <c r="T99" s="74">
        <f t="shared" si="82"/>
        <v>93.32456073146389</v>
      </c>
      <c r="U99" s="74">
        <f t="shared" si="82"/>
        <v>90.265988793951564</v>
      </c>
      <c r="V99" s="74">
        <f t="shared" si="82"/>
        <v>89.845802809095929</v>
      </c>
      <c r="W99" s="74">
        <f t="shared" si="82"/>
        <v>89.448522211980617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1245.0508151699137</v>
      </c>
      <c r="C100" s="74">
        <f t="shared" si="83"/>
        <v>1314.4983962543718</v>
      </c>
      <c r="D100" s="74">
        <f t="shared" si="83"/>
        <v>1274.9385246417478</v>
      </c>
      <c r="E100" s="74">
        <f t="shared" si="83"/>
        <v>1227.4163729119364</v>
      </c>
      <c r="F100" s="74">
        <f t="shared" si="83"/>
        <v>1199.8091430521638</v>
      </c>
      <c r="G100" s="74">
        <f t="shared" si="83"/>
        <v>1224.8138793292339</v>
      </c>
      <c r="H100" s="74">
        <f t="shared" si="83"/>
        <v>1255.7764145853605</v>
      </c>
      <c r="I100" s="74">
        <f t="shared" si="83"/>
        <v>1249.7998895034859</v>
      </c>
      <c r="J100" s="74">
        <f t="shared" si="83"/>
        <v>1232.1060595198144</v>
      </c>
      <c r="K100" s="74">
        <f t="shared" si="83"/>
        <v>1183.7571725805963</v>
      </c>
      <c r="L100" s="74">
        <f t="shared" si="83"/>
        <v>1239.7573706320225</v>
      </c>
      <c r="M100" s="74">
        <f t="shared" si="83"/>
        <v>1238.4367675360675</v>
      </c>
      <c r="N100" s="74">
        <f t="shared" si="83"/>
        <v>1235.4537781122121</v>
      </c>
      <c r="O100" s="74">
        <f t="shared" si="83"/>
        <v>1231.0496980900693</v>
      </c>
      <c r="P100" s="74">
        <f t="shared" si="83"/>
        <v>1240.8231636332882</v>
      </c>
      <c r="Q100" s="74">
        <f t="shared" si="83"/>
        <v>1238.8726092140253</v>
      </c>
      <c r="R100" s="74">
        <f t="shared" si="83"/>
        <v>1267.4180537115758</v>
      </c>
      <c r="S100" s="74">
        <f t="shared" si="83"/>
        <v>1269.1402331534784</v>
      </c>
      <c r="T100" s="74">
        <f t="shared" si="83"/>
        <v>1265.8398670906274</v>
      </c>
      <c r="U100" s="74">
        <f t="shared" si="83"/>
        <v>1230.7789092778271</v>
      </c>
      <c r="V100" s="74">
        <f t="shared" si="83"/>
        <v>1223.4884624395643</v>
      </c>
      <c r="W100" s="74">
        <f t="shared" si="83"/>
        <v>1276.7886810520652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593.27554317707586</v>
      </c>
      <c r="C101" s="193">
        <f t="shared" si="84"/>
        <v>657.10617414830608</v>
      </c>
      <c r="D101" s="193">
        <f t="shared" si="84"/>
        <v>656.21769165058606</v>
      </c>
      <c r="E101" s="193">
        <f t="shared" si="84"/>
        <v>679.82090934198163</v>
      </c>
      <c r="F101" s="193">
        <f t="shared" si="84"/>
        <v>661.34598821661109</v>
      </c>
      <c r="G101" s="193">
        <f t="shared" si="84"/>
        <v>674.45248993240273</v>
      </c>
      <c r="H101" s="193">
        <f t="shared" si="84"/>
        <v>781.43774997608762</v>
      </c>
      <c r="I101" s="193">
        <f t="shared" si="84"/>
        <v>774.01452709205557</v>
      </c>
      <c r="J101" s="193">
        <f t="shared" si="84"/>
        <v>759.63728734930498</v>
      </c>
      <c r="K101" s="193">
        <f t="shared" si="84"/>
        <v>735.83942338974202</v>
      </c>
      <c r="L101" s="193">
        <f t="shared" si="84"/>
        <v>761.02717503755571</v>
      </c>
      <c r="M101" s="193">
        <f t="shared" si="84"/>
        <v>692.84328734691121</v>
      </c>
      <c r="N101" s="193">
        <f t="shared" si="84"/>
        <v>684.57490204808096</v>
      </c>
      <c r="O101" s="193">
        <f t="shared" si="84"/>
        <v>603.78877589213016</v>
      </c>
      <c r="P101" s="193">
        <f t="shared" si="84"/>
        <v>655.23049420842199</v>
      </c>
      <c r="Q101" s="193">
        <f t="shared" si="84"/>
        <v>663.73653015333116</v>
      </c>
      <c r="R101" s="193">
        <f t="shared" si="84"/>
        <v>680.51197944706962</v>
      </c>
      <c r="S101" s="193">
        <f t="shared" si="84"/>
        <v>683.60373538221143</v>
      </c>
      <c r="T101" s="193">
        <f t="shared" si="84"/>
        <v>732.93277534937715</v>
      </c>
      <c r="U101" s="193">
        <f t="shared" si="84"/>
        <v>678.86701221562214</v>
      </c>
      <c r="V101" s="193">
        <f t="shared" si="84"/>
        <v>668.886854021555</v>
      </c>
      <c r="W101" s="193">
        <f t="shared" si="84"/>
        <v>690.2167139494079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2206.2669722310384</v>
      </c>
      <c r="C102" s="77">
        <f t="shared" si="85"/>
        <v>2250.6706025812159</v>
      </c>
      <c r="D102" s="77">
        <f t="shared" si="85"/>
        <v>2315.4708166349392</v>
      </c>
      <c r="E102" s="77">
        <f t="shared" si="85"/>
        <v>2402.0374116016774</v>
      </c>
      <c r="F102" s="77">
        <f t="shared" si="85"/>
        <v>2489.9882539883524</v>
      </c>
      <c r="G102" s="77">
        <f t="shared" si="85"/>
        <v>2577.0938546490074</v>
      </c>
      <c r="H102" s="77">
        <f t="shared" si="85"/>
        <v>2611.5345605463176</v>
      </c>
      <c r="I102" s="77">
        <f t="shared" si="85"/>
        <v>2638.5435969718342</v>
      </c>
      <c r="J102" s="77">
        <f t="shared" si="85"/>
        <v>2663.2530606875011</v>
      </c>
      <c r="K102" s="77">
        <f t="shared" si="85"/>
        <v>2666.9606479758259</v>
      </c>
      <c r="L102" s="77">
        <f t="shared" si="85"/>
        <v>2679.0280656272853</v>
      </c>
      <c r="M102" s="77">
        <f t="shared" si="85"/>
        <v>2653.1500004176842</v>
      </c>
      <c r="N102" s="77">
        <f t="shared" si="85"/>
        <v>2645.6747362060214</v>
      </c>
      <c r="O102" s="77">
        <f t="shared" si="85"/>
        <v>2655.8424881335764</v>
      </c>
      <c r="P102" s="77">
        <f t="shared" si="85"/>
        <v>2676.3333517386304</v>
      </c>
      <c r="Q102" s="77">
        <f t="shared" si="85"/>
        <v>2684.5860925908532</v>
      </c>
      <c r="R102" s="77">
        <f t="shared" si="85"/>
        <v>2646.2514149339991</v>
      </c>
      <c r="S102" s="77">
        <f t="shared" si="85"/>
        <v>2610.2364652622477</v>
      </c>
      <c r="T102" s="77">
        <f t="shared" si="85"/>
        <v>2545.2715594217671</v>
      </c>
      <c r="U102" s="77">
        <f t="shared" si="85"/>
        <v>2484.9869665430556</v>
      </c>
      <c r="V102" s="77">
        <f t="shared" si="85"/>
        <v>2494.2017635051852</v>
      </c>
      <c r="W102" s="77">
        <f t="shared" si="85"/>
        <v>2528.9701572962922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3672.5407028464397</v>
      </c>
      <c r="C104" s="153">
        <f t="shared" si="86"/>
        <v>3950.4859534516117</v>
      </c>
      <c r="D104" s="153">
        <f t="shared" si="86"/>
        <v>4013.595803855922</v>
      </c>
      <c r="E104" s="153">
        <f t="shared" si="86"/>
        <v>4317.0764746809618</v>
      </c>
      <c r="F104" s="153">
        <f t="shared" si="86"/>
        <v>4506.2105458985834</v>
      </c>
      <c r="G104" s="153">
        <f t="shared" si="86"/>
        <v>4693.3413420947372</v>
      </c>
      <c r="H104" s="153">
        <f t="shared" si="86"/>
        <v>4923.9687763647016</v>
      </c>
      <c r="I104" s="153">
        <f t="shared" si="86"/>
        <v>4840.6549199061537</v>
      </c>
      <c r="J104" s="153">
        <f t="shared" si="86"/>
        <v>4704.465425525309</v>
      </c>
      <c r="K104" s="153">
        <f t="shared" si="86"/>
        <v>4877.294022399883</v>
      </c>
      <c r="L104" s="153">
        <f t="shared" si="86"/>
        <v>5360.745398003115</v>
      </c>
      <c r="M104" s="153">
        <f t="shared" si="86"/>
        <v>4899.4308260267871</v>
      </c>
      <c r="N104" s="153">
        <f t="shared" si="86"/>
        <v>4875.6172069064914</v>
      </c>
      <c r="O104" s="153">
        <f t="shared" si="86"/>
        <v>4606.6556360460281</v>
      </c>
      <c r="P104" s="153">
        <f t="shared" si="86"/>
        <v>4564.6556209179871</v>
      </c>
      <c r="Q104" s="153">
        <f t="shared" si="86"/>
        <v>4745.9644673850735</v>
      </c>
      <c r="R104" s="153">
        <f t="shared" ref="R104:V104" si="87">SUM(R105:R108)</f>
        <v>4432.213445698022</v>
      </c>
      <c r="S104" s="153">
        <f t="shared" si="87"/>
        <v>4618.3684672525414</v>
      </c>
      <c r="T104" s="153">
        <f t="shared" si="87"/>
        <v>5025.2358092362556</v>
      </c>
      <c r="U104" s="153">
        <f t="shared" si="87"/>
        <v>4796.6521625273526</v>
      </c>
      <c r="V104" s="153">
        <f t="shared" si="87"/>
        <v>4879.4710649675762</v>
      </c>
      <c r="W104" s="153">
        <f t="shared" ref="W104" si="88">SUM(W105:W108)</f>
        <v>4932.2962245793351</v>
      </c>
      <c r="DA104" s="217" t="s">
        <v>277</v>
      </c>
    </row>
    <row r="105" spans="1:105" ht="12" customHeight="1" x14ac:dyDescent="0.25">
      <c r="A105" s="97" t="s">
        <v>57</v>
      </c>
      <c r="B105" s="74">
        <v>2566.9897799980181</v>
      </c>
      <c r="C105" s="74">
        <v>2735.3199436675773</v>
      </c>
      <c r="D105" s="74">
        <v>2827.4668640496789</v>
      </c>
      <c r="E105" s="74">
        <v>3062.0294887319428</v>
      </c>
      <c r="F105" s="74">
        <v>3280.0148817813797</v>
      </c>
      <c r="G105" s="74">
        <v>3382.9273696609644</v>
      </c>
      <c r="H105" s="74">
        <v>3480.4486731210245</v>
      </c>
      <c r="I105" s="74">
        <v>3462.4014916730239</v>
      </c>
      <c r="J105" s="74">
        <v>3306.1523629450294</v>
      </c>
      <c r="K105" s="74">
        <v>3418.0368384147018</v>
      </c>
      <c r="L105" s="74">
        <v>3832.4666346673948</v>
      </c>
      <c r="M105" s="74">
        <v>3400.0495085951125</v>
      </c>
      <c r="N105" s="74">
        <v>3369.0048118081236</v>
      </c>
      <c r="O105" s="74">
        <v>3151.3294869035221</v>
      </c>
      <c r="P105" s="74">
        <v>3098.9834557892095</v>
      </c>
      <c r="Q105" s="74">
        <v>3142.218432982977</v>
      </c>
      <c r="R105" s="74">
        <v>2786.8864103215615</v>
      </c>
      <c r="S105" s="74">
        <v>2895.3654486739401</v>
      </c>
      <c r="T105" s="74">
        <v>3303.7571070344397</v>
      </c>
      <c r="U105" s="74">
        <v>3106.9836750680324</v>
      </c>
      <c r="V105" s="74">
        <v>3168.7062468612985</v>
      </c>
      <c r="W105" s="74">
        <v>3143.0050374039856</v>
      </c>
      <c r="DA105" s="90" t="s">
        <v>278</v>
      </c>
    </row>
    <row r="106" spans="1:105" ht="12" customHeight="1" x14ac:dyDescent="0.25">
      <c r="A106" s="97" t="s">
        <v>56</v>
      </c>
      <c r="B106" s="74">
        <v>54.020158993592482</v>
      </c>
      <c r="C106" s="74">
        <v>72.809449423139597</v>
      </c>
      <c r="D106" s="74">
        <v>61.435685338230847</v>
      </c>
      <c r="E106" s="74">
        <v>135.15164056720945</v>
      </c>
      <c r="F106" s="74">
        <v>123.32321177170226</v>
      </c>
      <c r="G106" s="74">
        <v>174.72246181658153</v>
      </c>
      <c r="H106" s="74">
        <v>204.82456064190512</v>
      </c>
      <c r="I106" s="74">
        <v>137.03948800145946</v>
      </c>
      <c r="J106" s="74">
        <v>163.03480054292407</v>
      </c>
      <c r="K106" s="74">
        <v>255.20224973026214</v>
      </c>
      <c r="L106" s="74">
        <v>258.89495077916405</v>
      </c>
      <c r="M106" s="74">
        <v>263.72764245308082</v>
      </c>
      <c r="N106" s="74">
        <v>265.64461164495498</v>
      </c>
      <c r="O106" s="74">
        <v>257.94456923031538</v>
      </c>
      <c r="P106" s="74">
        <v>210.60327388531442</v>
      </c>
      <c r="Q106" s="74">
        <v>334.66430137517818</v>
      </c>
      <c r="R106" s="74">
        <v>328.04002850974359</v>
      </c>
      <c r="S106" s="74">
        <v>375.91461213776734</v>
      </c>
      <c r="T106" s="74">
        <v>313.81473243031957</v>
      </c>
      <c r="U106" s="74">
        <v>312.52280464475871</v>
      </c>
      <c r="V106" s="74">
        <v>319.13543208704641</v>
      </c>
      <c r="W106" s="74">
        <v>323.46396129871869</v>
      </c>
      <c r="DA106" s="90" t="s">
        <v>279</v>
      </c>
    </row>
    <row r="107" spans="1:105" ht="12" customHeight="1" x14ac:dyDescent="0.25">
      <c r="A107" s="97" t="s">
        <v>55</v>
      </c>
      <c r="B107" s="74">
        <v>669.95702211652315</v>
      </c>
      <c r="C107" s="74">
        <v>715.92584228956252</v>
      </c>
      <c r="D107" s="74">
        <v>699.48792977002108</v>
      </c>
      <c r="E107" s="74">
        <v>678.96853626013819</v>
      </c>
      <c r="F107" s="74">
        <v>671.71994743300013</v>
      </c>
      <c r="G107" s="74">
        <v>694.04763929868432</v>
      </c>
      <c r="H107" s="74">
        <v>722.5480177152582</v>
      </c>
      <c r="I107" s="74">
        <v>729.20594727348896</v>
      </c>
      <c r="J107" s="74">
        <v>731.32024361239871</v>
      </c>
      <c r="K107" s="74">
        <v>715.09489023164588</v>
      </c>
      <c r="L107" s="74">
        <v>760.21645016445802</v>
      </c>
      <c r="M107" s="74">
        <v>769.25350353297961</v>
      </c>
      <c r="N107" s="74">
        <v>780.10942210735584</v>
      </c>
      <c r="O107" s="74">
        <v>791.38196858368337</v>
      </c>
      <c r="P107" s="74">
        <v>809.6531141118154</v>
      </c>
      <c r="Q107" s="74">
        <v>819.67063371660208</v>
      </c>
      <c r="R107" s="74">
        <v>856.38791222540692</v>
      </c>
      <c r="S107" s="74">
        <v>880.00936768896258</v>
      </c>
      <c r="T107" s="74">
        <v>900.69391879351281</v>
      </c>
      <c r="U107" s="74">
        <v>899.9275976450898</v>
      </c>
      <c r="V107" s="74">
        <v>914.70617241425475</v>
      </c>
      <c r="W107" s="74">
        <v>970.74304669121545</v>
      </c>
      <c r="DA107" s="90" t="s">
        <v>280</v>
      </c>
    </row>
    <row r="108" spans="1:105" ht="12" customHeight="1" x14ac:dyDescent="0.25">
      <c r="A108" s="109" t="s">
        <v>54</v>
      </c>
      <c r="B108" s="77">
        <v>381.5737417383059</v>
      </c>
      <c r="C108" s="77">
        <v>426.43071807133219</v>
      </c>
      <c r="D108" s="77">
        <v>425.20532469799127</v>
      </c>
      <c r="E108" s="77">
        <v>440.92680912167151</v>
      </c>
      <c r="F108" s="77">
        <v>431.15250491250174</v>
      </c>
      <c r="G108" s="77">
        <v>441.64387131850668</v>
      </c>
      <c r="H108" s="77">
        <v>516.14752488651379</v>
      </c>
      <c r="I108" s="77">
        <v>512.00799295818183</v>
      </c>
      <c r="J108" s="77">
        <v>503.95801842495695</v>
      </c>
      <c r="K108" s="77">
        <v>488.96004402327299</v>
      </c>
      <c r="L108" s="77">
        <v>509.16736239209786</v>
      </c>
      <c r="M108" s="77">
        <v>466.40017144561415</v>
      </c>
      <c r="N108" s="77">
        <v>460.85836134605717</v>
      </c>
      <c r="O108" s="77">
        <v>405.99961132850814</v>
      </c>
      <c r="P108" s="77">
        <v>445.41577713164799</v>
      </c>
      <c r="Q108" s="77">
        <v>449.41109931031627</v>
      </c>
      <c r="R108" s="77">
        <v>460.89909464131023</v>
      </c>
      <c r="S108" s="77">
        <v>467.07903875187128</v>
      </c>
      <c r="T108" s="77">
        <v>506.97005097798291</v>
      </c>
      <c r="U108" s="77">
        <v>477.21808516947237</v>
      </c>
      <c r="V108" s="77">
        <v>476.92321360497721</v>
      </c>
      <c r="W108" s="77">
        <v>495.084179185415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1197.1172912685265</v>
      </c>
      <c r="C110" s="203">
        <f t="shared" si="89"/>
        <v>1196.0505172672633</v>
      </c>
      <c r="D110" s="203">
        <f t="shared" si="89"/>
        <v>1220.3882829445499</v>
      </c>
      <c r="E110" s="203">
        <f t="shared" si="89"/>
        <v>1297.965611446725</v>
      </c>
      <c r="F110" s="203">
        <f t="shared" si="89"/>
        <v>1353.1321386739041</v>
      </c>
      <c r="G110" s="203">
        <f t="shared" si="89"/>
        <v>1339.6693758242459</v>
      </c>
      <c r="H110" s="203">
        <f t="shared" si="89"/>
        <v>1284.5716139687268</v>
      </c>
      <c r="I110" s="203">
        <f t="shared" si="89"/>
        <v>1243.5799015103898</v>
      </c>
      <c r="J110" s="203">
        <f t="shared" si="89"/>
        <v>1163.2788125072263</v>
      </c>
      <c r="K110" s="203">
        <f t="shared" si="89"/>
        <v>1115.5617848893285</v>
      </c>
      <c r="L110" s="203">
        <f t="shared" si="89"/>
        <v>1174.1225339190148</v>
      </c>
      <c r="M110" s="203">
        <f t="shared" si="89"/>
        <v>966.02070507560779</v>
      </c>
      <c r="N110" s="203">
        <f t="shared" si="89"/>
        <v>935.37066177517522</v>
      </c>
      <c r="O110" s="203">
        <f t="shared" si="89"/>
        <v>879.13458224491922</v>
      </c>
      <c r="P110" s="203">
        <f t="shared" si="89"/>
        <v>850.94582472456239</v>
      </c>
      <c r="Q110" s="203">
        <f t="shared" si="89"/>
        <v>925.93528939317628</v>
      </c>
      <c r="R110" s="203">
        <f t="shared" ref="R110:V110" si="90">R78*1000000/R$6</f>
        <v>880.66059466910474</v>
      </c>
      <c r="S110" s="203">
        <f t="shared" si="90"/>
        <v>879.52459086584804</v>
      </c>
      <c r="T110" s="203">
        <f t="shared" si="90"/>
        <v>943.37206241852323</v>
      </c>
      <c r="U110" s="203">
        <f t="shared" si="90"/>
        <v>834.34366642890689</v>
      </c>
      <c r="V110" s="203">
        <f t="shared" si="90"/>
        <v>839.02039403457695</v>
      </c>
      <c r="W110" s="203">
        <f t="shared" ref="W110" si="91">W78*1000000/W$6</f>
        <v>852.44299168382713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1197.1172912685265</v>
      </c>
      <c r="C111" s="192">
        <f t="shared" si="92"/>
        <v>1196.0505172672633</v>
      </c>
      <c r="D111" s="192">
        <f t="shared" si="92"/>
        <v>1220.3882829445499</v>
      </c>
      <c r="E111" s="192">
        <f t="shared" si="92"/>
        <v>1297.965611446725</v>
      </c>
      <c r="F111" s="192">
        <f t="shared" si="92"/>
        <v>1353.1321386739041</v>
      </c>
      <c r="G111" s="192">
        <f t="shared" si="92"/>
        <v>1339.6693758242459</v>
      </c>
      <c r="H111" s="192">
        <f t="shared" si="92"/>
        <v>1284.5716139687268</v>
      </c>
      <c r="I111" s="192">
        <f t="shared" si="92"/>
        <v>1243.5799015103898</v>
      </c>
      <c r="J111" s="192">
        <f t="shared" si="92"/>
        <v>1163.2788125072263</v>
      </c>
      <c r="K111" s="192">
        <f t="shared" si="92"/>
        <v>1115.5617848893285</v>
      </c>
      <c r="L111" s="192">
        <f t="shared" si="92"/>
        <v>1174.1225339190148</v>
      </c>
      <c r="M111" s="192">
        <f t="shared" si="92"/>
        <v>966.02070507560779</v>
      </c>
      <c r="N111" s="192">
        <f t="shared" si="92"/>
        <v>935.37066177517522</v>
      </c>
      <c r="O111" s="192">
        <f t="shared" si="92"/>
        <v>879.13458224491922</v>
      </c>
      <c r="P111" s="192">
        <f t="shared" si="92"/>
        <v>850.94582472456239</v>
      </c>
      <c r="Q111" s="192">
        <f t="shared" si="92"/>
        <v>925.93528939317628</v>
      </c>
      <c r="R111" s="192">
        <f t="shared" ref="R111:V111" si="93">R79*1000000/R$6</f>
        <v>880.66059466910474</v>
      </c>
      <c r="S111" s="192">
        <f t="shared" si="93"/>
        <v>879.52459086584804</v>
      </c>
      <c r="T111" s="192">
        <f t="shared" si="93"/>
        <v>943.37206241852323</v>
      </c>
      <c r="U111" s="192">
        <f t="shared" si="93"/>
        <v>834.34366642890689</v>
      </c>
      <c r="V111" s="192">
        <f t="shared" si="93"/>
        <v>839.02039403457695</v>
      </c>
      <c r="W111" s="192">
        <f t="shared" ref="W111" si="94">W79*1000000/W$6</f>
        <v>852.44299168382713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905.97974789375758</v>
      </c>
      <c r="C112" s="74">
        <f t="shared" si="95"/>
        <v>903.11124733830798</v>
      </c>
      <c r="D112" s="74">
        <f t="shared" si="95"/>
        <v>930.34616344938127</v>
      </c>
      <c r="E112" s="74">
        <f t="shared" si="95"/>
        <v>1012.0887753823333</v>
      </c>
      <c r="F112" s="74">
        <f t="shared" si="95"/>
        <v>1078.3334868753398</v>
      </c>
      <c r="G112" s="74">
        <f t="shared" si="95"/>
        <v>1064.7794923266888</v>
      </c>
      <c r="H112" s="74">
        <f t="shared" si="95"/>
        <v>1005.3393662582121</v>
      </c>
      <c r="I112" s="74">
        <f t="shared" si="95"/>
        <v>968.24149509913786</v>
      </c>
      <c r="J112" s="74">
        <f t="shared" si="95"/>
        <v>896.76390043671574</v>
      </c>
      <c r="K112" s="74">
        <f t="shared" si="95"/>
        <v>861.60300981204716</v>
      </c>
      <c r="L112" s="74">
        <f t="shared" si="95"/>
        <v>916.10917611110619</v>
      </c>
      <c r="M112" s="74">
        <f t="shared" si="95"/>
        <v>725.68809372960607</v>
      </c>
      <c r="N112" s="74">
        <f t="shared" si="95"/>
        <v>695.67054000304904</v>
      </c>
      <c r="O112" s="74">
        <f t="shared" si="95"/>
        <v>644.35183149916634</v>
      </c>
      <c r="P112" s="74">
        <f t="shared" si="95"/>
        <v>617.35206174132247</v>
      </c>
      <c r="Q112" s="74">
        <f t="shared" si="95"/>
        <v>682.14820771819234</v>
      </c>
      <c r="R112" s="74">
        <f t="shared" ref="R112:V112" si="96">R80*1000000/R$6</f>
        <v>627.14748471261919</v>
      </c>
      <c r="S112" s="74">
        <f t="shared" si="96"/>
        <v>628.57140831249365</v>
      </c>
      <c r="T112" s="74">
        <f t="shared" si="96"/>
        <v>692.68527387405447</v>
      </c>
      <c r="U112" s="74">
        <f t="shared" si="96"/>
        <v>602.90005221027707</v>
      </c>
      <c r="V112" s="74">
        <f t="shared" si="96"/>
        <v>612.30349612169721</v>
      </c>
      <c r="W112" s="74">
        <f t="shared" ref="W112" si="97">W80*1000000/W$6</f>
        <v>610.84300070827294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225.10672632166504</v>
      </c>
      <c r="C114" s="74">
        <f t="shared" si="101"/>
        <v>224.06614716570337</v>
      </c>
      <c r="D114" s="74">
        <f t="shared" si="101"/>
        <v>218.88787494640715</v>
      </c>
      <c r="E114" s="74">
        <f t="shared" si="101"/>
        <v>211.35206910617913</v>
      </c>
      <c r="F114" s="74">
        <f t="shared" si="101"/>
        <v>202.88677171031685</v>
      </c>
      <c r="G114" s="74">
        <f t="shared" si="101"/>
        <v>202.130629859181</v>
      </c>
      <c r="H114" s="74">
        <f t="shared" si="101"/>
        <v>198.83291720801961</v>
      </c>
      <c r="I114" s="74">
        <f t="shared" si="101"/>
        <v>195.07601461459936</v>
      </c>
      <c r="J114" s="74">
        <f t="shared" si="101"/>
        <v>188.50600619678013</v>
      </c>
      <c r="K114" s="74">
        <f t="shared" si="101"/>
        <v>178.12280307794737</v>
      </c>
      <c r="L114" s="74">
        <f t="shared" si="101"/>
        <v>182.54200045014738</v>
      </c>
      <c r="M114" s="74">
        <f t="shared" si="101"/>
        <v>173.47973192108321</v>
      </c>
      <c r="N114" s="74">
        <f t="shared" si="101"/>
        <v>172.56152662794381</v>
      </c>
      <c r="O114" s="74">
        <f t="shared" si="101"/>
        <v>173.79263894176208</v>
      </c>
      <c r="P114" s="74">
        <f t="shared" si="101"/>
        <v>171.68615645066848</v>
      </c>
      <c r="Q114" s="74">
        <f t="shared" si="101"/>
        <v>177.49533787509276</v>
      </c>
      <c r="R114" s="74">
        <f t="shared" ref="R114:V114" si="102">R82*1000000/R$6</f>
        <v>182.55461077378592</v>
      </c>
      <c r="S114" s="74">
        <f t="shared" si="102"/>
        <v>180.30085025599215</v>
      </c>
      <c r="T114" s="74">
        <f t="shared" si="102"/>
        <v>176.52745807492423</v>
      </c>
      <c r="U114" s="74">
        <f t="shared" si="102"/>
        <v>165.26341357258801</v>
      </c>
      <c r="V114" s="74">
        <f t="shared" si="102"/>
        <v>162.53066408472603</v>
      </c>
      <c r="W114" s="74">
        <f t="shared" ref="W114" si="103">W82*1000000/W$6</f>
        <v>172.60173192521188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66.030817053103959</v>
      </c>
      <c r="C115" s="193">
        <f t="shared" si="104"/>
        <v>68.873122763252027</v>
      </c>
      <c r="D115" s="193">
        <f t="shared" si="104"/>
        <v>71.154244548761511</v>
      </c>
      <c r="E115" s="193">
        <f t="shared" si="104"/>
        <v>74.524766958212524</v>
      </c>
      <c r="F115" s="193">
        <f t="shared" si="104"/>
        <v>71.911880088247543</v>
      </c>
      <c r="G115" s="193">
        <f t="shared" si="104"/>
        <v>72.759253638376222</v>
      </c>
      <c r="H115" s="193">
        <f t="shared" si="104"/>
        <v>80.399330502495175</v>
      </c>
      <c r="I115" s="193">
        <f t="shared" si="104"/>
        <v>80.262391796652622</v>
      </c>
      <c r="J115" s="193">
        <f t="shared" si="104"/>
        <v>78.008905873730569</v>
      </c>
      <c r="K115" s="193">
        <f t="shared" si="104"/>
        <v>75.835971999334191</v>
      </c>
      <c r="L115" s="193">
        <f t="shared" si="104"/>
        <v>75.471357357761107</v>
      </c>
      <c r="M115" s="193">
        <f t="shared" si="104"/>
        <v>66.852879424918555</v>
      </c>
      <c r="N115" s="193">
        <f t="shared" si="104"/>
        <v>67.138595144182517</v>
      </c>
      <c r="O115" s="193">
        <f t="shared" si="104"/>
        <v>60.990111803990658</v>
      </c>
      <c r="P115" s="193">
        <f t="shared" si="104"/>
        <v>61.907606532571364</v>
      </c>
      <c r="Q115" s="193">
        <f t="shared" si="104"/>
        <v>66.291743799891051</v>
      </c>
      <c r="R115" s="193">
        <f t="shared" ref="R115:V115" si="105">R83*1000000/R$6</f>
        <v>70.958499182699555</v>
      </c>
      <c r="S115" s="193">
        <f t="shared" si="105"/>
        <v>70.65233229736225</v>
      </c>
      <c r="T115" s="193">
        <f t="shared" si="105"/>
        <v>74.159330469544557</v>
      </c>
      <c r="U115" s="193">
        <f t="shared" si="105"/>
        <v>66.180200646041726</v>
      </c>
      <c r="V115" s="193">
        <f t="shared" si="105"/>
        <v>64.186233828153718</v>
      </c>
      <c r="W115" s="193">
        <f t="shared" ref="W115" si="106">W83*1000000/W$6</f>
        <v>68.998259050342398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0.48942877855248473</v>
      </c>
      <c r="C118" s="206">
        <f t="shared" si="110"/>
        <v>0.50407702955923928</v>
      </c>
      <c r="D118" s="206">
        <f t="shared" si="110"/>
        <v>0.50840974795544391</v>
      </c>
      <c r="E118" s="206">
        <f t="shared" si="110"/>
        <v>0.52133570781708316</v>
      </c>
      <c r="F118" s="206">
        <f t="shared" si="110"/>
        <v>0.52744364818427625</v>
      </c>
      <c r="G118" s="206">
        <f t="shared" si="110"/>
        <v>0.54280571325108196</v>
      </c>
      <c r="H118" s="206">
        <f t="shared" si="110"/>
        <v>0.56305918473144723</v>
      </c>
      <c r="I118" s="206">
        <f t="shared" si="110"/>
        <v>0.56797631039434349</v>
      </c>
      <c r="J118" s="206">
        <f t="shared" si="110"/>
        <v>0.58215756023636989</v>
      </c>
      <c r="K118" s="206">
        <f t="shared" si="110"/>
        <v>0.60169223580281139</v>
      </c>
      <c r="L118" s="206">
        <f t="shared" si="110"/>
        <v>0.61625427980884617</v>
      </c>
      <c r="M118" s="206">
        <f t="shared" si="110"/>
        <v>0.63482267197143871</v>
      </c>
      <c r="N118" s="206">
        <f t="shared" si="110"/>
        <v>0.64981835476903871</v>
      </c>
      <c r="O118" s="206">
        <f t="shared" si="110"/>
        <v>0.66240624206597742</v>
      </c>
      <c r="P118" s="206">
        <f t="shared" si="110"/>
        <v>0.66547380520539878</v>
      </c>
      <c r="Q118" s="206">
        <f t="shared" si="110"/>
        <v>0.68309025180937943</v>
      </c>
      <c r="R118" s="206">
        <f t="shared" ref="R118:V118" si="111">IF(R104=0,"",R104/R97)</f>
        <v>0.70039524513661811</v>
      </c>
      <c r="S118" s="206">
        <f t="shared" si="111"/>
        <v>0.72114095134714218</v>
      </c>
      <c r="T118" s="206">
        <f t="shared" si="111"/>
        <v>0.72460539313135008</v>
      </c>
      <c r="U118" s="206">
        <f t="shared" si="111"/>
        <v>0.74356555810160074</v>
      </c>
      <c r="V118" s="206">
        <f t="shared" si="111"/>
        <v>0.75743494933619704</v>
      </c>
      <c r="W118" s="206">
        <f t="shared" ref="W118" si="112">IF(W104=0,"",W104/W97)</f>
        <v>0.77033902289019118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0.45565911119236474</v>
      </c>
      <c r="C119" s="199">
        <f t="shared" si="113"/>
        <v>0.46952763196120229</v>
      </c>
      <c r="D119" s="199">
        <f t="shared" si="113"/>
        <v>0.47668525434916426</v>
      </c>
      <c r="E119" s="199">
        <f t="shared" si="113"/>
        <v>0.48545484449539311</v>
      </c>
      <c r="F119" s="199">
        <f t="shared" si="113"/>
        <v>0.49505543813702985</v>
      </c>
      <c r="G119" s="199">
        <f t="shared" si="113"/>
        <v>0.50712076745766466</v>
      </c>
      <c r="H119" s="199">
        <f t="shared" si="113"/>
        <v>0.52564016814885561</v>
      </c>
      <c r="I119" s="199">
        <f t="shared" si="113"/>
        <v>0.53743535213807059</v>
      </c>
      <c r="J119" s="199">
        <f t="shared" si="113"/>
        <v>0.54887548432180766</v>
      </c>
      <c r="K119" s="199">
        <f t="shared" si="113"/>
        <v>0.56164383867184298</v>
      </c>
      <c r="L119" s="199">
        <f t="shared" si="113"/>
        <v>0.5807926405628262</v>
      </c>
      <c r="M119" s="199">
        <f t="shared" si="113"/>
        <v>0.59777113210260624</v>
      </c>
      <c r="N119" s="199">
        <f t="shared" si="113"/>
        <v>0.61398199026989253</v>
      </c>
      <c r="O119" s="199">
        <f t="shared" si="113"/>
        <v>0.62654773127561281</v>
      </c>
      <c r="P119" s="199">
        <f t="shared" si="113"/>
        <v>0.63349430149662656</v>
      </c>
      <c r="Q119" s="199">
        <f t="shared" si="113"/>
        <v>0.63670342387543466</v>
      </c>
      <c r="R119" s="199">
        <f t="shared" ref="R119:V119" si="114">IF(R105=0,"",R105/R98)</f>
        <v>0.65178862510564872</v>
      </c>
      <c r="S119" s="199">
        <f t="shared" si="114"/>
        <v>0.66777401631150646</v>
      </c>
      <c r="T119" s="199">
        <f t="shared" si="114"/>
        <v>0.68216636649349016</v>
      </c>
      <c r="U119" s="199">
        <f t="shared" si="114"/>
        <v>0.69804672508049392</v>
      </c>
      <c r="V119" s="199">
        <f t="shared" si="114"/>
        <v>0.71049167818097692</v>
      </c>
      <c r="W119" s="199">
        <f t="shared" ref="W119" si="115">IF(W105=0,"",W105/W98)</f>
        <v>0.7231438964800101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1.6972956810825832</v>
      </c>
      <c r="C120" s="200">
        <f t="shared" si="116"/>
        <v>1.8303619494737791</v>
      </c>
      <c r="D120" s="200">
        <f t="shared" si="116"/>
        <v>1.9357136677360671</v>
      </c>
      <c r="E120" s="200">
        <f t="shared" si="116"/>
        <v>2.0472951008986957</v>
      </c>
      <c r="F120" s="200">
        <f t="shared" si="116"/>
        <v>2.1717134705173171</v>
      </c>
      <c r="G120" s="200">
        <f t="shared" si="116"/>
        <v>2.2890405436869194</v>
      </c>
      <c r="H120" s="200">
        <f t="shared" si="116"/>
        <v>2.3689427037840005</v>
      </c>
      <c r="I120" s="200">
        <f t="shared" si="116"/>
        <v>2.431124514518078</v>
      </c>
      <c r="J120" s="200">
        <f t="shared" si="116"/>
        <v>2.4761804815335511</v>
      </c>
      <c r="K120" s="200">
        <f t="shared" si="116"/>
        <v>2.5370058675583214</v>
      </c>
      <c r="L120" s="200">
        <f t="shared" si="116"/>
        <v>2.6032626726266987</v>
      </c>
      <c r="M120" s="200">
        <f t="shared" si="116"/>
        <v>2.6737492963407532</v>
      </c>
      <c r="N120" s="200">
        <f t="shared" si="116"/>
        <v>2.7706478383012345</v>
      </c>
      <c r="O120" s="200">
        <f t="shared" si="116"/>
        <v>2.8687172282224935</v>
      </c>
      <c r="P120" s="200">
        <f t="shared" si="116"/>
        <v>2.9531604098665891</v>
      </c>
      <c r="Q120" s="200">
        <f t="shared" si="116"/>
        <v>3.0413093506988398</v>
      </c>
      <c r="R120" s="200">
        <f t="shared" ref="R120:V120" si="117">IF(R106=0,"",R106/R99)</f>
        <v>3.1397844620529143</v>
      </c>
      <c r="S120" s="200">
        <f t="shared" si="117"/>
        <v>3.2501154401294077</v>
      </c>
      <c r="T120" s="200">
        <f t="shared" si="117"/>
        <v>3.3626167642331968</v>
      </c>
      <c r="U120" s="200">
        <f t="shared" si="117"/>
        <v>3.4622431861700256</v>
      </c>
      <c r="V120" s="200">
        <f t="shared" si="117"/>
        <v>3.5520349544334793</v>
      </c>
      <c r="W120" s="200">
        <f t="shared" ref="W120" si="118">IF(W106=0,"",W106/W99)</f>
        <v>3.616202406699955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0.53809612744608604</v>
      </c>
      <c r="C121" s="200">
        <f t="shared" si="119"/>
        <v>0.5446380492586177</v>
      </c>
      <c r="D121" s="200">
        <f t="shared" si="119"/>
        <v>0.54864443755558656</v>
      </c>
      <c r="E121" s="200">
        <f t="shared" si="119"/>
        <v>0.55316887671079829</v>
      </c>
      <c r="F121" s="200">
        <f t="shared" si="119"/>
        <v>0.55985566648061114</v>
      </c>
      <c r="G121" s="200">
        <f t="shared" si="119"/>
        <v>0.56665559642317054</v>
      </c>
      <c r="H121" s="200">
        <f t="shared" si="119"/>
        <v>0.57537950969865381</v>
      </c>
      <c r="I121" s="200">
        <f t="shared" si="119"/>
        <v>0.58345816270089779</v>
      </c>
      <c r="J121" s="200">
        <f t="shared" si="119"/>
        <v>0.59355299648263582</v>
      </c>
      <c r="K121" s="200">
        <f t="shared" si="119"/>
        <v>0.604089171998625</v>
      </c>
      <c r="L121" s="200">
        <f t="shared" si="119"/>
        <v>0.613197766089427</v>
      </c>
      <c r="M121" s="200">
        <f t="shared" si="119"/>
        <v>0.62114879313818205</v>
      </c>
      <c r="N121" s="200">
        <f t="shared" si="119"/>
        <v>0.63143553885064985</v>
      </c>
      <c r="O121" s="200">
        <f t="shared" si="119"/>
        <v>0.64285135670110227</v>
      </c>
      <c r="P121" s="200">
        <f t="shared" si="119"/>
        <v>0.6525128945377261</v>
      </c>
      <c r="Q121" s="200">
        <f t="shared" si="119"/>
        <v>0.66162624600815378</v>
      </c>
      <c r="R121" s="200">
        <f t="shared" ref="R121:V121" si="120">IF(R107=0,"",R107/R100)</f>
        <v>0.67569489776282898</v>
      </c>
      <c r="S121" s="200">
        <f t="shared" si="120"/>
        <v>0.69339017446667151</v>
      </c>
      <c r="T121" s="200">
        <f t="shared" si="120"/>
        <v>0.71153859363241867</v>
      </c>
      <c r="U121" s="200">
        <f t="shared" si="120"/>
        <v>0.73118542319930724</v>
      </c>
      <c r="V121" s="200">
        <f t="shared" si="120"/>
        <v>0.74762141245728153</v>
      </c>
      <c r="W121" s="200">
        <f t="shared" ref="W121" si="121">IF(W107=0,"",W107/W100)</f>
        <v>0.76030047970924197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0.64316445558319091</v>
      </c>
      <c r="C122" s="201">
        <f t="shared" si="122"/>
        <v>0.64895253590341184</v>
      </c>
      <c r="D122" s="201">
        <f t="shared" si="122"/>
        <v>0.64796382375560646</v>
      </c>
      <c r="E122" s="201">
        <f t="shared" si="122"/>
        <v>0.64859259705391725</v>
      </c>
      <c r="F122" s="201">
        <f t="shared" si="122"/>
        <v>0.6519318368818563</v>
      </c>
      <c r="G122" s="201">
        <f t="shared" si="122"/>
        <v>0.6548183569798528</v>
      </c>
      <c r="H122" s="201">
        <f t="shared" si="122"/>
        <v>0.66051009808818195</v>
      </c>
      <c r="I122" s="201">
        <f t="shared" si="122"/>
        <v>0.66149661929702697</v>
      </c>
      <c r="J122" s="201">
        <f t="shared" si="122"/>
        <v>0.66341927498514341</v>
      </c>
      <c r="K122" s="201">
        <f t="shared" si="122"/>
        <v>0.66449286145992781</v>
      </c>
      <c r="L122" s="201">
        <f t="shared" si="122"/>
        <v>0.66905280007507106</v>
      </c>
      <c r="M122" s="201">
        <f t="shared" si="122"/>
        <v>0.67316834840327244</v>
      </c>
      <c r="N122" s="201">
        <f t="shared" si="122"/>
        <v>0.67320370636913718</v>
      </c>
      <c r="O122" s="201">
        <f t="shared" si="122"/>
        <v>0.6724199381292274</v>
      </c>
      <c r="P122" s="201">
        <f t="shared" si="122"/>
        <v>0.67978487123031528</v>
      </c>
      <c r="Q122" s="201">
        <f t="shared" si="122"/>
        <v>0.67709260963306761</v>
      </c>
      <c r="R122" s="201">
        <f t="shared" ref="R122:V122" si="123">IF(R108=0,"",R108/R101)</f>
        <v>0.67728285256021581</v>
      </c>
      <c r="S122" s="201">
        <f t="shared" si="123"/>
        <v>0.68325992761101795</v>
      </c>
      <c r="T122" s="201">
        <f t="shared" si="123"/>
        <v>0.69170061433849583</v>
      </c>
      <c r="U122" s="201">
        <f t="shared" si="123"/>
        <v>0.70296254875011965</v>
      </c>
      <c r="V122" s="201">
        <f t="shared" si="123"/>
        <v>0.71301029574369279</v>
      </c>
      <c r="W122" s="201">
        <f t="shared" ref="W122" si="124">IF(W108=0,"",W108/W101)</f>
        <v>0.717288018646422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102.10433586293745</v>
      </c>
      <c r="C126" s="203">
        <f t="shared" si="125"/>
        <v>106.05356266063926</v>
      </c>
      <c r="D126" s="203">
        <f t="shared" si="125"/>
        <v>107.26026395658833</v>
      </c>
      <c r="E126" s="203">
        <f t="shared" si="125"/>
        <v>112.04086687685822</v>
      </c>
      <c r="F126" s="203">
        <f t="shared" si="125"/>
        <v>115.50735952078801</v>
      </c>
      <c r="G126" s="203">
        <f t="shared" si="125"/>
        <v>117.22238353348568</v>
      </c>
      <c r="H126" s="203">
        <f t="shared" si="125"/>
        <v>118.1663357730865</v>
      </c>
      <c r="I126" s="203">
        <f t="shared" si="125"/>
        <v>115.62741704521635</v>
      </c>
      <c r="J126" s="203">
        <f t="shared" si="125"/>
        <v>110.73346094004347</v>
      </c>
      <c r="K126" s="203">
        <f t="shared" si="125"/>
        <v>110.55173919484457</v>
      </c>
      <c r="L126" s="203">
        <f t="shared" si="125"/>
        <v>116.21689978049473</v>
      </c>
      <c r="M126" s="203">
        <f t="shared" si="125"/>
        <v>105.31936733094524</v>
      </c>
      <c r="N126" s="203">
        <f t="shared" si="125"/>
        <v>102.40889044507857</v>
      </c>
      <c r="O126" s="203">
        <f t="shared" si="125"/>
        <v>96.404614070472974</v>
      </c>
      <c r="P126" s="203">
        <f t="shared" si="125"/>
        <v>95.147864317229406</v>
      </c>
      <c r="Q126" s="203">
        <f t="shared" si="125"/>
        <v>95.590491101250223</v>
      </c>
      <c r="R126" s="203">
        <f t="shared" ref="R126:V126" si="126">IF(R96=0,0,R96/R$19)</f>
        <v>88.537830125121545</v>
      </c>
      <c r="S126" s="203">
        <f t="shared" si="126"/>
        <v>88.424211130531276</v>
      </c>
      <c r="T126" s="203">
        <f t="shared" si="126"/>
        <v>92.473625025971515</v>
      </c>
      <c r="U126" s="203">
        <f t="shared" si="126"/>
        <v>86.599578010278506</v>
      </c>
      <c r="V126" s="203">
        <f t="shared" si="126"/>
        <v>86.008327786338313</v>
      </c>
      <c r="W126" s="203">
        <f t="shared" ref="W126" si="127">IF(W96=0,0,W96/W$19)</f>
        <v>85.416278454971931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78.904590484149608</v>
      </c>
      <c r="C127" s="192">
        <f t="shared" si="128"/>
        <v>82.392002286072596</v>
      </c>
      <c r="D127" s="192">
        <f t="shared" si="128"/>
        <v>82.935007188490616</v>
      </c>
      <c r="E127" s="192">
        <f t="shared" si="128"/>
        <v>86.84846191918956</v>
      </c>
      <c r="F127" s="192">
        <f t="shared" si="128"/>
        <v>89.440156430631575</v>
      </c>
      <c r="G127" s="192">
        <f t="shared" si="128"/>
        <v>90.306362752137133</v>
      </c>
      <c r="H127" s="192">
        <f t="shared" si="128"/>
        <v>90.993021059793506</v>
      </c>
      <c r="I127" s="192">
        <f t="shared" si="128"/>
        <v>88.292671740495592</v>
      </c>
      <c r="J127" s="192">
        <f t="shared" si="128"/>
        <v>83.285404652171451</v>
      </c>
      <c r="K127" s="192">
        <f t="shared" si="128"/>
        <v>83.183385706448007</v>
      </c>
      <c r="L127" s="192">
        <f t="shared" si="128"/>
        <v>88.852704467815428</v>
      </c>
      <c r="M127" s="192">
        <f t="shared" si="128"/>
        <v>78.376008052615433</v>
      </c>
      <c r="N127" s="192">
        <f t="shared" si="128"/>
        <v>75.7118698980955</v>
      </c>
      <c r="O127" s="192">
        <f t="shared" si="128"/>
        <v>69.762751507247572</v>
      </c>
      <c r="P127" s="192">
        <f t="shared" si="128"/>
        <v>68.442919716385859</v>
      </c>
      <c r="Q127" s="192">
        <f t="shared" si="128"/>
        <v>68.948982971972541</v>
      </c>
      <c r="R127" s="192">
        <f t="shared" ref="R127:V127" si="129">IF(R97=0,0,R97/R$19)</f>
        <v>62.431009599397548</v>
      </c>
      <c r="S127" s="192">
        <f t="shared" si="129"/>
        <v>62.820085273074199</v>
      </c>
      <c r="T127" s="192">
        <f t="shared" si="129"/>
        <v>67.646577738503666</v>
      </c>
      <c r="U127" s="192">
        <f t="shared" si="129"/>
        <v>62.516987672208337</v>
      </c>
      <c r="V127" s="192">
        <f t="shared" si="129"/>
        <v>62.002631891534143</v>
      </c>
      <c r="W127" s="192">
        <f t="shared" ref="W127" si="130">IF(W97=0,0,W97/W$19)</f>
        <v>61.231131276703387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59.239206928660877</v>
      </c>
      <c r="C128" s="74">
        <f t="shared" si="131"/>
        <v>61.246097137052026</v>
      </c>
      <c r="D128" s="74">
        <f t="shared" si="131"/>
        <v>62.313755761300733</v>
      </c>
      <c r="E128" s="74">
        <f t="shared" si="131"/>
        <v>66.15312902164159</v>
      </c>
      <c r="F128" s="74">
        <f t="shared" si="131"/>
        <v>69.361602087182405</v>
      </c>
      <c r="G128" s="74">
        <f t="shared" si="131"/>
        <v>69.672580710875536</v>
      </c>
      <c r="H128" s="74">
        <f t="shared" si="131"/>
        <v>68.89592400012198</v>
      </c>
      <c r="I128" s="74">
        <f t="shared" si="131"/>
        <v>66.742420481111324</v>
      </c>
      <c r="J128" s="74">
        <f t="shared" si="131"/>
        <v>62.079497308768026</v>
      </c>
      <c r="K128" s="74">
        <f t="shared" si="131"/>
        <v>62.452208809580874</v>
      </c>
      <c r="L128" s="74">
        <f t="shared" si="131"/>
        <v>67.400434492795085</v>
      </c>
      <c r="M128" s="74">
        <f t="shared" si="131"/>
        <v>57.761736485243325</v>
      </c>
      <c r="N128" s="74">
        <f t="shared" si="131"/>
        <v>55.369722185483937</v>
      </c>
      <c r="O128" s="74">
        <f t="shared" si="131"/>
        <v>50.454733958853815</v>
      </c>
      <c r="P128" s="74">
        <f t="shared" si="131"/>
        <v>48.812159341195404</v>
      </c>
      <c r="Q128" s="74">
        <f t="shared" si="131"/>
        <v>48.975700509210427</v>
      </c>
      <c r="R128" s="74">
        <f t="shared" ref="R128:V128" si="132">IF(R98=0,0,R98/R$19)</f>
        <v>42.182796826751705</v>
      </c>
      <c r="S128" s="74">
        <f t="shared" si="132"/>
        <v>42.530841153774418</v>
      </c>
      <c r="T128" s="74">
        <f t="shared" si="132"/>
        <v>47.239876535698798</v>
      </c>
      <c r="U128" s="74">
        <f t="shared" si="132"/>
        <v>43.135373242785398</v>
      </c>
      <c r="V128" s="74">
        <f t="shared" si="132"/>
        <v>42.924545234026965</v>
      </c>
      <c r="W128" s="74">
        <f t="shared" ref="W128" si="133">IF(W98=0,0,W98/W$19)</f>
        <v>41.56477004676055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0.33467518086403664</v>
      </c>
      <c r="C129" s="74">
        <f t="shared" si="134"/>
        <v>0.41819824964052466</v>
      </c>
      <c r="D129" s="74">
        <f t="shared" si="134"/>
        <v>0.33342465643887526</v>
      </c>
      <c r="E129" s="74">
        <f t="shared" si="134"/>
        <v>0.69235803427726905</v>
      </c>
      <c r="F129" s="74">
        <f t="shared" si="134"/>
        <v>0.59448299838936769</v>
      </c>
      <c r="G129" s="74">
        <f t="shared" si="134"/>
        <v>0.79721575860863969</v>
      </c>
      <c r="H129" s="74">
        <f t="shared" si="134"/>
        <v>0.89965151622601769</v>
      </c>
      <c r="I129" s="74">
        <f t="shared" si="134"/>
        <v>0.5839683125530758</v>
      </c>
      <c r="J129" s="74">
        <f t="shared" si="134"/>
        <v>0.67857394694967799</v>
      </c>
      <c r="K129" s="74">
        <f t="shared" si="134"/>
        <v>1.0322742401995115</v>
      </c>
      <c r="L129" s="74">
        <f t="shared" si="134"/>
        <v>1.015806546828079</v>
      </c>
      <c r="M129" s="74">
        <f t="shared" si="134"/>
        <v>1.0016705543902968</v>
      </c>
      <c r="N129" s="74">
        <f t="shared" si="134"/>
        <v>0.96748898243705062</v>
      </c>
      <c r="O129" s="74">
        <f t="shared" si="134"/>
        <v>0.90198832491164305</v>
      </c>
      <c r="P129" s="74">
        <f t="shared" si="134"/>
        <v>0.71158954021349285</v>
      </c>
      <c r="Q129" s="74">
        <f t="shared" si="134"/>
        <v>1.0920191673932267</v>
      </c>
      <c r="R129" s="74">
        <f t="shared" ref="R129:V129" si="135">IF(R99=0,0,R99/R$19)</f>
        <v>1.0307417926222802</v>
      </c>
      <c r="S129" s="74">
        <f t="shared" si="135"/>
        <v>1.1345418526012254</v>
      </c>
      <c r="T129" s="74">
        <f t="shared" si="135"/>
        <v>0.91030494321344047</v>
      </c>
      <c r="U129" s="74">
        <f t="shared" si="135"/>
        <v>0.87478882539559732</v>
      </c>
      <c r="V129" s="74">
        <f t="shared" si="135"/>
        <v>0.86472997141524799</v>
      </c>
      <c r="W129" s="74">
        <f t="shared" ref="W129" si="136">IF(W99=0,0,W99/W$19)</f>
        <v>0.8554176364375029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13.092187962359354</v>
      </c>
      <c r="C130" s="74">
        <f t="shared" si="137"/>
        <v>13.819473684675501</v>
      </c>
      <c r="D130" s="74">
        <f t="shared" si="137"/>
        <v>13.393909676012031</v>
      </c>
      <c r="E130" s="74">
        <f t="shared" si="137"/>
        <v>12.873059415611626</v>
      </c>
      <c r="F130" s="74">
        <f t="shared" si="137"/>
        <v>12.560568730101977</v>
      </c>
      <c r="G130" s="74">
        <f t="shared" si="137"/>
        <v>12.792361353017087</v>
      </c>
      <c r="H130" s="74">
        <f t="shared" si="137"/>
        <v>13.066496702199581</v>
      </c>
      <c r="I130" s="74">
        <f t="shared" si="137"/>
        <v>12.947658587356146</v>
      </c>
      <c r="J130" s="74">
        <f t="shared" si="137"/>
        <v>12.698348862724266</v>
      </c>
      <c r="K130" s="74">
        <f t="shared" si="137"/>
        <v>12.147717578135143</v>
      </c>
      <c r="L130" s="74">
        <f t="shared" si="137"/>
        <v>12.663160668443769</v>
      </c>
      <c r="M130" s="74">
        <f t="shared" si="137"/>
        <v>12.576615255814641</v>
      </c>
      <c r="N130" s="74">
        <f t="shared" si="137"/>
        <v>12.466738426964806</v>
      </c>
      <c r="O130" s="74">
        <f t="shared" si="137"/>
        <v>12.349172442099368</v>
      </c>
      <c r="P130" s="74">
        <f t="shared" si="137"/>
        <v>12.381160897891929</v>
      </c>
      <c r="Q130" s="74">
        <f t="shared" si="137"/>
        <v>12.294422138521124</v>
      </c>
      <c r="R130" s="74">
        <f t="shared" ref="R130:V130" si="138">IF(R100=0,0,R100/R$19)</f>
        <v>12.503821622004049</v>
      </c>
      <c r="S130" s="74">
        <f t="shared" si="138"/>
        <v>12.449150371194174</v>
      </c>
      <c r="T130" s="74">
        <f t="shared" si="138"/>
        <v>12.347235061142383</v>
      </c>
      <c r="U130" s="74">
        <f t="shared" si="138"/>
        <v>11.927766490505327</v>
      </c>
      <c r="V130" s="74">
        <f t="shared" si="138"/>
        <v>11.775587841318062</v>
      </c>
      <c r="W130" s="74">
        <f t="shared" ref="W130" si="139">IF(W100=0,0,W100/W$19)</f>
        <v>12.210235885030956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6.2385204122653501</v>
      </c>
      <c r="C131" s="193">
        <f t="shared" si="140"/>
        <v>6.9082332147045484</v>
      </c>
      <c r="D131" s="193">
        <f t="shared" si="140"/>
        <v>6.8939170947389989</v>
      </c>
      <c r="E131" s="193">
        <f t="shared" si="140"/>
        <v>7.1299154476590489</v>
      </c>
      <c r="F131" s="193">
        <f t="shared" si="140"/>
        <v>6.9235026149578189</v>
      </c>
      <c r="G131" s="193">
        <f t="shared" si="140"/>
        <v>7.0442049296358631</v>
      </c>
      <c r="H131" s="193">
        <f t="shared" si="140"/>
        <v>8.1309488412459334</v>
      </c>
      <c r="I131" s="193">
        <f t="shared" si="140"/>
        <v>8.0186243594750355</v>
      </c>
      <c r="J131" s="193">
        <f t="shared" si="140"/>
        <v>7.8289845337294741</v>
      </c>
      <c r="K131" s="193">
        <f t="shared" si="140"/>
        <v>7.5511850785324803</v>
      </c>
      <c r="L131" s="193">
        <f t="shared" si="140"/>
        <v>7.7733027597485016</v>
      </c>
      <c r="M131" s="193">
        <f t="shared" si="140"/>
        <v>7.0359857571671789</v>
      </c>
      <c r="N131" s="193">
        <f t="shared" si="140"/>
        <v>6.9079203032096972</v>
      </c>
      <c r="O131" s="193">
        <f t="shared" si="140"/>
        <v>6.0568567813827352</v>
      </c>
      <c r="P131" s="193">
        <f t="shared" si="140"/>
        <v>6.5380099370850271</v>
      </c>
      <c r="Q131" s="193">
        <f t="shared" si="140"/>
        <v>6.5868411568477558</v>
      </c>
      <c r="R131" s="193">
        <f t="shared" ref="R131:V131" si="141">IF(R101=0,0,R101/R$19)</f>
        <v>6.7136493580194987</v>
      </c>
      <c r="S131" s="193">
        <f t="shared" si="141"/>
        <v>6.7055518955043825</v>
      </c>
      <c r="T131" s="193">
        <f t="shared" si="141"/>
        <v>7.1491611984490557</v>
      </c>
      <c r="U131" s="193">
        <f t="shared" si="141"/>
        <v>6.5790591135220104</v>
      </c>
      <c r="V131" s="193">
        <f t="shared" si="141"/>
        <v>6.4377688447738697</v>
      </c>
      <c r="W131" s="193">
        <f t="shared" ref="W131" si="142">IF(W101=0,0,W101/W$19)</f>
        <v>6.600707708474383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23.199745378787824</v>
      </c>
      <c r="C132" s="77">
        <f t="shared" si="143"/>
        <v>23.661560374566658</v>
      </c>
      <c r="D132" s="77">
        <f t="shared" si="143"/>
        <v>24.325256768097713</v>
      </c>
      <c r="E132" s="77">
        <f t="shared" si="143"/>
        <v>25.192404957668664</v>
      </c>
      <c r="F132" s="77">
        <f t="shared" si="143"/>
        <v>26.067203090156447</v>
      </c>
      <c r="G132" s="77">
        <f t="shared" si="143"/>
        <v>26.91602078134855</v>
      </c>
      <c r="H132" s="77">
        <f t="shared" si="143"/>
        <v>27.173314713292985</v>
      </c>
      <c r="I132" s="77">
        <f t="shared" si="143"/>
        <v>27.334745304720769</v>
      </c>
      <c r="J132" s="77">
        <f t="shared" si="143"/>
        <v>27.448056287872014</v>
      </c>
      <c r="K132" s="77">
        <f t="shared" si="143"/>
        <v>27.368353488396576</v>
      </c>
      <c r="L132" s="77">
        <f t="shared" si="143"/>
        <v>27.364195312679321</v>
      </c>
      <c r="M132" s="77">
        <f t="shared" si="143"/>
        <v>26.943359278329801</v>
      </c>
      <c r="N132" s="77">
        <f t="shared" si="143"/>
        <v>26.697020546983062</v>
      </c>
      <c r="O132" s="77">
        <f t="shared" si="143"/>
        <v>26.641862563225423</v>
      </c>
      <c r="P132" s="77">
        <f t="shared" si="143"/>
        <v>26.70494460084354</v>
      </c>
      <c r="Q132" s="77">
        <f t="shared" si="143"/>
        <v>26.641508129277682</v>
      </c>
      <c r="R132" s="77">
        <f t="shared" ref="R132:V132" si="144">IF(R102=0,0,R102/R$19)</f>
        <v>26.106820525724011</v>
      </c>
      <c r="S132" s="77">
        <f t="shared" si="144"/>
        <v>25.604125857457078</v>
      </c>
      <c r="T132" s="77">
        <f t="shared" si="144"/>
        <v>24.827047287467824</v>
      </c>
      <c r="U132" s="77">
        <f t="shared" si="144"/>
        <v>24.082590338070169</v>
      </c>
      <c r="V132" s="77">
        <f t="shared" si="144"/>
        <v>24.00569589480418</v>
      </c>
      <c r="W132" s="77">
        <f t="shared" ref="W132" si="145">IF(W102=0,0,W102/W$19)</f>
        <v>24.185147178268544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38.618177342841356</v>
      </c>
      <c r="C134" s="153">
        <f t="shared" si="146"/>
        <v>41.531915771801522</v>
      </c>
      <c r="D134" s="153">
        <f t="shared" si="146"/>
        <v>42.164966101383449</v>
      </c>
      <c r="E134" s="153">
        <f t="shared" si="146"/>
        <v>45.277204367465679</v>
      </c>
      <c r="F134" s="153">
        <f t="shared" si="146"/>
        <v>47.174642401944674</v>
      </c>
      <c r="G134" s="153">
        <f t="shared" si="146"/>
        <v>49.018809644784739</v>
      </c>
      <c r="H134" s="153">
        <f t="shared" si="146"/>
        <v>51.234456254178738</v>
      </c>
      <c r="I134" s="153">
        <f t="shared" si="146"/>
        <v>50.148145930025613</v>
      </c>
      <c r="J134" s="153">
        <f t="shared" si="146"/>
        <v>48.485227975606946</v>
      </c>
      <c r="K134" s="153">
        <f t="shared" si="146"/>
        <v>50.050797327360321</v>
      </c>
      <c r="L134" s="153">
        <f t="shared" si="146"/>
        <v>54.755859400881839</v>
      </c>
      <c r="M134" s="153">
        <f t="shared" si="146"/>
        <v>49.75486685041632</v>
      </c>
      <c r="N134" s="153">
        <f t="shared" si="146"/>
        <v>49.198962733667926</v>
      </c>
      <c r="O134" s="153">
        <f t="shared" si="146"/>
        <v>46.211282062098462</v>
      </c>
      <c r="P134" s="153">
        <f t="shared" si="146"/>
        <v>45.546970223030911</v>
      </c>
      <c r="Q134" s="153">
        <f t="shared" si="146"/>
        <v>47.098378140325337</v>
      </c>
      <c r="R134" s="153">
        <f t="shared" ref="R134:V134" si="147">IF(R104=0,0,R104/R$19)</f>
        <v>43.7263822724966</v>
      </c>
      <c r="S134" s="153">
        <f t="shared" si="147"/>
        <v>45.302136057533325</v>
      </c>
      <c r="T134" s="153">
        <f t="shared" si="147"/>
        <v>49.017075056198891</v>
      </c>
      <c r="U134" s="153">
        <f t="shared" si="147"/>
        <v>46.485478829316484</v>
      </c>
      <c r="V134" s="153">
        <f t="shared" si="147"/>
        <v>46.96296034547504</v>
      </c>
      <c r="W134" s="153">
        <f t="shared" ref="W134" si="148">IF(W104=0,0,W104/W$19)</f>
        <v>47.168729838156715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26.992884376854192</v>
      </c>
      <c r="C135" s="74">
        <f t="shared" si="149"/>
        <v>28.756734955625806</v>
      </c>
      <c r="D135" s="74">
        <f t="shared" si="149"/>
        <v>29.70404851452734</v>
      </c>
      <c r="E135" s="74">
        <f t="shared" si="149"/>
        <v>32.114356962084699</v>
      </c>
      <c r="F135" s="74">
        <f t="shared" si="149"/>
        <v>34.33783831115641</v>
      </c>
      <c r="G135" s="74">
        <f t="shared" si="149"/>
        <v>35.332412600855285</v>
      </c>
      <c r="H135" s="74">
        <f t="shared" si="149"/>
        <v>36.214465076194891</v>
      </c>
      <c r="I135" s="74">
        <f t="shared" si="149"/>
        <v>35.86973625381323</v>
      </c>
      <c r="J135" s="74">
        <f t="shared" si="149"/>
        <v>34.073914151804402</v>
      </c>
      <c r="K135" s="74">
        <f t="shared" si="149"/>
        <v>35.075898289348494</v>
      </c>
      <c r="L135" s="74">
        <f t="shared" si="149"/>
        <v>39.145676324152248</v>
      </c>
      <c r="M135" s="74">
        <f t="shared" si="149"/>
        <v>34.528298610996316</v>
      </c>
      <c r="N135" s="74">
        <f t="shared" si="149"/>
        <v>33.996012228134447</v>
      </c>
      <c r="O135" s="74">
        <f t="shared" si="149"/>
        <v>31.612299094034476</v>
      </c>
      <c r="P135" s="74">
        <f t="shared" si="149"/>
        <v>30.922224786392615</v>
      </c>
      <c r="Q135" s="74">
        <f t="shared" si="149"/>
        <v>31.182996200912147</v>
      </c>
      <c r="R135" s="74">
        <f t="shared" ref="R135:V135" si="150">IF(R105=0,0,R105/R$19)</f>
        <v>27.494267146819418</v>
      </c>
      <c r="S135" s="74">
        <f t="shared" si="150"/>
        <v>28.400990614362652</v>
      </c>
      <c r="T135" s="74">
        <f t="shared" si="150"/>
        <v>32.22545492995873</v>
      </c>
      <c r="U135" s="74">
        <f t="shared" si="150"/>
        <v>30.110506027251116</v>
      </c>
      <c r="V135" s="74">
        <f t="shared" si="150"/>
        <v>30.497532178479073</v>
      </c>
      <c r="W135" s="74">
        <f t="shared" ref="W135" si="151">IF(W105=0,0,W105/W$19)</f>
        <v>30.057309767910034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0.56804273904606184</v>
      </c>
      <c r="C136" s="74">
        <f t="shared" si="152"/>
        <v>0.76545416347855288</v>
      </c>
      <c r="D136" s="74">
        <f t="shared" si="152"/>
        <v>0.64541466462893327</v>
      </c>
      <c r="E136" s="74">
        <f t="shared" si="152"/>
        <v>1.4174612116437042</v>
      </c>
      <c r="F136" s="74">
        <f t="shared" si="152"/>
        <v>1.2910467355957145</v>
      </c>
      <c r="G136" s="74">
        <f t="shared" si="152"/>
        <v>1.8248591935213003</v>
      </c>
      <c r="H136" s="74">
        <f t="shared" si="152"/>
        <v>2.1312228953118382</v>
      </c>
      <c r="I136" s="74">
        <f t="shared" si="152"/>
        <v>1.4196996803495376</v>
      </c>
      <c r="J136" s="74">
        <f t="shared" si="152"/>
        <v>1.6802715627139759</v>
      </c>
      <c r="K136" s="74">
        <f t="shared" si="152"/>
        <v>2.6188858043154686</v>
      </c>
      <c r="L136" s="74">
        <f t="shared" si="152"/>
        <v>2.6444112659673626</v>
      </c>
      <c r="M136" s="74">
        <f t="shared" si="152"/>
        <v>2.6782159399663081</v>
      </c>
      <c r="N136" s="74">
        <f t="shared" si="152"/>
        <v>2.6805712577694751</v>
      </c>
      <c r="O136" s="74">
        <f t="shared" si="152"/>
        <v>2.5875494473295784</v>
      </c>
      <c r="P136" s="74">
        <f t="shared" si="152"/>
        <v>2.101438058233656</v>
      </c>
      <c r="Q136" s="74">
        <f t="shared" si="152"/>
        <v>3.3211681049353818</v>
      </c>
      <c r="R136" s="74">
        <f t="shared" ref="R136:V136" si="153">IF(R106=0,0,R106/R$19)</f>
        <v>3.2363070648640022</v>
      </c>
      <c r="S136" s="74">
        <f t="shared" si="153"/>
        <v>3.6873919926122656</v>
      </c>
      <c r="T136" s="74">
        <f t="shared" si="153"/>
        <v>3.0610066626138632</v>
      </c>
      <c r="U136" s="74">
        <f t="shared" si="153"/>
        <v>3.028731650063587</v>
      </c>
      <c r="V136" s="74">
        <f t="shared" si="153"/>
        <v>3.0715510846132243</v>
      </c>
      <c r="W136" s="74">
        <f t="shared" ref="W136" si="154">IF(W106=0,0,W106/W$19)</f>
        <v>3.0933633156188849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7.0448556423418323</v>
      </c>
      <c r="C137" s="74">
        <f t="shared" si="155"/>
        <v>7.526611189402467</v>
      </c>
      <c r="D137" s="74">
        <f t="shared" si="155"/>
        <v>7.3484940408659494</v>
      </c>
      <c r="E137" s="74">
        <f t="shared" si="155"/>
        <v>7.1209758167652497</v>
      </c>
      <c r="F137" s="74">
        <f t="shared" si="155"/>
        <v>7.0321055777667665</v>
      </c>
      <c r="G137" s="74">
        <f t="shared" si="155"/>
        <v>7.2488631521546143</v>
      </c>
      <c r="H137" s="74">
        <f t="shared" si="155"/>
        <v>7.5181944659906721</v>
      </c>
      <c r="I137" s="74">
        <f t="shared" si="155"/>
        <v>7.5544170906573189</v>
      </c>
      <c r="J137" s="74">
        <f t="shared" si="155"/>
        <v>7.5371430178518599</v>
      </c>
      <c r="K137" s="74">
        <f t="shared" si="155"/>
        <v>7.3383046534488008</v>
      </c>
      <c r="L137" s="74">
        <f t="shared" si="155"/>
        <v>7.7650218335212147</v>
      </c>
      <c r="M137" s="74">
        <f t="shared" si="155"/>
        <v>7.811949387912513</v>
      </c>
      <c r="N137" s="74">
        <f t="shared" si="155"/>
        <v>7.8719416963406248</v>
      </c>
      <c r="O137" s="74">
        <f t="shared" si="155"/>
        <v>7.9386822585394423</v>
      </c>
      <c r="P137" s="74">
        <f t="shared" si="155"/>
        <v>8.0788671352207739</v>
      </c>
      <c r="Q137" s="74">
        <f t="shared" si="155"/>
        <v>8.1343123663492705</v>
      </c>
      <c r="R137" s="74">
        <f t="shared" ref="R137:V137" si="156">IF(R107=0,0,R107/R$19)</f>
        <v>8.4487684725246766</v>
      </c>
      <c r="S137" s="74">
        <f t="shared" si="156"/>
        <v>8.632118547844156</v>
      </c>
      <c r="T137" s="74">
        <f t="shared" si="156"/>
        <v>8.7855342706541428</v>
      </c>
      <c r="U137" s="74">
        <f t="shared" si="156"/>
        <v>8.7214089891826525</v>
      </c>
      <c r="V137" s="74">
        <f t="shared" si="156"/>
        <v>8.8036816144410004</v>
      </c>
      <c r="W137" s="74">
        <f t="shared" ref="W137" si="157">IF(W107=0,0,W107/W$19)</f>
        <v>9.2834482007520371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4.0123945845992681</v>
      </c>
      <c r="C138" s="77">
        <f t="shared" si="158"/>
        <v>4.4831154632946957</v>
      </c>
      <c r="D138" s="77">
        <f t="shared" si="158"/>
        <v>4.4670088813612239</v>
      </c>
      <c r="E138" s="77">
        <f t="shared" si="158"/>
        <v>4.6244103769720253</v>
      </c>
      <c r="F138" s="77">
        <f t="shared" si="158"/>
        <v>4.5136517774257863</v>
      </c>
      <c r="G138" s="77">
        <f t="shared" si="158"/>
        <v>4.6126746982535352</v>
      </c>
      <c r="H138" s="77">
        <f t="shared" si="158"/>
        <v>5.3705738166813397</v>
      </c>
      <c r="I138" s="77">
        <f t="shared" si="158"/>
        <v>5.3042929052055241</v>
      </c>
      <c r="J138" s="77">
        <f t="shared" si="158"/>
        <v>5.193899243236709</v>
      </c>
      <c r="K138" s="77">
        <f t="shared" si="158"/>
        <v>5.0177085802475574</v>
      </c>
      <c r="L138" s="77">
        <f t="shared" si="158"/>
        <v>5.2007499772410126</v>
      </c>
      <c r="M138" s="77">
        <f t="shared" si="158"/>
        <v>4.7364029115411785</v>
      </c>
      <c r="N138" s="77">
        <f t="shared" si="158"/>
        <v>4.6504375514233827</v>
      </c>
      <c r="O138" s="77">
        <f t="shared" si="158"/>
        <v>4.07275126219497</v>
      </c>
      <c r="P138" s="77">
        <f t="shared" si="158"/>
        <v>4.444440243183867</v>
      </c>
      <c r="Q138" s="77">
        <f t="shared" si="158"/>
        <v>4.4599014681285416</v>
      </c>
      <c r="R138" s="77">
        <f t="shared" ref="R138:V138" si="159">IF(R108=0,0,R108/R$19)</f>
        <v>4.5470395882885075</v>
      </c>
      <c r="S138" s="77">
        <f t="shared" si="159"/>
        <v>4.5816349027142493</v>
      </c>
      <c r="T138" s="77">
        <f t="shared" si="159"/>
        <v>4.9450791929721492</v>
      </c>
      <c r="U138" s="77">
        <f t="shared" si="159"/>
        <v>4.6248321628191356</v>
      </c>
      <c r="V138" s="77">
        <f t="shared" si="159"/>
        <v>4.5901954679417489</v>
      </c>
      <c r="W138" s="77">
        <f t="shared" ref="W138" si="160">IF(W108=0,0,W108/W$19)</f>
        <v>4.7346085538757547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12.58814853122211</v>
      </c>
      <c r="C140" s="203">
        <f t="shared" si="161"/>
        <v>12.574217432304071</v>
      </c>
      <c r="D140" s="203">
        <f t="shared" si="161"/>
        <v>12.820830271809228</v>
      </c>
      <c r="E140" s="203">
        <f t="shared" si="161"/>
        <v>13.612975029764552</v>
      </c>
      <c r="F140" s="203">
        <f t="shared" si="161"/>
        <v>14.165677372225623</v>
      </c>
      <c r="G140" s="203">
        <f t="shared" si="161"/>
        <v>13.991950155316603</v>
      </c>
      <c r="H140" s="203">
        <f t="shared" si="161"/>
        <v>13.366114033288067</v>
      </c>
      <c r="I140" s="203">
        <f t="shared" si="161"/>
        <v>12.883220846859901</v>
      </c>
      <c r="J140" s="203">
        <f t="shared" si="161"/>
        <v>11.989000518014917</v>
      </c>
      <c r="K140" s="203">
        <f t="shared" si="161"/>
        <v>11.447896424782384</v>
      </c>
      <c r="L140" s="203">
        <f t="shared" si="161"/>
        <v>11.992751681627119</v>
      </c>
      <c r="M140" s="203">
        <f t="shared" si="161"/>
        <v>9.8101663769707788</v>
      </c>
      <c r="N140" s="203">
        <f t="shared" si="161"/>
        <v>9.4386545083266924</v>
      </c>
      <c r="O140" s="203">
        <f t="shared" si="161"/>
        <v>8.8189652885656109</v>
      </c>
      <c r="P140" s="203">
        <f t="shared" si="161"/>
        <v>8.4908933682816556</v>
      </c>
      <c r="Q140" s="203">
        <f t="shared" si="161"/>
        <v>9.1888699742709221</v>
      </c>
      <c r="R140" s="203">
        <f t="shared" ref="R140:V140" si="162">IF(R110=0,0,R110/R$19)</f>
        <v>8.6882327050837418</v>
      </c>
      <c r="S140" s="203">
        <f t="shared" si="162"/>
        <v>8.6273633132295959</v>
      </c>
      <c r="T140" s="203">
        <f t="shared" si="162"/>
        <v>9.201824739149453</v>
      </c>
      <c r="U140" s="203">
        <f t="shared" si="162"/>
        <v>8.0858197609475031</v>
      </c>
      <c r="V140" s="203">
        <f t="shared" si="162"/>
        <v>8.0752362232426744</v>
      </c>
      <c r="W140" s="203">
        <f t="shared" ref="W140" si="163">IF(W110=0,0,W110/W$19)</f>
        <v>8.1521164476681083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12.58814853122211</v>
      </c>
      <c r="C141" s="192">
        <f t="shared" si="164"/>
        <v>12.574217432304071</v>
      </c>
      <c r="D141" s="192">
        <f t="shared" si="164"/>
        <v>12.820830271809228</v>
      </c>
      <c r="E141" s="192">
        <f t="shared" si="164"/>
        <v>13.612975029764552</v>
      </c>
      <c r="F141" s="192">
        <f t="shared" si="164"/>
        <v>14.165677372225623</v>
      </c>
      <c r="G141" s="192">
        <f t="shared" si="164"/>
        <v>13.991950155316603</v>
      </c>
      <c r="H141" s="192">
        <f t="shared" si="164"/>
        <v>13.366114033288067</v>
      </c>
      <c r="I141" s="192">
        <f t="shared" si="164"/>
        <v>12.883220846859901</v>
      </c>
      <c r="J141" s="192">
        <f t="shared" si="164"/>
        <v>11.989000518014917</v>
      </c>
      <c r="K141" s="192">
        <f t="shared" si="164"/>
        <v>11.447896424782384</v>
      </c>
      <c r="L141" s="192">
        <f t="shared" si="164"/>
        <v>11.992751681627119</v>
      </c>
      <c r="M141" s="192">
        <f t="shared" si="164"/>
        <v>9.8101663769707788</v>
      </c>
      <c r="N141" s="192">
        <f t="shared" si="164"/>
        <v>9.4386545083266924</v>
      </c>
      <c r="O141" s="192">
        <f t="shared" si="164"/>
        <v>8.8189652885656109</v>
      </c>
      <c r="P141" s="192">
        <f t="shared" si="164"/>
        <v>8.4908933682816556</v>
      </c>
      <c r="Q141" s="192">
        <f t="shared" si="164"/>
        <v>9.1888699742709221</v>
      </c>
      <c r="R141" s="192">
        <f t="shared" ref="R141:V141" si="165">IF(R111=0,0,R111/R$19)</f>
        <v>8.6882327050837418</v>
      </c>
      <c r="S141" s="192">
        <f t="shared" si="165"/>
        <v>8.6273633132295959</v>
      </c>
      <c r="T141" s="192">
        <f t="shared" si="165"/>
        <v>9.201824739149453</v>
      </c>
      <c r="U141" s="192">
        <f t="shared" si="165"/>
        <v>8.0858197609475031</v>
      </c>
      <c r="V141" s="192">
        <f t="shared" si="165"/>
        <v>8.0752362232426744</v>
      </c>
      <c r="W141" s="192">
        <f t="shared" ref="W141" si="166">IF(W111=0,0,W111/W$19)</f>
        <v>8.1521164476681083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9.5267253392362896</v>
      </c>
      <c r="C142" s="74">
        <f t="shared" si="167"/>
        <v>9.4945130039634353</v>
      </c>
      <c r="D142" s="74">
        <f t="shared" si="167"/>
        <v>9.7737830019426362</v>
      </c>
      <c r="E142" s="74">
        <f t="shared" si="167"/>
        <v>10.614718221870385</v>
      </c>
      <c r="F142" s="74">
        <f t="shared" si="167"/>
        <v>11.288863694947985</v>
      </c>
      <c r="G142" s="74">
        <f t="shared" si="167"/>
        <v>11.120909272014957</v>
      </c>
      <c r="H142" s="74">
        <f t="shared" si="167"/>
        <v>10.460670674517925</v>
      </c>
      <c r="I142" s="74">
        <f t="shared" si="167"/>
        <v>10.030774057465575</v>
      </c>
      <c r="J142" s="74">
        <f t="shared" si="167"/>
        <v>9.2422407691759414</v>
      </c>
      <c r="K142" s="74">
        <f t="shared" si="167"/>
        <v>8.8417711589032315</v>
      </c>
      <c r="L142" s="74">
        <f t="shared" si="167"/>
        <v>9.3573452045834848</v>
      </c>
      <c r="M142" s="74">
        <f t="shared" si="167"/>
        <v>7.3695324539829681</v>
      </c>
      <c r="N142" s="74">
        <f t="shared" si="167"/>
        <v>7.019884359263866</v>
      </c>
      <c r="O142" s="74">
        <f t="shared" si="167"/>
        <v>6.4637616928959867</v>
      </c>
      <c r="P142" s="74">
        <f t="shared" si="167"/>
        <v>6.1600519970012337</v>
      </c>
      <c r="Q142" s="74">
        <f t="shared" si="167"/>
        <v>6.7695564211753378</v>
      </c>
      <c r="R142" s="74">
        <f t="shared" ref="R142:V142" si="168">IF(R112=0,0,R112/R$19)</f>
        <v>6.1871773536529036</v>
      </c>
      <c r="S142" s="74">
        <f t="shared" si="168"/>
        <v>6.1657331291688848</v>
      </c>
      <c r="T142" s="74">
        <f t="shared" si="168"/>
        <v>6.7565796608793391</v>
      </c>
      <c r="U142" s="74">
        <f t="shared" si="168"/>
        <v>5.8428455230007144</v>
      </c>
      <c r="V142" s="74">
        <f t="shared" si="168"/>
        <v>5.8931766219931614</v>
      </c>
      <c r="W142" s="74">
        <f t="shared" ref="W142" si="169">IF(W112=0,0,W112/W$19)</f>
        <v>5.8416378826466104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2.3670837661291957</v>
      </c>
      <c r="C144" s="74">
        <f t="shared" si="173"/>
        <v>2.3556333223428743</v>
      </c>
      <c r="D144" s="74">
        <f t="shared" si="173"/>
        <v>2.2995339536313777</v>
      </c>
      <c r="E144" s="74">
        <f t="shared" si="173"/>
        <v>2.2166461220991911</v>
      </c>
      <c r="F144" s="74">
        <f t="shared" si="173"/>
        <v>2.123982181043564</v>
      </c>
      <c r="G144" s="74">
        <f t="shared" si="173"/>
        <v>2.1111191678262626</v>
      </c>
      <c r="H144" s="74">
        <f t="shared" si="173"/>
        <v>2.0688791625738165</v>
      </c>
      <c r="I144" s="74">
        <f t="shared" si="173"/>
        <v>2.020945638597679</v>
      </c>
      <c r="J144" s="74">
        <f t="shared" si="173"/>
        <v>1.9427832619689194</v>
      </c>
      <c r="K144" s="74">
        <f t="shared" si="173"/>
        <v>1.8278964268487794</v>
      </c>
      <c r="L144" s="74">
        <f t="shared" si="173"/>
        <v>1.8645250556251416</v>
      </c>
      <c r="M144" s="74">
        <f t="shared" si="173"/>
        <v>1.7617272841423359</v>
      </c>
      <c r="N144" s="74">
        <f t="shared" si="173"/>
        <v>1.7412868479106338</v>
      </c>
      <c r="O144" s="74">
        <f t="shared" si="173"/>
        <v>1.7433863724503411</v>
      </c>
      <c r="P144" s="74">
        <f t="shared" si="173"/>
        <v>1.7131159292127727</v>
      </c>
      <c r="Q144" s="74">
        <f t="shared" si="173"/>
        <v>1.7614422945715755</v>
      </c>
      <c r="R144" s="74">
        <f t="shared" ref="R144:V144" si="174">IF(R114=0,0,R114/R$19)</f>
        <v>1.8010081856615654</v>
      </c>
      <c r="S144" s="74">
        <f t="shared" si="174"/>
        <v>1.7685928932485184</v>
      </c>
      <c r="T144" s="74">
        <f t="shared" si="174"/>
        <v>1.7218813186905235</v>
      </c>
      <c r="U144" s="74">
        <f t="shared" si="174"/>
        <v>1.601606423101835</v>
      </c>
      <c r="V144" s="74">
        <f t="shared" si="174"/>
        <v>1.5642927339267729</v>
      </c>
      <c r="W144" s="74">
        <f t="shared" ref="W144" si="175">IF(W114=0,0,W114/W$19)</f>
        <v>1.6506316920315609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0.69433942585662467</v>
      </c>
      <c r="C145" s="193">
        <f t="shared" si="176"/>
        <v>0.72407110599776137</v>
      </c>
      <c r="D145" s="193">
        <f t="shared" si="176"/>
        <v>0.74751331623521333</v>
      </c>
      <c r="E145" s="193">
        <f t="shared" si="176"/>
        <v>0.7816106857949755</v>
      </c>
      <c r="F145" s="193">
        <f t="shared" si="176"/>
        <v>0.75283149623407608</v>
      </c>
      <c r="G145" s="193">
        <f t="shared" si="176"/>
        <v>0.75992171547538434</v>
      </c>
      <c r="H145" s="193">
        <f t="shared" si="176"/>
        <v>0.83656419619632683</v>
      </c>
      <c r="I145" s="193">
        <f t="shared" si="176"/>
        <v>0.83150115079664866</v>
      </c>
      <c r="J145" s="193">
        <f t="shared" si="176"/>
        <v>0.80397648687005796</v>
      </c>
      <c r="K145" s="193">
        <f t="shared" si="176"/>
        <v>0.77822883903037476</v>
      </c>
      <c r="L145" s="193">
        <f t="shared" si="176"/>
        <v>0.77088142141849114</v>
      </c>
      <c r="M145" s="193">
        <f t="shared" si="176"/>
        <v>0.67890663884547586</v>
      </c>
      <c r="N145" s="193">
        <f t="shared" si="176"/>
        <v>0.67748330115219502</v>
      </c>
      <c r="O145" s="193">
        <f t="shared" si="176"/>
        <v>0.61181722321928134</v>
      </c>
      <c r="P145" s="193">
        <f t="shared" si="176"/>
        <v>0.6177254420676489</v>
      </c>
      <c r="Q145" s="193">
        <f t="shared" si="176"/>
        <v>0.65787125852400696</v>
      </c>
      <c r="R145" s="193">
        <f t="shared" ref="R145:V145" si="177">IF(R115=0,0,R115/R$19)</f>
        <v>0.70004716576927173</v>
      </c>
      <c r="S145" s="193">
        <f t="shared" si="177"/>
        <v>0.69303729081219279</v>
      </c>
      <c r="T145" s="193">
        <f t="shared" si="177"/>
        <v>0.72336375957959032</v>
      </c>
      <c r="U145" s="193">
        <f t="shared" si="177"/>
        <v>0.64136781484495364</v>
      </c>
      <c r="V145" s="193">
        <f t="shared" si="177"/>
        <v>0.61776686732273955</v>
      </c>
      <c r="W145" s="193">
        <f t="shared" ref="W145" si="178">IF(W115=0,0,W115/W$19)</f>
        <v>0.65984687298993816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3472.0954800746881</v>
      </c>
      <c r="C150" s="203">
        <f t="shared" si="182"/>
        <v>3627.4619951607674</v>
      </c>
      <c r="D150" s="203">
        <f t="shared" si="182"/>
        <v>3692.1555886620281</v>
      </c>
      <c r="E150" s="203">
        <f t="shared" si="182"/>
        <v>3885.169345831358</v>
      </c>
      <c r="F150" s="203">
        <f t="shared" si="182"/>
        <v>4035.6548033864583</v>
      </c>
      <c r="G150" s="203">
        <f t="shared" si="182"/>
        <v>4091.7031366486476</v>
      </c>
      <c r="H150" s="203">
        <f t="shared" si="182"/>
        <v>4184.4375448463716</v>
      </c>
      <c r="I150" s="203">
        <f t="shared" si="182"/>
        <v>4139.9031311297476</v>
      </c>
      <c r="J150" s="203">
        <f t="shared" si="182"/>
        <v>4030.1348362833646</v>
      </c>
      <c r="K150" s="203">
        <f t="shared" si="182"/>
        <v>4071.3991329405194</v>
      </c>
      <c r="L150" s="203">
        <f t="shared" si="182"/>
        <v>4347.7057559294635</v>
      </c>
      <c r="M150" s="203">
        <f t="shared" si="182"/>
        <v>4002.6802351477299</v>
      </c>
      <c r="N150" s="203">
        <f t="shared" si="182"/>
        <v>3962.79625673074</v>
      </c>
      <c r="O150" s="203">
        <f t="shared" si="182"/>
        <v>3794.0265010896055</v>
      </c>
      <c r="P150" s="203">
        <f t="shared" si="182"/>
        <v>3796.0151701277332</v>
      </c>
      <c r="Q150" s="203">
        <f t="shared" si="182"/>
        <v>3852.948590584218</v>
      </c>
      <c r="R150" s="203">
        <f t="shared" ref="R150:V150" si="183">IF(R96=0,0,R96/R$17)</f>
        <v>3608.5290860383398</v>
      </c>
      <c r="S150" s="203">
        <f t="shared" si="183"/>
        <v>3629.0212539436443</v>
      </c>
      <c r="T150" s="203">
        <f t="shared" si="183"/>
        <v>3811.9847838055985</v>
      </c>
      <c r="U150" s="203">
        <f t="shared" si="183"/>
        <v>3593.0304539738959</v>
      </c>
      <c r="V150" s="203">
        <f t="shared" si="183"/>
        <v>3591.7609156341955</v>
      </c>
      <c r="W150" s="203">
        <f t="shared" ref="W150" si="184">IF(W96=0,0,W96/W$17)</f>
        <v>3597.1528541028397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2683.179608992546</v>
      </c>
      <c r="C151" s="192">
        <f t="shared" si="185"/>
        <v>2818.1406593033907</v>
      </c>
      <c r="D151" s="192">
        <f t="shared" si="185"/>
        <v>2854.8218976101311</v>
      </c>
      <c r="E151" s="192">
        <f t="shared" si="185"/>
        <v>3011.5884621982591</v>
      </c>
      <c r="F151" s="192">
        <f t="shared" si="185"/>
        <v>3124.905619974405</v>
      </c>
      <c r="G151" s="192">
        <f t="shared" si="185"/>
        <v>3152.1866097074967</v>
      </c>
      <c r="H151" s="192">
        <f t="shared" si="185"/>
        <v>3222.1919309807099</v>
      </c>
      <c r="I151" s="192">
        <f t="shared" si="185"/>
        <v>3161.214853146379</v>
      </c>
      <c r="J151" s="192">
        <f t="shared" si="185"/>
        <v>3031.165176210025</v>
      </c>
      <c r="K151" s="192">
        <f t="shared" si="185"/>
        <v>3063.477489425899</v>
      </c>
      <c r="L151" s="192">
        <f t="shared" si="185"/>
        <v>3324.0037840818072</v>
      </c>
      <c r="M151" s="192">
        <f t="shared" si="185"/>
        <v>2978.6933428511652</v>
      </c>
      <c r="N151" s="192">
        <f t="shared" si="185"/>
        <v>2929.7330858512018</v>
      </c>
      <c r="O151" s="192">
        <f t="shared" si="185"/>
        <v>2745.5296674279562</v>
      </c>
      <c r="P151" s="192">
        <f t="shared" si="185"/>
        <v>2730.5958299285621</v>
      </c>
      <c r="Q151" s="192">
        <f t="shared" si="185"/>
        <v>2779.1141535478764</v>
      </c>
      <c r="R151" s="192">
        <f t="shared" ref="R151:V151" si="186">IF(R97=0,0,R97/R$17)</f>
        <v>2544.4955415305931</v>
      </c>
      <c r="S151" s="192">
        <f t="shared" si="186"/>
        <v>2578.2013966062132</v>
      </c>
      <c r="T151" s="192">
        <f t="shared" si="186"/>
        <v>2788.554303384079</v>
      </c>
      <c r="U151" s="192">
        <f t="shared" si="186"/>
        <v>2593.8398980453967</v>
      </c>
      <c r="V151" s="192">
        <f t="shared" si="186"/>
        <v>2589.2682211854421</v>
      </c>
      <c r="W151" s="192">
        <f t="shared" ref="W151" si="187">IF(W97=0,0,W97/W$17)</f>
        <v>2578.6389036845053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2014.4510111335367</v>
      </c>
      <c r="C152" s="74">
        <f t="shared" si="188"/>
        <v>2094.86493563159</v>
      </c>
      <c r="D152" s="74">
        <f t="shared" si="188"/>
        <v>2144.9889558142863</v>
      </c>
      <c r="E152" s="74">
        <f t="shared" si="188"/>
        <v>2293.9496647075189</v>
      </c>
      <c r="F152" s="74">
        <f t="shared" si="188"/>
        <v>2423.3908886415188</v>
      </c>
      <c r="G152" s="74">
        <f t="shared" si="188"/>
        <v>2431.9546185619047</v>
      </c>
      <c r="H152" s="74">
        <f t="shared" si="188"/>
        <v>2439.7023838210066</v>
      </c>
      <c r="I152" s="74">
        <f t="shared" si="188"/>
        <v>2389.6335539596153</v>
      </c>
      <c r="J152" s="74">
        <f t="shared" si="188"/>
        <v>2259.3779928768763</v>
      </c>
      <c r="K152" s="74">
        <f t="shared" si="188"/>
        <v>2299.9897663247734</v>
      </c>
      <c r="L152" s="74">
        <f t="shared" si="188"/>
        <v>2521.4685433009104</v>
      </c>
      <c r="M152" s="74">
        <f t="shared" si="188"/>
        <v>2195.2444914598591</v>
      </c>
      <c r="N152" s="74">
        <f t="shared" si="188"/>
        <v>2142.5769467791483</v>
      </c>
      <c r="O152" s="74">
        <f t="shared" si="188"/>
        <v>1985.6580475015628</v>
      </c>
      <c r="P152" s="74">
        <f t="shared" si="188"/>
        <v>1947.4078443641663</v>
      </c>
      <c r="Q152" s="74">
        <f t="shared" si="188"/>
        <v>1974.0546792459052</v>
      </c>
      <c r="R152" s="74">
        <f t="shared" ref="R152:V152" si="189">IF(R98=0,0,R98/R$17)</f>
        <v>1719.2407930560896</v>
      </c>
      <c r="S152" s="74">
        <f t="shared" si="189"/>
        <v>1745.5097933223828</v>
      </c>
      <c r="T152" s="74">
        <f t="shared" si="189"/>
        <v>1947.34109852797</v>
      </c>
      <c r="U152" s="74">
        <f t="shared" si="189"/>
        <v>1789.6935904983659</v>
      </c>
      <c r="V152" s="74">
        <f t="shared" si="189"/>
        <v>1792.5555334124222</v>
      </c>
      <c r="W152" s="74">
        <f t="shared" ref="W152" si="190">IF(W98=0,0,W98/W$17)</f>
        <v>1750.4254915841504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11.380752569911188</v>
      </c>
      <c r="C153" s="74">
        <f t="shared" si="191"/>
        <v>14.304076345534945</v>
      </c>
      <c r="D153" s="74">
        <f t="shared" si="191"/>
        <v>11.477276516555632</v>
      </c>
      <c r="E153" s="74">
        <f t="shared" si="191"/>
        <v>24.008455897351691</v>
      </c>
      <c r="F153" s="74">
        <f t="shared" si="191"/>
        <v>20.77034898845438</v>
      </c>
      <c r="G153" s="74">
        <f t="shared" si="191"/>
        <v>27.827195811565197</v>
      </c>
      <c r="H153" s="74">
        <f t="shared" si="191"/>
        <v>31.857936163842037</v>
      </c>
      <c r="I153" s="74">
        <f t="shared" si="191"/>
        <v>20.908295864411091</v>
      </c>
      <c r="J153" s="74">
        <f t="shared" si="191"/>
        <v>24.696640738763886</v>
      </c>
      <c r="K153" s="74">
        <f t="shared" si="191"/>
        <v>38.016592747562285</v>
      </c>
      <c r="L153" s="74">
        <f t="shared" si="191"/>
        <v>38.001598553195123</v>
      </c>
      <c r="M153" s="74">
        <f t="shared" si="191"/>
        <v>38.068657567879882</v>
      </c>
      <c r="N153" s="74">
        <f t="shared" si="191"/>
        <v>37.437782026218848</v>
      </c>
      <c r="O153" s="74">
        <f t="shared" si="191"/>
        <v>35.497964919879756</v>
      </c>
      <c r="P153" s="74">
        <f t="shared" si="191"/>
        <v>28.389546196734788</v>
      </c>
      <c r="Q153" s="74">
        <f t="shared" si="191"/>
        <v>44.015818555028368</v>
      </c>
      <c r="R153" s="74">
        <f t="shared" ref="R153:V153" si="192">IF(R99=0,0,R99/R$17)</f>
        <v>42.009858764512948</v>
      </c>
      <c r="S153" s="74">
        <f t="shared" si="192"/>
        <v>46.562773294076059</v>
      </c>
      <c r="T153" s="74">
        <f t="shared" si="192"/>
        <v>37.524954722798789</v>
      </c>
      <c r="U153" s="74">
        <f t="shared" si="192"/>
        <v>36.295129406627993</v>
      </c>
      <c r="V153" s="74">
        <f t="shared" si="192"/>
        <v>36.11165795040732</v>
      </c>
      <c r="W153" s="74">
        <f t="shared" ref="W153" si="193">IF(W99=0,0,W99/W$17)</f>
        <v>36.024374370081887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445.20466505376464</v>
      </c>
      <c r="C154" s="74">
        <f t="shared" si="194"/>
        <v>472.68205166001297</v>
      </c>
      <c r="D154" s="74">
        <f t="shared" si="194"/>
        <v>461.0505012773155</v>
      </c>
      <c r="E154" s="74">
        <f t="shared" si="194"/>
        <v>446.39083240554885</v>
      </c>
      <c r="F154" s="74">
        <f t="shared" si="194"/>
        <v>438.84753092099749</v>
      </c>
      <c r="G154" s="74">
        <f t="shared" si="194"/>
        <v>446.52346672622303</v>
      </c>
      <c r="H154" s="74">
        <f t="shared" si="194"/>
        <v>462.70318041585739</v>
      </c>
      <c r="I154" s="74">
        <f t="shared" si="194"/>
        <v>463.57562675324215</v>
      </c>
      <c r="J154" s="74">
        <f t="shared" si="194"/>
        <v>462.15532035663131</v>
      </c>
      <c r="K154" s="74">
        <f t="shared" si="194"/>
        <v>447.37610801090085</v>
      </c>
      <c r="L154" s="74">
        <f t="shared" si="194"/>
        <v>473.73227672084948</v>
      </c>
      <c r="M154" s="74">
        <f t="shared" si="194"/>
        <v>477.97637400652695</v>
      </c>
      <c r="N154" s="74">
        <f t="shared" si="194"/>
        <v>482.41069849801852</v>
      </c>
      <c r="O154" s="74">
        <f t="shared" si="194"/>
        <v>486.0046167250901</v>
      </c>
      <c r="P154" s="74">
        <f t="shared" si="194"/>
        <v>493.95827146988802</v>
      </c>
      <c r="Q154" s="74">
        <f t="shared" si="194"/>
        <v>495.54904368561012</v>
      </c>
      <c r="R154" s="74">
        <f t="shared" ref="R154:V154" si="195">IF(R100=0,0,R100/R$17)</f>
        <v>509.61723306153539</v>
      </c>
      <c r="S154" s="74">
        <f t="shared" si="195"/>
        <v>510.92603160363217</v>
      </c>
      <c r="T154" s="74">
        <f t="shared" si="195"/>
        <v>508.98266572686754</v>
      </c>
      <c r="U154" s="74">
        <f t="shared" si="195"/>
        <v>494.88495478798171</v>
      </c>
      <c r="V154" s="74">
        <f t="shared" si="195"/>
        <v>491.75582476307221</v>
      </c>
      <c r="W154" s="74">
        <f t="shared" ref="W154" si="196">IF(W100=0,0,W100/W$17)</f>
        <v>514.21211105868997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212.14318023533386</v>
      </c>
      <c r="C155" s="193">
        <f t="shared" si="197"/>
        <v>236.28959566625267</v>
      </c>
      <c r="D155" s="193">
        <f t="shared" si="197"/>
        <v>237.30516400197465</v>
      </c>
      <c r="E155" s="193">
        <f t="shared" si="197"/>
        <v>247.23950918783871</v>
      </c>
      <c r="F155" s="193">
        <f t="shared" si="197"/>
        <v>241.89685142343396</v>
      </c>
      <c r="G155" s="193">
        <f t="shared" si="197"/>
        <v>245.88132860780314</v>
      </c>
      <c r="H155" s="193">
        <f t="shared" si="197"/>
        <v>287.92843058000403</v>
      </c>
      <c r="I155" s="193">
        <f t="shared" si="197"/>
        <v>287.09737656910971</v>
      </c>
      <c r="J155" s="193">
        <f t="shared" si="197"/>
        <v>284.93522223775301</v>
      </c>
      <c r="K155" s="193">
        <f t="shared" si="197"/>
        <v>278.09502234266279</v>
      </c>
      <c r="L155" s="193">
        <f t="shared" si="197"/>
        <v>290.80136550685296</v>
      </c>
      <c r="M155" s="193">
        <f t="shared" si="197"/>
        <v>267.40381981690012</v>
      </c>
      <c r="N155" s="193">
        <f t="shared" si="197"/>
        <v>267.30765854781509</v>
      </c>
      <c r="O155" s="193">
        <f t="shared" si="197"/>
        <v>238.36903828142306</v>
      </c>
      <c r="P155" s="193">
        <f t="shared" si="197"/>
        <v>260.84016789777286</v>
      </c>
      <c r="Q155" s="193">
        <f t="shared" si="197"/>
        <v>265.49461206133248</v>
      </c>
      <c r="R155" s="193">
        <f t="shared" ref="R155:V155" si="198">IF(R101=0,0,R101/R$17)</f>
        <v>273.62765664845489</v>
      </c>
      <c r="S155" s="193">
        <f t="shared" si="198"/>
        <v>275.20279838612214</v>
      </c>
      <c r="T155" s="193">
        <f t="shared" si="198"/>
        <v>294.70558440644288</v>
      </c>
      <c r="U155" s="193">
        <f t="shared" si="198"/>
        <v>272.96622335242097</v>
      </c>
      <c r="V155" s="193">
        <f t="shared" si="198"/>
        <v>268.84520505954038</v>
      </c>
      <c r="W155" s="193">
        <f t="shared" ref="W155" si="199">IF(W101=0,0,W101/W$17)</f>
        <v>277.97692667158293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788.91587108214151</v>
      </c>
      <c r="C156" s="77">
        <f t="shared" si="200"/>
        <v>809.3213358573762</v>
      </c>
      <c r="D156" s="77">
        <f t="shared" si="200"/>
        <v>837.33369105189638</v>
      </c>
      <c r="E156" s="77">
        <f t="shared" si="200"/>
        <v>873.58088363309901</v>
      </c>
      <c r="F156" s="77">
        <f t="shared" si="200"/>
        <v>910.74918341205364</v>
      </c>
      <c r="G156" s="77">
        <f t="shared" si="200"/>
        <v>939.51652694115103</v>
      </c>
      <c r="H156" s="77">
        <f t="shared" si="200"/>
        <v>962.24561386566143</v>
      </c>
      <c r="I156" s="77">
        <f t="shared" si="200"/>
        <v>978.6882779833694</v>
      </c>
      <c r="J156" s="77">
        <f t="shared" si="200"/>
        <v>998.9696600733397</v>
      </c>
      <c r="K156" s="77">
        <f t="shared" si="200"/>
        <v>1007.9216435146209</v>
      </c>
      <c r="L156" s="77">
        <f t="shared" si="200"/>
        <v>1023.7019718476564</v>
      </c>
      <c r="M156" s="77">
        <f t="shared" si="200"/>
        <v>1023.9868922965641</v>
      </c>
      <c r="N156" s="77">
        <f t="shared" si="200"/>
        <v>1033.0631708795386</v>
      </c>
      <c r="O156" s="77">
        <f t="shared" si="200"/>
        <v>1048.4968336616505</v>
      </c>
      <c r="P156" s="77">
        <f t="shared" si="200"/>
        <v>1065.4193401991708</v>
      </c>
      <c r="Q156" s="77">
        <f t="shared" si="200"/>
        <v>1073.8344370363413</v>
      </c>
      <c r="R156" s="77">
        <f t="shared" ref="R156:V156" si="201">IF(R102=0,0,R102/R$17)</f>
        <v>1064.0335445077467</v>
      </c>
      <c r="S156" s="77">
        <f t="shared" si="201"/>
        <v>1050.8198573374311</v>
      </c>
      <c r="T156" s="77">
        <f t="shared" si="201"/>
        <v>1023.4304804215186</v>
      </c>
      <c r="U156" s="77">
        <f t="shared" si="201"/>
        <v>999.19055592849918</v>
      </c>
      <c r="V156" s="77">
        <f t="shared" si="201"/>
        <v>1002.4926944487537</v>
      </c>
      <c r="W156" s="77">
        <f t="shared" ref="W156" si="202">IF(W102=0,0,W102/W$17)</f>
        <v>1018.5139504183344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1313.2253186661555</v>
      </c>
      <c r="C158" s="153">
        <f t="shared" si="203"/>
        <v>1420.5599724217693</v>
      </c>
      <c r="D158" s="153">
        <f t="shared" si="203"/>
        <v>1451.419281421649</v>
      </c>
      <c r="E158" s="153">
        <f t="shared" si="203"/>
        <v>1570.0486025938901</v>
      </c>
      <c r="F158" s="153">
        <f t="shared" si="203"/>
        <v>1648.2116204308477</v>
      </c>
      <c r="G158" s="153">
        <f t="shared" si="203"/>
        <v>1711.0249009827876</v>
      </c>
      <c r="H158" s="153">
        <f t="shared" si="203"/>
        <v>1814.2847617062462</v>
      </c>
      <c r="I158" s="153">
        <f t="shared" si="203"/>
        <v>1795.4951486538769</v>
      </c>
      <c r="J158" s="153">
        <f t="shared" si="203"/>
        <v>1764.6157236558745</v>
      </c>
      <c r="K158" s="153">
        <f t="shared" si="203"/>
        <v>1843.2706199442525</v>
      </c>
      <c r="L158" s="153">
        <f t="shared" si="203"/>
        <v>2048.4315580412135</v>
      </c>
      <c r="M158" s="153">
        <f t="shared" si="203"/>
        <v>1890.9420668923133</v>
      </c>
      <c r="N158" s="153">
        <f t="shared" si="203"/>
        <v>1903.7943337602467</v>
      </c>
      <c r="O158" s="153">
        <f t="shared" si="203"/>
        <v>1818.655989481605</v>
      </c>
      <c r="P158" s="153">
        <f t="shared" si="203"/>
        <v>1817.1399974205542</v>
      </c>
      <c r="Q158" s="153">
        <f t="shared" si="203"/>
        <v>1898.3857869540293</v>
      </c>
      <c r="R158" s="153">
        <f t="shared" ref="R158:V158" si="204">IF(R104=0,0,R104/R$17)</f>
        <v>1782.1525785593517</v>
      </c>
      <c r="S158" s="153">
        <f t="shared" si="204"/>
        <v>1859.2466079131352</v>
      </c>
      <c r="T158" s="153">
        <f t="shared" si="204"/>
        <v>2020.6014872717387</v>
      </c>
      <c r="U158" s="153">
        <f t="shared" si="204"/>
        <v>1928.6900114163245</v>
      </c>
      <c r="V158" s="153">
        <f t="shared" si="204"/>
        <v>1961.2022439314203</v>
      </c>
      <c r="W158" s="153">
        <f t="shared" ref="W158" si="205">IF(W104=0,0,W104/W$17)</f>
        <v>1986.4261734509555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917.90295727366788</v>
      </c>
      <c r="C159" s="74">
        <f t="shared" si="206"/>
        <v>983.59697250565694</v>
      </c>
      <c r="D159" s="74">
        <f t="shared" si="206"/>
        <v>1022.4846059784813</v>
      </c>
      <c r="E159" s="74">
        <f t="shared" si="206"/>
        <v>1113.6089777608479</v>
      </c>
      <c r="F159" s="74">
        <f t="shared" si="206"/>
        <v>1199.7128381537132</v>
      </c>
      <c r="G159" s="74">
        <f t="shared" si="206"/>
        <v>1233.2946925873252</v>
      </c>
      <c r="H159" s="74">
        <f t="shared" si="206"/>
        <v>1282.4055712648376</v>
      </c>
      <c r="I159" s="74">
        <f t="shared" si="206"/>
        <v>1284.2735505532348</v>
      </c>
      <c r="J159" s="74">
        <f t="shared" si="206"/>
        <v>1240.1171901063292</v>
      </c>
      <c r="K159" s="74">
        <f t="shared" si="206"/>
        <v>1291.7750812646007</v>
      </c>
      <c r="L159" s="74">
        <f t="shared" si="206"/>
        <v>1464.4503733598385</v>
      </c>
      <c r="M159" s="74">
        <f t="shared" si="206"/>
        <v>1312.25378490197</v>
      </c>
      <c r="N159" s="74">
        <f t="shared" si="206"/>
        <v>1315.5036580898511</v>
      </c>
      <c r="O159" s="74">
        <f t="shared" si="206"/>
        <v>1244.1095447512673</v>
      </c>
      <c r="P159" s="74">
        <f t="shared" si="206"/>
        <v>1233.6717720945287</v>
      </c>
      <c r="Q159" s="74">
        <f t="shared" si="206"/>
        <v>1256.8873731931908</v>
      </c>
      <c r="R159" s="74">
        <f t="shared" ref="R159:V159" si="207">IF(R105=0,0,R105/R$17)</f>
        <v>1120.5815927315737</v>
      </c>
      <c r="S159" s="74">
        <f t="shared" si="207"/>
        <v>1165.6060851979553</v>
      </c>
      <c r="T159" s="74">
        <f t="shared" si="207"/>
        <v>1328.4106015062669</v>
      </c>
      <c r="U159" s="74">
        <f t="shared" si="207"/>
        <v>1249.2897497449349</v>
      </c>
      <c r="V159" s="74">
        <f t="shared" si="207"/>
        <v>1273.5957891667879</v>
      </c>
      <c r="W159" s="74">
        <f t="shared" ref="W159" si="208">IF(W105=0,0,W105/W$17)</f>
        <v>1265.8095104820998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19.316502184379772</v>
      </c>
      <c r="C160" s="74">
        <f t="shared" si="209"/>
        <v>26.181637065235112</v>
      </c>
      <c r="D160" s="74">
        <f t="shared" si="209"/>
        <v>22.216721021482932</v>
      </c>
      <c r="E160" s="74">
        <f t="shared" si="209"/>
        <v>49.152394138790513</v>
      </c>
      <c r="F160" s="74">
        <f t="shared" si="209"/>
        <v>45.107246685572107</v>
      </c>
      <c r="G160" s="74">
        <f t="shared" si="209"/>
        <v>63.697579429787559</v>
      </c>
      <c r="H160" s="74">
        <f t="shared" si="209"/>
        <v>75.469625432950053</v>
      </c>
      <c r="I160" s="74">
        <f t="shared" si="209"/>
        <v>50.830670632766754</v>
      </c>
      <c r="J160" s="74">
        <f t="shared" si="209"/>
        <v>61.15333975677347</v>
      </c>
      <c r="K160" s="74">
        <f t="shared" si="209"/>
        <v>96.448318865140621</v>
      </c>
      <c r="L160" s="74">
        <f t="shared" si="209"/>
        <v>98.928143013677627</v>
      </c>
      <c r="M160" s="74">
        <f t="shared" si="209"/>
        <v>101.78604638475593</v>
      </c>
      <c r="N160" s="74">
        <f t="shared" si="209"/>
        <v>103.72690984173605</v>
      </c>
      <c r="O160" s="74">
        <f t="shared" si="209"/>
        <v>101.83362353249674</v>
      </c>
      <c r="P160" s="74">
        <f t="shared" si="209"/>
        <v>83.838883882275766</v>
      </c>
      <c r="Q160" s="74">
        <f t="shared" si="209"/>
        <v>133.86572055007127</v>
      </c>
      <c r="R160" s="74">
        <f t="shared" ref="R160:V160" si="210">IF(R106=0,0,R106/R$17)</f>
        <v>131.90190180185519</v>
      </c>
      <c r="S160" s="74">
        <f t="shared" si="210"/>
        <v>151.33438841832185</v>
      </c>
      <c r="T160" s="74">
        <f t="shared" si="210"/>
        <v>126.18204182797488</v>
      </c>
      <c r="U160" s="74">
        <f t="shared" si="210"/>
        <v>125.66256447925709</v>
      </c>
      <c r="V160" s="74">
        <f t="shared" si="210"/>
        <v>128.26987130239243</v>
      </c>
      <c r="W160" s="74">
        <f t="shared" ref="W160" si="211">IF(W106=0,0,W106/W$17)</f>
        <v>130.27142929695029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239.56290618636257</v>
      </c>
      <c r="C161" s="74">
        <f t="shared" si="212"/>
        <v>257.44063053567061</v>
      </c>
      <c r="D161" s="74">
        <f t="shared" si="212"/>
        <v>252.95279295801402</v>
      </c>
      <c r="E161" s="74">
        <f t="shared" si="212"/>
        <v>246.92951533577568</v>
      </c>
      <c r="F161" s="74">
        <f t="shared" si="212"/>
        <v>245.69127690714566</v>
      </c>
      <c r="G161" s="74">
        <f t="shared" si="212"/>
        <v>253.02502135468967</v>
      </c>
      <c r="H161" s="74">
        <f t="shared" si="212"/>
        <v>266.22992908368377</v>
      </c>
      <c r="I161" s="74">
        <f t="shared" si="212"/>
        <v>270.4769834583638</v>
      </c>
      <c r="J161" s="74">
        <f t="shared" si="212"/>
        <v>274.31367523807103</v>
      </c>
      <c r="K161" s="74">
        <f t="shared" si="212"/>
        <v>270.25506266027253</v>
      </c>
      <c r="L161" s="74">
        <f t="shared" si="212"/>
        <v>290.49157380968319</v>
      </c>
      <c r="M161" s="74">
        <f t="shared" si="212"/>
        <v>296.89444786271855</v>
      </c>
      <c r="N161" s="74">
        <f t="shared" si="212"/>
        <v>304.61125935341471</v>
      </c>
      <c r="O161" s="74">
        <f t="shared" si="212"/>
        <v>312.42872722472339</v>
      </c>
      <c r="P161" s="74">
        <f t="shared" si="212"/>
        <v>322.31414149766852</v>
      </c>
      <c r="Q161" s="74">
        <f t="shared" si="212"/>
        <v>327.86825348664081</v>
      </c>
      <c r="R161" s="74">
        <f t="shared" ref="R161:V161" si="213">IF(R107=0,0,R107/R$17)</f>
        <v>344.34576419168997</v>
      </c>
      <c r="S161" s="74">
        <f t="shared" si="213"/>
        <v>354.27109019320665</v>
      </c>
      <c r="T161" s="74">
        <f t="shared" si="213"/>
        <v>362.16081015457479</v>
      </c>
      <c r="U161" s="74">
        <f t="shared" si="213"/>
        <v>361.85266510162046</v>
      </c>
      <c r="V161" s="74">
        <f t="shared" si="213"/>
        <v>367.64718429346351</v>
      </c>
      <c r="W161" s="74">
        <f t="shared" ref="W161" si="214">IF(W107=0,0,W107/W$17)</f>
        <v>390.95571471022402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136.44295302174524</v>
      </c>
      <c r="C162" s="77">
        <f t="shared" si="215"/>
        <v>153.34073231520651</v>
      </c>
      <c r="D162" s="77">
        <f t="shared" si="215"/>
        <v>153.76516146367081</v>
      </c>
      <c r="E162" s="77">
        <f t="shared" si="215"/>
        <v>160.35771535847613</v>
      </c>
      <c r="F162" s="77">
        <f t="shared" si="215"/>
        <v>157.70025868441675</v>
      </c>
      <c r="G162" s="77">
        <f t="shared" si="215"/>
        <v>161.00760761098493</v>
      </c>
      <c r="H162" s="77">
        <f t="shared" si="215"/>
        <v>190.17963592477471</v>
      </c>
      <c r="I162" s="77">
        <f t="shared" si="215"/>
        <v>189.91394400951154</v>
      </c>
      <c r="J162" s="77">
        <f t="shared" si="215"/>
        <v>189.03151855470082</v>
      </c>
      <c r="K162" s="77">
        <f t="shared" si="215"/>
        <v>184.79215715423854</v>
      </c>
      <c r="L162" s="77">
        <f t="shared" si="215"/>
        <v>194.56146785801414</v>
      </c>
      <c r="M162" s="77">
        <f t="shared" si="215"/>
        <v>180.00778774286894</v>
      </c>
      <c r="N162" s="77">
        <f t="shared" si="215"/>
        <v>179.95250647524492</v>
      </c>
      <c r="O162" s="77">
        <f t="shared" si="215"/>
        <v>160.28409397311796</v>
      </c>
      <c r="P162" s="77">
        <f t="shared" si="215"/>
        <v>177.31519994608135</v>
      </c>
      <c r="Q162" s="77">
        <f t="shared" si="215"/>
        <v>179.7644397241265</v>
      </c>
      <c r="R162" s="77">
        <f t="shared" ref="R162:V162" si="216">IF(R108=0,0,R108/R$17)</f>
        <v>185.32331983423282</v>
      </c>
      <c r="S162" s="77">
        <f t="shared" si="216"/>
        <v>188.03504410365139</v>
      </c>
      <c r="T162" s="77">
        <f t="shared" si="216"/>
        <v>203.84803378292196</v>
      </c>
      <c r="U162" s="77">
        <f t="shared" si="216"/>
        <v>191.88503209051228</v>
      </c>
      <c r="V162" s="77">
        <f t="shared" si="216"/>
        <v>191.68939916877665</v>
      </c>
      <c r="W162" s="77">
        <f t="shared" ref="W162" si="217">IF(W108=0,0,W108/W$17)</f>
        <v>199.38951896168143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428.06461888588882</v>
      </c>
      <c r="C164" s="203">
        <f t="shared" si="218"/>
        <v>430.08923708226968</v>
      </c>
      <c r="D164" s="203">
        <f t="shared" si="218"/>
        <v>441.32373344248288</v>
      </c>
      <c r="E164" s="203">
        <f t="shared" si="218"/>
        <v>472.04841202574625</v>
      </c>
      <c r="F164" s="203">
        <f t="shared" si="218"/>
        <v>494.92763203678498</v>
      </c>
      <c r="G164" s="203">
        <f t="shared" si="218"/>
        <v>488.39568530003669</v>
      </c>
      <c r="H164" s="203">
        <f t="shared" si="218"/>
        <v>473.31305505647288</v>
      </c>
      <c r="I164" s="203">
        <f t="shared" si="218"/>
        <v>461.26850954470831</v>
      </c>
      <c r="J164" s="203">
        <f t="shared" si="218"/>
        <v>436.33864804453799</v>
      </c>
      <c r="K164" s="203">
        <f t="shared" si="218"/>
        <v>421.60309658905317</v>
      </c>
      <c r="L164" s="203">
        <f t="shared" si="218"/>
        <v>448.65209461037489</v>
      </c>
      <c r="M164" s="203">
        <f t="shared" si="218"/>
        <v>372.8370199682563</v>
      </c>
      <c r="N164" s="203">
        <f t="shared" si="218"/>
        <v>365.23650038207433</v>
      </c>
      <c r="O164" s="203">
        <f t="shared" si="218"/>
        <v>347.07247510526872</v>
      </c>
      <c r="P164" s="203">
        <f t="shared" si="218"/>
        <v>338.75232266351179</v>
      </c>
      <c r="Q164" s="203">
        <f t="shared" si="218"/>
        <v>370.37411575727049</v>
      </c>
      <c r="R164" s="203">
        <f t="shared" ref="R164:V164" si="219">IF(R110=0,0,R110/R$17)</f>
        <v>354.10558829212329</v>
      </c>
      <c r="S164" s="203">
        <f t="shared" si="219"/>
        <v>354.07593043703702</v>
      </c>
      <c r="T164" s="203">
        <f t="shared" si="219"/>
        <v>379.32130246902386</v>
      </c>
      <c r="U164" s="203">
        <f t="shared" si="219"/>
        <v>335.48196554699211</v>
      </c>
      <c r="V164" s="203">
        <f t="shared" si="219"/>
        <v>337.22685462748427</v>
      </c>
      <c r="W164" s="203">
        <f t="shared" ref="W164" si="220">IF(W110=0,0,W110/W$17)</f>
        <v>343.31171384581808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428.06461888588882</v>
      </c>
      <c r="C165" s="192">
        <f t="shared" si="221"/>
        <v>430.08923708226968</v>
      </c>
      <c r="D165" s="192">
        <f t="shared" si="221"/>
        <v>441.32373344248288</v>
      </c>
      <c r="E165" s="192">
        <f t="shared" si="221"/>
        <v>472.04841202574625</v>
      </c>
      <c r="F165" s="192">
        <f t="shared" si="221"/>
        <v>494.92763203678498</v>
      </c>
      <c r="G165" s="192">
        <f t="shared" si="221"/>
        <v>488.39568530003669</v>
      </c>
      <c r="H165" s="192">
        <f t="shared" si="221"/>
        <v>473.31305505647288</v>
      </c>
      <c r="I165" s="192">
        <f t="shared" si="221"/>
        <v>461.26850954470831</v>
      </c>
      <c r="J165" s="192">
        <f t="shared" si="221"/>
        <v>436.33864804453799</v>
      </c>
      <c r="K165" s="192">
        <f t="shared" si="221"/>
        <v>421.60309658905317</v>
      </c>
      <c r="L165" s="192">
        <f t="shared" si="221"/>
        <v>448.65209461037489</v>
      </c>
      <c r="M165" s="192">
        <f t="shared" si="221"/>
        <v>372.8370199682563</v>
      </c>
      <c r="N165" s="192">
        <f t="shared" si="221"/>
        <v>365.23650038207433</v>
      </c>
      <c r="O165" s="192">
        <f t="shared" si="221"/>
        <v>347.07247510526872</v>
      </c>
      <c r="P165" s="192">
        <f t="shared" si="221"/>
        <v>338.75232266351179</v>
      </c>
      <c r="Q165" s="192">
        <f t="shared" si="221"/>
        <v>370.37411575727049</v>
      </c>
      <c r="R165" s="192">
        <f t="shared" ref="R165:V165" si="222">IF(R111=0,0,R111/R$17)</f>
        <v>354.10558829212329</v>
      </c>
      <c r="S165" s="192">
        <f t="shared" si="222"/>
        <v>354.07593043703702</v>
      </c>
      <c r="T165" s="192">
        <f t="shared" si="222"/>
        <v>379.32130246902386</v>
      </c>
      <c r="U165" s="192">
        <f t="shared" si="222"/>
        <v>335.48196554699211</v>
      </c>
      <c r="V165" s="192">
        <f t="shared" si="222"/>
        <v>337.22685462748427</v>
      </c>
      <c r="W165" s="192">
        <f t="shared" ref="W165" si="223">IF(W111=0,0,W111/W$17)</f>
        <v>343.31171384581808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323.95979769828853</v>
      </c>
      <c r="C166" s="74">
        <f t="shared" si="224"/>
        <v>324.75085438331519</v>
      </c>
      <c r="D166" s="74">
        <f t="shared" si="224"/>
        <v>336.43705694774098</v>
      </c>
      <c r="E166" s="74">
        <f t="shared" si="224"/>
        <v>368.07978195647451</v>
      </c>
      <c r="F166" s="74">
        <f t="shared" si="224"/>
        <v>394.4160543908261</v>
      </c>
      <c r="G166" s="74">
        <f t="shared" si="224"/>
        <v>388.18063563508872</v>
      </c>
      <c r="H166" s="74">
        <f t="shared" si="224"/>
        <v>370.42718493684322</v>
      </c>
      <c r="I166" s="74">
        <f t="shared" si="224"/>
        <v>359.14002050151976</v>
      </c>
      <c r="J166" s="74">
        <f t="shared" si="224"/>
        <v>336.37056200511904</v>
      </c>
      <c r="K166" s="74">
        <f t="shared" si="224"/>
        <v>325.62472279672505</v>
      </c>
      <c r="L166" s="74">
        <f t="shared" si="224"/>
        <v>350.06082319375901</v>
      </c>
      <c r="M166" s="74">
        <f t="shared" si="224"/>
        <v>280.0803180211492</v>
      </c>
      <c r="N166" s="74">
        <f t="shared" si="224"/>
        <v>271.6401997978133</v>
      </c>
      <c r="O166" s="74">
        <f t="shared" si="224"/>
        <v>254.38287779097453</v>
      </c>
      <c r="P166" s="74">
        <f t="shared" si="224"/>
        <v>245.76117390748416</v>
      </c>
      <c r="Q166" s="74">
        <f t="shared" si="224"/>
        <v>272.85928308727694</v>
      </c>
      <c r="R166" s="74">
        <f t="shared" ref="R166:V166" si="225">IF(R112=0,0,R112/R$17)</f>
        <v>252.17028031500533</v>
      </c>
      <c r="S166" s="74">
        <f t="shared" si="225"/>
        <v>253.04807683121592</v>
      </c>
      <c r="T166" s="74">
        <f t="shared" si="225"/>
        <v>278.5224311322151</v>
      </c>
      <c r="U166" s="74">
        <f t="shared" si="225"/>
        <v>242.42060278301679</v>
      </c>
      <c r="V166" s="74">
        <f t="shared" si="225"/>
        <v>246.10269731539145</v>
      </c>
      <c r="W166" s="74">
        <f t="shared" ref="W166" si="226">IF(W112=0,0,W112/W$17)</f>
        <v>246.01006696018581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80.493553734760127</v>
      </c>
      <c r="C168" s="74">
        <f t="shared" si="230"/>
        <v>80.572214048820925</v>
      </c>
      <c r="D168" s="74">
        <f t="shared" si="230"/>
        <v>79.155474963724231</v>
      </c>
      <c r="E168" s="74">
        <f t="shared" si="230"/>
        <v>76.865217167598772</v>
      </c>
      <c r="F168" s="74">
        <f t="shared" si="230"/>
        <v>74.208768400536869</v>
      </c>
      <c r="G168" s="74">
        <f t="shared" si="230"/>
        <v>73.689620194135131</v>
      </c>
      <c r="H168" s="74">
        <f t="shared" si="230"/>
        <v>73.261945434682204</v>
      </c>
      <c r="I168" s="74">
        <f t="shared" si="230"/>
        <v>72.357572199349505</v>
      </c>
      <c r="J168" s="74">
        <f t="shared" si="230"/>
        <v>70.707430590005174</v>
      </c>
      <c r="K168" s="74">
        <f t="shared" si="230"/>
        <v>67.317764347973693</v>
      </c>
      <c r="L168" s="74">
        <f t="shared" si="230"/>
        <v>69.752388264763113</v>
      </c>
      <c r="M168" s="74">
        <f t="shared" si="230"/>
        <v>66.954741171190889</v>
      </c>
      <c r="N168" s="74">
        <f t="shared" si="230"/>
        <v>67.380526952348589</v>
      </c>
      <c r="O168" s="74">
        <f t="shared" si="230"/>
        <v>68.61138507208608</v>
      </c>
      <c r="P168" s="74">
        <f t="shared" si="230"/>
        <v>68.346400648549135</v>
      </c>
      <c r="Q168" s="74">
        <f t="shared" si="230"/>
        <v>70.998135150037101</v>
      </c>
      <c r="R168" s="74">
        <f t="shared" ref="R168:V168" si="231">IF(R114=0,0,R114/R$17)</f>
        <v>73.403543016228568</v>
      </c>
      <c r="S168" s="74">
        <f t="shared" si="231"/>
        <v>72.584885034461422</v>
      </c>
      <c r="T168" s="74">
        <f t="shared" si="231"/>
        <v>70.980080909815456</v>
      </c>
      <c r="U168" s="74">
        <f t="shared" si="231"/>
        <v>66.450908719232757</v>
      </c>
      <c r="V168" s="74">
        <f t="shared" si="231"/>
        <v>65.325831194932334</v>
      </c>
      <c r="W168" s="74">
        <f t="shared" ref="W168" si="232">IF(W114=0,0,W114/W$17)</f>
        <v>69.513383273821532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23.611267452840213</v>
      </c>
      <c r="C169" s="193">
        <f t="shared" si="233"/>
        <v>24.766168650133594</v>
      </c>
      <c r="D169" s="193">
        <f t="shared" si="233"/>
        <v>25.7312015310177</v>
      </c>
      <c r="E169" s="193">
        <f t="shared" si="233"/>
        <v>27.103412901672982</v>
      </c>
      <c r="F169" s="193">
        <f t="shared" si="233"/>
        <v>26.30280924542198</v>
      </c>
      <c r="G169" s="193">
        <f t="shared" si="233"/>
        <v>26.525429470812877</v>
      </c>
      <c r="H169" s="193">
        <f t="shared" si="233"/>
        <v>29.623924684947536</v>
      </c>
      <c r="I169" s="193">
        <f t="shared" si="233"/>
        <v>29.770916843839057</v>
      </c>
      <c r="J169" s="193">
        <f t="shared" si="233"/>
        <v>29.260655449413825</v>
      </c>
      <c r="K169" s="193">
        <f t="shared" si="233"/>
        <v>28.660609444354474</v>
      </c>
      <c r="L169" s="193">
        <f t="shared" si="233"/>
        <v>28.838883151852674</v>
      </c>
      <c r="M169" s="193">
        <f t="shared" si="233"/>
        <v>25.801960775916246</v>
      </c>
      <c r="N169" s="193">
        <f t="shared" si="233"/>
        <v>26.215773631912462</v>
      </c>
      <c r="O169" s="193">
        <f t="shared" si="233"/>
        <v>24.078212242208085</v>
      </c>
      <c r="P169" s="193">
        <f t="shared" si="233"/>
        <v>24.644748107478446</v>
      </c>
      <c r="Q169" s="193">
        <f t="shared" si="233"/>
        <v>26.51669751995642</v>
      </c>
      <c r="R169" s="193">
        <f t="shared" ref="R169:V169" si="234">IF(R115=0,0,R115/R$17)</f>
        <v>28.53176496088939</v>
      </c>
      <c r="S169" s="193">
        <f t="shared" si="234"/>
        <v>28.442968571359636</v>
      </c>
      <c r="T169" s="193">
        <f t="shared" si="234"/>
        <v>29.818790426993321</v>
      </c>
      <c r="U169" s="193">
        <f t="shared" si="234"/>
        <v>26.6104540447425</v>
      </c>
      <c r="V169" s="193">
        <f t="shared" si="234"/>
        <v>25.798326117160485</v>
      </c>
      <c r="W169" s="193">
        <f t="shared" ref="W169" si="235">IF(W115=0,0,W115/W$17)</f>
        <v>27.788263611810738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14471308</v>
      </c>
      <c r="C3" s="67">
        <f t="shared" si="0"/>
        <v>14622972</v>
      </c>
      <c r="D3" s="67">
        <f t="shared" si="0"/>
        <v>14839410</v>
      </c>
      <c r="E3" s="67">
        <f t="shared" si="0"/>
        <v>15212086</v>
      </c>
      <c r="F3" s="67">
        <f t="shared" si="0"/>
        <v>15562345</v>
      </c>
      <c r="G3" s="67">
        <f t="shared" si="0"/>
        <v>15784301</v>
      </c>
      <c r="H3" s="67">
        <f t="shared" si="0"/>
        <v>16215907</v>
      </c>
      <c r="I3" s="67">
        <f t="shared" si="0"/>
        <v>16611523</v>
      </c>
      <c r="J3" s="67">
        <f t="shared" si="0"/>
        <v>17130135</v>
      </c>
      <c r="K3" s="67">
        <f t="shared" si="0"/>
        <v>17475160</v>
      </c>
      <c r="L3" s="67">
        <f t="shared" si="0"/>
        <v>17763324</v>
      </c>
      <c r="M3" s="67">
        <f t="shared" si="0"/>
        <v>18011260</v>
      </c>
      <c r="N3" s="67">
        <f t="shared" si="0"/>
        <v>18281226</v>
      </c>
      <c r="O3" s="67">
        <f t="shared" si="0"/>
        <v>18447647</v>
      </c>
      <c r="P3" s="67">
        <f t="shared" si="0"/>
        <v>18516003</v>
      </c>
      <c r="Q3" s="67">
        <f t="shared" si="0"/>
        <v>18579826</v>
      </c>
      <c r="R3" s="67">
        <f t="shared" si="0"/>
        <v>18673140</v>
      </c>
      <c r="S3" s="67">
        <f t="shared" si="0"/>
        <v>18731089</v>
      </c>
      <c r="T3" s="67">
        <f t="shared" si="0"/>
        <v>18760936</v>
      </c>
      <c r="U3" s="67">
        <f t="shared" si="0"/>
        <v>18872963</v>
      </c>
      <c r="V3" s="67">
        <f t="shared" si="0"/>
        <v>19024363</v>
      </c>
      <c r="W3" s="67">
        <f t="shared" si="0"/>
        <v>19089285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14471308</v>
      </c>
      <c r="C4" s="71">
        <f t="shared" si="1"/>
        <v>14622972</v>
      </c>
      <c r="D4" s="71">
        <f t="shared" si="1"/>
        <v>14839410</v>
      </c>
      <c r="E4" s="71">
        <f t="shared" si="1"/>
        <v>15212086</v>
      </c>
      <c r="F4" s="71">
        <f t="shared" si="1"/>
        <v>15562345</v>
      </c>
      <c r="G4" s="71">
        <f t="shared" si="1"/>
        <v>15784301</v>
      </c>
      <c r="H4" s="71">
        <f t="shared" si="1"/>
        <v>16215907</v>
      </c>
      <c r="I4" s="71">
        <f t="shared" si="1"/>
        <v>16611523</v>
      </c>
      <c r="J4" s="71">
        <f t="shared" si="1"/>
        <v>17130135</v>
      </c>
      <c r="K4" s="71">
        <f t="shared" si="1"/>
        <v>17475160</v>
      </c>
      <c r="L4" s="71">
        <f t="shared" si="1"/>
        <v>17763324</v>
      </c>
      <c r="M4" s="71">
        <f t="shared" si="1"/>
        <v>18011260</v>
      </c>
      <c r="N4" s="71">
        <f t="shared" si="1"/>
        <v>18281226</v>
      </c>
      <c r="O4" s="71">
        <f t="shared" si="1"/>
        <v>18447647</v>
      </c>
      <c r="P4" s="71">
        <f t="shared" si="1"/>
        <v>18516003</v>
      </c>
      <c r="Q4" s="71">
        <f t="shared" si="1"/>
        <v>18579826</v>
      </c>
      <c r="R4" s="71">
        <f t="shared" ref="R4:V4" si="2">SUM(R5:R13)</f>
        <v>18673140</v>
      </c>
      <c r="S4" s="71">
        <f t="shared" si="2"/>
        <v>18731089</v>
      </c>
      <c r="T4" s="71">
        <f t="shared" si="2"/>
        <v>18760936</v>
      </c>
      <c r="U4" s="71">
        <f t="shared" si="2"/>
        <v>18872963</v>
      </c>
      <c r="V4" s="71">
        <f t="shared" si="2"/>
        <v>19024363</v>
      </c>
      <c r="W4" s="71">
        <f t="shared" ref="W4" si="3">SUM(W5:W13)</f>
        <v>19089285</v>
      </c>
      <c r="DA4" s="88" t="s">
        <v>334</v>
      </c>
    </row>
    <row r="5" spans="1:105" ht="12" customHeight="1" x14ac:dyDescent="0.25">
      <c r="A5" s="28" t="s">
        <v>51</v>
      </c>
      <c r="B5" s="82">
        <v>370827</v>
      </c>
      <c r="C5" s="82">
        <v>382678</v>
      </c>
      <c r="D5" s="82">
        <v>385238</v>
      </c>
      <c r="E5" s="82">
        <v>383295</v>
      </c>
      <c r="F5" s="82">
        <v>408868</v>
      </c>
      <c r="G5" s="82">
        <v>419499</v>
      </c>
      <c r="H5" s="82">
        <v>426495</v>
      </c>
      <c r="I5" s="82">
        <v>421103</v>
      </c>
      <c r="J5" s="82">
        <v>426014</v>
      </c>
      <c r="K5" s="82">
        <v>421394</v>
      </c>
      <c r="L5" s="82">
        <v>394765</v>
      </c>
      <c r="M5" s="82">
        <v>368787</v>
      </c>
      <c r="N5" s="82">
        <v>335808</v>
      </c>
      <c r="O5" s="82">
        <v>306206</v>
      </c>
      <c r="P5" s="82">
        <v>290928</v>
      </c>
      <c r="Q5" s="82">
        <v>299119</v>
      </c>
      <c r="R5" s="82">
        <v>327984</v>
      </c>
      <c r="S5" s="82">
        <v>385387</v>
      </c>
      <c r="T5" s="82">
        <v>388564</v>
      </c>
      <c r="U5" s="82">
        <v>370662</v>
      </c>
      <c r="V5" s="82">
        <v>310213</v>
      </c>
      <c r="W5" s="82">
        <v>292429</v>
      </c>
      <c r="DA5" s="89" t="s">
        <v>335</v>
      </c>
    </row>
    <row r="6" spans="1:105" ht="12" customHeight="1" x14ac:dyDescent="0.25">
      <c r="A6" s="28" t="s">
        <v>74</v>
      </c>
      <c r="B6" s="82">
        <v>2017815</v>
      </c>
      <c r="C6" s="82">
        <v>1853707</v>
      </c>
      <c r="D6" s="82">
        <v>1760536</v>
      </c>
      <c r="E6" s="82">
        <v>1671328</v>
      </c>
      <c r="F6" s="82">
        <v>1616474</v>
      </c>
      <c r="G6" s="82">
        <v>1548632</v>
      </c>
      <c r="H6" s="82">
        <v>1474732</v>
      </c>
      <c r="I6" s="82">
        <v>1429186</v>
      </c>
      <c r="J6" s="82">
        <v>1379477</v>
      </c>
      <c r="K6" s="82">
        <v>1279361</v>
      </c>
      <c r="L6" s="82">
        <v>1173764</v>
      </c>
      <c r="M6" s="82">
        <v>1078529</v>
      </c>
      <c r="N6" s="82">
        <v>1019361</v>
      </c>
      <c r="O6" s="82">
        <v>962213</v>
      </c>
      <c r="P6" s="82">
        <v>921463</v>
      </c>
      <c r="Q6" s="82">
        <v>913115</v>
      </c>
      <c r="R6" s="82">
        <v>896708</v>
      </c>
      <c r="S6" s="82">
        <v>902392</v>
      </c>
      <c r="T6" s="82">
        <v>872740</v>
      </c>
      <c r="U6" s="82">
        <v>808547</v>
      </c>
      <c r="V6" s="82">
        <v>764511</v>
      </c>
      <c r="W6" s="82">
        <v>785338</v>
      </c>
      <c r="DA6" s="89" t="s">
        <v>336</v>
      </c>
    </row>
    <row r="7" spans="1:105" ht="12" customHeight="1" x14ac:dyDescent="0.25">
      <c r="A7" s="28" t="s">
        <v>205</v>
      </c>
      <c r="B7" s="82">
        <v>3827699</v>
      </c>
      <c r="C7" s="82">
        <v>3742116</v>
      </c>
      <c r="D7" s="82">
        <v>3755926</v>
      </c>
      <c r="E7" s="82">
        <v>3813792</v>
      </c>
      <c r="F7" s="82">
        <v>3828554</v>
      </c>
      <c r="G7" s="82">
        <v>3676831</v>
      </c>
      <c r="H7" s="82">
        <v>3395015</v>
      </c>
      <c r="I7" s="82">
        <v>3201581</v>
      </c>
      <c r="J7" s="82">
        <v>3071320</v>
      </c>
      <c r="K7" s="82">
        <v>2939982</v>
      </c>
      <c r="L7" s="82">
        <v>2795895</v>
      </c>
      <c r="M7" s="82">
        <v>2734672</v>
      </c>
      <c r="N7" s="82">
        <v>2771558</v>
      </c>
      <c r="O7" s="82">
        <v>3018365</v>
      </c>
      <c r="P7" s="82">
        <v>3280033</v>
      </c>
      <c r="Q7" s="82">
        <v>3597512</v>
      </c>
      <c r="R7" s="82">
        <v>3670330</v>
      </c>
      <c r="S7" s="82">
        <v>3593659</v>
      </c>
      <c r="T7" s="82">
        <v>3441072</v>
      </c>
      <c r="U7" s="82">
        <v>3335773</v>
      </c>
      <c r="V7" s="82">
        <v>3351786</v>
      </c>
      <c r="W7" s="82">
        <v>3404089</v>
      </c>
      <c r="DA7" s="89" t="s">
        <v>337</v>
      </c>
    </row>
    <row r="8" spans="1:105" ht="12" customHeight="1" x14ac:dyDescent="0.25">
      <c r="A8" s="28" t="s">
        <v>192</v>
      </c>
      <c r="B8" s="82">
        <v>3375279</v>
      </c>
      <c r="C8" s="82">
        <v>3570898</v>
      </c>
      <c r="D8" s="82">
        <v>3872002</v>
      </c>
      <c r="E8" s="82">
        <v>4255503</v>
      </c>
      <c r="F8" s="82">
        <v>4496397</v>
      </c>
      <c r="G8" s="82">
        <v>4641602</v>
      </c>
      <c r="H8" s="82">
        <v>5011680</v>
      </c>
      <c r="I8" s="82">
        <v>5264928</v>
      </c>
      <c r="J8" s="82">
        <v>5553387</v>
      </c>
      <c r="K8" s="82">
        <v>5614684</v>
      </c>
      <c r="L8" s="82">
        <v>5775614</v>
      </c>
      <c r="M8" s="82">
        <v>5736050</v>
      </c>
      <c r="N8" s="82">
        <v>5675353</v>
      </c>
      <c r="O8" s="82">
        <v>5483038</v>
      </c>
      <c r="P8" s="82">
        <v>5583419</v>
      </c>
      <c r="Q8" s="82">
        <v>5583089</v>
      </c>
      <c r="R8" s="82">
        <v>5970228</v>
      </c>
      <c r="S8" s="82">
        <v>6286125</v>
      </c>
      <c r="T8" s="82">
        <v>6557760</v>
      </c>
      <c r="U8" s="82">
        <v>6628234</v>
      </c>
      <c r="V8" s="82">
        <v>6652042</v>
      </c>
      <c r="W8" s="82">
        <v>6587385</v>
      </c>
      <c r="DA8" s="89" t="s">
        <v>338</v>
      </c>
    </row>
    <row r="9" spans="1:105" ht="12" customHeight="1" x14ac:dyDescent="0.25">
      <c r="A9" s="28" t="s">
        <v>207</v>
      </c>
      <c r="B9" s="82">
        <v>3706851</v>
      </c>
      <c r="C9" s="82">
        <v>3602330</v>
      </c>
      <c r="D9" s="82">
        <v>3453461</v>
      </c>
      <c r="E9" s="82">
        <v>3297747</v>
      </c>
      <c r="F9" s="82">
        <v>3192154</v>
      </c>
      <c r="G9" s="82">
        <v>3155291</v>
      </c>
      <c r="H9" s="82">
        <v>3210575</v>
      </c>
      <c r="I9" s="82">
        <v>3417077</v>
      </c>
      <c r="J9" s="82">
        <v>3705459</v>
      </c>
      <c r="K9" s="82">
        <v>4099922</v>
      </c>
      <c r="L9" s="82">
        <v>4340728</v>
      </c>
      <c r="M9" s="82">
        <v>4762165</v>
      </c>
      <c r="N9" s="82">
        <v>5127201</v>
      </c>
      <c r="O9" s="82">
        <v>5550723</v>
      </c>
      <c r="P9" s="82">
        <v>5576659</v>
      </c>
      <c r="Q9" s="82">
        <v>5391852</v>
      </c>
      <c r="R9" s="82">
        <v>4883028</v>
      </c>
      <c r="S9" s="82">
        <v>4527496</v>
      </c>
      <c r="T9" s="82">
        <v>4241924</v>
      </c>
      <c r="U9" s="82">
        <v>4255579</v>
      </c>
      <c r="V9" s="82">
        <v>4311631</v>
      </c>
      <c r="W9" s="82">
        <v>4364993</v>
      </c>
      <c r="DA9" s="89" t="s">
        <v>339</v>
      </c>
    </row>
    <row r="10" spans="1:105" ht="12" customHeight="1" x14ac:dyDescent="0.25">
      <c r="A10" s="28" t="s">
        <v>202</v>
      </c>
      <c r="B10" s="82">
        <v>248</v>
      </c>
      <c r="C10" s="82">
        <v>240</v>
      </c>
      <c r="D10" s="82">
        <v>230</v>
      </c>
      <c r="E10" s="82">
        <v>220</v>
      </c>
      <c r="F10" s="82">
        <v>210</v>
      </c>
      <c r="G10" s="82">
        <v>204</v>
      </c>
      <c r="H10" s="82">
        <v>201</v>
      </c>
      <c r="I10" s="82">
        <v>203</v>
      </c>
      <c r="J10" s="82">
        <v>204</v>
      </c>
      <c r="K10" s="82">
        <v>204</v>
      </c>
      <c r="L10" s="82">
        <v>202</v>
      </c>
      <c r="M10" s="82">
        <v>210</v>
      </c>
      <c r="N10" s="82">
        <v>217</v>
      </c>
      <c r="O10" s="82">
        <v>227</v>
      </c>
      <c r="P10" s="82">
        <v>233</v>
      </c>
      <c r="Q10" s="82">
        <v>238</v>
      </c>
      <c r="R10" s="82">
        <v>243</v>
      </c>
      <c r="S10" s="82">
        <v>241</v>
      </c>
      <c r="T10" s="82">
        <v>233</v>
      </c>
      <c r="U10" s="82">
        <v>232</v>
      </c>
      <c r="V10" s="82">
        <v>233</v>
      </c>
      <c r="W10" s="82">
        <v>234</v>
      </c>
      <c r="DA10" s="89" t="s">
        <v>340</v>
      </c>
    </row>
    <row r="11" spans="1:105" ht="12" customHeight="1" x14ac:dyDescent="0.25">
      <c r="A11" s="28" t="s">
        <v>203</v>
      </c>
      <c r="B11" s="82">
        <v>0</v>
      </c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DA11" s="89" t="s">
        <v>341</v>
      </c>
    </row>
    <row r="12" spans="1:105" ht="12" customHeight="1" x14ac:dyDescent="0.25">
      <c r="A12" s="28" t="s">
        <v>95</v>
      </c>
      <c r="B12" s="82">
        <v>73669</v>
      </c>
      <c r="C12" s="82">
        <v>96215</v>
      </c>
      <c r="D12" s="82">
        <v>123251</v>
      </c>
      <c r="E12" s="82">
        <v>154657</v>
      </c>
      <c r="F12" s="82">
        <v>190443</v>
      </c>
      <c r="G12" s="82">
        <v>232979</v>
      </c>
      <c r="H12" s="82">
        <v>273943</v>
      </c>
      <c r="I12" s="82">
        <v>305987</v>
      </c>
      <c r="J12" s="82">
        <v>329208</v>
      </c>
      <c r="K12" s="82">
        <v>349803</v>
      </c>
      <c r="L12" s="82">
        <v>374228</v>
      </c>
      <c r="M12" s="82">
        <v>396488</v>
      </c>
      <c r="N12" s="82">
        <v>418840</v>
      </c>
      <c r="O12" s="82">
        <v>449023</v>
      </c>
      <c r="P12" s="82">
        <v>503189</v>
      </c>
      <c r="Q12" s="82">
        <v>580132</v>
      </c>
      <c r="R12" s="82">
        <v>672492</v>
      </c>
      <c r="S12" s="82">
        <v>746866</v>
      </c>
      <c r="T12" s="82">
        <v>800585</v>
      </c>
      <c r="U12" s="82">
        <v>873554</v>
      </c>
      <c r="V12" s="82">
        <v>946235</v>
      </c>
      <c r="W12" s="82">
        <v>995248</v>
      </c>
      <c r="DA12" s="89" t="s">
        <v>342</v>
      </c>
    </row>
    <row r="13" spans="1:105" ht="12" customHeight="1" x14ac:dyDescent="0.25">
      <c r="A13" s="73" t="s">
        <v>94</v>
      </c>
      <c r="B13" s="83">
        <v>1098920</v>
      </c>
      <c r="C13" s="83">
        <v>1374788</v>
      </c>
      <c r="D13" s="83">
        <v>1488766</v>
      </c>
      <c r="E13" s="83">
        <v>1635544</v>
      </c>
      <c r="F13" s="83">
        <v>1829245</v>
      </c>
      <c r="G13" s="83">
        <v>2109263</v>
      </c>
      <c r="H13" s="83">
        <v>2423266</v>
      </c>
      <c r="I13" s="83">
        <v>2571458</v>
      </c>
      <c r="J13" s="83">
        <v>2665066</v>
      </c>
      <c r="K13" s="83">
        <v>2769810</v>
      </c>
      <c r="L13" s="83">
        <v>2908128</v>
      </c>
      <c r="M13" s="83">
        <v>2934359</v>
      </c>
      <c r="N13" s="83">
        <v>2932888</v>
      </c>
      <c r="O13" s="83">
        <v>2677852</v>
      </c>
      <c r="P13" s="83">
        <v>2360079</v>
      </c>
      <c r="Q13" s="83">
        <v>2214769</v>
      </c>
      <c r="R13" s="83">
        <v>2252127</v>
      </c>
      <c r="S13" s="83">
        <v>2288923</v>
      </c>
      <c r="T13" s="83">
        <v>2458058</v>
      </c>
      <c r="U13" s="83">
        <v>2600382</v>
      </c>
      <c r="V13" s="83">
        <v>2687712</v>
      </c>
      <c r="W13" s="83">
        <v>2659569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13298719</v>
      </c>
      <c r="C14" s="85">
        <f t="shared" si="4"/>
        <v>13151969</v>
      </c>
      <c r="D14" s="85">
        <f t="shared" si="4"/>
        <v>13227393</v>
      </c>
      <c r="E14" s="85">
        <f t="shared" si="4"/>
        <v>13421885</v>
      </c>
      <c r="F14" s="85">
        <f t="shared" si="4"/>
        <v>13542657</v>
      </c>
      <c r="G14" s="85">
        <f t="shared" si="4"/>
        <v>13442059</v>
      </c>
      <c r="H14" s="85">
        <f t="shared" si="4"/>
        <v>13518698</v>
      </c>
      <c r="I14" s="85">
        <f t="shared" si="4"/>
        <v>13734078</v>
      </c>
      <c r="J14" s="85">
        <f t="shared" si="4"/>
        <v>14135861</v>
      </c>
      <c r="K14" s="85">
        <f t="shared" si="4"/>
        <v>14355547</v>
      </c>
      <c r="L14" s="85">
        <f t="shared" si="4"/>
        <v>14480968</v>
      </c>
      <c r="M14" s="85">
        <f t="shared" si="4"/>
        <v>14680413</v>
      </c>
      <c r="N14" s="85">
        <f t="shared" si="4"/>
        <v>14929498</v>
      </c>
      <c r="O14" s="85">
        <f t="shared" si="4"/>
        <v>15320772</v>
      </c>
      <c r="P14" s="85">
        <f t="shared" si="4"/>
        <v>15652735</v>
      </c>
      <c r="Q14" s="85">
        <f t="shared" si="4"/>
        <v>15784925</v>
      </c>
      <c r="R14" s="85">
        <f t="shared" ref="R14:V14" si="5">SUM(R5:R11)</f>
        <v>15748521</v>
      </c>
      <c r="S14" s="85">
        <f t="shared" si="5"/>
        <v>15695300</v>
      </c>
      <c r="T14" s="85">
        <f t="shared" si="5"/>
        <v>15502293</v>
      </c>
      <c r="U14" s="85">
        <f t="shared" si="5"/>
        <v>15399027</v>
      </c>
      <c r="V14" s="85">
        <f t="shared" si="5"/>
        <v>15390416</v>
      </c>
      <c r="W14" s="85">
        <f t="shared" ref="W14" si="6">SUM(W5:W11)</f>
        <v>15434468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1157612</v>
      </c>
      <c r="C15" s="71">
        <f t="shared" si="7"/>
        <v>1460471</v>
      </c>
      <c r="D15" s="71">
        <f t="shared" si="7"/>
        <v>1706524</v>
      </c>
      <c r="E15" s="71">
        <f t="shared" si="7"/>
        <v>2052592</v>
      </c>
      <c r="F15" s="71">
        <f t="shared" si="7"/>
        <v>2661400</v>
      </c>
      <c r="G15" s="71">
        <f t="shared" si="7"/>
        <v>3567808</v>
      </c>
      <c r="H15" s="71">
        <f t="shared" si="7"/>
        <v>3908477</v>
      </c>
      <c r="I15" s="71">
        <f t="shared" si="7"/>
        <v>4419580</v>
      </c>
      <c r="J15" s="71">
        <f t="shared" si="7"/>
        <v>4796536</v>
      </c>
      <c r="K15" s="71">
        <f t="shared" si="7"/>
        <v>5137647</v>
      </c>
      <c r="L15" s="71">
        <f t="shared" si="7"/>
        <v>5578058</v>
      </c>
      <c r="M15" s="71">
        <f t="shared" si="7"/>
        <v>5817288</v>
      </c>
      <c r="N15" s="71">
        <f t="shared" si="7"/>
        <v>6215155</v>
      </c>
      <c r="O15" s="71">
        <f t="shared" si="7"/>
        <v>6253657</v>
      </c>
      <c r="P15" s="71">
        <f t="shared" si="7"/>
        <v>6239847</v>
      </c>
      <c r="Q15" s="71">
        <f t="shared" si="7"/>
        <v>6187403</v>
      </c>
      <c r="R15" s="71">
        <f t="shared" si="7"/>
        <v>6273987</v>
      </c>
      <c r="S15" s="71">
        <f t="shared" si="7"/>
        <v>6368839</v>
      </c>
      <c r="T15" s="71">
        <f t="shared" si="7"/>
        <v>6547345</v>
      </c>
      <c r="U15" s="71">
        <f t="shared" si="7"/>
        <v>6643242</v>
      </c>
      <c r="V15" s="71">
        <f t="shared" si="7"/>
        <v>6753229</v>
      </c>
      <c r="W15" s="71">
        <f t="shared" si="7"/>
        <v>6872729</v>
      </c>
      <c r="DA15" s="88" t="s">
        <v>344</v>
      </c>
    </row>
    <row r="16" spans="1:105" ht="12" customHeight="1" x14ac:dyDescent="0.25">
      <c r="A16" s="28" t="s">
        <v>91</v>
      </c>
      <c r="B16" s="82">
        <v>1157612</v>
      </c>
      <c r="C16" s="82">
        <v>1460471</v>
      </c>
      <c r="D16" s="82">
        <v>1706524</v>
      </c>
      <c r="E16" s="82">
        <v>2052592</v>
      </c>
      <c r="F16" s="82">
        <v>2661400</v>
      </c>
      <c r="G16" s="82">
        <v>3567808</v>
      </c>
      <c r="H16" s="82">
        <v>3908477</v>
      </c>
      <c r="I16" s="82">
        <v>4419580</v>
      </c>
      <c r="J16" s="82">
        <v>4796536</v>
      </c>
      <c r="K16" s="82">
        <v>5137647</v>
      </c>
      <c r="L16" s="82">
        <v>5578058</v>
      </c>
      <c r="M16" s="82">
        <v>5817288</v>
      </c>
      <c r="N16" s="82">
        <v>6215155</v>
      </c>
      <c r="O16" s="82">
        <v>6253657</v>
      </c>
      <c r="P16" s="82">
        <v>6239847</v>
      </c>
      <c r="Q16" s="82">
        <v>6187403</v>
      </c>
      <c r="R16" s="82">
        <v>6273987</v>
      </c>
      <c r="S16" s="82">
        <v>6368839</v>
      </c>
      <c r="T16" s="82">
        <v>6547345</v>
      </c>
      <c r="U16" s="82">
        <v>6643242</v>
      </c>
      <c r="V16" s="82">
        <v>6753229</v>
      </c>
      <c r="W16" s="82">
        <v>6872729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14471308</v>
      </c>
      <c r="C17" s="71">
        <f t="shared" si="8"/>
        <v>14622972</v>
      </c>
      <c r="D17" s="71">
        <f t="shared" si="8"/>
        <v>14839410</v>
      </c>
      <c r="E17" s="71">
        <f t="shared" si="8"/>
        <v>15212086</v>
      </c>
      <c r="F17" s="71">
        <f t="shared" si="8"/>
        <v>15562345</v>
      </c>
      <c r="G17" s="71">
        <f t="shared" si="8"/>
        <v>15784301</v>
      </c>
      <c r="H17" s="71">
        <f t="shared" si="8"/>
        <v>16215907</v>
      </c>
      <c r="I17" s="71">
        <f t="shared" si="8"/>
        <v>16611523</v>
      </c>
      <c r="J17" s="71">
        <f t="shared" si="8"/>
        <v>17130135</v>
      </c>
      <c r="K17" s="71">
        <f t="shared" si="8"/>
        <v>17475160</v>
      </c>
      <c r="L17" s="71">
        <f t="shared" si="8"/>
        <v>17763324</v>
      </c>
      <c r="M17" s="71">
        <f t="shared" si="8"/>
        <v>18011260</v>
      </c>
      <c r="N17" s="71">
        <f t="shared" si="8"/>
        <v>18281226</v>
      </c>
      <c r="O17" s="71">
        <f t="shared" si="8"/>
        <v>18447647</v>
      </c>
      <c r="P17" s="71">
        <f t="shared" si="8"/>
        <v>18516003</v>
      </c>
      <c r="Q17" s="71">
        <f t="shared" si="8"/>
        <v>18579826</v>
      </c>
      <c r="R17" s="71">
        <f t="shared" ref="R17:V17" si="9">SUM(R18:R25)</f>
        <v>18673140</v>
      </c>
      <c r="S17" s="71">
        <f t="shared" si="9"/>
        <v>18731089</v>
      </c>
      <c r="T17" s="71">
        <f t="shared" si="9"/>
        <v>18760936</v>
      </c>
      <c r="U17" s="71">
        <f t="shared" si="9"/>
        <v>18872963</v>
      </c>
      <c r="V17" s="71">
        <f t="shared" si="9"/>
        <v>19024363</v>
      </c>
      <c r="W17" s="71">
        <f t="shared" ref="W17" si="10">SUM(W18:W25)</f>
        <v>19089285</v>
      </c>
      <c r="DA17" s="88" t="s">
        <v>346</v>
      </c>
    </row>
    <row r="18" spans="1:105" ht="12" customHeight="1" x14ac:dyDescent="0.25">
      <c r="A18" s="28" t="s">
        <v>51</v>
      </c>
      <c r="B18" s="82">
        <v>122290</v>
      </c>
      <c r="C18" s="82">
        <v>121485</v>
      </c>
      <c r="D18" s="82">
        <v>120306</v>
      </c>
      <c r="E18" s="82">
        <v>120349</v>
      </c>
      <c r="F18" s="82">
        <v>120136</v>
      </c>
      <c r="G18" s="82">
        <v>117038</v>
      </c>
      <c r="H18" s="82">
        <v>110470</v>
      </c>
      <c r="I18" s="82">
        <v>103453</v>
      </c>
      <c r="J18" s="82">
        <v>98775</v>
      </c>
      <c r="K18" s="82">
        <v>92581</v>
      </c>
      <c r="L18" s="82">
        <v>85218</v>
      </c>
      <c r="M18" s="82">
        <v>74728</v>
      </c>
      <c r="N18" s="82">
        <v>66642</v>
      </c>
      <c r="O18" s="82">
        <v>60222</v>
      </c>
      <c r="P18" s="82">
        <v>55508</v>
      </c>
      <c r="Q18" s="82">
        <v>50855</v>
      </c>
      <c r="R18" s="82">
        <v>45752</v>
      </c>
      <c r="S18" s="82">
        <v>42029</v>
      </c>
      <c r="T18" s="82">
        <v>37080</v>
      </c>
      <c r="U18" s="82">
        <v>33153</v>
      </c>
      <c r="V18" s="82">
        <v>27299</v>
      </c>
      <c r="W18" s="82">
        <v>22618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5989233</v>
      </c>
      <c r="C19" s="82">
        <v>5705352</v>
      </c>
      <c r="D19" s="82">
        <v>5459598</v>
      </c>
      <c r="E19" s="82">
        <v>5352887</v>
      </c>
      <c r="F19" s="82">
        <v>5240198</v>
      </c>
      <c r="G19" s="82">
        <v>4915930</v>
      </c>
      <c r="H19" s="82">
        <v>4697636</v>
      </c>
      <c r="I19" s="82">
        <v>4504488</v>
      </c>
      <c r="J19" s="82">
        <v>4384692</v>
      </c>
      <c r="K19" s="82">
        <v>4335778</v>
      </c>
      <c r="L19" s="82">
        <v>4292329</v>
      </c>
      <c r="M19" s="82">
        <v>4313587</v>
      </c>
      <c r="N19" s="82">
        <v>4346783</v>
      </c>
      <c r="O19" s="82">
        <v>4404998</v>
      </c>
      <c r="P19" s="82">
        <v>4378839</v>
      </c>
      <c r="Q19" s="82">
        <v>4305989</v>
      </c>
      <c r="R19" s="82">
        <v>4227473</v>
      </c>
      <c r="S19" s="82">
        <v>4139296</v>
      </c>
      <c r="T19" s="82">
        <v>3977599</v>
      </c>
      <c r="U19" s="82">
        <v>3782037</v>
      </c>
      <c r="V19" s="82">
        <v>3594060</v>
      </c>
      <c r="W19" s="82">
        <v>3595211</v>
      </c>
      <c r="DA19" s="89" t="s">
        <v>348</v>
      </c>
    </row>
    <row r="20" spans="1:105" ht="12" customHeight="1" x14ac:dyDescent="0.25">
      <c r="A20" s="28" t="s">
        <v>205</v>
      </c>
      <c r="B20" s="82">
        <v>1513173</v>
      </c>
      <c r="C20" s="82">
        <v>1467437</v>
      </c>
      <c r="D20" s="82">
        <v>1438282</v>
      </c>
      <c r="E20" s="82">
        <v>1422032</v>
      </c>
      <c r="F20" s="82">
        <v>1401981</v>
      </c>
      <c r="G20" s="82">
        <v>1359635</v>
      </c>
      <c r="H20" s="82">
        <v>1297170</v>
      </c>
      <c r="I20" s="82">
        <v>1250280</v>
      </c>
      <c r="J20" s="82">
        <v>1210310</v>
      </c>
      <c r="K20" s="82">
        <v>1154912</v>
      </c>
      <c r="L20" s="82">
        <v>1081337</v>
      </c>
      <c r="M20" s="82">
        <v>1036099</v>
      </c>
      <c r="N20" s="82">
        <v>1018753</v>
      </c>
      <c r="O20" s="82">
        <v>1057507</v>
      </c>
      <c r="P20" s="82">
        <v>1066930</v>
      </c>
      <c r="Q20" s="82">
        <v>1053956</v>
      </c>
      <c r="R20" s="82">
        <v>1047882</v>
      </c>
      <c r="S20" s="82">
        <v>1057703</v>
      </c>
      <c r="T20" s="82">
        <v>1033934</v>
      </c>
      <c r="U20" s="82">
        <v>1023791</v>
      </c>
      <c r="V20" s="82">
        <v>1041466</v>
      </c>
      <c r="W20" s="82">
        <v>1036642</v>
      </c>
      <c r="DA20" s="89" t="s">
        <v>349</v>
      </c>
    </row>
    <row r="21" spans="1:105" ht="12" customHeight="1" x14ac:dyDescent="0.25">
      <c r="A21" s="28" t="s">
        <v>192</v>
      </c>
      <c r="B21" s="82">
        <v>3258091</v>
      </c>
      <c r="C21" s="82">
        <v>3450602</v>
      </c>
      <c r="D21" s="82">
        <v>3824233</v>
      </c>
      <c r="E21" s="82">
        <v>4148991</v>
      </c>
      <c r="F21" s="82">
        <v>4373147</v>
      </c>
      <c r="G21" s="82">
        <v>4613044</v>
      </c>
      <c r="H21" s="82">
        <v>4913384</v>
      </c>
      <c r="I21" s="82">
        <v>5162729</v>
      </c>
      <c r="J21" s="82">
        <v>5334298</v>
      </c>
      <c r="K21" s="82">
        <v>5396855</v>
      </c>
      <c r="L21" s="82">
        <v>5429767</v>
      </c>
      <c r="M21" s="82">
        <v>5334778</v>
      </c>
      <c r="N21" s="82">
        <v>5327286</v>
      </c>
      <c r="O21" s="82">
        <v>5290950</v>
      </c>
      <c r="P21" s="82">
        <v>5381993</v>
      </c>
      <c r="Q21" s="82">
        <v>5489486</v>
      </c>
      <c r="R21" s="82">
        <v>5843810</v>
      </c>
      <c r="S21" s="82">
        <v>6095547</v>
      </c>
      <c r="T21" s="82">
        <v>6185229</v>
      </c>
      <c r="U21" s="82">
        <v>6276417</v>
      </c>
      <c r="V21" s="82">
        <v>6404332</v>
      </c>
      <c r="W21" s="82">
        <v>6565868</v>
      </c>
      <c r="DA21" s="89" t="s">
        <v>350</v>
      </c>
    </row>
    <row r="22" spans="1:105" ht="12" customHeight="1" x14ac:dyDescent="0.25">
      <c r="A22" s="28" t="s">
        <v>207</v>
      </c>
      <c r="B22" s="82">
        <v>238479</v>
      </c>
      <c r="C22" s="82">
        <v>240208</v>
      </c>
      <c r="D22" s="82">
        <v>243391</v>
      </c>
      <c r="E22" s="82">
        <v>246285</v>
      </c>
      <c r="F22" s="82">
        <v>252136</v>
      </c>
      <c r="G22" s="82">
        <v>262587</v>
      </c>
      <c r="H22" s="82">
        <v>280444</v>
      </c>
      <c r="I22" s="82">
        <v>309372</v>
      </c>
      <c r="J22" s="82">
        <v>347758</v>
      </c>
      <c r="K22" s="82">
        <v>392371</v>
      </c>
      <c r="L22" s="82">
        <v>434203</v>
      </c>
      <c r="M22" s="82">
        <v>460969</v>
      </c>
      <c r="N22" s="82">
        <v>467787</v>
      </c>
      <c r="O22" s="82">
        <v>474238</v>
      </c>
      <c r="P22" s="82">
        <v>468572</v>
      </c>
      <c r="Q22" s="82">
        <v>456286</v>
      </c>
      <c r="R22" s="82">
        <v>405104</v>
      </c>
      <c r="S22" s="82">
        <v>367854</v>
      </c>
      <c r="T22" s="82">
        <v>347574</v>
      </c>
      <c r="U22" s="82">
        <v>349487</v>
      </c>
      <c r="V22" s="82">
        <v>350337</v>
      </c>
      <c r="W22" s="82">
        <v>342988</v>
      </c>
      <c r="DA22" s="89" t="s">
        <v>351</v>
      </c>
    </row>
    <row r="23" spans="1:105" ht="12" customHeight="1" x14ac:dyDescent="0.25">
      <c r="A23" s="28" t="s">
        <v>202</v>
      </c>
      <c r="B23" s="82">
        <v>170</v>
      </c>
      <c r="C23" s="82">
        <v>165</v>
      </c>
      <c r="D23" s="82">
        <v>158</v>
      </c>
      <c r="E23" s="82">
        <v>152</v>
      </c>
      <c r="F23" s="82">
        <v>146</v>
      </c>
      <c r="G23" s="82">
        <v>141</v>
      </c>
      <c r="H23" s="82">
        <v>140</v>
      </c>
      <c r="I23" s="82">
        <v>142</v>
      </c>
      <c r="J23" s="82">
        <v>142</v>
      </c>
      <c r="K23" s="82">
        <v>135</v>
      </c>
      <c r="L23" s="82">
        <v>143</v>
      </c>
      <c r="M23" s="82">
        <v>146</v>
      </c>
      <c r="N23" s="82">
        <v>152</v>
      </c>
      <c r="O23" s="82">
        <v>160</v>
      </c>
      <c r="P23" s="82">
        <v>159</v>
      </c>
      <c r="Q23" s="82">
        <v>170</v>
      </c>
      <c r="R23" s="82">
        <v>166</v>
      </c>
      <c r="S23" s="82">
        <v>169</v>
      </c>
      <c r="T23" s="82">
        <v>160</v>
      </c>
      <c r="U23" s="82">
        <v>154</v>
      </c>
      <c r="V23" s="82">
        <v>149</v>
      </c>
      <c r="W23" s="82">
        <v>147</v>
      </c>
      <c r="DA23" s="89" t="s">
        <v>352</v>
      </c>
    </row>
    <row r="24" spans="1:105" ht="12" customHeight="1" x14ac:dyDescent="0.25">
      <c r="A24" s="28" t="s">
        <v>203</v>
      </c>
      <c r="B24" s="82">
        <v>0</v>
      </c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353</v>
      </c>
    </row>
    <row r="25" spans="1:105" ht="12" customHeight="1" x14ac:dyDescent="0.25">
      <c r="A25" s="73" t="s">
        <v>53</v>
      </c>
      <c r="B25" s="83">
        <v>3349872</v>
      </c>
      <c r="C25" s="83">
        <v>3637723</v>
      </c>
      <c r="D25" s="83">
        <v>3753442</v>
      </c>
      <c r="E25" s="83">
        <v>3921390</v>
      </c>
      <c r="F25" s="83">
        <v>4174601</v>
      </c>
      <c r="G25" s="83">
        <v>4515926</v>
      </c>
      <c r="H25" s="83">
        <v>4916663</v>
      </c>
      <c r="I25" s="83">
        <v>5281059</v>
      </c>
      <c r="J25" s="83">
        <v>5754160</v>
      </c>
      <c r="K25" s="83">
        <v>6102528</v>
      </c>
      <c r="L25" s="83">
        <v>6440327</v>
      </c>
      <c r="M25" s="83">
        <v>6790953</v>
      </c>
      <c r="N25" s="83">
        <v>7053823</v>
      </c>
      <c r="O25" s="83">
        <v>7159572</v>
      </c>
      <c r="P25" s="83">
        <v>7164002</v>
      </c>
      <c r="Q25" s="83">
        <v>7223084</v>
      </c>
      <c r="R25" s="83">
        <v>7102953</v>
      </c>
      <c r="S25" s="83">
        <v>7028491</v>
      </c>
      <c r="T25" s="83">
        <v>7179360</v>
      </c>
      <c r="U25" s="83">
        <v>7407924</v>
      </c>
      <c r="V25" s="83">
        <v>7606720</v>
      </c>
      <c r="W25" s="83">
        <v>7525811</v>
      </c>
      <c r="DA25" s="90" t="s">
        <v>354</v>
      </c>
    </row>
    <row r="26" spans="1:105" ht="12" customHeight="1" x14ac:dyDescent="0.25">
      <c r="A26" s="84" t="s">
        <v>52</v>
      </c>
      <c r="B26" s="85">
        <v>518714</v>
      </c>
      <c r="C26" s="85">
        <v>534280</v>
      </c>
      <c r="D26" s="85">
        <v>541728</v>
      </c>
      <c r="E26" s="85">
        <v>616070</v>
      </c>
      <c r="F26" s="85">
        <v>692618</v>
      </c>
      <c r="G26" s="85">
        <v>749469</v>
      </c>
      <c r="H26" s="85">
        <v>867650</v>
      </c>
      <c r="I26" s="85">
        <v>1147577</v>
      </c>
      <c r="J26" s="85">
        <v>1613699</v>
      </c>
      <c r="K26" s="85">
        <v>2084220</v>
      </c>
      <c r="L26" s="85">
        <v>2358717</v>
      </c>
      <c r="M26" s="85">
        <v>2355523</v>
      </c>
      <c r="N26" s="85">
        <v>2539139</v>
      </c>
      <c r="O26" s="85">
        <v>2747728</v>
      </c>
      <c r="P26" s="85">
        <v>2969468</v>
      </c>
      <c r="Q26" s="85">
        <v>3097508</v>
      </c>
      <c r="R26" s="85">
        <v>3203485</v>
      </c>
      <c r="S26" s="85">
        <v>3312672</v>
      </c>
      <c r="T26" s="85">
        <v>3451456</v>
      </c>
      <c r="U26" s="85">
        <v>3655536</v>
      </c>
      <c r="V26" s="85">
        <v>3742543</v>
      </c>
      <c r="W26" s="85">
        <v>3696698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14471308</v>
      </c>
      <c r="C27" s="71">
        <f t="shared" si="11"/>
        <v>14622972</v>
      </c>
      <c r="D27" s="71">
        <f t="shared" si="11"/>
        <v>14839410</v>
      </c>
      <c r="E27" s="71">
        <f t="shared" si="11"/>
        <v>15212086</v>
      </c>
      <c r="F27" s="71">
        <f t="shared" si="11"/>
        <v>15562345</v>
      </c>
      <c r="G27" s="71">
        <f t="shared" si="11"/>
        <v>15784301</v>
      </c>
      <c r="H27" s="71">
        <f t="shared" si="11"/>
        <v>16215907</v>
      </c>
      <c r="I27" s="71">
        <f t="shared" si="11"/>
        <v>16611523</v>
      </c>
      <c r="J27" s="71">
        <f t="shared" si="11"/>
        <v>17130135</v>
      </c>
      <c r="K27" s="71">
        <f t="shared" si="11"/>
        <v>17475160</v>
      </c>
      <c r="L27" s="71">
        <f t="shared" si="11"/>
        <v>17763324</v>
      </c>
      <c r="M27" s="71">
        <f t="shared" si="11"/>
        <v>18011260</v>
      </c>
      <c r="N27" s="71">
        <f t="shared" si="11"/>
        <v>18281226</v>
      </c>
      <c r="O27" s="71">
        <f t="shared" si="11"/>
        <v>18447647</v>
      </c>
      <c r="P27" s="71">
        <f t="shared" si="11"/>
        <v>18516003</v>
      </c>
      <c r="Q27" s="71">
        <f t="shared" si="11"/>
        <v>18579826</v>
      </c>
      <c r="R27" s="71">
        <f t="shared" ref="R27:V27" si="12">SUM(R28:R32)</f>
        <v>18673140</v>
      </c>
      <c r="S27" s="71">
        <f t="shared" si="12"/>
        <v>18731089</v>
      </c>
      <c r="T27" s="71">
        <f t="shared" si="12"/>
        <v>18760936</v>
      </c>
      <c r="U27" s="71">
        <f t="shared" si="12"/>
        <v>18872963</v>
      </c>
      <c r="V27" s="71">
        <f t="shared" si="12"/>
        <v>19024363</v>
      </c>
      <c r="W27" s="71">
        <f t="shared" ref="W27" si="13">SUM(W28:W32)</f>
        <v>19089285</v>
      </c>
      <c r="DA27" s="88" t="s">
        <v>356</v>
      </c>
    </row>
    <row r="28" spans="1:105" ht="12" customHeight="1" x14ac:dyDescent="0.25">
      <c r="A28" s="28" t="s">
        <v>51</v>
      </c>
      <c r="B28" s="82">
        <v>239353</v>
      </c>
      <c r="C28" s="82">
        <v>230002</v>
      </c>
      <c r="D28" s="82">
        <v>225129</v>
      </c>
      <c r="E28" s="82">
        <v>220369</v>
      </c>
      <c r="F28" s="82">
        <v>218015</v>
      </c>
      <c r="G28" s="82">
        <v>210791</v>
      </c>
      <c r="H28" s="82">
        <v>198732</v>
      </c>
      <c r="I28" s="82">
        <v>194466</v>
      </c>
      <c r="J28" s="82">
        <v>194358</v>
      </c>
      <c r="K28" s="82">
        <v>198462</v>
      </c>
      <c r="L28" s="82">
        <v>198309</v>
      </c>
      <c r="M28" s="82">
        <v>200514</v>
      </c>
      <c r="N28" s="82">
        <v>192834</v>
      </c>
      <c r="O28" s="82">
        <v>184462</v>
      </c>
      <c r="P28" s="82">
        <v>169547</v>
      </c>
      <c r="Q28" s="82">
        <v>157621</v>
      </c>
      <c r="R28" s="82">
        <v>142623</v>
      </c>
      <c r="S28" s="82">
        <v>131756</v>
      </c>
      <c r="T28" s="82">
        <v>115272</v>
      </c>
      <c r="U28" s="82">
        <v>102122</v>
      </c>
      <c r="V28" s="82">
        <v>83139</v>
      </c>
      <c r="W28" s="82">
        <v>68573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3432455</v>
      </c>
      <c r="C29" s="82">
        <v>3244269</v>
      </c>
      <c r="D29" s="82">
        <v>3159213</v>
      </c>
      <c r="E29" s="82">
        <v>3080972</v>
      </c>
      <c r="F29" s="82">
        <v>3032756</v>
      </c>
      <c r="G29" s="82">
        <v>2909430</v>
      </c>
      <c r="H29" s="82">
        <v>2709936</v>
      </c>
      <c r="I29" s="82">
        <v>2635385</v>
      </c>
      <c r="J29" s="82">
        <v>2620057</v>
      </c>
      <c r="K29" s="82">
        <v>2668944</v>
      </c>
      <c r="L29" s="82">
        <v>2698907</v>
      </c>
      <c r="M29" s="82">
        <v>2821403</v>
      </c>
      <c r="N29" s="82">
        <v>2916337</v>
      </c>
      <c r="O29" s="82">
        <v>2985236</v>
      </c>
      <c r="P29" s="82">
        <v>2981774</v>
      </c>
      <c r="Q29" s="82">
        <v>2930577</v>
      </c>
      <c r="R29" s="82">
        <v>2836311</v>
      </c>
      <c r="S29" s="82">
        <v>2737255</v>
      </c>
      <c r="T29" s="82">
        <v>2568047</v>
      </c>
      <c r="U29" s="82">
        <v>2393186</v>
      </c>
      <c r="V29" s="82">
        <v>2238276</v>
      </c>
      <c r="W29" s="82">
        <v>2236220</v>
      </c>
      <c r="DA29" s="89" t="s">
        <v>358</v>
      </c>
    </row>
    <row r="30" spans="1:105" ht="12" customHeight="1" x14ac:dyDescent="0.25">
      <c r="A30" s="28" t="s">
        <v>192</v>
      </c>
      <c r="B30" s="82">
        <v>2639912</v>
      </c>
      <c r="C30" s="82">
        <v>2791121</v>
      </c>
      <c r="D30" s="82">
        <v>3084289</v>
      </c>
      <c r="E30" s="82">
        <v>3339522</v>
      </c>
      <c r="F30" s="82">
        <v>3509526</v>
      </c>
      <c r="G30" s="82">
        <v>3704234</v>
      </c>
      <c r="H30" s="82">
        <v>3950448</v>
      </c>
      <c r="I30" s="82">
        <v>4148855</v>
      </c>
      <c r="J30" s="82">
        <v>4267712</v>
      </c>
      <c r="K30" s="82">
        <v>4274357</v>
      </c>
      <c r="L30" s="82">
        <v>4203676</v>
      </c>
      <c r="M30" s="82">
        <v>4063977</v>
      </c>
      <c r="N30" s="82">
        <v>4028806</v>
      </c>
      <c r="O30" s="82">
        <v>4009405</v>
      </c>
      <c r="P30" s="82">
        <v>4094428</v>
      </c>
      <c r="Q30" s="82">
        <v>4353481</v>
      </c>
      <c r="R30" s="82">
        <v>4638916</v>
      </c>
      <c r="S30" s="82">
        <v>4773332</v>
      </c>
      <c r="T30" s="82">
        <v>4839681</v>
      </c>
      <c r="U30" s="82">
        <v>4883282</v>
      </c>
      <c r="V30" s="82">
        <v>4969826</v>
      </c>
      <c r="W30" s="82">
        <v>5120018</v>
      </c>
      <c r="DA30" s="89" t="s">
        <v>359</v>
      </c>
    </row>
    <row r="31" spans="1:105" ht="12" customHeight="1" x14ac:dyDescent="0.25">
      <c r="A31" s="28" t="s">
        <v>207</v>
      </c>
      <c r="B31" s="82">
        <v>332785</v>
      </c>
      <c r="C31" s="82">
        <v>334910</v>
      </c>
      <c r="D31" s="82">
        <v>333768</v>
      </c>
      <c r="E31" s="82">
        <v>333518</v>
      </c>
      <c r="F31" s="82">
        <v>330542</v>
      </c>
      <c r="G31" s="82">
        <v>328805</v>
      </c>
      <c r="H31" s="82">
        <v>326809</v>
      </c>
      <c r="I31" s="82">
        <v>325761</v>
      </c>
      <c r="J31" s="82">
        <v>327771</v>
      </c>
      <c r="K31" s="82">
        <v>335415</v>
      </c>
      <c r="L31" s="82">
        <v>345781</v>
      </c>
      <c r="M31" s="82">
        <v>352429</v>
      </c>
      <c r="N31" s="82">
        <v>355279</v>
      </c>
      <c r="O31" s="82">
        <v>359072</v>
      </c>
      <c r="P31" s="82">
        <v>353731</v>
      </c>
      <c r="Q31" s="82">
        <v>341165</v>
      </c>
      <c r="R31" s="82">
        <v>308085</v>
      </c>
      <c r="S31" s="82">
        <v>281254</v>
      </c>
      <c r="T31" s="82">
        <v>269848</v>
      </c>
      <c r="U31" s="82">
        <v>267020</v>
      </c>
      <c r="V31" s="82">
        <v>269655</v>
      </c>
      <c r="W31" s="82">
        <v>266361</v>
      </c>
      <c r="DA31" s="89" t="s">
        <v>360</v>
      </c>
    </row>
    <row r="32" spans="1:105" ht="12" customHeight="1" x14ac:dyDescent="0.25">
      <c r="A32" s="32" t="s">
        <v>53</v>
      </c>
      <c r="B32" s="86">
        <v>7826803</v>
      </c>
      <c r="C32" s="86">
        <v>8022670</v>
      </c>
      <c r="D32" s="86">
        <v>8037011</v>
      </c>
      <c r="E32" s="86">
        <v>8237705</v>
      </c>
      <c r="F32" s="86">
        <v>8471506</v>
      </c>
      <c r="G32" s="86">
        <v>8631041</v>
      </c>
      <c r="H32" s="86">
        <v>9029982</v>
      </c>
      <c r="I32" s="86">
        <v>9307056</v>
      </c>
      <c r="J32" s="86">
        <v>9720237</v>
      </c>
      <c r="K32" s="86">
        <v>9997982</v>
      </c>
      <c r="L32" s="86">
        <v>10316651</v>
      </c>
      <c r="M32" s="86">
        <v>10572937</v>
      </c>
      <c r="N32" s="86">
        <v>10787970</v>
      </c>
      <c r="O32" s="86">
        <v>10909472</v>
      </c>
      <c r="P32" s="86">
        <v>10916523</v>
      </c>
      <c r="Q32" s="86">
        <v>10796982</v>
      </c>
      <c r="R32" s="86">
        <v>10747205</v>
      </c>
      <c r="S32" s="86">
        <v>10807492</v>
      </c>
      <c r="T32" s="86">
        <v>10968088</v>
      </c>
      <c r="U32" s="86">
        <v>11227353</v>
      </c>
      <c r="V32" s="86">
        <v>11463467</v>
      </c>
      <c r="W32" s="86">
        <v>11398113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9336.9533202594303</v>
      </c>
      <c r="C3" s="65">
        <f t="shared" si="0"/>
        <v>9853.9317108539726</v>
      </c>
      <c r="D3" s="65">
        <f t="shared" si="0"/>
        <v>10072.95014694061</v>
      </c>
      <c r="E3" s="65">
        <f t="shared" si="0"/>
        <v>10831.318514144272</v>
      </c>
      <c r="F3" s="65">
        <f t="shared" si="0"/>
        <v>11432.22431173565</v>
      </c>
      <c r="G3" s="65">
        <f t="shared" si="0"/>
        <v>11735.007471450546</v>
      </c>
      <c r="H3" s="65">
        <f t="shared" si="0"/>
        <v>12193.342514092437</v>
      </c>
      <c r="I3" s="65">
        <f t="shared" si="0"/>
        <v>12173.168645950096</v>
      </c>
      <c r="J3" s="65">
        <f t="shared" si="0"/>
        <v>11902.845875430772</v>
      </c>
      <c r="K3" s="65">
        <f t="shared" si="0"/>
        <v>12179.963195435834</v>
      </c>
      <c r="L3" s="65">
        <f t="shared" si="0"/>
        <v>13286.474416609568</v>
      </c>
      <c r="M3" s="65">
        <f t="shared" si="0"/>
        <v>11952.467800814875</v>
      </c>
      <c r="N3" s="65">
        <f t="shared" si="0"/>
        <v>11794.057199047924</v>
      </c>
      <c r="O3" s="65">
        <f t="shared" si="0"/>
        <v>11031.195897791065</v>
      </c>
      <c r="P3" s="65">
        <f t="shared" si="0"/>
        <v>10920.551730886282</v>
      </c>
      <c r="Q3" s="65">
        <f t="shared" si="0"/>
        <v>11099.625409943428</v>
      </c>
      <c r="R3" s="65">
        <f t="shared" ref="R3:V3" si="1">SUM(R4,R15,R17,R27)</f>
        <v>10160.500847269075</v>
      </c>
      <c r="S3" s="65">
        <f t="shared" si="1"/>
        <v>10314.584390208722</v>
      </c>
      <c r="T3" s="65">
        <f t="shared" si="1"/>
        <v>11187.41299837214</v>
      </c>
      <c r="U3" s="65">
        <f t="shared" si="1"/>
        <v>10468.376519772199</v>
      </c>
      <c r="V3" s="65">
        <f t="shared" si="1"/>
        <v>10537.990821654097</v>
      </c>
      <c r="W3" s="65">
        <f t="shared" ref="W3" si="2">SUM(W4,W15,W17,W27)</f>
        <v>10509.38253747861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7009.905335396239</v>
      </c>
      <c r="C4" s="69">
        <f t="shared" si="3"/>
        <v>7324.9204048880947</v>
      </c>
      <c r="D4" s="69">
        <f t="shared" si="3"/>
        <v>7568.3764495932028</v>
      </c>
      <c r="E4" s="69">
        <f t="shared" si="3"/>
        <v>8250.2970727033899</v>
      </c>
      <c r="F4" s="69">
        <f t="shared" si="3"/>
        <v>8865.787195900386</v>
      </c>
      <c r="G4" s="69">
        <f t="shared" si="3"/>
        <v>9053.7170392018324</v>
      </c>
      <c r="H4" s="69">
        <f t="shared" si="3"/>
        <v>9232.2640722780179</v>
      </c>
      <c r="I4" s="69">
        <f t="shared" si="3"/>
        <v>9201.9725345205825</v>
      </c>
      <c r="J4" s="69">
        <f t="shared" si="3"/>
        <v>8872.1750416712384</v>
      </c>
      <c r="K4" s="69">
        <f t="shared" si="3"/>
        <v>9144.4415049266881</v>
      </c>
      <c r="L4" s="69">
        <f t="shared" si="3"/>
        <v>10078.636929743287</v>
      </c>
      <c r="M4" s="69">
        <f t="shared" si="3"/>
        <v>8808.7580959156276</v>
      </c>
      <c r="N4" s="69">
        <f t="shared" si="3"/>
        <v>8625.2482131261859</v>
      </c>
      <c r="O4" s="69">
        <f t="shared" si="3"/>
        <v>7978.1264678648158</v>
      </c>
      <c r="P4" s="69">
        <f t="shared" si="3"/>
        <v>7788.3251239232277</v>
      </c>
      <c r="Q4" s="69">
        <f t="shared" si="3"/>
        <v>7884.2632104201912</v>
      </c>
      <c r="R4" s="69">
        <f t="shared" ref="R4:V4" si="4">SUM(R5:R14)</f>
        <v>6865.1515592745745</v>
      </c>
      <c r="S4" s="69">
        <f t="shared" si="4"/>
        <v>6983.243469986146</v>
      </c>
      <c r="T4" s="69">
        <f t="shared" si="4"/>
        <v>7812.5461252441155</v>
      </c>
      <c r="U4" s="69">
        <f t="shared" si="4"/>
        <v>7222.9540360135197</v>
      </c>
      <c r="V4" s="69">
        <f t="shared" si="4"/>
        <v>7295.4719807888468</v>
      </c>
      <c r="W4" s="69">
        <f t="shared" ref="W4" si="5">SUM(W5:W14)</f>
        <v>7133.9539119365609</v>
      </c>
      <c r="DA4" s="88" t="s">
        <v>245</v>
      </c>
    </row>
    <row r="5" spans="1:105" ht="12" customHeight="1" x14ac:dyDescent="0.25">
      <c r="A5" s="28" t="s">
        <v>51</v>
      </c>
      <c r="B5" s="72">
        <v>140.79211218294353</v>
      </c>
      <c r="C5" s="72">
        <v>154.018521837739</v>
      </c>
      <c r="D5" s="72">
        <v>169.8238877356446</v>
      </c>
      <c r="E5" s="72">
        <v>153.05577471342968</v>
      </c>
      <c r="F5" s="72">
        <v>202.63553167128157</v>
      </c>
      <c r="G5" s="72">
        <v>212.9926138940732</v>
      </c>
      <c r="H5" s="72">
        <v>218.13099049120925</v>
      </c>
      <c r="I5" s="72">
        <v>193.63860066211211</v>
      </c>
      <c r="J5" s="72">
        <v>204.6956221483413</v>
      </c>
      <c r="K5" s="72">
        <v>218.10457141858708</v>
      </c>
      <c r="L5" s="72">
        <v>199.17836438329988</v>
      </c>
      <c r="M5" s="72">
        <v>175.7559759243336</v>
      </c>
      <c r="N5" s="72">
        <v>162.93975828795266</v>
      </c>
      <c r="O5" s="72">
        <v>118.47814321199958</v>
      </c>
      <c r="P5" s="72">
        <v>109.99632057896233</v>
      </c>
      <c r="Q5" s="72">
        <v>101.12898156109679</v>
      </c>
      <c r="R5" s="72">
        <v>96.516843412630166</v>
      </c>
      <c r="S5" s="72">
        <v>181.59784561001243</v>
      </c>
      <c r="T5" s="72">
        <v>202.32913203401174</v>
      </c>
      <c r="U5" s="72">
        <v>127.18646699149694</v>
      </c>
      <c r="V5" s="72">
        <v>121.93161841979556</v>
      </c>
      <c r="W5" s="72">
        <v>107.72382726664753</v>
      </c>
      <c r="DA5" s="89" t="s">
        <v>363</v>
      </c>
    </row>
    <row r="6" spans="1:105" ht="12" customHeight="1" x14ac:dyDescent="0.25">
      <c r="A6" s="28" t="s">
        <v>74</v>
      </c>
      <c r="B6" s="72">
        <v>1041.475903101199</v>
      </c>
      <c r="C6" s="72">
        <v>908.36807073384341</v>
      </c>
      <c r="D6" s="72">
        <v>931.81434970878115</v>
      </c>
      <c r="E6" s="72">
        <v>946.66789908589976</v>
      </c>
      <c r="F6" s="72">
        <v>994.34003586590188</v>
      </c>
      <c r="G6" s="72">
        <v>979.80358020830795</v>
      </c>
      <c r="H6" s="72">
        <v>891.62297650722974</v>
      </c>
      <c r="I6" s="72">
        <v>879.94667108842805</v>
      </c>
      <c r="J6" s="72">
        <v>842.16763240562261</v>
      </c>
      <c r="K6" s="72">
        <v>752.22656217433632</v>
      </c>
      <c r="L6" s="72">
        <v>746.61218936918328</v>
      </c>
      <c r="M6" s="72">
        <v>576.51260855158353</v>
      </c>
      <c r="N6" s="72">
        <v>548.13415252305435</v>
      </c>
      <c r="O6" s="72">
        <v>467.56135329134395</v>
      </c>
      <c r="P6" s="72">
        <v>396.96268815552259</v>
      </c>
      <c r="Q6" s="72">
        <v>403.60961154249173</v>
      </c>
      <c r="R6" s="72">
        <v>437.49879083979556</v>
      </c>
      <c r="S6" s="72">
        <v>357.21311016609411</v>
      </c>
      <c r="T6" s="72">
        <v>427.54979984713805</v>
      </c>
      <c r="U6" s="72">
        <v>338.66131890704105</v>
      </c>
      <c r="V6" s="72">
        <v>316.56586175599494</v>
      </c>
      <c r="W6" s="72">
        <v>336.99721266838634</v>
      </c>
      <c r="DA6" s="89" t="s">
        <v>364</v>
      </c>
    </row>
    <row r="7" spans="1:105" ht="12" customHeight="1" x14ac:dyDescent="0.25">
      <c r="A7" s="28" t="s">
        <v>205</v>
      </c>
      <c r="B7" s="72">
        <v>2016.0488966904852</v>
      </c>
      <c r="C7" s="72">
        <v>2014.0006945775085</v>
      </c>
      <c r="D7" s="72">
        <v>1997.6957447613884</v>
      </c>
      <c r="E7" s="72">
        <v>2251.6907007559093</v>
      </c>
      <c r="F7" s="72">
        <v>2522.7336052855385</v>
      </c>
      <c r="G7" s="72">
        <v>2445.0556934135875</v>
      </c>
      <c r="H7" s="72">
        <v>2098.5521220444875</v>
      </c>
      <c r="I7" s="72">
        <v>2011.7614185472328</v>
      </c>
      <c r="J7" s="72">
        <v>1904.6895155857628</v>
      </c>
      <c r="K7" s="72">
        <v>1817.5484627387825</v>
      </c>
      <c r="L7" s="72">
        <v>1848.6763561670018</v>
      </c>
      <c r="M7" s="72">
        <v>1548.5760819719121</v>
      </c>
      <c r="N7" s="72">
        <v>1437.8428250692646</v>
      </c>
      <c r="O7" s="72">
        <v>1493.7816064775009</v>
      </c>
      <c r="P7" s="72">
        <v>1494.4002507881919</v>
      </c>
      <c r="Q7" s="72">
        <v>1800.5769036017964</v>
      </c>
      <c r="R7" s="72">
        <v>1546.1552307251363</v>
      </c>
      <c r="S7" s="72">
        <v>1511.2240135664474</v>
      </c>
      <c r="T7" s="72">
        <v>1588.6728002292916</v>
      </c>
      <c r="U7" s="72">
        <v>1376.1956100124205</v>
      </c>
      <c r="V7" s="72">
        <v>1483.584823731728</v>
      </c>
      <c r="W7" s="72">
        <v>1441.508770421324</v>
      </c>
      <c r="DA7" s="89" t="s">
        <v>365</v>
      </c>
    </row>
    <row r="8" spans="1:105" ht="12" customHeight="1" x14ac:dyDescent="0.25">
      <c r="A8" s="28" t="s">
        <v>192</v>
      </c>
      <c r="B8" s="72">
        <v>1503.1679857865201</v>
      </c>
      <c r="C8" s="72">
        <v>1669.6804564422494</v>
      </c>
      <c r="D8" s="72">
        <v>1890.4728514805581</v>
      </c>
      <c r="E8" s="72">
        <v>2245.1244841152647</v>
      </c>
      <c r="F8" s="72">
        <v>2338.393392610034</v>
      </c>
      <c r="G8" s="72">
        <v>2451.5477371365655</v>
      </c>
      <c r="H8" s="72">
        <v>2777.6634990920688</v>
      </c>
      <c r="I8" s="72">
        <v>2856.4913495024343</v>
      </c>
      <c r="J8" s="72">
        <v>2713.7042351863665</v>
      </c>
      <c r="K8" s="72">
        <v>2777.7099745242581</v>
      </c>
      <c r="L8" s="72">
        <v>3292.2079032483471</v>
      </c>
      <c r="M8" s="72">
        <v>2553.6033597097698</v>
      </c>
      <c r="N8" s="72">
        <v>2607.5777925539878</v>
      </c>
      <c r="O8" s="72">
        <v>2351.8873686147217</v>
      </c>
      <c r="P8" s="72">
        <v>2252.8973042996581</v>
      </c>
      <c r="Q8" s="72">
        <v>2386.3667399741194</v>
      </c>
      <c r="R8" s="72">
        <v>2282.6372064091483</v>
      </c>
      <c r="S8" s="72">
        <v>2283.6153056491708</v>
      </c>
      <c r="T8" s="72">
        <v>2577.9678423432401</v>
      </c>
      <c r="U8" s="72">
        <v>2413.403602133269</v>
      </c>
      <c r="V8" s="72">
        <v>2419.7005080525923</v>
      </c>
      <c r="W8" s="72">
        <v>2483.0228769894475</v>
      </c>
      <c r="DA8" s="89" t="s">
        <v>366</v>
      </c>
    </row>
    <row r="9" spans="1:105" ht="12" customHeight="1" x14ac:dyDescent="0.25">
      <c r="A9" s="28" t="s">
        <v>207</v>
      </c>
      <c r="B9" s="72">
        <v>1948.6132189556959</v>
      </c>
      <c r="C9" s="72">
        <v>1944.3247611172039</v>
      </c>
      <c r="D9" s="72">
        <v>1945.4655704206311</v>
      </c>
      <c r="E9" s="72">
        <v>1946.2865653125564</v>
      </c>
      <c r="F9" s="72">
        <v>1975.449334196343</v>
      </c>
      <c r="G9" s="72">
        <v>1977.7750669324628</v>
      </c>
      <c r="H9" s="72">
        <v>1980.5145668853575</v>
      </c>
      <c r="I9" s="72">
        <v>1984.5090762224954</v>
      </c>
      <c r="J9" s="72">
        <v>1999.4639745143691</v>
      </c>
      <c r="K9" s="72">
        <v>2378.0232946462243</v>
      </c>
      <c r="L9" s="72">
        <v>2393.8943145122762</v>
      </c>
      <c r="M9" s="72">
        <v>2396.6800324830433</v>
      </c>
      <c r="N9" s="72">
        <v>2434.4560523550208</v>
      </c>
      <c r="O9" s="72">
        <v>2443.2262969332191</v>
      </c>
      <c r="P9" s="72">
        <v>2460.652635664469</v>
      </c>
      <c r="Q9" s="72">
        <v>2438.9518629979925</v>
      </c>
      <c r="R9" s="72">
        <v>1760.851127352631</v>
      </c>
      <c r="S9" s="72">
        <v>1766.2897391802812</v>
      </c>
      <c r="T9" s="72">
        <v>1772.8038549727712</v>
      </c>
      <c r="U9" s="72">
        <v>1777.3936658068212</v>
      </c>
      <c r="V9" s="72">
        <v>1780.3551638482857</v>
      </c>
      <c r="W9" s="72">
        <v>1785.8455144740603</v>
      </c>
      <c r="DA9" s="89" t="s">
        <v>367</v>
      </c>
    </row>
    <row r="10" spans="1:105" ht="12" customHeight="1" x14ac:dyDescent="0.25">
      <c r="A10" s="28" t="s">
        <v>202</v>
      </c>
      <c r="B10" s="72">
        <v>7.7996385650554917E-2</v>
      </c>
      <c r="C10" s="72">
        <v>7.7903671542374334E-2</v>
      </c>
      <c r="D10" s="72">
        <v>7.8645398778808023E-2</v>
      </c>
      <c r="E10" s="72">
        <v>7.9788555068062164E-2</v>
      </c>
      <c r="F10" s="72">
        <v>8.0479167485808301E-2</v>
      </c>
      <c r="G10" s="72">
        <v>8.0546859555129996E-2</v>
      </c>
      <c r="H10" s="72">
        <v>8.0453157369524325E-2</v>
      </c>
      <c r="I10" s="72">
        <v>8.0313842922619422E-2</v>
      </c>
      <c r="J10" s="72">
        <v>7.9826574687450941E-2</v>
      </c>
      <c r="K10" s="72">
        <v>8.033062872275723E-2</v>
      </c>
      <c r="L10" s="72">
        <v>8.1195722537775891E-2</v>
      </c>
      <c r="M10" s="72">
        <v>7.9679172089903397E-2</v>
      </c>
      <c r="N10" s="72">
        <v>7.9374283166446027E-2</v>
      </c>
      <c r="O10" s="72">
        <v>7.8382866035564505E-2</v>
      </c>
      <c r="P10" s="72">
        <v>7.7930769206956574E-2</v>
      </c>
      <c r="Q10" s="72">
        <v>7.7883130436194228E-2</v>
      </c>
      <c r="R10" s="72">
        <v>7.5779964344287021E-2</v>
      </c>
      <c r="S10" s="72">
        <v>7.6023142901181173E-2</v>
      </c>
      <c r="T10" s="72">
        <v>7.745941923595201E-2</v>
      </c>
      <c r="U10" s="72">
        <v>7.6983353664230758E-2</v>
      </c>
      <c r="V10" s="72">
        <v>7.7251450618177064E-2</v>
      </c>
      <c r="W10" s="72">
        <v>7.7511197409664695E-2</v>
      </c>
      <c r="DA10" s="89" t="s">
        <v>368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369</v>
      </c>
    </row>
    <row r="12" spans="1:105" ht="12" customHeight="1" x14ac:dyDescent="0.25">
      <c r="A12" s="28" t="s">
        <v>95</v>
      </c>
      <c r="B12" s="72">
        <v>10.533248954561428</v>
      </c>
      <c r="C12" s="72">
        <v>18.552360106795923</v>
      </c>
      <c r="D12" s="72">
        <v>21.627916842498177</v>
      </c>
      <c r="E12" s="72">
        <v>27.709833929399309</v>
      </c>
      <c r="F12" s="72">
        <v>34.343338294747191</v>
      </c>
      <c r="G12" s="72">
        <v>42.643415112722273</v>
      </c>
      <c r="H12" s="72">
        <v>50.714060374758461</v>
      </c>
      <c r="I12" s="72">
        <v>54.205803833686502</v>
      </c>
      <c r="J12" s="72">
        <v>52.244439969225724</v>
      </c>
      <c r="K12" s="72">
        <v>54.14632330101648</v>
      </c>
      <c r="L12" s="72">
        <v>64.801597270428005</v>
      </c>
      <c r="M12" s="72">
        <v>58.433373818763911</v>
      </c>
      <c r="N12" s="72">
        <v>57.008860765458891</v>
      </c>
      <c r="O12" s="72">
        <v>53.335552411429624</v>
      </c>
      <c r="P12" s="72">
        <v>54.791257544866184</v>
      </c>
      <c r="Q12" s="72">
        <v>58.9570028515719</v>
      </c>
      <c r="R12" s="72">
        <v>62.117765229560817</v>
      </c>
      <c r="S12" s="72">
        <v>66.362201872778897</v>
      </c>
      <c r="T12" s="72">
        <v>70.881328575809277</v>
      </c>
      <c r="U12" s="72">
        <v>74.149352402363135</v>
      </c>
      <c r="V12" s="72">
        <v>77.25531422365421</v>
      </c>
      <c r="W12" s="72">
        <v>81.336382826743446</v>
      </c>
      <c r="DA12" s="89" t="s">
        <v>370</v>
      </c>
    </row>
    <row r="13" spans="1:105" ht="12" customHeight="1" x14ac:dyDescent="0.25">
      <c r="A13" s="73" t="s">
        <v>94</v>
      </c>
      <c r="B13" s="74">
        <v>296.62295514598651</v>
      </c>
      <c r="C13" s="74">
        <v>562.23960264874154</v>
      </c>
      <c r="D13" s="74">
        <v>556.27168481528406</v>
      </c>
      <c r="E13" s="74">
        <v>621.415561193033</v>
      </c>
      <c r="F13" s="74">
        <v>734.63870629633755</v>
      </c>
      <c r="G13" s="74">
        <v>881.5141649784897</v>
      </c>
      <c r="H13" s="74">
        <v>1154.5503009575218</v>
      </c>
      <c r="I13" s="74">
        <v>1160.3540641843135</v>
      </c>
      <c r="J13" s="74">
        <v>1096.8665812569843</v>
      </c>
      <c r="K13" s="74">
        <v>1088.6988291520406</v>
      </c>
      <c r="L13" s="74">
        <v>1469.2212771404058</v>
      </c>
      <c r="M13" s="74">
        <v>1444.428604789674</v>
      </c>
      <c r="N13" s="74">
        <v>1322.0688680232499</v>
      </c>
      <c r="O13" s="74">
        <v>995.31889369345413</v>
      </c>
      <c r="P13" s="74">
        <v>964.49949394400062</v>
      </c>
      <c r="Q13" s="74">
        <v>637.5977672788315</v>
      </c>
      <c r="R13" s="74">
        <v>627.2493727074127</v>
      </c>
      <c r="S13" s="74">
        <v>765.34379035391942</v>
      </c>
      <c r="T13" s="74">
        <v>1114.5176188646924</v>
      </c>
      <c r="U13" s="74">
        <v>1063.0724611616192</v>
      </c>
      <c r="V13" s="74">
        <v>1041.2733975886874</v>
      </c>
      <c r="W13" s="74">
        <v>841.09245107220659</v>
      </c>
      <c r="DA13" s="90" t="s">
        <v>371</v>
      </c>
    </row>
    <row r="14" spans="1:105" ht="12" customHeight="1" x14ac:dyDescent="0.25">
      <c r="A14" s="75" t="s">
        <v>97</v>
      </c>
      <c r="B14" s="76">
        <v>52.573018193196511</v>
      </c>
      <c r="C14" s="76">
        <v>53.658033752470679</v>
      </c>
      <c r="D14" s="76">
        <v>55.125798429639197</v>
      </c>
      <c r="E14" s="76">
        <v>58.266465042829893</v>
      </c>
      <c r="F14" s="76">
        <v>63.172772512716634</v>
      </c>
      <c r="G14" s="76">
        <v>62.304220666066847</v>
      </c>
      <c r="H14" s="76">
        <v>60.435102768015661</v>
      </c>
      <c r="I14" s="76">
        <v>60.98523663695844</v>
      </c>
      <c r="J14" s="76">
        <v>58.263214029879897</v>
      </c>
      <c r="K14" s="76">
        <v>57.903156342721211</v>
      </c>
      <c r="L14" s="76">
        <v>63.963731929806059</v>
      </c>
      <c r="M14" s="76">
        <v>54.688379494456214</v>
      </c>
      <c r="N14" s="76">
        <v>55.140529265030111</v>
      </c>
      <c r="O14" s="76">
        <v>54.458870365111302</v>
      </c>
      <c r="P14" s="76">
        <v>54.047242178350004</v>
      </c>
      <c r="Q14" s="76">
        <v>56.996457481855686</v>
      </c>
      <c r="R14" s="76">
        <v>52.049442633915383</v>
      </c>
      <c r="S14" s="76">
        <v>51.521440444539103</v>
      </c>
      <c r="T14" s="76">
        <v>57.746288957924946</v>
      </c>
      <c r="U14" s="76">
        <v>52.814575244823246</v>
      </c>
      <c r="V14" s="76">
        <v>54.728041717490669</v>
      </c>
      <c r="W14" s="76">
        <v>56.349365020335135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39.602848478183446</v>
      </c>
      <c r="C15" s="69">
        <f t="shared" si="6"/>
        <v>50.015740353636026</v>
      </c>
      <c r="D15" s="69">
        <f t="shared" si="6"/>
        <v>40.496408644860871</v>
      </c>
      <c r="E15" s="69">
        <f t="shared" si="6"/>
        <v>86.347532579928725</v>
      </c>
      <c r="F15" s="69">
        <f t="shared" si="6"/>
        <v>75.986707294854881</v>
      </c>
      <c r="G15" s="69">
        <f t="shared" si="6"/>
        <v>103.59550089851341</v>
      </c>
      <c r="H15" s="69">
        <f t="shared" si="6"/>
        <v>120.55604872661556</v>
      </c>
      <c r="I15" s="69">
        <f t="shared" si="6"/>
        <v>80.513417619676019</v>
      </c>
      <c r="J15" s="69">
        <f t="shared" si="6"/>
        <v>96.979310352839434</v>
      </c>
      <c r="K15" s="69">
        <f t="shared" si="6"/>
        <v>151.14871974070098</v>
      </c>
      <c r="L15" s="69">
        <f t="shared" si="6"/>
        <v>151.89732014903981</v>
      </c>
      <c r="M15" s="69">
        <f t="shared" si="6"/>
        <v>152.75637718544002</v>
      </c>
      <c r="N15" s="69">
        <f t="shared" si="6"/>
        <v>150.71111588802904</v>
      </c>
      <c r="O15" s="69">
        <f t="shared" si="6"/>
        <v>142.62639724849527</v>
      </c>
      <c r="P15" s="69">
        <f t="shared" si="6"/>
        <v>113.53914206553925</v>
      </c>
      <c r="Q15" s="69">
        <f t="shared" si="6"/>
        <v>175.79670034393777</v>
      </c>
      <c r="R15" s="69">
        <f t="shared" si="6"/>
        <v>167.75081685296638</v>
      </c>
      <c r="S15" s="69">
        <f t="shared" si="6"/>
        <v>186.28321868730265</v>
      </c>
      <c r="T15" s="69">
        <f t="shared" si="6"/>
        <v>150.54652718066271</v>
      </c>
      <c r="U15" s="69">
        <f t="shared" si="6"/>
        <v>146.48208655775258</v>
      </c>
      <c r="V15" s="69">
        <f t="shared" si="6"/>
        <v>146.96983376325542</v>
      </c>
      <c r="W15" s="69">
        <f t="shared" si="6"/>
        <v>146.81928919461123</v>
      </c>
      <c r="DA15" s="88" t="s">
        <v>246</v>
      </c>
    </row>
    <row r="16" spans="1:105" ht="12" customHeight="1" x14ac:dyDescent="0.25">
      <c r="A16" s="28" t="s">
        <v>91</v>
      </c>
      <c r="B16" s="72">
        <v>39.602848478183446</v>
      </c>
      <c r="C16" s="72">
        <v>50.015740353636026</v>
      </c>
      <c r="D16" s="72">
        <v>40.496408644860871</v>
      </c>
      <c r="E16" s="72">
        <v>86.347532579928725</v>
      </c>
      <c r="F16" s="72">
        <v>75.986707294854881</v>
      </c>
      <c r="G16" s="72">
        <v>103.59550089851341</v>
      </c>
      <c r="H16" s="72">
        <v>120.55604872661556</v>
      </c>
      <c r="I16" s="72">
        <v>80.513417619676019</v>
      </c>
      <c r="J16" s="72">
        <v>96.979310352839434</v>
      </c>
      <c r="K16" s="72">
        <v>151.14871974070098</v>
      </c>
      <c r="L16" s="72">
        <v>151.89732014903981</v>
      </c>
      <c r="M16" s="72">
        <v>152.75637718544002</v>
      </c>
      <c r="N16" s="72">
        <v>150.71111588802904</v>
      </c>
      <c r="O16" s="72">
        <v>142.62639724849527</v>
      </c>
      <c r="P16" s="72">
        <v>113.53914206553925</v>
      </c>
      <c r="Q16" s="72">
        <v>175.79670034393777</v>
      </c>
      <c r="R16" s="72">
        <v>167.75081685296638</v>
      </c>
      <c r="S16" s="72">
        <v>186.28321868730265</v>
      </c>
      <c r="T16" s="72">
        <v>150.54652718066271</v>
      </c>
      <c r="U16" s="72">
        <v>146.48208655775258</v>
      </c>
      <c r="V16" s="72">
        <v>146.96983376325542</v>
      </c>
      <c r="W16" s="72">
        <v>146.81928919461123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1549.2273277708418</v>
      </c>
      <c r="C17" s="69">
        <f t="shared" si="7"/>
        <v>1652.7835978050375</v>
      </c>
      <c r="D17" s="69">
        <f t="shared" si="7"/>
        <v>1626.7700337019776</v>
      </c>
      <c r="E17" s="69">
        <f t="shared" si="7"/>
        <v>1605.4654705541227</v>
      </c>
      <c r="F17" s="69">
        <f t="shared" si="7"/>
        <v>1605.4895802521175</v>
      </c>
      <c r="G17" s="69">
        <f t="shared" si="7"/>
        <v>1662.324242503036</v>
      </c>
      <c r="H17" s="69">
        <f t="shared" si="7"/>
        <v>1750.9504343688434</v>
      </c>
      <c r="I17" s="69">
        <f t="shared" si="7"/>
        <v>1785.1315227759774</v>
      </c>
      <c r="J17" s="69">
        <f t="shared" si="7"/>
        <v>1814.8016452186121</v>
      </c>
      <c r="K17" s="69">
        <f t="shared" si="7"/>
        <v>1778.7055883055491</v>
      </c>
      <c r="L17" s="69">
        <f t="shared" si="7"/>
        <v>1893.5693771216422</v>
      </c>
      <c r="M17" s="69">
        <f t="shared" si="7"/>
        <v>1917.954137029378</v>
      </c>
      <c r="N17" s="69">
        <f t="shared" si="7"/>
        <v>1942.0128744817885</v>
      </c>
      <c r="O17" s="69">
        <f t="shared" si="7"/>
        <v>1952.705956132603</v>
      </c>
      <c r="P17" s="69">
        <f t="shared" si="7"/>
        <v>1975.5017558300478</v>
      </c>
      <c r="Q17" s="69">
        <f t="shared" si="7"/>
        <v>1979.1949712263618</v>
      </c>
      <c r="R17" s="69">
        <f t="shared" ref="R17:V17" si="8">SUM(R18:R26)</f>
        <v>2034.9677347793445</v>
      </c>
      <c r="S17" s="69">
        <f t="shared" si="8"/>
        <v>2044.0566346241233</v>
      </c>
      <c r="T17" s="69">
        <f t="shared" si="8"/>
        <v>2041.989744861201</v>
      </c>
      <c r="U17" s="69">
        <f t="shared" si="8"/>
        <v>1997.2867425606869</v>
      </c>
      <c r="V17" s="69">
        <f t="shared" si="8"/>
        <v>2001.3833736682834</v>
      </c>
      <c r="W17" s="69">
        <f t="shared" ref="W17" si="9">SUM(W18:W26)</f>
        <v>2095.6993136179681</v>
      </c>
      <c r="DA17" s="88" t="s">
        <v>247</v>
      </c>
    </row>
    <row r="18" spans="1:105" ht="12" customHeight="1" x14ac:dyDescent="0.25">
      <c r="A18" s="28" t="s">
        <v>51</v>
      </c>
      <c r="B18" s="72">
        <v>12.560565387136341</v>
      </c>
      <c r="C18" s="72">
        <v>13.405563676609411</v>
      </c>
      <c r="D18" s="72">
        <v>12.636933960900985</v>
      </c>
      <c r="E18" s="72">
        <v>12.227190973039923</v>
      </c>
      <c r="F18" s="72">
        <v>12.417363669171586</v>
      </c>
      <c r="G18" s="72">
        <v>12.629911501694217</v>
      </c>
      <c r="H18" s="72">
        <v>11.80648890320999</v>
      </c>
      <c r="I18" s="72">
        <v>10.774280486054776</v>
      </c>
      <c r="J18" s="72">
        <v>10.769497242027889</v>
      </c>
      <c r="K18" s="72">
        <v>9.7366358791483574</v>
      </c>
      <c r="L18" s="72">
        <v>9.6720129932167751</v>
      </c>
      <c r="M18" s="72">
        <v>7.7491640393618031</v>
      </c>
      <c r="N18" s="72">
        <v>6.9610203496703917</v>
      </c>
      <c r="O18" s="72">
        <v>6.3244267698480936</v>
      </c>
      <c r="P18" s="72">
        <v>6.1281850100315287</v>
      </c>
      <c r="Q18" s="72">
        <v>5.6292156300754748</v>
      </c>
      <c r="R18" s="72">
        <v>5.0239562434317371</v>
      </c>
      <c r="S18" s="72">
        <v>5.0404127257093725</v>
      </c>
      <c r="T18" s="72">
        <v>4.1262419986624623</v>
      </c>
      <c r="U18" s="72">
        <v>4.1258956721123532</v>
      </c>
      <c r="V18" s="72">
        <v>2.948934747301041</v>
      </c>
      <c r="W18" s="72">
        <v>2.4350339161173209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673.41834074396786</v>
      </c>
      <c r="C19" s="72">
        <v>635.21160932910266</v>
      </c>
      <c r="D19" s="72">
        <v>608.78557689852175</v>
      </c>
      <c r="E19" s="72">
        <v>568.1442169417694</v>
      </c>
      <c r="F19" s="72">
        <v>558.11707870712428</v>
      </c>
      <c r="G19" s="72">
        <v>547.76003275193261</v>
      </c>
      <c r="H19" s="72">
        <v>506.37656142046984</v>
      </c>
      <c r="I19" s="72">
        <v>493.65764450655769</v>
      </c>
      <c r="J19" s="72">
        <v>485.48715679950431</v>
      </c>
      <c r="K19" s="72">
        <v>469.99200474969399</v>
      </c>
      <c r="L19" s="72">
        <v>483.07201955518366</v>
      </c>
      <c r="M19" s="72">
        <v>491.90888250090967</v>
      </c>
      <c r="N19" s="72">
        <v>490.06961051593578</v>
      </c>
      <c r="O19" s="72">
        <v>511.34598899056908</v>
      </c>
      <c r="P19" s="72">
        <v>505.90826981084467</v>
      </c>
      <c r="Q19" s="72">
        <v>480.28468338718466</v>
      </c>
      <c r="R19" s="72">
        <v>480.99120619009068</v>
      </c>
      <c r="S19" s="72">
        <v>481.47498386774976</v>
      </c>
      <c r="T19" s="72">
        <v>453.65160217827457</v>
      </c>
      <c r="U19" s="72">
        <v>400.62087751982421</v>
      </c>
      <c r="V19" s="72">
        <v>374.48205789624535</v>
      </c>
      <c r="W19" s="72">
        <v>398.65173879812744</v>
      </c>
      <c r="DA19" s="89" t="s">
        <v>375</v>
      </c>
    </row>
    <row r="20" spans="1:105" ht="12" customHeight="1" x14ac:dyDescent="0.25">
      <c r="A20" s="28" t="s">
        <v>205</v>
      </c>
      <c r="B20" s="72">
        <v>183.37070778071003</v>
      </c>
      <c r="C20" s="72">
        <v>185.16809304071984</v>
      </c>
      <c r="D20" s="72">
        <v>174.86573417240393</v>
      </c>
      <c r="E20" s="72">
        <v>170.22580827246594</v>
      </c>
      <c r="F20" s="72">
        <v>168.84945576347184</v>
      </c>
      <c r="G20" s="72">
        <v>168.68755680137468</v>
      </c>
      <c r="H20" s="72">
        <v>159.51133453332687</v>
      </c>
      <c r="I20" s="72">
        <v>155.95380071329993</v>
      </c>
      <c r="J20" s="72">
        <v>156.21615939274182</v>
      </c>
      <c r="K20" s="72">
        <v>143.04904371005657</v>
      </c>
      <c r="L20" s="72">
        <v>135.69354925002389</v>
      </c>
      <c r="M20" s="72">
        <v>130.33139868157065</v>
      </c>
      <c r="N20" s="72">
        <v>119.75253176650425</v>
      </c>
      <c r="O20" s="72">
        <v>134.80412009171681</v>
      </c>
      <c r="P20" s="72">
        <v>139.15830467182573</v>
      </c>
      <c r="Q20" s="72">
        <v>159.95215916690555</v>
      </c>
      <c r="R20" s="72">
        <v>136.76325594726282</v>
      </c>
      <c r="S20" s="72">
        <v>133.63196235788669</v>
      </c>
      <c r="T20" s="72">
        <v>134.26666666666665</v>
      </c>
      <c r="U20" s="72">
        <v>122.9684484570555</v>
      </c>
      <c r="V20" s="72">
        <v>132.78568357695613</v>
      </c>
      <c r="W20" s="72">
        <v>128.95829750644882</v>
      </c>
      <c r="DA20" s="89" t="s">
        <v>376</v>
      </c>
    </row>
    <row r="21" spans="1:105" ht="12" customHeight="1" x14ac:dyDescent="0.25">
      <c r="A21" s="28" t="s">
        <v>192</v>
      </c>
      <c r="B21" s="72">
        <v>366.60024813524711</v>
      </c>
      <c r="C21" s="72">
        <v>412.85551859149228</v>
      </c>
      <c r="D21" s="72">
        <v>445.267927656778</v>
      </c>
      <c r="E21" s="72">
        <v>483.82205051896233</v>
      </c>
      <c r="F21" s="72">
        <v>472.19670494661489</v>
      </c>
      <c r="G21" s="72">
        <v>497.93004566530306</v>
      </c>
      <c r="H21" s="72">
        <v>571.82230789285427</v>
      </c>
      <c r="I21" s="72">
        <v>599.62195277482715</v>
      </c>
      <c r="J21" s="72">
        <v>603.6589538268945</v>
      </c>
      <c r="K21" s="72">
        <v>590.7313223349945</v>
      </c>
      <c r="L21" s="72">
        <v>640.61389626209132</v>
      </c>
      <c r="M21" s="72">
        <v>590.65045081026847</v>
      </c>
      <c r="N21" s="72">
        <v>621.02703649132707</v>
      </c>
      <c r="O21" s="72">
        <v>600.47757521180449</v>
      </c>
      <c r="P21" s="72">
        <v>589.8150340380364</v>
      </c>
      <c r="Q21" s="72">
        <v>642.70010709001895</v>
      </c>
      <c r="R21" s="72">
        <v>720.88206824795361</v>
      </c>
      <c r="S21" s="72">
        <v>710.6009876769848</v>
      </c>
      <c r="T21" s="72">
        <v>714.80019607877023</v>
      </c>
      <c r="U21" s="72">
        <v>707.33523779634072</v>
      </c>
      <c r="V21" s="72">
        <v>714.40905882282129</v>
      </c>
      <c r="W21" s="72">
        <v>779.55576628246718</v>
      </c>
      <c r="DA21" s="89" t="s">
        <v>377</v>
      </c>
    </row>
    <row r="22" spans="1:105" ht="12" customHeight="1" x14ac:dyDescent="0.25">
      <c r="A22" s="28" t="s">
        <v>207</v>
      </c>
      <c r="B22" s="72">
        <v>30.448737407465494</v>
      </c>
      <c r="C22" s="72">
        <v>31.954722981977699</v>
      </c>
      <c r="D22" s="72">
        <v>31.463998429701466</v>
      </c>
      <c r="E22" s="72">
        <v>29.676103673850349</v>
      </c>
      <c r="F22" s="72">
        <v>29.188975406191872</v>
      </c>
      <c r="G22" s="72">
        <v>30.529678420820908</v>
      </c>
      <c r="H22" s="72">
        <v>32.087685703530582</v>
      </c>
      <c r="I22" s="72">
        <v>34.130288859316096</v>
      </c>
      <c r="J22" s="72">
        <v>37.633867158062777</v>
      </c>
      <c r="K22" s="72">
        <v>40.252962781193368</v>
      </c>
      <c r="L22" s="72">
        <v>43.963701156014132</v>
      </c>
      <c r="M22" s="72">
        <v>50.137957389892037</v>
      </c>
      <c r="N22" s="72">
        <v>50.932621572561381</v>
      </c>
      <c r="O22" s="72">
        <v>53.690541702493547</v>
      </c>
      <c r="P22" s="72">
        <v>54.033444396675264</v>
      </c>
      <c r="Q22" s="72">
        <v>51.039337919174542</v>
      </c>
      <c r="R22" s="72">
        <v>37.034632655010988</v>
      </c>
      <c r="S22" s="72">
        <v>37.149708608006115</v>
      </c>
      <c r="T22" s="72">
        <v>35.385707461545799</v>
      </c>
      <c r="U22" s="72">
        <v>37.435153339065636</v>
      </c>
      <c r="V22" s="72">
        <v>37.498328078723603</v>
      </c>
      <c r="W22" s="72">
        <v>37.563437470144258</v>
      </c>
      <c r="DA22" s="89" t="s">
        <v>378</v>
      </c>
    </row>
    <row r="23" spans="1:105" ht="12" customHeight="1" x14ac:dyDescent="0.25">
      <c r="A23" s="28" t="s">
        <v>202</v>
      </c>
      <c r="B23" s="72">
        <v>1.443697634428601E-2</v>
      </c>
      <c r="C23" s="72">
        <v>1.4529690452466605E-2</v>
      </c>
      <c r="D23" s="72">
        <v>1.3787963216032905E-2</v>
      </c>
      <c r="E23" s="72">
        <v>1.2644806926778752E-2</v>
      </c>
      <c r="F23" s="72">
        <v>1.1954194509032611E-2</v>
      </c>
      <c r="G23" s="72">
        <v>1.1886502439710926E-2</v>
      </c>
      <c r="H23" s="72">
        <v>1.198020462531661E-2</v>
      </c>
      <c r="I23" s="72">
        <v>1.2119519072221495E-2</v>
      </c>
      <c r="J23" s="72">
        <v>1.2606787307389948E-2</v>
      </c>
      <c r="K23" s="72">
        <v>1.2102733272083697E-2</v>
      </c>
      <c r="L23" s="72">
        <v>1.1237639457065043E-2</v>
      </c>
      <c r="M23" s="72">
        <v>1.2754189904937509E-2</v>
      </c>
      <c r="N23" s="72">
        <v>1.3059078828394882E-2</v>
      </c>
      <c r="O23" s="72">
        <v>1.4050495959276427E-2</v>
      </c>
      <c r="P23" s="72">
        <v>1.4502592787884377E-2</v>
      </c>
      <c r="Q23" s="72">
        <v>1.4550231558646723E-2</v>
      </c>
      <c r="R23" s="72">
        <v>1.665339765055391E-2</v>
      </c>
      <c r="S23" s="72">
        <v>1.6410219093659754E-2</v>
      </c>
      <c r="T23" s="72">
        <v>1.4973942758888944E-2</v>
      </c>
      <c r="U23" s="72">
        <v>1.5450008330610131E-2</v>
      </c>
      <c r="V23" s="72">
        <v>1.5181911376663861E-2</v>
      </c>
      <c r="W23" s="72">
        <v>1.4922164585176223E-2</v>
      </c>
      <c r="DA23" s="89" t="s">
        <v>379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380</v>
      </c>
    </row>
    <row r="25" spans="1:105" ht="12" customHeight="1" x14ac:dyDescent="0.25">
      <c r="A25" s="73" t="s">
        <v>53</v>
      </c>
      <c r="B25" s="74">
        <v>258.07069718691838</v>
      </c>
      <c r="C25" s="74">
        <v>347.04836702950695</v>
      </c>
      <c r="D25" s="74">
        <v>324.06573928081656</v>
      </c>
      <c r="E25" s="74">
        <v>308.59726620115794</v>
      </c>
      <c r="F25" s="74">
        <v>328.27090225119031</v>
      </c>
      <c r="G25" s="74">
        <v>364.03712570039954</v>
      </c>
      <c r="H25" s="74">
        <v>420.23562343223665</v>
      </c>
      <c r="I25" s="74">
        <v>425.44386068039205</v>
      </c>
      <c r="J25" s="74">
        <v>428.59881243855693</v>
      </c>
      <c r="K25" s="74">
        <v>408.20503288417189</v>
      </c>
      <c r="L25" s="74">
        <v>440.10461116849308</v>
      </c>
      <c r="M25" s="74">
        <v>505.3238905524662</v>
      </c>
      <c r="N25" s="74">
        <v>497.19895515408064</v>
      </c>
      <c r="O25" s="74">
        <v>473.54254607743428</v>
      </c>
      <c r="P25" s="74">
        <v>491.93197747665607</v>
      </c>
      <c r="Q25" s="74">
        <v>436.93252743171053</v>
      </c>
      <c r="R25" s="74">
        <v>435.80824068779793</v>
      </c>
      <c r="S25" s="74">
        <v>444.09152428477216</v>
      </c>
      <c r="T25" s="74">
        <v>453.44186298336177</v>
      </c>
      <c r="U25" s="74">
        <v>464.50201682728715</v>
      </c>
      <c r="V25" s="74">
        <v>465.61635563399926</v>
      </c>
      <c r="W25" s="74">
        <v>464.35004009400711</v>
      </c>
      <c r="DA25" s="90" t="s">
        <v>381</v>
      </c>
    </row>
    <row r="26" spans="1:105" ht="12" customHeight="1" x14ac:dyDescent="0.25">
      <c r="A26" s="32" t="s">
        <v>52</v>
      </c>
      <c r="B26" s="77">
        <v>24.743594153052452</v>
      </c>
      <c r="C26" s="77">
        <v>27.12519346517627</v>
      </c>
      <c r="D26" s="77">
        <v>29.670335339638861</v>
      </c>
      <c r="E26" s="77">
        <v>32.760189165950123</v>
      </c>
      <c r="F26" s="77">
        <v>36.437145313843509</v>
      </c>
      <c r="G26" s="77">
        <v>40.738005159071371</v>
      </c>
      <c r="H26" s="77">
        <v>49.098452278589846</v>
      </c>
      <c r="I26" s="77">
        <v>65.537575236457442</v>
      </c>
      <c r="J26" s="77">
        <v>92.42459157351675</v>
      </c>
      <c r="K26" s="77">
        <v>116.72648323301803</v>
      </c>
      <c r="L26" s="77">
        <v>140.4383490971625</v>
      </c>
      <c r="M26" s="77">
        <v>141.83963886500428</v>
      </c>
      <c r="N26" s="77">
        <v>156.05803955288047</v>
      </c>
      <c r="O26" s="77">
        <v>172.50670679277724</v>
      </c>
      <c r="P26" s="77">
        <v>188.51203783319002</v>
      </c>
      <c r="Q26" s="77">
        <v>202.64239036973342</v>
      </c>
      <c r="R26" s="77">
        <v>218.44772141014619</v>
      </c>
      <c r="S26" s="77">
        <v>232.05064488392085</v>
      </c>
      <c r="T26" s="77">
        <v>246.30249355116084</v>
      </c>
      <c r="U26" s="77">
        <v>260.28366294067064</v>
      </c>
      <c r="V26" s="77">
        <v>273.62777300085986</v>
      </c>
      <c r="W26" s="77">
        <v>284.17007738607049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738.2178086141671</v>
      </c>
      <c r="C27" s="69">
        <f t="shared" si="10"/>
        <v>826.21196780720584</v>
      </c>
      <c r="D27" s="69">
        <f t="shared" si="10"/>
        <v>837.30725500056951</v>
      </c>
      <c r="E27" s="69">
        <f t="shared" si="10"/>
        <v>889.20843830682963</v>
      </c>
      <c r="F27" s="69">
        <f t="shared" si="10"/>
        <v>884.96082828829208</v>
      </c>
      <c r="G27" s="69">
        <f t="shared" si="10"/>
        <v>915.37068884716382</v>
      </c>
      <c r="H27" s="69">
        <f t="shared" si="10"/>
        <v>1089.5719587189587</v>
      </c>
      <c r="I27" s="69">
        <f t="shared" si="10"/>
        <v>1105.551171033861</v>
      </c>
      <c r="J27" s="69">
        <f t="shared" si="10"/>
        <v>1118.8898781880814</v>
      </c>
      <c r="K27" s="69">
        <f t="shared" si="10"/>
        <v>1105.6673824628963</v>
      </c>
      <c r="L27" s="69">
        <f t="shared" si="10"/>
        <v>1162.3707895955988</v>
      </c>
      <c r="M27" s="69">
        <f t="shared" si="10"/>
        <v>1072.9991906844305</v>
      </c>
      <c r="N27" s="69">
        <f t="shared" si="10"/>
        <v>1076.0849955519202</v>
      </c>
      <c r="O27" s="69">
        <f t="shared" si="10"/>
        <v>957.73707654515283</v>
      </c>
      <c r="P27" s="69">
        <f t="shared" si="10"/>
        <v>1043.1857090674655</v>
      </c>
      <c r="Q27" s="69">
        <f t="shared" si="10"/>
        <v>1060.3705279529361</v>
      </c>
      <c r="R27" s="69">
        <f t="shared" ref="R27:V27" si="11">SUM(R28:R32)</f>
        <v>1092.6307363621886</v>
      </c>
      <c r="S27" s="69">
        <f t="shared" si="11"/>
        <v>1101.001066911148</v>
      </c>
      <c r="T27" s="69">
        <f t="shared" si="11"/>
        <v>1182.3306010861602</v>
      </c>
      <c r="U27" s="69">
        <f t="shared" si="11"/>
        <v>1101.6536546402394</v>
      </c>
      <c r="V27" s="69">
        <f t="shared" si="11"/>
        <v>1094.1656334337122</v>
      </c>
      <c r="W27" s="69">
        <f t="shared" ref="W27" si="12">SUM(W28:W32)</f>
        <v>1132.9100227294689</v>
      </c>
      <c r="DA27" s="88" t="s">
        <v>248</v>
      </c>
    </row>
    <row r="28" spans="1:105" ht="12" customHeight="1" x14ac:dyDescent="0.25">
      <c r="A28" s="28" t="s">
        <v>51</v>
      </c>
      <c r="B28" s="72">
        <v>14.208715379189277</v>
      </c>
      <c r="C28" s="72">
        <v>14.338081295625749</v>
      </c>
      <c r="D28" s="72">
        <v>14.406246231227371</v>
      </c>
      <c r="E28" s="72">
        <v>14.21187524216321</v>
      </c>
      <c r="F28" s="72">
        <v>14.454069405892428</v>
      </c>
      <c r="G28" s="72">
        <v>14.507139264593704</v>
      </c>
      <c r="H28" s="72">
        <v>14.381523185116563</v>
      </c>
      <c r="I28" s="72">
        <v>14.402080158797688</v>
      </c>
      <c r="J28" s="72">
        <v>14.615104169389982</v>
      </c>
      <c r="K28" s="72">
        <v>14.682954353167386</v>
      </c>
      <c r="L28" s="72">
        <v>14.500439476449792</v>
      </c>
      <c r="M28" s="72">
        <v>14.605092194516097</v>
      </c>
      <c r="N28" s="72">
        <v>13.119685678800037</v>
      </c>
      <c r="O28" s="72">
        <v>11.352202159166904</v>
      </c>
      <c r="P28" s="72">
        <v>11</v>
      </c>
      <c r="Q28" s="72">
        <v>10.609558612783033</v>
      </c>
      <c r="R28" s="72">
        <v>9.4688306104901088</v>
      </c>
      <c r="S28" s="72">
        <v>9.4998328078723588</v>
      </c>
      <c r="T28" s="72">
        <v>8.1861564918314702</v>
      </c>
      <c r="U28" s="72">
        <v>7.7762013948600366</v>
      </c>
      <c r="V28" s="72">
        <v>5.5579678991114925</v>
      </c>
      <c r="W28" s="72">
        <v>4.5893761345180089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206.79535202757597</v>
      </c>
      <c r="C29" s="72">
        <v>200.74052629990899</v>
      </c>
      <c r="D29" s="72">
        <v>201.46086445030701</v>
      </c>
      <c r="E29" s="72">
        <v>200.13483152177164</v>
      </c>
      <c r="F29" s="72">
        <v>202.03076160926074</v>
      </c>
      <c r="G29" s="72">
        <v>200.94025634328457</v>
      </c>
      <c r="H29" s="72">
        <v>193.80562114366782</v>
      </c>
      <c r="I29" s="72">
        <v>195.6060885322714</v>
      </c>
      <c r="J29" s="72">
        <v>196.36593306486378</v>
      </c>
      <c r="K29" s="72">
        <v>195.60654055662388</v>
      </c>
      <c r="L29" s="72">
        <v>196.04906708595115</v>
      </c>
      <c r="M29" s="72">
        <v>194.62906784690549</v>
      </c>
      <c r="N29" s="72">
        <v>194.34378640211057</v>
      </c>
      <c r="O29" s="72">
        <v>193.76393888747594</v>
      </c>
      <c r="P29" s="72">
        <v>192.97788124257497</v>
      </c>
      <c r="Q29" s="72">
        <v>192.74895528528458</v>
      </c>
      <c r="R29" s="72">
        <v>192.04551457802475</v>
      </c>
      <c r="S29" s="72">
        <v>192.76556030837395</v>
      </c>
      <c r="T29" s="72">
        <v>192.05259625489634</v>
      </c>
      <c r="U29" s="72">
        <v>161.12141492309161</v>
      </c>
      <c r="V29" s="72">
        <v>150.60917407088945</v>
      </c>
      <c r="W29" s="72">
        <v>160.32946641826692</v>
      </c>
      <c r="DA29" s="89" t="s">
        <v>384</v>
      </c>
    </row>
    <row r="30" spans="1:105" ht="12" customHeight="1" x14ac:dyDescent="0.25">
      <c r="A30" s="28" t="s">
        <v>192</v>
      </c>
      <c r="B30" s="72">
        <v>150.16383830523125</v>
      </c>
      <c r="C30" s="72">
        <v>178.40856494906063</v>
      </c>
      <c r="D30" s="72">
        <v>198.11631458579379</v>
      </c>
      <c r="E30" s="72">
        <v>233.21743785072533</v>
      </c>
      <c r="F30" s="72">
        <v>224.31617931351397</v>
      </c>
      <c r="G30" s="72">
        <v>237.98532983785677</v>
      </c>
      <c r="H30" s="72">
        <v>312.34996257655655</v>
      </c>
      <c r="I30" s="72">
        <v>322.87543375025473</v>
      </c>
      <c r="J30" s="72">
        <v>322.96200445191505</v>
      </c>
      <c r="K30" s="72">
        <v>318.94176418976048</v>
      </c>
      <c r="L30" s="72">
        <v>324.99109816797932</v>
      </c>
      <c r="M30" s="72">
        <v>267.82701493137978</v>
      </c>
      <c r="N30" s="72">
        <v>280.95647791943264</v>
      </c>
      <c r="O30" s="72">
        <v>241.20375780718047</v>
      </c>
      <c r="P30" s="72">
        <v>251.63366338199506</v>
      </c>
      <c r="Q30" s="72">
        <v>288.95275740705915</v>
      </c>
      <c r="R30" s="72">
        <v>331.54684744092054</v>
      </c>
      <c r="S30" s="72">
        <v>329.29393883205421</v>
      </c>
      <c r="T30" s="72">
        <v>361.10126510335243</v>
      </c>
      <c r="U30" s="72">
        <v>336.35488320022671</v>
      </c>
      <c r="V30" s="72">
        <v>340.27658961641396</v>
      </c>
      <c r="W30" s="72">
        <v>371.9871348880165</v>
      </c>
      <c r="DA30" s="89" t="s">
        <v>385</v>
      </c>
    </row>
    <row r="31" spans="1:105" ht="12" customHeight="1" x14ac:dyDescent="0.25">
      <c r="A31" s="28" t="s">
        <v>207</v>
      </c>
      <c r="B31" s="72">
        <v>19.170545786451228</v>
      </c>
      <c r="C31" s="72">
        <v>21.976921747765729</v>
      </c>
      <c r="D31" s="72">
        <v>21.446269498764341</v>
      </c>
      <c r="E31" s="72">
        <v>22.484794470170979</v>
      </c>
      <c r="F31" s="72">
        <v>21.419729950345076</v>
      </c>
      <c r="G31" s="72">
        <v>21.933087836741645</v>
      </c>
      <c r="H31" s="72">
        <v>25.517523851353005</v>
      </c>
      <c r="I31" s="72">
        <v>24.78281892506655</v>
      </c>
      <c r="J31" s="72">
        <v>24.596053426449693</v>
      </c>
      <c r="K31" s="72">
        <v>24.634834576018999</v>
      </c>
      <c r="L31" s="72">
        <v>25.713265501098697</v>
      </c>
      <c r="M31" s="72">
        <v>25.805483901786566</v>
      </c>
      <c r="N31" s="72">
        <v>26.214507499761151</v>
      </c>
      <c r="O31" s="72">
        <v>26.318071080538839</v>
      </c>
      <c r="P31" s="72">
        <v>26.486146937995606</v>
      </c>
      <c r="Q31" s="72">
        <v>26.269418171395817</v>
      </c>
      <c r="R31" s="72">
        <v>19.061359510843605</v>
      </c>
      <c r="S31" s="72">
        <v>19.120569408617559</v>
      </c>
      <c r="T31" s="72">
        <v>19.171228623292251</v>
      </c>
      <c r="U31" s="72">
        <v>19.267483519633132</v>
      </c>
      <c r="V31" s="72">
        <v>19.299990446164134</v>
      </c>
      <c r="W31" s="72">
        <v>19.333524410050636</v>
      </c>
      <c r="DA31" s="89" t="s">
        <v>386</v>
      </c>
    </row>
    <row r="32" spans="1:105" ht="12" customHeight="1" x14ac:dyDescent="0.25">
      <c r="A32" s="32" t="s">
        <v>53</v>
      </c>
      <c r="B32" s="77">
        <v>347.87935711571936</v>
      </c>
      <c r="C32" s="77">
        <v>410.74787351484474</v>
      </c>
      <c r="D32" s="77">
        <v>401.87756023447696</v>
      </c>
      <c r="E32" s="77">
        <v>419.15949922199843</v>
      </c>
      <c r="F32" s="77">
        <v>422.74008800927982</v>
      </c>
      <c r="G32" s="77">
        <v>440.00487556468715</v>
      </c>
      <c r="H32" s="77">
        <v>543.51732796226497</v>
      </c>
      <c r="I32" s="77">
        <v>547.88474966747071</v>
      </c>
      <c r="J32" s="77">
        <v>560.35078307546291</v>
      </c>
      <c r="K32" s="77">
        <v>551.80128878732557</v>
      </c>
      <c r="L32" s="77">
        <v>601.11691936411989</v>
      </c>
      <c r="M32" s="77">
        <v>570.13253180984248</v>
      </c>
      <c r="N32" s="77">
        <v>561.45053805181578</v>
      </c>
      <c r="O32" s="77">
        <v>485.09910661079061</v>
      </c>
      <c r="P32" s="77">
        <v>561.08801750489988</v>
      </c>
      <c r="Q32" s="77">
        <v>541.78983847641348</v>
      </c>
      <c r="R32" s="77">
        <v>540.50818422190969</v>
      </c>
      <c r="S32" s="77">
        <v>550.32116555422999</v>
      </c>
      <c r="T32" s="77">
        <v>601.81935461278772</v>
      </c>
      <c r="U32" s="77">
        <v>577.13367160242797</v>
      </c>
      <c r="V32" s="77">
        <v>578.42191140113323</v>
      </c>
      <c r="W32" s="77">
        <v>576.67052087861703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4569.7736589361402</v>
      </c>
      <c r="C3" s="65">
        <f t="shared" si="0"/>
        <v>4967.1406262868641</v>
      </c>
      <c r="D3" s="65">
        <f t="shared" si="0"/>
        <v>5121.1860453738282</v>
      </c>
      <c r="E3" s="65">
        <f t="shared" si="0"/>
        <v>5646.7531041636812</v>
      </c>
      <c r="F3" s="65">
        <f t="shared" si="0"/>
        <v>6029.85409784283</v>
      </c>
      <c r="G3" s="65">
        <f t="shared" si="0"/>
        <v>6369.8291005474885</v>
      </c>
      <c r="H3" s="65">
        <f t="shared" si="0"/>
        <v>6865.5734951361828</v>
      </c>
      <c r="I3" s="65">
        <f t="shared" si="0"/>
        <v>6914.0714133348438</v>
      </c>
      <c r="J3" s="65">
        <f t="shared" si="0"/>
        <v>6929.331714710318</v>
      </c>
      <c r="K3" s="65">
        <f t="shared" si="0"/>
        <v>7328.5892870577427</v>
      </c>
      <c r="L3" s="65">
        <f t="shared" si="0"/>
        <v>8187.8467228063873</v>
      </c>
      <c r="M3" s="65">
        <f t="shared" si="0"/>
        <v>7587.6975459658861</v>
      </c>
      <c r="N3" s="65">
        <f t="shared" si="0"/>
        <v>7663.9948451372575</v>
      </c>
      <c r="O3" s="65">
        <f t="shared" si="0"/>
        <v>7307.1330201494084</v>
      </c>
      <c r="P3" s="65">
        <f t="shared" si="0"/>
        <v>7267.3411152952976</v>
      </c>
      <c r="Q3" s="65">
        <f t="shared" si="0"/>
        <v>7582.0459162680418</v>
      </c>
      <c r="R3" s="65">
        <f t="shared" ref="R3:V3" si="1">SUM(R4,R15,R17,R27)</f>
        <v>7116.3664816338405</v>
      </c>
      <c r="S3" s="65">
        <f t="shared" si="1"/>
        <v>7438.2691999054978</v>
      </c>
      <c r="T3" s="65">
        <f t="shared" si="1"/>
        <v>8106.4597938082188</v>
      </c>
      <c r="U3" s="65">
        <f t="shared" si="1"/>
        <v>7783.9242293421084</v>
      </c>
      <c r="V3" s="65">
        <f t="shared" si="1"/>
        <v>7981.8425441048803</v>
      </c>
      <c r="W3" s="65">
        <f t="shared" ref="W3" si="2">SUM(W4,W15,W17,W27)</f>
        <v>8095.7874751005093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3194.1272346692663</v>
      </c>
      <c r="C4" s="69">
        <f t="shared" si="3"/>
        <v>3439.2525320113982</v>
      </c>
      <c r="D4" s="69">
        <f t="shared" si="3"/>
        <v>3607.7334528845622</v>
      </c>
      <c r="E4" s="69">
        <f t="shared" si="3"/>
        <v>4005.1466824700215</v>
      </c>
      <c r="F4" s="69">
        <f t="shared" si="3"/>
        <v>4389.0561646961351</v>
      </c>
      <c r="G4" s="69">
        <f t="shared" si="3"/>
        <v>4591.3279332645679</v>
      </c>
      <c r="H4" s="69">
        <f t="shared" si="3"/>
        <v>4852.848839346856</v>
      </c>
      <c r="I4" s="69">
        <f t="shared" si="3"/>
        <v>4945.465349454922</v>
      </c>
      <c r="J4" s="69">
        <f t="shared" si="3"/>
        <v>4869.7193729851551</v>
      </c>
      <c r="K4" s="69">
        <f t="shared" si="3"/>
        <v>5135.9192293371525</v>
      </c>
      <c r="L4" s="69">
        <f t="shared" si="3"/>
        <v>5853.5981556996194</v>
      </c>
      <c r="M4" s="69">
        <f t="shared" si="3"/>
        <v>5265.6212994134839</v>
      </c>
      <c r="N4" s="69">
        <f t="shared" si="3"/>
        <v>5295.7470644670475</v>
      </c>
      <c r="O4" s="69">
        <f t="shared" si="3"/>
        <v>4998.6770382706191</v>
      </c>
      <c r="P4" s="69">
        <f t="shared" si="3"/>
        <v>4933.8595842083714</v>
      </c>
      <c r="Q4" s="69">
        <f t="shared" si="3"/>
        <v>5019.9373808096616</v>
      </c>
      <c r="R4" s="69">
        <f t="shared" ref="R4:V4" si="4">SUM(R5:R14)</f>
        <v>4474.6276959614752</v>
      </c>
      <c r="S4" s="69">
        <f t="shared" si="4"/>
        <v>4663.2285388337496</v>
      </c>
      <c r="T4" s="69">
        <f t="shared" si="4"/>
        <v>5329.4562033205739</v>
      </c>
      <c r="U4" s="69">
        <f t="shared" si="4"/>
        <v>5041.9594102461733</v>
      </c>
      <c r="V4" s="69">
        <f t="shared" si="4"/>
        <v>5183.3721307529613</v>
      </c>
      <c r="W4" s="69">
        <f t="shared" ref="W4" si="5">SUM(W5:W14)</f>
        <v>5158.8752291866158</v>
      </c>
      <c r="DA4" s="88" t="s">
        <v>390</v>
      </c>
    </row>
    <row r="5" spans="1:105" ht="12" customHeight="1" x14ac:dyDescent="0.25">
      <c r="A5" s="28" t="s">
        <v>51</v>
      </c>
      <c r="B5" s="72">
        <v>80.256991823920131</v>
      </c>
      <c r="C5" s="72">
        <v>88.33126801218414</v>
      </c>
      <c r="D5" s="72">
        <v>97.911016955131956</v>
      </c>
      <c r="E5" s="72">
        <v>88.706383959718522</v>
      </c>
      <c r="F5" s="72">
        <v>118.60827189521942</v>
      </c>
      <c r="G5" s="72">
        <v>125.66887735070382</v>
      </c>
      <c r="H5" s="72">
        <v>129.73438850821748</v>
      </c>
      <c r="I5" s="72">
        <v>115.96798292198694</v>
      </c>
      <c r="J5" s="72">
        <v>123.73614101131996</v>
      </c>
      <c r="K5" s="72">
        <v>133.00744019180749</v>
      </c>
      <c r="L5" s="72">
        <v>122.27623729689853</v>
      </c>
      <c r="M5" s="72">
        <v>108.81544558246721</v>
      </c>
      <c r="N5" s="72">
        <v>101.84042039308554</v>
      </c>
      <c r="O5" s="72">
        <v>74.813156766817983</v>
      </c>
      <c r="P5" s="72">
        <v>69.631629231651573</v>
      </c>
      <c r="Q5" s="72">
        <v>64.706586699319402</v>
      </c>
      <c r="R5" s="72">
        <v>62.978472688339885</v>
      </c>
      <c r="S5" s="72">
        <v>122.04427970867694</v>
      </c>
      <c r="T5" s="72">
        <v>138.15328538925161</v>
      </c>
      <c r="U5" s="72">
        <v>87.876572127162262</v>
      </c>
      <c r="V5" s="72">
        <v>85.001569026875629</v>
      </c>
      <c r="W5" s="72">
        <v>75.569777613667284</v>
      </c>
      <c r="DA5" s="89" t="s">
        <v>391</v>
      </c>
    </row>
    <row r="6" spans="1:105" ht="12" customHeight="1" x14ac:dyDescent="0.25">
      <c r="A6" s="28" t="s">
        <v>74</v>
      </c>
      <c r="B6" s="72">
        <v>463.8601627588684</v>
      </c>
      <c r="C6" s="72">
        <v>404.57562184673725</v>
      </c>
      <c r="D6" s="72">
        <v>416.87685429118909</v>
      </c>
      <c r="E6" s="72">
        <v>426.18600469009579</v>
      </c>
      <c r="F6" s="72">
        <v>452.35409923858907</v>
      </c>
      <c r="G6" s="72">
        <v>450.62685528767076</v>
      </c>
      <c r="H6" s="72">
        <v>415.07693303202751</v>
      </c>
      <c r="I6" s="72">
        <v>416.68941993557934</v>
      </c>
      <c r="J6" s="72">
        <v>406.48689274433951</v>
      </c>
      <c r="K6" s="72">
        <v>369.37684771951899</v>
      </c>
      <c r="L6" s="72">
        <v>374.35643701160848</v>
      </c>
      <c r="M6" s="72">
        <v>297.39798567125433</v>
      </c>
      <c r="N6" s="72">
        <v>294.93496747103825</v>
      </c>
      <c r="O6" s="72">
        <v>262.78778598907297</v>
      </c>
      <c r="P6" s="72">
        <v>223.5486657609172</v>
      </c>
      <c r="Q6" s="72">
        <v>229.19585640578796</v>
      </c>
      <c r="R6" s="72">
        <v>251.34360473306893</v>
      </c>
      <c r="S6" s="72">
        <v>209.48857055756423</v>
      </c>
      <c r="T6" s="72">
        <v>255.55232531216222</v>
      </c>
      <c r="U6" s="72">
        <v>205.47933629622611</v>
      </c>
      <c r="V6" s="72">
        <v>196.23341841802724</v>
      </c>
      <c r="W6" s="72">
        <v>215.71688407365176</v>
      </c>
      <c r="DA6" s="89" t="s">
        <v>392</v>
      </c>
    </row>
    <row r="7" spans="1:105" ht="12" customHeight="1" x14ac:dyDescent="0.25">
      <c r="A7" s="28" t="s">
        <v>205</v>
      </c>
      <c r="B7" s="72">
        <v>853.48488274714623</v>
      </c>
      <c r="C7" s="72">
        <v>858.71439475504758</v>
      </c>
      <c r="D7" s="72">
        <v>861.53009643116627</v>
      </c>
      <c r="E7" s="72">
        <v>984.55738448474699</v>
      </c>
      <c r="F7" s="72">
        <v>1117.80655735407</v>
      </c>
      <c r="G7" s="72">
        <v>1093.254092982321</v>
      </c>
      <c r="H7" s="72">
        <v>943.73770924520738</v>
      </c>
      <c r="I7" s="72">
        <v>914.45943743553323</v>
      </c>
      <c r="J7" s="72">
        <v>879.35980449951478</v>
      </c>
      <c r="K7" s="72">
        <v>854.58380280373638</v>
      </c>
      <c r="L7" s="72">
        <v>887.86717128248722</v>
      </c>
      <c r="M7" s="72">
        <v>766.43415894670682</v>
      </c>
      <c r="N7" s="72">
        <v>741.4144539645182</v>
      </c>
      <c r="O7" s="72">
        <v>808.97901877567756</v>
      </c>
      <c r="P7" s="72">
        <v>826.74252003932997</v>
      </c>
      <c r="Q7" s="72">
        <v>1023.0508711851835</v>
      </c>
      <c r="R7" s="72">
        <v>895.0935680470576</v>
      </c>
      <c r="S7" s="72">
        <v>889.68504309681668</v>
      </c>
      <c r="T7" s="72">
        <v>949.1078032340032</v>
      </c>
      <c r="U7" s="72">
        <v>834.8615827878067</v>
      </c>
      <c r="V7" s="72">
        <v>915.33914406870929</v>
      </c>
      <c r="W7" s="72">
        <v>902.76097560995743</v>
      </c>
      <c r="DA7" s="89" t="s">
        <v>393</v>
      </c>
    </row>
    <row r="8" spans="1:105" ht="12" customHeight="1" x14ac:dyDescent="0.25">
      <c r="A8" s="28" t="s">
        <v>192</v>
      </c>
      <c r="B8" s="72">
        <v>713.67964855401897</v>
      </c>
      <c r="C8" s="72">
        <v>809.40070971279363</v>
      </c>
      <c r="D8" s="72">
        <v>939.21770624252269</v>
      </c>
      <c r="E8" s="72">
        <v>1144.761541759749</v>
      </c>
      <c r="F8" s="72">
        <v>1216.8214286033617</v>
      </c>
      <c r="G8" s="72">
        <v>1298.5556527325205</v>
      </c>
      <c r="H8" s="72">
        <v>1506.3863245971456</v>
      </c>
      <c r="I8" s="72">
        <v>1580.7478583109289</v>
      </c>
      <c r="J8" s="72">
        <v>1533.4266319186208</v>
      </c>
      <c r="K8" s="72">
        <v>1596.40648117928</v>
      </c>
      <c r="L8" s="72">
        <v>1930.3726000682955</v>
      </c>
      <c r="M8" s="72">
        <v>1524.8430404854864</v>
      </c>
      <c r="N8" s="72">
        <v>1589.8030842077251</v>
      </c>
      <c r="O8" s="72">
        <v>1460.4291953572611</v>
      </c>
      <c r="P8" s="72">
        <v>1416.1535528188399</v>
      </c>
      <c r="Q8" s="72">
        <v>1520.2900164823543</v>
      </c>
      <c r="R8" s="72">
        <v>1492.9590680127528</v>
      </c>
      <c r="S8" s="72">
        <v>1534.4636241218589</v>
      </c>
      <c r="T8" s="72">
        <v>1775.3730308507763</v>
      </c>
      <c r="U8" s="72">
        <v>1694.8107709250346</v>
      </c>
      <c r="V8" s="72">
        <v>1728.1167777058124</v>
      </c>
      <c r="W8" s="72">
        <v>1800.0497596941104</v>
      </c>
      <c r="DA8" s="89" t="s">
        <v>394</v>
      </c>
    </row>
    <row r="9" spans="1:105" ht="12" customHeight="1" x14ac:dyDescent="0.25">
      <c r="A9" s="28" t="s">
        <v>207</v>
      </c>
      <c r="B9" s="72">
        <v>825.77441968964399</v>
      </c>
      <c r="C9" s="72">
        <v>832.8805163244208</v>
      </c>
      <c r="D9" s="72">
        <v>841.53544889115676</v>
      </c>
      <c r="E9" s="72">
        <v>851.1801450741898</v>
      </c>
      <c r="F9" s="72">
        <v>878.13186811581954</v>
      </c>
      <c r="G9" s="72">
        <v>900.04730684394849</v>
      </c>
      <c r="H9" s="72">
        <v>930.52377737360564</v>
      </c>
      <c r="I9" s="72">
        <v>972.55199747028405</v>
      </c>
      <c r="J9" s="72">
        <v>1024.773804235846</v>
      </c>
      <c r="K9" s="72">
        <v>1276.411112854435</v>
      </c>
      <c r="L9" s="72">
        <v>1335.2858895705847</v>
      </c>
      <c r="M9" s="72">
        <v>1394.1117026255379</v>
      </c>
      <c r="N9" s="72">
        <v>1471.0272661270299</v>
      </c>
      <c r="O9" s="72">
        <v>1523.2215126154319</v>
      </c>
      <c r="P9" s="72">
        <v>1539.8860652700807</v>
      </c>
      <c r="Q9" s="72">
        <v>1529.9256943773721</v>
      </c>
      <c r="R9" s="72">
        <v>1107.8733014364907</v>
      </c>
      <c r="S9" s="72">
        <v>1114.7262056370635</v>
      </c>
      <c r="T9" s="72">
        <v>1122.2814073220379</v>
      </c>
      <c r="U9" s="72">
        <v>1136.5581274096562</v>
      </c>
      <c r="V9" s="72">
        <v>1157.049766822561</v>
      </c>
      <c r="W9" s="72">
        <v>1182.7984824912392</v>
      </c>
      <c r="DA9" s="89" t="s">
        <v>395</v>
      </c>
    </row>
    <row r="10" spans="1:105" ht="12" customHeight="1" x14ac:dyDescent="0.25">
      <c r="A10" s="28" t="s">
        <v>202</v>
      </c>
      <c r="B10" s="72">
        <v>5.549121387394583E-2</v>
      </c>
      <c r="C10" s="72">
        <v>5.5589951316193563E-2</v>
      </c>
      <c r="D10" s="72">
        <v>5.629861283189664E-2</v>
      </c>
      <c r="E10" s="72">
        <v>5.7311217407268175E-2</v>
      </c>
      <c r="F10" s="72">
        <v>5.803633597886014E-2</v>
      </c>
      <c r="G10" s="72">
        <v>5.8458907423563515E-2</v>
      </c>
      <c r="H10" s="72">
        <v>5.8844877522116507E-2</v>
      </c>
      <c r="I10" s="72">
        <v>5.9364910710601182E-2</v>
      </c>
      <c r="J10" s="72">
        <v>5.9620254186088191E-2</v>
      </c>
      <c r="K10" s="72">
        <v>6.0638789287368024E-2</v>
      </c>
      <c r="L10" s="72">
        <v>6.1998781434585301E-2</v>
      </c>
      <c r="M10" s="72">
        <v>6.1707868778116154E-2</v>
      </c>
      <c r="N10" s="72">
        <v>6.235794763081156E-2</v>
      </c>
      <c r="O10" s="72">
        <v>6.2360787687805522E-2</v>
      </c>
      <c r="P10" s="72">
        <v>6.2152503566590897E-2</v>
      </c>
      <c r="Q10" s="72">
        <v>6.226970086847803E-2</v>
      </c>
      <c r="R10" s="72">
        <v>6.0817012759752972E-2</v>
      </c>
      <c r="S10" s="72">
        <v>6.118968234695929E-2</v>
      </c>
      <c r="T10" s="72">
        <v>6.2508418725183576E-2</v>
      </c>
      <c r="U10" s="72">
        <v>6.2348848046479083E-2</v>
      </c>
      <c r="V10" s="72">
        <v>6.2842180434416195E-2</v>
      </c>
      <c r="W10" s="72">
        <v>6.3372661058288732E-2</v>
      </c>
      <c r="DA10" s="89" t="s">
        <v>396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397</v>
      </c>
    </row>
    <row r="12" spans="1:105" ht="12" customHeight="1" x14ac:dyDescent="0.25">
      <c r="A12" s="28" t="s">
        <v>95</v>
      </c>
      <c r="B12" s="72">
        <v>13.106765033366543</v>
      </c>
      <c r="C12" s="72">
        <v>24.048006253777366</v>
      </c>
      <c r="D12" s="72">
        <v>29.415535337345965</v>
      </c>
      <c r="E12" s="72">
        <v>39.656633532430021</v>
      </c>
      <c r="F12" s="72">
        <v>51.748072780645487</v>
      </c>
      <c r="G12" s="72">
        <v>67.769580121968787</v>
      </c>
      <c r="H12" s="72">
        <v>84.519017550178106</v>
      </c>
      <c r="I12" s="72">
        <v>93.942018381364122</v>
      </c>
      <c r="J12" s="72">
        <v>93.604821059923466</v>
      </c>
      <c r="K12" s="72">
        <v>100.30728062365661</v>
      </c>
      <c r="L12" s="72">
        <v>124.82064396372131</v>
      </c>
      <c r="M12" s="72">
        <v>117.23612864969755</v>
      </c>
      <c r="N12" s="72">
        <v>119.66090575170055</v>
      </c>
      <c r="O12" s="72">
        <v>118.05836141880896</v>
      </c>
      <c r="P12" s="72">
        <v>128.93502366696424</v>
      </c>
      <c r="Q12" s="72">
        <v>149.27591944658479</v>
      </c>
      <c r="R12" s="72">
        <v>169.33238259843444</v>
      </c>
      <c r="S12" s="72">
        <v>192.64870230270154</v>
      </c>
      <c r="T12" s="72">
        <v>216.07935093178506</v>
      </c>
      <c r="U12" s="72">
        <v>236.44015205842487</v>
      </c>
      <c r="V12" s="72">
        <v>255.63674156673244</v>
      </c>
      <c r="W12" s="72">
        <v>276.81153329965827</v>
      </c>
      <c r="DA12" s="89" t="s">
        <v>398</v>
      </c>
    </row>
    <row r="13" spans="1:105" ht="12" customHeight="1" x14ac:dyDescent="0.25">
      <c r="A13" s="73" t="s">
        <v>94</v>
      </c>
      <c r="B13" s="74">
        <v>191.33585465523072</v>
      </c>
      <c r="C13" s="74">
        <v>367.58839140265081</v>
      </c>
      <c r="D13" s="74">
        <v>366.06469769357801</v>
      </c>
      <c r="E13" s="74">
        <v>411.77481270885357</v>
      </c>
      <c r="F13" s="74">
        <v>490.35505785973413</v>
      </c>
      <c r="G13" s="74">
        <v>593.04288837194395</v>
      </c>
      <c r="H13" s="74">
        <v>782.37674139493618</v>
      </c>
      <c r="I13" s="74">
        <v>790.06203345157655</v>
      </c>
      <c r="J13" s="74">
        <v>750.00844323152421</v>
      </c>
      <c r="K13" s="74">
        <v>747.8624688327078</v>
      </c>
      <c r="L13" s="74">
        <v>1014.593445794782</v>
      </c>
      <c r="M13" s="74">
        <v>1002.0327500890986</v>
      </c>
      <c r="N13" s="74">
        <v>921.86307933928958</v>
      </c>
      <c r="O13" s="74">
        <v>695.86677619474926</v>
      </c>
      <c r="P13" s="74">
        <v>674.85273273867222</v>
      </c>
      <c r="Q13" s="74">
        <v>446.43370903033656</v>
      </c>
      <c r="R13" s="74">
        <v>442.93703879865564</v>
      </c>
      <c r="S13" s="74">
        <v>548.58948328218207</v>
      </c>
      <c r="T13" s="74">
        <v>815.1002029039073</v>
      </c>
      <c r="U13" s="74">
        <v>793.05594454899244</v>
      </c>
      <c r="V13" s="74">
        <v>791.20382924631815</v>
      </c>
      <c r="W13" s="74">
        <v>648.75507872293713</v>
      </c>
      <c r="DA13" s="90" t="s">
        <v>399</v>
      </c>
    </row>
    <row r="14" spans="1:105" ht="12" customHeight="1" x14ac:dyDescent="0.25">
      <c r="A14" s="75" t="s">
        <v>97</v>
      </c>
      <c r="B14" s="76">
        <v>52.573018193196511</v>
      </c>
      <c r="C14" s="76">
        <v>53.658033752470679</v>
      </c>
      <c r="D14" s="76">
        <v>55.125798429639197</v>
      </c>
      <c r="E14" s="76">
        <v>58.266465042829893</v>
      </c>
      <c r="F14" s="76">
        <v>63.172772512716634</v>
      </c>
      <c r="G14" s="76">
        <v>62.304220666066847</v>
      </c>
      <c r="H14" s="76">
        <v>60.435102768015661</v>
      </c>
      <c r="I14" s="76">
        <v>60.98523663695844</v>
      </c>
      <c r="J14" s="76">
        <v>58.263214029879897</v>
      </c>
      <c r="K14" s="76">
        <v>57.903156342721211</v>
      </c>
      <c r="L14" s="76">
        <v>63.963731929806059</v>
      </c>
      <c r="M14" s="76">
        <v>54.688379494456214</v>
      </c>
      <c r="N14" s="76">
        <v>55.140529265030111</v>
      </c>
      <c r="O14" s="76">
        <v>54.458870365111302</v>
      </c>
      <c r="P14" s="76">
        <v>54.047242178350004</v>
      </c>
      <c r="Q14" s="76">
        <v>56.996457481855686</v>
      </c>
      <c r="R14" s="76">
        <v>52.049442633915383</v>
      </c>
      <c r="S14" s="76">
        <v>51.521440444539103</v>
      </c>
      <c r="T14" s="76">
        <v>57.746288957924946</v>
      </c>
      <c r="U14" s="76">
        <v>52.814575244823246</v>
      </c>
      <c r="V14" s="76">
        <v>54.728041717490669</v>
      </c>
      <c r="W14" s="76">
        <v>56.349365020335135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67.217743680588725</v>
      </c>
      <c r="C15" s="69">
        <f t="shared" si="6"/>
        <v>91.546908018055603</v>
      </c>
      <c r="D15" s="69">
        <f t="shared" si="6"/>
        <v>78.38945170808222</v>
      </c>
      <c r="E15" s="69">
        <f t="shared" si="6"/>
        <v>176.77888042557859</v>
      </c>
      <c r="F15" s="69">
        <f t="shared" si="6"/>
        <v>165.02135581249286</v>
      </c>
      <c r="G15" s="69">
        <f t="shared" si="6"/>
        <v>237.13430170025191</v>
      </c>
      <c r="H15" s="69">
        <f t="shared" si="6"/>
        <v>285.59037202794445</v>
      </c>
      <c r="I15" s="69">
        <f t="shared" si="6"/>
        <v>195.73814332282609</v>
      </c>
      <c r="J15" s="69">
        <f t="shared" si="6"/>
        <v>240.13827540828569</v>
      </c>
      <c r="K15" s="69">
        <f t="shared" si="6"/>
        <v>383.46518885608668</v>
      </c>
      <c r="L15" s="69">
        <f t="shared" si="6"/>
        <v>395.42862361602266</v>
      </c>
      <c r="M15" s="69">
        <f t="shared" si="6"/>
        <v>408.43225601113295</v>
      </c>
      <c r="N15" s="69">
        <f t="shared" si="6"/>
        <v>417.56742744313442</v>
      </c>
      <c r="O15" s="69">
        <f t="shared" si="6"/>
        <v>409.1548029860636</v>
      </c>
      <c r="P15" s="69">
        <f t="shared" si="6"/>
        <v>335.29929931816883</v>
      </c>
      <c r="Q15" s="69">
        <f t="shared" si="6"/>
        <v>534.65214857801982</v>
      </c>
      <c r="R15" s="69">
        <f t="shared" si="6"/>
        <v>526.70140825162798</v>
      </c>
      <c r="S15" s="69">
        <f t="shared" si="6"/>
        <v>605.44196529260535</v>
      </c>
      <c r="T15" s="69">
        <f t="shared" si="6"/>
        <v>506.23027609478493</v>
      </c>
      <c r="U15" s="69">
        <f t="shared" si="6"/>
        <v>507.15660608054674</v>
      </c>
      <c r="V15" s="69">
        <f t="shared" si="6"/>
        <v>522.04198677436102</v>
      </c>
      <c r="W15" s="69">
        <f t="shared" si="6"/>
        <v>530.92826693552979</v>
      </c>
      <c r="DA15" s="88" t="s">
        <v>401</v>
      </c>
    </row>
    <row r="16" spans="1:105" ht="12" customHeight="1" x14ac:dyDescent="0.25">
      <c r="A16" s="28" t="s">
        <v>91</v>
      </c>
      <c r="B16" s="72">
        <v>67.217743680588725</v>
      </c>
      <c r="C16" s="72">
        <v>91.546908018055603</v>
      </c>
      <c r="D16" s="72">
        <v>78.38945170808222</v>
      </c>
      <c r="E16" s="72">
        <v>176.77888042557859</v>
      </c>
      <c r="F16" s="72">
        <v>165.02135581249286</v>
      </c>
      <c r="G16" s="72">
        <v>237.13430170025191</v>
      </c>
      <c r="H16" s="72">
        <v>285.59037202794445</v>
      </c>
      <c r="I16" s="72">
        <v>195.73814332282609</v>
      </c>
      <c r="J16" s="72">
        <v>240.13827540828569</v>
      </c>
      <c r="K16" s="72">
        <v>383.46518885608668</v>
      </c>
      <c r="L16" s="72">
        <v>395.42862361602266</v>
      </c>
      <c r="M16" s="72">
        <v>408.43225601113295</v>
      </c>
      <c r="N16" s="72">
        <v>417.56742744313442</v>
      </c>
      <c r="O16" s="72">
        <v>409.1548029860636</v>
      </c>
      <c r="P16" s="72">
        <v>335.29929931816883</v>
      </c>
      <c r="Q16" s="72">
        <v>534.65214857801982</v>
      </c>
      <c r="R16" s="72">
        <v>526.70140825162798</v>
      </c>
      <c r="S16" s="72">
        <v>605.44196529260535</v>
      </c>
      <c r="T16" s="72">
        <v>506.23027609478493</v>
      </c>
      <c r="U16" s="72">
        <v>507.15660608054674</v>
      </c>
      <c r="V16" s="72">
        <v>522.04198677436102</v>
      </c>
      <c r="W16" s="72">
        <v>530.92826693552979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833.63322560713834</v>
      </c>
      <c r="C17" s="69">
        <f t="shared" si="7"/>
        <v>900.16883455517529</v>
      </c>
      <c r="D17" s="69">
        <f t="shared" si="7"/>
        <v>892.51833017270417</v>
      </c>
      <c r="E17" s="69">
        <f t="shared" si="7"/>
        <v>888.09353094439734</v>
      </c>
      <c r="F17" s="69">
        <f t="shared" si="7"/>
        <v>898.84243897972613</v>
      </c>
      <c r="G17" s="69">
        <f t="shared" si="7"/>
        <v>941.96533508425284</v>
      </c>
      <c r="H17" s="69">
        <f t="shared" si="7"/>
        <v>1007.4610024337901</v>
      </c>
      <c r="I17" s="69">
        <f t="shared" si="7"/>
        <v>1041.5495584583277</v>
      </c>
      <c r="J17" s="69">
        <f t="shared" si="7"/>
        <v>1077.1809545411245</v>
      </c>
      <c r="K17" s="69">
        <f t="shared" si="7"/>
        <v>1074.4967860688259</v>
      </c>
      <c r="L17" s="69">
        <f t="shared" si="7"/>
        <v>1161.1325119863388</v>
      </c>
      <c r="M17" s="69">
        <f t="shared" si="7"/>
        <v>1191.3348975101821</v>
      </c>
      <c r="N17" s="69">
        <f t="shared" si="7"/>
        <v>1226.2559458533074</v>
      </c>
      <c r="O17" s="69">
        <f t="shared" si="7"/>
        <v>1255.299673138167</v>
      </c>
      <c r="P17" s="69">
        <f t="shared" si="7"/>
        <v>1289.0403688610245</v>
      </c>
      <c r="Q17" s="69">
        <f t="shared" si="7"/>
        <v>1309.487338930714</v>
      </c>
      <c r="R17" s="69">
        <f t="shared" ref="R17:V17" si="8">SUM(R18:R26)</f>
        <v>1375.0173155023849</v>
      </c>
      <c r="S17" s="69">
        <f t="shared" si="8"/>
        <v>1417.328786501778</v>
      </c>
      <c r="T17" s="69">
        <f t="shared" si="8"/>
        <v>1452.9545112703602</v>
      </c>
      <c r="U17" s="69">
        <f t="shared" si="8"/>
        <v>1460.3869521096017</v>
      </c>
      <c r="V17" s="69">
        <f t="shared" si="8"/>
        <v>1496.2770646904019</v>
      </c>
      <c r="W17" s="69">
        <f t="shared" ref="W17" si="9">SUM(W18:W26)</f>
        <v>1593.3611934700705</v>
      </c>
      <c r="DA17" s="88" t="s">
        <v>403</v>
      </c>
    </row>
    <row r="18" spans="1:105" ht="12" customHeight="1" x14ac:dyDescent="0.25">
      <c r="A18" s="28" t="s">
        <v>51</v>
      </c>
      <c r="B18" s="72">
        <v>7.0381154017115701</v>
      </c>
      <c r="C18" s="72">
        <v>7.5419776781284114</v>
      </c>
      <c r="D18" s="72">
        <v>7.14111150207611</v>
      </c>
      <c r="E18" s="72">
        <v>6.9484687050007832</v>
      </c>
      <c r="F18" s="72">
        <v>7.0997300994269326</v>
      </c>
      <c r="G18" s="72">
        <v>7.2596944240263097</v>
      </c>
      <c r="H18" s="72">
        <v>6.8146156334438484</v>
      </c>
      <c r="I18" s="72">
        <v>6.2482134651943779</v>
      </c>
      <c r="J18" s="72">
        <v>6.3201974521659974</v>
      </c>
      <c r="K18" s="72">
        <v>5.7750079207016443</v>
      </c>
      <c r="L18" s="72">
        <v>5.8133929483542568</v>
      </c>
      <c r="M18" s="72">
        <v>4.7385786698492893</v>
      </c>
      <c r="N18" s="72">
        <v>4.3499627196240995</v>
      </c>
      <c r="O18" s="72">
        <v>4.033085808917944</v>
      </c>
      <c r="P18" s="72">
        <v>3.918757164911391</v>
      </c>
      <c r="Q18" s="72">
        <v>3.6128398687450551</v>
      </c>
      <c r="R18" s="72">
        <v>3.2449665753496393</v>
      </c>
      <c r="S18" s="72">
        <v>3.2948213061864191</v>
      </c>
      <c r="T18" s="72">
        <v>2.7407079768941434</v>
      </c>
      <c r="U18" s="72">
        <v>2.7861040269509432</v>
      </c>
      <c r="V18" s="72">
        <v>2.0595995602546666</v>
      </c>
      <c r="W18" s="72">
        <v>1.7409838446853991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361.13656090190671</v>
      </c>
      <c r="C19" s="72">
        <v>341.96184145476514</v>
      </c>
      <c r="D19" s="72">
        <v>329.33370368656824</v>
      </c>
      <c r="E19" s="72">
        <v>309.3668321943054</v>
      </c>
      <c r="F19" s="72">
        <v>306.19707819456056</v>
      </c>
      <c r="G19" s="72">
        <v>302.92382007756839</v>
      </c>
      <c r="H19" s="72">
        <v>283.00817055408504</v>
      </c>
      <c r="I19" s="72">
        <v>277.48594381150764</v>
      </c>
      <c r="J19" s="72">
        <v>273.69766500021842</v>
      </c>
      <c r="K19" s="72">
        <v>266.38324185903048</v>
      </c>
      <c r="L19" s="72">
        <v>275.63293022018598</v>
      </c>
      <c r="M19" s="72">
        <v>283.52781036392071</v>
      </c>
      <c r="N19" s="72">
        <v>286.56061162815274</v>
      </c>
      <c r="O19" s="72">
        <v>304.82874805901531</v>
      </c>
      <c r="P19" s="72">
        <v>307.52172051496507</v>
      </c>
      <c r="Q19" s="72">
        <v>298.12963877556803</v>
      </c>
      <c r="R19" s="72">
        <v>307.0244862498875</v>
      </c>
      <c r="S19" s="72">
        <v>318.1042150588267</v>
      </c>
      <c r="T19" s="72">
        <v>310.69333874663664</v>
      </c>
      <c r="U19" s="72">
        <v>284.53299337548441</v>
      </c>
      <c r="V19" s="72">
        <v>274.82915982141822</v>
      </c>
      <c r="W19" s="72">
        <v>300.65668355944246</v>
      </c>
      <c r="DA19" s="89" t="s">
        <v>405</v>
      </c>
    </row>
    <row r="20" spans="1:105" ht="12" customHeight="1" x14ac:dyDescent="0.25">
      <c r="A20" s="28" t="s">
        <v>205</v>
      </c>
      <c r="B20" s="72">
        <v>88.620542975355121</v>
      </c>
      <c r="C20" s="72">
        <v>89.64188164694167</v>
      </c>
      <c r="D20" s="72">
        <v>84.860373037694387</v>
      </c>
      <c r="E20" s="72">
        <v>82.869979890829853</v>
      </c>
      <c r="F20" s="72">
        <v>82.487597010180366</v>
      </c>
      <c r="G20" s="72">
        <v>82.686124104892144</v>
      </c>
      <c r="H20" s="72">
        <v>78.447249572449337</v>
      </c>
      <c r="I20" s="72">
        <v>77.045870836568994</v>
      </c>
      <c r="J20" s="72">
        <v>77.840995331847594</v>
      </c>
      <c r="K20" s="72">
        <v>71.873447906483449</v>
      </c>
      <c r="L20" s="72">
        <v>68.852958782950537</v>
      </c>
      <c r="M20" s="72">
        <v>67.181359153890014</v>
      </c>
      <c r="N20" s="72">
        <v>63.356285257156571</v>
      </c>
      <c r="O20" s="72">
        <v>73.863903357609061</v>
      </c>
      <c r="P20" s="72">
        <v>76.808756600322567</v>
      </c>
      <c r="Q20" s="72">
        <v>89.015038899993343</v>
      </c>
      <c r="R20" s="72">
        <v>77.152735506560987</v>
      </c>
      <c r="S20" s="72">
        <v>77.473534150741628</v>
      </c>
      <c r="T20" s="72">
        <v>80.065095545940721</v>
      </c>
      <c r="U20" s="72">
        <v>75.726757305675022</v>
      </c>
      <c r="V20" s="72">
        <v>84.567516076481581</v>
      </c>
      <c r="W20" s="72">
        <v>83.923895056922788</v>
      </c>
      <c r="DA20" s="89" t="s">
        <v>406</v>
      </c>
    </row>
    <row r="21" spans="1:105" ht="12" customHeight="1" x14ac:dyDescent="0.25">
      <c r="A21" s="28" t="s">
        <v>192</v>
      </c>
      <c r="B21" s="72">
        <v>183.31716246094837</v>
      </c>
      <c r="C21" s="72">
        <v>209.03750216356053</v>
      </c>
      <c r="D21" s="72">
        <v>229.1500701587926</v>
      </c>
      <c r="E21" s="72">
        <v>252.59610252047239</v>
      </c>
      <c r="F21" s="72">
        <v>249.52844539746238</v>
      </c>
      <c r="G21" s="72">
        <v>266.39876630138775</v>
      </c>
      <c r="H21" s="72">
        <v>310.00534068530732</v>
      </c>
      <c r="I21" s="72">
        <v>329.1348752159335</v>
      </c>
      <c r="J21" s="72">
        <v>335.23113079881881</v>
      </c>
      <c r="K21" s="72">
        <v>331.65328656557449</v>
      </c>
      <c r="L21" s="72">
        <v>363.8819067250372</v>
      </c>
      <c r="M21" s="72">
        <v>339.43212368074461</v>
      </c>
      <c r="N21" s="72">
        <v>362.62514477385463</v>
      </c>
      <c r="O21" s="72">
        <v>356.20071819507342</v>
      </c>
      <c r="P21" s="72">
        <v>354.12951449689314</v>
      </c>
      <c r="Q21" s="72">
        <v>392.3431301950074</v>
      </c>
      <c r="R21" s="72">
        <v>452.26547250862615</v>
      </c>
      <c r="S21" s="72">
        <v>458.69381307041618</v>
      </c>
      <c r="T21" s="72">
        <v>472.97764837493838</v>
      </c>
      <c r="U21" s="72">
        <v>479.50786599243571</v>
      </c>
      <c r="V21" s="72">
        <v>495.49320948248169</v>
      </c>
      <c r="W21" s="72">
        <v>552.63423783024496</v>
      </c>
      <c r="DA21" s="89" t="s">
        <v>407</v>
      </c>
    </row>
    <row r="22" spans="1:105" ht="12" customHeight="1" x14ac:dyDescent="0.25">
      <c r="A22" s="28" t="s">
        <v>207</v>
      </c>
      <c r="B22" s="72">
        <v>13.717627189444745</v>
      </c>
      <c r="C22" s="72">
        <v>14.660116599004427</v>
      </c>
      <c r="D22" s="72">
        <v>14.742516469124997</v>
      </c>
      <c r="E22" s="72">
        <v>14.219567372403466</v>
      </c>
      <c r="F22" s="72">
        <v>14.360373705209762</v>
      </c>
      <c r="G22" s="72">
        <v>15.495154392733536</v>
      </c>
      <c r="H22" s="72">
        <v>16.893642982356656</v>
      </c>
      <c r="I22" s="72">
        <v>18.737502298794006</v>
      </c>
      <c r="J22" s="72">
        <v>21.768309214217201</v>
      </c>
      <c r="K22" s="72">
        <v>24.281402753200982</v>
      </c>
      <c r="L22" s="72">
        <v>27.578550902858968</v>
      </c>
      <c r="M22" s="72">
        <v>32.621206163714504</v>
      </c>
      <c r="N22" s="72">
        <v>34.382624340901586</v>
      </c>
      <c r="O22" s="72">
        <v>37.47381558373997</v>
      </c>
      <c r="P22" s="72">
        <v>37.761105367207421</v>
      </c>
      <c r="Q22" s="72">
        <v>35.758470720868786</v>
      </c>
      <c r="R22" s="72">
        <v>26.26657909159205</v>
      </c>
      <c r="S22" s="72">
        <v>26.727059863090325</v>
      </c>
      <c r="T22" s="72">
        <v>25.719151198119697</v>
      </c>
      <c r="U22" s="72">
        <v>27.350117021358304</v>
      </c>
      <c r="V22" s="72">
        <v>27.610690432123633</v>
      </c>
      <c r="W22" s="72">
        <v>27.952918127401016</v>
      </c>
      <c r="DA22" s="89" t="s">
        <v>408</v>
      </c>
    </row>
    <row r="23" spans="1:105" ht="12" customHeight="1" x14ac:dyDescent="0.25">
      <c r="A23" s="28" t="s">
        <v>202</v>
      </c>
      <c r="B23" s="72">
        <v>9.9316310934385796E-3</v>
      </c>
      <c r="C23" s="72">
        <v>1.0026867704611338E-2</v>
      </c>
      <c r="D23" s="72">
        <v>9.546115721934121E-3</v>
      </c>
      <c r="E23" s="72">
        <v>8.7876707653951822E-3</v>
      </c>
      <c r="F23" s="72">
        <v>8.3439061933457594E-3</v>
      </c>
      <c r="G23" s="72">
        <v>8.3423540363728871E-3</v>
      </c>
      <c r="H23" s="72">
        <v>8.4827394472547033E-3</v>
      </c>
      <c r="I23" s="72">
        <v>8.6808120811172236E-3</v>
      </c>
      <c r="J23" s="72">
        <v>9.1548965352094593E-3</v>
      </c>
      <c r="K23" s="72">
        <v>8.873247968286339E-3</v>
      </c>
      <c r="L23" s="72">
        <v>8.3771504998639747E-3</v>
      </c>
      <c r="M23" s="72">
        <v>9.6367028824908656E-3</v>
      </c>
      <c r="N23" s="72">
        <v>1.0009724999240232E-2</v>
      </c>
      <c r="O23" s="72">
        <v>1.087913363663107E-2</v>
      </c>
      <c r="P23" s="72">
        <v>1.1247214152655408E-2</v>
      </c>
      <c r="Q23" s="72">
        <v>1.1323305726231945E-2</v>
      </c>
      <c r="R23" s="72">
        <v>1.2983440044476212E-2</v>
      </c>
      <c r="S23" s="72">
        <v>1.2843926528210942E-2</v>
      </c>
      <c r="T23" s="72">
        <v>1.1748426493482558E-2</v>
      </c>
      <c r="U23" s="72">
        <v>1.2160528245401956E-2</v>
      </c>
      <c r="V23" s="72">
        <v>1.1998269090425472E-2</v>
      </c>
      <c r="W23" s="72">
        <v>1.1835121517574149E-2</v>
      </c>
      <c r="DA23" s="89" t="s">
        <v>409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410</v>
      </c>
    </row>
    <row r="25" spans="1:105" ht="12" customHeight="1" x14ac:dyDescent="0.25">
      <c r="A25" s="73" t="s">
        <v>53</v>
      </c>
      <c r="B25" s="74">
        <v>155.04969089362595</v>
      </c>
      <c r="C25" s="74">
        <v>210.19029467989418</v>
      </c>
      <c r="D25" s="74">
        <v>197.61067386308699</v>
      </c>
      <c r="E25" s="74">
        <v>189.3236034246699</v>
      </c>
      <c r="F25" s="74">
        <v>202.72372535284924</v>
      </c>
      <c r="G25" s="74">
        <v>226.45542827053708</v>
      </c>
      <c r="H25" s="74">
        <v>263.1850479881108</v>
      </c>
      <c r="I25" s="74">
        <v>267.35089678179048</v>
      </c>
      <c r="J25" s="74">
        <v>269.88891027380453</v>
      </c>
      <c r="K25" s="74">
        <v>257.79504258284879</v>
      </c>
      <c r="L25" s="74">
        <v>278.92604615928929</v>
      </c>
      <c r="M25" s="74">
        <v>321.98454391017509</v>
      </c>
      <c r="N25" s="74">
        <v>318.91326785573972</v>
      </c>
      <c r="O25" s="74">
        <v>306.38181620739681</v>
      </c>
      <c r="P25" s="74">
        <v>320.3772296693827</v>
      </c>
      <c r="Q25" s="74">
        <v>287.97450679507176</v>
      </c>
      <c r="R25" s="74">
        <v>290.60237072017776</v>
      </c>
      <c r="S25" s="74">
        <v>300.97185424206702</v>
      </c>
      <c r="T25" s="74">
        <v>314.44432745017599</v>
      </c>
      <c r="U25" s="74">
        <v>330.18729091878305</v>
      </c>
      <c r="V25" s="74">
        <v>338.07711804768923</v>
      </c>
      <c r="W25" s="74">
        <v>342.27056254378493</v>
      </c>
      <c r="DA25" s="90" t="s">
        <v>411</v>
      </c>
    </row>
    <row r="26" spans="1:105" ht="12" customHeight="1" x14ac:dyDescent="0.25">
      <c r="A26" s="32" t="s">
        <v>52</v>
      </c>
      <c r="B26" s="77">
        <v>24.743594153052445</v>
      </c>
      <c r="C26" s="77">
        <v>27.125193465176263</v>
      </c>
      <c r="D26" s="77">
        <v>29.670335339638875</v>
      </c>
      <c r="E26" s="77">
        <v>32.760189165950109</v>
      </c>
      <c r="F26" s="77">
        <v>36.437145313843537</v>
      </c>
      <c r="G26" s="77">
        <v>40.738005159071321</v>
      </c>
      <c r="H26" s="77">
        <v>49.098452278589846</v>
      </c>
      <c r="I26" s="77">
        <v>65.537575236457471</v>
      </c>
      <c r="J26" s="77">
        <v>92.424591573516807</v>
      </c>
      <c r="K26" s="77">
        <v>116.72648323301802</v>
      </c>
      <c r="L26" s="77">
        <v>140.43834909716264</v>
      </c>
      <c r="M26" s="77">
        <v>141.83963886500527</v>
      </c>
      <c r="N26" s="77">
        <v>156.05803955287891</v>
      </c>
      <c r="O26" s="77">
        <v>172.50670679277783</v>
      </c>
      <c r="P26" s="77">
        <v>188.51203783318965</v>
      </c>
      <c r="Q26" s="77">
        <v>202.64239036973348</v>
      </c>
      <c r="R26" s="77">
        <v>218.44772141014641</v>
      </c>
      <c r="S26" s="77">
        <v>232.05064488392173</v>
      </c>
      <c r="T26" s="77">
        <v>246.30249355116112</v>
      </c>
      <c r="U26" s="77">
        <v>260.28366294066876</v>
      </c>
      <c r="V26" s="77">
        <v>273.62777300086236</v>
      </c>
      <c r="W26" s="77">
        <v>284.17007738607117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474.795454979147</v>
      </c>
      <c r="C27" s="69">
        <f t="shared" si="10"/>
        <v>536.17235170223421</v>
      </c>
      <c r="D27" s="69">
        <f t="shared" si="10"/>
        <v>542.54481060847968</v>
      </c>
      <c r="E27" s="69">
        <f t="shared" si="10"/>
        <v>576.73401032368429</v>
      </c>
      <c r="F27" s="69">
        <f t="shared" si="10"/>
        <v>576.93413835447518</v>
      </c>
      <c r="G27" s="69">
        <f t="shared" si="10"/>
        <v>599.40153049841581</v>
      </c>
      <c r="H27" s="69">
        <f t="shared" si="10"/>
        <v>719.67328132759189</v>
      </c>
      <c r="I27" s="69">
        <f t="shared" si="10"/>
        <v>731.31836209876838</v>
      </c>
      <c r="J27" s="69">
        <f t="shared" si="10"/>
        <v>742.29311177575221</v>
      </c>
      <c r="K27" s="69">
        <f t="shared" si="10"/>
        <v>734.70808279567837</v>
      </c>
      <c r="L27" s="69">
        <f t="shared" si="10"/>
        <v>777.68743150440673</v>
      </c>
      <c r="M27" s="69">
        <f t="shared" si="10"/>
        <v>722.30909303108615</v>
      </c>
      <c r="N27" s="69">
        <f t="shared" si="10"/>
        <v>724.4244073737691</v>
      </c>
      <c r="O27" s="69">
        <f t="shared" si="10"/>
        <v>644.00150575455859</v>
      </c>
      <c r="P27" s="69">
        <f t="shared" si="10"/>
        <v>709.14186290773227</v>
      </c>
      <c r="Q27" s="69">
        <f t="shared" si="10"/>
        <v>717.96904794964712</v>
      </c>
      <c r="R27" s="69">
        <f t="shared" ref="R27:V27" si="11">SUM(R28:R32)</f>
        <v>740.02006191835198</v>
      </c>
      <c r="S27" s="69">
        <f t="shared" si="11"/>
        <v>752.2699092773646</v>
      </c>
      <c r="T27" s="69">
        <f t="shared" si="11"/>
        <v>817.81880312249996</v>
      </c>
      <c r="U27" s="69">
        <f t="shared" si="11"/>
        <v>774.42126090578677</v>
      </c>
      <c r="V27" s="69">
        <f t="shared" si="11"/>
        <v>780.1513618871561</v>
      </c>
      <c r="W27" s="69">
        <f t="shared" ref="W27" si="12">SUM(W28:W32)</f>
        <v>812.62278550829365</v>
      </c>
      <c r="DA27" s="88" t="s">
        <v>413</v>
      </c>
    </row>
    <row r="28" spans="1:105" ht="12" customHeight="1" x14ac:dyDescent="0.25">
      <c r="A28" s="28" t="s">
        <v>51</v>
      </c>
      <c r="B28" s="72">
        <v>8.112234108970851</v>
      </c>
      <c r="C28" s="72">
        <v>8.1968732390674059</v>
      </c>
      <c r="D28" s="72">
        <v>8.2498843426436768</v>
      </c>
      <c r="E28" s="72">
        <v>8.1540781783352809</v>
      </c>
      <c r="F28" s="72">
        <v>8.311197064355893</v>
      </c>
      <c r="G28" s="72">
        <v>8.3608574730893501</v>
      </c>
      <c r="H28" s="72">
        <v>8.3098436104620408</v>
      </c>
      <c r="I28" s="72">
        <v>8.3331376915050726</v>
      </c>
      <c r="J28" s="72">
        <v>8.4611650915187759</v>
      </c>
      <c r="K28" s="72">
        <v>8.5071995844126587</v>
      </c>
      <c r="L28" s="72">
        <v>8.4080389991966804</v>
      </c>
      <c r="M28" s="72">
        <v>8.4751275599521829</v>
      </c>
      <c r="N28" s="72">
        <v>7.6175938352500374</v>
      </c>
      <c r="O28" s="72">
        <v>6.5942646396115308</v>
      </c>
      <c r="P28" s="72">
        <v>6.3907956305028835</v>
      </c>
      <c r="Q28" s="72">
        <v>6.165042402920343</v>
      </c>
      <c r="R28" s="72">
        <v>5.5044084375079452</v>
      </c>
      <c r="S28" s="72">
        <v>5.5287041244923749</v>
      </c>
      <c r="T28" s="72">
        <v>4.7710291465352768</v>
      </c>
      <c r="U28" s="72">
        <v>4.5423438276458397</v>
      </c>
      <c r="V28" s="72">
        <v>3.2534275089279325</v>
      </c>
      <c r="W28" s="72">
        <v>2.6906236938664247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117.72994395993464</v>
      </c>
      <c r="C29" s="72">
        <v>114.42753521188195</v>
      </c>
      <c r="D29" s="72">
        <v>115.06515522150671</v>
      </c>
      <c r="E29" s="72">
        <v>114.57932178483878</v>
      </c>
      <c r="F29" s="72">
        <v>115.99832573361026</v>
      </c>
      <c r="G29" s="72">
        <v>115.73584513410037</v>
      </c>
      <c r="H29" s="72">
        <v>112.03966764001773</v>
      </c>
      <c r="I29" s="72">
        <v>113.32764676809668</v>
      </c>
      <c r="J29" s="72">
        <v>113.89865235369651</v>
      </c>
      <c r="K29" s="72">
        <v>113.66187678164893</v>
      </c>
      <c r="L29" s="72">
        <v>114.13380359221577</v>
      </c>
      <c r="M29" s="72">
        <v>113.51724866436277</v>
      </c>
      <c r="N29" s="72">
        <v>113.51250456951433</v>
      </c>
      <c r="O29" s="72">
        <v>113.28185451391994</v>
      </c>
      <c r="P29" s="72">
        <v>112.87152775943029</v>
      </c>
      <c r="Q29" s="72">
        <v>112.77648327305072</v>
      </c>
      <c r="R29" s="72">
        <v>112.46556619815321</v>
      </c>
      <c r="S29" s="72">
        <v>113.1298886846547</v>
      </c>
      <c r="T29" s="72">
        <v>113.07508094780763</v>
      </c>
      <c r="U29" s="72">
        <v>95.329787611790337</v>
      </c>
      <c r="V29" s="72">
        <v>89.668440305472302</v>
      </c>
      <c r="W29" s="72">
        <v>96.252357838084805</v>
      </c>
      <c r="DA29" s="89" t="s">
        <v>415</v>
      </c>
    </row>
    <row r="30" spans="1:105" ht="12" customHeight="1" x14ac:dyDescent="0.25">
      <c r="A30" s="28" t="s">
        <v>192</v>
      </c>
      <c r="B30" s="72">
        <v>84.758171823687036</v>
      </c>
      <c r="C30" s="72">
        <v>100.94401159801433</v>
      </c>
      <c r="D30" s="72">
        <v>112.42670689078724</v>
      </c>
      <c r="E30" s="72">
        <v>132.71330791981296</v>
      </c>
      <c r="F30" s="72">
        <v>127.98138885995296</v>
      </c>
      <c r="G30" s="72">
        <v>136.16149489713953</v>
      </c>
      <c r="H30" s="72">
        <v>179.25742760979358</v>
      </c>
      <c r="I30" s="72">
        <v>185.64197916762836</v>
      </c>
      <c r="J30" s="72">
        <v>185.94771298062719</v>
      </c>
      <c r="K30" s="72">
        <v>183.95503353995778</v>
      </c>
      <c r="L30" s="72">
        <v>187.77676951009346</v>
      </c>
      <c r="M30" s="72">
        <v>154.99009636612902</v>
      </c>
      <c r="N30" s="72">
        <v>162.82587544283143</v>
      </c>
      <c r="O30" s="72">
        <v>139.95742196388284</v>
      </c>
      <c r="P30" s="72">
        <v>146.1158254203051</v>
      </c>
      <c r="Q30" s="72">
        <v>167.87877084929548</v>
      </c>
      <c r="R30" s="72">
        <v>192.9014181128704</v>
      </c>
      <c r="S30" s="72">
        <v>192.07883891479253</v>
      </c>
      <c r="T30" s="72">
        <v>211.41727845235616</v>
      </c>
      <c r="U30" s="72">
        <v>197.93358940716132</v>
      </c>
      <c r="V30" s="72">
        <v>201.63891038493489</v>
      </c>
      <c r="W30" s="72">
        <v>222.27390594693699</v>
      </c>
      <c r="DA30" s="89" t="s">
        <v>416</v>
      </c>
    </row>
    <row r="31" spans="1:105" ht="12" customHeight="1" x14ac:dyDescent="0.25">
      <c r="A31" s="28" t="s">
        <v>207</v>
      </c>
      <c r="B31" s="72">
        <v>10.819053638384499</v>
      </c>
      <c r="C31" s="72">
        <v>12.424269439661247</v>
      </c>
      <c r="D31" s="72">
        <v>12.145352293777879</v>
      </c>
      <c r="E31" s="72">
        <v>12.757363333319072</v>
      </c>
      <c r="F31" s="72">
        <v>12.176783083380498</v>
      </c>
      <c r="G31" s="72">
        <v>12.495222637391906</v>
      </c>
      <c r="H31" s="72">
        <v>14.571007026053492</v>
      </c>
      <c r="I31" s="72">
        <v>14.16778097372609</v>
      </c>
      <c r="J31" s="72">
        <v>14.068240344436051</v>
      </c>
      <c r="K31" s="72">
        <v>14.100022384854388</v>
      </c>
      <c r="L31" s="72">
        <v>14.727173565379536</v>
      </c>
      <c r="M31" s="72">
        <v>14.788883843070666</v>
      </c>
      <c r="N31" s="72">
        <v>15.030884518911749</v>
      </c>
      <c r="O31" s="72">
        <v>15.096371777754651</v>
      </c>
      <c r="P31" s="72">
        <v>15.194862822622367</v>
      </c>
      <c r="Q31" s="72">
        <v>15.072316122031276</v>
      </c>
      <c r="R31" s="72">
        <v>10.939882339290042</v>
      </c>
      <c r="S31" s="72">
        <v>10.981285132646427</v>
      </c>
      <c r="T31" s="72">
        <v>11.027432921047478</v>
      </c>
      <c r="U31" s="72">
        <v>11.110022205458913</v>
      </c>
      <c r="V31" s="72">
        <v>11.162818733277474</v>
      </c>
      <c r="W31" s="72">
        <v>11.214278313046872</v>
      </c>
      <c r="DA31" s="89" t="s">
        <v>417</v>
      </c>
    </row>
    <row r="32" spans="1:105" ht="12" customHeight="1" x14ac:dyDescent="0.25">
      <c r="A32" s="32" t="s">
        <v>53</v>
      </c>
      <c r="B32" s="77">
        <v>253.37605144816996</v>
      </c>
      <c r="C32" s="77">
        <v>300.17966221360928</v>
      </c>
      <c r="D32" s="77">
        <v>294.65771185976416</v>
      </c>
      <c r="E32" s="77">
        <v>308.52993910737825</v>
      </c>
      <c r="F32" s="77">
        <v>312.46644361317561</v>
      </c>
      <c r="G32" s="77">
        <v>326.64811035669464</v>
      </c>
      <c r="H32" s="77">
        <v>405.49533544126513</v>
      </c>
      <c r="I32" s="77">
        <v>409.84781749781223</v>
      </c>
      <c r="J32" s="77">
        <v>419.9173410054737</v>
      </c>
      <c r="K32" s="77">
        <v>414.48395050480451</v>
      </c>
      <c r="L32" s="77">
        <v>452.64164583752125</v>
      </c>
      <c r="M32" s="77">
        <v>430.53773659757155</v>
      </c>
      <c r="N32" s="77">
        <v>425.43754900726151</v>
      </c>
      <c r="O32" s="77">
        <v>369.07159285938968</v>
      </c>
      <c r="P32" s="77">
        <v>428.56885127487158</v>
      </c>
      <c r="Q32" s="77">
        <v>416.07643530234924</v>
      </c>
      <c r="R32" s="77">
        <v>418.20878683053041</v>
      </c>
      <c r="S32" s="77">
        <v>430.55119242077859</v>
      </c>
      <c r="T32" s="77">
        <v>477.52798165475349</v>
      </c>
      <c r="U32" s="77">
        <v>465.5055178537304</v>
      </c>
      <c r="V32" s="77">
        <v>474.42776495454359</v>
      </c>
      <c r="W32" s="77">
        <v>480.19161971635856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0.48942877855248479</v>
      </c>
      <c r="C3" s="66">
        <f>IF(RES_hh_tes!C3=0,"",RES_hh_tes!C3/RES_hh_fec!C3)</f>
        <v>0.50407702955923939</v>
      </c>
      <c r="D3" s="66">
        <f>IF(RES_hh_tes!D3=0,"",RES_hh_tes!D3/RES_hh_fec!D3)</f>
        <v>0.50840974795544402</v>
      </c>
      <c r="E3" s="66">
        <f>IF(RES_hh_tes!E3=0,"",RES_hh_tes!E3/RES_hh_fec!E3)</f>
        <v>0.52133570781708316</v>
      </c>
      <c r="F3" s="66">
        <f>IF(RES_hh_tes!F3=0,"",RES_hh_tes!F3/RES_hh_fec!F3)</f>
        <v>0.52744364818427647</v>
      </c>
      <c r="G3" s="66">
        <f>IF(RES_hh_tes!G3=0,"",RES_hh_tes!G3/RES_hh_fec!G3)</f>
        <v>0.54280571325108184</v>
      </c>
      <c r="H3" s="66">
        <f>IF(RES_hh_tes!H3=0,"",RES_hh_tes!H3/RES_hh_fec!H3)</f>
        <v>0.56305918473144723</v>
      </c>
      <c r="I3" s="66">
        <f>IF(RES_hh_tes!I3=0,"",RES_hh_tes!I3/RES_hh_fec!I3)</f>
        <v>0.5679763103943436</v>
      </c>
      <c r="J3" s="66">
        <f>IF(RES_hh_tes!J3=0,"",RES_hh_tes!J3/RES_hh_fec!J3)</f>
        <v>0.58215756023637</v>
      </c>
      <c r="K3" s="66">
        <f>IF(RES_hh_tes!K3=0,"",RES_hh_tes!K3/RES_hh_fec!K3)</f>
        <v>0.6016922358028115</v>
      </c>
      <c r="L3" s="66">
        <f>IF(RES_hh_tes!L3=0,"",RES_hh_tes!L3/RES_hh_fec!L3)</f>
        <v>0.61625427980884606</v>
      </c>
      <c r="M3" s="66">
        <f>IF(RES_hh_tes!M3=0,"",RES_hh_tes!M3/RES_hh_fec!M3)</f>
        <v>0.63482267197143882</v>
      </c>
      <c r="N3" s="66">
        <f>IF(RES_hh_tes!N3=0,"",RES_hh_tes!N3/RES_hh_fec!N3)</f>
        <v>0.6498183547690386</v>
      </c>
      <c r="O3" s="66">
        <f>IF(RES_hh_tes!O3=0,"",RES_hh_tes!O3/RES_hh_fec!O3)</f>
        <v>0.66240624206597765</v>
      </c>
      <c r="P3" s="66">
        <f>IF(RES_hh_tes!P3=0,"",RES_hh_tes!P3/RES_hh_fec!P3)</f>
        <v>0.66547380520539878</v>
      </c>
      <c r="Q3" s="66">
        <f>IF(RES_hh_tes!Q3=0,"",RES_hh_tes!Q3/RES_hh_fec!Q3)</f>
        <v>0.68309025180937932</v>
      </c>
      <c r="R3" s="66">
        <f>IF(RES_hh_tes!R3=0,"",RES_hh_tes!R3/RES_hh_fec!R3)</f>
        <v>0.70039524513661822</v>
      </c>
      <c r="S3" s="66">
        <f>IF(RES_hh_tes!S3=0,"",RES_hh_tes!S3/RES_hh_fec!S3)</f>
        <v>0.72114095134714196</v>
      </c>
      <c r="T3" s="66">
        <f>IF(RES_hh_tes!T3=0,"",RES_hh_tes!T3/RES_hh_fec!T3)</f>
        <v>0.72460539313134997</v>
      </c>
      <c r="U3" s="66">
        <f>IF(RES_hh_tes!U3=0,"",RES_hh_tes!U3/RES_hh_fec!U3)</f>
        <v>0.74356555810160085</v>
      </c>
      <c r="V3" s="66">
        <f>IF(RES_hh_tes!V3=0,"",RES_hh_tes!V3/RES_hh_fec!V3)</f>
        <v>0.75743494933619704</v>
      </c>
      <c r="W3" s="66">
        <f>IF(RES_hh_tes!W3=0,"",RES_hh_tes!W3/RES_hh_fec!W3)</f>
        <v>0.77033902289019107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0.4556591111923648</v>
      </c>
      <c r="C4" s="70">
        <f>IF(RES_hh_tes!C4=0,"",RES_hh_tes!C4/RES_hh_fec!C4)</f>
        <v>0.46952763196120229</v>
      </c>
      <c r="D4" s="70">
        <f>IF(RES_hh_tes!D4=0,"",RES_hh_tes!D4/RES_hh_fec!D4)</f>
        <v>0.47668525434916448</v>
      </c>
      <c r="E4" s="70">
        <f>IF(RES_hh_tes!E4=0,"",RES_hh_tes!E4/RES_hh_fec!E4)</f>
        <v>0.48545484449539317</v>
      </c>
      <c r="F4" s="70">
        <f>IF(RES_hh_tes!F4=0,"",RES_hh_tes!F4/RES_hh_fec!F4)</f>
        <v>0.49505543813702985</v>
      </c>
      <c r="G4" s="70">
        <f>IF(RES_hh_tes!G4=0,"",RES_hh_tes!G4/RES_hh_fec!G4)</f>
        <v>0.50712076745766455</v>
      </c>
      <c r="H4" s="70">
        <f>IF(RES_hh_tes!H4=0,"",RES_hh_tes!H4/RES_hh_fec!H4)</f>
        <v>0.52564016814885561</v>
      </c>
      <c r="I4" s="70">
        <f>IF(RES_hh_tes!I4=0,"",RES_hh_tes!I4/RES_hh_fec!I4)</f>
        <v>0.53743535213807048</v>
      </c>
      <c r="J4" s="70">
        <f>IF(RES_hh_tes!J4=0,"",RES_hh_tes!J4/RES_hh_fec!J4)</f>
        <v>0.54887548432180766</v>
      </c>
      <c r="K4" s="70">
        <f>IF(RES_hh_tes!K4=0,"",RES_hh_tes!K4/RES_hh_fec!K4)</f>
        <v>0.56164383867184331</v>
      </c>
      <c r="L4" s="70">
        <f>IF(RES_hh_tes!L4=0,"",RES_hh_tes!L4/RES_hh_fec!L4)</f>
        <v>0.5807926405628262</v>
      </c>
      <c r="M4" s="70">
        <f>IF(RES_hh_tes!M4=0,"",RES_hh_tes!M4/RES_hh_fec!M4)</f>
        <v>0.59777113210260635</v>
      </c>
      <c r="N4" s="70">
        <f>IF(RES_hh_tes!N4=0,"",RES_hh_tes!N4/RES_hh_fec!N4)</f>
        <v>0.61398199026989231</v>
      </c>
      <c r="O4" s="70">
        <f>IF(RES_hh_tes!O4=0,"",RES_hh_tes!O4/RES_hh_fec!O4)</f>
        <v>0.62654773127561292</v>
      </c>
      <c r="P4" s="70">
        <f>IF(RES_hh_tes!P4=0,"",RES_hh_tes!P4/RES_hh_fec!P4)</f>
        <v>0.63349430149662644</v>
      </c>
      <c r="Q4" s="70">
        <f>IF(RES_hh_tes!Q4=0,"",RES_hh_tes!Q4/RES_hh_fec!Q4)</f>
        <v>0.63670342387543455</v>
      </c>
      <c r="R4" s="70">
        <f>IF(RES_hh_tes!R4=0,"",RES_hh_tes!R4/RES_hh_fec!R4)</f>
        <v>0.65178862510564872</v>
      </c>
      <c r="S4" s="70">
        <f>IF(RES_hh_tes!S4=0,"",RES_hh_tes!S4/RES_hh_fec!S4)</f>
        <v>0.66777401631150646</v>
      </c>
      <c r="T4" s="70">
        <f>IF(RES_hh_tes!T4=0,"",RES_hh_tes!T4/RES_hh_fec!T4)</f>
        <v>0.68216636649349016</v>
      </c>
      <c r="U4" s="70">
        <f>IF(RES_hh_tes!U4=0,"",RES_hh_tes!U4/RES_hh_fec!U4)</f>
        <v>0.69804672508049392</v>
      </c>
      <c r="V4" s="70">
        <f>IF(RES_hh_tes!V4=0,"",RES_hh_tes!V4/RES_hh_fec!V4)</f>
        <v>0.71049167818097658</v>
      </c>
      <c r="W4" s="70">
        <f>IF(RES_hh_tes!W4=0,"",RES_hh_tes!W4/RES_hh_fec!W4)</f>
        <v>0.7231438964800101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0.57003897860155117</v>
      </c>
      <c r="C5" s="78">
        <f>IF(RES_hh_tes!C5=0,"",RES_hh_tes!C5/RES_hh_fec!C5)</f>
        <v>0.57351068532681126</v>
      </c>
      <c r="D5" s="78">
        <f>IF(RES_hh_tes!D5=0,"",RES_hh_tes!D5/RES_hh_fec!D5)</f>
        <v>0.57654443235656339</v>
      </c>
      <c r="E5" s="78">
        <f>IF(RES_hh_tes!E5=0,"",RES_hh_tes!E5/RES_hh_fec!E5)</f>
        <v>0.57956901087728185</v>
      </c>
      <c r="F5" s="78">
        <f>IF(RES_hh_tes!F5=0,"",RES_hh_tes!F5/RES_hh_fec!F5)</f>
        <v>0.58532810567313309</v>
      </c>
      <c r="G5" s="78">
        <f>IF(RES_hh_tes!G5=0,"",RES_hh_tes!G5/RES_hh_fec!G5)</f>
        <v>0.59001518903938255</v>
      </c>
      <c r="H5" s="78">
        <f>IF(RES_hh_tes!H5=0,"",RES_hh_tes!H5/RES_hh_fec!H5)</f>
        <v>0.59475450148586662</v>
      </c>
      <c r="I5" s="78">
        <f>IF(RES_hh_tes!I5=0,"",RES_hh_tes!I5/RES_hh_fec!I5)</f>
        <v>0.59888876766024668</v>
      </c>
      <c r="J5" s="78">
        <f>IF(RES_hh_tes!J5=0,"",RES_hh_tes!J5/RES_hh_fec!J5)</f>
        <v>0.60448845809535368</v>
      </c>
      <c r="K5" s="78">
        <f>IF(RES_hh_tes!K5=0,"",RES_hh_tes!K5/RES_hh_fec!K5)</f>
        <v>0.60983334428391744</v>
      </c>
      <c r="L5" s="78">
        <f>IF(RES_hh_tes!L5=0,"",RES_hh_tes!L5/RES_hh_fec!L5)</f>
        <v>0.61390321019801886</v>
      </c>
      <c r="M5" s="78">
        <f>IF(RES_hh_tes!M5=0,"",RES_hh_tes!M5/RES_hh_fec!M5)</f>
        <v>0.6191279984090805</v>
      </c>
      <c r="N5" s="78">
        <f>IF(RES_hh_tes!N5=0,"",RES_hh_tes!N5/RES_hh_fec!N5)</f>
        <v>0.62501885029870796</v>
      </c>
      <c r="O5" s="78">
        <f>IF(RES_hh_tes!O5=0,"",RES_hh_tes!O5/RES_hh_fec!O5)</f>
        <v>0.63145112455848174</v>
      </c>
      <c r="P5" s="78">
        <f>IF(RES_hh_tes!P5=0,"",RES_hh_tes!P5/RES_hh_fec!P5)</f>
        <v>0.63303598579613929</v>
      </c>
      <c r="Q5" s="78">
        <f>IF(RES_hh_tes!Q5=0,"",RES_hh_tes!Q5/RES_hh_fec!Q5)</f>
        <v>0.6398421669086729</v>
      </c>
      <c r="R5" s="78">
        <f>IF(RES_hh_tes!R5=0,"",RES_hh_tes!R5/RES_hh_fec!R5)</f>
        <v>0.65251276835788585</v>
      </c>
      <c r="S5" s="78">
        <f>IF(RES_hh_tes!S5=0,"",RES_hh_tes!S5/RES_hh_fec!S5)</f>
        <v>0.672057971275558</v>
      </c>
      <c r="T5" s="78">
        <f>IF(RES_hh_tes!T5=0,"",RES_hh_tes!T5/RES_hh_fec!T5)</f>
        <v>0.68281460015371342</v>
      </c>
      <c r="U5" s="78">
        <f>IF(RES_hh_tes!U5=0,"",RES_hh_tes!U5/RES_hh_fec!U5)</f>
        <v>0.69092706327818076</v>
      </c>
      <c r="V5" s="78">
        <f>IF(RES_hh_tes!V5=0,"",RES_hh_tes!V5/RES_hh_fec!V5)</f>
        <v>0.69712491418120681</v>
      </c>
      <c r="W5" s="78">
        <f>IF(RES_hh_tes!W5=0,"",RES_hh_tes!W5/RES_hh_fec!W5)</f>
        <v>0.70151404318944499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0.44538732137501563</v>
      </c>
      <c r="C6" s="78">
        <f>IF(RES_hh_tes!C6=0,"",RES_hh_tes!C6/RES_hh_fec!C6)</f>
        <v>0.44538732137501563</v>
      </c>
      <c r="D6" s="78">
        <f>IF(RES_hh_tes!D6=0,"",RES_hh_tes!D6/RES_hh_fec!D6)</f>
        <v>0.44738187861291806</v>
      </c>
      <c r="E6" s="78">
        <f>IF(RES_hh_tes!E6=0,"",RES_hh_tes!E6/RES_hh_fec!E6)</f>
        <v>0.45019589773945007</v>
      </c>
      <c r="F6" s="78">
        <f>IF(RES_hh_tes!F6=0,"",RES_hh_tes!F6/RES_hh_fec!F6)</f>
        <v>0.45492898095435252</v>
      </c>
      <c r="G6" s="78">
        <f>IF(RES_hh_tes!G6=0,"",RES_hh_tes!G6/RES_hh_fec!G6)</f>
        <v>0.4599155018313637</v>
      </c>
      <c r="H6" s="78">
        <f>IF(RES_hh_tes!H6=0,"",RES_hh_tes!H6/RES_hh_fec!H6)</f>
        <v>0.46552965094957022</v>
      </c>
      <c r="I6" s="78">
        <f>IF(RES_hh_tes!I6=0,"",RES_hh_tes!I6/RES_hh_fec!I6)</f>
        <v>0.47353940145050583</v>
      </c>
      <c r="J6" s="78">
        <f>IF(RES_hh_tes!J6=0,"",RES_hh_tes!J6/RES_hh_fec!J6)</f>
        <v>0.48266743710301929</v>
      </c>
      <c r="K6" s="78">
        <f>IF(RES_hh_tes!K6=0,"",RES_hh_tes!K6/RES_hh_fec!K6)</f>
        <v>0.49104467496045701</v>
      </c>
      <c r="L6" s="78">
        <f>IF(RES_hh_tes!L6=0,"",RES_hh_tes!L6/RES_hh_fec!L6)</f>
        <v>0.50140681111555963</v>
      </c>
      <c r="M6" s="78">
        <f>IF(RES_hh_tes!M6=0,"",RES_hh_tes!M6/RES_hh_fec!M6)</f>
        <v>0.51585686290266908</v>
      </c>
      <c r="N6" s="78">
        <f>IF(RES_hh_tes!N6=0,"",RES_hh_tes!N6/RES_hh_fec!N6)</f>
        <v>0.53807077357514843</v>
      </c>
      <c r="O6" s="78">
        <f>IF(RES_hh_tes!O6=0,"",RES_hh_tes!O6/RES_hh_fec!O6)</f>
        <v>0.56203915088192991</v>
      </c>
      <c r="P6" s="78">
        <f>IF(RES_hh_tes!P6=0,"",RES_hh_tes!P6/RES_hh_fec!P6)</f>
        <v>0.56314780313391821</v>
      </c>
      <c r="Q6" s="78">
        <f>IF(RES_hh_tes!Q6=0,"",RES_hh_tes!Q6/RES_hh_fec!Q6)</f>
        <v>0.56786520898216619</v>
      </c>
      <c r="R6" s="78">
        <f>IF(RES_hh_tes!R6=0,"",RES_hh_tes!R6/RES_hh_fec!R6)</f>
        <v>0.57450125576485667</v>
      </c>
      <c r="S6" s="78">
        <f>IF(RES_hh_tes!S6=0,"",RES_hh_tes!S6/RES_hh_fec!S6)</f>
        <v>0.58645263736305175</v>
      </c>
      <c r="T6" s="78">
        <f>IF(RES_hh_tes!T6=0,"",RES_hh_tes!T6/RES_hh_fec!T6)</f>
        <v>0.59771358892819015</v>
      </c>
      <c r="U6" s="78">
        <f>IF(RES_hh_tes!U6=0,"",RES_hh_tes!U6/RES_hh_fec!U6)</f>
        <v>0.60673990451394899</v>
      </c>
      <c r="V6" s="78">
        <f>IF(RES_hh_tes!V6=0,"",RES_hh_tes!V6/RES_hh_fec!V6)</f>
        <v>0.61988180699434214</v>
      </c>
      <c r="W6" s="78">
        <f>IF(RES_hh_tes!W6=0,"",RES_hh_tes!W6/RES_hh_fec!W6)</f>
        <v>0.64011474268756796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0.42334532865160851</v>
      </c>
      <c r="C7" s="78">
        <f>IF(RES_hh_tes!C7=0,"",RES_hh_tes!C7/RES_hh_fec!C7)</f>
        <v>0.42637244220771547</v>
      </c>
      <c r="D7" s="78">
        <f>IF(RES_hh_tes!D7=0,"",RES_hh_tes!D7/RES_hh_fec!D7)</f>
        <v>0.43126191698129207</v>
      </c>
      <c r="E7" s="78">
        <f>IF(RES_hh_tes!E7=0,"",RES_hh_tes!E7/RES_hh_fec!E7)</f>
        <v>0.43725249838009445</v>
      </c>
      <c r="F7" s="78">
        <f>IF(RES_hh_tes!F7=0,"",RES_hh_tes!F7/RES_hh_fec!F7)</f>
        <v>0.4430933789489635</v>
      </c>
      <c r="G7" s="78">
        <f>IF(RES_hh_tes!G7=0,"",RES_hh_tes!G7/RES_hh_fec!G7)</f>
        <v>0.44712850342317101</v>
      </c>
      <c r="H7" s="78">
        <f>IF(RES_hh_tes!H7=0,"",RES_hh_tes!H7/RES_hh_fec!H7)</f>
        <v>0.44970896806974847</v>
      </c>
      <c r="I7" s="78">
        <f>IF(RES_hh_tes!I7=0,"",RES_hh_tes!I7/RES_hh_fec!I7)</f>
        <v>0.45455660348427307</v>
      </c>
      <c r="J7" s="78">
        <f>IF(RES_hh_tes!J7=0,"",RES_hh_tes!J7/RES_hh_fec!J7)</f>
        <v>0.46168144325038663</v>
      </c>
      <c r="K7" s="78">
        <f>IF(RES_hh_tes!K7=0,"",RES_hh_tes!K7/RES_hh_fec!K7)</f>
        <v>0.47018487832561134</v>
      </c>
      <c r="L7" s="78">
        <f>IF(RES_hh_tes!L7=0,"",RES_hh_tes!L7/RES_hh_fec!L7)</f>
        <v>0.48027182709436944</v>
      </c>
      <c r="M7" s="78">
        <f>IF(RES_hh_tes!M7=0,"",RES_hh_tes!M7/RES_hh_fec!M7)</f>
        <v>0.49492832019641664</v>
      </c>
      <c r="N7" s="78">
        <f>IF(RES_hh_tes!N7=0,"",RES_hh_tes!N7/RES_hh_fec!N7)</f>
        <v>0.51564360237274365</v>
      </c>
      <c r="O7" s="78">
        <f>IF(RES_hh_tes!O7=0,"",RES_hh_tes!O7/RES_hh_fec!O7)</f>
        <v>0.54156445310860257</v>
      </c>
      <c r="P7" s="78">
        <f>IF(RES_hh_tes!P7=0,"",RES_hh_tes!P7/RES_hh_fec!P7)</f>
        <v>0.55322696821235207</v>
      </c>
      <c r="Q7" s="78">
        <f>IF(RES_hh_tes!Q7=0,"",RES_hh_tes!Q7/RES_hh_fec!Q7)</f>
        <v>0.56817949243862709</v>
      </c>
      <c r="R7" s="78">
        <f>IF(RES_hh_tes!R7=0,"",RES_hh_tes!R7/RES_hh_fec!R7)</f>
        <v>0.57891571962490773</v>
      </c>
      <c r="S7" s="78">
        <f>IF(RES_hh_tes!S7=0,"",RES_hh_tes!S7/RES_hh_fec!S7)</f>
        <v>0.58871817487679023</v>
      </c>
      <c r="T7" s="78">
        <f>IF(RES_hh_tes!T7=0,"",RES_hh_tes!T7/RES_hh_fec!T7)</f>
        <v>0.59742182474391159</v>
      </c>
      <c r="U7" s="78">
        <f>IF(RES_hh_tes!U7=0,"",RES_hh_tes!U7/RES_hh_fec!U7)</f>
        <v>0.60664456180053639</v>
      </c>
      <c r="V7" s="78">
        <f>IF(RES_hh_tes!V7=0,"",RES_hh_tes!V7/RES_hh_fec!V7)</f>
        <v>0.61697796406835392</v>
      </c>
      <c r="W7" s="78">
        <f>IF(RES_hh_tes!W7=0,"",RES_hh_tes!W7/RES_hh_fec!W7)</f>
        <v>0.62626117449573238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0.4747836937071222</v>
      </c>
      <c r="C8" s="78">
        <f>IF(RES_hh_tes!C8=0,"",RES_hh_tes!C8/RES_hh_fec!C8)</f>
        <v>0.48476384004485656</v>
      </c>
      <c r="D8" s="78">
        <f>IF(RES_hh_tes!D8=0,"",RES_hh_tes!D8/RES_hh_fec!D8)</f>
        <v>0.4968162888490873</v>
      </c>
      <c r="E8" s="78">
        <f>IF(RES_hh_tes!E8=0,"",RES_hh_tes!E8/RES_hh_fec!E8)</f>
        <v>0.50988778121622269</v>
      </c>
      <c r="F8" s="78">
        <f>IF(RES_hh_tes!F8=0,"",RES_hh_tes!F8/RES_hh_fec!F8)</f>
        <v>0.52036643297438834</v>
      </c>
      <c r="G8" s="78">
        <f>IF(RES_hh_tes!G8=0,"",RES_hh_tes!G8/RES_hh_fec!G8)</f>
        <v>0.52968809583502041</v>
      </c>
      <c r="H8" s="78">
        <f>IF(RES_hh_tes!H8=0,"",RES_hh_tes!H8/RES_hh_fec!H8)</f>
        <v>0.54232138813414088</v>
      </c>
      <c r="I8" s="78">
        <f>IF(RES_hh_tes!I8=0,"",RES_hh_tes!I8/RES_hh_fec!I8)</f>
        <v>0.55338793817326837</v>
      </c>
      <c r="J8" s="78">
        <f>IF(RES_hh_tes!J8=0,"",RES_hh_tes!J8/RES_hh_fec!J8)</f>
        <v>0.56506770783490012</v>
      </c>
      <c r="K8" s="78">
        <f>IF(RES_hh_tes!K8=0,"",RES_hh_tes!K8/RES_hh_fec!K8)</f>
        <v>0.57472036167227958</v>
      </c>
      <c r="L8" s="78">
        <f>IF(RES_hh_tes!L8=0,"",RES_hh_tes!L8/RES_hh_fec!L8)</f>
        <v>0.58634589819301519</v>
      </c>
      <c r="M8" s="78">
        <f>IF(RES_hh_tes!M8=0,"",RES_hh_tes!M8/RES_hh_fec!M8)</f>
        <v>0.59713386367834065</v>
      </c>
      <c r="N8" s="78">
        <f>IF(RES_hh_tes!N8=0,"",RES_hh_tes!N8/RES_hh_fec!N8)</f>
        <v>0.60968577380412303</v>
      </c>
      <c r="O8" s="78">
        <f>IF(RES_hh_tes!O8=0,"",RES_hh_tes!O8/RES_hh_fec!O8)</f>
        <v>0.62096051658182261</v>
      </c>
      <c r="P8" s="78">
        <f>IF(RES_hh_tes!P8=0,"",RES_hh_tes!P8/RES_hh_fec!P8)</f>
        <v>0.62859214670642494</v>
      </c>
      <c r="Q8" s="78">
        <f>IF(RES_hh_tes!Q8=0,"",RES_hh_tes!Q8/RES_hh_fec!Q8)</f>
        <v>0.63707308311665545</v>
      </c>
      <c r="R8" s="78">
        <f>IF(RES_hh_tes!R8=0,"",RES_hh_tes!R8/RES_hh_fec!R8)</f>
        <v>0.65405008900268902</v>
      </c>
      <c r="S8" s="78">
        <f>IF(RES_hh_tes!S8=0,"",RES_hh_tes!S8/RES_hh_fec!S8)</f>
        <v>0.67194488508021799</v>
      </c>
      <c r="T8" s="78">
        <f>IF(RES_hh_tes!T8=0,"",RES_hh_tes!T8/RES_hh_fec!T8)</f>
        <v>0.68867151936117776</v>
      </c>
      <c r="U8" s="78">
        <f>IF(RES_hh_tes!U8=0,"",RES_hh_tes!U8/RES_hh_fec!U8)</f>
        <v>0.7022492091364031</v>
      </c>
      <c r="V8" s="78">
        <f>IF(RES_hh_tes!V8=0,"",RES_hh_tes!V8/RES_hh_fec!V8)</f>
        <v>0.71418622757434724</v>
      </c>
      <c r="W8" s="78">
        <f>IF(RES_hh_tes!W8=0,"",RES_hh_tes!W8/RES_hh_fec!W8)</f>
        <v>0.72494288166873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0.42377543765827186</v>
      </c>
      <c r="C9" s="78">
        <f>IF(RES_hh_tes!C9=0,"",RES_hh_tes!C9/RES_hh_fec!C9)</f>
        <v>0.42836491772385277</v>
      </c>
      <c r="D9" s="78">
        <f>IF(RES_hh_tes!D9=0,"",RES_hh_tes!D9/RES_hh_fec!D9)</f>
        <v>0.43256249901621618</v>
      </c>
      <c r="E9" s="78">
        <f>IF(RES_hh_tes!E9=0,"",RES_hh_tes!E9/RES_hh_fec!E9)</f>
        <v>0.4373354675741174</v>
      </c>
      <c r="F9" s="78">
        <f>IF(RES_hh_tes!F9=0,"",RES_hh_tes!F9/RES_hh_fec!F9)</f>
        <v>0.44452259691745688</v>
      </c>
      <c r="G9" s="78">
        <f>IF(RES_hh_tes!G9=0,"",RES_hh_tes!G9/RES_hh_fec!G9)</f>
        <v>0.45508072272340128</v>
      </c>
      <c r="H9" s="78">
        <f>IF(RES_hh_tes!H9=0,"",RES_hh_tes!H9/RES_hh_fec!H9)</f>
        <v>0.46983940079622205</v>
      </c>
      <c r="I9" s="78">
        <f>IF(RES_hh_tes!I9=0,"",RES_hh_tes!I9/RES_hh_fec!I9)</f>
        <v>0.49007183142822036</v>
      </c>
      <c r="J9" s="78">
        <f>IF(RES_hh_tes!J9=0,"",RES_hh_tes!J9/RES_hh_fec!J9)</f>
        <v>0.5125242651519859</v>
      </c>
      <c r="K9" s="78">
        <f>IF(RES_hh_tes!K9=0,"",RES_hh_tes!K9/RES_hh_fec!K9)</f>
        <v>0.53675298964820495</v>
      </c>
      <c r="L9" s="78">
        <f>IF(RES_hh_tes!L9=0,"",RES_hh_tes!L9/RES_hh_fec!L9)</f>
        <v>0.55778815358548162</v>
      </c>
      <c r="M9" s="78">
        <f>IF(RES_hh_tes!M9=0,"",RES_hh_tes!M9/RES_hh_fec!M9)</f>
        <v>0.58168453182346158</v>
      </c>
      <c r="N9" s="78">
        <f>IF(RES_hh_tes!N9=0,"",RES_hh_tes!N9/RES_hh_fec!N9)</f>
        <v>0.60425295609834551</v>
      </c>
      <c r="O9" s="78">
        <f>IF(RES_hh_tes!O9=0,"",RES_hh_tes!O9/RES_hh_fec!O9)</f>
        <v>0.62344675748104317</v>
      </c>
      <c r="P9" s="78">
        <f>IF(RES_hh_tes!P9=0,"",RES_hh_tes!P9/RES_hh_fec!P9)</f>
        <v>0.62580392004589203</v>
      </c>
      <c r="Q9" s="78">
        <f>IF(RES_hh_tes!Q9=0,"",RES_hh_tes!Q9/RES_hh_fec!Q9)</f>
        <v>0.62728818784343154</v>
      </c>
      <c r="R9" s="78">
        <f>IF(RES_hh_tes!R9=0,"",RES_hh_tes!R9/RES_hh_fec!R9)</f>
        <v>0.62916920358970596</v>
      </c>
      <c r="S9" s="78">
        <f>IF(RES_hh_tes!S9=0,"",RES_hh_tes!S9/RES_hh_fec!S9)</f>
        <v>0.6311117484917268</v>
      </c>
      <c r="T9" s="78">
        <f>IF(RES_hh_tes!T9=0,"",RES_hh_tes!T9/RES_hh_fec!T9)</f>
        <v>0.63305447140923288</v>
      </c>
      <c r="U9" s="78">
        <f>IF(RES_hh_tes!U9=0,"",RES_hh_tes!U9/RES_hh_fec!U9)</f>
        <v>0.63945210859842505</v>
      </c>
      <c r="V9" s="78">
        <f>IF(RES_hh_tes!V9=0,"",RES_hh_tes!V9/RES_hh_fec!V9)</f>
        <v>0.64989828452069454</v>
      </c>
      <c r="W9" s="78">
        <f>IF(RES_hh_tes!W9=0,"",RES_hh_tes!W9/RES_hh_fec!W9)</f>
        <v>0.66231847766495</v>
      </c>
      <c r="DA9" s="89" t="s">
        <v>424</v>
      </c>
    </row>
    <row r="10" spans="1:105" ht="12" customHeight="1" x14ac:dyDescent="0.25">
      <c r="A10" s="28" t="s">
        <v>202</v>
      </c>
      <c r="B10" s="78">
        <f>IF(RES_hh_tes!B10=0,"",RES_hh_tes!B10/RES_hh_fec!B10)</f>
        <v>0.71145878634122361</v>
      </c>
      <c r="C10" s="78">
        <f>IF(RES_hh_tes!C10=0,"",RES_hh_tes!C10/RES_hh_fec!C10)</f>
        <v>0.71357293200175276</v>
      </c>
      <c r="D10" s="78">
        <f>IF(RES_hh_tes!D10=0,"",RES_hh_tes!D10/RES_hh_fec!D10)</f>
        <v>0.7158538669279022</v>
      </c>
      <c r="E10" s="78">
        <f>IF(RES_hh_tes!E10=0,"",RES_hh_tes!E10/RES_hh_fec!E10)</f>
        <v>0.7182886989039956</v>
      </c>
      <c r="F10" s="78">
        <f>IF(RES_hh_tes!F10=0,"",RES_hh_tes!F10/RES_hh_fec!F10)</f>
        <v>0.72113489480484838</v>
      </c>
      <c r="G10" s="78">
        <f>IF(RES_hh_tes!G10=0,"",RES_hh_tes!G10/RES_hh_fec!G10)</f>
        <v>0.72577512948908374</v>
      </c>
      <c r="H10" s="78">
        <f>IF(RES_hh_tes!H10=0,"",RES_hh_tes!H10/RES_hh_fec!H10)</f>
        <v>0.73141787651465073</v>
      </c>
      <c r="I10" s="78">
        <f>IF(RES_hh_tes!I10=0,"",RES_hh_tes!I10/RES_hh_fec!I10)</f>
        <v>0.73916162582081812</v>
      </c>
      <c r="J10" s="78">
        <f>IF(RES_hh_tes!J10=0,"",RES_hh_tes!J10/RES_hh_fec!J10)</f>
        <v>0.74687225926356493</v>
      </c>
      <c r="K10" s="78">
        <f>IF(RES_hh_tes!K10=0,"",RES_hh_tes!K10/RES_hh_fec!K10)</f>
        <v>0.75486511498184483</v>
      </c>
      <c r="L10" s="78">
        <f>IF(RES_hh_tes!L10=0,"",RES_hh_tes!L10/RES_hh_fec!L10)</f>
        <v>0.76357201459400381</v>
      </c>
      <c r="M10" s="78">
        <f>IF(RES_hh_tes!M10=0,"",RES_hh_tes!M10/RES_hh_fec!M10)</f>
        <v>0.77445419122189285</v>
      </c>
      <c r="N10" s="78">
        <f>IF(RES_hh_tes!N10=0,"",RES_hh_tes!N10/RES_hh_fec!N10)</f>
        <v>0.78561903356088758</v>
      </c>
      <c r="O10" s="78">
        <f>IF(RES_hh_tes!O10=0,"",RES_hh_tes!O10/RES_hh_fec!O10)</f>
        <v>0.79559208334523879</v>
      </c>
      <c r="P10" s="78">
        <f>IF(RES_hh_tes!P10=0,"",RES_hh_tes!P10/RES_hh_fec!P10)</f>
        <v>0.79753484020587317</v>
      </c>
      <c r="Q10" s="78">
        <f>IF(RES_hh_tes!Q10=0,"",RES_hh_tes!Q10/RES_hh_fec!Q10)</f>
        <v>0.79952745247563584</v>
      </c>
      <c r="R10" s="78">
        <f>IF(RES_hh_tes!R10=0,"",RES_hh_tes!R10/RES_hh_fec!R10)</f>
        <v>0.80254739212394355</v>
      </c>
      <c r="S10" s="78">
        <f>IF(RES_hh_tes!S10=0,"",RES_hh_tes!S10/RES_hh_fec!S10)</f>
        <v>0.80488230309679276</v>
      </c>
      <c r="T10" s="78">
        <f>IF(RES_hh_tes!T10=0,"",RES_hh_tes!T10/RES_hh_fec!T10)</f>
        <v>0.80698279617581903</v>
      </c>
      <c r="U10" s="78">
        <f>IF(RES_hh_tes!U10=0,"",RES_hh_tes!U10/RES_hh_fec!U10)</f>
        <v>0.80990038857515512</v>
      </c>
      <c r="V10" s="78">
        <f>IF(RES_hh_tes!V10=0,"",RES_hh_tes!V10/RES_hh_fec!V10)</f>
        <v>0.81347573322629096</v>
      </c>
      <c r="W10" s="78">
        <f>IF(RES_hh_tes!W10=0,"",RES_hh_tes!W10/RES_hh_fec!W10)</f>
        <v>0.81759362745165043</v>
      </c>
      <c r="DA10" s="89" t="s">
        <v>425</v>
      </c>
    </row>
    <row r="11" spans="1:105" ht="12" customHeight="1" x14ac:dyDescent="0.25">
      <c r="A11" s="28" t="s">
        <v>203</v>
      </c>
      <c r="B11" s="78" t="str">
        <f>IF(RES_hh_tes!B11=0,"",RES_hh_tes!B11/RES_hh_fec!B11)</f>
        <v/>
      </c>
      <c r="C11" s="78" t="str">
        <f>IF(RES_hh_tes!C11=0,"",RES_hh_tes!C11/RES_hh_fec!C11)</f>
        <v/>
      </c>
      <c r="D11" s="78" t="str">
        <f>IF(RES_hh_tes!D11=0,"",RES_hh_tes!D11/RES_hh_fec!D11)</f>
        <v/>
      </c>
      <c r="E11" s="78" t="str">
        <f>IF(RES_hh_tes!E11=0,"",RES_hh_tes!E11/RES_hh_fec!E11)</f>
        <v/>
      </c>
      <c r="F11" s="78" t="str">
        <f>IF(RES_hh_tes!F11=0,"",RES_hh_tes!F11/RES_hh_fec!F11)</f>
        <v/>
      </c>
      <c r="G11" s="78" t="str">
        <f>IF(RES_hh_tes!G11=0,"",RES_hh_tes!G11/RES_hh_fec!G11)</f>
        <v/>
      </c>
      <c r="H11" s="78" t="str">
        <f>IF(RES_hh_tes!H11=0,"",RES_hh_tes!H11/RES_hh_fec!H11)</f>
        <v/>
      </c>
      <c r="I11" s="78" t="str">
        <f>IF(RES_hh_tes!I11=0,"",RES_hh_tes!I11/RES_hh_fec!I11)</f>
        <v/>
      </c>
      <c r="J11" s="78" t="str">
        <f>IF(RES_hh_tes!J11=0,"",RES_hh_tes!J11/RES_hh_fec!J11)</f>
        <v/>
      </c>
      <c r="K11" s="78" t="str">
        <f>IF(RES_hh_tes!K11=0,"",RES_hh_tes!K11/RES_hh_fec!K11)</f>
        <v/>
      </c>
      <c r="L11" s="78" t="str">
        <f>IF(RES_hh_tes!L11=0,"",RES_hh_tes!L11/RES_hh_fec!L11)</f>
        <v/>
      </c>
      <c r="M11" s="78" t="str">
        <f>IF(RES_hh_tes!M11=0,"",RES_hh_tes!M11/RES_hh_fec!M11)</f>
        <v/>
      </c>
      <c r="N11" s="78" t="str">
        <f>IF(RES_hh_tes!N11=0,"",RES_hh_tes!N11/RES_hh_fec!N11)</f>
        <v/>
      </c>
      <c r="O11" s="78" t="str">
        <f>IF(RES_hh_tes!O11=0,"",RES_hh_tes!O11/RES_hh_fec!O11)</f>
        <v/>
      </c>
      <c r="P11" s="78" t="str">
        <f>IF(RES_hh_tes!P11=0,"",RES_hh_tes!P11/RES_hh_fec!P11)</f>
        <v/>
      </c>
      <c r="Q11" s="78" t="str">
        <f>IF(RES_hh_tes!Q11=0,"",RES_hh_tes!Q11/RES_hh_fec!Q11)</f>
        <v/>
      </c>
      <c r="R11" s="78" t="str">
        <f>IF(RES_hh_tes!R11=0,"",RES_hh_tes!R11/RES_hh_fec!R11)</f>
        <v/>
      </c>
      <c r="S11" s="78" t="str">
        <f>IF(RES_hh_tes!S11=0,"",RES_hh_tes!S11/RES_hh_fec!S11)</f>
        <v/>
      </c>
      <c r="T11" s="78" t="str">
        <f>IF(RES_hh_tes!T11=0,"",RES_hh_tes!T11/RES_hh_fec!T11)</f>
        <v/>
      </c>
      <c r="U11" s="78" t="str">
        <f>IF(RES_hh_tes!U11=0,"",RES_hh_tes!U11/RES_hh_fec!U11)</f>
        <v/>
      </c>
      <c r="V11" s="78" t="str">
        <f>IF(RES_hh_tes!V11=0,"",RES_hh_tes!V11/RES_hh_fec!V11)</f>
        <v/>
      </c>
      <c r="W11" s="78" t="str">
        <f>IF(RES_hh_tes!W11=0,"",RES_hh_tes!W11/RES_hh_fec!W11)</f>
        <v/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1.2443231039071427</v>
      </c>
      <c r="C12" s="78">
        <f>IF(RES_hh_tes!C12=0,"",RES_hh_tes!C12/RES_hh_fec!C12)</f>
        <v>1.2962235594472065</v>
      </c>
      <c r="D12" s="78">
        <f>IF(RES_hh_tes!D12=0,"",RES_hh_tes!D12/RES_hh_fec!D12)</f>
        <v>1.3600725188449663</v>
      </c>
      <c r="E12" s="78">
        <f>IF(RES_hh_tes!E12=0,"",RES_hh_tes!E12/RES_hh_fec!E12)</f>
        <v>1.4311393432912463</v>
      </c>
      <c r="F12" s="78">
        <f>IF(RES_hh_tes!F12=0,"",RES_hh_tes!F12/RES_hh_fec!F12)</f>
        <v>1.5067863332482254</v>
      </c>
      <c r="G12" s="78">
        <f>IF(RES_hh_tes!G12=0,"",RES_hh_tes!G12/RES_hh_fec!G12)</f>
        <v>1.5892155903280447</v>
      </c>
      <c r="H12" s="78">
        <f>IF(RES_hh_tes!H12=0,"",RES_hh_tes!H12/RES_hh_fec!H12)</f>
        <v>1.6665795821831915</v>
      </c>
      <c r="I12" s="78">
        <f>IF(RES_hh_tes!I12=0,"",RES_hh_tes!I12/RES_hh_fec!I12)</f>
        <v>1.7330619922102017</v>
      </c>
      <c r="J12" s="78">
        <f>IF(RES_hh_tes!J12=0,"",RES_hh_tes!J12/RES_hh_fec!J12)</f>
        <v>1.7916704842670499</v>
      </c>
      <c r="K12" s="78">
        <f>IF(RES_hh_tes!K12=0,"",RES_hh_tes!K12/RES_hh_fec!K12)</f>
        <v>1.8525224707505406</v>
      </c>
      <c r="L12" s="78">
        <f>IF(RES_hh_tes!L12=0,"",RES_hh_tes!L12/RES_hh_fec!L12)</f>
        <v>1.9261970263298247</v>
      </c>
      <c r="M12" s="78">
        <f>IF(RES_hh_tes!M12=0,"",RES_hh_tes!M12/RES_hh_fec!M12)</f>
        <v>2.0063214048416134</v>
      </c>
      <c r="N12" s="78">
        <f>IF(RES_hh_tes!N12=0,"",RES_hh_tes!N12/RES_hh_fec!N12)</f>
        <v>2.0989878440826857</v>
      </c>
      <c r="O12" s="78">
        <f>IF(RES_hh_tes!O12=0,"",RES_hh_tes!O12/RES_hh_fec!O12)</f>
        <v>2.2135021778364381</v>
      </c>
      <c r="P12" s="78">
        <f>IF(RES_hh_tes!P12=0,"",RES_hh_tes!P12/RES_hh_fec!P12)</f>
        <v>2.3532043147829733</v>
      </c>
      <c r="Q12" s="78">
        <f>IF(RES_hh_tes!Q12=0,"",RES_hh_tes!Q12/RES_hh_fec!Q12)</f>
        <v>2.5319455234587935</v>
      </c>
      <c r="R12" s="78">
        <f>IF(RES_hh_tes!R12=0,"",RES_hh_tes!R12/RES_hh_fec!R12)</f>
        <v>2.7259896097783627</v>
      </c>
      <c r="S12" s="78">
        <f>IF(RES_hh_tes!S12=0,"",RES_hh_tes!S12/RES_hh_fec!S12)</f>
        <v>2.9029884010181415</v>
      </c>
      <c r="T12" s="78">
        <f>IF(RES_hh_tes!T12=0,"",RES_hh_tes!T12/RES_hh_fec!T12)</f>
        <v>3.048466433592353</v>
      </c>
      <c r="U12" s="78">
        <f>IF(RES_hh_tes!U12=0,"",RES_hh_tes!U12/RES_hh_fec!U12)</f>
        <v>3.1887015111798811</v>
      </c>
      <c r="V12" s="78">
        <f>IF(RES_hh_tes!V12=0,"",RES_hh_tes!V12/RES_hh_fec!V12)</f>
        <v>3.3089858495256887</v>
      </c>
      <c r="W12" s="78">
        <f>IF(RES_hh_tes!W12=0,"",RES_hh_tes!W12/RES_hh_fec!W12)</f>
        <v>3.4032928891035277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0.64504736176289024</v>
      </c>
      <c r="C13" s="79">
        <f>IF(RES_hh_tes!C13=0,"",RES_hh_tes!C13/RES_hh_fec!C13)</f>
        <v>0.65379313316052767</v>
      </c>
      <c r="D13" s="79">
        <f>IF(RES_hh_tes!D13=0,"",RES_hh_tes!D13/RES_hh_fec!D13)</f>
        <v>0.65806818446122006</v>
      </c>
      <c r="E13" s="79">
        <f>IF(RES_hh_tes!E13=0,"",RES_hh_tes!E13/RES_hh_fec!E13)</f>
        <v>0.66264000843220305</v>
      </c>
      <c r="F13" s="79">
        <f>IF(RES_hh_tes!F13=0,"",RES_hh_tes!F13/RES_hh_fec!F13)</f>
        <v>0.66747784136211219</v>
      </c>
      <c r="G13" s="79">
        <f>IF(RES_hh_tes!G13=0,"",RES_hh_tes!G13/RES_hh_fec!G13)</f>
        <v>0.67275480296611578</v>
      </c>
      <c r="H13" s="79">
        <f>IF(RES_hh_tes!H13=0,"",RES_hh_tes!H13/RES_hh_fec!H13)</f>
        <v>0.67764630154794903</v>
      </c>
      <c r="I13" s="79">
        <f>IF(RES_hh_tes!I13=0,"",RES_hh_tes!I13/RES_hh_fec!I13)</f>
        <v>0.68088013636334466</v>
      </c>
      <c r="J13" s="79">
        <f>IF(RES_hh_tes!J13=0,"",RES_hh_tes!J13/RES_hh_fec!J13)</f>
        <v>0.68377362939805453</v>
      </c>
      <c r="K13" s="79">
        <f>IF(RES_hh_tes!K13=0,"",RES_hh_tes!K13/RES_hh_fec!K13)</f>
        <v>0.68693237175169786</v>
      </c>
      <c r="L13" s="79">
        <f>IF(RES_hh_tes!L13=0,"",RES_hh_tes!L13/RES_hh_fec!L13)</f>
        <v>0.6905654455056075</v>
      </c>
      <c r="M13" s="79">
        <f>IF(RES_hh_tes!M13=0,"",RES_hh_tes!M13/RES_hh_fec!M13)</f>
        <v>0.69372258813373922</v>
      </c>
      <c r="N13" s="79">
        <f>IF(RES_hh_tes!N13=0,"",RES_hh_tes!N13/RES_hh_fec!N13)</f>
        <v>0.69728824393063138</v>
      </c>
      <c r="O13" s="79">
        <f>IF(RES_hh_tes!O13=0,"",RES_hh_tes!O13/RES_hh_fec!O13)</f>
        <v>0.6991395226232564</v>
      </c>
      <c r="P13" s="79">
        <f>IF(RES_hh_tes!P13=0,"",RES_hh_tes!P13/RES_hh_fec!P13)</f>
        <v>0.69969215844695354</v>
      </c>
      <c r="Q13" s="79">
        <f>IF(RES_hh_tes!Q13=0,"",RES_hh_tes!Q13/RES_hh_fec!Q13)</f>
        <v>0.7001807909956248</v>
      </c>
      <c r="R13" s="79">
        <f>IF(RES_hh_tes!R13=0,"",RES_hh_tes!R13/RES_hh_fec!R13)</f>
        <v>0.7061578027360873</v>
      </c>
      <c r="S13" s="79">
        <f>IF(RES_hh_tes!S13=0,"",RES_hh_tes!S13/RES_hh_fec!S13)</f>
        <v>0.716788311601113</v>
      </c>
      <c r="T13" s="79">
        <f>IF(RES_hh_tes!T13=0,"",RES_hh_tes!T13/RES_hh_fec!T13)</f>
        <v>0.7313479743229292</v>
      </c>
      <c r="U13" s="79">
        <f>IF(RES_hh_tes!U13=0,"",RES_hh_tes!U13/RES_hh_fec!U13)</f>
        <v>0.7460036578150282</v>
      </c>
      <c r="V13" s="79">
        <f>IF(RES_hh_tes!V13=0,"",RES_hh_tes!V13/RES_hh_fec!V13)</f>
        <v>0.75984254575074717</v>
      </c>
      <c r="W13" s="79">
        <f>IF(RES_hh_tes!W13=0,"",RES_hh_tes!W13/RES_hh_fec!W13)</f>
        <v>0.7713243388356632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1.6972956810825834</v>
      </c>
      <c r="C15" s="70">
        <f>IF(RES_hh_tes!C15=0,"",RES_hh_tes!C15/RES_hh_fec!C15)</f>
        <v>1.8303619494737793</v>
      </c>
      <c r="D15" s="70">
        <f>IF(RES_hh_tes!D15=0,"",RES_hh_tes!D15/RES_hh_fec!D15)</f>
        <v>1.9357136677360673</v>
      </c>
      <c r="E15" s="70">
        <f>IF(RES_hh_tes!E15=0,"",RES_hh_tes!E15/RES_hh_fec!E15)</f>
        <v>2.0472951008986957</v>
      </c>
      <c r="F15" s="70">
        <f>IF(RES_hh_tes!F15=0,"",RES_hh_tes!F15/RES_hh_fec!F15)</f>
        <v>2.1717134705173176</v>
      </c>
      <c r="G15" s="70">
        <f>IF(RES_hh_tes!G15=0,"",RES_hh_tes!G15/RES_hh_fec!G15)</f>
        <v>2.2890405436869199</v>
      </c>
      <c r="H15" s="70">
        <f>IF(RES_hh_tes!H15=0,"",RES_hh_tes!H15/RES_hh_fec!H15)</f>
        <v>2.3689427037840014</v>
      </c>
      <c r="I15" s="70">
        <f>IF(RES_hh_tes!I15=0,"",RES_hh_tes!I15/RES_hh_fec!I15)</f>
        <v>2.4311245145180775</v>
      </c>
      <c r="J15" s="70">
        <f>IF(RES_hh_tes!J15=0,"",RES_hh_tes!J15/RES_hh_fec!J15)</f>
        <v>2.4761804815335515</v>
      </c>
      <c r="K15" s="70">
        <f>IF(RES_hh_tes!K15=0,"",RES_hh_tes!K15/RES_hh_fec!K15)</f>
        <v>2.5370058675583214</v>
      </c>
      <c r="L15" s="70">
        <f>IF(RES_hh_tes!L15=0,"",RES_hh_tes!L15/RES_hh_fec!L15)</f>
        <v>2.6032626726266987</v>
      </c>
      <c r="M15" s="70">
        <f>IF(RES_hh_tes!M15=0,"",RES_hh_tes!M15/RES_hh_fec!M15)</f>
        <v>2.6737492963407532</v>
      </c>
      <c r="N15" s="70">
        <f>IF(RES_hh_tes!N15=0,"",RES_hh_tes!N15/RES_hh_fec!N15)</f>
        <v>2.7706478383012341</v>
      </c>
      <c r="O15" s="70">
        <f>IF(RES_hh_tes!O15=0,"",RES_hh_tes!O15/RES_hh_fec!O15)</f>
        <v>2.8687172282224935</v>
      </c>
      <c r="P15" s="70">
        <f>IF(RES_hh_tes!P15=0,"",RES_hh_tes!P15/RES_hh_fec!P15)</f>
        <v>2.9531604098665896</v>
      </c>
      <c r="Q15" s="70">
        <f>IF(RES_hh_tes!Q15=0,"",RES_hh_tes!Q15/RES_hh_fec!Q15)</f>
        <v>3.0413093506988393</v>
      </c>
      <c r="R15" s="70">
        <f>IF(RES_hh_tes!R15=0,"",RES_hh_tes!R15/RES_hh_fec!R15)</f>
        <v>3.1397844620529143</v>
      </c>
      <c r="S15" s="70">
        <f>IF(RES_hh_tes!S15=0,"",RES_hh_tes!S15/RES_hh_fec!S15)</f>
        <v>3.2501154401294077</v>
      </c>
      <c r="T15" s="70">
        <f>IF(RES_hh_tes!T15=0,"",RES_hh_tes!T15/RES_hh_fec!T15)</f>
        <v>3.3626167642331959</v>
      </c>
      <c r="U15" s="70">
        <f>IF(RES_hh_tes!U15=0,"",RES_hh_tes!U15/RES_hh_fec!U15)</f>
        <v>3.4622431861700256</v>
      </c>
      <c r="V15" s="70">
        <f>IF(RES_hh_tes!V15=0,"",RES_hh_tes!V15/RES_hh_fec!V15)</f>
        <v>3.5520349544334793</v>
      </c>
      <c r="W15" s="70">
        <f>IF(RES_hh_tes!W15=0,"",RES_hh_tes!W15/RES_hh_fec!W15)</f>
        <v>3.616202406699955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1.6972956810825834</v>
      </c>
      <c r="C16" s="78">
        <f>IF(RES_hh_tes!C16=0,"",RES_hh_tes!C16/RES_hh_fec!C16)</f>
        <v>1.8303619494737793</v>
      </c>
      <c r="D16" s="78">
        <f>IF(RES_hh_tes!D16=0,"",RES_hh_tes!D16/RES_hh_fec!D16)</f>
        <v>1.9357136677360673</v>
      </c>
      <c r="E16" s="78">
        <f>IF(RES_hh_tes!E16=0,"",RES_hh_tes!E16/RES_hh_fec!E16)</f>
        <v>2.0472951008986957</v>
      </c>
      <c r="F16" s="78">
        <f>IF(RES_hh_tes!F16=0,"",RES_hh_tes!F16/RES_hh_fec!F16)</f>
        <v>2.1717134705173176</v>
      </c>
      <c r="G16" s="78">
        <f>IF(RES_hh_tes!G16=0,"",RES_hh_tes!G16/RES_hh_fec!G16)</f>
        <v>2.2890405436869199</v>
      </c>
      <c r="H16" s="78">
        <f>IF(RES_hh_tes!H16=0,"",RES_hh_tes!H16/RES_hh_fec!H16)</f>
        <v>2.3689427037840014</v>
      </c>
      <c r="I16" s="78">
        <f>IF(RES_hh_tes!I16=0,"",RES_hh_tes!I16/RES_hh_fec!I16)</f>
        <v>2.4311245145180775</v>
      </c>
      <c r="J16" s="78">
        <f>IF(RES_hh_tes!J16=0,"",RES_hh_tes!J16/RES_hh_fec!J16)</f>
        <v>2.4761804815335515</v>
      </c>
      <c r="K16" s="78">
        <f>IF(RES_hh_tes!K16=0,"",RES_hh_tes!K16/RES_hh_fec!K16)</f>
        <v>2.5370058675583214</v>
      </c>
      <c r="L16" s="78">
        <f>IF(RES_hh_tes!L16=0,"",RES_hh_tes!L16/RES_hh_fec!L16)</f>
        <v>2.6032626726266987</v>
      </c>
      <c r="M16" s="78">
        <f>IF(RES_hh_tes!M16=0,"",RES_hh_tes!M16/RES_hh_fec!M16)</f>
        <v>2.6737492963407532</v>
      </c>
      <c r="N16" s="78">
        <f>IF(RES_hh_tes!N16=0,"",RES_hh_tes!N16/RES_hh_fec!N16)</f>
        <v>2.7706478383012341</v>
      </c>
      <c r="O16" s="78">
        <f>IF(RES_hh_tes!O16=0,"",RES_hh_tes!O16/RES_hh_fec!O16)</f>
        <v>2.8687172282224935</v>
      </c>
      <c r="P16" s="78">
        <f>IF(RES_hh_tes!P16=0,"",RES_hh_tes!P16/RES_hh_fec!P16)</f>
        <v>2.9531604098665896</v>
      </c>
      <c r="Q16" s="78">
        <f>IF(RES_hh_tes!Q16=0,"",RES_hh_tes!Q16/RES_hh_fec!Q16)</f>
        <v>3.0413093506988393</v>
      </c>
      <c r="R16" s="78">
        <f>IF(RES_hh_tes!R16=0,"",RES_hh_tes!R16/RES_hh_fec!R16)</f>
        <v>3.1397844620529143</v>
      </c>
      <c r="S16" s="78">
        <f>IF(RES_hh_tes!S16=0,"",RES_hh_tes!S16/RES_hh_fec!S16)</f>
        <v>3.2501154401294077</v>
      </c>
      <c r="T16" s="78">
        <f>IF(RES_hh_tes!T16=0,"",RES_hh_tes!T16/RES_hh_fec!T16)</f>
        <v>3.3626167642331959</v>
      </c>
      <c r="U16" s="78">
        <f>IF(RES_hh_tes!U16=0,"",RES_hh_tes!U16/RES_hh_fec!U16)</f>
        <v>3.4622431861700256</v>
      </c>
      <c r="V16" s="78">
        <f>IF(RES_hh_tes!V16=0,"",RES_hh_tes!V16/RES_hh_fec!V16)</f>
        <v>3.5520349544334793</v>
      </c>
      <c r="W16" s="78">
        <f>IF(RES_hh_tes!W16=0,"",RES_hh_tes!W16/RES_hh_fec!W16)</f>
        <v>3.616202406699955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0.53809612744608615</v>
      </c>
      <c r="C17" s="70">
        <f>IF(RES_hh_tes!C17=0,"",RES_hh_tes!C17/RES_hh_fec!C17)</f>
        <v>0.54463804925861758</v>
      </c>
      <c r="D17" s="70">
        <f>IF(RES_hh_tes!D17=0,"",RES_hh_tes!D17/RES_hh_fec!D17)</f>
        <v>0.54864443755558656</v>
      </c>
      <c r="E17" s="70">
        <f>IF(RES_hh_tes!E17=0,"",RES_hh_tes!E17/RES_hh_fec!E17)</f>
        <v>0.55316887671079829</v>
      </c>
      <c r="F17" s="70">
        <f>IF(RES_hh_tes!F17=0,"",RES_hh_tes!F17/RES_hh_fec!F17)</f>
        <v>0.55985566648061125</v>
      </c>
      <c r="G17" s="70">
        <f>IF(RES_hh_tes!G17=0,"",RES_hh_tes!G17/RES_hh_fec!G17)</f>
        <v>0.56665559642317043</v>
      </c>
      <c r="H17" s="70">
        <f>IF(RES_hh_tes!H17=0,"",RES_hh_tes!H17/RES_hh_fec!H17)</f>
        <v>0.57537950969865381</v>
      </c>
      <c r="I17" s="70">
        <f>IF(RES_hh_tes!I17=0,"",RES_hh_tes!I17/RES_hh_fec!I17)</f>
        <v>0.5834581627008979</v>
      </c>
      <c r="J17" s="70">
        <f>IF(RES_hh_tes!J17=0,"",RES_hh_tes!J17/RES_hh_fec!J17)</f>
        <v>0.59355299648263582</v>
      </c>
      <c r="K17" s="70">
        <f>IF(RES_hh_tes!K17=0,"",RES_hh_tes!K17/RES_hh_fec!K17)</f>
        <v>0.60408917199862477</v>
      </c>
      <c r="L17" s="70">
        <f>IF(RES_hh_tes!L17=0,"",RES_hh_tes!L17/RES_hh_fec!L17)</f>
        <v>0.613197766089427</v>
      </c>
      <c r="M17" s="70">
        <f>IF(RES_hh_tes!M17=0,"",RES_hh_tes!M17/RES_hh_fec!M17)</f>
        <v>0.62114879313818239</v>
      </c>
      <c r="N17" s="70">
        <f>IF(RES_hh_tes!N17=0,"",RES_hh_tes!N17/RES_hh_fec!N17)</f>
        <v>0.63143553885064974</v>
      </c>
      <c r="O17" s="70">
        <f>IF(RES_hh_tes!O17=0,"",RES_hh_tes!O17/RES_hh_fec!O17)</f>
        <v>0.64285135670110227</v>
      </c>
      <c r="P17" s="70">
        <f>IF(RES_hh_tes!P17=0,"",RES_hh_tes!P17/RES_hh_fec!P17)</f>
        <v>0.65251289453772598</v>
      </c>
      <c r="Q17" s="70">
        <f>IF(RES_hh_tes!Q17=0,"",RES_hh_tes!Q17/RES_hh_fec!Q17)</f>
        <v>0.66162624600815401</v>
      </c>
      <c r="R17" s="70">
        <f>IF(RES_hh_tes!R17=0,"",RES_hh_tes!R17/RES_hh_fec!R17)</f>
        <v>0.67569489776282898</v>
      </c>
      <c r="S17" s="70">
        <f>IF(RES_hh_tes!S17=0,"",RES_hh_tes!S17/RES_hh_fec!S17)</f>
        <v>0.69339017446667139</v>
      </c>
      <c r="T17" s="70">
        <f>IF(RES_hh_tes!T17=0,"",RES_hh_tes!T17/RES_hh_fec!T17)</f>
        <v>0.71153859363241856</v>
      </c>
      <c r="U17" s="70">
        <f>IF(RES_hh_tes!U17=0,"",RES_hh_tes!U17/RES_hh_fec!U17)</f>
        <v>0.73118542319930724</v>
      </c>
      <c r="V17" s="70">
        <f>IF(RES_hh_tes!V17=0,"",RES_hh_tes!V17/RES_hh_fec!V17)</f>
        <v>0.74762141245728175</v>
      </c>
      <c r="W17" s="70">
        <f>IF(RES_hh_tes!W17=0,"",RES_hh_tes!W17/RES_hh_fec!W17)</f>
        <v>0.76030047970924208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0.56033428311431899</v>
      </c>
      <c r="C18" s="78">
        <f>IF(RES_hh_tes!C18=0,"",RES_hh_tes!C18/RES_hh_fec!C18)</f>
        <v>0.56260056347261023</v>
      </c>
      <c r="D18" s="78">
        <f>IF(RES_hh_tes!D18=0,"",RES_hh_tes!D18/RES_hh_fec!D18)</f>
        <v>0.56509842689460132</v>
      </c>
      <c r="E18" s="78">
        <f>IF(RES_hh_tes!E18=0,"",RES_hh_tes!E18/RES_hh_fec!E18)</f>
        <v>0.56828005061192366</v>
      </c>
      <c r="F18" s="78">
        <f>IF(RES_hh_tes!F18=0,"",RES_hh_tes!F18/RES_hh_fec!F18)</f>
        <v>0.57175824825468657</v>
      </c>
      <c r="G18" s="78">
        <f>IF(RES_hh_tes!G18=0,"",RES_hh_tes!G18/RES_hh_fec!G18)</f>
        <v>0.57480168590670422</v>
      </c>
      <c r="H18" s="78">
        <f>IF(RES_hh_tes!H18=0,"",RES_hh_tes!H18/RES_hh_fec!H18)</f>
        <v>0.5771923972749482</v>
      </c>
      <c r="I18" s="78">
        <f>IF(RES_hh_tes!I18=0,"",RES_hh_tes!I18/RES_hh_fec!I18)</f>
        <v>0.57991932484786179</v>
      </c>
      <c r="J18" s="78">
        <f>IF(RES_hh_tes!J18=0,"",RES_hh_tes!J18/RES_hh_fec!J18)</f>
        <v>0.58686095647078773</v>
      </c>
      <c r="K18" s="78">
        <f>IF(RES_hh_tes!K18=0,"",RES_hh_tes!K18/RES_hh_fec!K18)</f>
        <v>0.59312148388635966</v>
      </c>
      <c r="L18" s="78">
        <f>IF(RES_hh_tes!L18=0,"",RES_hh_tes!L18/RES_hh_fec!L18)</f>
        <v>0.60105305404690157</v>
      </c>
      <c r="M18" s="78">
        <f>IF(RES_hh_tes!M18=0,"",RES_hh_tes!M18/RES_hh_fec!M18)</f>
        <v>0.61149546528886534</v>
      </c>
      <c r="N18" s="78">
        <f>IF(RES_hh_tes!N18=0,"",RES_hh_tes!N18/RES_hh_fec!N18)</f>
        <v>0.62490303161232286</v>
      </c>
      <c r="O18" s="78">
        <f>IF(RES_hh_tes!O18=0,"",RES_hh_tes!O18/RES_hh_fec!O18)</f>
        <v>0.63769981939640907</v>
      </c>
      <c r="P18" s="78">
        <f>IF(RES_hh_tes!P18=0,"",RES_hh_tes!P18/RES_hh_fec!P18)</f>
        <v>0.63946456552740882</v>
      </c>
      <c r="Q18" s="78">
        <f>IF(RES_hh_tes!Q18=0,"",RES_hh_tes!Q18/RES_hh_fec!Q18)</f>
        <v>0.64180164807376816</v>
      </c>
      <c r="R18" s="78">
        <f>IF(RES_hh_tes!R18=0,"",RES_hh_tes!R18/RES_hh_fec!R18)</f>
        <v>0.64589865399247282</v>
      </c>
      <c r="S18" s="78">
        <f>IF(RES_hh_tes!S18=0,"",RES_hh_tes!S18/RES_hh_fec!S18)</f>
        <v>0.65368085620859862</v>
      </c>
      <c r="T18" s="78">
        <f>IF(RES_hh_tes!T18=0,"",RES_hh_tes!T18/RES_hh_fec!T18)</f>
        <v>0.66421406640292902</v>
      </c>
      <c r="U18" s="78">
        <f>IF(RES_hh_tes!U18=0,"",RES_hh_tes!U18/RES_hh_fec!U18)</f>
        <v>0.67527253434513745</v>
      </c>
      <c r="V18" s="78">
        <f>IF(RES_hh_tes!V18=0,"",RES_hh_tes!V18/RES_hh_fec!V18)</f>
        <v>0.69842154430160852</v>
      </c>
      <c r="W18" s="78">
        <f>IF(RES_hh_tes!W18=0,"",RES_hh_tes!W18/RES_hh_fec!W18)</f>
        <v>0.71497313986550559</v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0.53627372325935807</v>
      </c>
      <c r="C19" s="78">
        <f>IF(RES_hh_tes!C19=0,"",RES_hh_tes!C19/RES_hh_fec!C19)</f>
        <v>0.5383431858494182</v>
      </c>
      <c r="D19" s="78">
        <f>IF(RES_hh_tes!D19=0,"",RES_hh_tes!D19/RES_hh_fec!D19)</f>
        <v>0.54096830835639975</v>
      </c>
      <c r="E19" s="78">
        <f>IF(RES_hh_tes!E19=0,"",RES_hh_tes!E19/RES_hh_fec!E19)</f>
        <v>0.54452166011576819</v>
      </c>
      <c r="F19" s="78">
        <f>IF(RES_hh_tes!F19=0,"",RES_hh_tes!F19/RES_hh_fec!F19)</f>
        <v>0.5486251718077948</v>
      </c>
      <c r="G19" s="78">
        <f>IF(RES_hh_tes!G19=0,"",RES_hh_tes!G19/RES_hh_fec!G19)</f>
        <v>0.55302286031291248</v>
      </c>
      <c r="H19" s="78">
        <f>IF(RES_hh_tes!H19=0,"",RES_hh_tes!H19/RES_hh_fec!H19)</f>
        <v>0.55888876404587207</v>
      </c>
      <c r="I19" s="78">
        <f>IF(RES_hh_tes!I19=0,"",RES_hh_tes!I19/RES_hh_fec!I19)</f>
        <v>0.56210198889733098</v>
      </c>
      <c r="J19" s="78">
        <f>IF(RES_hh_tes!J19=0,"",RES_hh_tes!J19/RES_hh_fec!J19)</f>
        <v>0.56375881661736649</v>
      </c>
      <c r="K19" s="78">
        <f>IF(RES_hh_tes!K19=0,"",RES_hh_tes!K19/RES_hh_fec!K19)</f>
        <v>0.56678249665310698</v>
      </c>
      <c r="L19" s="78">
        <f>IF(RES_hh_tes!L19=0,"",RES_hh_tes!L19/RES_hh_fec!L19)</f>
        <v>0.57058351355971904</v>
      </c>
      <c r="M19" s="78">
        <f>IF(RES_hh_tes!M19=0,"",RES_hh_tes!M19/RES_hh_fec!M19)</f>
        <v>0.57638278236091089</v>
      </c>
      <c r="N19" s="78">
        <f>IF(RES_hh_tes!N19=0,"",RES_hh_tes!N19/RES_hh_fec!N19)</f>
        <v>0.58473450603571864</v>
      </c>
      <c r="O19" s="78">
        <f>IF(RES_hh_tes!O19=0,"",RES_hh_tes!O19/RES_hh_fec!O19)</f>
        <v>0.59613012445989355</v>
      </c>
      <c r="P19" s="78">
        <f>IF(RES_hh_tes!P19=0,"",RES_hh_tes!P19/RES_hh_fec!P19)</f>
        <v>0.60786063178991945</v>
      </c>
      <c r="Q19" s="78">
        <f>IF(RES_hh_tes!Q19=0,"",RES_hh_tes!Q19/RES_hh_fec!Q19)</f>
        <v>0.62073526199716189</v>
      </c>
      <c r="R19" s="78">
        <f>IF(RES_hh_tes!R19=0,"",RES_hh_tes!R19/RES_hh_fec!R19)</f>
        <v>0.63831621513793235</v>
      </c>
      <c r="S19" s="78">
        <f>IF(RES_hh_tes!S19=0,"",RES_hh_tes!S19/RES_hh_fec!S19)</f>
        <v>0.66068690112091621</v>
      </c>
      <c r="T19" s="78">
        <f>IF(RES_hh_tes!T19=0,"",RES_hh_tes!T19/RES_hh_fec!T19)</f>
        <v>0.6848721293053901</v>
      </c>
      <c r="U19" s="78">
        <f>IF(RES_hh_tes!U19=0,"",RES_hh_tes!U19/RES_hh_fec!U19)</f>
        <v>0.71023006872976724</v>
      </c>
      <c r="V19" s="78">
        <f>IF(RES_hh_tes!V19=0,"",RES_hh_tes!V19/RES_hh_fec!V19)</f>
        <v>0.73389139486507216</v>
      </c>
      <c r="W19" s="78">
        <f>IF(RES_hh_tes!W19=0,"",RES_hh_tes!W19/RES_hh_fec!W19)</f>
        <v>0.75418380079283054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0.4832862568286258</v>
      </c>
      <c r="C20" s="78">
        <f>IF(RES_hh_tes!C20=0,"",RES_hh_tes!C20/RES_hh_fec!C20)</f>
        <v>0.48411084315281444</v>
      </c>
      <c r="D20" s="78">
        <f>IF(RES_hh_tes!D20=0,"",RES_hh_tes!D20/RES_hh_fec!D20)</f>
        <v>0.48528874704536851</v>
      </c>
      <c r="E20" s="78">
        <f>IF(RES_hh_tes!E20=0,"",RES_hh_tes!E20/RES_hh_fec!E20)</f>
        <v>0.48682382966387178</v>
      </c>
      <c r="F20" s="78">
        <f>IF(RES_hh_tes!F20=0,"",RES_hh_tes!F20/RES_hh_fec!F20)</f>
        <v>0.48852746748399872</v>
      </c>
      <c r="G20" s="78">
        <f>IF(RES_hh_tes!G20=0,"",RES_hh_tes!G20/RES_hh_fec!G20)</f>
        <v>0.49017322719454026</v>
      </c>
      <c r="H20" s="78">
        <f>IF(RES_hh_tes!H20=0,"",RES_hh_tes!H20/RES_hh_fec!H20)</f>
        <v>0.49179733717329832</v>
      </c>
      <c r="I20" s="78">
        <f>IF(RES_hh_tes!I20=0,"",RES_hh_tes!I20/RES_hh_fec!I20)</f>
        <v>0.4940300940674569</v>
      </c>
      <c r="J20" s="78">
        <f>IF(RES_hh_tes!J20=0,"",RES_hh_tes!J20/RES_hh_fec!J20)</f>
        <v>0.49829028977820511</v>
      </c>
      <c r="K20" s="78">
        <f>IF(RES_hh_tes!K20=0,"",RES_hh_tes!K20/RES_hh_fec!K20)</f>
        <v>0.50243920576052503</v>
      </c>
      <c r="L20" s="78">
        <f>IF(RES_hh_tes!L20=0,"",RES_hh_tes!L20/RES_hh_fec!L20)</f>
        <v>0.50741512152567125</v>
      </c>
      <c r="M20" s="78">
        <f>IF(RES_hh_tes!M20=0,"",RES_hh_tes!M20/RES_hh_fec!M20)</f>
        <v>0.51546565013108936</v>
      </c>
      <c r="N20" s="78">
        <f>IF(RES_hh_tes!N20=0,"",RES_hh_tes!N20/RES_hh_fec!N20)</f>
        <v>0.52906009019241329</v>
      </c>
      <c r="O20" s="78">
        <f>IF(RES_hh_tes!O20=0,"",RES_hh_tes!O20/RES_hh_fec!O20)</f>
        <v>0.54793505797414954</v>
      </c>
      <c r="P20" s="78">
        <f>IF(RES_hh_tes!P20=0,"",RES_hh_tes!P20/RES_hh_fec!P20)</f>
        <v>0.55195237381958007</v>
      </c>
      <c r="Q20" s="78">
        <f>IF(RES_hh_tes!Q20=0,"",RES_hh_tes!Q20/RES_hh_fec!Q20)</f>
        <v>0.55651039263001556</v>
      </c>
      <c r="R20" s="78">
        <f>IF(RES_hh_tes!R20=0,"",RES_hh_tes!R20/RES_hh_fec!R20)</f>
        <v>0.56413350919571403</v>
      </c>
      <c r="S20" s="78">
        <f>IF(RES_hh_tes!S20=0,"",RES_hh_tes!S20/RES_hh_fec!S20)</f>
        <v>0.57975302303243692</v>
      </c>
      <c r="T20" s="78">
        <f>IF(RES_hh_tes!T20=0,"",RES_hh_tes!T20/RES_hh_fec!T20)</f>
        <v>0.59631401846529841</v>
      </c>
      <c r="U20" s="78">
        <f>IF(RES_hh_tes!U20=0,"",RES_hh_tes!U20/RES_hh_fec!U20)</f>
        <v>0.61582266228333538</v>
      </c>
      <c r="V20" s="78">
        <f>IF(RES_hh_tes!V20=0,"",RES_hh_tes!V20/RES_hh_fec!V20)</f>
        <v>0.63687224253712826</v>
      </c>
      <c r="W20" s="78">
        <f>IF(RES_hh_tes!W20=0,"",RES_hh_tes!W20/RES_hh_fec!W20)</f>
        <v>0.65078321193505217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0.5000464767642997</v>
      </c>
      <c r="C21" s="78">
        <f>IF(RES_hh_tes!C21=0,"",RES_hh_tes!C21/RES_hh_fec!C21)</f>
        <v>0.50632120136535375</v>
      </c>
      <c r="D21" s="78">
        <f>IF(RES_hh_tes!D21=0,"",RES_hh_tes!D21/RES_hh_fec!D21)</f>
        <v>0.51463412459256741</v>
      </c>
      <c r="E21" s="78">
        <f>IF(RES_hh_tes!E21=0,"",RES_hh_tes!E21/RES_hh_fec!E21)</f>
        <v>0.52208472567451214</v>
      </c>
      <c r="F21" s="78">
        <f>IF(RES_hh_tes!F21=0,"",RES_hh_tes!F21/RES_hh_fec!F21)</f>
        <v>0.52844173367468394</v>
      </c>
      <c r="G21" s="78">
        <f>IF(RES_hh_tes!G21=0,"",RES_hh_tes!G21/RES_hh_fec!G21)</f>
        <v>0.53501243522158293</v>
      </c>
      <c r="H21" s="78">
        <f>IF(RES_hh_tes!H21=0,"",RES_hh_tes!H21/RES_hh_fec!H21)</f>
        <v>0.54213579359585751</v>
      </c>
      <c r="I21" s="78">
        <f>IF(RES_hh_tes!I21=0,"",RES_hh_tes!I21/RES_hh_fec!I21)</f>
        <v>0.54890397806954838</v>
      </c>
      <c r="J21" s="78">
        <f>IF(RES_hh_tes!J21=0,"",RES_hh_tes!J21/RES_hh_fec!J21)</f>
        <v>0.55533199445418946</v>
      </c>
      <c r="K21" s="78">
        <f>IF(RES_hh_tes!K21=0,"",RES_hh_tes!K21/RES_hh_fec!K21)</f>
        <v>0.56142830763508944</v>
      </c>
      <c r="L21" s="78">
        <f>IF(RES_hh_tes!L21=0,"",RES_hh_tes!L21/RES_hh_fec!L21)</f>
        <v>0.56802062654002106</v>
      </c>
      <c r="M21" s="78">
        <f>IF(RES_hh_tes!M21=0,"",RES_hh_tes!M21/RES_hh_fec!M21)</f>
        <v>0.57467512843696889</v>
      </c>
      <c r="N21" s="78">
        <f>IF(RES_hh_tes!N21=0,"",RES_hh_tes!N21/RES_hh_fec!N21)</f>
        <v>0.58391200940720855</v>
      </c>
      <c r="O21" s="78">
        <f>IF(RES_hh_tes!O21=0,"",RES_hh_tes!O21/RES_hh_fec!O21)</f>
        <v>0.59319570438485048</v>
      </c>
      <c r="P21" s="78">
        <f>IF(RES_hh_tes!P21=0,"",RES_hh_tes!P21/RES_hh_fec!P21)</f>
        <v>0.60040774490338911</v>
      </c>
      <c r="Q21" s="78">
        <f>IF(RES_hh_tes!Q21=0,"",RES_hh_tes!Q21/RES_hh_fec!Q21)</f>
        <v>0.61046065788200399</v>
      </c>
      <c r="R21" s="78">
        <f>IF(RES_hh_tes!R21=0,"",RES_hh_tes!R21/RES_hh_fec!R21)</f>
        <v>0.62737789220894524</v>
      </c>
      <c r="S21" s="78">
        <f>IF(RES_hh_tes!S21=0,"",RES_hh_tes!S21/RES_hh_fec!S21)</f>
        <v>0.64550123209077626</v>
      </c>
      <c r="T21" s="78">
        <f>IF(RES_hh_tes!T21=0,"",RES_hh_tes!T21/RES_hh_fec!T21)</f>
        <v>0.66169210776603749</v>
      </c>
      <c r="U21" s="78">
        <f>IF(RES_hh_tes!U21=0,"",RES_hh_tes!U21/RES_hh_fec!U21)</f>
        <v>0.67790750463148541</v>
      </c>
      <c r="V21" s="78">
        <f>IF(RES_hh_tes!V21=0,"",RES_hh_tes!V21/RES_hh_fec!V21)</f>
        <v>0.69357072585129087</v>
      </c>
      <c r="W21" s="78">
        <f>IF(RES_hh_tes!W21=0,"",RES_hh_tes!W21/RES_hh_fec!W21)</f>
        <v>0.70890917844869272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0.45051546820727695</v>
      </c>
      <c r="C22" s="78">
        <f>IF(RES_hh_tes!C22=0,"",RES_hh_tes!C22/RES_hh_fec!C22)</f>
        <v>0.45877777151354615</v>
      </c>
      <c r="D22" s="78">
        <f>IF(RES_hh_tes!D22=0,"",RES_hh_tes!D22/RES_hh_fec!D22)</f>
        <v>0.46855190709672545</v>
      </c>
      <c r="E22" s="78">
        <f>IF(RES_hh_tes!E22=0,"",RES_hh_tes!E22/RES_hh_fec!E22)</f>
        <v>0.47915883866295095</v>
      </c>
      <c r="F22" s="78">
        <f>IF(RES_hh_tes!F22=0,"",RES_hh_tes!F22/RES_hh_fec!F22)</f>
        <v>0.49197936910671719</v>
      </c>
      <c r="G22" s="78">
        <f>IF(RES_hh_tes!G22=0,"",RES_hh_tes!G22/RES_hh_fec!G22)</f>
        <v>0.50754397668879503</v>
      </c>
      <c r="H22" s="78">
        <f>IF(RES_hh_tes!H22=0,"",RES_hh_tes!H22/RES_hh_fec!H22)</f>
        <v>0.5264836840663103</v>
      </c>
      <c r="I22" s="78">
        <f>IF(RES_hh_tes!I22=0,"",RES_hh_tes!I22/RES_hh_fec!I22)</f>
        <v>0.54899922986381278</v>
      </c>
      <c r="J22" s="78">
        <f>IF(RES_hh_tes!J22=0,"",RES_hh_tes!J22/RES_hh_fec!J22)</f>
        <v>0.57842339515070273</v>
      </c>
      <c r="K22" s="78">
        <f>IF(RES_hh_tes!K22=0,"",RES_hh_tes!K22/RES_hh_fec!K22)</f>
        <v>0.60322026195163758</v>
      </c>
      <c r="L22" s="78">
        <f>IF(RES_hh_tes!L22=0,"",RES_hh_tes!L22/RES_hh_fec!L22)</f>
        <v>0.62730275608486363</v>
      </c>
      <c r="M22" s="78">
        <f>IF(RES_hh_tes!M22=0,"",RES_hh_tes!M22/RES_hh_fec!M22)</f>
        <v>0.65062894186213971</v>
      </c>
      <c r="N22" s="78">
        <f>IF(RES_hh_tes!N22=0,"",RES_hh_tes!N22/RES_hh_fec!N22)</f>
        <v>0.67506095856303472</v>
      </c>
      <c r="O22" s="78">
        <f>IF(RES_hh_tes!O22=0,"",RES_hh_tes!O22/RES_hh_fec!O22)</f>
        <v>0.69795934992400299</v>
      </c>
      <c r="P22" s="78">
        <f>IF(RES_hh_tes!P22=0,"",RES_hh_tes!P22/RES_hh_fec!P22)</f>
        <v>0.69884690470576227</v>
      </c>
      <c r="Q22" s="78">
        <f>IF(RES_hh_tes!Q22=0,"",RES_hh_tes!Q22/RES_hh_fec!Q22)</f>
        <v>0.70060608500634536</v>
      </c>
      <c r="R22" s="78">
        <f>IF(RES_hh_tes!R22=0,"",RES_hh_tes!R22/RES_hh_fec!R22)</f>
        <v>0.70924367837729962</v>
      </c>
      <c r="S22" s="78">
        <f>IF(RES_hh_tes!S22=0,"",RES_hh_tes!S22/RES_hh_fec!S22)</f>
        <v>0.7194419785389754</v>
      </c>
      <c r="T22" s="78">
        <f>IF(RES_hh_tes!T22=0,"",RES_hh_tes!T22/RES_hh_fec!T22)</f>
        <v>0.72682314536367831</v>
      </c>
      <c r="U22" s="78">
        <f>IF(RES_hh_tes!U22=0,"",RES_hh_tes!U22/RES_hh_fec!U22)</f>
        <v>0.73059983950478324</v>
      </c>
      <c r="V22" s="78">
        <f>IF(RES_hh_tes!V22=0,"",RES_hh_tes!V22/RES_hh_fec!V22)</f>
        <v>0.73631790660527674</v>
      </c>
      <c r="W22" s="78">
        <f>IF(RES_hh_tes!W22=0,"",RES_hh_tes!W22/RES_hh_fec!W22)</f>
        <v>0.74415229302744812</v>
      </c>
      <c r="DA22" s="89" t="s">
        <v>435</v>
      </c>
    </row>
    <row r="23" spans="1:105" ht="12" customHeight="1" x14ac:dyDescent="0.25">
      <c r="A23" s="28" t="s">
        <v>202</v>
      </c>
      <c r="B23" s="78">
        <f>IF(RES_hh_tes!B23=0,"",RES_hh_tes!B23/RES_hh_fec!B23)</f>
        <v>0.68793013554873661</v>
      </c>
      <c r="C23" s="78">
        <f>IF(RES_hh_tes!C23=0,"",RES_hh_tes!C23/RES_hh_fec!C23)</f>
        <v>0.69009506688486577</v>
      </c>
      <c r="D23" s="78">
        <f>IF(RES_hh_tes!D23=0,"",RES_hh_tes!D23/RES_hh_fec!D23)</f>
        <v>0.69235140624930858</v>
      </c>
      <c r="E23" s="78">
        <f>IF(RES_hh_tes!E23=0,"",RES_hh_tes!E23/RES_hh_fec!E23)</f>
        <v>0.69496282673837784</v>
      </c>
      <c r="F23" s="78">
        <f>IF(RES_hh_tes!F23=0,"",RES_hh_tes!F23/RES_hh_fec!F23)</f>
        <v>0.69798983001665971</v>
      </c>
      <c r="G23" s="78">
        <f>IF(RES_hh_tes!G23=0,"",RES_hh_tes!G23/RES_hh_fec!G23)</f>
        <v>0.70183420890087911</v>
      </c>
      <c r="H23" s="78">
        <f>IF(RES_hh_tes!H23=0,"",RES_hh_tes!H23/RES_hh_fec!H23)</f>
        <v>0.70806298494509423</v>
      </c>
      <c r="I23" s="78">
        <f>IF(RES_hh_tes!I23=0,"",RES_hh_tes!I23/RES_hh_fec!I23)</f>
        <v>0.71626704239560557</v>
      </c>
      <c r="J23" s="78">
        <f>IF(RES_hh_tes!J23=0,"",RES_hh_tes!J23/RES_hh_fec!J23)</f>
        <v>0.72618791068545818</v>
      </c>
      <c r="K23" s="78">
        <f>IF(RES_hh_tes!K23=0,"",RES_hh_tes!K23/RES_hh_fec!K23)</f>
        <v>0.73316066452141637</v>
      </c>
      <c r="L23" s="78">
        <f>IF(RES_hh_tes!L23=0,"",RES_hh_tes!L23/RES_hh_fec!L23)</f>
        <v>0.74545464213103096</v>
      </c>
      <c r="M23" s="78">
        <f>IF(RES_hh_tes!M23=0,"",RES_hh_tes!M23/RES_hh_fec!M23)</f>
        <v>0.75557153800573595</v>
      </c>
      <c r="N23" s="78">
        <f>IF(RES_hh_tes!N23=0,"",RES_hh_tes!N23/RES_hh_fec!N23)</f>
        <v>0.76649548798768885</v>
      </c>
      <c r="O23" s="78">
        <f>IF(RES_hh_tes!O23=0,"",RES_hh_tes!O23/RES_hh_fec!O23)</f>
        <v>0.77428822926698482</v>
      </c>
      <c r="P23" s="78">
        <f>IF(RES_hh_tes!P23=0,"",RES_hh_tes!P23/RES_hh_fec!P23)</f>
        <v>0.77553126652300763</v>
      </c>
      <c r="Q23" s="78">
        <f>IF(RES_hh_tes!Q23=0,"",RES_hh_tes!Q23/RES_hh_fec!Q23)</f>
        <v>0.77822168537949332</v>
      </c>
      <c r="R23" s="78">
        <f>IF(RES_hh_tes!R23=0,"",RES_hh_tes!R23/RES_hh_fec!R23)</f>
        <v>0.77962709573829025</v>
      </c>
      <c r="S23" s="78">
        <f>IF(RES_hh_tes!S23=0,"",RES_hh_tes!S23/RES_hh_fec!S23)</f>
        <v>0.78267855260831443</v>
      </c>
      <c r="T23" s="78">
        <f>IF(RES_hh_tes!T23=0,"",RES_hh_tes!T23/RES_hh_fec!T23)</f>
        <v>0.78459138535896766</v>
      </c>
      <c r="U23" s="78">
        <f>IF(RES_hh_tes!U23=0,"",RES_hh_tes!U23/RES_hh_fec!U23)</f>
        <v>0.78708878242538327</v>
      </c>
      <c r="V23" s="78">
        <f>IF(RES_hh_tes!V23=0,"",RES_hh_tes!V23/RES_hh_fec!V23)</f>
        <v>0.79030029834504434</v>
      </c>
      <c r="W23" s="78">
        <f>IF(RES_hh_tes!W23=0,"",RES_hh_tes!W23/RES_hh_fec!W23)</f>
        <v>0.79312364168206784</v>
      </c>
      <c r="DA23" s="89" t="s">
        <v>436</v>
      </c>
    </row>
    <row r="24" spans="1:105" ht="12" customHeight="1" x14ac:dyDescent="0.25">
      <c r="A24" s="28" t="s">
        <v>203</v>
      </c>
      <c r="B24" s="78" t="str">
        <f>IF(RES_hh_tes!B24=0,"",RES_hh_tes!B24/RES_hh_fec!B24)</f>
        <v/>
      </c>
      <c r="C24" s="78" t="str">
        <f>IF(RES_hh_tes!C24=0,"",RES_hh_tes!C24/RES_hh_fec!C24)</f>
        <v/>
      </c>
      <c r="D24" s="78" t="str">
        <f>IF(RES_hh_tes!D24=0,"",RES_hh_tes!D24/RES_hh_fec!D24)</f>
        <v/>
      </c>
      <c r="E24" s="78" t="str">
        <f>IF(RES_hh_tes!E24=0,"",RES_hh_tes!E24/RES_hh_fec!E24)</f>
        <v/>
      </c>
      <c r="F24" s="78" t="str">
        <f>IF(RES_hh_tes!F24=0,"",RES_hh_tes!F24/RES_hh_fec!F24)</f>
        <v/>
      </c>
      <c r="G24" s="78" t="str">
        <f>IF(RES_hh_tes!G24=0,"",RES_hh_tes!G24/RES_hh_fec!G24)</f>
        <v/>
      </c>
      <c r="H24" s="78" t="str">
        <f>IF(RES_hh_tes!H24=0,"",RES_hh_tes!H24/RES_hh_fec!H24)</f>
        <v/>
      </c>
      <c r="I24" s="78" t="str">
        <f>IF(RES_hh_tes!I24=0,"",RES_hh_tes!I24/RES_hh_fec!I24)</f>
        <v/>
      </c>
      <c r="J24" s="78" t="str">
        <f>IF(RES_hh_tes!J24=0,"",RES_hh_tes!J24/RES_hh_fec!J24)</f>
        <v/>
      </c>
      <c r="K24" s="78" t="str">
        <f>IF(RES_hh_tes!K24=0,"",RES_hh_tes!K24/RES_hh_fec!K24)</f>
        <v/>
      </c>
      <c r="L24" s="78" t="str">
        <f>IF(RES_hh_tes!L24=0,"",RES_hh_tes!L24/RES_hh_fec!L24)</f>
        <v/>
      </c>
      <c r="M24" s="78" t="str">
        <f>IF(RES_hh_tes!M24=0,"",RES_hh_tes!M24/RES_hh_fec!M24)</f>
        <v/>
      </c>
      <c r="N24" s="78" t="str">
        <f>IF(RES_hh_tes!N24=0,"",RES_hh_tes!N24/RES_hh_fec!N24)</f>
        <v/>
      </c>
      <c r="O24" s="78" t="str">
        <f>IF(RES_hh_tes!O24=0,"",RES_hh_tes!O24/RES_hh_fec!O24)</f>
        <v/>
      </c>
      <c r="P24" s="78" t="str">
        <f>IF(RES_hh_tes!P24=0,"",RES_hh_tes!P24/RES_hh_fec!P24)</f>
        <v/>
      </c>
      <c r="Q24" s="78" t="str">
        <f>IF(RES_hh_tes!Q24=0,"",RES_hh_tes!Q24/RES_hh_fec!Q24)</f>
        <v/>
      </c>
      <c r="R24" s="78" t="str">
        <f>IF(RES_hh_tes!R24=0,"",RES_hh_tes!R24/RES_hh_fec!R24)</f>
        <v/>
      </c>
      <c r="S24" s="78" t="str">
        <f>IF(RES_hh_tes!S24=0,"",RES_hh_tes!S24/RES_hh_fec!S24)</f>
        <v/>
      </c>
      <c r="T24" s="78" t="str">
        <f>IF(RES_hh_tes!T24=0,"",RES_hh_tes!T24/RES_hh_fec!T24)</f>
        <v/>
      </c>
      <c r="U24" s="78" t="str">
        <f>IF(RES_hh_tes!U24=0,"",RES_hh_tes!U24/RES_hh_fec!U24)</f>
        <v/>
      </c>
      <c r="V24" s="78" t="str">
        <f>IF(RES_hh_tes!V24=0,"",RES_hh_tes!V24/RES_hh_fec!V24)</f>
        <v/>
      </c>
      <c r="W24" s="78" t="str">
        <f>IF(RES_hh_tes!W24=0,"",RES_hh_tes!W24/RES_hh_fec!W24)</f>
        <v/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0.60080316201620054</v>
      </c>
      <c r="C25" s="79">
        <f>IF(RES_hh_tes!C25=0,"",RES_hh_tes!C25/RES_hh_fec!C25)</f>
        <v>0.6056513000737539</v>
      </c>
      <c r="D25" s="79">
        <f>IF(RES_hh_tes!D25=0,"",RES_hh_tes!D25/RES_hh_fec!D25)</f>
        <v>0.60978576230129977</v>
      </c>
      <c r="E25" s="79">
        <f>IF(RES_hh_tes!E25=0,"",RES_hh_tes!E25/RES_hh_fec!E25)</f>
        <v>0.61349734479261409</v>
      </c>
      <c r="F25" s="79">
        <f>IF(RES_hh_tes!F25=0,"",RES_hh_tes!F25/RES_hh_fec!F25)</f>
        <v>0.61755009037543829</v>
      </c>
      <c r="G25" s="79">
        <f>IF(RES_hh_tes!G25=0,"",RES_hh_tes!G25/RES_hh_fec!G25)</f>
        <v>0.62206685055773292</v>
      </c>
      <c r="H25" s="79">
        <f>IF(RES_hh_tes!H25=0,"",RES_hh_tes!H25/RES_hh_fec!H25)</f>
        <v>0.62627971859827258</v>
      </c>
      <c r="I25" s="79">
        <f>IF(RES_hh_tes!I25=0,"",RES_hh_tes!I25/RES_hh_fec!I25)</f>
        <v>0.62840464157651488</v>
      </c>
      <c r="J25" s="79">
        <f>IF(RES_hh_tes!J25=0,"",RES_hh_tes!J25/RES_hh_fec!J25)</f>
        <v>0.62970055548741233</v>
      </c>
      <c r="K25" s="79">
        <f>IF(RES_hh_tes!K25=0,"",RES_hh_tes!K25/RES_hh_fec!K25)</f>
        <v>0.63153322917505061</v>
      </c>
      <c r="L25" s="79">
        <f>IF(RES_hh_tes!L25=0,"",RES_hh_tes!L25/RES_hh_fec!L25)</f>
        <v>0.63377215116817542</v>
      </c>
      <c r="M25" s="79">
        <f>IF(RES_hh_tes!M25=0,"",RES_hh_tes!M25/RES_hh_fec!M25)</f>
        <v>0.63718448688058704</v>
      </c>
      <c r="N25" s="79">
        <f>IF(RES_hh_tes!N25=0,"",RES_hh_tes!N25/RES_hh_fec!N25)</f>
        <v>0.64141982711309065</v>
      </c>
      <c r="O25" s="79">
        <f>IF(RES_hh_tes!O25=0,"",RES_hh_tes!O25/RES_hh_fec!O25)</f>
        <v>0.64699955420119071</v>
      </c>
      <c r="P25" s="79">
        <f>IF(RES_hh_tes!P25=0,"",RES_hh_tes!P25/RES_hh_fec!P25)</f>
        <v>0.65126327284667263</v>
      </c>
      <c r="Q25" s="79">
        <f>IF(RES_hh_tes!Q25=0,"",RES_hh_tes!Q25/RES_hh_fec!Q25)</f>
        <v>0.65908232671022682</v>
      </c>
      <c r="R25" s="79">
        <f>IF(RES_hh_tes!R25=0,"",RES_hh_tes!R25/RES_hh_fec!R25)</f>
        <v>0.6668124729847823</v>
      </c>
      <c r="S25" s="79">
        <f>IF(RES_hh_tes!S25=0,"",RES_hh_tes!S25/RES_hh_fec!S25)</f>
        <v>0.67772483324646804</v>
      </c>
      <c r="T25" s="79">
        <f>IF(RES_hh_tes!T25=0,"",RES_hh_tes!T25/RES_hh_fec!T25)</f>
        <v>0.6934611757752811</v>
      </c>
      <c r="U25" s="79">
        <f>IF(RES_hh_tes!U25=0,"",RES_hh_tes!U25/RES_hh_fec!U25)</f>
        <v>0.71084145807176224</v>
      </c>
      <c r="V25" s="79">
        <f>IF(RES_hh_tes!V25=0,"",RES_hh_tes!V25/RES_hh_fec!V25)</f>
        <v>0.72608514275094949</v>
      </c>
      <c r="W25" s="79">
        <f>IF(RES_hh_tes!W25=0,"",RES_hh_tes!W25/RES_hh_fec!W25)</f>
        <v>0.73709601160902816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0.99999999999999967</v>
      </c>
      <c r="C26" s="81">
        <f>IF(RES_hh_tes!C26=0,"",RES_hh_tes!C26/RES_hh_fec!C26)</f>
        <v>0.99999999999999978</v>
      </c>
      <c r="D26" s="81">
        <f>IF(RES_hh_tes!D26=0,"",RES_hh_tes!D26/RES_hh_fec!D26)</f>
        <v>1.0000000000000004</v>
      </c>
      <c r="E26" s="81">
        <f>IF(RES_hh_tes!E26=0,"",RES_hh_tes!E26/RES_hh_fec!E26)</f>
        <v>0.99999999999999956</v>
      </c>
      <c r="F26" s="81">
        <f>IF(RES_hh_tes!F26=0,"",RES_hh_tes!F26/RES_hh_fec!F26)</f>
        <v>1.0000000000000009</v>
      </c>
      <c r="G26" s="81">
        <f>IF(RES_hh_tes!G26=0,"",RES_hh_tes!G26/RES_hh_fec!G26)</f>
        <v>0.99999999999999878</v>
      </c>
      <c r="H26" s="81">
        <f>IF(RES_hh_tes!H26=0,"",RES_hh_tes!H26/RES_hh_fec!H26)</f>
        <v>1</v>
      </c>
      <c r="I26" s="81">
        <f>IF(RES_hh_tes!I26=0,"",RES_hh_tes!I26/RES_hh_fec!I26)</f>
        <v>1.0000000000000004</v>
      </c>
      <c r="J26" s="81">
        <f>IF(RES_hh_tes!J26=0,"",RES_hh_tes!J26/RES_hh_fec!J26)</f>
        <v>1.0000000000000007</v>
      </c>
      <c r="K26" s="81">
        <f>IF(RES_hh_tes!K26=0,"",RES_hh_tes!K26/RES_hh_fec!K26)</f>
        <v>0.99999999999999989</v>
      </c>
      <c r="L26" s="81">
        <f>IF(RES_hh_tes!L26=0,"",RES_hh_tes!L26/RES_hh_fec!L26)</f>
        <v>1.0000000000000011</v>
      </c>
      <c r="M26" s="81">
        <f>IF(RES_hh_tes!M26=0,"",RES_hh_tes!M26/RES_hh_fec!M26)</f>
        <v>1.0000000000000071</v>
      </c>
      <c r="N26" s="81">
        <f>IF(RES_hh_tes!N26=0,"",RES_hh_tes!N26/RES_hh_fec!N26)</f>
        <v>0.99999999999999001</v>
      </c>
      <c r="O26" s="81">
        <f>IF(RES_hh_tes!O26=0,"",RES_hh_tes!O26/RES_hh_fec!O26)</f>
        <v>1.0000000000000036</v>
      </c>
      <c r="P26" s="81">
        <f>IF(RES_hh_tes!P26=0,"",RES_hh_tes!P26/RES_hh_fec!P26)</f>
        <v>0.999999999999998</v>
      </c>
      <c r="Q26" s="81">
        <f>IF(RES_hh_tes!Q26=0,"",RES_hh_tes!Q26/RES_hh_fec!Q26)</f>
        <v>1.0000000000000002</v>
      </c>
      <c r="R26" s="81">
        <f>IF(RES_hh_tes!R26=0,"",RES_hh_tes!R26/RES_hh_fec!R26)</f>
        <v>1.0000000000000011</v>
      </c>
      <c r="S26" s="81">
        <f>IF(RES_hh_tes!S26=0,"",RES_hh_tes!S26/RES_hh_fec!S26)</f>
        <v>1.0000000000000038</v>
      </c>
      <c r="T26" s="81">
        <f>IF(RES_hh_tes!T26=0,"",RES_hh_tes!T26/RES_hh_fec!T26)</f>
        <v>1.0000000000000011</v>
      </c>
      <c r="U26" s="81">
        <f>IF(RES_hh_tes!U26=0,"",RES_hh_tes!U26/RES_hh_fec!U26)</f>
        <v>0.99999999999999278</v>
      </c>
      <c r="V26" s="81">
        <f>IF(RES_hh_tes!V26=0,"",RES_hh_tes!V26/RES_hh_fec!V26)</f>
        <v>1.0000000000000091</v>
      </c>
      <c r="W26" s="81">
        <f>IF(RES_hh_tes!W26=0,"",RES_hh_tes!W26/RES_hh_fec!W26)</f>
        <v>1.0000000000000024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0.64316445558319091</v>
      </c>
      <c r="C27" s="70">
        <f>IF(RES_hh_tes!C27=0,"",RES_hh_tes!C27/RES_hh_fec!C27)</f>
        <v>0.64895253590341173</v>
      </c>
      <c r="D27" s="70">
        <f>IF(RES_hh_tes!D27=0,"",RES_hh_tes!D27/RES_hh_fec!D27)</f>
        <v>0.64796382375560646</v>
      </c>
      <c r="E27" s="70">
        <f>IF(RES_hh_tes!E27=0,"",RES_hh_tes!E27/RES_hh_fec!E27)</f>
        <v>0.64859259705391692</v>
      </c>
      <c r="F27" s="70">
        <f>IF(RES_hh_tes!F27=0,"",RES_hh_tes!F27/RES_hh_fec!F27)</f>
        <v>0.65193183688185619</v>
      </c>
      <c r="G27" s="70">
        <f>IF(RES_hh_tes!G27=0,"",RES_hh_tes!G27/RES_hh_fec!G27)</f>
        <v>0.65481835697985269</v>
      </c>
      <c r="H27" s="70">
        <f>IF(RES_hh_tes!H27=0,"",RES_hh_tes!H27/RES_hh_fec!H27)</f>
        <v>0.66051009808818184</v>
      </c>
      <c r="I27" s="70">
        <f>IF(RES_hh_tes!I27=0,"",RES_hh_tes!I27/RES_hh_fec!I27)</f>
        <v>0.66149661929702708</v>
      </c>
      <c r="J27" s="70">
        <f>IF(RES_hh_tes!J27=0,"",RES_hh_tes!J27/RES_hh_fec!J27)</f>
        <v>0.66341927498514319</v>
      </c>
      <c r="K27" s="70">
        <f>IF(RES_hh_tes!K27=0,"",RES_hh_tes!K27/RES_hh_fec!K27)</f>
        <v>0.66449286145992781</v>
      </c>
      <c r="L27" s="70">
        <f>IF(RES_hh_tes!L27=0,"",RES_hh_tes!L27/RES_hh_fec!L27)</f>
        <v>0.66905280007507117</v>
      </c>
      <c r="M27" s="70">
        <f>IF(RES_hh_tes!M27=0,"",RES_hh_tes!M27/RES_hh_fec!M27)</f>
        <v>0.67316834840327255</v>
      </c>
      <c r="N27" s="70">
        <f>IF(RES_hh_tes!N27=0,"",RES_hh_tes!N27/RES_hh_fec!N27)</f>
        <v>0.67320370636913707</v>
      </c>
      <c r="O27" s="70">
        <f>IF(RES_hh_tes!O27=0,"",RES_hh_tes!O27/RES_hh_fec!O27)</f>
        <v>0.67241993812922718</v>
      </c>
      <c r="P27" s="70">
        <f>IF(RES_hh_tes!P27=0,"",RES_hh_tes!P27/RES_hh_fec!P27)</f>
        <v>0.67978487123031539</v>
      </c>
      <c r="Q27" s="70">
        <f>IF(RES_hh_tes!Q27=0,"",RES_hh_tes!Q27/RES_hh_fec!Q27)</f>
        <v>0.67709260963306761</v>
      </c>
      <c r="R27" s="70">
        <f>IF(RES_hh_tes!R27=0,"",RES_hh_tes!R27/RES_hh_fec!R27)</f>
        <v>0.67728285256021559</v>
      </c>
      <c r="S27" s="70">
        <f>IF(RES_hh_tes!S27=0,"",RES_hh_tes!S27/RES_hh_fec!S27)</f>
        <v>0.68325992761101806</v>
      </c>
      <c r="T27" s="70">
        <f>IF(RES_hh_tes!T27=0,"",RES_hh_tes!T27/RES_hh_fec!T27)</f>
        <v>0.69170061433849572</v>
      </c>
      <c r="U27" s="70">
        <f>IF(RES_hh_tes!U27=0,"",RES_hh_tes!U27/RES_hh_fec!U27)</f>
        <v>0.70296254875011965</v>
      </c>
      <c r="V27" s="70">
        <f>IF(RES_hh_tes!V27=0,"",RES_hh_tes!V27/RES_hh_fec!V27)</f>
        <v>0.71301029574369279</v>
      </c>
      <c r="W27" s="70">
        <f>IF(RES_hh_tes!W27=0,"",RES_hh_tes!W27/RES_hh_fec!W27)</f>
        <v>0.717288018646422</v>
      </c>
      <c r="DA27" s="88" t="s">
        <v>293</v>
      </c>
    </row>
    <row r="28" spans="1:105" ht="12" customHeight="1" x14ac:dyDescent="0.25">
      <c r="A28" s="28" t="s">
        <v>51</v>
      </c>
      <c r="B28" s="78">
        <f>IF(RES_hh_tes!B28=0,"",RES_hh_tes!B28/RES_hh_fec!B28)</f>
        <v>0.57093367644286785</v>
      </c>
      <c r="C28" s="78">
        <f>IF(RES_hh_tes!C28=0,"",RES_hh_tes!C28/RES_hh_fec!C28)</f>
        <v>0.57168550450108702</v>
      </c>
      <c r="D28" s="78">
        <f>IF(RES_hh_tes!D28=0,"",RES_hh_tes!D28/RES_hh_fec!D28)</f>
        <v>0.57266023433370195</v>
      </c>
      <c r="E28" s="78">
        <f>IF(RES_hh_tes!E28=0,"",RES_hh_tes!E28/RES_hh_fec!E28)</f>
        <v>0.57375103843749597</v>
      </c>
      <c r="F28" s="78">
        <f>IF(RES_hh_tes!F28=0,"",RES_hh_tes!F28/RES_hh_fec!F28)</f>
        <v>0.57500741355010399</v>
      </c>
      <c r="G28" s="78">
        <f>IF(RES_hh_tes!G28=0,"",RES_hh_tes!G28/RES_hh_fec!G28)</f>
        <v>0.57632709803061988</v>
      </c>
      <c r="H28" s="78">
        <f>IF(RES_hh_tes!H28=0,"",RES_hh_tes!H28/RES_hh_fec!H28)</f>
        <v>0.57781387294649689</v>
      </c>
      <c r="I28" s="78">
        <f>IF(RES_hh_tes!I28=0,"",RES_hh_tes!I28/RES_hh_fec!I28)</f>
        <v>0.57860653458553857</v>
      </c>
      <c r="J28" s="78">
        <f>IF(RES_hh_tes!J28=0,"",RES_hh_tes!J28/RES_hh_fec!J28)</f>
        <v>0.57893293085381659</v>
      </c>
      <c r="K28" s="78">
        <f>IF(RES_hh_tes!K28=0,"",RES_hh_tes!K28/RES_hh_fec!K28)</f>
        <v>0.57939290552772837</v>
      </c>
      <c r="L28" s="78">
        <f>IF(RES_hh_tes!L28=0,"",RES_hh_tes!L28/RES_hh_fec!L28)</f>
        <v>0.57984718413894987</v>
      </c>
      <c r="M28" s="78">
        <f>IF(RES_hh_tes!M28=0,"",RES_hh_tes!M28/RES_hh_fec!M28)</f>
        <v>0.58028579669866198</v>
      </c>
      <c r="N28" s="78">
        <f>IF(RES_hh_tes!N28=0,"",RES_hh_tes!N28/RES_hh_fec!N28)</f>
        <v>0.58062319645044758</v>
      </c>
      <c r="O28" s="78">
        <f>IF(RES_hh_tes!O28=0,"",RES_hh_tes!O28/RES_hh_fec!O28)</f>
        <v>0.58087977532065549</v>
      </c>
      <c r="P28" s="78">
        <f>IF(RES_hh_tes!P28=0,"",RES_hh_tes!P28/RES_hh_fec!P28)</f>
        <v>0.58098142095480754</v>
      </c>
      <c r="Q28" s="78">
        <f>IF(RES_hh_tes!Q28=0,"",RES_hh_tes!Q28/RES_hh_fec!Q28)</f>
        <v>0.58108377812177125</v>
      </c>
      <c r="R28" s="78">
        <f>IF(RES_hh_tes!R28=0,"",RES_hh_tes!R28/RES_hh_fec!R28)</f>
        <v>0.58131871441546845</v>
      </c>
      <c r="S28" s="78">
        <f>IF(RES_hh_tes!S28=0,"",RES_hh_tes!S28/RES_hh_fec!S28)</f>
        <v>0.58197909755957244</v>
      </c>
      <c r="T28" s="78">
        <f>IF(RES_hh_tes!T28=0,"",RES_hh_tes!T28/RES_hh_fec!T28)</f>
        <v>0.58281675305084046</v>
      </c>
      <c r="U28" s="78">
        <f>IF(RES_hh_tes!U28=0,"",RES_hh_tes!U28/RES_hh_fec!U28)</f>
        <v>0.58413402598449515</v>
      </c>
      <c r="V28" s="78">
        <f>IF(RES_hh_tes!V28=0,"",RES_hh_tes!V28/RES_hh_fec!V28)</f>
        <v>0.58536277430606098</v>
      </c>
      <c r="W28" s="78">
        <f>IF(RES_hh_tes!W28=0,"",RES_hh_tes!W28/RES_hh_fec!W28)</f>
        <v>0.586272211081039</v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0.569306528438006</v>
      </c>
      <c r="C29" s="78">
        <f>IF(RES_hh_tes!C29=0,"",RES_hh_tes!C29/RES_hh_fec!C29)</f>
        <v>0.5700270758527638</v>
      </c>
      <c r="D29" s="78">
        <f>IF(RES_hh_tes!D29=0,"",RES_hh_tes!D29/RES_hh_fec!D29)</f>
        <v>0.57115388408297563</v>
      </c>
      <c r="E29" s="78">
        <f>IF(RES_hh_tes!E29=0,"",RES_hh_tes!E29/RES_hh_fec!E29)</f>
        <v>0.57251064651569306</v>
      </c>
      <c r="F29" s="78">
        <f>IF(RES_hh_tes!F29=0,"",RES_hh_tes!F29/RES_hh_fec!F29)</f>
        <v>0.57416170096887409</v>
      </c>
      <c r="G29" s="78">
        <f>IF(RES_hh_tes!G29=0,"",RES_hh_tes!G29/RES_hh_fec!G29)</f>
        <v>0.57597142175621729</v>
      </c>
      <c r="H29" s="78">
        <f>IF(RES_hh_tes!H29=0,"",RES_hh_tes!H29/RES_hh_fec!H29)</f>
        <v>0.57810329225158485</v>
      </c>
      <c r="I29" s="78">
        <f>IF(RES_hh_tes!I29=0,"",RES_hh_tes!I29/RES_hh_fec!I29)</f>
        <v>0.57936666296253714</v>
      </c>
      <c r="J29" s="78">
        <f>IF(RES_hh_tes!J29=0,"",RES_hh_tes!J29/RES_hh_fec!J29)</f>
        <v>0.58003264912592245</v>
      </c>
      <c r="K29" s="78">
        <f>IF(RES_hh_tes!K29=0,"",RES_hh_tes!K29/RES_hh_fec!K29)</f>
        <v>0.58107400937723885</v>
      </c>
      <c r="L29" s="78">
        <f>IF(RES_hh_tes!L29=0,"",RES_hh_tes!L29/RES_hh_fec!L29)</f>
        <v>0.5821695827921366</v>
      </c>
      <c r="M29" s="78">
        <f>IF(RES_hh_tes!M29=0,"",RES_hh_tes!M29/RES_hh_fec!M29)</f>
        <v>0.58324920280487091</v>
      </c>
      <c r="N29" s="78">
        <f>IF(RES_hh_tes!N29=0,"",RES_hh_tes!N29/RES_hh_fec!N29)</f>
        <v>0.58408095607774779</v>
      </c>
      <c r="O29" s="78">
        <f>IF(RES_hh_tes!O29=0,"",RES_hh_tes!O29/RES_hh_fec!O29)</f>
        <v>0.58463847898811461</v>
      </c>
      <c r="P29" s="78">
        <f>IF(RES_hh_tes!P29=0,"",RES_hh_tes!P29/RES_hh_fec!P29)</f>
        <v>0.58489360040983007</v>
      </c>
      <c r="Q29" s="78">
        <f>IF(RES_hh_tes!Q29=0,"",RES_hh_tes!Q29/RES_hh_fec!Q29)</f>
        <v>0.58509517266193267</v>
      </c>
      <c r="R29" s="78">
        <f>IF(RES_hh_tes!R29=0,"",RES_hh_tes!R29/RES_hh_fec!R29)</f>
        <v>0.58561933323603044</v>
      </c>
      <c r="S29" s="78">
        <f>IF(RES_hh_tes!S29=0,"",RES_hh_tes!S29/RES_hh_fec!S29)</f>
        <v>0.58687811507240595</v>
      </c>
      <c r="T29" s="78">
        <f>IF(RES_hh_tes!T29=0,"",RES_hh_tes!T29/RES_hh_fec!T29)</f>
        <v>0.58877142591570042</v>
      </c>
      <c r="U29" s="78">
        <f>IF(RES_hh_tes!U29=0,"",RES_hh_tes!U29/RES_hh_fec!U29)</f>
        <v>0.59166429029495726</v>
      </c>
      <c r="V29" s="78">
        <f>IF(RES_hh_tes!V29=0,"",RES_hh_tes!V29/RES_hh_fec!V29)</f>
        <v>0.59537170201376133</v>
      </c>
      <c r="W29" s="78">
        <f>IF(RES_hh_tes!W29=0,"",RES_hh_tes!W29/RES_hh_fec!W29)</f>
        <v>0.6003410351718006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0.56443796842354899</v>
      </c>
      <c r="C30" s="78">
        <f>IF(RES_hh_tes!C30=0,"",RES_hh_tes!C30/RES_hh_fec!C30)</f>
        <v>0.56580249735676058</v>
      </c>
      <c r="D30" s="78">
        <f>IF(RES_hh_tes!D30=0,"",RES_hh_tes!D30/RES_hh_fec!D30)</f>
        <v>0.567478287317429</v>
      </c>
      <c r="E30" s="78">
        <f>IF(RES_hh_tes!E30=0,"",RES_hh_tes!E30/RES_hh_fec!E30)</f>
        <v>0.56905396587350521</v>
      </c>
      <c r="F30" s="78">
        <f>IF(RES_hh_tes!F30=0,"",RES_hh_tes!F30/RES_hh_fec!F30)</f>
        <v>0.57054016010624298</v>
      </c>
      <c r="G30" s="78">
        <f>IF(RES_hh_tes!G30=0,"",RES_hh_tes!G30/RES_hh_fec!G30)</f>
        <v>0.57214238789386118</v>
      </c>
      <c r="H30" s="78">
        <f>IF(RES_hh_tes!H30=0,"",RES_hh_tes!H30/RES_hh_fec!H30)</f>
        <v>0.57389930874686057</v>
      </c>
      <c r="I30" s="78">
        <f>IF(RES_hh_tes!I30=0,"",RES_hh_tes!I30/RES_hh_fec!I30)</f>
        <v>0.57496470701212621</v>
      </c>
      <c r="J30" s="78">
        <f>IF(RES_hh_tes!J30=0,"",RES_hh_tes!J30/RES_hh_fec!J30)</f>
        <v>0.57575724208236523</v>
      </c>
      <c r="K30" s="78">
        <f>IF(RES_hh_tes!K30=0,"",RES_hh_tes!K30/RES_hh_fec!K30)</f>
        <v>0.57676684020130464</v>
      </c>
      <c r="L30" s="78">
        <f>IF(RES_hh_tes!L30=0,"",RES_hh_tes!L30/RES_hh_fec!L30)</f>
        <v>0.57779050124331899</v>
      </c>
      <c r="M30" s="78">
        <f>IF(RES_hh_tes!M30=0,"",RES_hh_tes!M30/RES_hh_fec!M30)</f>
        <v>0.57869478329450519</v>
      </c>
      <c r="N30" s="78">
        <f>IF(RES_hh_tes!N30=0,"",RES_hh_tes!N30/RES_hh_fec!N30)</f>
        <v>0.57954127503521569</v>
      </c>
      <c r="O30" s="78">
        <f>IF(RES_hh_tes!O30=0,"",RES_hh_tes!O30/RES_hh_fec!O30)</f>
        <v>0.58024561157859544</v>
      </c>
      <c r="P30" s="78">
        <f>IF(RES_hh_tes!P30=0,"",RES_hh_tes!P30/RES_hh_fec!P30)</f>
        <v>0.58066883204928144</v>
      </c>
      <c r="Q30" s="78">
        <f>IF(RES_hh_tes!Q30=0,"",RES_hh_tes!Q30/RES_hh_fec!Q30)</f>
        <v>0.58099037488262495</v>
      </c>
      <c r="R30" s="78">
        <f>IF(RES_hh_tes!R30=0,"",RES_hh_tes!R30/RES_hh_fec!R30)</f>
        <v>0.58182250744291619</v>
      </c>
      <c r="S30" s="78">
        <f>IF(RES_hh_tes!S30=0,"",RES_hh_tes!S30/RES_hh_fec!S30)</f>
        <v>0.58330511516871908</v>
      </c>
      <c r="T30" s="78">
        <f>IF(RES_hh_tes!T30=0,"",RES_hh_tes!T30/RES_hh_fec!T30)</f>
        <v>0.58547919623556421</v>
      </c>
      <c r="U30" s="78">
        <f>IF(RES_hh_tes!U30=0,"",RES_hh_tes!U30/RES_hh_fec!U30)</f>
        <v>0.5884665253672996</v>
      </c>
      <c r="V30" s="78">
        <f>IF(RES_hh_tes!V30=0,"",RES_hh_tes!V30/RES_hh_fec!V30)</f>
        <v>0.59257356085600199</v>
      </c>
      <c r="W30" s="78">
        <f>IF(RES_hh_tes!W30=0,"",RES_hh_tes!W30/RES_hh_fec!W30)</f>
        <v>0.59753116465667722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0.5643581439413613</v>
      </c>
      <c r="C31" s="78">
        <f>IF(RES_hh_tes!C31=0,"",RES_hh_tes!C31/RES_hh_fec!C31)</f>
        <v>0.5653325603220275</v>
      </c>
      <c r="D31" s="78">
        <f>IF(RES_hh_tes!D31=0,"",RES_hh_tes!D31/RES_hh_fec!D31)</f>
        <v>0.56631538153885697</v>
      </c>
      <c r="E31" s="78">
        <f>IF(RES_hh_tes!E31=0,"",RES_hh_tes!E31/RES_hh_fec!E31)</f>
        <v>0.5673773602975728</v>
      </c>
      <c r="F31" s="78">
        <f>IF(RES_hh_tes!F31=0,"",RES_hh_tes!F31/RES_hh_fec!F31)</f>
        <v>0.56848443521970393</v>
      </c>
      <c r="G31" s="78">
        <f>IF(RES_hh_tes!G31=0,"",RES_hh_tes!G31/RES_hh_fec!G31)</f>
        <v>0.56969737824422007</v>
      </c>
      <c r="H31" s="78">
        <f>IF(RES_hh_tes!H31=0,"",RES_hh_tes!H31/RES_hh_fec!H31)</f>
        <v>0.57101962991918198</v>
      </c>
      <c r="I31" s="78">
        <f>IF(RES_hh_tes!I31=0,"",RES_hh_tes!I31/RES_hh_fec!I31)</f>
        <v>0.57167754066088527</v>
      </c>
      <c r="J31" s="78">
        <f>IF(RES_hh_tes!J31=0,"",RES_hh_tes!J31/RES_hh_fec!J31)</f>
        <v>0.57197145007448968</v>
      </c>
      <c r="K31" s="78">
        <f>IF(RES_hh_tes!K31=0,"",RES_hh_tes!K31/RES_hh_fec!K31)</f>
        <v>0.57236115555572598</v>
      </c>
      <c r="L31" s="78">
        <f>IF(RES_hh_tes!L31=0,"",RES_hh_tes!L31/RES_hh_fec!L31)</f>
        <v>0.57274614011006353</v>
      </c>
      <c r="M31" s="78">
        <f>IF(RES_hh_tes!M31=0,"",RES_hh_tes!M31/RES_hh_fec!M31)</f>
        <v>0.57309073913730413</v>
      </c>
      <c r="N31" s="78">
        <f>IF(RES_hh_tes!N31=0,"",RES_hh_tes!N31/RES_hh_fec!N31)</f>
        <v>0.57338038942935321</v>
      </c>
      <c r="O31" s="78">
        <f>IF(RES_hh_tes!O31=0,"",RES_hh_tes!O31/RES_hh_fec!O31)</f>
        <v>0.57361239475174963</v>
      </c>
      <c r="P31" s="78">
        <f>IF(RES_hh_tes!P31=0,"",RES_hh_tes!P31/RES_hh_fec!P31)</f>
        <v>0.57369095090326749</v>
      </c>
      <c r="Q31" s="78">
        <f>IF(RES_hh_tes!Q31=0,"",RES_hh_tes!Q31/RES_hh_fec!Q31)</f>
        <v>0.57375903888283242</v>
      </c>
      <c r="R31" s="78">
        <f>IF(RES_hh_tes!R31=0,"",RES_hh_tes!R31/RES_hh_fec!R31)</f>
        <v>0.57392980459062082</v>
      </c>
      <c r="S31" s="78">
        <f>IF(RES_hh_tes!S31=0,"",RES_hh_tes!S31/RES_hh_fec!S31)</f>
        <v>0.57431789283938417</v>
      </c>
      <c r="T31" s="78">
        <f>IF(RES_hh_tes!T31=0,"",RES_hh_tes!T31/RES_hh_fec!T31)</f>
        <v>0.57520741824807209</v>
      </c>
      <c r="U31" s="78">
        <f>IF(RES_hh_tes!U31=0,"",RES_hh_tes!U31/RES_hh_fec!U31)</f>
        <v>0.57662030405465514</v>
      </c>
      <c r="V31" s="78">
        <f>IF(RES_hh_tes!V31=0,"",RES_hh_tes!V31/RES_hh_fec!V31)</f>
        <v>0.57838467663573789</v>
      </c>
      <c r="W31" s="78">
        <f>IF(RES_hh_tes!W31=0,"",RES_hh_tes!W31/RES_hh_fec!W31)</f>
        <v>0.58004314553310676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0.72834460069410323</v>
      </c>
      <c r="C32" s="81">
        <f>IF(RES_hh_tes!C32=0,"",RES_hh_tes!C32/RES_hh_fec!C32)</f>
        <v>0.73081245593535749</v>
      </c>
      <c r="D32" s="81">
        <f>IF(RES_hh_tes!D32=0,"",RES_hh_tes!D32/RES_hh_fec!D32)</f>
        <v>0.73320269907044577</v>
      </c>
      <c r="E32" s="81">
        <f>IF(RES_hh_tes!E32=0,"",RES_hh_tes!E32/RES_hh_fec!E32)</f>
        <v>0.73606810696176606</v>
      </c>
      <c r="F32" s="81">
        <f>IF(RES_hh_tes!F32=0,"",RES_hh_tes!F32/RES_hh_fec!F32)</f>
        <v>0.73914552339856754</v>
      </c>
      <c r="G32" s="81">
        <f>IF(RES_hh_tes!G32=0,"",RES_hh_tes!G32/RES_hh_fec!G32)</f>
        <v>0.74237384287500374</v>
      </c>
      <c r="H32" s="81">
        <f>IF(RES_hh_tes!H32=0,"",RES_hh_tes!H32/RES_hh_fec!H32)</f>
        <v>0.74605778800380329</v>
      </c>
      <c r="I32" s="81">
        <f>IF(RES_hh_tes!I32=0,"",RES_hh_tes!I32/RES_hh_fec!I32)</f>
        <v>0.74805480120876222</v>
      </c>
      <c r="J32" s="81">
        <f>IF(RES_hh_tes!J32=0,"",RES_hh_tes!J32/RES_hh_fec!J32)</f>
        <v>0.74938298238966339</v>
      </c>
      <c r="K32" s="81">
        <f>IF(RES_hh_tes!K32=0,"",RES_hh_tes!K32/RES_hh_fec!K32)</f>
        <v>0.75114712293568831</v>
      </c>
      <c r="L32" s="81">
        <f>IF(RES_hh_tes!L32=0,"",RES_hh_tes!L32/RES_hh_fec!L32)</f>
        <v>0.75300100738528475</v>
      </c>
      <c r="M32" s="81">
        <f>IF(RES_hh_tes!M32=0,"",RES_hh_tes!M32/RES_hh_fec!M32)</f>
        <v>0.75515378017609724</v>
      </c>
      <c r="N32" s="81">
        <f>IF(RES_hh_tes!N32=0,"",RES_hh_tes!N32/RES_hh_fec!N32)</f>
        <v>0.75774715700423512</v>
      </c>
      <c r="O32" s="81">
        <f>IF(RES_hh_tes!O32=0,"",RES_hh_tes!O32/RES_hh_fec!O32)</f>
        <v>0.76081688840442818</v>
      </c>
      <c r="P32" s="81">
        <f>IF(RES_hh_tes!P32=0,"",RES_hh_tes!P32/RES_hh_fec!P32)</f>
        <v>0.76381750795654613</v>
      </c>
      <c r="Q32" s="81">
        <f>IF(RES_hh_tes!Q32=0,"",RES_hh_tes!Q32/RES_hh_fec!Q32)</f>
        <v>0.76796648027289072</v>
      </c>
      <c r="R32" s="81">
        <f>IF(RES_hh_tes!R32=0,"",RES_hh_tes!R32/RES_hh_fec!R32)</f>
        <v>0.77373257064102408</v>
      </c>
      <c r="S32" s="81">
        <f>IF(RES_hh_tes!S32=0,"",RES_hh_tes!S32/RES_hh_fec!S32)</f>
        <v>0.78236349857118304</v>
      </c>
      <c r="T32" s="81">
        <f>IF(RES_hh_tes!T32=0,"",RES_hh_tes!T32/RES_hh_fec!T32)</f>
        <v>0.79347395193362691</v>
      </c>
      <c r="U32" s="81">
        <f>IF(RES_hh_tes!U32=0,"",RES_hh_tes!U32/RES_hh_fec!U32)</f>
        <v>0.8065818037634872</v>
      </c>
      <c r="V32" s="81">
        <f>IF(RES_hh_tes!V32=0,"",RES_hh_tes!V32/RES_hh_fec!V32)</f>
        <v>0.82021056879626031</v>
      </c>
      <c r="W32" s="81">
        <f>IF(RES_hh_tes!W32=0,"",RES_hh_tes!W32/RES_hh_fec!W32)</f>
        <v>0.83269666530679787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17323.853034072559</v>
      </c>
      <c r="C3" s="65">
        <f t="shared" si="0"/>
        <v>17489.813224584708</v>
      </c>
      <c r="D3" s="65">
        <f t="shared" si="0"/>
        <v>18109.842089810183</v>
      </c>
      <c r="E3" s="65">
        <f t="shared" si="0"/>
        <v>19744.764506370168</v>
      </c>
      <c r="F3" s="65">
        <f t="shared" si="0"/>
        <v>21057.909172631134</v>
      </c>
      <c r="G3" s="65">
        <f t="shared" si="0"/>
        <v>21145.744668492021</v>
      </c>
      <c r="H3" s="65">
        <f t="shared" si="0"/>
        <v>20830.493826956776</v>
      </c>
      <c r="I3" s="65">
        <f t="shared" si="0"/>
        <v>20657.756136277578</v>
      </c>
      <c r="J3" s="65">
        <f t="shared" si="0"/>
        <v>19927.123100888479</v>
      </c>
      <c r="K3" s="65">
        <f t="shared" si="0"/>
        <v>19494.6206808266</v>
      </c>
      <c r="L3" s="65">
        <f t="shared" si="0"/>
        <v>20856.318985704449</v>
      </c>
      <c r="M3" s="65">
        <f t="shared" si="0"/>
        <v>17399.25008450009</v>
      </c>
      <c r="N3" s="65">
        <f t="shared" si="0"/>
        <v>17099.72246168154</v>
      </c>
      <c r="O3" s="65">
        <f t="shared" si="0"/>
        <v>16217.964438746736</v>
      </c>
      <c r="P3" s="65">
        <f t="shared" si="0"/>
        <v>15756.115443437469</v>
      </c>
      <c r="Q3" s="65">
        <f t="shared" si="0"/>
        <v>17203.716564184859</v>
      </c>
      <c r="R3" s="65">
        <f t="shared" ref="R3:V3" si="1">SUM(R4,R15,R17,R27)</f>
        <v>16444.698576739447</v>
      </c>
      <c r="S3" s="65">
        <f t="shared" si="1"/>
        <v>16474.453389196788</v>
      </c>
      <c r="T3" s="65">
        <f t="shared" si="1"/>
        <v>17698.54288722192</v>
      </c>
      <c r="U3" s="65">
        <f t="shared" si="1"/>
        <v>15746.537145797101</v>
      </c>
      <c r="V3" s="65">
        <f t="shared" si="1"/>
        <v>15961.828540516826</v>
      </c>
      <c r="W3" s="65">
        <f t="shared" ref="W3" si="2">SUM(W4,W15,W17,W27)</f>
        <v>16272.527214505208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13110.711973532918</v>
      </c>
      <c r="C4" s="69">
        <f t="shared" si="3"/>
        <v>13206.170482713153</v>
      </c>
      <c r="D4" s="69">
        <f t="shared" si="3"/>
        <v>13805.788161352382</v>
      </c>
      <c r="E4" s="69">
        <f t="shared" si="3"/>
        <v>15395.981490750739</v>
      </c>
      <c r="F4" s="69">
        <f t="shared" si="3"/>
        <v>16781.397747807008</v>
      </c>
      <c r="G4" s="69">
        <f t="shared" si="3"/>
        <v>16806.800005511646</v>
      </c>
      <c r="H4" s="69">
        <f t="shared" si="3"/>
        <v>16302.489666682104</v>
      </c>
      <c r="I4" s="69">
        <f t="shared" si="3"/>
        <v>16083.965865393717</v>
      </c>
      <c r="J4" s="69">
        <f t="shared" si="3"/>
        <v>15361.6866776075</v>
      </c>
      <c r="K4" s="69">
        <f t="shared" si="3"/>
        <v>15056.650452947095</v>
      </c>
      <c r="L4" s="69">
        <f t="shared" si="3"/>
        <v>16273.144114634641</v>
      </c>
      <c r="M4" s="69">
        <f t="shared" si="3"/>
        <v>13070.556935068304</v>
      </c>
      <c r="N4" s="69">
        <f t="shared" si="3"/>
        <v>12717.710363337779</v>
      </c>
      <c r="O4" s="69">
        <f t="shared" si="3"/>
        <v>11886.775131300103</v>
      </c>
      <c r="P4" s="69">
        <f t="shared" si="3"/>
        <v>11430.892627258512</v>
      </c>
      <c r="Q4" s="69">
        <f t="shared" si="3"/>
        <v>12674.195005615871</v>
      </c>
      <c r="R4" s="69">
        <f t="shared" ref="R4:V4" si="4">SUM(R5:R14)</f>
        <v>11710.812782686598</v>
      </c>
      <c r="S4" s="69">
        <f t="shared" si="4"/>
        <v>11773.826991956657</v>
      </c>
      <c r="T4" s="69">
        <f t="shared" si="4"/>
        <v>12995.424091293607</v>
      </c>
      <c r="U4" s="69">
        <f t="shared" si="4"/>
        <v>11378.510378062627</v>
      </c>
      <c r="V4" s="69">
        <f t="shared" si="4"/>
        <v>11648.68397638826</v>
      </c>
      <c r="W4" s="69">
        <f t="shared" ref="W4" si="5">SUM(W5:W14)</f>
        <v>11660.556130775425</v>
      </c>
      <c r="DA4" s="88" t="s">
        <v>265</v>
      </c>
    </row>
    <row r="5" spans="1:105" ht="12" customHeight="1" x14ac:dyDescent="0.25">
      <c r="A5" s="28" t="s">
        <v>51</v>
      </c>
      <c r="B5" s="72">
        <v>577.28485744502257</v>
      </c>
      <c r="C5" s="72">
        <v>629.53864572331986</v>
      </c>
      <c r="D5" s="72">
        <v>697.22908795968476</v>
      </c>
      <c r="E5" s="72">
        <v>624.67165474680235</v>
      </c>
      <c r="F5" s="72">
        <v>832.45969899378542</v>
      </c>
      <c r="G5" s="72">
        <v>874.93557115310807</v>
      </c>
      <c r="H5" s="72">
        <v>896.852703412511</v>
      </c>
      <c r="I5" s="72">
        <v>795.30079278015148</v>
      </c>
      <c r="J5" s="72">
        <v>840.86636565305037</v>
      </c>
      <c r="K5" s="72">
        <v>895.2621747413649</v>
      </c>
      <c r="L5" s="72">
        <v>816.72437309832708</v>
      </c>
      <c r="M5" s="72">
        <v>732.31989839270079</v>
      </c>
      <c r="N5" s="72">
        <v>671.15650076294821</v>
      </c>
      <c r="O5" s="72">
        <v>487.24864194042908</v>
      </c>
      <c r="P5" s="72">
        <v>454.21439357333736</v>
      </c>
      <c r="Q5" s="72">
        <v>417.31017868267099</v>
      </c>
      <c r="R5" s="72">
        <v>396.74688510148002</v>
      </c>
      <c r="S5" s="72">
        <v>777.81691429289299</v>
      </c>
      <c r="T5" s="72">
        <v>884.03072804638441</v>
      </c>
      <c r="U5" s="72">
        <v>545.07404344250051</v>
      </c>
      <c r="V5" s="72">
        <v>525.90934381572492</v>
      </c>
      <c r="W5" s="72">
        <v>465.60501029397903</v>
      </c>
      <c r="DA5" s="89" t="s">
        <v>446</v>
      </c>
    </row>
    <row r="6" spans="1:105" ht="12" customHeight="1" x14ac:dyDescent="0.25">
      <c r="A6" s="28" t="s">
        <v>74</v>
      </c>
      <c r="B6" s="72">
        <v>2751.4447773066877</v>
      </c>
      <c r="C6" s="72">
        <v>2399.7910817240759</v>
      </c>
      <c r="D6" s="72">
        <v>2461.7331215166178</v>
      </c>
      <c r="E6" s="72">
        <v>2500.9742798923862</v>
      </c>
      <c r="F6" s="72">
        <v>2626.9179060250794</v>
      </c>
      <c r="G6" s="72">
        <v>2588.5144682877872</v>
      </c>
      <c r="H6" s="72">
        <v>2355.5527062435367</v>
      </c>
      <c r="I6" s="72">
        <v>2324.7054159057225</v>
      </c>
      <c r="J6" s="72">
        <v>2224.8980767575486</v>
      </c>
      <c r="K6" s="72">
        <v>1987.285389592764</v>
      </c>
      <c r="L6" s="72">
        <v>1972.4529420185161</v>
      </c>
      <c r="M6" s="72">
        <v>1523.0718263642591</v>
      </c>
      <c r="N6" s="72">
        <v>1448.0996120334039</v>
      </c>
      <c r="O6" s="72">
        <v>1235.2366864688856</v>
      </c>
      <c r="P6" s="72">
        <v>1048.7241345275811</v>
      </c>
      <c r="Q6" s="72">
        <v>1066.2844473334521</v>
      </c>
      <c r="R6" s="72">
        <v>1155.8152805549635</v>
      </c>
      <c r="S6" s="72">
        <v>943.71088512498727</v>
      </c>
      <c r="T6" s="72">
        <v>1129.5313317619987</v>
      </c>
      <c r="U6" s="72">
        <v>894.69944950999991</v>
      </c>
      <c r="V6" s="72">
        <v>836.32610644999988</v>
      </c>
      <c r="W6" s="72">
        <v>890.30309583000007</v>
      </c>
      <c r="DA6" s="89" t="s">
        <v>447</v>
      </c>
    </row>
    <row r="7" spans="1:105" ht="12" customHeight="1" x14ac:dyDescent="0.25">
      <c r="A7" s="28" t="s">
        <v>205</v>
      </c>
      <c r="B7" s="72">
        <v>6268.7452983658004</v>
      </c>
      <c r="C7" s="72">
        <v>6263.0746673333915</v>
      </c>
      <c r="D7" s="72">
        <v>6214.3887055438827</v>
      </c>
      <c r="E7" s="72">
        <v>7005.0517158029788</v>
      </c>
      <c r="F7" s="72">
        <v>7838.7252033876621</v>
      </c>
      <c r="G7" s="72">
        <v>7595.2180666711183</v>
      </c>
      <c r="H7" s="72">
        <v>6535.1481999427215</v>
      </c>
      <c r="I7" s="72">
        <v>6263.538388201935</v>
      </c>
      <c r="J7" s="72">
        <v>5931.054193151208</v>
      </c>
      <c r="K7" s="72">
        <v>5657.8437284767051</v>
      </c>
      <c r="L7" s="72">
        <v>5752.361444591862</v>
      </c>
      <c r="M7" s="72">
        <v>4817.3300823712225</v>
      </c>
      <c r="N7" s="72">
        <v>4473.8360330624282</v>
      </c>
      <c r="O7" s="72">
        <v>4640.1889813028474</v>
      </c>
      <c r="P7" s="72">
        <v>4636.3606258845393</v>
      </c>
      <c r="Q7" s="72">
        <v>5585.5145898555847</v>
      </c>
      <c r="R7" s="72">
        <v>4796.8042163298196</v>
      </c>
      <c r="S7" s="72">
        <v>4688.5554374295934</v>
      </c>
      <c r="T7" s="72">
        <v>4926.7445688222006</v>
      </c>
      <c r="U7" s="72">
        <v>4270.1470541182343</v>
      </c>
      <c r="V7" s="72">
        <v>4603.0685552512477</v>
      </c>
      <c r="W7" s="72">
        <v>4472.5368028975918</v>
      </c>
      <c r="DA7" s="89" t="s">
        <v>448</v>
      </c>
    </row>
    <row r="8" spans="1:105" ht="12" customHeight="1" x14ac:dyDescent="0.25">
      <c r="A8" s="28" t="s">
        <v>192</v>
      </c>
      <c r="B8" s="72">
        <v>3513.2370404154062</v>
      </c>
      <c r="C8" s="72">
        <v>3913.7660879323648</v>
      </c>
      <c r="D8" s="72">
        <v>4432.4372463321952</v>
      </c>
      <c r="E8" s="72">
        <v>5265.2838403085716</v>
      </c>
      <c r="F8" s="72">
        <v>5483.2949394004791</v>
      </c>
      <c r="G8" s="72">
        <v>5748.131899399631</v>
      </c>
      <c r="H8" s="72">
        <v>6514.9360570833351</v>
      </c>
      <c r="I8" s="72">
        <v>6700.4212685059083</v>
      </c>
      <c r="J8" s="72">
        <v>6364.8680420456931</v>
      </c>
      <c r="K8" s="72">
        <v>6516.2591601362619</v>
      </c>
      <c r="L8" s="72">
        <v>7731.6053549259368</v>
      </c>
      <c r="M8" s="72">
        <v>5997.8351279401222</v>
      </c>
      <c r="N8" s="72">
        <v>6124.6182174789992</v>
      </c>
      <c r="O8" s="72">
        <v>5524.1008215879419</v>
      </c>
      <c r="P8" s="72">
        <v>5291.5934732730557</v>
      </c>
      <c r="Q8" s="72">
        <v>5605.0857897441647</v>
      </c>
      <c r="R8" s="72">
        <v>5361.4464007003353</v>
      </c>
      <c r="S8" s="72">
        <v>5363.7437551091834</v>
      </c>
      <c r="T8" s="72">
        <v>6055.1174626630227</v>
      </c>
      <c r="U8" s="72">
        <v>5668.5898309918921</v>
      </c>
      <c r="V8" s="72">
        <v>5683.3799708712877</v>
      </c>
      <c r="W8" s="72">
        <v>5832.1112217538548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3257.5887694725216</v>
      </c>
      <c r="C17" s="69">
        <f t="shared" si="7"/>
        <v>3276.5129961519588</v>
      </c>
      <c r="D17" s="69">
        <f t="shared" si="7"/>
        <v>3248.1669203584643</v>
      </c>
      <c r="E17" s="69">
        <f t="shared" si="7"/>
        <v>3215.1058515211398</v>
      </c>
      <c r="F17" s="69">
        <f t="shared" si="7"/>
        <v>3157.3939372921905</v>
      </c>
      <c r="G17" s="69">
        <f t="shared" si="7"/>
        <v>3190.4907030169002</v>
      </c>
      <c r="H17" s="69">
        <f t="shared" si="7"/>
        <v>3224.2560939839459</v>
      </c>
      <c r="I17" s="69">
        <f t="shared" si="7"/>
        <v>3240.5097035187537</v>
      </c>
      <c r="J17" s="69">
        <f t="shared" si="7"/>
        <v>3229.1333344616805</v>
      </c>
      <c r="K17" s="69">
        <f t="shared" si="7"/>
        <v>3112.724483435622</v>
      </c>
      <c r="L17" s="69">
        <f t="shared" si="7"/>
        <v>3242.5526976041137</v>
      </c>
      <c r="M17" s="69">
        <f t="shared" si="7"/>
        <v>3124.588556360929</v>
      </c>
      <c r="N17" s="69">
        <f t="shared" si="7"/>
        <v>3154.636267190459</v>
      </c>
      <c r="O17" s="69">
        <f t="shared" si="7"/>
        <v>3206.0652543960805</v>
      </c>
      <c r="P17" s="69">
        <f t="shared" si="7"/>
        <v>3178.9413878990463</v>
      </c>
      <c r="Q17" s="69">
        <f t="shared" si="7"/>
        <v>3297.8324935304336</v>
      </c>
      <c r="R17" s="69">
        <f t="shared" ref="R17:V17" si="8">SUM(R18:R26)</f>
        <v>3408.8678046244131</v>
      </c>
      <c r="S17" s="69">
        <f t="shared" si="8"/>
        <v>3377.2312729206615</v>
      </c>
      <c r="T17" s="69">
        <f t="shared" si="8"/>
        <v>3311.8203431863371</v>
      </c>
      <c r="U17" s="69">
        <f t="shared" si="8"/>
        <v>3119.0102896091512</v>
      </c>
      <c r="V17" s="69">
        <f t="shared" si="8"/>
        <v>3092.0423521788907</v>
      </c>
      <c r="W17" s="69">
        <f t="shared" ref="W17" si="9">SUM(W18:W26)</f>
        <v>3294.8436522139682</v>
      </c>
      <c r="DA17" s="88" t="s">
        <v>267</v>
      </c>
    </row>
    <row r="18" spans="1:105" ht="12" customHeight="1" x14ac:dyDescent="0.25">
      <c r="A18" s="28" t="s">
        <v>51</v>
      </c>
      <c r="B18" s="72">
        <v>51.501636608164503</v>
      </c>
      <c r="C18" s="72">
        <v>54.794191642881607</v>
      </c>
      <c r="D18" s="72">
        <v>51.882206076221152</v>
      </c>
      <c r="E18" s="72">
        <v>49.903243653072238</v>
      </c>
      <c r="F18" s="72">
        <v>51.012548179870606</v>
      </c>
      <c r="G18" s="72">
        <v>51.881418004680974</v>
      </c>
      <c r="H18" s="72">
        <v>48.542765366851519</v>
      </c>
      <c r="I18" s="72">
        <v>44.251475598850853</v>
      </c>
      <c r="J18" s="72">
        <v>44.239871428476086</v>
      </c>
      <c r="K18" s="72">
        <v>39.966341627483644</v>
      </c>
      <c r="L18" s="72">
        <v>39.659773153284135</v>
      </c>
      <c r="M18" s="72">
        <v>32.288330408616936</v>
      </c>
      <c r="N18" s="72">
        <v>28.672769057187764</v>
      </c>
      <c r="O18" s="72">
        <v>26.009593593530212</v>
      </c>
      <c r="P18" s="72">
        <v>25.305481341428219</v>
      </c>
      <c r="Q18" s="72">
        <v>23.22903824568689</v>
      </c>
      <c r="R18" s="72">
        <v>20.651721709817529</v>
      </c>
      <c r="S18" s="72">
        <v>21.589013129006727</v>
      </c>
      <c r="T18" s="72">
        <v>18.028667851745428</v>
      </c>
      <c r="U18" s="72">
        <v>17.682059184571454</v>
      </c>
      <c r="V18" s="72">
        <v>12.719197514208465</v>
      </c>
      <c r="W18" s="72">
        <v>10.524728097281608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1779.0842505959392</v>
      </c>
      <c r="C19" s="72">
        <v>1678.1470025075644</v>
      </c>
      <c r="D19" s="72">
        <v>1608.3328390693594</v>
      </c>
      <c r="E19" s="72">
        <v>1500.9636169273249</v>
      </c>
      <c r="F19" s="72">
        <v>1474.4732132176523</v>
      </c>
      <c r="G19" s="72">
        <v>1447.1112359343736</v>
      </c>
      <c r="H19" s="72">
        <v>1337.7814514211445</v>
      </c>
      <c r="I19" s="72">
        <v>1304.1797162186533</v>
      </c>
      <c r="J19" s="72">
        <v>1282.5943433236309</v>
      </c>
      <c r="K19" s="72">
        <v>1241.6581535816792</v>
      </c>
      <c r="L19" s="72">
        <v>1276.2138627598702</v>
      </c>
      <c r="M19" s="72">
        <v>1299.5597129397818</v>
      </c>
      <c r="N19" s="72">
        <v>1294.7005939894213</v>
      </c>
      <c r="O19" s="72">
        <v>1350.9100370113047</v>
      </c>
      <c r="P19" s="72">
        <v>1336.5442854917944</v>
      </c>
      <c r="Q19" s="72">
        <v>1268.8500807278485</v>
      </c>
      <c r="R19" s="72">
        <v>1270.7166226903755</v>
      </c>
      <c r="S19" s="72">
        <v>1271.9947008106778</v>
      </c>
      <c r="T19" s="72">
        <v>1198.4889211679983</v>
      </c>
      <c r="U19" s="72">
        <v>1058.3885981900014</v>
      </c>
      <c r="V19" s="72">
        <v>989.33321387999604</v>
      </c>
      <c r="W19" s="72">
        <v>1053.1863881000027</v>
      </c>
      <c r="DA19" s="89" t="s">
        <v>458</v>
      </c>
    </row>
    <row r="20" spans="1:105" ht="12" customHeight="1" x14ac:dyDescent="0.25">
      <c r="A20" s="28" t="s">
        <v>205</v>
      </c>
      <c r="B20" s="72">
        <v>570.17677703419963</v>
      </c>
      <c r="C20" s="72">
        <v>575.82978786660647</v>
      </c>
      <c r="D20" s="72">
        <v>543.96854289611736</v>
      </c>
      <c r="E20" s="72">
        <v>529.5756605970239</v>
      </c>
      <c r="F20" s="72">
        <v>524.65487505233784</v>
      </c>
      <c r="G20" s="72">
        <v>524.00392452888366</v>
      </c>
      <c r="H20" s="72">
        <v>496.73782213727361</v>
      </c>
      <c r="I20" s="72">
        <v>485.55589571806564</v>
      </c>
      <c r="J20" s="72">
        <v>486.44490328879539</v>
      </c>
      <c r="K20" s="72">
        <v>445.29714140329509</v>
      </c>
      <c r="L20" s="72">
        <v>422.22552280814256</v>
      </c>
      <c r="M20" s="72">
        <v>405.43656514878035</v>
      </c>
      <c r="N20" s="72">
        <v>372.60901005757114</v>
      </c>
      <c r="O20" s="72">
        <v>418.74701761715068</v>
      </c>
      <c r="P20" s="72">
        <v>431.73713615546137</v>
      </c>
      <c r="Q20" s="72">
        <v>496.18270506441814</v>
      </c>
      <c r="R20" s="72">
        <v>424.29540691018002</v>
      </c>
      <c r="S20" s="72">
        <v>414.59165425040959</v>
      </c>
      <c r="T20" s="72">
        <v>416.38377057779729</v>
      </c>
      <c r="U20" s="72">
        <v>381.55430384176657</v>
      </c>
      <c r="V20" s="72">
        <v>411.98965834875207</v>
      </c>
      <c r="W20" s="72">
        <v>400.11600586240678</v>
      </c>
      <c r="DA20" s="89" t="s">
        <v>459</v>
      </c>
    </row>
    <row r="21" spans="1:105" ht="12" customHeight="1" x14ac:dyDescent="0.25">
      <c r="A21" s="28" t="s">
        <v>192</v>
      </c>
      <c r="B21" s="72">
        <v>856.8261052342184</v>
      </c>
      <c r="C21" s="72">
        <v>967.74201413490653</v>
      </c>
      <c r="D21" s="72">
        <v>1043.9833323167661</v>
      </c>
      <c r="E21" s="72">
        <v>1134.6633303437186</v>
      </c>
      <c r="F21" s="72">
        <v>1107.25330084233</v>
      </c>
      <c r="G21" s="72">
        <v>1167.4941245489622</v>
      </c>
      <c r="H21" s="72">
        <v>1341.1940550586762</v>
      </c>
      <c r="I21" s="72">
        <v>1406.5226159831839</v>
      </c>
      <c r="J21" s="72">
        <v>1415.8542164207781</v>
      </c>
      <c r="K21" s="72">
        <v>1385.8028468231641</v>
      </c>
      <c r="L21" s="72">
        <v>1504.4535388828169</v>
      </c>
      <c r="M21" s="72">
        <v>1387.3039478637497</v>
      </c>
      <c r="N21" s="72">
        <v>1458.653894086279</v>
      </c>
      <c r="O21" s="72">
        <v>1410.3986061740948</v>
      </c>
      <c r="P21" s="72">
        <v>1385.3544849103625</v>
      </c>
      <c r="Q21" s="72">
        <v>1509.57066949248</v>
      </c>
      <c r="R21" s="72">
        <v>1693.20405331404</v>
      </c>
      <c r="S21" s="72">
        <v>1669.0559047305671</v>
      </c>
      <c r="T21" s="72">
        <v>1678.918983588796</v>
      </c>
      <c r="U21" s="72">
        <v>1661.3853283928117</v>
      </c>
      <c r="V21" s="72">
        <v>1678.0002824359342</v>
      </c>
      <c r="W21" s="72">
        <v>1831.016530154277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955.55229106711988</v>
      </c>
      <c r="C27" s="69">
        <f t="shared" si="10"/>
        <v>1007.1297457195969</v>
      </c>
      <c r="D27" s="69">
        <f t="shared" si="10"/>
        <v>1055.8870080993372</v>
      </c>
      <c r="E27" s="69">
        <f t="shared" si="10"/>
        <v>1133.6771640982874</v>
      </c>
      <c r="F27" s="69">
        <f t="shared" si="10"/>
        <v>1119.1174875319389</v>
      </c>
      <c r="G27" s="69">
        <f t="shared" si="10"/>
        <v>1148.4539599634754</v>
      </c>
      <c r="H27" s="69">
        <f t="shared" si="10"/>
        <v>1303.7480662907249</v>
      </c>
      <c r="I27" s="69">
        <f t="shared" si="10"/>
        <v>1333.2805673651064</v>
      </c>
      <c r="J27" s="69">
        <f t="shared" si="10"/>
        <v>1336.3030888192975</v>
      </c>
      <c r="K27" s="69">
        <f t="shared" si="10"/>
        <v>1325.2457444438849</v>
      </c>
      <c r="L27" s="69">
        <f t="shared" si="10"/>
        <v>1340.6221734656942</v>
      </c>
      <c r="M27" s="69">
        <f t="shared" si="10"/>
        <v>1204.1045930708583</v>
      </c>
      <c r="N27" s="69">
        <f t="shared" si="10"/>
        <v>1227.3758311533029</v>
      </c>
      <c r="O27" s="69">
        <f t="shared" si="10"/>
        <v>1125.1240530505529</v>
      </c>
      <c r="P27" s="69">
        <f t="shared" si="10"/>
        <v>1146.2814282799111</v>
      </c>
      <c r="Q27" s="69">
        <f t="shared" si="10"/>
        <v>1231.6890650385544</v>
      </c>
      <c r="R27" s="69">
        <f t="shared" ref="R27:V27" si="11">SUM(R28:R32)</f>
        <v>1325.0179894284347</v>
      </c>
      <c r="S27" s="69">
        <f t="shared" si="11"/>
        <v>1323.3951243194667</v>
      </c>
      <c r="T27" s="69">
        <f t="shared" si="11"/>
        <v>1391.2984527419753</v>
      </c>
      <c r="U27" s="69">
        <f t="shared" si="11"/>
        <v>1249.0164781253216</v>
      </c>
      <c r="V27" s="69">
        <f t="shared" si="11"/>
        <v>1221.1022119496761</v>
      </c>
      <c r="W27" s="69">
        <f t="shared" ref="W27" si="12">SUM(W28:W32)</f>
        <v>1317.1274315158155</v>
      </c>
      <c r="DA27" s="88" t="s">
        <v>268</v>
      </c>
    </row>
    <row r="28" spans="1:105" ht="12" customHeight="1" x14ac:dyDescent="0.25">
      <c r="A28" s="28" t="s">
        <v>51</v>
      </c>
      <c r="B28" s="72">
        <v>58.259487019372123</v>
      </c>
      <c r="C28" s="72">
        <v>58.605784378508254</v>
      </c>
      <c r="D28" s="72">
        <v>59.146295934273674</v>
      </c>
      <c r="E28" s="72">
        <v>58.003401970289964</v>
      </c>
      <c r="F28" s="72">
        <v>59.379666377482565</v>
      </c>
      <c r="G28" s="72">
        <v>59.592733974228047</v>
      </c>
      <c r="H28" s="72">
        <v>59.130103057416271</v>
      </c>
      <c r="I28" s="72">
        <v>59.151355818572689</v>
      </c>
      <c r="J28" s="72">
        <v>60.03718788694804</v>
      </c>
      <c r="K28" s="72">
        <v>60.269684217744917</v>
      </c>
      <c r="L28" s="72">
        <v>59.458578132829857</v>
      </c>
      <c r="M28" s="72">
        <v>60.854827698767551</v>
      </c>
      <c r="N28" s="72">
        <v>54.040600181399995</v>
      </c>
      <c r="O28" s="72">
        <v>46.686628732775993</v>
      </c>
      <c r="P28" s="72">
        <v>45.422958722696812</v>
      </c>
      <c r="Q28" s="72">
        <v>43.780494296483575</v>
      </c>
      <c r="R28" s="72">
        <v>38.923040968141557</v>
      </c>
      <c r="S28" s="72">
        <v>40.689528094876664</v>
      </c>
      <c r="T28" s="72">
        <v>35.767532883791112</v>
      </c>
      <c r="U28" s="72">
        <v>33.325916170019511</v>
      </c>
      <c r="V28" s="72">
        <v>23.972348506907402</v>
      </c>
      <c r="W28" s="72">
        <v>19.836247713942765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546.32660209737401</v>
      </c>
      <c r="C29" s="72">
        <v>530.33053480836145</v>
      </c>
      <c r="D29" s="72">
        <v>532.23357513402448</v>
      </c>
      <c r="E29" s="72">
        <v>528.73036746028799</v>
      </c>
      <c r="F29" s="72">
        <v>533.73916979726664</v>
      </c>
      <c r="G29" s="72">
        <v>530.85819577783798</v>
      </c>
      <c r="H29" s="72">
        <v>512.00941137531845</v>
      </c>
      <c r="I29" s="72">
        <v>516.76601359562255</v>
      </c>
      <c r="J29" s="72">
        <v>518.77342467881886</v>
      </c>
      <c r="K29" s="72">
        <v>516.76720778556012</v>
      </c>
      <c r="L29" s="72">
        <v>517.93630570161611</v>
      </c>
      <c r="M29" s="72">
        <v>514.18485117596083</v>
      </c>
      <c r="N29" s="72">
        <v>513.43117445717689</v>
      </c>
      <c r="O29" s="72">
        <v>511.89929223981227</v>
      </c>
      <c r="P29" s="72">
        <v>509.82262950063409</v>
      </c>
      <c r="Q29" s="72">
        <v>509.21783669870956</v>
      </c>
      <c r="R29" s="72">
        <v>507.35943723466517</v>
      </c>
      <c r="S29" s="72">
        <v>509.26170502434059</v>
      </c>
      <c r="T29" s="72">
        <v>507.37814611000778</v>
      </c>
      <c r="U29" s="72">
        <v>425.66196134000415</v>
      </c>
      <c r="V29" s="72">
        <v>397.88997919000229</v>
      </c>
      <c r="W29" s="72">
        <v>423.56973571000196</v>
      </c>
      <c r="DA29" s="89" t="s">
        <v>467</v>
      </c>
    </row>
    <row r="30" spans="1:105" ht="12" customHeight="1" x14ac:dyDescent="0.25">
      <c r="A30" s="28" t="s">
        <v>192</v>
      </c>
      <c r="B30" s="72">
        <v>350.96620195037372</v>
      </c>
      <c r="C30" s="72">
        <v>418.1934265327273</v>
      </c>
      <c r="D30" s="72">
        <v>464.50713703103906</v>
      </c>
      <c r="E30" s="72">
        <v>546.94339466770953</v>
      </c>
      <c r="F30" s="72">
        <v>525.9986513571896</v>
      </c>
      <c r="G30" s="72">
        <v>558.00303021140928</v>
      </c>
      <c r="H30" s="72">
        <v>732.60855185799016</v>
      </c>
      <c r="I30" s="72">
        <v>757.36319795091129</v>
      </c>
      <c r="J30" s="72">
        <v>757.49247625353053</v>
      </c>
      <c r="K30" s="72">
        <v>748.20885244057979</v>
      </c>
      <c r="L30" s="72">
        <v>763.22728963124837</v>
      </c>
      <c r="M30" s="72">
        <v>629.06491419613008</v>
      </c>
      <c r="N30" s="72">
        <v>659.90405651472611</v>
      </c>
      <c r="O30" s="72">
        <v>566.53813207796463</v>
      </c>
      <c r="P30" s="72">
        <v>591.03584005658024</v>
      </c>
      <c r="Q30" s="72">
        <v>678.69073404336132</v>
      </c>
      <c r="R30" s="72">
        <v>778.73551122562787</v>
      </c>
      <c r="S30" s="72">
        <v>773.44389120024948</v>
      </c>
      <c r="T30" s="72">
        <v>848.1527737481764</v>
      </c>
      <c r="U30" s="72">
        <v>790.02860061529793</v>
      </c>
      <c r="V30" s="72">
        <v>799.23988425276639</v>
      </c>
      <c r="W30" s="72">
        <v>873.7214480918708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7503.728558235176</v>
      </c>
      <c r="C3" s="65">
        <f>IF(RES_hh_fec!C3=0,0,1000*11630*RES_hh_fec!C3/RES_hh_num!C3)</f>
        <v>7837.0679911875441</v>
      </c>
      <c r="D3" s="65">
        <f>IF(RES_hh_fec!D3=0,0,1000*11630*RES_hh_fec!D3/RES_hh_num!D3)</f>
        <v>7894.411584350004</v>
      </c>
      <c r="E3" s="65">
        <f>IF(RES_hh_fec!E3=0,0,1000*11630*RES_hh_fec!E3/RES_hh_num!E3)</f>
        <v>8280.799511618452</v>
      </c>
      <c r="F3" s="65">
        <f>IF(RES_hh_fec!F3=0,0,1000*11630*RES_hh_fec!F3/RES_hh_num!F3)</f>
        <v>8543.4919188262193</v>
      </c>
      <c r="G3" s="65">
        <f>IF(RES_hh_fec!G3=0,0,1000*11630*RES_hh_fec!G3/RES_hh_num!G3)</f>
        <v>8646.4479417219591</v>
      </c>
      <c r="H3" s="65">
        <f>IF(RES_hh_fec!H3=0,0,1000*11630*RES_hh_fec!H3/RES_hh_num!H3)</f>
        <v>8745.0287818556826</v>
      </c>
      <c r="I3" s="65">
        <f>IF(RES_hh_fec!I3=0,0,1000*11630*RES_hh_fec!I3/RES_hh_num!I3)</f>
        <v>8522.6352425602181</v>
      </c>
      <c r="J3" s="65">
        <f>IF(RES_hh_fec!J3=0,0,1000*11630*RES_hh_fec!J3/RES_hh_num!J3)</f>
        <v>8081.0861987520757</v>
      </c>
      <c r="K3" s="65">
        <f>IF(RES_hh_fec!K3=0,0,1000*11630*RES_hh_fec!K3/RES_hh_num!K3)</f>
        <v>8105.9613739112392</v>
      </c>
      <c r="L3" s="65">
        <f>IF(RES_hh_fec!L3=0,0,1000*11630*RES_hh_fec!L3/RES_hh_num!L3)</f>
        <v>8698.9179201578081</v>
      </c>
      <c r="M3" s="65">
        <f>IF(RES_hh_fec!M3=0,0,1000*11630*RES_hh_fec!M3/RES_hh_num!M3)</f>
        <v>7717.7943421768932</v>
      </c>
      <c r="N3" s="65">
        <f>IF(RES_hh_fec!N3=0,0,1000*11630*RES_hh_fec!N3/RES_hh_num!N3)</f>
        <v>7503.0463069012631</v>
      </c>
      <c r="O3" s="65">
        <f>IF(RES_hh_fec!O3=0,0,1000*11630*RES_hh_fec!O3/RES_hh_num!O3)</f>
        <v>6954.4266697704097</v>
      </c>
      <c r="P3" s="65">
        <f>IF(RES_hh_fec!P3=0,0,1000*11630*RES_hh_fec!P3/RES_hh_num!P3)</f>
        <v>6859.256645735446</v>
      </c>
      <c r="Q3" s="65">
        <f>IF(RES_hh_fec!Q3=0,0,1000*11630*RES_hh_fec!Q3/RES_hh_num!Q3)</f>
        <v>6947.7853838696919</v>
      </c>
      <c r="R3" s="65">
        <f>IF(RES_hh_fec!R3=0,0,1000*11630*RES_hh_fec!R3/RES_hh_num!R3)</f>
        <v>6328.1603872588839</v>
      </c>
      <c r="S3" s="65">
        <f>IF(RES_hh_fec!S3=0,0,1000*11630*RES_hh_fec!S3/RES_hh_num!S3)</f>
        <v>6404.2521210660761</v>
      </c>
      <c r="T3" s="65">
        <f>IF(RES_hh_fec!T3=0,0,1000*11630*RES_hh_fec!T3/RES_hh_num!T3)</f>
        <v>6935.1344288508835</v>
      </c>
      <c r="U3" s="65">
        <f>IF(RES_hh_fec!U3=0,0,1000*11630*RES_hh_fec!U3/RES_hh_num!U3)</f>
        <v>6450.8799664870148</v>
      </c>
      <c r="V3" s="65">
        <f>IF(RES_hh_fec!V3=0,0,1000*11630*RES_hh_fec!V3/RES_hh_num!V3)</f>
        <v>6442.0991786078275</v>
      </c>
      <c r="W3" s="65">
        <f>IF(RES_hh_fec!W3=0,0,1000*11630*RES_hh_fec!W3/RES_hh_num!W3)</f>
        <v>6402.7604444522794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5633.5750058431668</v>
      </c>
      <c r="C4" s="69">
        <f>IF(RES_hh_fec!C4=0,0,1000*11630*RES_hh_fec!C4/RES_hh_num!C4)</f>
        <v>5825.6847040976718</v>
      </c>
      <c r="D4" s="69">
        <f>IF(RES_hh_fec!D4=0,0,1000*11630*RES_hh_fec!D4/RES_hh_num!D4)</f>
        <v>5931.5173654996361</v>
      </c>
      <c r="E4" s="69">
        <f>IF(RES_hh_fec!E4=0,0,1000*11630*RES_hh_fec!E4/RES_hh_num!E4)</f>
        <v>6307.5474958227569</v>
      </c>
      <c r="F4" s="69">
        <f>IF(RES_hh_fec!F4=0,0,1000*11630*RES_hh_fec!F4/RES_hh_num!F4)</f>
        <v>6625.5506537299798</v>
      </c>
      <c r="G4" s="69">
        <f>IF(RES_hh_fec!G4=0,0,1000*11630*RES_hh_fec!G4/RES_hh_num!G4)</f>
        <v>6670.8515737198186</v>
      </c>
      <c r="H4" s="69">
        <f>IF(RES_hh_fec!H4=0,0,1000*11630*RES_hh_fec!H4/RES_hh_num!H4)</f>
        <v>6621.3521797204039</v>
      </c>
      <c r="I4" s="69">
        <f>IF(RES_hh_fec!I4=0,0,1000*11630*RES_hh_fec!I4/RES_hh_num!I4)</f>
        <v>6442.4520603242927</v>
      </c>
      <c r="J4" s="69">
        <f>IF(RES_hh_fec!J4=0,0,1000*11630*RES_hh_fec!J4/RES_hh_num!J4)</f>
        <v>6023.5016089853643</v>
      </c>
      <c r="K4" s="69">
        <f>IF(RES_hh_fec!K4=0,0,1000*11630*RES_hh_fec!K4/RES_hh_num!K4)</f>
        <v>6085.7728743140196</v>
      </c>
      <c r="L4" s="69">
        <f>IF(RES_hh_fec!L4=0,0,1000*11630*RES_hh_fec!L4/RES_hh_num!L4)</f>
        <v>6598.6831908777003</v>
      </c>
      <c r="M4" s="69">
        <f>IF(RES_hh_fec!M4=0,0,1000*11630*RES_hh_fec!M4/RES_hh_num!M4)</f>
        <v>5687.8783969305177</v>
      </c>
      <c r="N4" s="69">
        <f>IF(RES_hh_fec!N4=0,0,1000*11630*RES_hh_fec!N4/RES_hh_num!N4)</f>
        <v>5487.1394685814585</v>
      </c>
      <c r="O4" s="69">
        <f>IF(RES_hh_fec!O4=0,0,1000*11630*RES_hh_fec!O4/RES_hh_num!O4)</f>
        <v>5029.671850359442</v>
      </c>
      <c r="P4" s="69">
        <f>IF(RES_hh_fec!P4=0,0,1000*11630*RES_hh_fec!P4/RES_hh_num!P4)</f>
        <v>4891.888448669356</v>
      </c>
      <c r="Q4" s="69">
        <f>IF(RES_hh_fec!Q4=0,0,1000*11630*RES_hh_fec!Q4/RES_hh_num!Q4)</f>
        <v>4935.136698114763</v>
      </c>
      <c r="R4" s="69">
        <f>IF(RES_hh_fec!R4=0,0,1000*11630*RES_hh_fec!R4/RES_hh_num!R4)</f>
        <v>4275.7518357578474</v>
      </c>
      <c r="S4" s="69">
        <f>IF(RES_hh_fec!S4=0,0,1000*11630*RES_hh_fec!S4/RES_hh_num!S4)</f>
        <v>4335.8462263426791</v>
      </c>
      <c r="T4" s="69">
        <f>IF(RES_hh_fec!T4=0,0,1000*11630*RES_hh_fec!T4/RES_hh_num!T4)</f>
        <v>4843.0372256794153</v>
      </c>
      <c r="U4" s="69">
        <f>IF(RES_hh_fec!U4=0,0,1000*11630*RES_hh_fec!U4/RES_hh_num!U4)</f>
        <v>4450.9680561996138</v>
      </c>
      <c r="V4" s="69">
        <f>IF(RES_hh_fec!V4=0,0,1000*11630*RES_hh_fec!V4/RES_hh_num!V4)</f>
        <v>4459.8780593376132</v>
      </c>
      <c r="W4" s="69">
        <f>IF(RES_hh_fec!W4=0,0,1000*11630*RES_hh_fec!W4/RES_hh_num!W4)</f>
        <v>4346.3065272388258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4415.5691594399359</v>
      </c>
      <c r="C5" s="72">
        <f>IF(RES_hh_fec!C5=0,0,1000*11630*RES_hh_fec!C5/RES_hh_num!C5)</f>
        <v>4680.7901394198379</v>
      </c>
      <c r="D5" s="72">
        <f>IF(RES_hh_fec!D5=0,0,1000*11630*RES_hh_fec!D5/RES_hh_num!D5)</f>
        <v>5126.835396211035</v>
      </c>
      <c r="E5" s="72">
        <f>IF(RES_hh_fec!E5=0,0,1000*11630*RES_hh_fec!E5/RES_hh_num!E5)</f>
        <v>4644.0435171791632</v>
      </c>
      <c r="F5" s="72">
        <f>IF(RES_hh_fec!F5=0,0,1000*11630*RES_hh_fec!F5/RES_hh_num!F5)</f>
        <v>5763.8436691964271</v>
      </c>
      <c r="G5" s="72">
        <f>IF(RES_hh_fec!G5=0,0,1000*11630*RES_hh_fec!G5/RES_hh_num!G5)</f>
        <v>5904.9106185904411</v>
      </c>
      <c r="H5" s="72">
        <f>IF(RES_hh_fec!H5=0,0,1000*11630*RES_hh_fec!H5/RES_hh_num!H5)</f>
        <v>5948.1668470035138</v>
      </c>
      <c r="I5" s="72">
        <f>IF(RES_hh_fec!I5=0,0,1000*11630*RES_hh_fec!I5/RES_hh_num!I5)</f>
        <v>5347.900455946321</v>
      </c>
      <c r="J5" s="72">
        <f>IF(RES_hh_fec!J5=0,0,1000*11630*RES_hh_fec!J5/RES_hh_num!J5)</f>
        <v>5588.1029393053032</v>
      </c>
      <c r="K5" s="72">
        <f>IF(RES_hh_fec!K5=0,0,1000*11630*RES_hh_fec!K5/RES_hh_num!K5)</f>
        <v>6019.4406318034144</v>
      </c>
      <c r="L5" s="72">
        <f>IF(RES_hh_fec!L5=0,0,1000*11630*RES_hh_fec!L5/RES_hh_num!L5)</f>
        <v>5867.9071796582211</v>
      </c>
      <c r="M5" s="72">
        <f>IF(RES_hh_fec!M5=0,0,1000*11630*RES_hh_fec!M5/RES_hh_num!M5)</f>
        <v>5542.6086060517309</v>
      </c>
      <c r="N5" s="72">
        <f>IF(RES_hh_fec!N5=0,0,1000*11630*RES_hh_fec!N5/RES_hh_num!N5)</f>
        <v>5643.0739853990654</v>
      </c>
      <c r="O5" s="72">
        <f>IF(RES_hh_fec!O5=0,0,1000*11630*RES_hh_fec!O5/RES_hh_num!O5)</f>
        <v>4499.9144548296081</v>
      </c>
      <c r="P5" s="72">
        <f>IF(RES_hh_fec!P5=0,0,1000*11630*RES_hh_fec!P5/RES_hh_num!P5)</f>
        <v>4397.1608381913456</v>
      </c>
      <c r="Q5" s="72">
        <f>IF(RES_hh_fec!Q5=0,0,1000*11630*RES_hh_fec!Q5/RES_hh_num!Q5)</f>
        <v>3931.9804343941905</v>
      </c>
      <c r="R5" s="72">
        <f>IF(RES_hh_fec!R5=0,0,1000*11630*RES_hh_fec!R5/RES_hh_num!R5)</f>
        <v>3422.3952658937292</v>
      </c>
      <c r="S5" s="72">
        <f>IF(RES_hh_fec!S5=0,0,1000*11630*RES_hh_fec!S5/RES_hh_num!S5)</f>
        <v>5480.1613558434619</v>
      </c>
      <c r="T5" s="72">
        <f>IF(RES_hh_fec!T5=0,0,1000*11630*RES_hh_fec!T5/RES_hh_num!T5)</f>
        <v>6055.856449788339</v>
      </c>
      <c r="U5" s="72">
        <f>IF(RES_hh_fec!U5=0,0,1000*11630*RES_hh_fec!U5/RES_hh_num!U5)</f>
        <v>3990.6400200482099</v>
      </c>
      <c r="V5" s="72">
        <f>IF(RES_hh_fec!V5=0,0,1000*11630*RES_hh_fec!V5/RES_hh_num!V5)</f>
        <v>4571.2614307660297</v>
      </c>
      <c r="W5" s="72">
        <f>IF(RES_hh_fec!W5=0,0,1000*11630*RES_hh_fec!W5/RES_hh_num!W5)</f>
        <v>4284.2129580551546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6002.7132086276215</v>
      </c>
      <c r="C6" s="72">
        <f>IF(RES_hh_fec!C6=0,0,1000*11630*RES_hh_fec!C6/RES_hh_num!C6)</f>
        <v>5699.0239895704117</v>
      </c>
      <c r="D6" s="72">
        <f>IF(RES_hh_fec!D6=0,0,1000*11630*RES_hh_fec!D6/RES_hh_num!D6)</f>
        <v>6155.5122344065248</v>
      </c>
      <c r="E6" s="72">
        <f>IF(RES_hh_fec!E6=0,0,1000*11630*RES_hh_fec!E6/RES_hh_num!E6)</f>
        <v>6587.4248898893666</v>
      </c>
      <c r="F6" s="72">
        <f>IF(RES_hh_fec!F6=0,0,1000*11630*RES_hh_fec!F6/RES_hh_num!F6)</f>
        <v>7153.950275179458</v>
      </c>
      <c r="G6" s="72">
        <f>IF(RES_hh_fec!G6=0,0,1000*11630*RES_hh_fec!G6/RES_hh_num!G6)</f>
        <v>7358.1816970220316</v>
      </c>
      <c r="H6" s="72">
        <f>IF(RES_hh_fec!H6=0,0,1000*11630*RES_hh_fec!H6/RES_hh_num!H6)</f>
        <v>7031.4980733984758</v>
      </c>
      <c r="I6" s="72">
        <f>IF(RES_hh_fec!I6=0,0,1000*11630*RES_hh_fec!I6/RES_hh_num!I6)</f>
        <v>7160.5653741069527</v>
      </c>
      <c r="J6" s="72">
        <f>IF(RES_hh_fec!J6=0,0,1000*11630*RES_hh_fec!J6/RES_hh_num!J6)</f>
        <v>7100.089066274676</v>
      </c>
      <c r="K6" s="72">
        <f>IF(RES_hh_fec!K6=0,0,1000*11630*RES_hh_fec!K6/RES_hh_num!K6)</f>
        <v>6838.0972361104741</v>
      </c>
      <c r="L6" s="72">
        <f>IF(RES_hh_fec!L6=0,0,1000*11630*RES_hh_fec!L6/RES_hh_num!L6)</f>
        <v>7397.6538404343646</v>
      </c>
      <c r="M6" s="72">
        <f>IF(RES_hh_fec!M6=0,0,1000*11630*RES_hh_fec!M6/RES_hh_num!M6)</f>
        <v>6216.6540143611492</v>
      </c>
      <c r="N6" s="72">
        <f>IF(RES_hh_fec!N6=0,0,1000*11630*RES_hh_fec!N6/RES_hh_num!N6)</f>
        <v>6253.7218844385088</v>
      </c>
      <c r="O6" s="72">
        <f>IF(RES_hh_fec!O6=0,0,1000*11630*RES_hh_fec!O6/RES_hh_num!O6)</f>
        <v>5651.2835918640985</v>
      </c>
      <c r="P6" s="72">
        <f>IF(RES_hh_fec!P6=0,0,1000*11630*RES_hh_fec!P6/RES_hh_num!P6)</f>
        <v>5010.1589138671088</v>
      </c>
      <c r="Q6" s="72">
        <f>IF(RES_hh_fec!Q6=0,0,1000*11630*RES_hh_fec!Q6/RES_hh_num!Q6)</f>
        <v>5140.6227936669302</v>
      </c>
      <c r="R6" s="72">
        <f>IF(RES_hh_fec!R6=0,0,1000*11630*RES_hh_fec!R6/RES_hh_num!R6)</f>
        <v>5674.2116022906257</v>
      </c>
      <c r="S6" s="72">
        <f>IF(RES_hh_fec!S6=0,0,1000*11630*RES_hh_fec!S6/RES_hh_num!S6)</f>
        <v>4603.7514419805084</v>
      </c>
      <c r="T6" s="72">
        <f>IF(RES_hh_fec!T6=0,0,1000*11630*RES_hh_fec!T6/RES_hh_num!T6)</f>
        <v>5697.4633593306316</v>
      </c>
      <c r="U6" s="72">
        <f>IF(RES_hh_fec!U6=0,0,1000*11630*RES_hh_fec!U6/RES_hh_num!U6)</f>
        <v>4871.2457518102074</v>
      </c>
      <c r="V6" s="72">
        <f>IF(RES_hh_fec!V6=0,0,1000*11630*RES_hh_fec!V6/RES_hh_num!V6)</f>
        <v>4815.7069973122971</v>
      </c>
      <c r="W6" s="72">
        <f>IF(RES_hh_fec!W6=0,0,1000*11630*RES_hh_fec!W6/RES_hh_num!W6)</f>
        <v>4990.5614949656492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6125.5204937771596</v>
      </c>
      <c r="C7" s="72">
        <f>IF(RES_hh_fec!C7=0,0,1000*11630*RES_hh_fec!C7/RES_hh_num!C7)</f>
        <v>6259.2469281915428</v>
      </c>
      <c r="D7" s="72">
        <f>IF(RES_hh_fec!D7=0,0,1000*11630*RES_hh_fec!D7/RES_hh_num!D7)</f>
        <v>6185.7452760184697</v>
      </c>
      <c r="E7" s="72">
        <f>IF(RES_hh_fec!E7=0,0,1000*11630*RES_hh_fec!E7/RES_hh_num!E7)</f>
        <v>6866.4370919523735</v>
      </c>
      <c r="F7" s="72">
        <f>IF(RES_hh_fec!F7=0,0,1000*11630*RES_hh_fec!F7/RES_hh_num!F7)</f>
        <v>7663.3088705215632</v>
      </c>
      <c r="G7" s="72">
        <f>IF(RES_hh_fec!G7=0,0,1000*11630*RES_hh_fec!G7/RES_hh_num!G7)</f>
        <v>7733.8332151790564</v>
      </c>
      <c r="H7" s="72">
        <f>IF(RES_hh_fec!H7=0,0,1000*11630*RES_hh_fec!H7/RES_hh_num!H7)</f>
        <v>7188.8227826320035</v>
      </c>
      <c r="I7" s="72">
        <f>IF(RES_hh_fec!I7=0,0,1000*11630*RES_hh_fec!I7/RES_hh_num!I7)</f>
        <v>7307.8848536720825</v>
      </c>
      <c r="J7" s="72">
        <f>IF(RES_hh_fec!J7=0,0,1000*11630*RES_hh_fec!J7/RES_hh_num!J7)</f>
        <v>7212.3839477040556</v>
      </c>
      <c r="K7" s="72">
        <f>IF(RES_hh_fec!K7=0,0,1000*11630*RES_hh_fec!K7/RES_hh_num!K7)</f>
        <v>7189.8700813991518</v>
      </c>
      <c r="L7" s="72">
        <f>IF(RES_hh_fec!L7=0,0,1000*11630*RES_hh_fec!L7/RES_hh_num!L7)</f>
        <v>7689.8832117165466</v>
      </c>
      <c r="M7" s="72">
        <f>IF(RES_hh_fec!M7=0,0,1000*11630*RES_hh_fec!M7/RES_hh_num!M7)</f>
        <v>6585.7769536285668</v>
      </c>
      <c r="N7" s="72">
        <f>IF(RES_hh_fec!N7=0,0,1000*11630*RES_hh_fec!N7/RES_hh_num!N7)</f>
        <v>6033.4700033539066</v>
      </c>
      <c r="O7" s="72">
        <f>IF(RES_hh_fec!O7=0,0,1000*11630*RES_hh_fec!O7/RES_hh_num!O7)</f>
        <v>5755.6591344430963</v>
      </c>
      <c r="P7" s="72">
        <f>IF(RES_hh_fec!P7=0,0,1000*11630*RES_hh_fec!P7/RES_hh_num!P7)</f>
        <v>5298.6890426610562</v>
      </c>
      <c r="Q7" s="72">
        <f>IF(RES_hh_fec!Q7=0,0,1000*11630*RES_hh_fec!Q7/RES_hh_num!Q7)</f>
        <v>5820.8865985405728</v>
      </c>
      <c r="R7" s="72">
        <f>IF(RES_hh_fec!R7=0,0,1000*11630*RES_hh_fec!R7/RES_hh_num!R7)</f>
        <v>4899.2284980732893</v>
      </c>
      <c r="S7" s="72">
        <f>IF(RES_hh_fec!S7=0,0,1000*11630*RES_hh_fec!S7/RES_hh_num!S7)</f>
        <v>4890.7075706898686</v>
      </c>
      <c r="T7" s="72">
        <f>IF(RES_hh_fec!T7=0,0,1000*11630*RES_hh_fec!T7/RES_hh_num!T7)</f>
        <v>5369.333936246222</v>
      </c>
      <c r="U7" s="72">
        <f>IF(RES_hh_fec!U7=0,0,1000*11630*RES_hh_fec!U7/RES_hh_num!U7)</f>
        <v>4798.0348016619982</v>
      </c>
      <c r="V7" s="72">
        <f>IF(RES_hh_fec!V7=0,0,1000*11630*RES_hh_fec!V7/RES_hh_num!V7)</f>
        <v>5147.7306427080957</v>
      </c>
      <c r="W7" s="72">
        <f>IF(RES_hh_fec!W7=0,0,1000*11630*RES_hh_fec!W7/RES_hh_num!W7)</f>
        <v>4924.8850426648651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5179.3773713809223</v>
      </c>
      <c r="C8" s="72">
        <f>IF(RES_hh_fec!C8=0,0,1000*11630*RES_hh_fec!C8/RES_hh_num!C8)</f>
        <v>5437.9553009980564</v>
      </c>
      <c r="D8" s="72">
        <f>IF(RES_hh_fec!D8=0,0,1000*11630*RES_hh_fec!D8/RES_hh_num!D8)</f>
        <v>5678.2510088370027</v>
      </c>
      <c r="E8" s="72">
        <f>IF(RES_hh_fec!E8=0,0,1000*11630*RES_hh_fec!E8/RES_hh_num!E8)</f>
        <v>6135.7723752657512</v>
      </c>
      <c r="F8" s="72">
        <f>IF(RES_hh_fec!F8=0,0,1000*11630*RES_hh_fec!F8/RES_hh_num!F8)</f>
        <v>6048.2904770318755</v>
      </c>
      <c r="G8" s="72">
        <f>IF(RES_hh_fec!G8=0,0,1000*11630*RES_hh_fec!G8/RES_hh_num!G8)</f>
        <v>6142.5990817175316</v>
      </c>
      <c r="H8" s="72">
        <f>IF(RES_hh_fec!H8=0,0,1000*11630*RES_hh_fec!H8/RES_hh_num!H8)</f>
        <v>6445.7879382643669</v>
      </c>
      <c r="I8" s="72">
        <f>IF(RES_hh_fec!I8=0,0,1000*11630*RES_hh_fec!I8/RES_hh_num!I8)</f>
        <v>6309.8668005931531</v>
      </c>
      <c r="J8" s="72">
        <f>IF(RES_hh_fec!J8=0,0,1000*11630*RES_hh_fec!J8/RES_hh_num!J8)</f>
        <v>5683.0867820336389</v>
      </c>
      <c r="K8" s="72">
        <f>IF(RES_hh_fec!K8=0,0,1000*11630*RES_hh_fec!K8/RES_hh_num!K8)</f>
        <v>5753.6215758032195</v>
      </c>
      <c r="L8" s="72">
        <f>IF(RES_hh_fec!L8=0,0,1000*11630*RES_hh_fec!L8/RES_hh_num!L8)</f>
        <v>6629.317318431993</v>
      </c>
      <c r="M8" s="72">
        <f>IF(RES_hh_fec!M8=0,0,1000*11630*RES_hh_fec!M8/RES_hh_num!M8)</f>
        <v>5177.5014292805363</v>
      </c>
      <c r="N8" s="72">
        <f>IF(RES_hh_fec!N8=0,0,1000*11630*RES_hh_fec!N8/RES_hh_num!N8)</f>
        <v>5343.479027190534</v>
      </c>
      <c r="O8" s="72">
        <f>IF(RES_hh_fec!O8=0,0,1000*11630*RES_hh_fec!O8/RES_hh_num!O8)</f>
        <v>4988.5574561017474</v>
      </c>
      <c r="P8" s="72">
        <f>IF(RES_hh_fec!P8=0,0,1000*11630*RES_hh_fec!P8/RES_hh_num!P8)</f>
        <v>4692.6794584115978</v>
      </c>
      <c r="Q8" s="72">
        <f>IF(RES_hh_fec!Q8=0,0,1000*11630*RES_hh_fec!Q8/RES_hh_num!Q8)</f>
        <v>4970.9838381403215</v>
      </c>
      <c r="R8" s="72">
        <f>IF(RES_hh_fec!R8=0,0,1000*11630*RES_hh_fec!R8/RES_hh_num!R8)</f>
        <v>4446.5756936817816</v>
      </c>
      <c r="S8" s="72">
        <f>IF(RES_hh_fec!S8=0,0,1000*11630*RES_hh_fec!S8/RES_hh_num!S8)</f>
        <v>4224.9312580802725</v>
      </c>
      <c r="T8" s="72">
        <f>IF(RES_hh_fec!T8=0,0,1000*11630*RES_hh_fec!T8/RES_hh_num!T8)</f>
        <v>4571.9523139687763</v>
      </c>
      <c r="U8" s="72">
        <f>IF(RES_hh_fec!U8=0,0,1000*11630*RES_hh_fec!U8/RES_hh_num!U8)</f>
        <v>4234.5945983213505</v>
      </c>
      <c r="V8" s="72">
        <f>IF(RES_hh_fec!V8=0,0,1000*11630*RES_hh_fec!V8/RES_hh_num!V8)</f>
        <v>4230.4478697897048</v>
      </c>
      <c r="W8" s="72">
        <f>IF(RES_hh_fec!W8=0,0,1000*11630*RES_hh_fec!W8/RES_hh_num!W8)</f>
        <v>4383.7662531318992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6113.6451765810771</v>
      </c>
      <c r="C9" s="72">
        <f>IF(RES_hh_fec!C9=0,0,1000*11630*RES_hh_fec!C9/RES_hh_num!C9)</f>
        <v>6277.1864242845832</v>
      </c>
      <c r="D9" s="72">
        <f>IF(RES_hh_fec!D9=0,0,1000*11630*RES_hh_fec!D9/RES_hh_num!D9)</f>
        <v>6551.620123693865</v>
      </c>
      <c r="E9" s="72">
        <f>IF(RES_hh_fec!E9=0,0,1000*11630*RES_hh_fec!E9/RES_hh_num!E9)</f>
        <v>6863.8718357063262</v>
      </c>
      <c r="F9" s="72">
        <f>IF(RES_hh_fec!F9=0,0,1000*11630*RES_hh_fec!F9/RES_hh_num!F9)</f>
        <v>7197.1702357415925</v>
      </c>
      <c r="G9" s="72">
        <f>IF(RES_hh_fec!G9=0,0,1000*11630*RES_hh_fec!G9/RES_hh_num!G9)</f>
        <v>7289.826525802071</v>
      </c>
      <c r="H9" s="72">
        <f>IF(RES_hh_fec!H9=0,0,1000*11630*RES_hh_fec!H9/RES_hh_num!H9)</f>
        <v>7174.2240604492063</v>
      </c>
      <c r="I9" s="72">
        <f>IF(RES_hh_fec!I9=0,0,1000*11630*RES_hh_fec!I9/RES_hh_num!I9)</f>
        <v>6754.2641141734939</v>
      </c>
      <c r="J9" s="72">
        <f>IF(RES_hh_fec!J9=0,0,1000*11630*RES_hh_fec!J9/RES_hh_num!J9)</f>
        <v>6275.5426584404559</v>
      </c>
      <c r="K9" s="72">
        <f>IF(RES_hh_fec!K9=0,0,1000*11630*RES_hh_fec!K9/RES_hh_num!K9)</f>
        <v>6745.5944080730287</v>
      </c>
      <c r="L9" s="72">
        <f>IF(RES_hh_fec!L9=0,0,1000*11630*RES_hh_fec!L9/RES_hh_num!L9)</f>
        <v>6413.8989768024558</v>
      </c>
      <c r="M9" s="72">
        <f>IF(RES_hh_fec!M9=0,0,1000*11630*RES_hh_fec!M9/RES_hh_num!M9)</f>
        <v>5853.0917718680039</v>
      </c>
      <c r="N9" s="72">
        <f>IF(RES_hh_fec!N9=0,0,1000*11630*RES_hh_fec!N9/RES_hh_num!N9)</f>
        <v>5522.0624057626947</v>
      </c>
      <c r="O9" s="72">
        <f>IF(RES_hh_fec!O9=0,0,1000*11630*RES_hh_fec!O9/RES_hh_num!O9)</f>
        <v>5119.1028327901322</v>
      </c>
      <c r="P9" s="72">
        <f>IF(RES_hh_fec!P9=0,0,1000*11630*RES_hh_fec!P9/RES_hh_num!P9)</f>
        <v>5131.6370882239307</v>
      </c>
      <c r="Q9" s="72">
        <f>IF(RES_hh_fec!Q9=0,0,1000*11630*RES_hh_fec!Q9/RES_hh_num!Q9)</f>
        <v>5260.7174986751588</v>
      </c>
      <c r="R9" s="72">
        <f>IF(RES_hh_fec!R9=0,0,1000*11630*RES_hh_fec!R9/RES_hh_num!R9)</f>
        <v>4193.8523823969672</v>
      </c>
      <c r="S9" s="72">
        <f>IF(RES_hh_fec!S9=0,0,1000*11630*RES_hh_fec!S9/RES_hh_num!S9)</f>
        <v>4537.1546803501697</v>
      </c>
      <c r="T9" s="72">
        <f>IF(RES_hh_fec!T9=0,0,1000*11630*RES_hh_fec!T9/RES_hh_num!T9)</f>
        <v>4860.4616285754601</v>
      </c>
      <c r="U9" s="72">
        <f>IF(RES_hh_fec!U9=0,0,1000*11630*RES_hh_fec!U9/RES_hh_num!U9)</f>
        <v>4857.4091406441594</v>
      </c>
      <c r="V9" s="72">
        <f>IF(RES_hh_fec!V9=0,0,1000*11630*RES_hh_fec!V9/RES_hh_num!V9)</f>
        <v>4802.2501358663485</v>
      </c>
      <c r="W9" s="72">
        <f>IF(RES_hh_fec!W9=0,0,1000*11630*RES_hh_fec!W9/RES_hh_num!W9)</f>
        <v>4758.1710516679686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3657.6530851449747</v>
      </c>
      <c r="C10" s="72">
        <f>IF(RES_hh_fec!C10=0,0,1000*11630*RES_hh_fec!C10/RES_hh_num!C10)</f>
        <v>3775.0820834908895</v>
      </c>
      <c r="D10" s="72">
        <f>IF(RES_hh_fec!D10=0,0,1000*11630*RES_hh_fec!D10/RES_hh_num!D10)</f>
        <v>3976.7216860762492</v>
      </c>
      <c r="E10" s="72">
        <f>IF(RES_hh_fec!E10=0,0,1000*11630*RES_hh_fec!E10/RES_hh_num!E10)</f>
        <v>4217.9131610980139</v>
      </c>
      <c r="F10" s="72">
        <f>IF(RES_hh_fec!F10=0,0,1000*11630*RES_hh_fec!F10/RES_hh_num!F10)</f>
        <v>4457.0129421902402</v>
      </c>
      <c r="G10" s="72">
        <f>IF(RES_hh_fec!G10=0,0,1000*11630*RES_hh_fec!G10/RES_hh_num!G10)</f>
        <v>4591.9606697360878</v>
      </c>
      <c r="H10" s="72">
        <f>IF(RES_hh_fec!H10=0,0,1000*11630*RES_hh_fec!H10/RES_hh_num!H10)</f>
        <v>4655.0757224257113</v>
      </c>
      <c r="I10" s="72">
        <f>IF(RES_hh_fec!I10=0,0,1000*11630*RES_hh_fec!I10/RES_hh_num!I10)</f>
        <v>4601.2314935471122</v>
      </c>
      <c r="J10" s="72">
        <f>IF(RES_hh_fec!J10=0,0,1000*11630*RES_hh_fec!J10/RES_hh_num!J10)</f>
        <v>4550.8973706620318</v>
      </c>
      <c r="K10" s="72">
        <f>IF(RES_hh_fec!K10=0,0,1000*11630*RES_hh_fec!K10/RES_hh_num!K10)</f>
        <v>4579.6333923807188</v>
      </c>
      <c r="L10" s="72">
        <f>IF(RES_hh_fec!L10=0,0,1000*11630*RES_hh_fec!L10/RES_hh_num!L10)</f>
        <v>4674.7834312590776</v>
      </c>
      <c r="M10" s="72">
        <f>IF(RES_hh_fec!M10=0,0,1000*11630*RES_hh_fec!M10/RES_hh_num!M10)</f>
        <v>4412.7084352646498</v>
      </c>
      <c r="N10" s="72">
        <f>IF(RES_hh_fec!N10=0,0,1000*11630*RES_hh_fec!N10/RES_hh_num!N10)</f>
        <v>4254.0226415933976</v>
      </c>
      <c r="O10" s="72">
        <f>IF(RES_hh_fec!O10=0,0,1000*11630*RES_hh_fec!O10/RES_hh_num!O10)</f>
        <v>4015.8270131877321</v>
      </c>
      <c r="P10" s="72">
        <f>IF(RES_hh_fec!P10=0,0,1000*11630*RES_hh_fec!P10/RES_hh_num!P10)</f>
        <v>3889.8491239352143</v>
      </c>
      <c r="Q10" s="72">
        <f>IF(RES_hh_fec!Q10=0,0,1000*11630*RES_hh_fec!Q10/RES_hh_num!Q10)</f>
        <v>3805.8017099703311</v>
      </c>
      <c r="R10" s="72">
        <f>IF(RES_hh_fec!R10=0,0,1000*11630*RES_hh_fec!R10/RES_hh_num!R10)</f>
        <v>3626.8353305516794</v>
      </c>
      <c r="S10" s="72">
        <f>IF(RES_hh_fec!S10=0,0,1000*11630*RES_hh_fec!S10/RES_hh_num!S10)</f>
        <v>3668.6686802520207</v>
      </c>
      <c r="T10" s="72">
        <f>IF(RES_hh_fec!T10=0,0,1000*11630*RES_hh_fec!T10/RES_hh_num!T10)</f>
        <v>3866.3220846099653</v>
      </c>
      <c r="U10" s="72">
        <f>IF(RES_hh_fec!U10=0,0,1000*11630*RES_hh_fec!U10/RES_hh_num!U10)</f>
        <v>3859.1224272198438</v>
      </c>
      <c r="V10" s="72">
        <f>IF(RES_hh_fec!V10=0,0,1000*11630*RES_hh_fec!V10/RES_hh_num!V10)</f>
        <v>3855.9415051047181</v>
      </c>
      <c r="W10" s="72">
        <f>IF(RES_hh_fec!W10=0,0,1000*11630*RES_hh_fec!W10/RES_hh_num!W10)</f>
        <v>3852.37276014701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0</v>
      </c>
      <c r="C11" s="72">
        <f>IF(RES_hh_fec!C11=0,0,1000*11630*RES_hh_fec!C11/RES_hh_num!C11)</f>
        <v>0</v>
      </c>
      <c r="D11" s="72">
        <f>IF(RES_hh_fec!D11=0,0,1000*11630*RES_hh_fec!D11/RES_hh_num!D11)</f>
        <v>0</v>
      </c>
      <c r="E11" s="72">
        <f>IF(RES_hh_fec!E11=0,0,1000*11630*RES_hh_fec!E11/RES_hh_num!E11)</f>
        <v>0</v>
      </c>
      <c r="F11" s="72">
        <f>IF(RES_hh_fec!F11=0,0,1000*11630*RES_hh_fec!F11/RES_hh_num!F11)</f>
        <v>0</v>
      </c>
      <c r="G11" s="72">
        <f>IF(RES_hh_fec!G11=0,0,1000*11630*RES_hh_fec!G11/RES_hh_num!G11)</f>
        <v>0</v>
      </c>
      <c r="H11" s="72">
        <f>IF(RES_hh_fec!H11=0,0,1000*11630*RES_hh_fec!H11/RES_hh_num!H11)</f>
        <v>0</v>
      </c>
      <c r="I11" s="72">
        <f>IF(RES_hh_fec!I11=0,0,1000*11630*RES_hh_fec!I11/RES_hh_num!I11)</f>
        <v>0</v>
      </c>
      <c r="J11" s="72">
        <f>IF(RES_hh_fec!J11=0,0,1000*11630*RES_hh_fec!J11/RES_hh_num!J11)</f>
        <v>0</v>
      </c>
      <c r="K11" s="72">
        <f>IF(RES_hh_fec!K11=0,0,1000*11630*RES_hh_fec!K11/RES_hh_num!K11)</f>
        <v>0</v>
      </c>
      <c r="L11" s="72">
        <f>IF(RES_hh_fec!L11=0,0,1000*11630*RES_hh_fec!L11/RES_hh_num!L11)</f>
        <v>0</v>
      </c>
      <c r="M11" s="72">
        <f>IF(RES_hh_fec!M11=0,0,1000*11630*RES_hh_fec!M11/RES_hh_num!M11)</f>
        <v>0</v>
      </c>
      <c r="N11" s="72">
        <f>IF(RES_hh_fec!N11=0,0,1000*11630*RES_hh_fec!N11/RES_hh_num!N11)</f>
        <v>0</v>
      </c>
      <c r="O11" s="72">
        <f>IF(RES_hh_fec!O11=0,0,1000*11630*RES_hh_fec!O11/RES_hh_num!O11)</f>
        <v>0</v>
      </c>
      <c r="P11" s="72">
        <f>IF(RES_hh_fec!P11=0,0,1000*11630*RES_hh_fec!P11/RES_hh_num!P11)</f>
        <v>0</v>
      </c>
      <c r="Q11" s="72">
        <f>IF(RES_hh_fec!Q11=0,0,1000*11630*RES_hh_fec!Q11/RES_hh_num!Q11)</f>
        <v>0</v>
      </c>
      <c r="R11" s="72">
        <f>IF(RES_hh_fec!R11=0,0,1000*11630*RES_hh_fec!R11/RES_hh_num!R11)</f>
        <v>0</v>
      </c>
      <c r="S11" s="72">
        <f>IF(RES_hh_fec!S11=0,0,1000*11630*RES_hh_fec!S11/RES_hh_num!S11)</f>
        <v>0</v>
      </c>
      <c r="T11" s="72">
        <f>IF(RES_hh_fec!T11=0,0,1000*11630*RES_hh_fec!T11/RES_hh_num!T11)</f>
        <v>0</v>
      </c>
      <c r="U11" s="72">
        <f>IF(RES_hh_fec!U11=0,0,1000*11630*RES_hh_fec!U11/RES_hh_num!U11)</f>
        <v>0</v>
      </c>
      <c r="V11" s="72">
        <f>IF(RES_hh_fec!V11=0,0,1000*11630*RES_hh_fec!V11/RES_hh_num!V11)</f>
        <v>0</v>
      </c>
      <c r="W11" s="72">
        <f>IF(RES_hh_fec!W11=0,0,1000*11630*RES_hh_fec!W11/RES_hh_num!W11)</f>
        <v>0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1662.8661355732995</v>
      </c>
      <c r="C12" s="72">
        <f>IF(RES_hh_fec!C12=0,0,1000*11630*RES_hh_fec!C12/RES_hh_num!C12)</f>
        <v>2242.5188176691431</v>
      </c>
      <c r="D12" s="72">
        <f>IF(RES_hh_fec!D12=0,0,1000*11630*RES_hh_fec!D12/RES_hh_num!D12)</f>
        <v>2040.8164873165636</v>
      </c>
      <c r="E12" s="72">
        <f>IF(RES_hh_fec!E12=0,0,1000*11630*RES_hh_fec!E12/RES_hh_num!E12)</f>
        <v>2083.742530883917</v>
      </c>
      <c r="F12" s="72">
        <f>IF(RES_hh_fec!F12=0,0,1000*11630*RES_hh_fec!F12/RES_hh_num!F12)</f>
        <v>2097.2838296388413</v>
      </c>
      <c r="G12" s="72">
        <f>IF(RES_hh_fec!G12=0,0,1000*11630*RES_hh_fec!G12/RES_hh_num!G12)</f>
        <v>2128.7022339393679</v>
      </c>
      <c r="H12" s="72">
        <f>IF(RES_hh_fec!H12=0,0,1000*11630*RES_hh_fec!H12/RES_hh_num!H12)</f>
        <v>2153.0191395963429</v>
      </c>
      <c r="I12" s="72">
        <f>IF(RES_hh_fec!I12=0,0,1000*11630*RES_hh_fec!I12/RES_hh_num!I12)</f>
        <v>2060.2623594655133</v>
      </c>
      <c r="J12" s="72">
        <f>IF(RES_hh_fec!J12=0,0,1000*11630*RES_hh_fec!J12/RES_hh_num!J12)</f>
        <v>1845.65027837141</v>
      </c>
      <c r="K12" s="72">
        <f>IF(RES_hh_fec!K12=0,0,1000*11630*RES_hh_fec!K12/RES_hh_num!K12)</f>
        <v>1800.2182370957989</v>
      </c>
      <c r="L12" s="72">
        <f>IF(RES_hh_fec!L12=0,0,1000*11630*RES_hh_fec!L12/RES_hh_num!L12)</f>
        <v>2013.8594019022566</v>
      </c>
      <c r="M12" s="72">
        <f>IF(RES_hh_fec!M12=0,0,1000*11630*RES_hh_fec!M12/RES_hh_num!M12)</f>
        <v>1713.9992572592973</v>
      </c>
      <c r="N12" s="72">
        <f>IF(RES_hh_fec!N12=0,0,1000*11630*RES_hh_fec!N12/RES_hh_num!N12)</f>
        <v>1582.974526554978</v>
      </c>
      <c r="O12" s="72">
        <f>IF(RES_hh_fec!O12=0,0,1000*11630*RES_hh_fec!O12/RES_hh_num!O12)</f>
        <v>1381.4269526169628</v>
      </c>
      <c r="P12" s="72">
        <f>IF(RES_hh_fec!P12=0,0,1000*11630*RES_hh_fec!P12/RES_hh_num!P12)</f>
        <v>1266.3677569398253</v>
      </c>
      <c r="Q12" s="72">
        <f>IF(RES_hh_fec!Q12=0,0,1000*11630*RES_hh_fec!Q12/RES_hh_num!Q12)</f>
        <v>1181.9205683599271</v>
      </c>
      <c r="R12" s="72">
        <f>IF(RES_hh_fec!R12=0,0,1000*11630*RES_hh_fec!R12/RES_hh_num!R12)</f>
        <v>1074.2575519408294</v>
      </c>
      <c r="S12" s="72">
        <f>IF(RES_hh_fec!S12=0,0,1000*11630*RES_hh_fec!S12/RES_hh_num!S12)</f>
        <v>1033.3746720033025</v>
      </c>
      <c r="T12" s="72">
        <f>IF(RES_hh_fec!T12=0,0,1000*11630*RES_hh_fec!T12/RES_hh_num!T12)</f>
        <v>1029.684357484417</v>
      </c>
      <c r="U12" s="72">
        <f>IF(RES_hh_fec!U12=0,0,1000*11630*RES_hh_fec!U12/RES_hh_num!U12)</f>
        <v>987.18221018904762</v>
      </c>
      <c r="V12" s="72">
        <f>IF(RES_hh_fec!V12=0,0,1000*11630*RES_hh_fec!V12/RES_hh_num!V12)</f>
        <v>949.53082946741404</v>
      </c>
      <c r="W12" s="72">
        <f>IF(RES_hh_fec!W12=0,0,1000*11630*RES_hh_fec!W12/RES_hh_num!W12)</f>
        <v>950.45871207480582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3139.195727030014</v>
      </c>
      <c r="C13" s="74">
        <f>IF(RES_hh_fec!C13=0,0,1000*11630*RES_hh_fec!C13/RES_hh_num!C13)</f>
        <v>4756.2581131089764</v>
      </c>
      <c r="D13" s="74">
        <f>IF(RES_hh_fec!D13=0,0,1000*11630*RES_hh_fec!D13/RES_hh_num!D13)</f>
        <v>4345.5047296900611</v>
      </c>
      <c r="E13" s="74">
        <f>IF(RES_hh_fec!E13=0,0,1000*11630*RES_hh_fec!E13/RES_hh_num!E13)</f>
        <v>4418.7517894198954</v>
      </c>
      <c r="F13" s="74">
        <f>IF(RES_hh_fec!F13=0,0,1000*11630*RES_hh_fec!F13/RES_hh_num!F13)</f>
        <v>4670.6964645120834</v>
      </c>
      <c r="G13" s="74">
        <f>IF(RES_hh_fec!G13=0,0,1000*11630*RES_hh_fec!G13/RES_hh_num!G13)</f>
        <v>4860.4700972329365</v>
      </c>
      <c r="H13" s="74">
        <f>IF(RES_hh_fec!H13=0,0,1000*11630*RES_hh_fec!H13/RES_hh_num!H13)</f>
        <v>5541.0425434665358</v>
      </c>
      <c r="I13" s="74">
        <f>IF(RES_hh_fec!I13=0,0,1000*11630*RES_hh_fec!I13/RES_hh_num!I13)</f>
        <v>5247.963515820039</v>
      </c>
      <c r="J13" s="74">
        <f>IF(RES_hh_fec!J13=0,0,1000*11630*RES_hh_fec!J13/RES_hh_num!J13)</f>
        <v>4786.5825236668543</v>
      </c>
      <c r="K13" s="74">
        <f>IF(RES_hh_fec!K13=0,0,1000*11630*RES_hh_fec!K13/RES_hh_num!K13)</f>
        <v>4571.2765074276695</v>
      </c>
      <c r="L13" s="74">
        <f>IF(RES_hh_fec!L13=0,0,1000*11630*RES_hh_fec!L13/RES_hh_num!L13)</f>
        <v>5875.6160159191477</v>
      </c>
      <c r="M13" s="74">
        <f>IF(RES_hh_fec!M13=0,0,1000*11630*RES_hh_fec!M13/RES_hh_num!M13)</f>
        <v>5724.8294001190407</v>
      </c>
      <c r="N13" s="74">
        <f>IF(RES_hh_fec!N13=0,0,1000*11630*RES_hh_fec!N13/RES_hh_num!N13)</f>
        <v>5242.4984981050748</v>
      </c>
      <c r="O13" s="74">
        <f>IF(RES_hh_fec!O13=0,0,1000*11630*RES_hh_fec!O13/RES_hh_num!O13)</f>
        <v>4322.7029476068401</v>
      </c>
      <c r="P13" s="74">
        <f>IF(RES_hh_fec!P13=0,0,1000*11630*RES_hh_fec!P13/RES_hh_num!P13)</f>
        <v>4752.8617112260763</v>
      </c>
      <c r="Q13" s="74">
        <f>IF(RES_hh_fec!Q13=0,0,1000*11630*RES_hh_fec!Q13/RES_hh_num!Q13)</f>
        <v>3348.0972658786582</v>
      </c>
      <c r="R13" s="74">
        <f>IF(RES_hh_fec!R13=0,0,1000*11630*RES_hh_fec!R13/RES_hh_num!R13)</f>
        <v>3239.1202647928867</v>
      </c>
      <c r="S13" s="74">
        <f>IF(RES_hh_fec!S13=0,0,1000*11630*RES_hh_fec!S13/RES_hh_num!S13)</f>
        <v>3888.7058594002865</v>
      </c>
      <c r="T13" s="74">
        <f>IF(RES_hh_fec!T13=0,0,1000*11630*RES_hh_fec!T13/RES_hh_num!T13)</f>
        <v>5273.2034424722169</v>
      </c>
      <c r="U13" s="74">
        <f>IF(RES_hh_fec!U13=0,0,1000*11630*RES_hh_fec!U13/RES_hh_num!U13)</f>
        <v>4754.506346878894</v>
      </c>
      <c r="V13" s="74">
        <f>IF(RES_hh_fec!V13=0,0,1000*11630*RES_hh_fec!V13/RES_hh_num!V13)</f>
        <v>4505.6946629536324</v>
      </c>
      <c r="W13" s="74">
        <f>IF(RES_hh_fec!W13=0,0,1000*11630*RES_hh_fec!W13/RES_hh_num!W13)</f>
        <v>3678.0039194206893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45.976172711587893</v>
      </c>
      <c r="C14" s="76">
        <f>IF(RES_hh_fec!C14=0,0,1000*11630*RES_hh_fec!C14/RES_hh_num!C14)</f>
        <v>47.448631649088739</v>
      </c>
      <c r="D14" s="76">
        <f>IF(RES_hh_fec!D14=0,0,1000*11630*RES_hh_fec!D14/RES_hh_num!D14)</f>
        <v>48.468586042367072</v>
      </c>
      <c r="E14" s="76">
        <f>IF(RES_hh_fec!E14=0,0,1000*11630*RES_hh_fec!E14/RES_hh_num!E14)</f>
        <v>50.487616936675558</v>
      </c>
      <c r="F14" s="76">
        <f>IF(RES_hh_fec!F14=0,0,1000*11630*RES_hh_fec!F14/RES_hh_num!F14)</f>
        <v>54.250753328751841</v>
      </c>
      <c r="G14" s="76">
        <f>IF(RES_hh_fec!G14=0,0,1000*11630*RES_hh_fec!G14/RES_hh_num!G14)</f>
        <v>53.905289832930912</v>
      </c>
      <c r="H14" s="76">
        <f>IF(RES_hh_fec!H14=0,0,1000*11630*RES_hh_fec!H14/RES_hh_num!H14)</f>
        <v>51.991711420139872</v>
      </c>
      <c r="I14" s="76">
        <f>IF(RES_hh_fec!I14=0,0,1000*11630*RES_hh_fec!I14/RES_hh_num!I14)</f>
        <v>51.642221784951751</v>
      </c>
      <c r="J14" s="76">
        <f>IF(RES_hh_fec!J14=0,0,1000*11630*RES_hh_fec!J14/RES_hh_num!J14)</f>
        <v>47.934906771331669</v>
      </c>
      <c r="K14" s="76">
        <f>IF(RES_hh_fec!K14=0,0,1000*11630*RES_hh_fec!K14/RES_hh_num!K14)</f>
        <v>46.909651597800327</v>
      </c>
      <c r="L14" s="76">
        <f>IF(RES_hh_fec!L14=0,0,1000*11630*RES_hh_fec!L14/RES_hh_num!L14)</f>
        <v>51.370751067445525</v>
      </c>
      <c r="M14" s="76">
        <f>IF(RES_hh_fec!M14=0,0,1000*11630*RES_hh_fec!M14/RES_hh_num!M14)</f>
        <v>43.324792941487807</v>
      </c>
      <c r="N14" s="76">
        <f>IF(RES_hh_fec!N14=0,0,1000*11630*RES_hh_fec!N14/RES_hh_num!N14)</f>
        <v>42.954180733491519</v>
      </c>
      <c r="O14" s="76">
        <f>IF(RES_hh_fec!O14=0,0,1000*11630*RES_hh_fec!O14/RES_hh_num!O14)</f>
        <v>41.339735513735498</v>
      </c>
      <c r="P14" s="76">
        <f>IF(RES_hh_fec!P14=0,0,1000*11630*RES_hh_fec!P14/RES_hh_num!P14)</f>
        <v>40.157162728060662</v>
      </c>
      <c r="Q14" s="76">
        <f>IF(RES_hh_fec!Q14=0,0,1000*11630*RES_hh_fec!Q14/RES_hh_num!Q14)</f>
        <v>41.993788409763212</v>
      </c>
      <c r="R14" s="76">
        <f>IF(RES_hh_fec!R14=0,0,1000*11630*RES_hh_fec!R14/RES_hh_num!R14)</f>
        <v>38.437578857877256</v>
      </c>
      <c r="S14" s="76">
        <f>IF(RES_hh_fec!S14=0,0,1000*11630*RES_hh_fec!S14/RES_hh_num!S14)</f>
        <v>38.176674059749715</v>
      </c>
      <c r="T14" s="76">
        <f>IF(RES_hh_fec!T14=0,0,1000*11630*RES_hh_fec!T14/RES_hh_num!T14)</f>
        <v>43.321935702071116</v>
      </c>
      <c r="U14" s="76">
        <f>IF(RES_hh_fec!U14=0,0,1000*11630*RES_hh_fec!U14/RES_hh_num!U14)</f>
        <v>39.88781304801234</v>
      </c>
      <c r="V14" s="76">
        <f>IF(RES_hh_fec!V14=0,0,1000*11630*RES_hh_fec!V14/RES_hh_num!V14)</f>
        <v>41.356070243612415</v>
      </c>
      <c r="W14" s="76">
        <f>IF(RES_hh_fec!W14=0,0,1000*11630*RES_hh_fec!W14/RES_hh_num!W14)</f>
        <v>42.459715176868912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31.827194045021603</v>
      </c>
      <c r="C15" s="69">
        <f t="shared" si="0"/>
        <v>39.778716687195114</v>
      </c>
      <c r="D15" s="69">
        <f t="shared" si="0"/>
        <v>31.73800255803512</v>
      </c>
      <c r="E15" s="69">
        <f t="shared" si="0"/>
        <v>66.014733541775342</v>
      </c>
      <c r="F15" s="69">
        <f t="shared" si="0"/>
        <v>56.786133827463807</v>
      </c>
      <c r="G15" s="69">
        <f t="shared" si="0"/>
        <v>76.329998740502404</v>
      </c>
      <c r="H15" s="69">
        <f t="shared" si="0"/>
        <v>86.462437573830371</v>
      </c>
      <c r="I15" s="69">
        <f t="shared" si="0"/>
        <v>56.36876564038301</v>
      </c>
      <c r="J15" s="69">
        <f t="shared" si="0"/>
        <v>65.841242897590874</v>
      </c>
      <c r="K15" s="69">
        <f t="shared" si="0"/>
        <v>100.59190362688253</v>
      </c>
      <c r="L15" s="69">
        <f t="shared" si="0"/>
        <v>99.450183610529933</v>
      </c>
      <c r="M15" s="69">
        <f t="shared" si="0"/>
        <v>98.635890363398644</v>
      </c>
      <c r="N15" s="69">
        <f t="shared" si="0"/>
        <v>95.878158159511713</v>
      </c>
      <c r="O15" s="69">
        <f t="shared" si="0"/>
        <v>89.916345428769318</v>
      </c>
      <c r="P15" s="69">
        <f t="shared" si="0"/>
        <v>71.314539224379132</v>
      </c>
      <c r="Q15" s="69">
        <f t="shared" si="0"/>
        <v>110.03954638757092</v>
      </c>
      <c r="R15" s="69">
        <f t="shared" si="0"/>
        <v>104.47851834238907</v>
      </c>
      <c r="S15" s="69">
        <f t="shared" si="0"/>
        <v>115.66192618770482</v>
      </c>
      <c r="T15" s="69">
        <f t="shared" si="0"/>
        <v>93.32456073146389</v>
      </c>
      <c r="U15" s="69">
        <f t="shared" si="0"/>
        <v>90.265988793951564</v>
      </c>
      <c r="V15" s="69">
        <f t="shared" si="0"/>
        <v>89.845802809095929</v>
      </c>
      <c r="W15" s="69">
        <f t="shared" si="0"/>
        <v>89.448522211980617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31.827194045021603</v>
      </c>
      <c r="C16" s="72">
        <f>IF(RES_hh_fec!C16=0,0,1000*11630*RES_hh_fec!C16/RES_hh_num!C$3)</f>
        <v>39.778716687195114</v>
      </c>
      <c r="D16" s="72">
        <f>IF(RES_hh_fec!D16=0,0,1000*11630*RES_hh_fec!D16/RES_hh_num!D$3)</f>
        <v>31.73800255803512</v>
      </c>
      <c r="E16" s="72">
        <f>IF(RES_hh_fec!E16=0,0,1000*11630*RES_hh_fec!E16/RES_hh_num!E$3)</f>
        <v>66.014733541775342</v>
      </c>
      <c r="F16" s="72">
        <f>IF(RES_hh_fec!F16=0,0,1000*11630*RES_hh_fec!F16/RES_hh_num!F$3)</f>
        <v>56.786133827463807</v>
      </c>
      <c r="G16" s="72">
        <f>IF(RES_hh_fec!G16=0,0,1000*11630*RES_hh_fec!G16/RES_hh_num!G$3)</f>
        <v>76.329998740502404</v>
      </c>
      <c r="H16" s="72">
        <f>IF(RES_hh_fec!H16=0,0,1000*11630*RES_hh_fec!H16/RES_hh_num!H$3)</f>
        <v>86.462437573830371</v>
      </c>
      <c r="I16" s="72">
        <f>IF(RES_hh_fec!I16=0,0,1000*11630*RES_hh_fec!I16/RES_hh_num!I$3)</f>
        <v>56.36876564038301</v>
      </c>
      <c r="J16" s="72">
        <f>IF(RES_hh_fec!J16=0,0,1000*11630*RES_hh_fec!J16/RES_hh_num!J$3)</f>
        <v>65.841242897590874</v>
      </c>
      <c r="K16" s="72">
        <f>IF(RES_hh_fec!K16=0,0,1000*11630*RES_hh_fec!K16/RES_hh_num!K$3)</f>
        <v>100.59190362688253</v>
      </c>
      <c r="L16" s="72">
        <f>IF(RES_hh_fec!L16=0,0,1000*11630*RES_hh_fec!L16/RES_hh_num!L$3)</f>
        <v>99.450183610529933</v>
      </c>
      <c r="M16" s="72">
        <f>IF(RES_hh_fec!M16=0,0,1000*11630*RES_hh_fec!M16/RES_hh_num!M$3)</f>
        <v>98.635890363398644</v>
      </c>
      <c r="N16" s="72">
        <f>IF(RES_hh_fec!N16=0,0,1000*11630*RES_hh_fec!N16/RES_hh_num!N$3)</f>
        <v>95.878158159511713</v>
      </c>
      <c r="O16" s="72">
        <f>IF(RES_hh_fec!O16=0,0,1000*11630*RES_hh_fec!O16/RES_hh_num!O$3)</f>
        <v>89.916345428769318</v>
      </c>
      <c r="P16" s="72">
        <f>IF(RES_hh_fec!P16=0,0,1000*11630*RES_hh_fec!P16/RES_hh_num!P$3)</f>
        <v>71.314539224379132</v>
      </c>
      <c r="Q16" s="72">
        <f>IF(RES_hh_fec!Q16=0,0,1000*11630*RES_hh_fec!Q16/RES_hh_num!Q$3)</f>
        <v>110.03954638757092</v>
      </c>
      <c r="R16" s="72">
        <f>IF(RES_hh_fec!R16=0,0,1000*11630*RES_hh_fec!R16/RES_hh_num!R$3)</f>
        <v>104.47851834238907</v>
      </c>
      <c r="S16" s="72">
        <f>IF(RES_hh_fec!S16=0,0,1000*11630*RES_hh_fec!S16/RES_hh_num!S$3)</f>
        <v>115.66192618770482</v>
      </c>
      <c r="T16" s="72">
        <f>IF(RES_hh_fec!T16=0,0,1000*11630*RES_hh_fec!T16/RES_hh_num!T$3)</f>
        <v>93.32456073146389</v>
      </c>
      <c r="U16" s="72">
        <f>IF(RES_hh_fec!U16=0,0,1000*11630*RES_hh_fec!U16/RES_hh_num!U$3)</f>
        <v>90.265988793951564</v>
      </c>
      <c r="V16" s="72">
        <f>IF(RES_hh_fec!V16=0,0,1000*11630*RES_hh_fec!V16/RES_hh_num!V$3)</f>
        <v>89.845802809095929</v>
      </c>
      <c r="W16" s="72">
        <f>IF(RES_hh_fec!W16=0,0,1000*11630*RES_hh_fec!W16/RES_hh_num!W$3)</f>
        <v>89.448522211980617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1245.0508151699137</v>
      </c>
      <c r="C17" s="69">
        <f>IF(RES_hh_fec!C17=0,0,1000*11630*RES_hh_fec!C17/RES_hh_num!C17)</f>
        <v>1314.498396254372</v>
      </c>
      <c r="D17" s="69">
        <f>IF(RES_hh_fec!D17=0,0,1000*11630*RES_hh_fec!D17/RES_hh_num!D17)</f>
        <v>1274.9385246417478</v>
      </c>
      <c r="E17" s="69">
        <f>IF(RES_hh_fec!E17=0,0,1000*11630*RES_hh_fec!E17/RES_hh_num!E17)</f>
        <v>1227.4163729119366</v>
      </c>
      <c r="F17" s="69">
        <f>IF(RES_hh_fec!F17=0,0,1000*11630*RES_hh_fec!F17/RES_hh_num!F17)</f>
        <v>1199.8091430521638</v>
      </c>
      <c r="G17" s="69">
        <f>IF(RES_hh_fec!G17=0,0,1000*11630*RES_hh_fec!G17/RES_hh_num!G17)</f>
        <v>1224.8138793292339</v>
      </c>
      <c r="H17" s="69">
        <f>IF(RES_hh_fec!H17=0,0,1000*11630*RES_hh_fec!H17/RES_hh_num!H17)</f>
        <v>1255.7764145853605</v>
      </c>
      <c r="I17" s="69">
        <f>IF(RES_hh_fec!I17=0,0,1000*11630*RES_hh_fec!I17/RES_hh_num!I17)</f>
        <v>1249.7998895034859</v>
      </c>
      <c r="J17" s="69">
        <f>IF(RES_hh_fec!J17=0,0,1000*11630*RES_hh_fec!J17/RES_hh_num!J17)</f>
        <v>1232.1060595198146</v>
      </c>
      <c r="K17" s="69">
        <f>IF(RES_hh_fec!K17=0,0,1000*11630*RES_hh_fec!K17/RES_hh_num!K17)</f>
        <v>1183.7571725805965</v>
      </c>
      <c r="L17" s="69">
        <f>IF(RES_hh_fec!L17=0,0,1000*11630*RES_hh_fec!L17/RES_hh_num!L17)</f>
        <v>1239.7573706320225</v>
      </c>
      <c r="M17" s="69">
        <f>IF(RES_hh_fec!M17=0,0,1000*11630*RES_hh_fec!M17/RES_hh_num!M17)</f>
        <v>1238.4367675360672</v>
      </c>
      <c r="N17" s="69">
        <f>IF(RES_hh_fec!N17=0,0,1000*11630*RES_hh_fec!N17/RES_hh_num!N17)</f>
        <v>1235.4537781122119</v>
      </c>
      <c r="O17" s="69">
        <f>IF(RES_hh_fec!O17=0,0,1000*11630*RES_hh_fec!O17/RES_hh_num!O17)</f>
        <v>1231.0496980900693</v>
      </c>
      <c r="P17" s="69">
        <f>IF(RES_hh_fec!P17=0,0,1000*11630*RES_hh_fec!P17/RES_hh_num!P17)</f>
        <v>1240.8231636332882</v>
      </c>
      <c r="Q17" s="69">
        <f>IF(RES_hh_fec!Q17=0,0,1000*11630*RES_hh_fec!Q17/RES_hh_num!Q17)</f>
        <v>1238.8726092140253</v>
      </c>
      <c r="R17" s="69">
        <f>IF(RES_hh_fec!R17=0,0,1000*11630*RES_hh_fec!R17/RES_hh_num!R17)</f>
        <v>1267.4180537115758</v>
      </c>
      <c r="S17" s="69">
        <f>IF(RES_hh_fec!S17=0,0,1000*11630*RES_hh_fec!S17/RES_hh_num!S17)</f>
        <v>1269.1402331534784</v>
      </c>
      <c r="T17" s="69">
        <f>IF(RES_hh_fec!T17=0,0,1000*11630*RES_hh_fec!T17/RES_hh_num!T17)</f>
        <v>1265.8398670906274</v>
      </c>
      <c r="U17" s="69">
        <f>IF(RES_hh_fec!U17=0,0,1000*11630*RES_hh_fec!U17/RES_hh_num!U17)</f>
        <v>1230.7789092778271</v>
      </c>
      <c r="V17" s="69">
        <f>IF(RES_hh_fec!V17=0,0,1000*11630*RES_hh_fec!V17/RES_hh_num!V17)</f>
        <v>1223.4884624395643</v>
      </c>
      <c r="W17" s="69">
        <f>IF(RES_hh_fec!W17=0,0,1000*11630*RES_hh_fec!W17/RES_hh_num!W17)</f>
        <v>1276.7886810520649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1194.5324675148879</v>
      </c>
      <c r="C18" s="72">
        <f>IF(RES_hh_fec!C18=0,0,1000*11630*RES_hh_fec!C18/RES_hh_num!C18)</f>
        <v>1283.3411989872614</v>
      </c>
      <c r="D18" s="72">
        <f>IF(RES_hh_fec!D18=0,0,1000*11630*RES_hh_fec!D18/RES_hh_num!D18)</f>
        <v>1221.614399658192</v>
      </c>
      <c r="E18" s="72">
        <f>IF(RES_hh_fec!E18=0,0,1000*11630*RES_hh_fec!E18/RES_hh_num!E18)</f>
        <v>1181.5821570304224</v>
      </c>
      <c r="F18" s="72">
        <f>IF(RES_hh_fec!F18=0,0,1000*11630*RES_hh_fec!F18/RES_hh_num!F18)</f>
        <v>1202.0871301896645</v>
      </c>
      <c r="G18" s="72">
        <f>IF(RES_hh_fec!G18=0,0,1000*11630*RES_hh_fec!G18/RES_hh_num!G18)</f>
        <v>1255.0271771963273</v>
      </c>
      <c r="H18" s="72">
        <f>IF(RES_hh_fec!H18=0,0,1000*11630*RES_hh_fec!H18/RES_hh_num!H18)</f>
        <v>1242.9570557104389</v>
      </c>
      <c r="I18" s="72">
        <f>IF(RES_hh_fec!I18=0,0,1000*11630*RES_hh_fec!I18/RES_hh_num!I18)</f>
        <v>1211.2252138924637</v>
      </c>
      <c r="J18" s="72">
        <f>IF(RES_hh_fec!J18=0,0,1000*11630*RES_hh_fec!J18/RES_hh_num!J18)</f>
        <v>1268.0258458596238</v>
      </c>
      <c r="K18" s="72">
        <f>IF(RES_hh_fec!K18=0,0,1000*11630*RES_hh_fec!K18/RES_hh_num!K18)</f>
        <v>1223.1135467806071</v>
      </c>
      <c r="L18" s="72">
        <f>IF(RES_hh_fec!L18=0,0,1000*11630*RES_hh_fec!L18/RES_hh_num!L18)</f>
        <v>1319.9736101658227</v>
      </c>
      <c r="M18" s="72">
        <f>IF(RES_hh_fec!M18=0,0,1000*11630*RES_hh_fec!M18/RES_hh_num!M18)</f>
        <v>1206.0108363368186</v>
      </c>
      <c r="N18" s="72">
        <f>IF(RES_hh_fec!N18=0,0,1000*11630*RES_hh_fec!N18/RES_hh_num!N18)</f>
        <v>1214.7994758060481</v>
      </c>
      <c r="O18" s="72">
        <f>IF(RES_hh_fec!O18=0,0,1000*11630*RES_hh_fec!O18/RES_hh_num!O18)</f>
        <v>1221.365669246012</v>
      </c>
      <c r="P18" s="72">
        <f>IF(RES_hh_fec!P18=0,0,1000*11630*RES_hh_fec!P18/RES_hh_num!P18)</f>
        <v>1283.9733311714829</v>
      </c>
      <c r="Q18" s="72">
        <f>IF(RES_hh_fec!Q18=0,0,1000*11630*RES_hh_fec!Q18/RES_hh_num!Q18)</f>
        <v>1287.34200723189</v>
      </c>
      <c r="R18" s="72">
        <f>IF(RES_hh_fec!R18=0,0,1000*11630*RES_hh_fec!R18/RES_hh_num!R18)</f>
        <v>1277.0722834217324</v>
      </c>
      <c r="S18" s="72">
        <f>IF(RES_hh_fec!S18=0,0,1000*11630*RES_hh_fec!S18/RES_hh_num!S18)</f>
        <v>1394.7512431892264</v>
      </c>
      <c r="T18" s="72">
        <f>IF(RES_hh_fec!T18=0,0,1000*11630*RES_hh_fec!T18/RES_hh_num!T18)</f>
        <v>1294.1800011986095</v>
      </c>
      <c r="U18" s="72">
        <f>IF(RES_hh_fec!U18=0,0,1000*11630*RES_hh_fec!U18/RES_hh_num!U18)</f>
        <v>1447.3551915864828</v>
      </c>
      <c r="V18" s="72">
        <f>IF(RES_hh_fec!V18=0,0,1000*11630*RES_hh_fec!V18/RES_hh_num!V18)</f>
        <v>1256.3138250892378</v>
      </c>
      <c r="W18" s="72">
        <f>IF(RES_hh_fec!W18=0,0,1000*11630*RES_hh_fec!W18/RES_hh_num!W18)</f>
        <v>1252.0755347265206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1307.6558054850007</v>
      </c>
      <c r="C19" s="72">
        <f>IF(RES_hh_fec!C19=0,0,1000*11630*RES_hh_fec!C19/RES_hh_num!C19)</f>
        <v>1294.838778833885</v>
      </c>
      <c r="D19" s="72">
        <f>IF(RES_hh_fec!D19=0,0,1000*11630*RES_hh_fec!D19/RES_hh_num!D19)</f>
        <v>1296.8310595999574</v>
      </c>
      <c r="E19" s="72">
        <f>IF(RES_hh_fec!E19=0,0,1000*11630*RES_hh_fec!E19/RES_hh_num!E19)</f>
        <v>1234.383846143731</v>
      </c>
      <c r="F19" s="72">
        <f>IF(RES_hh_fec!F19=0,0,1000*11630*RES_hh_fec!F19/RES_hh_num!F19)</f>
        <v>1238.6748793392646</v>
      </c>
      <c r="G19" s="72">
        <f>IF(RES_hh_fec!G19=0,0,1000*11630*RES_hh_fec!G19/RES_hh_num!G19)</f>
        <v>1295.8787413378498</v>
      </c>
      <c r="H19" s="72">
        <f>IF(RES_hh_fec!H19=0,0,1000*11630*RES_hh_fec!H19/RES_hh_num!H19)</f>
        <v>1253.6431961352614</v>
      </c>
      <c r="I19" s="72">
        <f>IF(RES_hh_fec!I19=0,0,1000*11630*RES_hh_fec!I19/RES_hh_num!I19)</f>
        <v>1274.5595960320609</v>
      </c>
      <c r="J19" s="72">
        <f>IF(RES_hh_fec!J19=0,0,1000*11630*RES_hh_fec!J19/RES_hh_num!J19)</f>
        <v>1287.7108890609043</v>
      </c>
      <c r="K19" s="72">
        <f>IF(RES_hh_fec!K19=0,0,1000*11630*RES_hh_fec!K19/RES_hh_num!K19)</f>
        <v>1260.6750196248381</v>
      </c>
      <c r="L19" s="72">
        <f>IF(RES_hh_fec!L19=0,0,1000*11630*RES_hh_fec!L19/RES_hh_num!L19)</f>
        <v>1308.876273796064</v>
      </c>
      <c r="M19" s="72">
        <f>IF(RES_hh_fec!M19=0,0,1000*11630*RES_hh_fec!M19/RES_hh_num!M19)</f>
        <v>1326.2512854117883</v>
      </c>
      <c r="N19" s="72">
        <f>IF(RES_hh_fec!N19=0,0,1000*11630*RES_hh_fec!N19/RES_hh_num!N19)</f>
        <v>1311.2017715860977</v>
      </c>
      <c r="O19" s="72">
        <f>IF(RES_hh_fec!O19=0,0,1000*11630*RES_hh_fec!O19/RES_hh_num!O19)</f>
        <v>1350.0468903641543</v>
      </c>
      <c r="P19" s="72">
        <f>IF(RES_hh_fec!P19=0,0,1000*11630*RES_hh_fec!P19/RES_hh_num!P19)</f>
        <v>1343.6696754322604</v>
      </c>
      <c r="Q19" s="72">
        <f>IF(RES_hh_fec!Q19=0,0,1000*11630*RES_hh_fec!Q19/RES_hh_num!Q19)</f>
        <v>1297.1958051432453</v>
      </c>
      <c r="R19" s="72">
        <f>IF(RES_hh_fec!R19=0,0,1000*11630*RES_hh_fec!R19/RES_hh_num!R19)</f>
        <v>1323.2320414561498</v>
      </c>
      <c r="S19" s="72">
        <f>IF(RES_hh_fec!S19=0,0,1000*11630*RES_hh_fec!S19/RES_hh_num!S19)</f>
        <v>1352.7793282678817</v>
      </c>
      <c r="T19" s="72">
        <f>IF(RES_hh_fec!T19=0,0,1000*11630*RES_hh_fec!T19/RES_hh_num!T19)</f>
        <v>1326.4203187232631</v>
      </c>
      <c r="U19" s="72">
        <f>IF(RES_hh_fec!U19=0,0,1000*11630*RES_hh_fec!U19/RES_hh_num!U19)</f>
        <v>1231.9342210442562</v>
      </c>
      <c r="V19" s="72">
        <f>IF(RES_hh_fec!V19=0,0,1000*11630*RES_hh_fec!V19/RES_hh_num!V19)</f>
        <v>1211.7845370787725</v>
      </c>
      <c r="W19" s="72">
        <f>IF(RES_hh_fec!W19=0,0,1000*11630*RES_hh_fec!W19/RES_hh_num!W19)</f>
        <v>1289.582091905655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1409.3572456617039</v>
      </c>
      <c r="C20" s="72">
        <f>IF(RES_hh_fec!C20=0,0,1000*11630*RES_hh_fec!C20/RES_hh_num!C20)</f>
        <v>1467.5280247557967</v>
      </c>
      <c r="D20" s="72">
        <f>IF(RES_hh_fec!D20=0,0,1000*11630*RES_hh_fec!D20/RES_hh_num!D20)</f>
        <v>1413.9706180186206</v>
      </c>
      <c r="E20" s="72">
        <f>IF(RES_hh_fec!E20=0,0,1000*11630*RES_hh_fec!E20/RES_hh_num!E20)</f>
        <v>1392.1811535948409</v>
      </c>
      <c r="F20" s="72">
        <f>IF(RES_hh_fec!F20=0,0,1000*11630*RES_hh_fec!F20/RES_hh_num!F20)</f>
        <v>1400.6745958248916</v>
      </c>
      <c r="G20" s="72">
        <f>IF(RES_hh_fec!G20=0,0,1000*11630*RES_hh_fec!G20/RES_hh_num!G20)</f>
        <v>1442.9139332247166</v>
      </c>
      <c r="H20" s="72">
        <f>IF(RES_hh_fec!H20=0,0,1000*11630*RES_hh_fec!H20/RES_hh_num!H20)</f>
        <v>1430.1262136979667</v>
      </c>
      <c r="I20" s="72">
        <f>IF(RES_hh_fec!I20=0,0,1000*11630*RES_hh_fec!I20/RES_hh_num!I20)</f>
        <v>1450.6692119330694</v>
      </c>
      <c r="J20" s="72">
        <f>IF(RES_hh_fec!J20=0,0,1000*11630*RES_hh_fec!J20/RES_hh_num!J20)</f>
        <v>1501.0980110365008</v>
      </c>
      <c r="K20" s="72">
        <f>IF(RES_hh_fec!K20=0,0,1000*11630*RES_hh_fec!K20/RES_hh_num!K20)</f>
        <v>1440.5083489893236</v>
      </c>
      <c r="L20" s="72">
        <f>IF(RES_hh_fec!L20=0,0,1000*11630*RES_hh_fec!L20/RES_hh_num!L20)</f>
        <v>1459.4118001860456</v>
      </c>
      <c r="M20" s="72">
        <f>IF(RES_hh_fec!M20=0,0,1000*11630*RES_hh_fec!M20/RES_hh_num!M20)</f>
        <v>1462.9433738153077</v>
      </c>
      <c r="N20" s="72">
        <f>IF(RES_hh_fec!N20=0,0,1000*11630*RES_hh_fec!N20/RES_hh_num!N20)</f>
        <v>1367.084999449763</v>
      </c>
      <c r="O20" s="72">
        <f>IF(RES_hh_fec!O20=0,0,1000*11630*RES_hh_fec!O20/RES_hh_num!O20)</f>
        <v>1482.5168217956632</v>
      </c>
      <c r="P20" s="72">
        <f>IF(RES_hh_fec!P20=0,0,1000*11630*RES_hh_fec!P20/RES_hh_num!P20)</f>
        <v>1516.8859094161128</v>
      </c>
      <c r="Q20" s="72">
        <f>IF(RES_hh_fec!Q20=0,0,1000*11630*RES_hh_fec!Q20/RES_hh_num!Q20)</f>
        <v>1765.0106941002389</v>
      </c>
      <c r="R20" s="72">
        <f>IF(RES_hh_fec!R20=0,0,1000*11630*RES_hh_fec!R20/RES_hh_num!R20)</f>
        <v>1517.8776490737187</v>
      </c>
      <c r="S20" s="72">
        <f>IF(RES_hh_fec!S20=0,0,1000*11630*RES_hh_fec!S20/RES_hh_num!S20)</f>
        <v>1469.3536108172354</v>
      </c>
      <c r="T20" s="72">
        <f>IF(RES_hh_fec!T20=0,0,1000*11630*RES_hh_fec!T20/RES_hh_num!T20)</f>
        <v>1510.2717710543741</v>
      </c>
      <c r="U20" s="72">
        <f>IF(RES_hh_fec!U20=0,0,1000*11630*RES_hh_fec!U20/RES_hh_num!U20)</f>
        <v>1396.8896538019533</v>
      </c>
      <c r="V20" s="72">
        <f>IF(RES_hh_fec!V20=0,0,1000*11630*RES_hh_fec!V20/RES_hh_num!V20)</f>
        <v>1482.8112487589608</v>
      </c>
      <c r="W20" s="72">
        <f>IF(RES_hh_fec!W20=0,0,1000*11630*RES_hh_fec!W20/RES_hh_num!W20)</f>
        <v>1446.7723669309171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1308.6070603346941</v>
      </c>
      <c r="C21" s="72">
        <f>IF(RES_hh_fec!C21=0,0,1000*11630*RES_hh_fec!C21/RES_hh_num!C21)</f>
        <v>1391.4991300703632</v>
      </c>
      <c r="D21" s="72">
        <f>IF(RES_hh_fec!D21=0,0,1000*11630*RES_hh_fec!D21/RES_hh_num!D21)</f>
        <v>1354.1188517144033</v>
      </c>
      <c r="E21" s="72">
        <f>IF(RES_hh_fec!E21=0,0,1000*11630*RES_hh_fec!E21/RES_hh_num!E21)</f>
        <v>1356.1973134035557</v>
      </c>
      <c r="F21" s="72">
        <f>IF(RES_hh_fec!F21=0,0,1000*11630*RES_hh_fec!F21/RES_hh_num!F21)</f>
        <v>1255.7656256533637</v>
      </c>
      <c r="G21" s="72">
        <f>IF(RES_hh_fec!G21=0,0,1000*11630*RES_hh_fec!G21/RES_hh_num!G21)</f>
        <v>1255.3373501504591</v>
      </c>
      <c r="H21" s="72">
        <f>IF(RES_hh_fec!H21=0,0,1000*11630*RES_hh_fec!H21/RES_hh_num!H21)</f>
        <v>1353.5057387726858</v>
      </c>
      <c r="I21" s="72">
        <f>IF(RES_hh_fec!I21=0,0,1000*11630*RES_hh_fec!I21/RES_hh_num!I21)</f>
        <v>1350.7591257978561</v>
      </c>
      <c r="J21" s="72">
        <f>IF(RES_hh_fec!J21=0,0,1000*11630*RES_hh_fec!J21/RES_hh_num!J21)</f>
        <v>1316.115753751812</v>
      </c>
      <c r="K21" s="72">
        <f>IF(RES_hh_fec!K21=0,0,1000*11630*RES_hh_fec!K21/RES_hh_num!K21)</f>
        <v>1273.0016423928355</v>
      </c>
      <c r="L21" s="72">
        <f>IF(RES_hh_fec!L21=0,0,1000*11630*RES_hh_fec!L21/RES_hh_num!L21)</f>
        <v>1372.1287881281319</v>
      </c>
      <c r="M21" s="72">
        <f>IF(RES_hh_fec!M21=0,0,1000*11630*RES_hh_fec!M21/RES_hh_num!M21)</f>
        <v>1287.6383502600149</v>
      </c>
      <c r="N21" s="72">
        <f>IF(RES_hh_fec!N21=0,0,1000*11630*RES_hh_fec!N21/RES_hh_num!N21)</f>
        <v>1355.7643487498387</v>
      </c>
      <c r="O21" s="72">
        <f>IF(RES_hh_fec!O21=0,0,1000*11630*RES_hh_fec!O21/RES_hh_num!O21)</f>
        <v>1319.9055367586702</v>
      </c>
      <c r="P21" s="72">
        <f>IF(RES_hh_fec!P21=0,0,1000*11630*RES_hh_fec!P21/RES_hh_num!P21)</f>
        <v>1274.5369319250999</v>
      </c>
      <c r="Q21" s="72">
        <f>IF(RES_hh_fec!Q21=0,0,1000*11630*RES_hh_fec!Q21/RES_hh_num!Q21)</f>
        <v>1361.6215152852053</v>
      </c>
      <c r="R21" s="72">
        <f>IF(RES_hh_fec!R21=0,0,1000*11630*RES_hh_fec!R21/RES_hh_num!R21)</f>
        <v>1434.6562351828175</v>
      </c>
      <c r="S21" s="72">
        <f>IF(RES_hh_fec!S21=0,0,1000*11630*RES_hh_fec!S21/RES_hh_num!S21)</f>
        <v>1355.7912828304552</v>
      </c>
      <c r="T21" s="72">
        <f>IF(RES_hh_fec!T21=0,0,1000*11630*RES_hh_fec!T21/RES_hh_num!T21)</f>
        <v>1344.0288597877457</v>
      </c>
      <c r="U21" s="72">
        <f>IF(RES_hh_fec!U21=0,0,1000*11630*RES_hh_fec!U21/RES_hh_num!U21)</f>
        <v>1310.6695771761886</v>
      </c>
      <c r="V21" s="72">
        <f>IF(RES_hh_fec!V21=0,0,1000*11630*RES_hh_fec!V21/RES_hh_num!V21)</f>
        <v>1297.3370765459085</v>
      </c>
      <c r="W21" s="72">
        <f>IF(RES_hh_fec!W21=0,0,1000*11630*RES_hh_fec!W21/RES_hh_num!W21)</f>
        <v>1380.8126453143884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1484.9056564679645</v>
      </c>
      <c r="C22" s="72">
        <f>IF(RES_hh_fec!C22=0,0,1000*11630*RES_hh_fec!C22/RES_hh_num!C22)</f>
        <v>1547.1317703007419</v>
      </c>
      <c r="D22" s="72">
        <f>IF(RES_hh_fec!D22=0,0,1000*11630*RES_hh_fec!D22/RES_hh_num!D22)</f>
        <v>1503.4504223140052</v>
      </c>
      <c r="E22" s="72">
        <f>IF(RES_hh_fec!E22=0,0,1000*11630*RES_hh_fec!E22/RES_hh_num!E22)</f>
        <v>1401.3565005050227</v>
      </c>
      <c r="F22" s="72">
        <f>IF(RES_hh_fec!F22=0,0,1000*11630*RES_hh_fec!F22/RES_hh_num!F22)</f>
        <v>1346.3677696719685</v>
      </c>
      <c r="G22" s="72">
        <f>IF(RES_hh_fec!G22=0,0,1000*11630*RES_hh_fec!G22/RES_hh_num!G22)</f>
        <v>1352.1619883472797</v>
      </c>
      <c r="H22" s="72">
        <f>IF(RES_hh_fec!H22=0,0,1000*11630*RES_hh_fec!H22/RES_hh_num!H22)</f>
        <v>1330.6748753122215</v>
      </c>
      <c r="I22" s="72">
        <f>IF(RES_hh_fec!I22=0,0,1000*11630*RES_hh_fec!I22/RES_hh_num!I22)</f>
        <v>1283.035502352657</v>
      </c>
      <c r="J22" s="72">
        <f>IF(RES_hh_fec!J22=0,0,1000*11630*RES_hh_fec!J22/RES_hh_num!J22)</f>
        <v>1258.581758142933</v>
      </c>
      <c r="K22" s="72">
        <f>IF(RES_hh_fec!K22=0,0,1000*11630*RES_hh_fec!K22/RES_hh_num!K22)</f>
        <v>1193.1104927359027</v>
      </c>
      <c r="L22" s="72">
        <f>IF(RES_hh_fec!L22=0,0,1000*11630*RES_hh_fec!L22/RES_hh_num!L22)</f>
        <v>1177.5548405801994</v>
      </c>
      <c r="M22" s="72">
        <f>IF(RES_hh_fec!M22=0,0,1000*11630*RES_hh_fec!M22/RES_hh_num!M22)</f>
        <v>1264.953705009327</v>
      </c>
      <c r="N22" s="72">
        <f>IF(RES_hh_fec!N22=0,0,1000*11630*RES_hh_fec!N22/RES_hh_num!N22)</f>
        <v>1266.2737290452467</v>
      </c>
      <c r="O22" s="72">
        <f>IF(RES_hh_fec!O22=0,0,1000*11630*RES_hh_fec!O22/RES_hh_num!O22)</f>
        <v>1316.6827626634727</v>
      </c>
      <c r="P22" s="72">
        <f>IF(RES_hh_fec!P22=0,0,1000*11630*RES_hh_fec!P22/RES_hh_num!P22)</f>
        <v>1341.1150438637678</v>
      </c>
      <c r="Q22" s="72">
        <f>IF(RES_hh_fec!Q22=0,0,1000*11630*RES_hh_fec!Q22/RES_hh_num!Q22)</f>
        <v>1300.9110514019712</v>
      </c>
      <c r="R22" s="72">
        <f>IF(RES_hh_fec!R22=0,0,1000*11630*RES_hh_fec!R22/RES_hh_num!R22)</f>
        <v>1063.2153169995304</v>
      </c>
      <c r="S22" s="72">
        <f>IF(RES_hh_fec!S22=0,0,1000*11630*RES_hh_fec!S22/RES_hh_num!S22)</f>
        <v>1174.5179095812771</v>
      </c>
      <c r="T22" s="72">
        <f>IF(RES_hh_fec!T22=0,0,1000*11630*RES_hh_fec!T22/RES_hh_num!T22)</f>
        <v>1184.0234821297843</v>
      </c>
      <c r="U22" s="72">
        <f>IF(RES_hh_fec!U22=0,0,1000*11630*RES_hh_fec!U22/RES_hh_num!U22)</f>
        <v>1245.7425693468808</v>
      </c>
      <c r="V22" s="72">
        <f>IF(RES_hh_fec!V22=0,0,1000*11630*RES_hh_fec!V22/RES_hh_num!V22)</f>
        <v>1244.8172917949162</v>
      </c>
      <c r="W22" s="72">
        <f>IF(RES_hh_fec!W22=0,0,1000*11630*RES_hh_fec!W22/RES_hh_num!W22)</f>
        <v>1273.6969741733756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987.65902872968411</v>
      </c>
      <c r="C23" s="72">
        <f>IF(RES_hh_fec!C23=0,0,1000*11630*RES_hh_fec!C23/RES_hh_num!C23)</f>
        <v>1024.1230300738584</v>
      </c>
      <c r="D23" s="72">
        <f>IF(RES_hh_fec!D23=0,0,1000*11630*RES_hh_fec!D23/RES_hh_num!D23)</f>
        <v>1014.8988114079916</v>
      </c>
      <c r="E23" s="72">
        <f>IF(RES_hh_fec!E23=0,0,1000*11630*RES_hh_fec!E23/RES_hh_num!E23)</f>
        <v>967.49410893708489</v>
      </c>
      <c r="F23" s="72">
        <f>IF(RES_hh_fec!F23=0,0,1000*11630*RES_hh_fec!F23/RES_hh_num!F23)</f>
        <v>952.2416584934881</v>
      </c>
      <c r="G23" s="72">
        <f>IF(RES_hh_fec!G23=0,0,1000*11630*RES_hh_fec!G23/RES_hh_num!G23)</f>
        <v>980.42569768679482</v>
      </c>
      <c r="H23" s="72">
        <f>IF(RES_hh_fec!H23=0,0,1000*11630*RES_hh_fec!H23/RES_hh_num!H23)</f>
        <v>995.21271280308702</v>
      </c>
      <c r="I23" s="72">
        <f>IF(RES_hh_fec!I23=0,0,1000*11630*RES_hh_fec!I23/RES_hh_num!I23)</f>
        <v>992.60568176011259</v>
      </c>
      <c r="J23" s="72">
        <f>IF(RES_hh_fec!J23=0,0,1000*11630*RES_hh_fec!J23/RES_hh_num!J23)</f>
        <v>1032.5136365136977</v>
      </c>
      <c r="K23" s="72">
        <f>IF(RES_hh_fec!K23=0,0,1000*11630*RES_hh_fec!K23/RES_hh_num!K23)</f>
        <v>1042.628058920988</v>
      </c>
      <c r="L23" s="72">
        <f>IF(RES_hh_fec!L23=0,0,1000*11630*RES_hh_fec!L23/RES_hh_num!L23)</f>
        <v>913.94228591375145</v>
      </c>
      <c r="M23" s="72">
        <f>IF(RES_hh_fec!M23=0,0,1000*11630*RES_hh_fec!M23/RES_hh_num!M23)</f>
        <v>1015.9673191398853</v>
      </c>
      <c r="N23" s="72">
        <f>IF(RES_hh_fec!N23=0,0,1000*11630*RES_hh_fec!N23/RES_hh_num!N23)</f>
        <v>999.19136035679264</v>
      </c>
      <c r="O23" s="72">
        <f>IF(RES_hh_fec!O23=0,0,1000*11630*RES_hh_fec!O23/RES_hh_num!O23)</f>
        <v>1021.2954250399052</v>
      </c>
      <c r="P23" s="72">
        <f>IF(RES_hh_fec!P23=0,0,1000*11630*RES_hh_fec!P23/RES_hh_num!P23)</f>
        <v>1060.787132849656</v>
      </c>
      <c r="Q23" s="72">
        <f>IF(RES_hh_fec!Q23=0,0,1000*11630*RES_hh_fec!Q23/RES_hh_num!Q23)</f>
        <v>995.4070178062434</v>
      </c>
      <c r="R23" s="72">
        <f>IF(RES_hh_fec!R23=0,0,1000*11630*RES_hh_fec!R23/RES_hh_num!R23)</f>
        <v>1166.7410522647106</v>
      </c>
      <c r="S23" s="72">
        <f>IF(RES_hh_fec!S23=0,0,1000*11630*RES_hh_fec!S23/RES_hh_num!S23)</f>
        <v>1129.2949589305499</v>
      </c>
      <c r="T23" s="72">
        <f>IF(RES_hh_fec!T23=0,0,1000*11630*RES_hh_fec!T23/RES_hh_num!T23)</f>
        <v>1088.4184642867401</v>
      </c>
      <c r="U23" s="72">
        <f>IF(RES_hh_fec!U23=0,0,1000*11630*RES_hh_fec!U23/RES_hh_num!U23)</f>
        <v>1166.7766031493234</v>
      </c>
      <c r="V23" s="72">
        <f>IF(RES_hh_fec!V23=0,0,1000*11630*RES_hh_fec!V23/RES_hh_num!V23)</f>
        <v>1185.0042235610786</v>
      </c>
      <c r="W23" s="72">
        <f>IF(RES_hh_fec!W23=0,0,1000*11630*RES_hh_fec!W23/RES_hh_num!W23)</f>
        <v>1180.5766947319692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0</v>
      </c>
      <c r="C24" s="72">
        <f>IF(RES_hh_fec!C24=0,0,1000*11630*RES_hh_fec!C24/RES_hh_num!C24)</f>
        <v>0</v>
      </c>
      <c r="D24" s="72">
        <f>IF(RES_hh_fec!D24=0,0,1000*11630*RES_hh_fec!D24/RES_hh_num!D24)</f>
        <v>0</v>
      </c>
      <c r="E24" s="72">
        <f>IF(RES_hh_fec!E24=0,0,1000*11630*RES_hh_fec!E24/RES_hh_num!E24)</f>
        <v>0</v>
      </c>
      <c r="F24" s="72">
        <f>IF(RES_hh_fec!F24=0,0,1000*11630*RES_hh_fec!F24/RES_hh_num!F24)</f>
        <v>0</v>
      </c>
      <c r="G24" s="72">
        <f>IF(RES_hh_fec!G24=0,0,1000*11630*RES_hh_fec!G24/RES_hh_num!G24)</f>
        <v>0</v>
      </c>
      <c r="H24" s="72">
        <f>IF(RES_hh_fec!H24=0,0,1000*11630*RES_hh_fec!H24/RES_hh_num!H24)</f>
        <v>0</v>
      </c>
      <c r="I24" s="72">
        <f>IF(RES_hh_fec!I24=0,0,1000*11630*RES_hh_fec!I24/RES_hh_num!I24)</f>
        <v>0</v>
      </c>
      <c r="J24" s="72">
        <f>IF(RES_hh_fec!J24=0,0,1000*11630*RES_hh_fec!J24/RES_hh_num!J24)</f>
        <v>0</v>
      </c>
      <c r="K24" s="72">
        <f>IF(RES_hh_fec!K24=0,0,1000*11630*RES_hh_fec!K24/RES_hh_num!K24)</f>
        <v>0</v>
      </c>
      <c r="L24" s="72">
        <f>IF(RES_hh_fec!L24=0,0,1000*11630*RES_hh_fec!L24/RES_hh_num!L24)</f>
        <v>0</v>
      </c>
      <c r="M24" s="72">
        <f>IF(RES_hh_fec!M24=0,0,1000*11630*RES_hh_fec!M24/RES_hh_num!M24)</f>
        <v>0</v>
      </c>
      <c r="N24" s="72">
        <f>IF(RES_hh_fec!N24=0,0,1000*11630*RES_hh_fec!N24/RES_hh_num!N24)</f>
        <v>0</v>
      </c>
      <c r="O24" s="72">
        <f>IF(RES_hh_fec!O24=0,0,1000*11630*RES_hh_fec!O24/RES_hh_num!O24)</f>
        <v>0</v>
      </c>
      <c r="P24" s="72">
        <f>IF(RES_hh_fec!P24=0,0,1000*11630*RES_hh_fec!P24/RES_hh_num!P24)</f>
        <v>0</v>
      </c>
      <c r="Q24" s="72">
        <f>IF(RES_hh_fec!Q24=0,0,1000*11630*RES_hh_fec!Q24/RES_hh_num!Q24)</f>
        <v>0</v>
      </c>
      <c r="R24" s="72">
        <f>IF(RES_hh_fec!R24=0,0,1000*11630*RES_hh_fec!R24/RES_hh_num!R24)</f>
        <v>0</v>
      </c>
      <c r="S24" s="72">
        <f>IF(RES_hh_fec!S24=0,0,1000*11630*RES_hh_fec!S24/RES_hh_num!S24)</f>
        <v>0</v>
      </c>
      <c r="T24" s="72">
        <f>IF(RES_hh_fec!T24=0,0,1000*11630*RES_hh_fec!T24/RES_hh_num!T24)</f>
        <v>0</v>
      </c>
      <c r="U24" s="72">
        <f>IF(RES_hh_fec!U24=0,0,1000*11630*RES_hh_fec!U24/RES_hh_num!U24)</f>
        <v>0</v>
      </c>
      <c r="V24" s="72">
        <f>IF(RES_hh_fec!V24=0,0,1000*11630*RES_hh_fec!V24/RES_hh_num!V24)</f>
        <v>0</v>
      </c>
      <c r="W24" s="72">
        <f>IF(RES_hh_fec!W24=0,0,1000*11630*RES_hh_fec!W24/RES_hh_num!W24)</f>
        <v>0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895.9632512179154</v>
      </c>
      <c r="C25" s="74">
        <f>IF(RES_hh_fec!C25=0,0,1000*11630*RES_hh_fec!C25/RES_hh_num!C25)</f>
        <v>1109.5326688022055</v>
      </c>
      <c r="D25" s="74">
        <f>IF(RES_hh_fec!D25=0,0,1000*11630*RES_hh_fec!D25/RES_hh_num!D25)</f>
        <v>1004.1142364357559</v>
      </c>
      <c r="E25" s="74">
        <f>IF(RES_hh_fec!E25=0,0,1000*11630*RES_hh_fec!E25/RES_hh_num!E25)</f>
        <v>915.23317138042046</v>
      </c>
      <c r="F25" s="74">
        <f>IF(RES_hh_fec!F25=0,0,1000*11630*RES_hh_fec!F25/RES_hh_num!F25)</f>
        <v>914.52826106766679</v>
      </c>
      <c r="G25" s="74">
        <f>IF(RES_hh_fec!G25=0,0,1000*11630*RES_hh_fec!G25/RES_hh_num!G25)</f>
        <v>937.51575466374925</v>
      </c>
      <c r="H25" s="74">
        <f>IF(RES_hh_fec!H25=0,0,1000*11630*RES_hh_fec!H25/RES_hh_num!H25)</f>
        <v>994.03605667439729</v>
      </c>
      <c r="I25" s="74">
        <f>IF(RES_hh_fec!I25=0,0,1000*11630*RES_hh_fec!I25/RES_hh_num!I25)</f>
        <v>936.91664867083648</v>
      </c>
      <c r="J25" s="74">
        <f>IF(RES_hh_fec!J25=0,0,1000*11630*RES_hh_fec!J25/RES_hh_num!J25)</f>
        <v>866.26096400872018</v>
      </c>
      <c r="K25" s="74">
        <f>IF(RES_hh_fec!K25=0,0,1000*11630*RES_hh_fec!K25/RES_hh_num!K25)</f>
        <v>777.94391642986625</v>
      </c>
      <c r="L25" s="74">
        <f>IF(RES_hh_fec!L25=0,0,1000*11630*RES_hh_fec!L25/RES_hh_num!L25)</f>
        <v>794.74483638634717</v>
      </c>
      <c r="M25" s="74">
        <f>IF(RES_hh_fec!M25=0,0,1000*11630*RES_hh_fec!M25/RES_hh_num!M25)</f>
        <v>865.4038464299756</v>
      </c>
      <c r="N25" s="74">
        <f>IF(RES_hh_fec!N25=0,0,1000*11630*RES_hh_fec!N25/RES_hh_num!N25)</f>
        <v>819.75743486077795</v>
      </c>
      <c r="O25" s="74">
        <f>IF(RES_hh_fec!O25=0,0,1000*11630*RES_hh_fec!O25/RES_hh_num!O25)</f>
        <v>769.22193266309228</v>
      </c>
      <c r="P25" s="74">
        <f>IF(RES_hh_fec!P25=0,0,1000*11630*RES_hh_fec!P25/RES_hh_num!P25)</f>
        <v>798.59956740010819</v>
      </c>
      <c r="Q25" s="74">
        <f>IF(RES_hh_fec!Q25=0,0,1000*11630*RES_hh_fec!Q25/RES_hh_num!Q25)</f>
        <v>703.51186474237227</v>
      </c>
      <c r="R25" s="74">
        <f>IF(RES_hh_fec!R25=0,0,1000*11630*RES_hh_fec!R25/RES_hh_num!R25)</f>
        <v>713.56938997049394</v>
      </c>
      <c r="S25" s="74">
        <f>IF(RES_hh_fec!S25=0,0,1000*11630*RES_hh_fec!S25/RES_hh_num!S25)</f>
        <v>734.83546147130301</v>
      </c>
      <c r="T25" s="74">
        <f>IF(RES_hh_fec!T25=0,0,1000*11630*RES_hh_fec!T25/RES_hh_num!T25)</f>
        <v>734.54024683209889</v>
      </c>
      <c r="U25" s="74">
        <f>IF(RES_hh_fec!U25=0,0,1000*11630*RES_hh_fec!U25/RES_hh_num!U25)</f>
        <v>729.24053428482114</v>
      </c>
      <c r="V25" s="74">
        <f>IF(RES_hh_fec!V25=0,0,1000*11630*RES_hh_fec!V25/RES_hh_num!V25)</f>
        <v>711.8860975589231</v>
      </c>
      <c r="W25" s="74">
        <f>IF(RES_hh_fec!W25=0,0,1000*11630*RES_hh_fec!W25/RES_hh_num!W25)</f>
        <v>717.58259226723908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554.77199381547439</v>
      </c>
      <c r="C26" s="77">
        <f>IF(RES_hh_fec!C26=0,0,1000*11630*RES_hh_fec!C26/RES_hh_num!C26)</f>
        <v>590.45070000748672</v>
      </c>
      <c r="D26" s="77">
        <f>IF(RES_hh_fec!D26=0,0,1000*11630*RES_hh_fec!D26/RES_hh_num!D26)</f>
        <v>636.97279815700858</v>
      </c>
      <c r="E26" s="77">
        <f>IF(RES_hh_fec!E26=0,0,1000*11630*RES_hh_fec!E26/RES_hh_num!E26)</f>
        <v>618.43783985586049</v>
      </c>
      <c r="F26" s="77">
        <f>IF(RES_hh_fec!F26=0,0,1000*11630*RES_hh_fec!F26/RES_hh_num!F26)</f>
        <v>611.82932005809835</v>
      </c>
      <c r="G26" s="77">
        <f>IF(RES_hh_fec!G26=0,0,1000*11630*RES_hh_fec!G26/RES_hh_num!G26)</f>
        <v>632.1582346968321</v>
      </c>
      <c r="H26" s="77">
        <f>IF(RES_hh_fec!H26=0,0,1000*11630*RES_hh_fec!H26/RES_hh_num!H26)</f>
        <v>658.11675214660272</v>
      </c>
      <c r="I26" s="77">
        <f>IF(RES_hh_fec!I26=0,0,1000*11630*RES_hh_fec!I26/RES_hh_num!I26)</f>
        <v>664.18375411846</v>
      </c>
      <c r="J26" s="77">
        <f>IF(RES_hh_fec!J26=0,0,1000*11630*RES_hh_fec!J26/RES_hh_num!J26)</f>
        <v>666.10811557793602</v>
      </c>
      <c r="K26" s="77">
        <f>IF(RES_hh_fec!K26=0,0,1000*11630*RES_hh_fec!K26/RES_hh_num!K26)</f>
        <v>651.33671109575755</v>
      </c>
      <c r="L26" s="77">
        <f>IF(RES_hh_fec!L26=0,0,1000*11630*RES_hh_fec!L26/RES_hh_num!L26)</f>
        <v>692.45187108076129</v>
      </c>
      <c r="M26" s="77">
        <f>IF(RES_hh_fec!M26=0,0,1000*11630*RES_hh_fec!M26/RES_hh_num!M26)</f>
        <v>700.30944295598033</v>
      </c>
      <c r="N26" s="77">
        <f>IF(RES_hh_fec!N26=0,0,1000*11630*RES_hh_fec!N26/RES_hh_num!N26)</f>
        <v>714.79151003548839</v>
      </c>
      <c r="O26" s="77">
        <f>IF(RES_hh_fec!O26=0,0,1000*11630*RES_hh_fec!O26/RES_hh_num!O26)</f>
        <v>730.14978192892431</v>
      </c>
      <c r="P26" s="77">
        <f>IF(RES_hh_fec!P26=0,0,1000*11630*RES_hh_fec!P26/RES_hh_num!P26)</f>
        <v>738.31238457528423</v>
      </c>
      <c r="Q26" s="77">
        <f>IF(RES_hh_fec!Q26=0,0,1000*11630*RES_hh_fec!Q26/RES_hh_num!Q26)</f>
        <v>760.84742961115819</v>
      </c>
      <c r="R26" s="77">
        <f>IF(RES_hh_fec!R26=0,0,1000*11630*RES_hh_fec!R26/RES_hh_num!R26)</f>
        <v>793.05724859020722</v>
      </c>
      <c r="S26" s="77">
        <f>IF(RES_hh_fec!S26=0,0,1000*11630*RES_hh_fec!S26/RES_hh_num!S26)</f>
        <v>814.67437766250316</v>
      </c>
      <c r="T26" s="77">
        <f>IF(RES_hh_fec!T26=0,0,1000*11630*RES_hh_fec!T26/RES_hh_num!T26)</f>
        <v>829.93901704092434</v>
      </c>
      <c r="U26" s="77">
        <f>IF(RES_hh_fec!U26=0,0,1000*11630*RES_hh_fec!U26/RES_hh_num!U26)</f>
        <v>828.08622319681695</v>
      </c>
      <c r="V26" s="77">
        <f>IF(RES_hh_fec!V26=0,0,1000*11630*RES_hh_fec!V26/RES_hh_num!V26)</f>
        <v>850.30178677973777</v>
      </c>
      <c r="W26" s="77">
        <f>IF(RES_hh_fec!W26=0,0,1000*11630*RES_hh_fec!W26/RES_hh_num!W26)</f>
        <v>894.01352233804334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593.27554317707586</v>
      </c>
      <c r="C27" s="69">
        <f>IF(RES_hh_fec!C27=0,0,1000*11630*RES_hh_fec!C27/RES_hh_num!C27)</f>
        <v>657.10617414830608</v>
      </c>
      <c r="D27" s="69">
        <f>IF(RES_hh_fec!D27=0,0,1000*11630*RES_hh_fec!D27/RES_hh_num!D27)</f>
        <v>656.21769165058606</v>
      </c>
      <c r="E27" s="69">
        <f>IF(RES_hh_fec!E27=0,0,1000*11630*RES_hh_fec!E27/RES_hh_num!E27)</f>
        <v>679.82090934198163</v>
      </c>
      <c r="F27" s="69">
        <f>IF(RES_hh_fec!F27=0,0,1000*11630*RES_hh_fec!F27/RES_hh_num!F27)</f>
        <v>661.34598821661109</v>
      </c>
      <c r="G27" s="69">
        <f>IF(RES_hh_fec!G27=0,0,1000*11630*RES_hh_fec!G27/RES_hh_num!G27)</f>
        <v>674.45248993240273</v>
      </c>
      <c r="H27" s="69">
        <f>IF(RES_hh_fec!H27=0,0,1000*11630*RES_hh_fec!H27/RES_hh_num!H27)</f>
        <v>781.43774997608762</v>
      </c>
      <c r="I27" s="69">
        <f>IF(RES_hh_fec!I27=0,0,1000*11630*RES_hh_fec!I27/RES_hh_num!I27)</f>
        <v>774.01452709205557</v>
      </c>
      <c r="J27" s="69">
        <f>IF(RES_hh_fec!J27=0,0,1000*11630*RES_hh_fec!J27/RES_hh_num!J27)</f>
        <v>759.63728734930498</v>
      </c>
      <c r="K27" s="69">
        <f>IF(RES_hh_fec!K27=0,0,1000*11630*RES_hh_fec!K27/RES_hh_num!K27)</f>
        <v>735.83942338974202</v>
      </c>
      <c r="L27" s="69">
        <f>IF(RES_hh_fec!L27=0,0,1000*11630*RES_hh_fec!L27/RES_hh_num!L27)</f>
        <v>761.02717503755571</v>
      </c>
      <c r="M27" s="69">
        <f>IF(RES_hh_fec!M27=0,0,1000*11630*RES_hh_fec!M27/RES_hh_num!M27)</f>
        <v>692.8432873469111</v>
      </c>
      <c r="N27" s="69">
        <f>IF(RES_hh_fec!N27=0,0,1000*11630*RES_hh_fec!N27/RES_hh_num!N27)</f>
        <v>684.57490204808096</v>
      </c>
      <c r="O27" s="69">
        <f>IF(RES_hh_fec!O27=0,0,1000*11630*RES_hh_fec!O27/RES_hh_num!O27)</f>
        <v>603.78877589213016</v>
      </c>
      <c r="P27" s="69">
        <f>IF(RES_hh_fec!P27=0,0,1000*11630*RES_hh_fec!P27/RES_hh_num!P27)</f>
        <v>655.23049420842199</v>
      </c>
      <c r="Q27" s="69">
        <f>IF(RES_hh_fec!Q27=0,0,1000*11630*RES_hh_fec!Q27/RES_hh_num!Q27)</f>
        <v>663.73653015333116</v>
      </c>
      <c r="R27" s="69">
        <f>IF(RES_hh_fec!R27=0,0,1000*11630*RES_hh_fec!R27/RES_hh_num!R27)</f>
        <v>680.51197944706962</v>
      </c>
      <c r="S27" s="69">
        <f>IF(RES_hh_fec!S27=0,0,1000*11630*RES_hh_fec!S27/RES_hh_num!S27)</f>
        <v>683.60373538221143</v>
      </c>
      <c r="T27" s="69">
        <f>IF(RES_hh_fec!T27=0,0,1000*11630*RES_hh_fec!T27/RES_hh_num!T27)</f>
        <v>732.93277534937727</v>
      </c>
      <c r="U27" s="69">
        <f>IF(RES_hh_fec!U27=0,0,1000*11630*RES_hh_fec!U27/RES_hh_num!U27)</f>
        <v>678.86701221562214</v>
      </c>
      <c r="V27" s="69">
        <f>IF(RES_hh_fec!V27=0,0,1000*11630*RES_hh_fec!V27/RES_hh_num!V27)</f>
        <v>668.886854021555</v>
      </c>
      <c r="W27" s="69">
        <f>IF(RES_hh_fec!W27=0,0,1000*11630*RES_hh_fec!W27/RES_hh_num!W27)</f>
        <v>690.2167139494079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690.39184743860028</v>
      </c>
      <c r="C28" s="72">
        <f>IF(RES_hh_fec!C28=0,0,1000*11630*RES_hh_fec!C28/RES_hh_num!C28)</f>
        <v>725.00189332322088</v>
      </c>
      <c r="D28" s="72">
        <f>IF(RES_hh_fec!D28=0,0,1000*11630*RES_hh_fec!D28/RES_hh_num!D28)</f>
        <v>744.21617681051453</v>
      </c>
      <c r="E28" s="72">
        <f>IF(RES_hh_fec!E28=0,0,1000*11630*RES_hh_fec!E28/RES_hh_num!E28)</f>
        <v>750.0333942902954</v>
      </c>
      <c r="F28" s="72">
        <f>IF(RES_hh_fec!F28=0,0,1000*11630*RES_hh_fec!F28/RES_hh_num!F28)</f>
        <v>771.05165787000408</v>
      </c>
      <c r="G28" s="72">
        <f>IF(RES_hh_fec!G28=0,0,1000*11630*RES_hh_fec!G28/RES_hh_num!G28)</f>
        <v>800.40433247731062</v>
      </c>
      <c r="H28" s="72">
        <f>IF(RES_hh_fec!H28=0,0,1000*11630*RES_hh_fec!H28/RES_hh_num!H28)</f>
        <v>841.62145322799358</v>
      </c>
      <c r="I28" s="72">
        <f>IF(RES_hh_fec!I28=0,0,1000*11630*RES_hh_fec!I28/RES_hh_num!I28)</f>
        <v>861.31350594354342</v>
      </c>
      <c r="J28" s="72">
        <f>IF(RES_hh_fec!J28=0,0,1000*11630*RES_hh_fec!J28/RES_hh_num!J28)</f>
        <v>874.53905416810983</v>
      </c>
      <c r="K28" s="72">
        <f>IF(RES_hh_fec!K28=0,0,1000*11630*RES_hh_fec!K28/RES_hh_num!K28)</f>
        <v>860.4305062295889</v>
      </c>
      <c r="L28" s="72">
        <f>IF(RES_hh_fec!L28=0,0,1000*11630*RES_hh_fec!L28/RES_hh_num!L28)</f>
        <v>850.39060814744198</v>
      </c>
      <c r="M28" s="72">
        <f>IF(RES_hh_fec!M28=0,0,1000*11630*RES_hh_fec!M28/RES_hh_num!M28)</f>
        <v>847.10904087605957</v>
      </c>
      <c r="N28" s="72">
        <f>IF(RES_hh_fec!N28=0,0,1000*11630*RES_hh_fec!N28/RES_hh_num!N28)</f>
        <v>791.26058913077782</v>
      </c>
      <c r="O28" s="72">
        <f>IF(RES_hh_fec!O28=0,0,1000*11630*RES_hh_fec!O28/RES_hh_num!O28)</f>
        <v>715.73609258877752</v>
      </c>
      <c r="P28" s="72">
        <f>IF(RES_hh_fec!P28=0,0,1000*11630*RES_hh_fec!P28/RES_hh_num!P28)</f>
        <v>754.54003904522051</v>
      </c>
      <c r="Q28" s="72">
        <f>IF(RES_hh_fec!Q28=0,0,1000*11630*RES_hh_fec!Q28/RES_hh_num!Q28)</f>
        <v>782.82187441182759</v>
      </c>
      <c r="R28" s="72">
        <f>IF(RES_hh_fec!R28=0,0,1000*11630*RES_hh_fec!R28/RES_hh_num!R28)</f>
        <v>772.12300961275514</v>
      </c>
      <c r="S28" s="72">
        <f>IF(RES_hh_fec!S28=0,0,1000*11630*RES_hh_fec!S28/RES_hh_num!S28)</f>
        <v>838.54287892434149</v>
      </c>
      <c r="T28" s="72">
        <f>IF(RES_hh_fec!T28=0,0,1000*11630*RES_hh_fec!T28/RES_hh_num!T28)</f>
        <v>825.91609410784929</v>
      </c>
      <c r="U28" s="72">
        <f>IF(RES_hh_fec!U28=0,0,1000*11630*RES_hh_fec!U28/RES_hh_num!U28)</f>
        <v>885.58021016257248</v>
      </c>
      <c r="V28" s="72">
        <f>IF(RES_hh_fec!V28=0,0,1000*11630*RES_hh_fec!V28/RES_hh_num!V28)</f>
        <v>777.48309056720257</v>
      </c>
      <c r="W28" s="72">
        <f>IF(RES_hh_fec!W28=0,0,1000*11630*RES_hh_fec!W28/RES_hh_num!W28)</f>
        <v>778.3594774101241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700.6734084148834</v>
      </c>
      <c r="C29" s="72">
        <f>IF(RES_hh_fec!C29=0,0,1000*11630*RES_hh_fec!C29/RES_hh_num!C29)</f>
        <v>719.61120390076826</v>
      </c>
      <c r="D29" s="72">
        <f>IF(RES_hh_fec!D29=0,0,1000*11630*RES_hh_fec!D29/RES_hh_num!D29)</f>
        <v>741.63719051455871</v>
      </c>
      <c r="E29" s="72">
        <f>IF(RES_hh_fec!E29=0,0,1000*11630*RES_hh_fec!E29/RES_hh_num!E29)</f>
        <v>755.46551237667984</v>
      </c>
      <c r="F29" s="72">
        <f>IF(RES_hh_fec!F29=0,0,1000*11630*RES_hh_fec!F29/RES_hh_num!F29)</f>
        <v>774.74671800688952</v>
      </c>
      <c r="G29" s="72">
        <f>IF(RES_hh_fec!G29=0,0,1000*11630*RES_hh_fec!G29/RES_hh_num!G29)</f>
        <v>803.22784231701723</v>
      </c>
      <c r="H29" s="72">
        <f>IF(RES_hh_fec!H29=0,0,1000*11630*RES_hh_fec!H29/RES_hh_num!H29)</f>
        <v>831.73896870658825</v>
      </c>
      <c r="I29" s="72">
        <f>IF(RES_hh_fec!I29=0,0,1000*11630*RES_hh_fec!I29/RES_hh_num!I29)</f>
        <v>863.21308257818737</v>
      </c>
      <c r="J29" s="72">
        <f>IF(RES_hh_fec!J29=0,0,1000*11630*RES_hh_fec!J29/RES_hh_num!J29)</f>
        <v>871.63592301402832</v>
      </c>
      <c r="K29" s="72">
        <f>IF(RES_hh_fec!K29=0,0,1000*11630*RES_hh_fec!K29/RES_hh_num!K29)</f>
        <v>852.36110861581801</v>
      </c>
      <c r="L29" s="72">
        <f>IF(RES_hh_fec!L29=0,0,1000*11630*RES_hh_fec!L29/RES_hh_num!L29)</f>
        <v>844.80519343927449</v>
      </c>
      <c r="M29" s="72">
        <f>IF(RES_hh_fec!M29=0,0,1000*11630*RES_hh_fec!M29/RES_hh_num!M29)</f>
        <v>802.27321621884948</v>
      </c>
      <c r="N29" s="72">
        <f>IF(RES_hh_fec!N29=0,0,1000*11630*RES_hh_fec!N29/RES_hh_num!N29)</f>
        <v>775.01956593375382</v>
      </c>
      <c r="O29" s="72">
        <f>IF(RES_hh_fec!O29=0,0,1000*11630*RES_hh_fec!O29/RES_hh_num!O29)</f>
        <v>754.87318565813405</v>
      </c>
      <c r="P29" s="72">
        <f>IF(RES_hh_fec!P29=0,0,1000*11630*RES_hh_fec!P29/RES_hh_num!P29)</f>
        <v>752.68372413574832</v>
      </c>
      <c r="Q29" s="72">
        <f>IF(RES_hh_fec!Q29=0,0,1000*11630*RES_hh_fec!Q29/RES_hh_num!Q29)</f>
        <v>764.92456945095103</v>
      </c>
      <c r="R29" s="72">
        <f>IF(RES_hh_fec!R29=0,0,1000*11630*RES_hh_fec!R29/RES_hh_num!R29)</f>
        <v>787.46277631135229</v>
      </c>
      <c r="S29" s="72">
        <f>IF(RES_hh_fec!S29=0,0,1000*11630*RES_hh_fec!S29/RES_hh_num!S29)</f>
        <v>819.01885881526903</v>
      </c>
      <c r="T29" s="72">
        <f>IF(RES_hh_fec!T29=0,0,1000*11630*RES_hh_fec!T29/RES_hh_num!T29)</f>
        <v>869.75499063858433</v>
      </c>
      <c r="U29" s="72">
        <f>IF(RES_hh_fec!U29=0,0,1000*11630*RES_hh_fec!U29/RES_hh_num!U29)</f>
        <v>782.9905638573664</v>
      </c>
      <c r="V29" s="72">
        <f>IF(RES_hh_fec!V29=0,0,1000*11630*RES_hh_fec!V29/RES_hh_num!V29)</f>
        <v>782.55974439454496</v>
      </c>
      <c r="W29" s="72">
        <f>IF(RES_hh_fec!W29=0,0,1000*11630*RES_hh_fec!W29/RES_hh_num!W29)</f>
        <v>833.83195501535818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661.53926323674409</v>
      </c>
      <c r="C30" s="72">
        <f>IF(RES_hh_fec!C30=0,0,1000*11630*RES_hh_fec!C30/RES_hh_num!C30)</f>
        <v>743.39006096746618</v>
      </c>
      <c r="D30" s="72">
        <f>IF(RES_hh_fec!D30=0,0,1000*11630*RES_hh_fec!D30/RES_hh_num!D30)</f>
        <v>747.04177806709492</v>
      </c>
      <c r="E30" s="72">
        <f>IF(RES_hh_fec!E30=0,0,1000*11630*RES_hh_fec!E30/RES_hh_num!E30)</f>
        <v>812.18773291624836</v>
      </c>
      <c r="F30" s="72">
        <f>IF(RES_hh_fec!F30=0,0,1000*11630*RES_hh_fec!F30/RES_hh_num!F30)</f>
        <v>743.34743934541791</v>
      </c>
      <c r="G30" s="72">
        <f>IF(RES_hh_fec!G30=0,0,1000*11630*RES_hh_fec!G30/RES_hh_num!G30)</f>
        <v>747.19075145206114</v>
      </c>
      <c r="H30" s="72">
        <f>IF(RES_hh_fec!H30=0,0,1000*11630*RES_hh_fec!H30/RES_hh_num!H30)</f>
        <v>919.54888781357272</v>
      </c>
      <c r="I30" s="72">
        <f>IF(RES_hh_fec!I30=0,0,1000*11630*RES_hh_fec!I30/RES_hh_num!I30)</f>
        <v>905.07894214559497</v>
      </c>
      <c r="J30" s="72">
        <f>IF(RES_hh_fec!J30=0,0,1000*11630*RES_hh_fec!J30/RES_hh_num!J30)</f>
        <v>880.1081497007699</v>
      </c>
      <c r="K30" s="72">
        <f>IF(RES_hh_fec!K30=0,0,1000*11630*RES_hh_fec!K30/RES_hh_num!K30)</f>
        <v>867.80133655820373</v>
      </c>
      <c r="L30" s="72">
        <f>IF(RES_hh_fec!L30=0,0,1000*11630*RES_hh_fec!L30/RES_hh_num!L30)</f>
        <v>899.12887475000434</v>
      </c>
      <c r="M30" s="72">
        <f>IF(RES_hh_fec!M30=0,0,1000*11630*RES_hh_fec!M30/RES_hh_num!M30)</f>
        <v>766.44828050255876</v>
      </c>
      <c r="N30" s="72">
        <f>IF(RES_hh_fec!N30=0,0,1000*11630*RES_hh_fec!N30/RES_hh_num!N30)</f>
        <v>811.04025316756417</v>
      </c>
      <c r="O30" s="72">
        <f>IF(RES_hh_fec!O30=0,0,1000*11630*RES_hh_fec!O30/RES_hh_num!O30)</f>
        <v>699.6548623293254</v>
      </c>
      <c r="P30" s="72">
        <f>IF(RES_hh_fec!P30=0,0,1000*11630*RES_hh_fec!P30/RES_hh_num!P30)</f>
        <v>714.75173214246354</v>
      </c>
      <c r="Q30" s="72">
        <f>IF(RES_hh_fec!Q30=0,0,1000*11630*RES_hh_fec!Q30/RES_hh_num!Q30)</f>
        <v>771.91575400101613</v>
      </c>
      <c r="R30" s="72">
        <f>IF(RES_hh_fec!R30=0,0,1000*11630*RES_hh_fec!R30/RES_hh_num!R30)</f>
        <v>831.20492712907628</v>
      </c>
      <c r="S30" s="72">
        <f>IF(RES_hh_fec!S30=0,0,1000*11630*RES_hh_fec!S30/RES_hh_num!S30)</f>
        <v>802.30926921001731</v>
      </c>
      <c r="T30" s="72">
        <f>IF(RES_hh_fec!T30=0,0,1000*11630*RES_hh_fec!T30/RES_hh_num!T30)</f>
        <v>867.74473630637829</v>
      </c>
      <c r="U30" s="72">
        <f>IF(RES_hh_fec!U30=0,0,1000*11630*RES_hh_fec!U30/RES_hh_num!U30)</f>
        <v>801.06110841410282</v>
      </c>
      <c r="V30" s="72">
        <f>IF(RES_hh_fec!V30=0,0,1000*11630*RES_hh_fec!V30/RES_hh_num!V30)</f>
        <v>796.28879104397106</v>
      </c>
      <c r="W30" s="72">
        <f>IF(RES_hh_fec!W30=0,0,1000*11630*RES_hh_fec!W30/RES_hh_num!W30)</f>
        <v>844.95999403666781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669.96243068776471</v>
      </c>
      <c r="C31" s="72">
        <f>IF(RES_hh_fec!C31=0,0,1000*11630*RES_hh_fec!C31/RES_hh_num!C31)</f>
        <v>763.16502919147058</v>
      </c>
      <c r="D31" s="72">
        <f>IF(RES_hh_fec!D31=0,0,1000*11630*RES_hh_fec!D31/RES_hh_num!D31)</f>
        <v>747.28588202173148</v>
      </c>
      <c r="E31" s="72">
        <f>IF(RES_hh_fec!E31=0,0,1000*11630*RES_hh_fec!E31/RES_hh_num!E31)</f>
        <v>784.06010976345647</v>
      </c>
      <c r="F31" s="72">
        <f>IF(RES_hh_fec!F31=0,0,1000*11630*RES_hh_fec!F31/RES_hh_num!F31)</f>
        <v>753.64540458553893</v>
      </c>
      <c r="G31" s="72">
        <f>IF(RES_hh_fec!G31=0,0,1000*11630*RES_hh_fec!G31/RES_hh_num!G31)</f>
        <v>775.78446660271391</v>
      </c>
      <c r="H31" s="72">
        <f>IF(RES_hh_fec!H31=0,0,1000*11630*RES_hh_fec!H31/RES_hh_num!H31)</f>
        <v>908.08026214466395</v>
      </c>
      <c r="I31" s="72">
        <f>IF(RES_hh_fec!I31=0,0,1000*11630*RES_hh_fec!I31/RES_hh_num!I31)</f>
        <v>884.77191590928305</v>
      </c>
      <c r="J31" s="72">
        <f>IF(RES_hh_fec!J31=0,0,1000*11630*RES_hh_fec!J31/RES_hh_num!J31)</f>
        <v>872.71937221294718</v>
      </c>
      <c r="K31" s="72">
        <f>IF(RES_hh_fec!K31=0,0,1000*11630*RES_hh_fec!K31/RES_hh_num!K31)</f>
        <v>854.17505513796641</v>
      </c>
      <c r="L31" s="72">
        <f>IF(RES_hh_fec!L31=0,0,1000*11630*RES_hh_fec!L31/RES_hh_num!L31)</f>
        <v>864.84010913780071</v>
      </c>
      <c r="M31" s="72">
        <f>IF(RES_hh_fec!M31=0,0,1000*11630*RES_hh_fec!M31/RES_hh_num!M31)</f>
        <v>851.5694729371811</v>
      </c>
      <c r="N31" s="72">
        <f>IF(RES_hh_fec!N31=0,0,1000*11630*RES_hh_fec!N31/RES_hh_num!N31)</f>
        <v>858.12761863837216</v>
      </c>
      <c r="O31" s="72">
        <f>IF(RES_hh_fec!O31=0,0,1000*11630*RES_hh_fec!O31/RES_hh_num!O31)</f>
        <v>852.41724965095216</v>
      </c>
      <c r="P31" s="72">
        <f>IF(RES_hh_fec!P31=0,0,1000*11630*RES_hh_fec!P31/RES_hh_num!P31)</f>
        <v>870.81394870364454</v>
      </c>
      <c r="Q31" s="72">
        <f>IF(RES_hh_fec!Q31=0,0,1000*11630*RES_hh_fec!Q31/RES_hh_num!Q31)</f>
        <v>895.50022227758814</v>
      </c>
      <c r="R31" s="72">
        <f>IF(RES_hh_fec!R31=0,0,1000*11630*RES_hh_fec!R31/RES_hh_num!R31)</f>
        <v>719.55340607660594</v>
      </c>
      <c r="S31" s="72">
        <f>IF(RES_hh_fec!S31=0,0,1000*11630*RES_hh_fec!S31/RES_hh_num!S31)</f>
        <v>790.64554538681125</v>
      </c>
      <c r="T31" s="72">
        <f>IF(RES_hh_fec!T31=0,0,1000*11630*RES_hh_fec!T31/RES_hh_num!T31)</f>
        <v>826.24806887169393</v>
      </c>
      <c r="U31" s="72">
        <f>IF(RES_hh_fec!U31=0,0,1000*11630*RES_hh_fec!U31/RES_hh_num!U31)</f>
        <v>839.19119666441952</v>
      </c>
      <c r="V31" s="72">
        <f>IF(RES_hh_fec!V31=0,0,1000*11630*RES_hh_fec!V31/RES_hh_num!V31)</f>
        <v>832.39283116904528</v>
      </c>
      <c r="W31" s="72">
        <f>IF(RES_hh_fec!W31=0,0,1000*11630*RES_hh_fec!W31/RES_hh_num!W31)</f>
        <v>844.15094134985566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516.9207559275244</v>
      </c>
      <c r="C32" s="77">
        <f>IF(RES_hh_fec!C32=0,0,1000*11630*RES_hh_fec!C32/RES_hh_num!C32)</f>
        <v>595.43740038885358</v>
      </c>
      <c r="D32" s="77">
        <f>IF(RES_hh_fec!D32=0,0,1000*11630*RES_hh_fec!D32/RES_hh_num!D32)</f>
        <v>581.5390853050925</v>
      </c>
      <c r="E32" s="77">
        <f>IF(RES_hh_fec!E32=0,0,1000*11630*RES_hh_fec!E32/RES_hh_num!E32)</f>
        <v>591.76979218748932</v>
      </c>
      <c r="F32" s="77">
        <f>IF(RES_hh_fec!F32=0,0,1000*11630*RES_hh_fec!F32/RES_hh_num!F32)</f>
        <v>580.35338976894116</v>
      </c>
      <c r="G32" s="77">
        <f>IF(RES_hh_fec!G32=0,0,1000*11630*RES_hh_fec!G32/RES_hh_num!G32)</f>
        <v>592.88986146831087</v>
      </c>
      <c r="H32" s="77">
        <f>IF(RES_hh_fec!H32=0,0,1000*11630*RES_hh_fec!H32/RES_hh_num!H32)</f>
        <v>700.01319207514939</v>
      </c>
      <c r="I32" s="77">
        <f>IF(RES_hh_fec!I32=0,0,1000*11630*RES_hh_fec!I32/RES_hh_num!I32)</f>
        <v>684.63106256507797</v>
      </c>
      <c r="J32" s="77">
        <f>IF(RES_hh_fec!J32=0,0,1000*11630*RES_hh_fec!J32/RES_hh_num!J32)</f>
        <v>670.44451767664043</v>
      </c>
      <c r="K32" s="77">
        <f>IF(RES_hh_fec!K32=0,0,1000*11630*RES_hh_fec!K32/RES_hh_num!K32)</f>
        <v>641.87442911945595</v>
      </c>
      <c r="L32" s="77">
        <f>IF(RES_hh_fec!L32=0,0,1000*11630*RES_hh_fec!L32/RES_hh_num!L32)</f>
        <v>677.64139469336658</v>
      </c>
      <c r="M32" s="77">
        <f>IF(RES_hh_fec!M32=0,0,1000*11630*RES_hh_fec!M32/RES_hh_num!M32)</f>
        <v>627.13334477907779</v>
      </c>
      <c r="N32" s="77">
        <f>IF(RES_hh_fec!N32=0,0,1000*11630*RES_hh_fec!N32/RES_hh_num!N32)</f>
        <v>605.27325878201532</v>
      </c>
      <c r="O32" s="77">
        <f>IF(RES_hh_fec!O32=0,0,1000*11630*RES_hh_fec!O32/RES_hh_num!O32)</f>
        <v>517.13800721826817</v>
      </c>
      <c r="P32" s="77">
        <f>IF(RES_hh_fec!P32=0,0,1000*11630*RES_hh_fec!P32/RES_hh_num!P32)</f>
        <v>597.75934549691192</v>
      </c>
      <c r="Q32" s="77">
        <f>IF(RES_hh_fec!Q32=0,0,1000*11630*RES_hh_fec!Q32/RES_hh_num!Q32)</f>
        <v>583.59047199307076</v>
      </c>
      <c r="R32" s="77">
        <f>IF(RES_hh_fec!R32=0,0,1000*11630*RES_hh_fec!R32/RES_hh_num!R32)</f>
        <v>584.90651127440196</v>
      </c>
      <c r="S32" s="77">
        <f>IF(RES_hh_fec!S32=0,0,1000*11630*RES_hh_fec!S32/RES_hh_num!S32)</f>
        <v>592.20355244266614</v>
      </c>
      <c r="T32" s="77">
        <f>IF(RES_hh_fec!T32=0,0,1000*11630*RES_hh_fec!T32/RES_hh_num!T32)</f>
        <v>638.13848814366929</v>
      </c>
      <c r="U32" s="77">
        <f>IF(RES_hh_fec!U32=0,0,1000*11630*RES_hh_fec!U32/RES_hh_num!U32)</f>
        <v>597.83143905212899</v>
      </c>
      <c r="V32" s="77">
        <f>IF(RES_hh_fec!V32=0,0,1000*11630*RES_hh_fec!V32/RES_hh_num!V32)</f>
        <v>586.82480872454903</v>
      </c>
      <c r="W32" s="77">
        <f>IF(RES_hh_fec!W32=0,0,1000*11630*RES_hh_fec!W32/RES_hh_num!W32)</f>
        <v>588.40249766064926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3672.5407028464401</v>
      </c>
      <c r="C3" s="65">
        <f>IF(RES_hh_tes!C3=0,0,1000*11630*RES_hh_tes!C3/RES_hh_num!C3)</f>
        <v>3950.4859534516127</v>
      </c>
      <c r="D3" s="65">
        <f>IF(RES_hh_tes!D3=0,0,1000*11630*RES_hh_tes!D3/RES_hh_num!D3)</f>
        <v>4013.5958038559234</v>
      </c>
      <c r="E3" s="65">
        <f>IF(RES_hh_tes!E3=0,0,1000*11630*RES_hh_tes!E3/RES_hh_num!E3)</f>
        <v>4317.0764746809618</v>
      </c>
      <c r="F3" s="65">
        <f>IF(RES_hh_tes!F3=0,0,1000*11630*RES_hh_tes!F3/RES_hh_num!F3)</f>
        <v>4506.2105458985843</v>
      </c>
      <c r="G3" s="65">
        <f>IF(RES_hh_tes!G3=0,0,1000*11630*RES_hh_tes!G3/RES_hh_num!G3)</f>
        <v>4693.3413420947363</v>
      </c>
      <c r="H3" s="65">
        <f>IF(RES_hh_tes!H3=0,0,1000*11630*RES_hh_tes!H3/RES_hh_num!H3)</f>
        <v>4923.9687763647025</v>
      </c>
      <c r="I3" s="65">
        <f>IF(RES_hh_tes!I3=0,0,1000*11630*RES_hh_tes!I3/RES_hh_num!I3)</f>
        <v>4840.6549199061537</v>
      </c>
      <c r="J3" s="65">
        <f>IF(RES_hh_tes!J3=0,0,1000*11630*RES_hh_tes!J3/RES_hh_num!J3)</f>
        <v>4704.465425525309</v>
      </c>
      <c r="K3" s="65">
        <f>IF(RES_hh_tes!K3=0,0,1000*11630*RES_hh_tes!K3/RES_hh_num!K3)</f>
        <v>4877.2940223998839</v>
      </c>
      <c r="L3" s="65">
        <f>IF(RES_hh_tes!L3=0,0,1000*11630*RES_hh_tes!L3/RES_hh_num!L3)</f>
        <v>5360.745398003115</v>
      </c>
      <c r="M3" s="65">
        <f>IF(RES_hh_tes!M3=0,0,1000*11630*RES_hh_tes!M3/RES_hh_num!M3)</f>
        <v>4899.4308260267881</v>
      </c>
      <c r="N3" s="65">
        <f>IF(RES_hh_tes!N3=0,0,1000*11630*RES_hh_tes!N3/RES_hh_num!N3)</f>
        <v>4875.6172069064896</v>
      </c>
      <c r="O3" s="65">
        <f>IF(RES_hh_tes!O3=0,0,1000*11630*RES_hh_tes!O3/RES_hh_num!O3)</f>
        <v>4606.655636046029</v>
      </c>
      <c r="P3" s="65">
        <f>IF(RES_hh_tes!P3=0,0,1000*11630*RES_hh_tes!P3/RES_hh_num!P3)</f>
        <v>4564.6556209179871</v>
      </c>
      <c r="Q3" s="65">
        <f>IF(RES_hh_tes!Q3=0,0,1000*11630*RES_hh_tes!Q3/RES_hh_num!Q3)</f>
        <v>4745.9644673850726</v>
      </c>
      <c r="R3" s="65">
        <f>IF(RES_hh_tes!R3=0,0,1000*11630*RES_hh_tes!R3/RES_hh_num!R3)</f>
        <v>4432.213445698022</v>
      </c>
      <c r="S3" s="65">
        <f>IF(RES_hh_tes!S3=0,0,1000*11630*RES_hh_tes!S3/RES_hh_num!S3)</f>
        <v>4618.3684672525414</v>
      </c>
      <c r="T3" s="65">
        <f>IF(RES_hh_tes!T3=0,0,1000*11630*RES_hh_tes!T3/RES_hh_num!T3)</f>
        <v>5025.2358092362547</v>
      </c>
      <c r="U3" s="65">
        <f>IF(RES_hh_tes!U3=0,0,1000*11630*RES_hh_tes!U3/RES_hh_num!U3)</f>
        <v>4796.6521625273526</v>
      </c>
      <c r="V3" s="65">
        <f>IF(RES_hh_tes!V3=0,0,1000*11630*RES_hh_tes!V3/RES_hh_num!V3)</f>
        <v>4879.4710649675762</v>
      </c>
      <c r="W3" s="65">
        <f>IF(RES_hh_tes!W3=0,0,1000*11630*RES_hh_tes!W3/RES_hh_num!W3)</f>
        <v>4932.2962245793351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2566.9897799980185</v>
      </c>
      <c r="C4" s="69">
        <f>IF(RES_hh_tes!C4=0,0,1000*11630*RES_hh_tes!C4/RES_hh_num!C4)</f>
        <v>2735.3199436675777</v>
      </c>
      <c r="D4" s="69">
        <f>IF(RES_hh_tes!D4=0,0,1000*11630*RES_hh_tes!D4/RES_hh_num!D4)</f>
        <v>2827.4668640496793</v>
      </c>
      <c r="E4" s="69">
        <f>IF(RES_hh_tes!E4=0,0,1000*11630*RES_hh_tes!E4/RES_hh_num!E4)</f>
        <v>3062.0294887319433</v>
      </c>
      <c r="F4" s="69">
        <f>IF(RES_hh_tes!F4=0,0,1000*11630*RES_hh_tes!F4/RES_hh_num!F4)</f>
        <v>3280.0148817813802</v>
      </c>
      <c r="G4" s="69">
        <f>IF(RES_hh_tes!G4=0,0,1000*11630*RES_hh_tes!G4/RES_hh_num!G4)</f>
        <v>3382.9273696609644</v>
      </c>
      <c r="H4" s="69">
        <f>IF(RES_hh_tes!H4=0,0,1000*11630*RES_hh_tes!H4/RES_hh_num!H4)</f>
        <v>3480.4486731210245</v>
      </c>
      <c r="I4" s="69">
        <f>IF(RES_hh_tes!I4=0,0,1000*11630*RES_hh_tes!I4/RES_hh_num!I4)</f>
        <v>3462.4014916730239</v>
      </c>
      <c r="J4" s="69">
        <f>IF(RES_hh_tes!J4=0,0,1000*11630*RES_hh_tes!J4/RES_hh_num!J4)</f>
        <v>3306.1523629450294</v>
      </c>
      <c r="K4" s="69">
        <f>IF(RES_hh_tes!K4=0,0,1000*11630*RES_hh_tes!K4/RES_hh_num!K4)</f>
        <v>3418.0368384147032</v>
      </c>
      <c r="L4" s="69">
        <f>IF(RES_hh_tes!L4=0,0,1000*11630*RES_hh_tes!L4/RES_hh_num!L4)</f>
        <v>3832.4666346673953</v>
      </c>
      <c r="M4" s="69">
        <f>IF(RES_hh_tes!M4=0,0,1000*11630*RES_hh_tes!M4/RES_hh_num!M4)</f>
        <v>3400.0495085951134</v>
      </c>
      <c r="N4" s="69">
        <f>IF(RES_hh_tes!N4=0,0,1000*11630*RES_hh_tes!N4/RES_hh_num!N4)</f>
        <v>3369.0048118081227</v>
      </c>
      <c r="O4" s="69">
        <f>IF(RES_hh_tes!O4=0,0,1000*11630*RES_hh_tes!O4/RES_hh_num!O4)</f>
        <v>3151.3294869035221</v>
      </c>
      <c r="P4" s="69">
        <f>IF(RES_hh_tes!P4=0,0,1000*11630*RES_hh_tes!P4/RES_hh_num!P4)</f>
        <v>3098.9834557892091</v>
      </c>
      <c r="Q4" s="69">
        <f>IF(RES_hh_tes!Q4=0,0,1000*11630*RES_hh_tes!Q4/RES_hh_num!Q4)</f>
        <v>3142.2184329829765</v>
      </c>
      <c r="R4" s="69">
        <f>IF(RES_hh_tes!R4=0,0,1000*11630*RES_hh_tes!R4/RES_hh_num!R4)</f>
        <v>2786.8864103215615</v>
      </c>
      <c r="S4" s="69">
        <f>IF(RES_hh_tes!S4=0,0,1000*11630*RES_hh_tes!S4/RES_hh_num!S4)</f>
        <v>2895.3654486739401</v>
      </c>
      <c r="T4" s="69">
        <f>IF(RES_hh_tes!T4=0,0,1000*11630*RES_hh_tes!T4/RES_hh_num!T4)</f>
        <v>3303.7571070344397</v>
      </c>
      <c r="U4" s="69">
        <f>IF(RES_hh_tes!U4=0,0,1000*11630*RES_hh_tes!U4/RES_hh_num!U4)</f>
        <v>3106.9836750680324</v>
      </c>
      <c r="V4" s="69">
        <f>IF(RES_hh_tes!V4=0,0,1000*11630*RES_hh_tes!V4/RES_hh_num!V4)</f>
        <v>3168.7062468612976</v>
      </c>
      <c r="W4" s="69">
        <f>IF(RES_hh_tes!W4=0,0,1000*11630*RES_hh_tes!W4/RES_hh_num!W4)</f>
        <v>3143.0050374039856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2517.046533591651</v>
      </c>
      <c r="C5" s="72">
        <f>IF(RES_hh_tes!C5=0,0,1000*11630*RES_hh_tes!C5/RES_hh_num!C5)</f>
        <v>2684.4831607296514</v>
      </c>
      <c r="D5" s="72">
        <f>IF(RES_hh_tes!D5=0,0,1000*11630*RES_hh_tes!D5/RES_hh_num!D5)</f>
        <v>2955.8484032940278</v>
      </c>
      <c r="E5" s="72">
        <f>IF(RES_hh_tes!E5=0,0,1000*11630*RES_hh_tes!E5/RES_hh_num!E5)</f>
        <v>2691.5437077225802</v>
      </c>
      <c r="F5" s="72">
        <f>IF(RES_hh_tes!F5=0,0,1000*11630*RES_hh_tes!F5/RES_hh_num!F5)</f>
        <v>3373.7396962868256</v>
      </c>
      <c r="G5" s="72">
        <f>IF(RES_hh_tes!G5=0,0,1000*11630*RES_hh_tes!G5/RES_hh_num!G5)</f>
        <v>3483.9869548882966</v>
      </c>
      <c r="H5" s="72">
        <f>IF(RES_hh_tes!H5=0,0,1000*11630*RES_hh_tes!H5/RES_hh_num!H5)</f>
        <v>3537.6990078443341</v>
      </c>
      <c r="I5" s="72">
        <f>IF(RES_hh_tes!I5=0,0,1000*11630*RES_hh_tes!I5/RES_hh_num!I5)</f>
        <v>3202.7975136313635</v>
      </c>
      <c r="J5" s="72">
        <f>IF(RES_hh_tes!J5=0,0,1000*11630*RES_hh_tes!J5/RES_hh_num!J5)</f>
        <v>3377.943729458776</v>
      </c>
      <c r="K5" s="72">
        <f>IF(RES_hh_tes!K5=0,0,1000*11630*RES_hh_tes!K5/RES_hh_num!K5)</f>
        <v>3670.8556112111728</v>
      </c>
      <c r="L5" s="72">
        <f>IF(RES_hh_tes!L5=0,0,1000*11630*RES_hh_tes!L5/RES_hh_num!L5)</f>
        <v>3602.3270547361844</v>
      </c>
      <c r="M5" s="72">
        <f>IF(RES_hh_tes!M5=0,0,1000*11630*RES_hh_tes!M5/RES_hh_num!M5)</f>
        <v>3431.5841722297519</v>
      </c>
      <c r="N5" s="72">
        <f>IF(RES_hh_tes!N5=0,0,1000*11630*RES_hh_tes!N5/RES_hh_num!N5)</f>
        <v>3527.0276145046719</v>
      </c>
      <c r="O5" s="72">
        <f>IF(RES_hh_tes!O5=0,0,1000*11630*RES_hh_tes!O5/RES_hh_num!O5)</f>
        <v>2841.4760429191238</v>
      </c>
      <c r="P5" s="72">
        <f>IF(RES_hh_tes!P5=0,0,1000*11630*RES_hh_tes!P5/RES_hh_num!P5)</f>
        <v>2783.5610459086365</v>
      </c>
      <c r="Q5" s="72">
        <f>IF(RES_hh_tes!Q5=0,0,1000*11630*RES_hh_tes!Q5/RES_hh_num!Q5)</f>
        <v>2515.8468813852833</v>
      </c>
      <c r="R5" s="72">
        <f>IF(RES_hh_tes!R5=0,0,1000*11630*RES_hh_tes!R5/RES_hh_num!R5)</f>
        <v>2233.1566093632396</v>
      </c>
      <c r="S5" s="72">
        <f>IF(RES_hh_tes!S5=0,0,1000*11630*RES_hh_tes!S5/RES_hh_num!S5)</f>
        <v>3682.9861230708684</v>
      </c>
      <c r="T5" s="72">
        <f>IF(RES_hh_tes!T5=0,0,1000*11630*RES_hh_tes!T5/RES_hh_num!T5)</f>
        <v>4135.0272003505115</v>
      </c>
      <c r="U5" s="72">
        <f>IF(RES_hh_tes!U5=0,0,1000*11630*RES_hh_tes!U5/RES_hh_num!U5)</f>
        <v>2757.2411896522899</v>
      </c>
      <c r="V5" s="72">
        <f>IF(RES_hh_tes!V5=0,0,1000*11630*RES_hh_tes!V5/RES_hh_num!V5)</f>
        <v>3186.7402326226288</v>
      </c>
      <c r="W5" s="72">
        <f>IF(RES_hh_tes!W5=0,0,1000*11630*RES_hh_tes!W5/RES_hh_num!W5)</f>
        <v>3005.4355540898832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2673.5323569730817</v>
      </c>
      <c r="C6" s="72">
        <f>IF(RES_hh_tes!C6=0,0,1000*11630*RES_hh_tes!C6/RES_hh_num!C6)</f>
        <v>2538.2730291667203</v>
      </c>
      <c r="D6" s="72">
        <f>IF(RES_hh_tes!D6=0,0,1000*11630*RES_hh_tes!D6/RES_hh_num!D6)</f>
        <v>2753.8646272535916</v>
      </c>
      <c r="E6" s="72">
        <f>IF(RES_hh_tes!E6=0,0,1000*11630*RES_hh_tes!E6/RES_hh_num!E6)</f>
        <v>2965.631662094941</v>
      </c>
      <c r="F6" s="72">
        <f>IF(RES_hh_tes!F6=0,0,1000*11630*RES_hh_tes!F6/RES_hh_num!F6)</f>
        <v>3254.5393084855004</v>
      </c>
      <c r="G6" s="72">
        <f>IF(RES_hh_tes!G6=0,0,1000*11630*RES_hh_tes!G6/RES_hh_num!G6)</f>
        <v>3384.1418277522425</v>
      </c>
      <c r="H6" s="72">
        <f>IF(RES_hh_tes!H6=0,0,1000*11630*RES_hh_tes!H6/RES_hh_num!H6)</f>
        <v>3273.3708437617684</v>
      </c>
      <c r="I6" s="72">
        <f>IF(RES_hh_tes!I6=0,0,1000*11630*RES_hh_tes!I6/RES_hh_num!I6)</f>
        <v>3390.8098413018238</v>
      </c>
      <c r="J6" s="72">
        <f>IF(RES_hh_tes!J6=0,0,1000*11630*RES_hh_tes!J6/RES_hh_num!J6)</f>
        <v>3426.9817928219672</v>
      </c>
      <c r="K6" s="72">
        <f>IF(RES_hh_tes!K6=0,0,1000*11630*RES_hh_tes!K6/RES_hh_num!K6)</f>
        <v>3357.8112346538664</v>
      </c>
      <c r="L6" s="72">
        <f>IF(RES_hh_tes!L6=0,0,1000*11630*RES_hh_tes!L6/RES_hh_num!L6)</f>
        <v>3709.2340218689674</v>
      </c>
      <c r="M6" s="72">
        <f>IF(RES_hh_tes!M6=0,0,1000*11630*RES_hh_tes!M6/RES_hh_num!M6)</f>
        <v>3206.903637599627</v>
      </c>
      <c r="N6" s="72">
        <f>IF(RES_hh_tes!N6=0,0,1000*11630*RES_hh_tes!N6/RES_hh_num!N6)</f>
        <v>3364.9449720836628</v>
      </c>
      <c r="O6" s="72">
        <f>IF(RES_hh_tes!O6=0,0,1000*11630*RES_hh_tes!O6/RES_hh_num!O6)</f>
        <v>3176.2426313642804</v>
      </c>
      <c r="P6" s="72">
        <f>IF(RES_hh_tes!P6=0,0,1000*11630*RES_hh_tes!P6/RES_hh_num!P6)</f>
        <v>2821.4599856960799</v>
      </c>
      <c r="Q6" s="72">
        <f>IF(RES_hh_tes!Q6=0,0,1000*11630*RES_hh_tes!Q6/RES_hh_num!Q6)</f>
        <v>2919.1808370241579</v>
      </c>
      <c r="R6" s="72">
        <f>IF(RES_hh_tes!R6=0,0,1000*11630*RES_hh_tes!R6/RES_hh_num!R6)</f>
        <v>3259.841690991484</v>
      </c>
      <c r="S6" s="72">
        <f>IF(RES_hh_tes!S6=0,0,1000*11630*RES_hh_tes!S6/RES_hh_num!S6)</f>
        <v>2699.8821749134213</v>
      </c>
      <c r="T6" s="72">
        <f>IF(RES_hh_tes!T6=0,0,1000*11630*RES_hh_tes!T6/RES_hh_num!T6)</f>
        <v>3405.4512722923746</v>
      </c>
      <c r="U6" s="72">
        <f>IF(RES_hh_tes!U6=0,0,1000*11630*RES_hh_tes!U6/RES_hh_num!U6)</f>
        <v>2955.5791823173045</v>
      </c>
      <c r="V6" s="72">
        <f>IF(RES_hh_tes!V6=0,0,1000*11630*RES_hh_tes!V6/RES_hh_num!V6)</f>
        <v>2985.1691554492436</v>
      </c>
      <c r="W6" s="72">
        <f>IF(RES_hh_tes!W6=0,0,1000*11630*RES_hh_tes!W6/RES_hh_num!W6)</f>
        <v>3194.5319872164214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2593.2104866002551</v>
      </c>
      <c r="C7" s="72">
        <f>IF(RES_hh_tes!C7=0,0,1000*11630*RES_hh_tes!C7/RES_hh_num!C7)</f>
        <v>2668.7703991541694</v>
      </c>
      <c r="D7" s="72">
        <f>IF(RES_hh_tes!D7=0,0,1000*11630*RES_hh_tes!D7/RES_hh_num!D7)</f>
        <v>2667.6763656936964</v>
      </c>
      <c r="E7" s="72">
        <f>IF(RES_hh_tes!E7=0,0,1000*11630*RES_hh_tes!E7/RES_hh_num!E7)</f>
        <v>3002.3667734259257</v>
      </c>
      <c r="F7" s="72">
        <f>IF(RES_hh_tes!F7=0,0,1000*11630*RES_hh_tes!F7/RES_hh_num!F7)</f>
        <v>3395.5614213689641</v>
      </c>
      <c r="G7" s="72">
        <f>IF(RES_hh_tes!G7=0,0,1000*11630*RES_hh_tes!G7/RES_hh_num!G7)</f>
        <v>3458.017271227422</v>
      </c>
      <c r="H7" s="72">
        <f>IF(RES_hh_tes!H7=0,0,1000*11630*RES_hh_tes!H7/RES_hh_num!H7)</f>
        <v>3232.8780752137359</v>
      </c>
      <c r="I7" s="72">
        <f>IF(RES_hh_tes!I7=0,0,1000*11630*RES_hh_tes!I7/RES_hh_num!I7)</f>
        <v>3321.8473177393457</v>
      </c>
      <c r="J7" s="72">
        <f>IF(RES_hh_tes!J7=0,0,1000*11630*RES_hh_tes!J7/RES_hh_num!J7)</f>
        <v>3329.8238302519298</v>
      </c>
      <c r="K7" s="72">
        <f>IF(RES_hh_tes!K7=0,0,1000*11630*RES_hh_tes!K7/RES_hh_num!K7)</f>
        <v>3380.5681893996134</v>
      </c>
      <c r="L7" s="72">
        <f>IF(RES_hh_tes!L7=0,0,1000*11630*RES_hh_tes!L7/RES_hh_num!L7)</f>
        <v>3693.2342602334229</v>
      </c>
      <c r="M7" s="72">
        <f>IF(RES_hh_tes!M7=0,0,1000*11630*RES_hh_tes!M7/RES_hh_num!M7)</f>
        <v>3259.4875248476596</v>
      </c>
      <c r="N7" s="72">
        <f>IF(RES_hh_tes!N7=0,0,1000*11630*RES_hh_tes!N7/RES_hh_num!N7)</f>
        <v>3111.1202073372983</v>
      </c>
      <c r="O7" s="72">
        <f>IF(RES_hh_tes!O7=0,0,1000*11630*RES_hh_tes!O7/RES_hh_num!O7)</f>
        <v>3117.0603914242079</v>
      </c>
      <c r="P7" s="72">
        <f>IF(RES_hh_tes!P7=0,0,1000*11630*RES_hh_tes!P7/RES_hh_num!P7)</f>
        <v>2931.3776745713863</v>
      </c>
      <c r="Q7" s="72">
        <f>IF(RES_hh_tes!Q7=0,0,1000*11630*RES_hh_tes!Q7/RES_hh_num!Q7)</f>
        <v>3307.308393101589</v>
      </c>
      <c r="R7" s="72">
        <f>IF(RES_hh_tes!R7=0,0,1000*11630*RES_hh_tes!R7/RES_hh_num!R7)</f>
        <v>2836.2403915689542</v>
      </c>
      <c r="S7" s="72">
        <f>IF(RES_hh_tes!S7=0,0,1000*11630*RES_hh_tes!S7/RES_hh_num!S7)</f>
        <v>2879.2484348726407</v>
      </c>
      <c r="T7" s="72">
        <f>IF(RES_hh_tes!T7=0,0,1000*11630*RES_hh_tes!T7/RES_hh_num!T7)</f>
        <v>3207.7572778516283</v>
      </c>
      <c r="U7" s="72">
        <f>IF(RES_hh_tes!U7=0,0,1000*11630*RES_hh_tes!U7/RES_hh_num!U7)</f>
        <v>2910.7017197579667</v>
      </c>
      <c r="V7" s="72">
        <f>IF(RES_hh_tes!V7=0,0,1000*11630*RES_hh_tes!V7/RES_hh_num!V7)</f>
        <v>3176.0363715103199</v>
      </c>
      <c r="W7" s="72">
        <f>IF(RES_hh_tes!W7=0,0,1000*11630*RES_hh_tes!W7/RES_hh_num!W7)</f>
        <v>3084.2642910757636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2459.0839194873197</v>
      </c>
      <c r="C8" s="72">
        <f>IF(RES_hh_tes!C8=0,0,1000*11630*RES_hh_tes!C8/RES_hh_num!C8)</f>
        <v>2636.1240937041016</v>
      </c>
      <c r="D8" s="72">
        <f>IF(RES_hh_tes!D8=0,0,1000*11630*RES_hh_tes!D8/RES_hh_num!D8)</f>
        <v>2821.0475933639855</v>
      </c>
      <c r="E8" s="72">
        <f>IF(RES_hh_tes!E8=0,0,1000*11630*RES_hh_tes!E8/RES_hh_num!E8)</f>
        <v>3128.5553624720465</v>
      </c>
      <c r="F8" s="72">
        <f>IF(RES_hh_tes!F8=0,0,1000*11630*RES_hh_tes!F8/RES_hh_num!F8)</f>
        <v>3147.3273411260388</v>
      </c>
      <c r="G8" s="72">
        <f>IF(RES_hh_tes!G8=0,0,1000*11630*RES_hh_tes!G8/RES_hh_num!G8)</f>
        <v>3253.6616110729037</v>
      </c>
      <c r="H8" s="72">
        <f>IF(RES_hh_tes!H8=0,0,1000*11630*RES_hh_tes!H8/RES_hh_num!H8)</f>
        <v>3495.6886622978332</v>
      </c>
      <c r="I8" s="72">
        <f>IF(RES_hh_tes!I8=0,0,1000*11630*RES_hh_tes!I8/RES_hh_num!I8)</f>
        <v>3491.8041789282029</v>
      </c>
      <c r="J8" s="72">
        <f>IF(RES_hh_tes!J8=0,0,1000*11630*RES_hh_tes!J8/RES_hh_num!J8)</f>
        <v>3211.3288213505671</v>
      </c>
      <c r="K8" s="72">
        <f>IF(RES_hh_tes!K8=0,0,1000*11630*RES_hh_tes!K8/RES_hh_num!K8)</f>
        <v>3306.7234729710572</v>
      </c>
      <c r="L8" s="72">
        <f>IF(RES_hh_tes!L8=0,0,1000*11630*RES_hh_tes!L8/RES_hh_num!L8)</f>
        <v>3887.0730174825185</v>
      </c>
      <c r="M8" s="72">
        <f>IF(RES_hh_tes!M8=0,0,1000*11630*RES_hh_tes!M8/RES_hh_num!M8)</f>
        <v>3091.661432666418</v>
      </c>
      <c r="N8" s="72">
        <f>IF(RES_hh_tes!N8=0,0,1000*11630*RES_hh_tes!N8/RES_hh_num!N8)</f>
        <v>3257.8431454987631</v>
      </c>
      <c r="O8" s="72">
        <f>IF(RES_hh_tes!O8=0,0,1000*11630*RES_hh_tes!O8/RES_hh_num!O8)</f>
        <v>3097.697214939044</v>
      </c>
      <c r="P8" s="72">
        <f>IF(RES_hh_tes!P8=0,0,1000*11630*RES_hh_tes!P8/RES_hh_num!P8)</f>
        <v>2949.7814545680894</v>
      </c>
      <c r="Q8" s="72">
        <f>IF(RES_hh_tes!Q8=0,0,1000*11630*RES_hh_tes!Q8/RES_hh_num!Q8)</f>
        <v>3166.87999988712</v>
      </c>
      <c r="R8" s="72">
        <f>IF(RES_hh_tes!R8=0,0,1000*11630*RES_hh_tes!R8/RES_hh_num!R8)</f>
        <v>2908.2832282097629</v>
      </c>
      <c r="S8" s="72">
        <f>IF(RES_hh_tes!S8=0,0,1000*11630*RES_hh_tes!S8/RES_hh_num!S8)</f>
        <v>2838.9209486825698</v>
      </c>
      <c r="T8" s="72">
        <f>IF(RES_hh_tes!T8=0,0,1000*11630*RES_hh_tes!T8/RES_hh_num!T8)</f>
        <v>3148.5733465077296</v>
      </c>
      <c r="U8" s="72">
        <f>IF(RES_hh_tes!U8=0,0,1000*11630*RES_hh_tes!U8/RES_hh_num!U8)</f>
        <v>2973.7407076844534</v>
      </c>
      <c r="V8" s="72">
        <f>IF(RES_hh_tes!V8=0,0,1000*11630*RES_hh_tes!V8/RES_hh_num!V8)</f>
        <v>3021.3276050750428</v>
      </c>
      <c r="W8" s="72">
        <f>IF(RES_hh_tes!W8=0,0,1000*11630*RES_hh_tes!W8/RES_hh_num!W8)</f>
        <v>3177.9801401075697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2590.8126603930291</v>
      </c>
      <c r="C9" s="72">
        <f>IF(RES_hh_tes!C9=0,0,1000*11630*RES_hh_tes!C9/RES_hh_num!C9)</f>
        <v>2688.9264461759512</v>
      </c>
      <c r="D9" s="72">
        <f>IF(RES_hh_tes!D9=0,0,1000*11630*RES_hh_tes!D9/RES_hh_num!D9)</f>
        <v>2833.9851733099499</v>
      </c>
      <c r="E9" s="72">
        <f>IF(RES_hh_tes!E9=0,0,1000*11630*RES_hh_tes!E9/RES_hh_num!E9)</f>
        <v>3001.8145986374416</v>
      </c>
      <c r="F9" s="72">
        <f>IF(RES_hh_tes!F9=0,0,1000*11630*RES_hh_tes!F9/RES_hh_num!F9)</f>
        <v>3199.3048036488781</v>
      </c>
      <c r="G9" s="72">
        <f>IF(RES_hh_tes!G9=0,0,1000*11630*RES_hh_tes!G9/RES_hh_num!G9)</f>
        <v>3317.459523890228</v>
      </c>
      <c r="H9" s="72">
        <f>IF(RES_hh_tes!H9=0,0,1000*11630*RES_hh_tes!H9/RES_hh_num!H9)</f>
        <v>3370.7331337392939</v>
      </c>
      <c r="I9" s="72">
        <f>IF(RES_hh_tes!I9=0,0,1000*11630*RES_hh_tes!I9/RES_hh_num!I9)</f>
        <v>3310.0745843829104</v>
      </c>
      <c r="J9" s="72">
        <f>IF(RES_hh_tes!J9=0,0,1000*11630*RES_hh_tes!J9/RES_hh_num!J9)</f>
        <v>3216.3678894471345</v>
      </c>
      <c r="K9" s="72">
        <f>IF(RES_hh_tes!K9=0,0,1000*11630*RES_hh_tes!K9/RES_hh_num!K9)</f>
        <v>3620.7179654874117</v>
      </c>
      <c r="L9" s="72">
        <f>IF(RES_hh_tes!L9=0,0,1000*11630*RES_hh_tes!L9/RES_hh_num!L9)</f>
        <v>3577.5968675544518</v>
      </c>
      <c r="M9" s="72">
        <f>IF(RES_hh_tes!M9=0,0,1000*11630*RES_hh_tes!M9/RES_hh_num!M9)</f>
        <v>3404.6529470387954</v>
      </c>
      <c r="N9" s="72">
        <f>IF(RES_hh_tes!N9=0,0,1000*11630*RES_hh_tes!N9/RES_hh_num!N9)</f>
        <v>3336.7225324416495</v>
      </c>
      <c r="O9" s="72">
        <f>IF(RES_hh_tes!O9=0,0,1000*11630*RES_hh_tes!O9/RES_hh_num!O9)</f>
        <v>3191.4880623150302</v>
      </c>
      <c r="P9" s="72">
        <f>IF(RES_hh_tes!P9=0,0,1000*11630*RES_hh_tes!P9/RES_hh_num!P9)</f>
        <v>3211.398606063422</v>
      </c>
      <c r="Q9" s="72">
        <f>IF(RES_hh_tes!Q9=0,0,1000*11630*RES_hh_tes!Q9/RES_hh_num!Q9)</f>
        <v>3299.9859465001705</v>
      </c>
      <c r="R9" s="72">
        <f>IF(RES_hh_tes!R9=0,0,1000*11630*RES_hh_tes!R9/RES_hh_num!R9)</f>
        <v>2638.6427634054908</v>
      </c>
      <c r="S9" s="72">
        <f>IF(RES_hh_tes!S9=0,0,1000*11630*RES_hh_tes!S9/RES_hh_num!S9)</f>
        <v>2863.4516234932175</v>
      </c>
      <c r="T9" s="72">
        <f>IF(RES_hh_tes!T9=0,0,1000*11630*RES_hh_tes!T9/RES_hh_num!T9)</f>
        <v>3076.9369670826964</v>
      </c>
      <c r="U9" s="72">
        <f>IF(RES_hh_tes!U9=0,0,1000*11630*RES_hh_tes!U9/RES_hh_num!U9)</f>
        <v>3106.0805173101712</v>
      </c>
      <c r="V9" s="72">
        <f>IF(RES_hh_tes!V9=0,0,1000*11630*RES_hh_tes!V9/RES_hh_num!V9)</f>
        <v>3120.9741251388127</v>
      </c>
      <c r="W9" s="72">
        <f>IF(RES_hh_tes!W9=0,0,1000*11630*RES_hh_tes!W9/RES_hh_num!W9)</f>
        <v>3151.4246074101634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2602.2694248144758</v>
      </c>
      <c r="C10" s="72">
        <f>IF(RES_hh_tes!C10=0,0,1000*11630*RES_hh_tes!C10/RES_hh_num!C10)</f>
        <v>2693.7963908638794</v>
      </c>
      <c r="D10" s="72">
        <f>IF(RES_hh_tes!D10=0,0,1000*11630*RES_hh_tes!D10/RES_hh_num!D10)</f>
        <v>2846.7515966737301</v>
      </c>
      <c r="E10" s="72">
        <f>IF(RES_hh_tes!E10=0,0,1000*11630*RES_hh_tes!E10/RES_hh_num!E10)</f>
        <v>3029.6793565751314</v>
      </c>
      <c r="F10" s="72">
        <f>IF(RES_hh_tes!F10=0,0,1000*11630*RES_hh_tes!F10/RES_hh_num!F10)</f>
        <v>3214.1075592102065</v>
      </c>
      <c r="G10" s="72">
        <f>IF(RES_hh_tes!G10=0,0,1000*11630*RES_hh_tes!G10/RES_hh_num!G10)</f>
        <v>3332.7308496864885</v>
      </c>
      <c r="H10" s="72">
        <f>IF(RES_hh_tes!H10=0,0,1000*11630*RES_hh_tes!H10/RES_hh_num!H10)</f>
        <v>3404.8055999115172</v>
      </c>
      <c r="I10" s="72">
        <f>IF(RES_hh_tes!I10=0,0,1000*11630*RES_hh_tes!I10/RES_hh_num!I10)</f>
        <v>3401.0537515482356</v>
      </c>
      <c r="J10" s="72">
        <f>IF(RES_hh_tes!J10=0,0,1000*11630*RES_hh_tes!J10/RES_hh_num!J10)</f>
        <v>3398.9390009029689</v>
      </c>
      <c r="K10" s="72">
        <f>IF(RES_hh_tes!K10=0,0,1000*11630*RES_hh_tes!K10/RES_hh_num!K10)</f>
        <v>3457.0054873141676</v>
      </c>
      <c r="L10" s="72">
        <f>IF(RES_hh_tes!L10=0,0,1000*11630*RES_hh_tes!L10/RES_hh_num!L10)</f>
        <v>3569.5338023971635</v>
      </c>
      <c r="M10" s="72">
        <f>IF(RES_hh_tes!M10=0,0,1000*11630*RES_hh_tes!M10/RES_hh_num!M10)</f>
        <v>3417.440542330909</v>
      </c>
      <c r="N10" s="72">
        <f>IF(RES_hh_tes!N10=0,0,1000*11630*RES_hh_tes!N10/RES_hh_num!N10)</f>
        <v>3342.0411564347396</v>
      </c>
      <c r="O10" s="72">
        <f>IF(RES_hh_tes!O10=0,0,1000*11630*RES_hh_tes!O10/RES_hh_num!O10)</f>
        <v>3194.9601797761152</v>
      </c>
      <c r="P10" s="72">
        <f>IF(RES_hh_tes!P10=0,0,1000*11630*RES_hh_tes!P10/RES_hh_num!P10)</f>
        <v>3102.290199482627</v>
      </c>
      <c r="Q10" s="72">
        <f>IF(RES_hh_tes!Q10=0,0,1000*11630*RES_hh_tes!Q10/RES_hh_num!Q10)</f>
        <v>3042.8429457999982</v>
      </c>
      <c r="R10" s="72">
        <f>IF(RES_hh_tes!R10=0,0,1000*11630*RES_hh_tes!R10/RES_hh_num!R10)</f>
        <v>2910.7072361972309</v>
      </c>
      <c r="S10" s="72">
        <f>IF(RES_hh_tes!S10=0,0,1000*11630*RES_hh_tes!S10/RES_hh_num!S10)</f>
        <v>2952.8464966603174</v>
      </c>
      <c r="T10" s="72">
        <f>IF(RES_hh_tes!T10=0,0,1000*11630*RES_hh_tes!T10/RES_hh_num!T10)</f>
        <v>3120.0554067548715</v>
      </c>
      <c r="U10" s="72">
        <f>IF(RES_hh_tes!U10=0,0,1000*11630*RES_hh_tes!U10/RES_hh_num!U10)</f>
        <v>3125.5047533644474</v>
      </c>
      <c r="V10" s="72">
        <f>IF(RES_hh_tes!V10=0,0,1000*11630*RES_hh_tes!V10/RES_hh_num!V10)</f>
        <v>3136.7148431427481</v>
      </c>
      <c r="W10" s="72">
        <f>IF(RES_hh_tes!W10=0,0,1000*11630*RES_hh_tes!W10/RES_hh_num!W10)</f>
        <v>3149.6754192645212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0</v>
      </c>
      <c r="C11" s="72">
        <f>IF(RES_hh_tes!C11=0,0,1000*11630*RES_hh_tes!C11/RES_hh_num!C11)</f>
        <v>0</v>
      </c>
      <c r="D11" s="72">
        <f>IF(RES_hh_tes!D11=0,0,1000*11630*RES_hh_tes!D11/RES_hh_num!D11)</f>
        <v>0</v>
      </c>
      <c r="E11" s="72">
        <f>IF(RES_hh_tes!E11=0,0,1000*11630*RES_hh_tes!E11/RES_hh_num!E11)</f>
        <v>0</v>
      </c>
      <c r="F11" s="72">
        <f>IF(RES_hh_tes!F11=0,0,1000*11630*RES_hh_tes!F11/RES_hh_num!F11)</f>
        <v>0</v>
      </c>
      <c r="G11" s="72">
        <f>IF(RES_hh_tes!G11=0,0,1000*11630*RES_hh_tes!G11/RES_hh_num!G11)</f>
        <v>0</v>
      </c>
      <c r="H11" s="72">
        <f>IF(RES_hh_tes!H11=0,0,1000*11630*RES_hh_tes!H11/RES_hh_num!H11)</f>
        <v>0</v>
      </c>
      <c r="I11" s="72">
        <f>IF(RES_hh_tes!I11=0,0,1000*11630*RES_hh_tes!I11/RES_hh_num!I11)</f>
        <v>0</v>
      </c>
      <c r="J11" s="72">
        <f>IF(RES_hh_tes!J11=0,0,1000*11630*RES_hh_tes!J11/RES_hh_num!J11)</f>
        <v>0</v>
      </c>
      <c r="K11" s="72">
        <f>IF(RES_hh_tes!K11=0,0,1000*11630*RES_hh_tes!K11/RES_hh_num!K11)</f>
        <v>0</v>
      </c>
      <c r="L11" s="72">
        <f>IF(RES_hh_tes!L11=0,0,1000*11630*RES_hh_tes!L11/RES_hh_num!L11)</f>
        <v>0</v>
      </c>
      <c r="M11" s="72">
        <f>IF(RES_hh_tes!M11=0,0,1000*11630*RES_hh_tes!M11/RES_hh_num!M11)</f>
        <v>0</v>
      </c>
      <c r="N11" s="72">
        <f>IF(RES_hh_tes!N11=0,0,1000*11630*RES_hh_tes!N11/RES_hh_num!N11)</f>
        <v>0</v>
      </c>
      <c r="O11" s="72">
        <f>IF(RES_hh_tes!O11=0,0,1000*11630*RES_hh_tes!O11/RES_hh_num!O11)</f>
        <v>0</v>
      </c>
      <c r="P11" s="72">
        <f>IF(RES_hh_tes!P11=0,0,1000*11630*RES_hh_tes!P11/RES_hh_num!P11)</f>
        <v>0</v>
      </c>
      <c r="Q11" s="72">
        <f>IF(RES_hh_tes!Q11=0,0,1000*11630*RES_hh_tes!Q11/RES_hh_num!Q11)</f>
        <v>0</v>
      </c>
      <c r="R11" s="72">
        <f>IF(RES_hh_tes!R11=0,0,1000*11630*RES_hh_tes!R11/RES_hh_num!R11)</f>
        <v>0</v>
      </c>
      <c r="S11" s="72">
        <f>IF(RES_hh_tes!S11=0,0,1000*11630*RES_hh_tes!S11/RES_hh_num!S11)</f>
        <v>0</v>
      </c>
      <c r="T11" s="72">
        <f>IF(RES_hh_tes!T11=0,0,1000*11630*RES_hh_tes!T11/RES_hh_num!T11)</f>
        <v>0</v>
      </c>
      <c r="U11" s="72">
        <f>IF(RES_hh_tes!U11=0,0,1000*11630*RES_hh_tes!U11/RES_hh_num!U11)</f>
        <v>0</v>
      </c>
      <c r="V11" s="72">
        <f>IF(RES_hh_tes!V11=0,0,1000*11630*RES_hh_tes!V11/RES_hh_num!V11)</f>
        <v>0</v>
      </c>
      <c r="W11" s="72">
        <f>IF(RES_hh_tes!W11=0,0,1000*11630*RES_hh_tes!W11/RES_hh_num!W11)</f>
        <v>0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2069.142751198644</v>
      </c>
      <c r="C12" s="72">
        <f>IF(RES_hh_tes!C12=0,0,1000*11630*RES_hh_tes!C12/RES_hh_num!C12)</f>
        <v>2906.8057239664372</v>
      </c>
      <c r="D12" s="72">
        <f>IF(RES_hh_tes!D12=0,0,1000*11630*RES_hh_tes!D12/RES_hh_num!D12)</f>
        <v>2775.658420404975</v>
      </c>
      <c r="E12" s="72">
        <f>IF(RES_hh_tes!E12=0,0,1000*11630*RES_hh_tes!E12/RES_hh_num!E12)</f>
        <v>2982.1259172372488</v>
      </c>
      <c r="F12" s="72">
        <f>IF(RES_hh_tes!F12=0,0,1000*11630*RES_hh_tes!F12/RES_hh_num!F12)</f>
        <v>3160.1586114423058</v>
      </c>
      <c r="G12" s="72">
        <f>IF(RES_hh_tes!G12=0,0,1000*11630*RES_hh_tes!G12/RES_hh_num!G12)</f>
        <v>3382.9667773425799</v>
      </c>
      <c r="H12" s="72">
        <f>IF(RES_hh_tes!H12=0,0,1000*11630*RES_hh_tes!H12/RES_hh_num!H12)</f>
        <v>3588.1777381008874</v>
      </c>
      <c r="I12" s="72">
        <f>IF(RES_hh_tes!I12=0,0,1000*11630*RES_hh_tes!I12/RES_hh_num!I12)</f>
        <v>3570.5623891709934</v>
      </c>
      <c r="J12" s="72">
        <f>IF(RES_hh_tes!J12=0,0,1000*11630*RES_hh_tes!J12/RES_hh_num!J12)</f>
        <v>3306.7971280373195</v>
      </c>
      <c r="K12" s="72">
        <f>IF(RES_hh_tes!K12=0,0,1000*11630*RES_hh_tes!K12/RES_hh_num!K12)</f>
        <v>3334.9447364748917</v>
      </c>
      <c r="L12" s="72">
        <f>IF(RES_hh_tes!L12=0,0,1000*11630*RES_hh_tes!L12/RES_hh_num!L12)</f>
        <v>3879.0899913904859</v>
      </c>
      <c r="M12" s="72">
        <f>IF(RES_hh_tes!M12=0,0,1000*11630*RES_hh_tes!M12/RES_hh_num!M12)</f>
        <v>3438.833397721955</v>
      </c>
      <c r="N12" s="72">
        <f>IF(RES_hh_tes!N12=0,0,1000*11630*RES_hh_tes!N12/RES_hh_num!N12)</f>
        <v>3322.6442887314429</v>
      </c>
      <c r="O12" s="72">
        <f>IF(RES_hh_tes!O12=0,0,1000*11630*RES_hh_tes!O12/RES_hh_num!O12)</f>
        <v>3057.7915681396012</v>
      </c>
      <c r="P12" s="72">
        <f>IF(RES_hh_tes!P12=0,0,1000*11630*RES_hh_tes!P12/RES_hh_num!P12)</f>
        <v>2980.0220697328323</v>
      </c>
      <c r="Q12" s="72">
        <f>IF(RES_hh_tes!Q12=0,0,1000*11630*RES_hh_tes!Q12/RES_hh_num!Q12)</f>
        <v>2992.5584921427903</v>
      </c>
      <c r="R12" s="72">
        <f>IF(RES_hh_tes!R12=0,0,1000*11630*RES_hh_tes!R12/RES_hh_num!R12)</f>
        <v>2928.4149248166409</v>
      </c>
      <c r="S12" s="72">
        <f>IF(RES_hh_tes!S12=0,0,1000*11630*RES_hh_tes!S12/RES_hh_num!S12)</f>
        <v>2999.874686731514</v>
      </c>
      <c r="T12" s="72">
        <f>IF(RES_hh_tes!T12=0,0,1000*11630*RES_hh_tes!T12/RES_hh_num!T12)</f>
        <v>3138.9582009863543</v>
      </c>
      <c r="U12" s="72">
        <f>IF(RES_hh_tes!U12=0,0,1000*11630*RES_hh_tes!U12/RES_hh_num!U12)</f>
        <v>3147.8294054397111</v>
      </c>
      <c r="V12" s="72">
        <f>IF(RES_hh_tes!V12=0,0,1000*11630*RES_hh_tes!V12/RES_hh_num!V12)</f>
        <v>3141.9840783960626</v>
      </c>
      <c r="W12" s="72">
        <f>IF(RES_hh_tes!W12=0,0,1000*11630*RES_hh_tes!W12/RES_hh_num!W12)</f>
        <v>3234.689376190684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2024.9299217780485</v>
      </c>
      <c r="C13" s="74">
        <f>IF(RES_hh_tes!C13=0,0,1000*11630*RES_hh_tes!C13/RES_hh_num!C13)</f>
        <v>3109.6088938896969</v>
      </c>
      <c r="D13" s="74">
        <f>IF(RES_hh_tes!D13=0,0,1000*11630*RES_hh_tes!D13/RES_hh_num!D13)</f>
        <v>2859.6384080347834</v>
      </c>
      <c r="E13" s="74">
        <f>IF(RES_hh_tes!E13=0,0,1000*11630*RES_hh_tes!E13/RES_hh_num!E13)</f>
        <v>2928.0417230010121</v>
      </c>
      <c r="F13" s="74">
        <f>IF(RES_hh_tes!F13=0,0,1000*11630*RES_hh_tes!F13/RES_hh_num!F13)</f>
        <v>3117.5863937901745</v>
      </c>
      <c r="G13" s="74">
        <f>IF(RES_hh_tes!G13=0,0,1000*11630*RES_hh_tes!G13/RES_hh_num!G13)</f>
        <v>3269.9046025866419</v>
      </c>
      <c r="H13" s="74">
        <f>IF(RES_hh_tes!H13=0,0,1000*11630*RES_hh_tes!H13/RES_hh_num!H13)</f>
        <v>3754.8669862999386</v>
      </c>
      <c r="I13" s="74">
        <f>IF(RES_hh_tes!I13=0,0,1000*11630*RES_hh_tes!I13/RES_hh_num!I13)</f>
        <v>3573.2341142814062</v>
      </c>
      <c r="J13" s="74">
        <f>IF(RES_hh_tes!J13=0,0,1000*11630*RES_hh_tes!J13/RES_hh_num!J13)</f>
        <v>3272.938904620984</v>
      </c>
      <c r="K13" s="74">
        <f>IF(RES_hh_tes!K13=0,0,1000*11630*RES_hh_tes!K13/RES_hh_num!K13)</f>
        <v>3140.1578131801066</v>
      </c>
      <c r="L13" s="74">
        <f>IF(RES_hh_tes!L13=0,0,1000*11630*RES_hh_tes!L13/RES_hh_num!L13)</f>
        <v>4057.4973916530894</v>
      </c>
      <c r="M13" s="74">
        <f>IF(RES_hh_tes!M13=0,0,1000*11630*RES_hh_tes!M13/RES_hh_num!M13)</f>
        <v>3971.4434680747027</v>
      </c>
      <c r="N13" s="74">
        <f>IF(RES_hh_tes!N13=0,0,1000*11630*RES_hh_tes!N13/RES_hh_num!N13)</f>
        <v>3655.5325715526601</v>
      </c>
      <c r="O13" s="74">
        <f>IF(RES_hh_tes!O13=0,0,1000*11630*RES_hh_tes!O13/RES_hh_num!O13)</f>
        <v>3022.1724752319897</v>
      </c>
      <c r="P13" s="74">
        <f>IF(RES_hh_tes!P13=0,0,1000*11630*RES_hh_tes!P13/RES_hh_num!P13)</f>
        <v>3325.5400695276549</v>
      </c>
      <c r="Q13" s="74">
        <f>IF(RES_hh_tes!Q13=0,0,1000*11630*RES_hh_tes!Q13/RES_hh_num!Q13)</f>
        <v>2344.2733919532075</v>
      </c>
      <c r="R13" s="74">
        <f>IF(RES_hh_tes!R13=0,0,1000*11630*RES_hh_tes!R13/RES_hh_num!R13)</f>
        <v>2287.3300489840781</v>
      </c>
      <c r="S13" s="74">
        <f>IF(RES_hh_tes!S13=0,0,1000*11630*RES_hh_tes!S13/RES_hh_num!S13)</f>
        <v>2787.3789072728864</v>
      </c>
      <c r="T13" s="74">
        <f>IF(RES_hh_tes!T13=0,0,1000*11630*RES_hh_tes!T13/RES_hh_num!T13)</f>
        <v>3856.5466558447529</v>
      </c>
      <c r="U13" s="74">
        <f>IF(RES_hh_tes!U13=0,0,1000*11630*RES_hh_tes!U13/RES_hh_num!U13)</f>
        <v>3546.8791258764222</v>
      </c>
      <c r="V13" s="74">
        <f>IF(RES_hh_tes!V13=0,0,1000*11630*RES_hh_tes!V13/RES_hh_num!V13)</f>
        <v>3423.6185030742431</v>
      </c>
      <c r="W13" s="74">
        <f>IF(RES_hh_tes!W13=0,0,1000*11630*RES_hh_tes!W13/RES_hh_num!W13)</f>
        <v>2836.9339413821408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45.976172711587893</v>
      </c>
      <c r="C14" s="76">
        <f>IF(RES_hh_tes!C14=0,0,1000*11630*RES_hh_tes!C14/RES_hh_num!C14)</f>
        <v>47.448631649088739</v>
      </c>
      <c r="D14" s="76">
        <f>IF(RES_hh_tes!D14=0,0,1000*11630*RES_hh_tes!D14/RES_hh_num!D14)</f>
        <v>48.468586042367072</v>
      </c>
      <c r="E14" s="76">
        <f>IF(RES_hh_tes!E14=0,0,1000*11630*RES_hh_tes!E14/RES_hh_num!E14)</f>
        <v>50.487616936675558</v>
      </c>
      <c r="F14" s="76">
        <f>IF(RES_hh_tes!F14=0,0,1000*11630*RES_hh_tes!F14/RES_hh_num!F14)</f>
        <v>54.250753328751841</v>
      </c>
      <c r="G14" s="76">
        <f>IF(RES_hh_tes!G14=0,0,1000*11630*RES_hh_tes!G14/RES_hh_num!G14)</f>
        <v>53.905289832930912</v>
      </c>
      <c r="H14" s="76">
        <f>IF(RES_hh_tes!H14=0,0,1000*11630*RES_hh_tes!H14/RES_hh_num!H14)</f>
        <v>51.991711420139872</v>
      </c>
      <c r="I14" s="76">
        <f>IF(RES_hh_tes!I14=0,0,1000*11630*RES_hh_tes!I14/RES_hh_num!I14)</f>
        <v>51.642221784951751</v>
      </c>
      <c r="J14" s="76">
        <f>IF(RES_hh_tes!J14=0,0,1000*11630*RES_hh_tes!J14/RES_hh_num!J14)</f>
        <v>47.934906771331669</v>
      </c>
      <c r="K14" s="76">
        <f>IF(RES_hh_tes!K14=0,0,1000*11630*RES_hh_tes!K14/RES_hh_num!K14)</f>
        <v>46.909651597800327</v>
      </c>
      <c r="L14" s="76">
        <f>IF(RES_hh_tes!L14=0,0,1000*11630*RES_hh_tes!L14/RES_hh_num!L14)</f>
        <v>51.370751067445525</v>
      </c>
      <c r="M14" s="76">
        <f>IF(RES_hh_tes!M14=0,0,1000*11630*RES_hh_tes!M14/RES_hh_num!M14)</f>
        <v>43.324792941487807</v>
      </c>
      <c r="N14" s="76">
        <f>IF(RES_hh_tes!N14=0,0,1000*11630*RES_hh_tes!N14/RES_hh_num!N14)</f>
        <v>42.954180733491519</v>
      </c>
      <c r="O14" s="76">
        <f>IF(RES_hh_tes!O14=0,0,1000*11630*RES_hh_tes!O14/RES_hh_num!O14)</f>
        <v>41.339735513735498</v>
      </c>
      <c r="P14" s="76">
        <f>IF(RES_hh_tes!P14=0,0,1000*11630*RES_hh_tes!P14/RES_hh_num!P14)</f>
        <v>40.157162728060662</v>
      </c>
      <c r="Q14" s="76">
        <f>IF(RES_hh_tes!Q14=0,0,1000*11630*RES_hh_tes!Q14/RES_hh_num!Q14)</f>
        <v>41.993788409763212</v>
      </c>
      <c r="R14" s="76">
        <f>IF(RES_hh_tes!R14=0,0,1000*11630*RES_hh_tes!R14/RES_hh_num!R14)</f>
        <v>38.437578857877256</v>
      </c>
      <c r="S14" s="76">
        <f>IF(RES_hh_tes!S14=0,0,1000*11630*RES_hh_tes!S14/RES_hh_num!S14)</f>
        <v>38.176674059749715</v>
      </c>
      <c r="T14" s="76">
        <f>IF(RES_hh_tes!T14=0,0,1000*11630*RES_hh_tes!T14/RES_hh_num!T14)</f>
        <v>43.321935702071116</v>
      </c>
      <c r="U14" s="76">
        <f>IF(RES_hh_tes!U14=0,0,1000*11630*RES_hh_tes!U14/RES_hh_num!U14)</f>
        <v>39.88781304801234</v>
      </c>
      <c r="V14" s="76">
        <f>IF(RES_hh_tes!V14=0,0,1000*11630*RES_hh_tes!V14/RES_hh_num!V14)</f>
        <v>41.356070243612415</v>
      </c>
      <c r="W14" s="76">
        <f>IF(RES_hh_tes!W14=0,0,1000*11630*RES_hh_tes!W14/RES_hh_num!W14)</f>
        <v>42.459715176868912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54.020158993592482</v>
      </c>
      <c r="C15" s="69">
        <f t="shared" si="0"/>
        <v>72.809449423139611</v>
      </c>
      <c r="D15" s="69">
        <f t="shared" si="0"/>
        <v>61.435685338230847</v>
      </c>
      <c r="E15" s="69">
        <f t="shared" si="0"/>
        <v>135.15164056720945</v>
      </c>
      <c r="F15" s="69">
        <f t="shared" si="0"/>
        <v>123.32321177170228</v>
      </c>
      <c r="G15" s="69">
        <f t="shared" si="0"/>
        <v>174.72246181658153</v>
      </c>
      <c r="H15" s="69">
        <f t="shared" si="0"/>
        <v>204.82456064190515</v>
      </c>
      <c r="I15" s="69">
        <f t="shared" si="0"/>
        <v>137.03948800145946</v>
      </c>
      <c r="J15" s="69">
        <f t="shared" si="0"/>
        <v>163.03480054292407</v>
      </c>
      <c r="K15" s="69">
        <f t="shared" si="0"/>
        <v>255.20224973026214</v>
      </c>
      <c r="L15" s="69">
        <f t="shared" si="0"/>
        <v>258.89495077916405</v>
      </c>
      <c r="M15" s="69">
        <f t="shared" si="0"/>
        <v>263.72764245308082</v>
      </c>
      <c r="N15" s="69">
        <f t="shared" si="0"/>
        <v>265.64461164495498</v>
      </c>
      <c r="O15" s="69">
        <f t="shared" si="0"/>
        <v>257.94456923031538</v>
      </c>
      <c r="P15" s="69">
        <f t="shared" si="0"/>
        <v>210.60327388531442</v>
      </c>
      <c r="Q15" s="69">
        <f t="shared" si="0"/>
        <v>334.66430137517818</v>
      </c>
      <c r="R15" s="69">
        <f t="shared" si="0"/>
        <v>328.04002850974359</v>
      </c>
      <c r="S15" s="69">
        <f t="shared" si="0"/>
        <v>375.91461213776734</v>
      </c>
      <c r="T15" s="69">
        <f t="shared" si="0"/>
        <v>313.81473243031951</v>
      </c>
      <c r="U15" s="69">
        <f t="shared" si="0"/>
        <v>312.52280464475871</v>
      </c>
      <c r="V15" s="69">
        <f t="shared" si="0"/>
        <v>319.13543208704641</v>
      </c>
      <c r="W15" s="69">
        <f t="shared" si="0"/>
        <v>323.46396129871874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54.020158993592482</v>
      </c>
      <c r="C16" s="72">
        <f>IF(RES_hh_tes!C16=0,0,1000*11630*RES_hh_tes!C16/RES_hh_num!C$3)</f>
        <v>72.809449423139611</v>
      </c>
      <c r="D16" s="72">
        <f>IF(RES_hh_tes!D16=0,0,1000*11630*RES_hh_tes!D16/RES_hh_num!D$3)</f>
        <v>61.435685338230847</v>
      </c>
      <c r="E16" s="72">
        <f>IF(RES_hh_tes!E16=0,0,1000*11630*RES_hh_tes!E16/RES_hh_num!E$3)</f>
        <v>135.15164056720945</v>
      </c>
      <c r="F16" s="72">
        <f>IF(RES_hh_tes!F16=0,0,1000*11630*RES_hh_tes!F16/RES_hh_num!F$3)</f>
        <v>123.32321177170228</v>
      </c>
      <c r="G16" s="72">
        <f>IF(RES_hh_tes!G16=0,0,1000*11630*RES_hh_tes!G16/RES_hh_num!G$3)</f>
        <v>174.72246181658153</v>
      </c>
      <c r="H16" s="72">
        <f>IF(RES_hh_tes!H16=0,0,1000*11630*RES_hh_tes!H16/RES_hh_num!H$3)</f>
        <v>204.82456064190515</v>
      </c>
      <c r="I16" s="72">
        <f>IF(RES_hh_tes!I16=0,0,1000*11630*RES_hh_tes!I16/RES_hh_num!I$3)</f>
        <v>137.03948800145946</v>
      </c>
      <c r="J16" s="72">
        <f>IF(RES_hh_tes!J16=0,0,1000*11630*RES_hh_tes!J16/RES_hh_num!J$3)</f>
        <v>163.03480054292407</v>
      </c>
      <c r="K16" s="72">
        <f>IF(RES_hh_tes!K16=0,0,1000*11630*RES_hh_tes!K16/RES_hh_num!K$3)</f>
        <v>255.20224973026214</v>
      </c>
      <c r="L16" s="72">
        <f>IF(RES_hh_tes!L16=0,0,1000*11630*RES_hh_tes!L16/RES_hh_num!L$3)</f>
        <v>258.89495077916405</v>
      </c>
      <c r="M16" s="72">
        <f>IF(RES_hh_tes!M16=0,0,1000*11630*RES_hh_tes!M16/RES_hh_num!M$3)</f>
        <v>263.72764245308082</v>
      </c>
      <c r="N16" s="72">
        <f>IF(RES_hh_tes!N16=0,0,1000*11630*RES_hh_tes!N16/RES_hh_num!N$3)</f>
        <v>265.64461164495498</v>
      </c>
      <c r="O16" s="72">
        <f>IF(RES_hh_tes!O16=0,0,1000*11630*RES_hh_tes!O16/RES_hh_num!O$3)</f>
        <v>257.94456923031538</v>
      </c>
      <c r="P16" s="72">
        <f>IF(RES_hh_tes!P16=0,0,1000*11630*RES_hh_tes!P16/RES_hh_num!P$3)</f>
        <v>210.60327388531442</v>
      </c>
      <c r="Q16" s="72">
        <f>IF(RES_hh_tes!Q16=0,0,1000*11630*RES_hh_tes!Q16/RES_hh_num!Q$3)</f>
        <v>334.66430137517818</v>
      </c>
      <c r="R16" s="72">
        <f>IF(RES_hh_tes!R16=0,0,1000*11630*RES_hh_tes!R16/RES_hh_num!R$3)</f>
        <v>328.04002850974359</v>
      </c>
      <c r="S16" s="72">
        <f>IF(RES_hh_tes!S16=0,0,1000*11630*RES_hh_tes!S16/RES_hh_num!S$3)</f>
        <v>375.91461213776734</v>
      </c>
      <c r="T16" s="72">
        <f>IF(RES_hh_tes!T16=0,0,1000*11630*RES_hh_tes!T16/RES_hh_num!T$3)</f>
        <v>313.81473243031951</v>
      </c>
      <c r="U16" s="72">
        <f>IF(RES_hh_tes!U16=0,0,1000*11630*RES_hh_tes!U16/RES_hh_num!U$3)</f>
        <v>312.52280464475871</v>
      </c>
      <c r="V16" s="72">
        <f>IF(RES_hh_tes!V16=0,0,1000*11630*RES_hh_tes!V16/RES_hh_num!V$3)</f>
        <v>319.13543208704641</v>
      </c>
      <c r="W16" s="72">
        <f>IF(RES_hh_tes!W16=0,0,1000*11630*RES_hh_tes!W16/RES_hh_num!W$3)</f>
        <v>323.46396129871874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669.95702211652315</v>
      </c>
      <c r="C17" s="69">
        <f>IF(RES_hh_tes!C17=0,0,1000*11630*RES_hh_tes!C17/RES_hh_num!C17)</f>
        <v>715.92584228956252</v>
      </c>
      <c r="D17" s="69">
        <f>IF(RES_hh_tes!D17=0,0,1000*11630*RES_hh_tes!D17/RES_hh_num!D17)</f>
        <v>699.4879297700212</v>
      </c>
      <c r="E17" s="69">
        <f>IF(RES_hh_tes!E17=0,0,1000*11630*RES_hh_tes!E17/RES_hh_num!E17)</f>
        <v>678.96853626013819</v>
      </c>
      <c r="F17" s="69">
        <f>IF(RES_hh_tes!F17=0,0,1000*11630*RES_hh_tes!F17/RES_hh_num!F17)</f>
        <v>671.71994743300036</v>
      </c>
      <c r="G17" s="69">
        <f>IF(RES_hh_tes!G17=0,0,1000*11630*RES_hh_tes!G17/RES_hh_num!G17)</f>
        <v>694.04763929868432</v>
      </c>
      <c r="H17" s="69">
        <f>IF(RES_hh_tes!H17=0,0,1000*11630*RES_hh_tes!H17/RES_hh_num!H17)</f>
        <v>722.5480177152582</v>
      </c>
      <c r="I17" s="69">
        <f>IF(RES_hh_tes!I17=0,0,1000*11630*RES_hh_tes!I17/RES_hh_num!I17)</f>
        <v>729.20594727348907</v>
      </c>
      <c r="J17" s="69">
        <f>IF(RES_hh_tes!J17=0,0,1000*11630*RES_hh_tes!J17/RES_hh_num!J17)</f>
        <v>731.32024361239871</v>
      </c>
      <c r="K17" s="69">
        <f>IF(RES_hh_tes!K17=0,0,1000*11630*RES_hh_tes!K17/RES_hh_num!K17)</f>
        <v>715.09489023164576</v>
      </c>
      <c r="L17" s="69">
        <f>IF(RES_hh_tes!L17=0,0,1000*11630*RES_hh_tes!L17/RES_hh_num!L17)</f>
        <v>760.21645016445802</v>
      </c>
      <c r="M17" s="69">
        <f>IF(RES_hh_tes!M17=0,0,1000*11630*RES_hh_tes!M17/RES_hh_num!M17)</f>
        <v>769.25350353297983</v>
      </c>
      <c r="N17" s="69">
        <f>IF(RES_hh_tes!N17=0,0,1000*11630*RES_hh_tes!N17/RES_hh_num!N17)</f>
        <v>780.10942210735561</v>
      </c>
      <c r="O17" s="69">
        <f>IF(RES_hh_tes!O17=0,0,1000*11630*RES_hh_tes!O17/RES_hh_num!O17)</f>
        <v>791.38196858368337</v>
      </c>
      <c r="P17" s="69">
        <f>IF(RES_hh_tes!P17=0,0,1000*11630*RES_hh_tes!P17/RES_hh_num!P17)</f>
        <v>809.65311411181528</v>
      </c>
      <c r="Q17" s="69">
        <f>IF(RES_hh_tes!Q17=0,0,1000*11630*RES_hh_tes!Q17/RES_hh_num!Q17)</f>
        <v>819.67063371660231</v>
      </c>
      <c r="R17" s="69">
        <f>IF(RES_hh_tes!R17=0,0,1000*11630*RES_hh_tes!R17/RES_hh_num!R17)</f>
        <v>856.38791222540692</v>
      </c>
      <c r="S17" s="69">
        <f>IF(RES_hh_tes!S17=0,0,1000*11630*RES_hh_tes!S17/RES_hh_num!S17)</f>
        <v>880.00936768896236</v>
      </c>
      <c r="T17" s="69">
        <f>IF(RES_hh_tes!T17=0,0,1000*11630*RES_hh_tes!T17/RES_hh_num!T17)</f>
        <v>900.69391879351269</v>
      </c>
      <c r="U17" s="69">
        <f>IF(RES_hh_tes!U17=0,0,1000*11630*RES_hh_tes!U17/RES_hh_num!U17)</f>
        <v>899.9275976450898</v>
      </c>
      <c r="V17" s="69">
        <f>IF(RES_hh_tes!V17=0,0,1000*11630*RES_hh_tes!V17/RES_hh_num!V17)</f>
        <v>914.70617241425498</v>
      </c>
      <c r="W17" s="69">
        <f>IF(RES_hh_tes!W17=0,0,1000*11630*RES_hh_tes!W17/RES_hh_num!W17)</f>
        <v>970.74304669121545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669.33749384173325</v>
      </c>
      <c r="C18" s="72">
        <f>IF(RES_hh_tes!C18=0,0,1000*11630*RES_hh_tes!C18/RES_hh_num!C18)</f>
        <v>722.00848167784852</v>
      </c>
      <c r="D18" s="72">
        <f>IF(RES_hh_tes!D18=0,0,1000*11630*RES_hh_tes!D18/RES_hh_num!D18)</f>
        <v>690.33237551863715</v>
      </c>
      <c r="E18" s="72">
        <f>IF(RES_hh_tes!E18=0,0,1000*11630*RES_hh_tes!E18/RES_hh_num!E18)</f>
        <v>671.46956799939426</v>
      </c>
      <c r="F18" s="72">
        <f>IF(RES_hh_tes!F18=0,0,1000*11630*RES_hh_tes!F18/RES_hh_num!F18)</f>
        <v>687.30323180674588</v>
      </c>
      <c r="G18" s="72">
        <f>IF(RES_hh_tes!G18=0,0,1000*11630*RES_hh_tes!G18/RES_hh_num!G18)</f>
        <v>721.39173731118092</v>
      </c>
      <c r="H18" s="72">
        <f>IF(RES_hh_tes!H18=0,0,1000*11630*RES_hh_tes!H18/RES_hh_num!H18)</f>
        <v>717.42536269531968</v>
      </c>
      <c r="I18" s="72">
        <f>IF(RES_hh_tes!I18=0,0,1000*11630*RES_hh_tes!I18/RES_hh_num!I18)</f>
        <v>702.41290827922455</v>
      </c>
      <c r="J18" s="72">
        <f>IF(RES_hh_tes!J18=0,0,1000*11630*RES_hh_tes!J18/RES_hh_num!J18)</f>
        <v>744.15486073085856</v>
      </c>
      <c r="K18" s="72">
        <f>IF(RES_hh_tes!K18=0,0,1000*11630*RES_hh_tes!K18/RES_hh_num!K18)</f>
        <v>725.45492182802218</v>
      </c>
      <c r="L18" s="72">
        <f>IF(RES_hh_tes!L18=0,0,1000*11630*RES_hh_tes!L18/RES_hh_num!L18)</f>
        <v>793.37416965148213</v>
      </c>
      <c r="M18" s="72">
        <f>IF(RES_hh_tes!M18=0,0,1000*11630*RES_hh_tes!M18/RES_hh_num!M18)</f>
        <v>737.4701575091965</v>
      </c>
      <c r="N18" s="72">
        <f>IF(RES_hh_tes!N18=0,0,1000*11630*RES_hh_tes!N18/RES_hh_num!N18)</f>
        <v>759.13187523226009</v>
      </c>
      <c r="O18" s="72">
        <f>IF(RES_hh_tes!O18=0,0,1000*11630*RES_hh_tes!O18/RES_hh_num!O18)</f>
        <v>778.86466669515607</v>
      </c>
      <c r="P18" s="72">
        <f>IF(RES_hh_tes!P18=0,0,1000*11630*RES_hh_tes!P18/RES_hh_num!P18)</f>
        <v>821.05544836635215</v>
      </c>
      <c r="Q18" s="72">
        <f>IF(RES_hh_tes!Q18=0,0,1000*11630*RES_hh_tes!Q18/RES_hh_num!Q18)</f>
        <v>826.21822187601992</v>
      </c>
      <c r="R18" s="72">
        <f>IF(RES_hh_tes!R18=0,0,1000*11630*RES_hh_tes!R18/RES_hh_num!R18)</f>
        <v>824.85926891319082</v>
      </c>
      <c r="S18" s="72">
        <f>IF(RES_hh_tes!S18=0,0,1000*11630*RES_hh_tes!S18/RES_hh_num!S18)</f>
        <v>911.722186845941</v>
      </c>
      <c r="T18" s="72">
        <f>IF(RES_hh_tes!T18=0,0,1000*11630*RES_hh_tes!T18/RES_hh_num!T18)</f>
        <v>859.61256125347597</v>
      </c>
      <c r="U18" s="72">
        <f>IF(RES_hh_tes!U18=0,0,1000*11630*RES_hh_tes!U18/RES_hh_num!U18)</f>
        <v>977.35920832019633</v>
      </c>
      <c r="V18" s="72">
        <f>IF(RES_hh_tes!V18=0,0,1000*11630*RES_hh_tes!V18/RES_hh_num!V18)</f>
        <v>877.43664184628631</v>
      </c>
      <c r="W18" s="72">
        <f>IF(RES_hh_tes!W18=0,0,1000*11630*RES_hh_tes!W18/RES_hh_num!W18)</f>
        <v>895.20037641220233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701.26144754915617</v>
      </c>
      <c r="C19" s="72">
        <f>IF(RES_hh_tes!C19=0,0,1000*11630*RES_hh_tes!C19/RES_hh_num!C19)</f>
        <v>697.06763335880385</v>
      </c>
      <c r="D19" s="72">
        <f>IF(RES_hh_tes!D19=0,0,1000*11630*RES_hh_tes!D19/RES_hh_num!D19)</f>
        <v>701.54450453582638</v>
      </c>
      <c r="E19" s="72">
        <f>IF(RES_hh_tes!E19=0,0,1000*11630*RES_hh_tes!E19/RES_hh_num!E19)</f>
        <v>672.1487411222713</v>
      </c>
      <c r="F19" s="72">
        <f>IF(RES_hh_tes!F19=0,0,1000*11630*RES_hh_tes!F19/RES_hh_num!F19)</f>
        <v>679.56821849150344</v>
      </c>
      <c r="G19" s="72">
        <f>IF(RES_hh_tes!G19=0,0,1000*11630*RES_hh_tes!G19/RES_hh_num!G19)</f>
        <v>716.65056815335458</v>
      </c>
      <c r="H19" s="72">
        <f>IF(RES_hh_tes!H19=0,0,1000*11630*RES_hh_tes!H19/RES_hh_num!H19)</f>
        <v>700.64709644255311</v>
      </c>
      <c r="I19" s="72">
        <f>IF(RES_hh_tes!I19=0,0,1000*11630*RES_hh_tes!I19/RES_hh_num!I19)</f>
        <v>716.43248389780013</v>
      </c>
      <c r="J19" s="72">
        <f>IF(RES_hh_tes!J19=0,0,1000*11630*RES_hh_tes!J19/RES_hh_num!J19)</f>
        <v>725.95836696227252</v>
      </c>
      <c r="K19" s="72">
        <f>IF(RES_hh_tes!K19=0,0,1000*11630*RES_hh_tes!K19/RES_hh_num!K19)</f>
        <v>714.52853509117028</v>
      </c>
      <c r="L19" s="72">
        <f>IF(RES_hh_tes!L19=0,0,1000*11630*RES_hh_tes!L19/RES_hh_num!L19)</f>
        <v>746.82322311751102</v>
      </c>
      <c r="M19" s="72">
        <f>IF(RES_hh_tes!M19=0,0,1000*11630*RES_hh_tes!M19/RES_hh_num!M19)</f>
        <v>764.42840599538101</v>
      </c>
      <c r="N19" s="72">
        <f>IF(RES_hh_tes!N19=0,0,1000*11630*RES_hh_tes!N19/RES_hh_num!N19)</f>
        <v>766.70492022155611</v>
      </c>
      <c r="O19" s="72">
        <f>IF(RES_hh_tes!O19=0,0,1000*11630*RES_hh_tes!O19/RES_hh_num!O19)</f>
        <v>804.80362077947552</v>
      </c>
      <c r="P19" s="72">
        <f>IF(RES_hh_tes!P19=0,0,1000*11630*RES_hh_tes!P19/RES_hh_num!P19)</f>
        <v>816.76389782520971</v>
      </c>
      <c r="Q19" s="72">
        <f>IF(RES_hh_tes!Q19=0,0,1000*11630*RES_hh_tes!Q19/RES_hh_num!Q19)</f>
        <v>805.21517796721173</v>
      </c>
      <c r="R19" s="72">
        <f>IF(RES_hh_tes!R19=0,0,1000*11630*RES_hh_tes!R19/RES_hh_num!R19)</f>
        <v>844.64046845152927</v>
      </c>
      <c r="S19" s="72">
        <f>IF(RES_hh_tes!S19=0,0,1000*11630*RES_hh_tes!S19/RES_hh_num!S19)</f>
        <v>893.76358229374136</v>
      </c>
      <c r="T19" s="72">
        <f>IF(RES_hh_tes!T19=0,0,1000*11630*RES_hh_tes!T19/RES_hh_num!T19)</f>
        <v>908.42830803793549</v>
      </c>
      <c r="U19" s="72">
        <f>IF(RES_hh_tes!U19=0,0,1000*11630*RES_hh_tes!U19/RES_hh_num!U19)</f>
        <v>874.95672648281436</v>
      </c>
      <c r="V19" s="72">
        <f>IF(RES_hh_tes!V19=0,0,1000*11630*RES_hh_tes!V19/RES_hh_num!V19)</f>
        <v>889.31824419266627</v>
      </c>
      <c r="W19" s="72">
        <f>IF(RES_hh_tes!W19=0,0,1000*11630*RES_hh_tes!W19/RES_hh_num!W19)</f>
        <v>972.5819235077762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681.12298779014691</v>
      </c>
      <c r="C20" s="72">
        <f>IF(RES_hh_tes!C20=0,0,1000*11630*RES_hh_tes!C20/RES_hh_num!C20)</f>
        <v>710.44622941491298</v>
      </c>
      <c r="D20" s="72">
        <f>IF(RES_hh_tes!D20=0,0,1000*11630*RES_hh_tes!D20/RES_hh_num!D20)</f>
        <v>686.18402957722185</v>
      </c>
      <c r="E20" s="72">
        <f>IF(RES_hh_tes!E20=0,0,1000*11630*RES_hh_tes!E20/RES_hh_num!E20)</f>
        <v>677.74696077890735</v>
      </c>
      <c r="F20" s="72">
        <f>IF(RES_hh_tes!F20=0,0,1000*11630*RES_hh_tes!F20/RES_hh_num!F20)</f>
        <v>684.26801306750781</v>
      </c>
      <c r="G20" s="72">
        <f>IF(RES_hh_tes!G20=0,0,1000*11630*RES_hh_tes!G20/RES_hh_num!G20)</f>
        <v>707.27777921272661</v>
      </c>
      <c r="H20" s="72">
        <f>IF(RES_hh_tes!H20=0,0,1000*11630*RES_hh_tes!H20/RES_hh_num!H20)</f>
        <v>703.33226371839135</v>
      </c>
      <c r="I20" s="72">
        <f>IF(RES_hh_tes!I20=0,0,1000*11630*RES_hh_tes!I20/RES_hh_num!I20)</f>
        <v>716.67424723205795</v>
      </c>
      <c r="J20" s="72">
        <f>IF(RES_hh_tes!J20=0,0,1000*11630*RES_hh_tes!J20/RES_hh_num!J20)</f>
        <v>747.98256290486529</v>
      </c>
      <c r="K20" s="72">
        <f>IF(RES_hh_tes!K20=0,0,1000*11630*RES_hh_tes!K20/RES_hh_num!K20)</f>
        <v>723.76787075760103</v>
      </c>
      <c r="L20" s="72">
        <f>IF(RES_hh_tes!L20=0,0,1000*11630*RES_hh_tes!L20/RES_hh_num!L20)</f>
        <v>740.52761594740105</v>
      </c>
      <c r="M20" s="72">
        <f>IF(RES_hh_tes!M20=0,0,1000*11630*RES_hh_tes!M20/RES_hh_num!M20)</f>
        <v>754.09705728867698</v>
      </c>
      <c r="N20" s="72">
        <f>IF(RES_hh_tes!N20=0,0,1000*11630*RES_hh_tes!N20/RES_hh_num!N20)</f>
        <v>723.27011310958687</v>
      </c>
      <c r="O20" s="72">
        <f>IF(RES_hh_tes!O20=0,0,1000*11630*RES_hh_tes!O20/RES_hh_num!O20)</f>
        <v>812.32294069825855</v>
      </c>
      <c r="P20" s="72">
        <f>IF(RES_hh_tes!P20=0,0,1000*11630*RES_hh_tes!P20/RES_hh_num!P20)</f>
        <v>837.2487785156959</v>
      </c>
      <c r="Q20" s="72">
        <f>IF(RES_hh_tes!Q20=0,0,1000*11630*RES_hh_tes!Q20/RES_hh_num!Q20)</f>
        <v>982.24679436990027</v>
      </c>
      <c r="R20" s="72">
        <f>IF(RES_hh_tes!R20=0,0,1000*11630*RES_hh_tes!R20/RES_hh_num!R20)</f>
        <v>856.28564470169761</v>
      </c>
      <c r="S20" s="72">
        <f>IF(RES_hh_tes!S20=0,0,1000*11630*RES_hh_tes!S20/RES_hh_num!S20)</f>
        <v>851.86219777491897</v>
      </c>
      <c r="T20" s="72">
        <f>IF(RES_hh_tes!T20=0,0,1000*11630*RES_hh_tes!T20/RES_hh_num!T20)</f>
        <v>900.5962287721369</v>
      </c>
      <c r="U20" s="72">
        <f>IF(RES_hh_tes!U20=0,0,1000*11630*RES_hh_tes!U20/RES_hh_num!U20)</f>
        <v>860.23630552036548</v>
      </c>
      <c r="V20" s="72">
        <f>IF(RES_hh_tes!V20=0,0,1000*11630*RES_hh_tes!V20/RES_hh_num!V20)</f>
        <v>944.36132525639891</v>
      </c>
      <c r="W20" s="72">
        <f>IF(RES_hh_tes!W20=0,0,1000*11630*RES_hh_tes!W20/RES_hh_num!W20)</f>
        <v>941.53516789017999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654.3643499892512</v>
      </c>
      <c r="C21" s="72">
        <f>IF(RES_hh_tes!C21=0,0,1000*11630*RES_hh_tes!C21/RES_hh_num!C21)</f>
        <v>704.54551123607098</v>
      </c>
      <c r="D21" s="72">
        <f>IF(RES_hh_tes!D21=0,0,1000*11630*RES_hh_tes!D21/RES_hh_num!D21)</f>
        <v>696.87576984633461</v>
      </c>
      <c r="E21" s="72">
        <f>IF(RES_hh_tes!E21=0,0,1000*11630*RES_hh_tes!E21/RES_hh_num!E21)</f>
        <v>708.04990232880562</v>
      </c>
      <c r="F21" s="72">
        <f>IF(RES_hh_tes!F21=0,0,1000*11630*RES_hh_tes!F21/RES_hh_num!F21)</f>
        <v>663.5989643093377</v>
      </c>
      <c r="G21" s="72">
        <f>IF(RES_hh_tes!G21=0,0,1000*11630*RES_hh_tes!G21/RES_hh_num!G21)</f>
        <v>671.62109272860607</v>
      </c>
      <c r="H21" s="72">
        <f>IF(RES_hh_tes!H21=0,0,1000*11630*RES_hh_tes!H21/RES_hh_num!H21)</f>
        <v>733.78390782607755</v>
      </c>
      <c r="I21" s="72">
        <f>IF(RES_hh_tes!I21=0,0,1000*11630*RES_hh_tes!I21/RES_hh_num!I21)</f>
        <v>741.43705756418876</v>
      </c>
      <c r="J21" s="72">
        <f>IF(RES_hh_tes!J21=0,0,1000*11630*RES_hh_tes!J21/RES_hh_num!J21)</f>
        <v>730.8811864635727</v>
      </c>
      <c r="K21" s="72">
        <f>IF(RES_hh_tes!K21=0,0,1000*11630*RES_hh_tes!K21/RES_hh_num!K21)</f>
        <v>714.69915770529894</v>
      </c>
      <c r="L21" s="72">
        <f>IF(RES_hh_tes!L21=0,0,1000*11630*RES_hh_tes!L21/RES_hh_num!L21)</f>
        <v>779.39745392614134</v>
      </c>
      <c r="M21" s="72">
        <f>IF(RES_hh_tes!M21=0,0,1000*11630*RES_hh_tes!M21/RES_hh_num!M21)</f>
        <v>739.9737343160408</v>
      </c>
      <c r="N21" s="72">
        <f>IF(RES_hh_tes!N21=0,0,1000*11630*RES_hh_tes!N21/RES_hh_num!N21)</f>
        <v>791.64708516117389</v>
      </c>
      <c r="O21" s="72">
        <f>IF(RES_hh_tes!O21=0,0,1000*11630*RES_hh_tes!O21/RES_hh_num!O21)</f>
        <v>782.96229459902361</v>
      </c>
      <c r="P21" s="72">
        <f>IF(RES_hh_tes!P21=0,0,1000*11630*RES_hh_tes!P21/RES_hh_num!P21)</f>
        <v>765.24184509323356</v>
      </c>
      <c r="Q21" s="72">
        <f>IF(RES_hh_tes!Q21=0,0,1000*11630*RES_hh_tes!Q21/RES_hh_num!Q21)</f>
        <v>831.21636600729767</v>
      </c>
      <c r="R21" s="72">
        <f>IF(RES_hh_tes!R21=0,0,1000*11630*RES_hh_tes!R21/RES_hh_num!R21)</f>
        <v>900.07160487341685</v>
      </c>
      <c r="S21" s="72">
        <f>IF(RES_hh_tes!S21=0,0,1000*11630*RES_hh_tes!S21/RES_hh_num!S21)</f>
        <v>875.16494352499285</v>
      </c>
      <c r="T21" s="72">
        <f>IF(RES_hh_tes!T21=0,0,1000*11630*RES_hh_tes!T21/RES_hh_num!T21)</f>
        <v>889.33328913133755</v>
      </c>
      <c r="U21" s="72">
        <f>IF(RES_hh_tes!U21=0,0,1000*11630*RES_hh_tes!U21/RES_hh_num!U21)</f>
        <v>888.51274245991419</v>
      </c>
      <c r="V21" s="72">
        <f>IF(RES_hh_tes!V21=0,0,1000*11630*RES_hh_tes!V21/RES_hh_num!V21)</f>
        <v>899.79501785373748</v>
      </c>
      <c r="W21" s="72">
        <f>IF(RES_hh_tes!W21=0,0,1000*11630*RES_hh_tes!W21/RES_hh_num!W21)</f>
        <v>978.87075798138937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668.9729670672989</v>
      </c>
      <c r="C22" s="72">
        <f>IF(RES_hh_tes!C22=0,0,1000*11630*RES_hh_tes!C22/RES_hh_num!C22)</f>
        <v>709.78966581638201</v>
      </c>
      <c r="D22" s="72">
        <f>IF(RES_hh_tes!D22=0,0,1000*11630*RES_hh_tes!D22/RES_hh_num!D22)</f>
        <v>704.44456260060451</v>
      </c>
      <c r="E22" s="72">
        <f>IF(RES_hh_tes!E22=0,0,1000*11630*RES_hh_tes!E22/RES_hh_num!E22)</f>
        <v>671.47235333476385</v>
      </c>
      <c r="F22" s="72">
        <f>IF(RES_hh_tes!F22=0,0,1000*11630*RES_hh_tes!F22/RES_hh_num!F22)</f>
        <v>662.38516590883307</v>
      </c>
      <c r="G22" s="72">
        <f>IF(RES_hh_tes!G22=0,0,1000*11630*RES_hh_tes!G22/RES_hh_num!G22)</f>
        <v>686.28167269320659</v>
      </c>
      <c r="H22" s="72">
        <f>IF(RES_hh_tes!H22=0,0,1000*11630*RES_hh_tes!H22/RES_hh_num!H22)</f>
        <v>700.57861064885651</v>
      </c>
      <c r="I22" s="72">
        <f>IF(RES_hh_tes!I22=0,0,1000*11630*RES_hh_tes!I22/RES_hh_num!I22)</f>
        <v>704.38550267953883</v>
      </c>
      <c r="J22" s="72">
        <f>IF(RES_hh_tes!J22=0,0,1000*11630*RES_hh_tes!J22/RES_hh_num!J22)</f>
        <v>727.9931336197759</v>
      </c>
      <c r="K22" s="72">
        <f>IF(RES_hh_tes!K22=0,0,1000*11630*RES_hh_tes!K22/RES_hh_num!K22)</f>
        <v>719.70842396539854</v>
      </c>
      <c r="L22" s="72">
        <f>IF(RES_hh_tes!L22=0,0,1000*11630*RES_hh_tes!L22/RES_hh_num!L22)</f>
        <v>738.68339693703126</v>
      </c>
      <c r="M22" s="72">
        <f>IF(RES_hh_tes!M22=0,0,1000*11630*RES_hh_tes!M22/RES_hh_num!M22)</f>
        <v>823.01549059481147</v>
      </c>
      <c r="N22" s="72">
        <f>IF(RES_hh_tes!N22=0,0,1000*11630*RES_hh_tes!N22/RES_hh_num!N22)</f>
        <v>854.81195733247273</v>
      </c>
      <c r="O22" s="72">
        <f>IF(RES_hh_tes!O22=0,0,1000*11630*RES_hh_tes!O22/RES_hh_num!O22)</f>
        <v>918.99104508473772</v>
      </c>
      <c r="P22" s="72">
        <f>IF(RES_hh_tes!P22=0,0,1000*11630*RES_hh_tes!P22/RES_hh_num!P22)</f>
        <v>937.2340972585265</v>
      </c>
      <c r="Q22" s="72">
        <f>IF(RES_hh_tes!Q22=0,0,1000*11630*RES_hh_tes!Q22/RES_hh_num!Q22)</f>
        <v>911.42619866422365</v>
      </c>
      <c r="R22" s="72">
        <f>IF(RES_hh_tes!R22=0,0,1000*11630*RES_hh_tes!R22/RES_hh_num!R22)</f>
        <v>754.07874233583357</v>
      </c>
      <c r="S22" s="72">
        <f>IF(RES_hh_tes!S22=0,0,1000*11630*RES_hh_tes!S22/RES_hh_num!S22)</f>
        <v>844.99748869861548</v>
      </c>
      <c r="T22" s="72">
        <f>IF(RES_hh_tes!T22=0,0,1000*11630*RES_hh_tes!T22/RES_hh_num!T22)</f>
        <v>860.5756714660248</v>
      </c>
      <c r="U22" s="72">
        <f>IF(RES_hh_tes!U22=0,0,1000*11630*RES_hh_tes!U22/RES_hh_num!U22)</f>
        <v>910.13932122910751</v>
      </c>
      <c r="V22" s="72">
        <f>IF(RES_hh_tes!V22=0,0,1000*11630*RES_hh_tes!V22/RES_hh_num!V22)</f>
        <v>916.58126240048261</v>
      </c>
      <c r="W22" s="72">
        <f>IF(RES_hh_tes!W22=0,0,1000*11630*RES_hh_tes!W22/RES_hh_num!W22)</f>
        <v>947.8245239532398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679.44040950994508</v>
      </c>
      <c r="C23" s="72">
        <f>IF(RES_hh_tes!C23=0,0,1000*11630*RES_hh_tes!C23/RES_hh_num!C23)</f>
        <v>706.74225093715063</v>
      </c>
      <c r="D23" s="72">
        <f>IF(RES_hh_tes!D23=0,0,1000*11630*RES_hh_tes!D23/RES_hh_num!D23)</f>
        <v>702.66661927907478</v>
      </c>
      <c r="E23" s="72">
        <f>IF(RES_hh_tes!E23=0,0,1000*11630*RES_hh_tes!E23/RES_hh_num!E23)</f>
        <v>672.37244079964455</v>
      </c>
      <c r="F23" s="72">
        <f>IF(RES_hh_tes!F23=0,0,1000*11630*RES_hh_tes!F23/RES_hh_num!F23)</f>
        <v>664.65499334665185</v>
      </c>
      <c r="G23" s="72">
        <f>IF(RES_hh_tes!G23=0,0,1000*11630*RES_hh_tes!G23/RES_hh_num!G23)</f>
        <v>688.09629392210411</v>
      </c>
      <c r="H23" s="72">
        <f>IF(RES_hh_tes!H23=0,0,1000*11630*RES_hh_tes!H23/RES_hh_num!H23)</f>
        <v>704.67328408265848</v>
      </c>
      <c r="I23" s="72">
        <f>IF(RES_hh_tes!I23=0,0,1000*11630*RES_hh_tes!I23/RES_hh_num!I23)</f>
        <v>710.97073593938956</v>
      </c>
      <c r="J23" s="72">
        <f>IF(RES_hh_tes!J23=0,0,1000*11630*RES_hh_tes!J23/RES_hh_num!J23)</f>
        <v>749.7989204541268</v>
      </c>
      <c r="K23" s="72">
        <f>IF(RES_hh_tes!K23=0,0,1000*11630*RES_hh_tes!K23/RES_hh_num!K23)</f>
        <v>764.41388052718617</v>
      </c>
      <c r="L23" s="72">
        <f>IF(RES_hh_tes!L23=0,0,1000*11630*RES_hh_tes!L23/RES_hh_num!L23)</f>
        <v>681.30251967425193</v>
      </c>
      <c r="M23" s="72">
        <f>IF(RES_hh_tes!M23=0,0,1000*11630*RES_hh_tes!M23/RES_hh_num!M23)</f>
        <v>767.63598988608737</v>
      </c>
      <c r="N23" s="72">
        <f>IF(RES_hh_tes!N23=0,0,1000*11630*RES_hh_tes!N23/RES_hh_num!N23)</f>
        <v>765.87566934976246</v>
      </c>
      <c r="O23" s="72">
        <f>IF(RES_hh_tes!O23=0,0,1000*11630*RES_hh_tes!O23/RES_hh_num!O23)</f>
        <v>790.77702621262085</v>
      </c>
      <c r="P23" s="72">
        <f>IF(RES_hh_tes!P23=0,0,1000*11630*RES_hh_tes!P23/RES_hh_num!P23)</f>
        <v>822.67358865020367</v>
      </c>
      <c r="Q23" s="72">
        <f>IF(RES_hh_tes!Q23=0,0,1000*11630*RES_hh_tes!Q23/RES_hh_num!Q23)</f>
        <v>774.6473270357501</v>
      </c>
      <c r="R23" s="72">
        <f>IF(RES_hh_tes!R23=0,0,1000*11630*RES_hh_tes!R23/RES_hh_num!R23)</f>
        <v>909.62293805577315</v>
      </c>
      <c r="S23" s="72">
        <f>IF(RES_hh_tes!S23=0,0,1000*11630*RES_hh_tes!S23/RES_hh_num!S23)</f>
        <v>883.87494392362873</v>
      </c>
      <c r="T23" s="72">
        <f>IF(RES_hh_tes!T23=0,0,1000*11630*RES_hh_tes!T23/RES_hh_num!T23)</f>
        <v>853.96375074501339</v>
      </c>
      <c r="U23" s="72">
        <f>IF(RES_hh_tes!U23=0,0,1000*11630*RES_hh_tes!U23/RES_hh_num!U23)</f>
        <v>918.35677593522564</v>
      </c>
      <c r="V23" s="72">
        <f>IF(RES_hh_tes!V23=0,0,1000*11630*RES_hh_tes!V23/RES_hh_num!V23)</f>
        <v>936.50919142045802</v>
      </c>
      <c r="W23" s="72">
        <f>IF(RES_hh_tes!W23=0,0,1000*11630*RES_hh_tes!W23/RES_hh_num!W23)</f>
        <v>936.34328741079844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0</v>
      </c>
      <c r="C24" s="72">
        <f>IF(RES_hh_tes!C24=0,0,1000*11630*RES_hh_tes!C24/RES_hh_num!C24)</f>
        <v>0</v>
      </c>
      <c r="D24" s="72">
        <f>IF(RES_hh_tes!D24=0,0,1000*11630*RES_hh_tes!D24/RES_hh_num!D24)</f>
        <v>0</v>
      </c>
      <c r="E24" s="72">
        <f>IF(RES_hh_tes!E24=0,0,1000*11630*RES_hh_tes!E24/RES_hh_num!E24)</f>
        <v>0</v>
      </c>
      <c r="F24" s="72">
        <f>IF(RES_hh_tes!F24=0,0,1000*11630*RES_hh_tes!F24/RES_hh_num!F24)</f>
        <v>0</v>
      </c>
      <c r="G24" s="72">
        <f>IF(RES_hh_tes!G24=0,0,1000*11630*RES_hh_tes!G24/RES_hh_num!G24)</f>
        <v>0</v>
      </c>
      <c r="H24" s="72">
        <f>IF(RES_hh_tes!H24=0,0,1000*11630*RES_hh_tes!H24/RES_hh_num!H24)</f>
        <v>0</v>
      </c>
      <c r="I24" s="72">
        <f>IF(RES_hh_tes!I24=0,0,1000*11630*RES_hh_tes!I24/RES_hh_num!I24)</f>
        <v>0</v>
      </c>
      <c r="J24" s="72">
        <f>IF(RES_hh_tes!J24=0,0,1000*11630*RES_hh_tes!J24/RES_hh_num!J24)</f>
        <v>0</v>
      </c>
      <c r="K24" s="72">
        <f>IF(RES_hh_tes!K24=0,0,1000*11630*RES_hh_tes!K24/RES_hh_num!K24)</f>
        <v>0</v>
      </c>
      <c r="L24" s="72">
        <f>IF(RES_hh_tes!L24=0,0,1000*11630*RES_hh_tes!L24/RES_hh_num!L24)</f>
        <v>0</v>
      </c>
      <c r="M24" s="72">
        <f>IF(RES_hh_tes!M24=0,0,1000*11630*RES_hh_tes!M24/RES_hh_num!M24)</f>
        <v>0</v>
      </c>
      <c r="N24" s="72">
        <f>IF(RES_hh_tes!N24=0,0,1000*11630*RES_hh_tes!N24/RES_hh_num!N24)</f>
        <v>0</v>
      </c>
      <c r="O24" s="72">
        <f>IF(RES_hh_tes!O24=0,0,1000*11630*RES_hh_tes!O24/RES_hh_num!O24)</f>
        <v>0</v>
      </c>
      <c r="P24" s="72">
        <f>IF(RES_hh_tes!P24=0,0,1000*11630*RES_hh_tes!P24/RES_hh_num!P24)</f>
        <v>0</v>
      </c>
      <c r="Q24" s="72">
        <f>IF(RES_hh_tes!Q24=0,0,1000*11630*RES_hh_tes!Q24/RES_hh_num!Q24)</f>
        <v>0</v>
      </c>
      <c r="R24" s="72">
        <f>IF(RES_hh_tes!R24=0,0,1000*11630*RES_hh_tes!R24/RES_hh_num!R24)</f>
        <v>0</v>
      </c>
      <c r="S24" s="72">
        <f>IF(RES_hh_tes!S24=0,0,1000*11630*RES_hh_tes!S24/RES_hh_num!S24)</f>
        <v>0</v>
      </c>
      <c r="T24" s="72">
        <f>IF(RES_hh_tes!T24=0,0,1000*11630*RES_hh_tes!T24/RES_hh_num!T24)</f>
        <v>0</v>
      </c>
      <c r="U24" s="72">
        <f>IF(RES_hh_tes!U24=0,0,1000*11630*RES_hh_tes!U24/RES_hh_num!U24)</f>
        <v>0</v>
      </c>
      <c r="V24" s="72">
        <f>IF(RES_hh_tes!V24=0,0,1000*11630*RES_hh_tes!V24/RES_hh_num!V24)</f>
        <v>0</v>
      </c>
      <c r="W24" s="72">
        <f>IF(RES_hh_tes!W24=0,0,1000*11630*RES_hh_tes!W24/RES_hh_num!W24)</f>
        <v>0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538.29755438203904</v>
      </c>
      <c r="C25" s="74">
        <f>IF(RES_hh_tes!C25=0,0,1000*11630*RES_hh_tes!C25/RES_hh_num!C25)</f>
        <v>671.98990333435756</v>
      </c>
      <c r="D25" s="74">
        <f>IF(RES_hh_tes!D25=0,0,1000*11630*RES_hh_tes!D25/RES_hh_num!D25)</f>
        <v>612.294565102565</v>
      </c>
      <c r="E25" s="74">
        <f>IF(RES_hh_tes!E25=0,0,1000*11630*RES_hh_tes!E25/RES_hh_num!E25)</f>
        <v>561.49312050801143</v>
      </c>
      <c r="F25" s="74">
        <f>IF(RES_hh_tes!F25=0,0,1000*11630*RES_hh_tes!F25/RES_hh_num!F25)</f>
        <v>564.76701027323008</v>
      </c>
      <c r="G25" s="74">
        <f>IF(RES_hh_tes!G25=0,0,1000*11630*RES_hh_tes!G25/RES_hh_num!G25)</f>
        <v>583.19747285193478</v>
      </c>
      <c r="H25" s="74">
        <f>IF(RES_hh_tes!H25=0,0,1000*11630*RES_hh_tes!H25/RES_hh_num!H25)</f>
        <v>622.54462185057798</v>
      </c>
      <c r="I25" s="74">
        <f>IF(RES_hh_tes!I25=0,0,1000*11630*RES_hh_tes!I25/RES_hh_num!I25)</f>
        <v>588.76277079506656</v>
      </c>
      <c r="J25" s="74">
        <f>IF(RES_hh_tes!J25=0,0,1000*11630*RES_hh_tes!J25/RES_hh_num!J25)</f>
        <v>545.48501023335234</v>
      </c>
      <c r="K25" s="74">
        <f>IF(RES_hh_tes!K25=0,0,1000*11630*RES_hh_tes!K25/RES_hh_num!K25)</f>
        <v>491.29743366003919</v>
      </c>
      <c r="L25" s="74">
        <f>IF(RES_hh_tes!L25=0,0,1000*11630*RES_hh_tes!L25/RES_hh_num!L25)</f>
        <v>503.68714458637493</v>
      </c>
      <c r="M25" s="74">
        <f>IF(RES_hh_tes!M25=0,0,1000*11630*RES_hh_tes!M25/RES_hh_num!M25)</f>
        <v>551.42190583197032</v>
      </c>
      <c r="N25" s="74">
        <f>IF(RES_hh_tes!N25=0,0,1000*11630*RES_hh_tes!N25/RES_hh_num!N25)</f>
        <v>525.80867214307091</v>
      </c>
      <c r="O25" s="74">
        <f>IF(RES_hh_tes!O25=0,0,1000*11630*RES_hh_tes!O25/RES_hh_num!O25)</f>
        <v>497.68624751479905</v>
      </c>
      <c r="P25" s="74">
        <f>IF(RES_hh_tes!P25=0,0,1000*11630*RES_hh_tes!P25/RES_hh_num!P25)</f>
        <v>520.09856795893143</v>
      </c>
      <c r="Q25" s="74">
        <f>IF(RES_hh_tes!Q25=0,0,1000*11630*RES_hh_tes!Q25/RES_hh_num!Q25)</f>
        <v>463.67223668265314</v>
      </c>
      <c r="R25" s="74">
        <f>IF(RES_hh_tes!R25=0,0,1000*11630*RES_hh_tes!R25/RES_hh_num!R25)</f>
        <v>475.8169695724676</v>
      </c>
      <c r="S25" s="74">
        <f>IF(RES_hh_tes!S25=0,0,1000*11630*RES_hh_tes!S25/RES_hh_num!S25)</f>
        <v>498.01624058923022</v>
      </c>
      <c r="T25" s="74">
        <f>IF(RES_hh_tes!T25=0,0,1000*11630*RES_hh_tes!T25/RES_hh_num!T25)</f>
        <v>509.37514322245255</v>
      </c>
      <c r="U25" s="74">
        <f>IF(RES_hh_tes!U25=0,0,1000*11630*RES_hh_tes!U25/RES_hh_num!U25)</f>
        <v>518.37440467605325</v>
      </c>
      <c r="V25" s="74">
        <f>IF(RES_hh_tes!V25=0,0,1000*11630*RES_hh_tes!V25/RES_hh_num!V25)</f>
        <v>516.88991876848706</v>
      </c>
      <c r="W25" s="74">
        <f>IF(RES_hh_tes!W25=0,0,1000*11630*RES_hh_tes!W25/RES_hh_num!W25)</f>
        <v>528.92726676024927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554.77199381547427</v>
      </c>
      <c r="C26" s="77">
        <f>IF(RES_hh_tes!C26=0,0,1000*11630*RES_hh_tes!C26/RES_hh_num!C26)</f>
        <v>590.4507000074866</v>
      </c>
      <c r="D26" s="77">
        <f>IF(RES_hh_tes!D26=0,0,1000*11630*RES_hh_tes!D26/RES_hh_num!D26)</f>
        <v>636.97279815700892</v>
      </c>
      <c r="E26" s="77">
        <f>IF(RES_hh_tes!E26=0,0,1000*11630*RES_hh_tes!E26/RES_hh_num!E26)</f>
        <v>618.43783985586015</v>
      </c>
      <c r="F26" s="77">
        <f>IF(RES_hh_tes!F26=0,0,1000*11630*RES_hh_tes!F26/RES_hh_num!F26)</f>
        <v>611.82932005809892</v>
      </c>
      <c r="G26" s="77">
        <f>IF(RES_hh_tes!G26=0,0,1000*11630*RES_hh_tes!G26/RES_hh_num!G26)</f>
        <v>632.1582346968313</v>
      </c>
      <c r="H26" s="77">
        <f>IF(RES_hh_tes!H26=0,0,1000*11630*RES_hh_tes!H26/RES_hh_num!H26)</f>
        <v>658.11675214660272</v>
      </c>
      <c r="I26" s="77">
        <f>IF(RES_hh_tes!I26=0,0,1000*11630*RES_hh_tes!I26/RES_hh_num!I26)</f>
        <v>664.18375411846034</v>
      </c>
      <c r="J26" s="77">
        <f>IF(RES_hh_tes!J26=0,0,1000*11630*RES_hh_tes!J26/RES_hh_num!J26)</f>
        <v>666.10811557793647</v>
      </c>
      <c r="K26" s="77">
        <f>IF(RES_hh_tes!K26=0,0,1000*11630*RES_hh_tes!K26/RES_hh_num!K26)</f>
        <v>651.33671109575744</v>
      </c>
      <c r="L26" s="77">
        <f>IF(RES_hh_tes!L26=0,0,1000*11630*RES_hh_tes!L26/RES_hh_num!L26)</f>
        <v>692.45187108076186</v>
      </c>
      <c r="M26" s="77">
        <f>IF(RES_hh_tes!M26=0,0,1000*11630*RES_hh_tes!M26/RES_hh_num!M26)</f>
        <v>700.30944295598522</v>
      </c>
      <c r="N26" s="77">
        <f>IF(RES_hh_tes!N26=0,0,1000*11630*RES_hh_tes!N26/RES_hh_num!N26)</f>
        <v>714.79151003548122</v>
      </c>
      <c r="O26" s="77">
        <f>IF(RES_hh_tes!O26=0,0,1000*11630*RES_hh_tes!O26/RES_hh_num!O26)</f>
        <v>730.14978192892681</v>
      </c>
      <c r="P26" s="77">
        <f>IF(RES_hh_tes!P26=0,0,1000*11630*RES_hh_tes!P26/RES_hh_num!P26)</f>
        <v>738.31238457528275</v>
      </c>
      <c r="Q26" s="77">
        <f>IF(RES_hh_tes!Q26=0,0,1000*11630*RES_hh_tes!Q26/RES_hh_num!Q26)</f>
        <v>760.84742961115853</v>
      </c>
      <c r="R26" s="77">
        <f>IF(RES_hh_tes!R26=0,0,1000*11630*RES_hh_tes!R26/RES_hh_num!R26)</f>
        <v>793.05724859020813</v>
      </c>
      <c r="S26" s="77">
        <f>IF(RES_hh_tes!S26=0,0,1000*11630*RES_hh_tes!S26/RES_hh_num!S26)</f>
        <v>814.67437766250612</v>
      </c>
      <c r="T26" s="77">
        <f>IF(RES_hh_tes!T26=0,0,1000*11630*RES_hh_tes!T26/RES_hh_num!T26)</f>
        <v>829.93901704092525</v>
      </c>
      <c r="U26" s="77">
        <f>IF(RES_hh_tes!U26=0,0,1000*11630*RES_hh_tes!U26/RES_hh_num!U26)</f>
        <v>828.08622319681092</v>
      </c>
      <c r="V26" s="77">
        <f>IF(RES_hh_tes!V26=0,0,1000*11630*RES_hh_tes!V26/RES_hh_num!V26)</f>
        <v>850.3017867797455</v>
      </c>
      <c r="W26" s="77">
        <f>IF(RES_hh_tes!W26=0,0,1000*11630*RES_hh_tes!W26/RES_hh_num!W26)</f>
        <v>894.01352233804539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381.57374173830584</v>
      </c>
      <c r="C27" s="69">
        <f>IF(RES_hh_tes!C27=0,0,1000*11630*RES_hh_tes!C27/RES_hh_num!C27)</f>
        <v>426.43071807133214</v>
      </c>
      <c r="D27" s="69">
        <f>IF(RES_hh_tes!D27=0,0,1000*11630*RES_hh_tes!D27/RES_hh_num!D27)</f>
        <v>425.20532469799127</v>
      </c>
      <c r="E27" s="69">
        <f>IF(RES_hh_tes!E27=0,0,1000*11630*RES_hh_tes!E27/RES_hh_num!E27)</f>
        <v>440.92680912167128</v>
      </c>
      <c r="F27" s="69">
        <f>IF(RES_hh_tes!F27=0,0,1000*11630*RES_hh_tes!F27/RES_hh_num!F27)</f>
        <v>431.15250491250174</v>
      </c>
      <c r="G27" s="69">
        <f>IF(RES_hh_tes!G27=0,0,1000*11630*RES_hh_tes!G27/RES_hh_num!G27)</f>
        <v>441.64387131850668</v>
      </c>
      <c r="H27" s="69">
        <f>IF(RES_hh_tes!H27=0,0,1000*11630*RES_hh_tes!H27/RES_hh_num!H27)</f>
        <v>516.14752488651379</v>
      </c>
      <c r="I27" s="69">
        <f>IF(RES_hh_tes!I27=0,0,1000*11630*RES_hh_tes!I27/RES_hh_num!I27)</f>
        <v>512.00799295818183</v>
      </c>
      <c r="J27" s="69">
        <f>IF(RES_hh_tes!J27=0,0,1000*11630*RES_hh_tes!J27/RES_hh_num!J27)</f>
        <v>503.95801842495683</v>
      </c>
      <c r="K27" s="69">
        <f>IF(RES_hh_tes!K27=0,0,1000*11630*RES_hh_tes!K27/RES_hh_num!K27)</f>
        <v>488.96004402327299</v>
      </c>
      <c r="L27" s="69">
        <f>IF(RES_hh_tes!L27=0,0,1000*11630*RES_hh_tes!L27/RES_hh_num!L27)</f>
        <v>509.16736239209786</v>
      </c>
      <c r="M27" s="69">
        <f>IF(RES_hh_tes!M27=0,0,1000*11630*RES_hh_tes!M27/RES_hh_num!M27)</f>
        <v>466.40017144561415</v>
      </c>
      <c r="N27" s="69">
        <f>IF(RES_hh_tes!N27=0,0,1000*11630*RES_hh_tes!N27/RES_hh_num!N27)</f>
        <v>460.85836134605711</v>
      </c>
      <c r="O27" s="69">
        <f>IF(RES_hh_tes!O27=0,0,1000*11630*RES_hh_tes!O27/RES_hh_num!O27)</f>
        <v>405.99961132850797</v>
      </c>
      <c r="P27" s="69">
        <f>IF(RES_hh_tes!P27=0,0,1000*11630*RES_hh_tes!P27/RES_hh_num!P27)</f>
        <v>445.41577713164804</v>
      </c>
      <c r="Q27" s="69">
        <f>IF(RES_hh_tes!Q27=0,0,1000*11630*RES_hh_tes!Q27/RES_hh_num!Q27)</f>
        <v>449.41109931031627</v>
      </c>
      <c r="R27" s="69">
        <f>IF(RES_hh_tes!R27=0,0,1000*11630*RES_hh_tes!R27/RES_hh_num!R27)</f>
        <v>460.89909464131011</v>
      </c>
      <c r="S27" s="69">
        <f>IF(RES_hh_tes!S27=0,0,1000*11630*RES_hh_tes!S27/RES_hh_num!S27)</f>
        <v>467.07903875187128</v>
      </c>
      <c r="T27" s="69">
        <f>IF(RES_hh_tes!T27=0,0,1000*11630*RES_hh_tes!T27/RES_hh_num!T27)</f>
        <v>506.97005097798291</v>
      </c>
      <c r="U27" s="69">
        <f>IF(RES_hh_tes!U27=0,0,1000*11630*RES_hh_tes!U27/RES_hh_num!U27)</f>
        <v>477.21808516947237</v>
      </c>
      <c r="V27" s="69">
        <f>IF(RES_hh_tes!V27=0,0,1000*11630*RES_hh_tes!V27/RES_hh_num!V27)</f>
        <v>476.92321360497721</v>
      </c>
      <c r="W27" s="69">
        <f>IF(RES_hh_tes!W27=0,0,1000*11630*RES_hh_tes!W27/RES_hh_num!W27)</f>
        <v>495.084179185415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394.16795564430356</v>
      </c>
      <c r="C28" s="72">
        <f>IF(RES_hh_tes!C28=0,0,1000*11630*RES_hh_tes!C28/RES_hh_num!C28)</f>
        <v>414.47307314872882</v>
      </c>
      <c r="D28" s="72">
        <f>IF(RES_hh_tes!D28=0,0,1000*11630*RES_hh_tes!D28/RES_hh_num!D28)</f>
        <v>426.18301020724095</v>
      </c>
      <c r="E28" s="72">
        <f>IF(RES_hh_tes!E28=0,0,1000*11630*RES_hh_tes!E28/RES_hh_num!E28)</f>
        <v>430.33243883685685</v>
      </c>
      <c r="F28" s="72">
        <f>IF(RES_hh_tes!F28=0,0,1000*11630*RES_hh_tes!F28/RES_hh_num!F28)</f>
        <v>443.36041950535076</v>
      </c>
      <c r="G28" s="72">
        <f>IF(RES_hh_tes!G28=0,0,1000*11630*RES_hh_tes!G28/RES_hh_num!G28)</f>
        <v>461.29470618778385</v>
      </c>
      <c r="H28" s="72">
        <f>IF(RES_hh_tes!H28=0,0,1000*11630*RES_hh_tes!H28/RES_hh_num!H28)</f>
        <v>486.30055144452592</v>
      </c>
      <c r="I28" s="72">
        <f>IF(RES_hh_tes!I28=0,0,1000*11630*RES_hh_tes!I28/RES_hh_num!I28)</f>
        <v>498.36162286571431</v>
      </c>
      <c r="J28" s="72">
        <f>IF(RES_hh_tes!J28=0,0,1000*11630*RES_hh_tes!J28/RES_hh_num!J28)</f>
        <v>506.29945777566843</v>
      </c>
      <c r="K28" s="72">
        <f>IF(RES_hh_tes!K28=0,0,1000*11630*RES_hh_tes!K28/RES_hh_num!K28)</f>
        <v>498.52733100905573</v>
      </c>
      <c r="L28" s="72">
        <f>IF(RES_hh_tes!L28=0,0,1000*11630*RES_hh_tes!L28/RES_hh_num!L28)</f>
        <v>493.09659955250339</v>
      </c>
      <c r="M28" s="72">
        <f>IF(RES_hh_tes!M28=0,0,1000*11630*RES_hh_tes!M28/RES_hh_num!M28)</f>
        <v>491.56534467540365</v>
      </c>
      <c r="N28" s="72">
        <f>IF(RES_hh_tes!N28=0,0,1000*11630*RES_hh_tes!N28/RES_hh_num!N28)</f>
        <v>459.42425248637659</v>
      </c>
      <c r="O28" s="72">
        <f>IF(RES_hh_tes!O28=0,0,1000*11630*RES_hh_tes!O28/RES_hh_num!O28)</f>
        <v>415.75662065185298</v>
      </c>
      <c r="P28" s="72">
        <f>IF(RES_hh_tes!P28=0,0,1000*11630*RES_hh_tes!P28/RES_hh_num!P28)</f>
        <v>438.37374405178826</v>
      </c>
      <c r="Q28" s="72">
        <f>IF(RES_hh_tes!Q28=0,0,1000*11630*RES_hh_tes!Q28/RES_hh_num!Q28)</f>
        <v>454.88509237959153</v>
      </c>
      <c r="R28" s="72">
        <f>IF(RES_hh_tes!R28=0,0,1000*11630*RES_hh_tes!R28/RES_hh_num!R28)</f>
        <v>448.84955531868911</v>
      </c>
      <c r="S28" s="72">
        <f>IF(RES_hh_tes!S28=0,0,1000*11630*RES_hh_tes!S28/RES_hh_num!S28)</f>
        <v>488.0144279413941</v>
      </c>
      <c r="T28" s="72">
        <f>IF(RES_hh_tes!T28=0,0,1000*11630*RES_hh_tes!T28/RES_hh_num!T28)</f>
        <v>481.35773626036911</v>
      </c>
      <c r="U28" s="72">
        <f>IF(RES_hh_tes!U28=0,0,1000*11630*RES_hh_tes!U28/RES_hh_num!U28)</f>
        <v>517.29753349445866</v>
      </c>
      <c r="V28" s="72">
        <f>IF(RES_hh_tes!V28=0,0,1000*11630*RES_hh_tes!V28/RES_hh_num!V28)</f>
        <v>455.10965887046819</v>
      </c>
      <c r="W28" s="72">
        <f>IF(RES_hh_tes!W28=0,0,1000*11630*RES_hh_tes!W28/RES_hh_num!W28)</f>
        <v>456.33053183711547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398.89794571350245</v>
      </c>
      <c r="C29" s="72">
        <f>IF(RES_hh_tes!C29=0,0,1000*11630*RES_hh_tes!C29/RES_hh_num!C29)</f>
        <v>410.19787031044194</v>
      </c>
      <c r="D29" s="72">
        <f>IF(RES_hh_tes!D29=0,0,1000*11630*RES_hh_tes!D29/RES_hh_num!D29)</f>
        <v>423.588961942776</v>
      </c>
      <c r="E29" s="72">
        <f>IF(RES_hh_tes!E29=0,0,1000*11630*RES_hh_tes!E29/RES_hh_num!E29)</f>
        <v>432.51204891108233</v>
      </c>
      <c r="F29" s="72">
        <f>IF(RES_hh_tes!F29=0,0,1000*11630*RES_hh_tes!F29/RES_hh_num!F29)</f>
        <v>444.82989343088838</v>
      </c>
      <c r="G29" s="72">
        <f>IF(RES_hh_tes!G29=0,0,1000*11630*RES_hh_tes!G29/RES_hh_num!G29)</f>
        <v>462.63628233351119</v>
      </c>
      <c r="H29" s="72">
        <f>IF(RES_hh_tes!H29=0,0,1000*11630*RES_hh_tes!H29/RES_hh_num!H29)</f>
        <v>480.83103610321649</v>
      </c>
      <c r="I29" s="72">
        <f>IF(RES_hh_tes!I29=0,0,1000*11630*RES_hh_tes!I29/RES_hh_num!I29)</f>
        <v>500.11688307892939</v>
      </c>
      <c r="J29" s="72">
        <f>IF(RES_hh_tes!J29=0,0,1000*11630*RES_hh_tes!J29/RES_hh_num!J29)</f>
        <v>505.57729349914536</v>
      </c>
      <c r="K29" s="72">
        <f>IF(RES_hh_tes!K29=0,0,1000*11630*RES_hh_tes!K29/RES_hh_num!K29)</f>
        <v>495.28488682062158</v>
      </c>
      <c r="L29" s="72">
        <f>IF(RES_hh_tes!L29=0,0,1000*11630*RES_hh_tes!L29/RES_hh_num!L29)</f>
        <v>491.81988700517263</v>
      </c>
      <c r="M29" s="72">
        <f>IF(RES_hh_tes!M29=0,0,1000*11630*RES_hh_tes!M29/RES_hh_num!M29)</f>
        <v>467.92521379134382</v>
      </c>
      <c r="N29" s="72">
        <f>IF(RES_hh_tes!N29=0,0,1000*11630*RES_hh_tes!N29/RES_hh_num!N29)</f>
        <v>452.67416904954803</v>
      </c>
      <c r="O29" s="72">
        <f>IF(RES_hh_tes!O29=0,0,1000*11630*RES_hh_tes!O29/RES_hh_num!O29)</f>
        <v>441.32791109208415</v>
      </c>
      <c r="P29" s="72">
        <f>IF(RES_hh_tes!P29=0,0,1000*11630*RES_hh_tes!P29/RES_hh_num!P29)</f>
        <v>440.23989337963718</v>
      </c>
      <c r="Q29" s="72">
        <f>IF(RES_hh_tes!Q29=0,0,1000*11630*RES_hh_tes!Q29/RES_hh_num!Q29)</f>
        <v>447.55367303625866</v>
      </c>
      <c r="R29" s="72">
        <f>IF(RES_hh_tes!R29=0,0,1000*11630*RES_hh_tes!R29/RES_hh_num!R29)</f>
        <v>461.15342601164753</v>
      </c>
      <c r="S29" s="72">
        <f>IF(RES_hh_tes!S29=0,0,1000*11630*RES_hh_tes!S29/RES_hh_num!S29)</f>
        <v>480.66424407025806</v>
      </c>
      <c r="T29" s="72">
        <f>IF(RES_hh_tes!T29=0,0,1000*11630*RES_hh_tes!T29/RES_hh_num!T29)</f>
        <v>512.08688603557596</v>
      </c>
      <c r="U29" s="72">
        <f>IF(RES_hh_tes!U29=0,0,1000*11630*RES_hh_tes!U29/RES_hh_num!U29)</f>
        <v>463.26755627231711</v>
      </c>
      <c r="V29" s="72">
        <f>IF(RES_hh_tes!V29=0,0,1000*11630*RES_hh_tes!V29/RES_hh_num!V29)</f>
        <v>465.9139269476342</v>
      </c>
      <c r="W29" s="72">
        <f>IF(RES_hh_tes!W29=0,0,1000*11630*RES_hh_tes!W29/RES_hh_num!W29)</f>
        <v>500.58353903324644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373.39787777375921</v>
      </c>
      <c r="C30" s="72">
        <f>IF(RES_hh_tes!C30=0,0,1000*11630*RES_hh_tes!C30/RES_hh_num!C30)</f>
        <v>420.61195300558683</v>
      </c>
      <c r="D30" s="72">
        <f>IF(RES_hh_tes!D30=0,0,1000*11630*RES_hh_tes!D30/RES_hh_num!D30)</f>
        <v>423.92998877208186</v>
      </c>
      <c r="E30" s="72">
        <f>IF(RES_hh_tes!E30=0,0,1000*11630*RES_hh_tes!E30/RES_hh_num!E30)</f>
        <v>462.17865044980232</v>
      </c>
      <c r="F30" s="72">
        <f>IF(RES_hh_tes!F30=0,0,1000*11630*RES_hh_tes!F30/RES_hh_num!F30)</f>
        <v>424.10956705870052</v>
      </c>
      <c r="G30" s="72">
        <f>IF(RES_hh_tes!G30=0,0,1000*11630*RES_hh_tes!G30/RES_hh_num!G30)</f>
        <v>427.49950074799074</v>
      </c>
      <c r="H30" s="72">
        <f>IF(RES_hh_tes!H30=0,0,1000*11630*RES_hh_tes!H30/RES_hh_num!H30)</f>
        <v>527.72847107515383</v>
      </c>
      <c r="I30" s="72">
        <f>IF(RES_hh_tes!I30=0,0,1000*11630*RES_hh_tes!I30/RES_hh_num!I30)</f>
        <v>520.38844879358703</v>
      </c>
      <c r="J30" s="72">
        <f>IF(RES_hh_tes!J30=0,0,1000*11630*RES_hh_tes!J30/RES_hh_num!J30)</f>
        <v>506.72864100592869</v>
      </c>
      <c r="K30" s="72">
        <f>IF(RES_hh_tes!K30=0,0,1000*11630*RES_hh_tes!K30/RES_hh_num!K30)</f>
        <v>500.51903480914416</v>
      </c>
      <c r="L30" s="72">
        <f>IF(RES_hh_tes!L30=0,0,1000*11630*RES_hh_tes!L30/RES_hh_num!L30)</f>
        <v>519.50812322414652</v>
      </c>
      <c r="M30" s="72">
        <f>IF(RES_hh_tes!M30=0,0,1000*11630*RES_hh_tes!M30/RES_hh_num!M30)</f>
        <v>443.53962159187427</v>
      </c>
      <c r="N30" s="72">
        <f>IF(RES_hh_tes!N30=0,0,1000*11630*RES_hh_tes!N30/RES_hh_num!N30)</f>
        <v>470.03130242561434</v>
      </c>
      <c r="O30" s="72">
        <f>IF(RES_hh_tes!O30=0,0,1000*11630*RES_hh_tes!O30/RES_hh_num!O30)</f>
        <v>405.97166348621738</v>
      </c>
      <c r="P30" s="72">
        <f>IF(RES_hh_tes!P30=0,0,1000*11630*RES_hh_tes!P30/RES_hh_num!P30)</f>
        <v>415.0340535083651</v>
      </c>
      <c r="Q30" s="72">
        <f>IF(RES_hh_tes!Q30=0,0,1000*11630*RES_hh_tes!Q30/RES_hh_num!Q30)</f>
        <v>448.47562329485447</v>
      </c>
      <c r="R30" s="72">
        <f>IF(RES_hh_tes!R30=0,0,1000*11630*RES_hh_tes!R30/RES_hh_num!R30)</f>
        <v>483.61373490114562</v>
      </c>
      <c r="S30" s="72">
        <f>IF(RES_hh_tes!S30=0,0,1000*11630*RES_hh_tes!S30/RES_hh_num!S30)</f>
        <v>467.99110067748006</v>
      </c>
      <c r="T30" s="72">
        <f>IF(RES_hh_tes!T30=0,0,1000*11630*RES_hh_tes!T30/RES_hh_num!T30)</f>
        <v>508.04649075029994</v>
      </c>
      <c r="U30" s="72">
        <f>IF(RES_hh_tes!U30=0,0,1000*11630*RES_hh_tes!U30/RES_hh_num!U30)</f>
        <v>471.39764707532476</v>
      </c>
      <c r="V30" s="72">
        <f>IF(RES_hh_tes!V30=0,0,1000*11630*RES_hh_tes!V30/RES_hh_num!V30)</f>
        <v>471.85968437864676</v>
      </c>
      <c r="W30" s="72">
        <f>IF(RES_hh_tes!W30=0,0,1000*11630*RES_hh_tes!W30/RES_hh_num!W30)</f>
        <v>504.88992932502913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378.09875389338981</v>
      </c>
      <c r="C31" s="72">
        <f>IF(RES_hh_tes!C31=0,0,1000*11630*RES_hh_tes!C31/RES_hh_num!C31)</f>
        <v>431.44203990104893</v>
      </c>
      <c r="D31" s="72">
        <f>IF(RES_hh_tes!D31=0,0,1000*11630*RES_hh_tes!D31/RES_hh_num!D31)</f>
        <v>423.19948939573811</v>
      </c>
      <c r="E31" s="72">
        <f>IF(RES_hh_tes!E31=0,0,1000*11630*RES_hh_tes!E31/RES_hh_num!E31)</f>
        <v>444.85795539221516</v>
      </c>
      <c r="F31" s="72">
        <f>IF(RES_hh_tes!F31=0,0,1000*11630*RES_hh_tes!F31/RES_hh_num!F31)</f>
        <v>428.43568218173544</v>
      </c>
      <c r="G31" s="72">
        <f>IF(RES_hh_tes!G31=0,0,1000*11630*RES_hh_tes!G31/RES_hh_num!G31)</f>
        <v>441.9623767061567</v>
      </c>
      <c r="H31" s="72">
        <f>IF(RES_hh_tes!H31=0,0,1000*11630*RES_hh_tes!H31/RES_hh_num!H31)</f>
        <v>518.53165522675977</v>
      </c>
      <c r="I31" s="72">
        <f>IF(RES_hh_tes!I31=0,0,1000*11630*RES_hh_tes!I31/RES_hh_num!I31)</f>
        <v>505.8042329328386</v>
      </c>
      <c r="J31" s="72">
        <f>IF(RES_hh_tes!J31=0,0,1000*11630*RES_hh_tes!J31/RES_hh_num!J31)</f>
        <v>499.17056483273768</v>
      </c>
      <c r="K31" s="72">
        <f>IF(RES_hh_tes!K31=0,0,1000*11630*RES_hh_tes!K31/RES_hh_num!K31)</f>
        <v>488.89662160564234</v>
      </c>
      <c r="L31" s="72">
        <f>IF(RES_hh_tes!L31=0,0,1000*11630*RES_hh_tes!L31/RES_hh_num!L31)</f>
        <v>495.33383432104137</v>
      </c>
      <c r="M31" s="72">
        <f>IF(RES_hh_tes!M31=0,0,1000*11630*RES_hh_tes!M31/RES_hh_num!M31)</f>
        <v>488.02657867233359</v>
      </c>
      <c r="N31" s="72">
        <f>IF(RES_hh_tes!N31=0,0,1000*11630*RES_hh_tes!N31/RES_hh_num!N31)</f>
        <v>492.03354815495334</v>
      </c>
      <c r="O31" s="72">
        <f>IF(RES_hh_tes!O31=0,0,1000*11630*RES_hh_tes!O31/RES_hh_num!O31)</f>
        <v>488.95709989998267</v>
      </c>
      <c r="P31" s="72">
        <f>IF(RES_hh_tes!P31=0,0,1000*11630*RES_hh_tes!P31/RES_hh_num!P31)</f>
        <v>499.57808229162316</v>
      </c>
      <c r="Q31" s="72">
        <f>IF(RES_hh_tes!Q31=0,0,1000*11630*RES_hh_tes!Q31/RES_hh_num!Q31)</f>
        <v>513.80134685335167</v>
      </c>
      <c r="R31" s="72">
        <f>IF(RES_hh_tes!R31=0,0,1000*11630*RES_hh_tes!R31/RES_hh_num!R31)</f>
        <v>412.97314574206206</v>
      </c>
      <c r="S31" s="72">
        <f>IF(RES_hh_tes!S31=0,0,1000*11630*RES_hh_tes!S31/RES_hh_num!S31)</f>
        <v>454.08188360939914</v>
      </c>
      <c r="T31" s="72">
        <f>IF(RES_hh_tes!T31=0,0,1000*11630*RES_hh_tes!T31/RES_hh_num!T31)</f>
        <v>475.2640185281424</v>
      </c>
      <c r="U31" s="72">
        <f>IF(RES_hh_tes!U31=0,0,1000*11630*RES_hh_tes!U31/RES_hh_num!U31)</f>
        <v>483.89468298062752</v>
      </c>
      <c r="V31" s="72">
        <f>IF(RES_hh_tes!V31=0,0,1000*11630*RES_hh_tes!V31/RES_hh_num!V31)</f>
        <v>481.44325848961455</v>
      </c>
      <c r="W31" s="72">
        <f>IF(RES_hh_tes!W31=0,0,1000*11630*RES_hh_tes!W31/RES_hh_num!W31)</f>
        <v>489.64396732530332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376.49644156652676</v>
      </c>
      <c r="C32" s="77">
        <f>IF(RES_hh_tes!C32=0,0,1000*11630*RES_hh_tes!C32/RES_hh_num!C32)</f>
        <v>435.1530689339429</v>
      </c>
      <c r="D32" s="77">
        <f>IF(RES_hh_tes!D32=0,0,1000*11630*RES_hh_tes!D32/RES_hh_num!D32)</f>
        <v>426.38602696065203</v>
      </c>
      <c r="E32" s="77">
        <f>IF(RES_hh_tes!E32=0,0,1000*11630*RES_hh_tes!E32/RES_hh_num!E32)</f>
        <v>435.58287069260297</v>
      </c>
      <c r="F32" s="77">
        <f>IF(RES_hh_tes!F32=0,0,1000*11630*RES_hh_tes!F32/RES_hh_num!F32)</f>
        <v>428.96561003689692</v>
      </c>
      <c r="G32" s="77">
        <f>IF(RES_hh_tes!G32=0,0,1000*11630*RES_hh_tes!G32/RES_hh_num!G32)</f>
        <v>440.14592485985855</v>
      </c>
      <c r="H32" s="77">
        <f>IF(RES_hh_tes!H32=0,0,1000*11630*RES_hh_tes!H32/RES_hh_num!H32)</f>
        <v>522.2502936530675</v>
      </c>
      <c r="I32" s="77">
        <f>IF(RES_hh_tes!I32=0,0,1000*11630*RES_hh_tes!I32/RES_hh_num!I32)</f>
        <v>512.1415534084631</v>
      </c>
      <c r="J32" s="77">
        <f>IF(RES_hh_tes!J32=0,0,1000*11630*RES_hh_tes!J32/RES_hh_num!J32)</f>
        <v>502.4197121833202</v>
      </c>
      <c r="K32" s="77">
        <f>IF(RES_hh_tes!K32=0,0,1000*11630*RES_hh_tes!K32/RES_hh_num!K32)</f>
        <v>482.14213071906676</v>
      </c>
      <c r="L32" s="77">
        <f>IF(RES_hh_tes!L32=0,0,1000*11630*RES_hh_tes!L32/RES_hh_num!L32)</f>
        <v>510.2646528500743</v>
      </c>
      <c r="M32" s="77">
        <f>IF(RES_hh_tes!M32=0,0,1000*11630*RES_hh_tes!M32/RES_hh_num!M32)</f>
        <v>473.58211598440028</v>
      </c>
      <c r="N32" s="77">
        <f>IF(RES_hh_tes!N32=0,0,1000*11630*RES_hh_tes!N32/RES_hh_num!N32)</f>
        <v>458.64409105276076</v>
      </c>
      <c r="O32" s="77">
        <f>IF(RES_hh_tes!O32=0,0,1000*11630*RES_hh_tes!O32/RES_hh_num!O32)</f>
        <v>393.44732952746949</v>
      </c>
      <c r="P32" s="77">
        <f>IF(RES_hh_tes!P32=0,0,1000*11630*RES_hh_tes!P32/RES_hh_num!P32)</f>
        <v>456.57905363518739</v>
      </c>
      <c r="Q32" s="77">
        <f>IF(RES_hh_tes!Q32=0,0,1000*11630*RES_hh_tes!Q32/RES_hh_num!Q32)</f>
        <v>448.17792069731348</v>
      </c>
      <c r="R32" s="77">
        <f>IF(RES_hh_tes!R32=0,0,1000*11630*RES_hh_tes!R32/RES_hh_num!R32)</f>
        <v>452.5612185530162</v>
      </c>
      <c r="S32" s="77">
        <f>IF(RES_hh_tes!S32=0,0,1000*11630*RES_hh_tes!S32/RES_hh_num!S32)</f>
        <v>463.31844315532732</v>
      </c>
      <c r="T32" s="77">
        <f>IF(RES_hh_tes!T32=0,0,1000*11630*RES_hh_tes!T32/RES_hh_num!T32)</f>
        <v>506.34626806830715</v>
      </c>
      <c r="U32" s="77">
        <f>IF(RES_hh_tes!U32=0,0,1000*11630*RES_hh_tes!U32/RES_hh_num!U32)</f>
        <v>482.19996045718744</v>
      </c>
      <c r="V32" s="77">
        <f>IF(RES_hh_tes!V32=0,0,1000*11630*RES_hh_tes!V32/RES_hh_num!V32)</f>
        <v>481.31991014771899</v>
      </c>
      <c r="W32" s="77">
        <f>IF(RES_hh_tes!W32=0,0,1000*11630*RES_hh_tes!W32/RES_hh_num!W32)</f>
        <v>489.96079766021364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1197.1172912685265</v>
      </c>
      <c r="C3" s="65">
        <f>IF(RES_hh_emi!C3=0,0,1000000*RES_hh_emi!C3/RES_hh_num!C3)</f>
        <v>1196.0505172672633</v>
      </c>
      <c r="D3" s="65">
        <f>IF(RES_hh_emi!D3=0,0,1000000*RES_hh_emi!D3/RES_hh_num!D3)</f>
        <v>1220.3882829445499</v>
      </c>
      <c r="E3" s="65">
        <f>IF(RES_hh_emi!E3=0,0,1000000*RES_hh_emi!E3/RES_hh_num!E3)</f>
        <v>1297.965611446725</v>
      </c>
      <c r="F3" s="65">
        <f>IF(RES_hh_emi!F3=0,0,1000000*RES_hh_emi!F3/RES_hh_num!F3)</f>
        <v>1353.1321386739039</v>
      </c>
      <c r="G3" s="65">
        <f>IF(RES_hh_emi!G3=0,0,1000000*RES_hh_emi!G3/RES_hh_num!G3)</f>
        <v>1339.6693758242459</v>
      </c>
      <c r="H3" s="65">
        <f>IF(RES_hh_emi!H3=0,0,1000000*RES_hh_emi!H3/RES_hh_num!H3)</f>
        <v>1284.5716139687268</v>
      </c>
      <c r="I3" s="65">
        <f>IF(RES_hh_emi!I3=0,0,1000000*RES_hh_emi!I3/RES_hh_num!I3)</f>
        <v>1243.5799015103898</v>
      </c>
      <c r="J3" s="65">
        <f>IF(RES_hh_emi!J3=0,0,1000000*RES_hh_emi!J3/RES_hh_num!J3)</f>
        <v>1163.2788125072263</v>
      </c>
      <c r="K3" s="65">
        <f>IF(RES_hh_emi!K3=0,0,1000000*RES_hh_emi!K3/RES_hh_num!K3)</f>
        <v>1115.5617848893285</v>
      </c>
      <c r="L3" s="65">
        <f>IF(RES_hh_emi!L3=0,0,1000000*RES_hh_emi!L3/RES_hh_num!L3)</f>
        <v>1174.1225339190148</v>
      </c>
      <c r="M3" s="65">
        <f>IF(RES_hh_emi!M3=0,0,1000000*RES_hh_emi!M3/RES_hh_num!M3)</f>
        <v>966.02070507560779</v>
      </c>
      <c r="N3" s="65">
        <f>IF(RES_hh_emi!N3=0,0,1000000*RES_hh_emi!N3/RES_hh_num!N3)</f>
        <v>935.37066177517522</v>
      </c>
      <c r="O3" s="65">
        <f>IF(RES_hh_emi!O3=0,0,1000000*RES_hh_emi!O3/RES_hh_num!O3)</f>
        <v>879.13458224491922</v>
      </c>
      <c r="P3" s="65">
        <f>IF(RES_hh_emi!P3=0,0,1000000*RES_hh_emi!P3/RES_hh_num!P3)</f>
        <v>850.94582472456227</v>
      </c>
      <c r="Q3" s="65">
        <f>IF(RES_hh_emi!Q3=0,0,1000000*RES_hh_emi!Q3/RES_hh_num!Q3)</f>
        <v>925.93528939317628</v>
      </c>
      <c r="R3" s="65">
        <f>IF(RES_hh_emi!R3=0,0,1000000*RES_hh_emi!R3/RES_hh_num!R3)</f>
        <v>880.66059466910474</v>
      </c>
      <c r="S3" s="65">
        <f>IF(RES_hh_emi!S3=0,0,1000000*RES_hh_emi!S3/RES_hh_num!S3)</f>
        <v>879.52459086584804</v>
      </c>
      <c r="T3" s="65">
        <f>IF(RES_hh_emi!T3=0,0,1000000*RES_hh_emi!T3/RES_hh_num!T3)</f>
        <v>943.37206241852323</v>
      </c>
      <c r="U3" s="65">
        <f>IF(RES_hh_emi!U3=0,0,1000000*RES_hh_emi!U3/RES_hh_num!U3)</f>
        <v>834.34366642890689</v>
      </c>
      <c r="V3" s="65">
        <f>IF(RES_hh_emi!V3=0,0,1000000*RES_hh_emi!V3/RES_hh_num!V3)</f>
        <v>839.02039403457695</v>
      </c>
      <c r="W3" s="65">
        <f>IF(RES_hh_emi!W3=0,0,1000000*RES_hh_emi!W3/RES_hh_num!W3)</f>
        <v>852.44299168382713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905.97974789375758</v>
      </c>
      <c r="C4" s="69">
        <f>IF(RES_hh_emi!C4=0,0,1000000*RES_hh_emi!C4/RES_hh_num!C4)</f>
        <v>903.11124733830798</v>
      </c>
      <c r="D4" s="69">
        <f>IF(RES_hh_emi!D4=0,0,1000000*RES_hh_emi!D4/RES_hh_num!D4)</f>
        <v>930.34616344938127</v>
      </c>
      <c r="E4" s="69">
        <f>IF(RES_hh_emi!E4=0,0,1000000*RES_hh_emi!E4/RES_hh_num!E4)</f>
        <v>1012.0887753823333</v>
      </c>
      <c r="F4" s="69">
        <f>IF(RES_hh_emi!F4=0,0,1000000*RES_hh_emi!F4/RES_hh_num!F4)</f>
        <v>1078.3334868753398</v>
      </c>
      <c r="G4" s="69">
        <f>IF(RES_hh_emi!G4=0,0,1000000*RES_hh_emi!G4/RES_hh_num!G4)</f>
        <v>1064.7794923266888</v>
      </c>
      <c r="H4" s="69">
        <f>IF(RES_hh_emi!H4=0,0,1000000*RES_hh_emi!H4/RES_hh_num!H4)</f>
        <v>1005.3393662582121</v>
      </c>
      <c r="I4" s="69">
        <f>IF(RES_hh_emi!I4=0,0,1000000*RES_hh_emi!I4/RES_hh_num!I4)</f>
        <v>968.24149509913786</v>
      </c>
      <c r="J4" s="69">
        <f>IF(RES_hh_emi!J4=0,0,1000000*RES_hh_emi!J4/RES_hh_num!J4)</f>
        <v>896.76390043671574</v>
      </c>
      <c r="K4" s="69">
        <f>IF(RES_hh_emi!K4=0,0,1000000*RES_hh_emi!K4/RES_hh_num!K4)</f>
        <v>861.60300981204716</v>
      </c>
      <c r="L4" s="69">
        <f>IF(RES_hh_emi!L4=0,0,1000000*RES_hh_emi!L4/RES_hh_num!L4)</f>
        <v>916.10917611110619</v>
      </c>
      <c r="M4" s="69">
        <f>IF(RES_hh_emi!M4=0,0,1000000*RES_hh_emi!M4/RES_hh_num!M4)</f>
        <v>725.68809372960607</v>
      </c>
      <c r="N4" s="69">
        <f>IF(RES_hh_emi!N4=0,0,1000000*RES_hh_emi!N4/RES_hh_num!N4)</f>
        <v>695.67054000304904</v>
      </c>
      <c r="O4" s="69">
        <f>IF(RES_hh_emi!O4=0,0,1000000*RES_hh_emi!O4/RES_hh_num!O4)</f>
        <v>644.35183149916634</v>
      </c>
      <c r="P4" s="69">
        <f>IF(RES_hh_emi!P4=0,0,1000000*RES_hh_emi!P4/RES_hh_num!P4)</f>
        <v>617.35206174132247</v>
      </c>
      <c r="Q4" s="69">
        <f>IF(RES_hh_emi!Q4=0,0,1000000*RES_hh_emi!Q4/RES_hh_num!Q4)</f>
        <v>682.14820771819234</v>
      </c>
      <c r="R4" s="69">
        <f>IF(RES_hh_emi!R4=0,0,1000000*RES_hh_emi!R4/RES_hh_num!R4)</f>
        <v>627.14748471261919</v>
      </c>
      <c r="S4" s="69">
        <f>IF(RES_hh_emi!S4=0,0,1000000*RES_hh_emi!S4/RES_hh_num!S4)</f>
        <v>628.57140831249365</v>
      </c>
      <c r="T4" s="69">
        <f>IF(RES_hh_emi!T4=0,0,1000000*RES_hh_emi!T4/RES_hh_num!T4)</f>
        <v>692.68527387405447</v>
      </c>
      <c r="U4" s="69">
        <f>IF(RES_hh_emi!U4=0,0,1000000*RES_hh_emi!U4/RES_hh_num!U4)</f>
        <v>602.90005221027707</v>
      </c>
      <c r="V4" s="69">
        <f>IF(RES_hh_emi!V4=0,0,1000000*RES_hh_emi!V4/RES_hh_num!V4)</f>
        <v>612.30349612169721</v>
      </c>
      <c r="W4" s="69">
        <f>IF(RES_hh_emi!W4=0,0,1000000*RES_hh_emi!W4/RES_hh_num!W4)</f>
        <v>610.84300070827294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1556.7497982752675</v>
      </c>
      <c r="C5" s="72">
        <f>IF(RES_hh_emi!C5=0,0,1000000*RES_hh_emi!C5/RES_hh_num!C5)</f>
        <v>1645.087111679584</v>
      </c>
      <c r="D5" s="72">
        <f>IF(RES_hh_emi!D5=0,0,1000000*RES_hh_emi!D5/RES_hh_num!D5)</f>
        <v>1809.865817909149</v>
      </c>
      <c r="E5" s="72">
        <f>IF(RES_hh_emi!E5=0,0,1000000*RES_hh_emi!E5/RES_hh_num!E5)</f>
        <v>1629.7412038946563</v>
      </c>
      <c r="F5" s="72">
        <f>IF(RES_hh_emi!F5=0,0,1000000*RES_hh_emi!F5/RES_hh_num!F5)</f>
        <v>2036.0108861387671</v>
      </c>
      <c r="G5" s="72">
        <f>IF(RES_hh_emi!G5=0,0,1000000*RES_hh_emi!G5/RES_hh_num!G5)</f>
        <v>2085.6678350916404</v>
      </c>
      <c r="H5" s="72">
        <f>IF(RES_hh_emi!H5=0,0,1000000*RES_hh_emi!H5/RES_hh_num!H5)</f>
        <v>2102.8445900010811</v>
      </c>
      <c r="I5" s="72">
        <f>IF(RES_hh_emi!I5=0,0,1000000*RES_hh_emi!I5/RES_hh_num!I5)</f>
        <v>1888.6134574680102</v>
      </c>
      <c r="J5" s="72">
        <f>IF(RES_hh_emi!J5=0,0,1000000*RES_hh_emi!J5/RES_hh_num!J5)</f>
        <v>1973.7998414442964</v>
      </c>
      <c r="K5" s="72">
        <f>IF(RES_hh_emi!K5=0,0,1000000*RES_hh_emi!K5/RES_hh_num!K5)</f>
        <v>2124.5252061998153</v>
      </c>
      <c r="L5" s="72">
        <f>IF(RES_hh_emi!L5=0,0,1000000*RES_hh_emi!L5/RES_hh_num!L5)</f>
        <v>2068.8874978742469</v>
      </c>
      <c r="M5" s="72">
        <f>IF(RES_hh_emi!M5=0,0,1000000*RES_hh_emi!M5/RES_hh_num!M5)</f>
        <v>1985.7530183892079</v>
      </c>
      <c r="N5" s="72">
        <f>IF(RES_hh_emi!N5=0,0,1000000*RES_hh_emi!N5/RES_hh_num!N5)</f>
        <v>1998.6316608387774</v>
      </c>
      <c r="O5" s="72">
        <f>IF(RES_hh_emi!O5=0,0,1000000*RES_hh_emi!O5/RES_hh_num!O5)</f>
        <v>1591.2445933143997</v>
      </c>
      <c r="P5" s="72">
        <f>IF(RES_hh_emi!P5=0,0,1000000*RES_hh_emi!P5/RES_hh_num!P5)</f>
        <v>1561.2604959761088</v>
      </c>
      <c r="Q5" s="72">
        <f>IF(RES_hh_emi!Q5=0,0,1000000*RES_hh_emi!Q5/RES_hh_num!Q5)</f>
        <v>1395.1309635384948</v>
      </c>
      <c r="R5" s="72">
        <f>IF(RES_hh_emi!R5=0,0,1000000*RES_hh_emi!R5/RES_hh_num!R5)</f>
        <v>1209.6531693664326</v>
      </c>
      <c r="S5" s="72">
        <f>IF(RES_hh_emi!S5=0,0,1000000*RES_hh_emi!S5/RES_hh_num!S5)</f>
        <v>2018.2749140289966</v>
      </c>
      <c r="T5" s="72">
        <f>IF(RES_hh_emi!T5=0,0,1000000*RES_hh_emi!T5/RES_hh_num!T5)</f>
        <v>2275.1225745215315</v>
      </c>
      <c r="U5" s="72">
        <f>IF(RES_hh_emi!U5=0,0,1000000*RES_hh_emi!U5/RES_hh_num!U5)</f>
        <v>1470.5420125140977</v>
      </c>
      <c r="V5" s="72">
        <f>IF(RES_hh_emi!V5=0,0,1000000*RES_hh_emi!V5/RES_hh_num!V5)</f>
        <v>1695.3169074659183</v>
      </c>
      <c r="W5" s="72">
        <f>IF(RES_hh_emi!W5=0,0,1000000*RES_hh_emi!W5/RES_hh_num!W5)</f>
        <v>1592.1984833719605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1363.5763324718509</v>
      </c>
      <c r="C6" s="72">
        <f>IF(RES_hh_emi!C6=0,0,1000000*RES_hh_emi!C6/RES_hh_num!C6)</f>
        <v>1294.5902894708149</v>
      </c>
      <c r="D6" s="72">
        <f>IF(RES_hh_emi!D6=0,0,1000000*RES_hh_emi!D6/RES_hh_num!D6)</f>
        <v>1398.2861591677863</v>
      </c>
      <c r="E6" s="72">
        <f>IF(RES_hh_emi!E6=0,0,1000000*RES_hh_emi!E6/RES_hh_num!E6)</f>
        <v>1496.399437987269</v>
      </c>
      <c r="F6" s="72">
        <f>IF(RES_hh_emi!F6=0,0,1000000*RES_hh_emi!F6/RES_hh_num!F6)</f>
        <v>1625.0913445097658</v>
      </c>
      <c r="G6" s="72">
        <f>IF(RES_hh_emi!G6=0,0,1000000*RES_hh_emi!G6/RES_hh_num!G6)</f>
        <v>1671.4845542955247</v>
      </c>
      <c r="H6" s="72">
        <f>IF(RES_hh_emi!H6=0,0,1000000*RES_hh_emi!H6/RES_hh_num!H6)</f>
        <v>1597.275102353198</v>
      </c>
      <c r="I6" s="72">
        <f>IF(RES_hh_emi!I6=0,0,1000000*RES_hh_emi!I6/RES_hh_num!I6)</f>
        <v>1626.5940303821355</v>
      </c>
      <c r="J6" s="72">
        <f>IF(RES_hh_emi!J6=0,0,1000000*RES_hh_emi!J6/RES_hh_num!J6)</f>
        <v>1612.8562322949556</v>
      </c>
      <c r="K6" s="72">
        <f>IF(RES_hh_emi!K6=0,0,1000000*RES_hh_emi!K6/RES_hh_num!K6)</f>
        <v>1553.3421681548552</v>
      </c>
      <c r="L6" s="72">
        <f>IF(RES_hh_emi!L6=0,0,1000000*RES_hh_emi!L6/RES_hh_num!L6)</f>
        <v>1680.4510463930706</v>
      </c>
      <c r="M6" s="72">
        <f>IF(RES_hh_emi!M6=0,0,1000000*RES_hh_emi!M6/RES_hh_num!M6)</f>
        <v>1412.175125902279</v>
      </c>
      <c r="N6" s="72">
        <f>IF(RES_hh_emi!N6=0,0,1000000*RES_hh_emi!N6/RES_hh_num!N6)</f>
        <v>1420.5954632690518</v>
      </c>
      <c r="O6" s="72">
        <f>IF(RES_hh_emi!O6=0,0,1000000*RES_hh_emi!O6/RES_hh_num!O6)</f>
        <v>1283.7455807278488</v>
      </c>
      <c r="P6" s="72">
        <f>IF(RES_hh_emi!P6=0,0,1000000*RES_hh_emi!P6/RES_hh_num!P6)</f>
        <v>1138.1076988740526</v>
      </c>
      <c r="Q6" s="72">
        <f>IF(RES_hh_emi!Q6=0,0,1000000*RES_hh_emi!Q6/RES_hh_num!Q6)</f>
        <v>1167.7438738093801</v>
      </c>
      <c r="R6" s="72">
        <f>IF(RES_hh_emi!R6=0,0,1000000*RES_hh_emi!R6/RES_hh_num!R6)</f>
        <v>1288.9539075763385</v>
      </c>
      <c r="S6" s="72">
        <f>IF(RES_hh_emi!S6=0,0,1000000*RES_hh_emi!S6/RES_hh_num!S6)</f>
        <v>1045.7881775602923</v>
      </c>
      <c r="T6" s="72">
        <f>IF(RES_hh_emi!T6=0,0,1000000*RES_hh_emi!T6/RES_hh_num!T6)</f>
        <v>1294.2357767055464</v>
      </c>
      <c r="U6" s="72">
        <f>IF(RES_hh_emi!U6=0,0,1000000*RES_hh_emi!U6/RES_hh_num!U6)</f>
        <v>1106.5521849812069</v>
      </c>
      <c r="V6" s="72">
        <f>IF(RES_hh_emi!V6=0,0,1000000*RES_hh_emi!V6/RES_hh_num!V6)</f>
        <v>1093.9360015094614</v>
      </c>
      <c r="W6" s="72">
        <f>IF(RES_hh_emi!W6=0,0,1000000*RES_hh_emi!W6/RES_hh_num!W6)</f>
        <v>1133.6559491963969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1637.7320417216195</v>
      </c>
      <c r="C7" s="72">
        <f>IF(RES_hh_emi!C7=0,0,1000000*RES_hh_emi!C7/RES_hh_num!C7)</f>
        <v>1673.6719725773844</v>
      </c>
      <c r="D7" s="72">
        <f>IF(RES_hh_emi!D7=0,0,1000000*RES_hh_emi!D7/RES_hh_num!D7)</f>
        <v>1654.555682285509</v>
      </c>
      <c r="E7" s="72">
        <f>IF(RES_hh_emi!E7=0,0,1000000*RES_hh_emi!E7/RES_hh_num!E7)</f>
        <v>1836.7681603514241</v>
      </c>
      <c r="F7" s="72">
        <f>IF(RES_hh_emi!F7=0,0,1000000*RES_hh_emi!F7/RES_hh_num!F7)</f>
        <v>2047.4375451900801</v>
      </c>
      <c r="G7" s="72">
        <f>IF(RES_hh_emi!G7=0,0,1000000*RES_hh_emi!G7/RES_hh_num!G7)</f>
        <v>2065.6968097448912</v>
      </c>
      <c r="H7" s="72">
        <f>IF(RES_hh_emi!H7=0,0,1000000*RES_hh_emi!H7/RES_hh_num!H7)</f>
        <v>1924.9246910375127</v>
      </c>
      <c r="I7" s="72">
        <f>IF(RES_hh_emi!I7=0,0,1000000*RES_hh_emi!I7/RES_hh_num!I7)</f>
        <v>1956.3891677898935</v>
      </c>
      <c r="J7" s="72">
        <f>IF(RES_hh_emi!J7=0,0,1000000*RES_hh_emi!J7/RES_hh_num!J7)</f>
        <v>1931.1091625591628</v>
      </c>
      <c r="K7" s="72">
        <f>IF(RES_hh_emi!K7=0,0,1000000*RES_hh_emi!K7/RES_hh_num!K7)</f>
        <v>1924.4484246763095</v>
      </c>
      <c r="L7" s="72">
        <f>IF(RES_hh_emi!L7=0,0,1000000*RES_hh_emi!L7/RES_hh_num!L7)</f>
        <v>2057.4311426544496</v>
      </c>
      <c r="M7" s="72">
        <f>IF(RES_hh_emi!M7=0,0,1000000*RES_hh_emi!M7/RES_hh_num!M7)</f>
        <v>1761.5750928708169</v>
      </c>
      <c r="N7" s="72">
        <f>IF(RES_hh_emi!N7=0,0,1000000*RES_hh_emi!N7/RES_hh_num!N7)</f>
        <v>1614.1953489923098</v>
      </c>
      <c r="O7" s="72">
        <f>IF(RES_hh_emi!O7=0,0,1000000*RES_hh_emi!O7/RES_hh_num!O7)</f>
        <v>1537.3187077450368</v>
      </c>
      <c r="P7" s="72">
        <f>IF(RES_hh_emi!P7=0,0,1000000*RES_hh_emi!P7/RES_hh_num!P7)</f>
        <v>1413.5103597691059</v>
      </c>
      <c r="Q7" s="72">
        <f>IF(RES_hh_emi!Q7=0,0,1000000*RES_hh_emi!Q7/RES_hh_num!Q7)</f>
        <v>1552.6048529805003</v>
      </c>
      <c r="R7" s="72">
        <f>IF(RES_hh_emi!R7=0,0,1000000*RES_hh_emi!R7/RES_hh_num!R7)</f>
        <v>1306.9136062233695</v>
      </c>
      <c r="S7" s="72">
        <f>IF(RES_hh_emi!S7=0,0,1000000*RES_hh_emi!S7/RES_hh_num!S7)</f>
        <v>1304.6745496524832</v>
      </c>
      <c r="T7" s="72">
        <f>IF(RES_hh_emi!T7=0,0,1000000*RES_hh_emi!T7/RES_hh_num!T7)</f>
        <v>1431.7470162850998</v>
      </c>
      <c r="U7" s="72">
        <f>IF(RES_hh_emi!U7=0,0,1000000*RES_hh_emi!U7/RES_hh_num!U7)</f>
        <v>1280.107205771566</v>
      </c>
      <c r="V7" s="72">
        <f>IF(RES_hh_emi!V7=0,0,1000000*RES_hh_emi!V7/RES_hh_num!V7)</f>
        <v>1373.3181519498105</v>
      </c>
      <c r="W7" s="72">
        <f>IF(RES_hh_emi!W7=0,0,1000000*RES_hh_emi!W7/RES_hh_num!W7)</f>
        <v>1313.8718767040436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1040.8730775782999</v>
      </c>
      <c r="C8" s="72">
        <f>IF(RES_hh_emi!C8=0,0,1000000*RES_hh_emi!C8/RES_hh_num!C8)</f>
        <v>1096.0173289554518</v>
      </c>
      <c r="D8" s="72">
        <f>IF(RES_hh_emi!D8=0,0,1000000*RES_hh_emi!D8/RES_hh_num!D8)</f>
        <v>1144.7404330711076</v>
      </c>
      <c r="E8" s="72">
        <f>IF(RES_hh_emi!E8=0,0,1000000*RES_hh_emi!E8/RES_hh_num!E8)</f>
        <v>1237.2882454338703</v>
      </c>
      <c r="F8" s="72">
        <f>IF(RES_hh_emi!F8=0,0,1000000*RES_hh_emi!F8/RES_hh_num!F8)</f>
        <v>1219.4863886352739</v>
      </c>
      <c r="G8" s="72">
        <f>IF(RES_hh_emi!G8=0,0,1000000*RES_hh_emi!G8/RES_hh_num!G8)</f>
        <v>1238.3939638511945</v>
      </c>
      <c r="H8" s="72">
        <f>IF(RES_hh_emi!H8=0,0,1000000*RES_hh_emi!H8/RES_hh_num!H8)</f>
        <v>1299.9505269856286</v>
      </c>
      <c r="I8" s="72">
        <f>IF(RES_hh_emi!I8=0,0,1000000*RES_hh_emi!I8/RES_hh_num!I8)</f>
        <v>1272.6520226878522</v>
      </c>
      <c r="J8" s="72">
        <f>IF(RES_hh_emi!J8=0,0,1000000*RES_hh_emi!J8/RES_hh_num!J8)</f>
        <v>1146.1236254641885</v>
      </c>
      <c r="K8" s="72">
        <f>IF(RES_hh_emi!K8=0,0,1000000*RES_hh_emi!K8/RES_hh_num!K8)</f>
        <v>1160.5745149925199</v>
      </c>
      <c r="L8" s="72">
        <f>IF(RES_hh_emi!L8=0,0,1000000*RES_hh_emi!L8/RES_hh_num!L8)</f>
        <v>1338.6637948668206</v>
      </c>
      <c r="M8" s="72">
        <f>IF(RES_hh_emi!M8=0,0,1000000*RES_hh_emi!M8/RES_hh_num!M8)</f>
        <v>1045.6385714803955</v>
      </c>
      <c r="N8" s="72">
        <f>IF(RES_hh_emi!N8=0,0,1000000*RES_hh_emi!N8/RES_hh_num!N8)</f>
        <v>1079.1607530807332</v>
      </c>
      <c r="O8" s="72">
        <f>IF(RES_hh_emi!O8=0,0,1000000*RES_hh_emi!O8/RES_hh_num!O8)</f>
        <v>1007.489063834309</v>
      </c>
      <c r="P8" s="72">
        <f>IF(RES_hh_emi!P8=0,0,1000000*RES_hh_emi!P8/RES_hh_num!P8)</f>
        <v>947.73354342080654</v>
      </c>
      <c r="Q8" s="72">
        <f>IF(RES_hh_emi!Q8=0,0,1000000*RES_hh_emi!Q8/RES_hh_num!Q8)</f>
        <v>1003.9398959508194</v>
      </c>
      <c r="R8" s="72">
        <f>IF(RES_hh_emi!R8=0,0,1000000*RES_hh_emi!R8/RES_hh_num!R8)</f>
        <v>898.03042709597275</v>
      </c>
      <c r="S8" s="72">
        <f>IF(RES_hh_emi!S8=0,0,1000000*RES_hh_emi!S8/RES_hh_num!S8)</f>
        <v>853.26711688189198</v>
      </c>
      <c r="T8" s="72">
        <f>IF(RES_hh_emi!T8=0,0,1000000*RES_hh_emi!T8/RES_hh_num!T8)</f>
        <v>923.35148932913421</v>
      </c>
      <c r="U8" s="72">
        <f>IF(RES_hh_emi!U8=0,0,1000000*RES_hh_emi!U8/RES_hh_num!U8)</f>
        <v>855.21872507698004</v>
      </c>
      <c r="V8" s="72">
        <f>IF(RES_hh_emi!V8=0,0,1000000*RES_hh_emi!V8/RES_hh_num!V8)</f>
        <v>854.3812517827289</v>
      </c>
      <c r="W8" s="72">
        <f>IF(RES_hh_emi!W8=0,0,1000000*RES_hh_emi!W8/RES_hh_num!W8)</f>
        <v>885.34543248251839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225.10672632166504</v>
      </c>
      <c r="C17" s="69">
        <f>IF(RES_hh_emi!C17=0,0,1000000*RES_hh_emi!C17/RES_hh_num!C17)</f>
        <v>224.06614716570331</v>
      </c>
      <c r="D17" s="69">
        <f>IF(RES_hh_emi!D17=0,0,1000000*RES_hh_emi!D17/RES_hh_num!D17)</f>
        <v>218.88787494640718</v>
      </c>
      <c r="E17" s="69">
        <f>IF(RES_hh_emi!E17=0,0,1000000*RES_hh_emi!E17/RES_hh_num!E17)</f>
        <v>211.3520691061791</v>
      </c>
      <c r="F17" s="69">
        <f>IF(RES_hh_emi!F17=0,0,1000000*RES_hh_emi!F17/RES_hh_num!F17)</f>
        <v>202.88677171031682</v>
      </c>
      <c r="G17" s="69">
        <f>IF(RES_hh_emi!G17=0,0,1000000*RES_hh_emi!G17/RES_hh_num!G17)</f>
        <v>202.13062985918097</v>
      </c>
      <c r="H17" s="69">
        <f>IF(RES_hh_emi!H17=0,0,1000000*RES_hh_emi!H17/RES_hh_num!H17)</f>
        <v>198.83291720801961</v>
      </c>
      <c r="I17" s="69">
        <f>IF(RES_hh_emi!I17=0,0,1000000*RES_hh_emi!I17/RES_hh_num!I17)</f>
        <v>195.07601461459936</v>
      </c>
      <c r="J17" s="69">
        <f>IF(RES_hh_emi!J17=0,0,1000000*RES_hh_emi!J17/RES_hh_num!J17)</f>
        <v>188.50600619678013</v>
      </c>
      <c r="K17" s="69">
        <f>IF(RES_hh_emi!K17=0,0,1000000*RES_hh_emi!K17/RES_hh_num!K17)</f>
        <v>178.12280307794734</v>
      </c>
      <c r="L17" s="69">
        <f>IF(RES_hh_emi!L17=0,0,1000000*RES_hh_emi!L17/RES_hh_num!L17)</f>
        <v>182.54200045014738</v>
      </c>
      <c r="M17" s="69">
        <f>IF(RES_hh_emi!M17=0,0,1000000*RES_hh_emi!M17/RES_hh_num!M17)</f>
        <v>173.47973192108321</v>
      </c>
      <c r="N17" s="69">
        <f>IF(RES_hh_emi!N17=0,0,1000000*RES_hh_emi!N17/RES_hh_num!N17)</f>
        <v>172.56152662794381</v>
      </c>
      <c r="O17" s="69">
        <f>IF(RES_hh_emi!O17=0,0,1000000*RES_hh_emi!O17/RES_hh_num!O17)</f>
        <v>173.79263894176208</v>
      </c>
      <c r="P17" s="69">
        <f>IF(RES_hh_emi!P17=0,0,1000000*RES_hh_emi!P17/RES_hh_num!P17)</f>
        <v>171.68615645066845</v>
      </c>
      <c r="Q17" s="69">
        <f>IF(RES_hh_emi!Q17=0,0,1000000*RES_hh_emi!Q17/RES_hh_num!Q17)</f>
        <v>177.49533787509279</v>
      </c>
      <c r="R17" s="69">
        <f>IF(RES_hh_emi!R17=0,0,1000000*RES_hh_emi!R17/RES_hh_num!R17)</f>
        <v>182.55461077378592</v>
      </c>
      <c r="S17" s="69">
        <f>IF(RES_hh_emi!S17=0,0,1000000*RES_hh_emi!S17/RES_hh_num!S17)</f>
        <v>180.30085025599215</v>
      </c>
      <c r="T17" s="69">
        <f>IF(RES_hh_emi!T17=0,0,1000000*RES_hh_emi!T17/RES_hh_num!T17)</f>
        <v>176.52745807492425</v>
      </c>
      <c r="U17" s="69">
        <f>IF(RES_hh_emi!U17=0,0,1000000*RES_hh_emi!U17/RES_hh_num!U17)</f>
        <v>165.26341357258801</v>
      </c>
      <c r="V17" s="69">
        <f>IF(RES_hh_emi!V17=0,0,1000000*RES_hh_emi!V17/RES_hh_num!V17)</f>
        <v>162.53066408472603</v>
      </c>
      <c r="W17" s="69">
        <f>IF(RES_hh_emi!W17=0,0,1000000*RES_hh_emi!W17/RES_hh_num!W17)</f>
        <v>172.60173192521188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421.1434835895372</v>
      </c>
      <c r="C18" s="72">
        <f>IF(RES_hh_emi!C18=0,0,1000000*RES_hh_emi!C18/RES_hh_num!C18)</f>
        <v>451.03668471730344</v>
      </c>
      <c r="D18" s="72">
        <f>IF(RES_hh_emi!D18=0,0,1000000*RES_hh_emi!D18/RES_hh_num!D18)</f>
        <v>431.25202463901348</v>
      </c>
      <c r="E18" s="72">
        <f>IF(RES_hh_emi!E18=0,0,1000000*RES_hh_emi!E18/RES_hh_num!E18)</f>
        <v>414.65441053163914</v>
      </c>
      <c r="F18" s="72">
        <f>IF(RES_hh_emi!F18=0,0,1000000*RES_hh_emi!F18/RES_hh_num!F18)</f>
        <v>424.62332839340917</v>
      </c>
      <c r="G18" s="72">
        <f>IF(RES_hh_emi!G18=0,0,1000000*RES_hh_emi!G18/RES_hh_num!G18)</f>
        <v>443.2869495777523</v>
      </c>
      <c r="H18" s="72">
        <f>IF(RES_hh_emi!H18=0,0,1000000*RES_hh_emi!H18/RES_hh_num!H18)</f>
        <v>439.42034368472451</v>
      </c>
      <c r="I18" s="72">
        <f>IF(RES_hh_emi!I18=0,0,1000000*RES_hh_emi!I18/RES_hh_num!I18)</f>
        <v>427.74473044620123</v>
      </c>
      <c r="J18" s="72">
        <f>IF(RES_hh_emi!J18=0,0,1000000*RES_hh_emi!J18/RES_hh_num!J18)</f>
        <v>447.88530932397964</v>
      </c>
      <c r="K18" s="72">
        <f>IF(RES_hh_emi!K18=0,0,1000000*RES_hh_emi!K18/RES_hh_num!K18)</f>
        <v>431.69053723208481</v>
      </c>
      <c r="L18" s="72">
        <f>IF(RES_hh_emi!L18=0,0,1000000*RES_hh_emi!L18/RES_hh_num!L18)</f>
        <v>465.39197297852724</v>
      </c>
      <c r="M18" s="72">
        <f>IF(RES_hh_emi!M18=0,0,1000000*RES_hh_emi!M18/RES_hh_num!M18)</f>
        <v>432.07807526786394</v>
      </c>
      <c r="N18" s="72">
        <f>IF(RES_hh_emi!N18=0,0,1000000*RES_hh_emi!N18/RES_hh_num!N18)</f>
        <v>430.25072862740865</v>
      </c>
      <c r="O18" s="72">
        <f>IF(RES_hh_emi!O18=0,0,1000000*RES_hh_emi!O18/RES_hh_num!O18)</f>
        <v>431.89521426605245</v>
      </c>
      <c r="P18" s="72">
        <f>IF(RES_hh_emi!P18=0,0,1000000*RES_hh_emi!P18/RES_hh_num!P18)</f>
        <v>455.88890504842942</v>
      </c>
      <c r="Q18" s="72">
        <f>IF(RES_hh_emi!Q18=0,0,1000000*RES_hh_emi!Q18/RES_hh_num!Q18)</f>
        <v>456.76999794881306</v>
      </c>
      <c r="R18" s="72">
        <f>IF(RES_hh_emi!R18=0,0,1000000*RES_hh_emi!R18/RES_hh_num!R18)</f>
        <v>451.38402058527561</v>
      </c>
      <c r="S18" s="72">
        <f>IF(RES_hh_emi!S18=0,0,1000000*RES_hh_emi!S18/RES_hh_num!S18)</f>
        <v>513.66944559724777</v>
      </c>
      <c r="T18" s="72">
        <f>IF(RES_hh_emi!T18=0,0,1000000*RES_hh_emi!T18/RES_hh_num!T18)</f>
        <v>486.210028364224</v>
      </c>
      <c r="U18" s="72">
        <f>IF(RES_hh_emi!U18=0,0,1000000*RES_hh_emi!U18/RES_hh_num!U18)</f>
        <v>533.34718380150969</v>
      </c>
      <c r="V18" s="72">
        <f>IF(RES_hh_emi!V18=0,0,1000000*RES_hh_emi!V18/RES_hh_num!V18)</f>
        <v>465.92173758044123</v>
      </c>
      <c r="W18" s="72">
        <f>IF(RES_hh_emi!W18=0,0,1000000*RES_hh_emi!W18/RES_hh_num!W18)</f>
        <v>465.32532042097483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297.04709277397274</v>
      </c>
      <c r="C19" s="72">
        <f>IF(RES_hh_emi!C19=0,0,1000000*RES_hh_emi!C19/RES_hh_num!C19)</f>
        <v>294.13557699990542</v>
      </c>
      <c r="D19" s="72">
        <f>IF(RES_hh_emi!D19=0,0,1000000*RES_hh_emi!D19/RES_hh_num!D19)</f>
        <v>294.58814349872631</v>
      </c>
      <c r="E19" s="72">
        <f>IF(RES_hh_emi!E19=0,0,1000000*RES_hh_emi!E19/RES_hh_num!E19)</f>
        <v>280.4026344900098</v>
      </c>
      <c r="F19" s="72">
        <f>IF(RES_hh_emi!F19=0,0,1000000*RES_hh_emi!F19/RES_hh_num!F19)</f>
        <v>281.37738559070715</v>
      </c>
      <c r="G19" s="72">
        <f>IF(RES_hh_emi!G19=0,0,1000000*RES_hh_emi!G19/RES_hh_num!G19)</f>
        <v>294.37181488230584</v>
      </c>
      <c r="H19" s="72">
        <f>IF(RES_hh_emi!H19=0,0,1000000*RES_hh_emi!H19/RES_hh_num!H19)</f>
        <v>284.77758843408566</v>
      </c>
      <c r="I19" s="72">
        <f>IF(RES_hh_emi!I19=0,0,1000000*RES_hh_emi!I19/RES_hh_num!I19)</f>
        <v>289.52895783464254</v>
      </c>
      <c r="J19" s="72">
        <f>IF(RES_hh_emi!J19=0,0,1000000*RES_hh_emi!J19/RES_hh_num!J19)</f>
        <v>292.51640555907488</v>
      </c>
      <c r="K19" s="72">
        <f>IF(RES_hh_emi!K19=0,0,1000000*RES_hh_emi!K19/RES_hh_num!K19)</f>
        <v>286.37493745797855</v>
      </c>
      <c r="L19" s="72">
        <f>IF(RES_hh_emi!L19=0,0,1000000*RES_hh_emi!L19/RES_hh_num!L19)</f>
        <v>297.32433435551422</v>
      </c>
      <c r="M19" s="72">
        <f>IF(RES_hh_emi!M19=0,0,1000000*RES_hh_emi!M19/RES_hh_num!M19)</f>
        <v>301.27124199414123</v>
      </c>
      <c r="N19" s="72">
        <f>IF(RES_hh_emi!N19=0,0,1000000*RES_hh_emi!N19/RES_hh_num!N19)</f>
        <v>297.85259443349747</v>
      </c>
      <c r="O19" s="72">
        <f>IF(RES_hh_emi!O19=0,0,1000000*RES_hh_emi!O19/RES_hh_num!O19)</f>
        <v>306.67665161512099</v>
      </c>
      <c r="P19" s="72">
        <f>IF(RES_hh_emi!P19=0,0,1000000*RES_hh_emi!P19/RES_hh_num!P19)</f>
        <v>305.22800347119278</v>
      </c>
      <c r="Q19" s="72">
        <f>IF(RES_hh_emi!Q19=0,0,1000000*RES_hh_emi!Q19/RES_hh_num!Q19)</f>
        <v>294.67099909633964</v>
      </c>
      <c r="R19" s="72">
        <f>IF(RES_hh_emi!R19=0,0,1000000*RES_hh_emi!R19/RES_hh_num!R19)</f>
        <v>300.585390537178</v>
      </c>
      <c r="S19" s="72">
        <f>IF(RES_hh_emi!S19=0,0,1000000*RES_hh_emi!S19/RES_hh_num!S19)</f>
        <v>307.29735220933168</v>
      </c>
      <c r="T19" s="72">
        <f>IF(RES_hh_emi!T19=0,0,1000000*RES_hh_emi!T19/RES_hh_num!T19)</f>
        <v>301.30963960117606</v>
      </c>
      <c r="U19" s="72">
        <f>IF(RES_hh_emi!U19=0,0,1000000*RES_hh_emi!U19/RES_hh_num!U19)</f>
        <v>279.84617765241359</v>
      </c>
      <c r="V19" s="72">
        <f>IF(RES_hh_emi!V19=0,0,1000000*RES_hh_emi!V19/RES_hh_num!V19)</f>
        <v>275.26897544281286</v>
      </c>
      <c r="W19" s="72">
        <f>IF(RES_hh_emi!W19=0,0,1000000*RES_hh_emi!W19/RES_hh_num!W19)</f>
        <v>292.94146799728935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376.808717201668</v>
      </c>
      <c r="C20" s="72">
        <f>IF(RES_hh_emi!C20=0,0,1000000*RES_hh_emi!C20/RES_hh_num!C20)</f>
        <v>392.40511713048431</v>
      </c>
      <c r="D20" s="72">
        <f>IF(RES_hh_emi!D20=0,0,1000000*RES_hh_emi!D20/RES_hh_num!D20)</f>
        <v>378.20715471383033</v>
      </c>
      <c r="E20" s="72">
        <f>IF(RES_hh_emi!E20=0,0,1000000*RES_hh_emi!E20/RES_hh_num!E20)</f>
        <v>372.40769588660726</v>
      </c>
      <c r="F20" s="72">
        <f>IF(RES_hh_emi!F20=0,0,1000000*RES_hh_emi!F20/RES_hh_num!F20)</f>
        <v>374.22395528351512</v>
      </c>
      <c r="G20" s="72">
        <f>IF(RES_hh_emi!G20=0,0,1000000*RES_hh_emi!G20/RES_hh_num!G20)</f>
        <v>385.40043800643821</v>
      </c>
      <c r="H20" s="72">
        <f>IF(RES_hh_emi!H20=0,0,1000000*RES_hh_emi!H20/RES_hh_num!H20)</f>
        <v>382.939647183695</v>
      </c>
      <c r="I20" s="72">
        <f>IF(RES_hh_emi!I20=0,0,1000000*RES_hh_emi!I20/RES_hh_num!I20)</f>
        <v>388.35772444417699</v>
      </c>
      <c r="J20" s="72">
        <f>IF(RES_hh_emi!J20=0,0,1000000*RES_hh_emi!J20/RES_hh_num!J20)</f>
        <v>401.91761060289957</v>
      </c>
      <c r="K20" s="72">
        <f>IF(RES_hh_emi!K20=0,0,1000000*RES_hh_emi!K20/RES_hh_num!K20)</f>
        <v>385.56802717721791</v>
      </c>
      <c r="L20" s="72">
        <f>IF(RES_hh_emi!L20=0,0,1000000*RES_hh_emi!L20/RES_hh_num!L20)</f>
        <v>390.46617549213846</v>
      </c>
      <c r="M20" s="72">
        <f>IF(RES_hh_emi!M20=0,0,1000000*RES_hh_emi!M20/RES_hh_num!M20)</f>
        <v>391.31064227335452</v>
      </c>
      <c r="N20" s="72">
        <f>IF(RES_hh_emi!N20=0,0,1000000*RES_hh_emi!N20/RES_hh_num!N20)</f>
        <v>365.75009846112954</v>
      </c>
      <c r="O20" s="72">
        <f>IF(RES_hh_emi!O20=0,0,1000000*RES_hh_emi!O20/RES_hh_num!O20)</f>
        <v>395.97564613487253</v>
      </c>
      <c r="P20" s="72">
        <f>IF(RES_hh_emi!P20=0,0,1000000*RES_hh_emi!P20/RES_hh_num!P20)</f>
        <v>404.65366627188416</v>
      </c>
      <c r="Q20" s="72">
        <f>IF(RES_hh_emi!Q20=0,0,1000000*RES_hh_emi!Q20/RES_hh_num!Q20)</f>
        <v>470.78123286400773</v>
      </c>
      <c r="R20" s="72">
        <f>IF(RES_hh_emi!R20=0,0,1000000*RES_hh_emi!R20/RES_hh_num!R20)</f>
        <v>404.90762023794667</v>
      </c>
      <c r="S20" s="72">
        <f>IF(RES_hh_emi!S20=0,0,1000000*RES_hh_emi!S20/RES_hh_num!S20)</f>
        <v>391.97360152179732</v>
      </c>
      <c r="T20" s="72">
        <f>IF(RES_hh_emi!T20=0,0,1000000*RES_hh_emi!T20/RES_hh_num!T20)</f>
        <v>402.71794000177698</v>
      </c>
      <c r="U20" s="72">
        <f>IF(RES_hh_emi!U20=0,0,1000000*RES_hh_emi!U20/RES_hh_num!U20)</f>
        <v>372.68769098552985</v>
      </c>
      <c r="V20" s="72">
        <f>IF(RES_hh_emi!V20=0,0,1000000*RES_hh_emi!V20/RES_hh_num!V20)</f>
        <v>395.58627775534876</v>
      </c>
      <c r="W20" s="72">
        <f>IF(RES_hh_emi!W20=0,0,1000000*RES_hh_emi!W20/RES_hh_num!W20)</f>
        <v>385.97317672099604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262.98409259723513</v>
      </c>
      <c r="C21" s="72">
        <f>IF(RES_hh_emi!C21=0,0,1000000*RES_hh_emi!C21/RES_hh_num!C21)</f>
        <v>280.45599409462653</v>
      </c>
      <c r="D21" s="72">
        <f>IF(RES_hh_emi!D21=0,0,1000000*RES_hh_emi!D21/RES_hh_num!D21)</f>
        <v>272.99155995902083</v>
      </c>
      <c r="E21" s="72">
        <f>IF(RES_hh_emi!E21=0,0,1000000*RES_hh_emi!E21/RES_hh_num!E21)</f>
        <v>273.47934240968914</v>
      </c>
      <c r="F21" s="72">
        <f>IF(RES_hh_emi!F21=0,0,1000000*RES_hh_emi!F21/RES_hh_num!F21)</f>
        <v>253.19370715009808</v>
      </c>
      <c r="G21" s="72">
        <f>IF(RES_hh_emi!G21=0,0,1000000*RES_hh_emi!G21/RES_hh_num!G21)</f>
        <v>253.08540836570432</v>
      </c>
      <c r="H21" s="72">
        <f>IF(RES_hh_emi!H21=0,0,1000000*RES_hh_emi!H21/RES_hh_num!H21)</f>
        <v>272.96748128350566</v>
      </c>
      <c r="I21" s="72">
        <f>IF(RES_hh_emi!I21=0,0,1000000*RES_hh_emi!I21/RES_hh_num!I21)</f>
        <v>272.43781650812656</v>
      </c>
      <c r="J21" s="72">
        <f>IF(RES_hh_emi!J21=0,0,1000000*RES_hh_emi!J21/RES_hh_num!J21)</f>
        <v>265.42465689408016</v>
      </c>
      <c r="K21" s="72">
        <f>IF(RES_hh_emi!K21=0,0,1000000*RES_hh_emi!K21/RES_hh_num!K21)</f>
        <v>256.77970722266286</v>
      </c>
      <c r="L21" s="72">
        <f>IF(RES_hh_emi!L21=0,0,1000000*RES_hh_emi!L21/RES_hh_num!L21)</f>
        <v>277.07515605785977</v>
      </c>
      <c r="M21" s="72">
        <f>IF(RES_hh_emi!M21=0,0,1000000*RES_hh_emi!M21/RES_hh_num!M21)</f>
        <v>260.0490494381865</v>
      </c>
      <c r="N21" s="72">
        <f>IF(RES_hh_emi!N21=0,0,1000000*RES_hh_emi!N21/RES_hh_num!N21)</f>
        <v>273.80806926571597</v>
      </c>
      <c r="O21" s="72">
        <f>IF(RES_hh_emi!O21=0,0,1000000*RES_hh_emi!O21/RES_hh_num!O21)</f>
        <v>266.56812220378094</v>
      </c>
      <c r="P21" s="72">
        <f>IF(RES_hh_emi!P21=0,0,1000000*RES_hh_emi!P21/RES_hh_num!P21)</f>
        <v>257.40547877159304</v>
      </c>
      <c r="Q21" s="72">
        <f>IF(RES_hh_emi!Q21=0,0,1000000*RES_hh_emi!Q21/RES_hh_num!Q21)</f>
        <v>274.99308122700012</v>
      </c>
      <c r="R21" s="72">
        <f>IF(RES_hh_emi!R21=0,0,1000000*RES_hh_emi!R21/RES_hh_num!R21)</f>
        <v>289.74317325752207</v>
      </c>
      <c r="S21" s="72">
        <f>IF(RES_hh_emi!S21=0,0,1000000*RES_hh_emi!S21/RES_hh_num!S21)</f>
        <v>273.81560748043893</v>
      </c>
      <c r="T21" s="72">
        <f>IF(RES_hh_emi!T21=0,0,1000000*RES_hh_emi!T21/RES_hh_num!T21)</f>
        <v>271.4400685227331</v>
      </c>
      <c r="U21" s="72">
        <f>IF(RES_hh_emi!U21=0,0,1000000*RES_hh_emi!U21/RES_hh_num!U21)</f>
        <v>264.70282780650359</v>
      </c>
      <c r="V21" s="72">
        <f>IF(RES_hh_emi!V21=0,0,1000000*RES_hh_emi!V21/RES_hh_num!V21)</f>
        <v>262.01019597921129</v>
      </c>
      <c r="W21" s="72">
        <f>IF(RES_hh_emi!W21=0,0,1000000*RES_hh_emi!W21/RES_hh_num!W21)</f>
        <v>278.86892184769431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66.030817053103959</v>
      </c>
      <c r="C27" s="69">
        <f>IF(RES_hh_emi!C27=0,0,1000000*RES_hh_emi!C27/RES_hh_num!C27)</f>
        <v>68.873122763252027</v>
      </c>
      <c r="D27" s="69">
        <f>IF(RES_hh_emi!D27=0,0,1000000*RES_hh_emi!D27/RES_hh_num!D27)</f>
        <v>71.154244548761525</v>
      </c>
      <c r="E27" s="69">
        <f>IF(RES_hh_emi!E27=0,0,1000000*RES_hh_emi!E27/RES_hh_num!E27)</f>
        <v>74.524766958212524</v>
      </c>
      <c r="F27" s="69">
        <f>IF(RES_hh_emi!F27=0,0,1000000*RES_hh_emi!F27/RES_hh_num!F27)</f>
        <v>71.911880088247543</v>
      </c>
      <c r="G27" s="69">
        <f>IF(RES_hh_emi!G27=0,0,1000000*RES_hh_emi!G27/RES_hh_num!G27)</f>
        <v>72.759253638376222</v>
      </c>
      <c r="H27" s="69">
        <f>IF(RES_hh_emi!H27=0,0,1000000*RES_hh_emi!H27/RES_hh_num!H27)</f>
        <v>80.399330502495161</v>
      </c>
      <c r="I27" s="69">
        <f>IF(RES_hh_emi!I27=0,0,1000000*RES_hh_emi!I27/RES_hh_num!I27)</f>
        <v>80.262391796652622</v>
      </c>
      <c r="J27" s="69">
        <f>IF(RES_hh_emi!J27=0,0,1000000*RES_hh_emi!J27/RES_hh_num!J27)</f>
        <v>78.008905873730569</v>
      </c>
      <c r="K27" s="69">
        <f>IF(RES_hh_emi!K27=0,0,1000000*RES_hh_emi!K27/RES_hh_num!K27)</f>
        <v>75.835971999334191</v>
      </c>
      <c r="L27" s="69">
        <f>IF(RES_hh_emi!L27=0,0,1000000*RES_hh_emi!L27/RES_hh_num!L27)</f>
        <v>75.471357357761093</v>
      </c>
      <c r="M27" s="69">
        <f>IF(RES_hh_emi!M27=0,0,1000000*RES_hh_emi!M27/RES_hh_num!M27)</f>
        <v>66.852879424918541</v>
      </c>
      <c r="N27" s="69">
        <f>IF(RES_hh_emi!N27=0,0,1000000*RES_hh_emi!N27/RES_hh_num!N27)</f>
        <v>67.138595144182503</v>
      </c>
      <c r="O27" s="69">
        <f>IF(RES_hh_emi!O27=0,0,1000000*RES_hh_emi!O27/RES_hh_num!O27)</f>
        <v>60.990111803990658</v>
      </c>
      <c r="P27" s="69">
        <f>IF(RES_hh_emi!P27=0,0,1000000*RES_hh_emi!P27/RES_hh_num!P27)</f>
        <v>61.907606532571364</v>
      </c>
      <c r="Q27" s="69">
        <f>IF(RES_hh_emi!Q27=0,0,1000000*RES_hh_emi!Q27/RES_hh_num!Q27)</f>
        <v>66.291743799891051</v>
      </c>
      <c r="R27" s="69">
        <f>IF(RES_hh_emi!R27=0,0,1000000*RES_hh_emi!R27/RES_hh_num!R27)</f>
        <v>70.958499182699569</v>
      </c>
      <c r="S27" s="69">
        <f>IF(RES_hh_emi!S27=0,0,1000000*RES_hh_emi!S27/RES_hh_num!S27)</f>
        <v>70.65233229736225</v>
      </c>
      <c r="T27" s="69">
        <f>IF(RES_hh_emi!T27=0,0,1000000*RES_hh_emi!T27/RES_hh_num!T27)</f>
        <v>74.159330469544557</v>
      </c>
      <c r="U27" s="69">
        <f>IF(RES_hh_emi!U27=0,0,1000000*RES_hh_emi!U27/RES_hh_num!U27)</f>
        <v>66.180200646041726</v>
      </c>
      <c r="V27" s="69">
        <f>IF(RES_hh_emi!V27=0,0,1000000*RES_hh_emi!V27/RES_hh_num!V27)</f>
        <v>64.186233828153718</v>
      </c>
      <c r="W27" s="69">
        <f>IF(RES_hh_emi!W27=0,0,1000000*RES_hh_emi!W27/RES_hh_num!W27)</f>
        <v>68.998259050342398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243.40403930333909</v>
      </c>
      <c r="C28" s="72">
        <f>IF(RES_hh_emi!C28=0,0,1000000*RES_hh_emi!C28/RES_hh_num!C28)</f>
        <v>254.8055424670579</v>
      </c>
      <c r="D28" s="72">
        <f>IF(RES_hh_emi!D28=0,0,1000000*RES_hh_emi!D28/RES_hh_num!D28)</f>
        <v>262.72179920966948</v>
      </c>
      <c r="E28" s="72">
        <f>IF(RES_hh_emi!E28=0,0,1000000*RES_hh_emi!E28/RES_hh_num!E28)</f>
        <v>263.21035159341812</v>
      </c>
      <c r="F28" s="72">
        <f>IF(RES_hh_emi!F28=0,0,1000000*RES_hh_emi!F28/RES_hh_num!F28)</f>
        <v>272.36505000794699</v>
      </c>
      <c r="G28" s="72">
        <f>IF(RES_hh_emi!G28=0,0,1000000*RES_hh_emi!G28/RES_hh_num!G28)</f>
        <v>282.71004916826644</v>
      </c>
      <c r="H28" s="72">
        <f>IF(RES_hh_emi!H28=0,0,1000000*RES_hh_emi!H28/RES_hh_num!H28)</f>
        <v>297.53689922818808</v>
      </c>
      <c r="I28" s="72">
        <f>IF(RES_hh_emi!I28=0,0,1000000*RES_hh_emi!I28/RES_hh_num!I28)</f>
        <v>304.17325300346948</v>
      </c>
      <c r="J28" s="72">
        <f>IF(RES_hh_emi!J28=0,0,1000000*RES_hh_emi!J28/RES_hh_num!J28)</f>
        <v>308.90000867959151</v>
      </c>
      <c r="K28" s="72">
        <f>IF(RES_hh_emi!K28=0,0,1000000*RES_hh_emi!K28/RES_hh_num!K28)</f>
        <v>303.68374911945318</v>
      </c>
      <c r="L28" s="72">
        <f>IF(RES_hh_emi!L28=0,0,1000000*RES_hh_emi!L28/RES_hh_num!L28)</f>
        <v>299.82793586186136</v>
      </c>
      <c r="M28" s="72">
        <f>IF(RES_hh_emi!M28=0,0,1000000*RES_hh_emi!M28/RES_hh_num!M28)</f>
        <v>303.49415850647608</v>
      </c>
      <c r="N28" s="72">
        <f>IF(RES_hh_emi!N28=0,0,1000000*RES_hh_emi!N28/RES_hh_num!N28)</f>
        <v>280.24414875696192</v>
      </c>
      <c r="O28" s="72">
        <f>IF(RES_hh_emi!O28=0,0,1000000*RES_hh_emi!O28/RES_hh_num!O28)</f>
        <v>253.09618638405738</v>
      </c>
      <c r="P28" s="72">
        <f>IF(RES_hh_emi!P28=0,0,1000000*RES_hh_emi!P28/RES_hh_num!P28)</f>
        <v>267.90777025070815</v>
      </c>
      <c r="Q28" s="72">
        <f>IF(RES_hh_emi!Q28=0,0,1000000*RES_hh_emi!Q28/RES_hh_num!Q28)</f>
        <v>277.75800367009202</v>
      </c>
      <c r="R28" s="72">
        <f>IF(RES_hh_emi!R28=0,0,1000000*RES_hh_emi!R28/RES_hh_num!R28)</f>
        <v>272.90858394607852</v>
      </c>
      <c r="S28" s="72">
        <f>IF(RES_hh_emi!S28=0,0,1000000*RES_hh_emi!S28/RES_hh_num!S28)</f>
        <v>308.82485879107338</v>
      </c>
      <c r="T28" s="72">
        <f>IF(RES_hh_emi!T28=0,0,1000000*RES_hh_emi!T28/RES_hh_num!T28)</f>
        <v>310.28812620403141</v>
      </c>
      <c r="U28" s="72">
        <f>IF(RES_hh_emi!U28=0,0,1000000*RES_hh_emi!U28/RES_hh_num!U28)</f>
        <v>326.33434685982951</v>
      </c>
      <c r="V28" s="72">
        <f>IF(RES_hh_emi!V28=0,0,1000000*RES_hh_emi!V28/RES_hh_num!V28)</f>
        <v>288.34059234423557</v>
      </c>
      <c r="W28" s="72">
        <f>IF(RES_hh_emi!W28=0,0,1000000*RES_hh_emi!W28/RES_hh_num!W28)</f>
        <v>289.27198334538036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159.16497145552498</v>
      </c>
      <c r="C29" s="72">
        <f>IF(RES_hh_emi!C29=0,0,1000000*RES_hh_emi!C29/RES_hh_num!C29)</f>
        <v>163.46688107809848</v>
      </c>
      <c r="D29" s="72">
        <f>IF(RES_hh_emi!D29=0,0,1000000*RES_hh_emi!D29/RES_hh_num!D29)</f>
        <v>168.47030419728728</v>
      </c>
      <c r="E29" s="72">
        <f>IF(RES_hh_emi!E29=0,0,1000000*RES_hh_emi!E29/RES_hh_num!E29)</f>
        <v>171.61154579148658</v>
      </c>
      <c r="F29" s="72">
        <f>IF(RES_hh_emi!F29=0,0,1000000*RES_hh_emi!F29/RES_hh_num!F29)</f>
        <v>175.99146446244495</v>
      </c>
      <c r="G29" s="72">
        <f>IF(RES_hh_emi!G29=0,0,1000000*RES_hh_emi!G29/RES_hh_num!G29)</f>
        <v>182.46123666073353</v>
      </c>
      <c r="H29" s="72">
        <f>IF(RES_hh_emi!H29=0,0,1000000*RES_hh_emi!H29/RES_hh_num!H29)</f>
        <v>188.93782413138851</v>
      </c>
      <c r="I29" s="72">
        <f>IF(RES_hh_emi!I29=0,0,1000000*RES_hh_emi!I29/RES_hh_num!I29)</f>
        <v>196.087483838461</v>
      </c>
      <c r="J29" s="72">
        <f>IF(RES_hh_emi!J29=0,0,1000000*RES_hh_emi!J29/RES_hh_num!J29)</f>
        <v>198.00081627186694</v>
      </c>
      <c r="K29" s="72">
        <f>IF(RES_hh_emi!K29=0,0,1000000*RES_hh_emi!K29/RES_hh_num!K29)</f>
        <v>193.62234943316912</v>
      </c>
      <c r="L29" s="72">
        <f>IF(RES_hh_emi!L29=0,0,1000000*RES_hh_emi!L29/RES_hh_num!L29)</f>
        <v>191.90594774166584</v>
      </c>
      <c r="M29" s="72">
        <f>IF(RES_hh_emi!M29=0,0,1000000*RES_hh_emi!M29/RES_hh_num!M29)</f>
        <v>182.24438379627472</v>
      </c>
      <c r="N29" s="72">
        <f>IF(RES_hh_emi!N29=0,0,1000000*RES_hh_emi!N29/RES_hh_num!N29)</f>
        <v>176.05344459751288</v>
      </c>
      <c r="O29" s="72">
        <f>IF(RES_hh_emi!O29=0,0,1000000*RES_hh_emi!O29/RES_hh_num!O29)</f>
        <v>171.4769928541034</v>
      </c>
      <c r="P29" s="72">
        <f>IF(RES_hh_emi!P29=0,0,1000000*RES_hh_emi!P29/RES_hh_num!P29)</f>
        <v>170.97963477467911</v>
      </c>
      <c r="Q29" s="72">
        <f>IF(RES_hh_emi!Q29=0,0,1000000*RES_hh_emi!Q29/RES_hh_num!Q29)</f>
        <v>173.76026519648164</v>
      </c>
      <c r="R29" s="72">
        <f>IF(RES_hh_emi!R29=0,0,1000000*RES_hh_emi!R29/RES_hh_num!R29)</f>
        <v>178.88004426688934</v>
      </c>
      <c r="S29" s="72">
        <f>IF(RES_hh_emi!S29=0,0,1000000*RES_hh_emi!S29/RES_hh_num!S29)</f>
        <v>186.04832396847956</v>
      </c>
      <c r="T29" s="72">
        <f>IF(RES_hh_emi!T29=0,0,1000000*RES_hh_emi!T29/RES_hh_num!T29)</f>
        <v>197.57354367346383</v>
      </c>
      <c r="U29" s="72">
        <f>IF(RES_hh_emi!U29=0,0,1000000*RES_hh_emi!U29/RES_hh_num!U29)</f>
        <v>177.8641364858411</v>
      </c>
      <c r="V29" s="72">
        <f>IF(RES_hh_emi!V29=0,0,1000000*RES_hh_emi!V29/RES_hh_num!V29)</f>
        <v>177.76627153666587</v>
      </c>
      <c r="W29" s="72">
        <f>IF(RES_hh_emi!W29=0,0,1000000*RES_hh_emi!W29/RES_hh_num!W29)</f>
        <v>189.41326690128966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132.94617470217707</v>
      </c>
      <c r="C30" s="72">
        <f>IF(RES_hh_emi!C30=0,0,1000000*RES_hh_emi!C30/RES_hh_num!C30)</f>
        <v>149.82991655780143</v>
      </c>
      <c r="D30" s="72">
        <f>IF(RES_hh_emi!D30=0,0,1000000*RES_hh_emi!D30/RES_hh_num!D30)</f>
        <v>150.60428417409622</v>
      </c>
      <c r="E30" s="72">
        <f>IF(RES_hh_emi!E30=0,0,1000000*RES_hh_emi!E30/RES_hh_num!E30)</f>
        <v>163.77894640841097</v>
      </c>
      <c r="F30" s="72">
        <f>IF(RES_hh_emi!F30=0,0,1000000*RES_hh_emi!F30/RES_hh_num!F30)</f>
        <v>149.87740548358656</v>
      </c>
      <c r="G30" s="72">
        <f>IF(RES_hh_emi!G30=0,0,1000000*RES_hh_emi!G30/RES_hh_num!G30)</f>
        <v>150.63924962931858</v>
      </c>
      <c r="H30" s="72">
        <f>IF(RES_hh_emi!H30=0,0,1000000*RES_hh_emi!H30/RES_hh_num!H30)</f>
        <v>185.4494861995374</v>
      </c>
      <c r="I30" s="72">
        <f>IF(RES_hh_emi!I30=0,0,1000000*RES_hh_emi!I30/RES_hh_num!I30)</f>
        <v>182.54752165378432</v>
      </c>
      <c r="J30" s="72">
        <f>IF(RES_hh_emi!J30=0,0,1000000*RES_hh_emi!J30/RES_hh_num!J30)</f>
        <v>177.49381313770246</v>
      </c>
      <c r="K30" s="72">
        <f>IF(RES_hh_emi!K30=0,0,1000000*RES_hh_emi!K30/RES_hh_num!K30)</f>
        <v>175.04594315369067</v>
      </c>
      <c r="L30" s="72">
        <f>IF(RES_hh_emi!L30=0,0,1000000*RES_hh_emi!L30/RES_hh_num!L30)</f>
        <v>181.56187337731271</v>
      </c>
      <c r="M30" s="72">
        <f>IF(RES_hh_emi!M30=0,0,1000000*RES_hh_emi!M30/RES_hh_num!M30)</f>
        <v>154.79047105732391</v>
      </c>
      <c r="N30" s="72">
        <f>IF(RES_hh_emi!N30=0,0,1000000*RES_hh_emi!N30/RES_hh_num!N30)</f>
        <v>163.79643410844955</v>
      </c>
      <c r="O30" s="72">
        <f>IF(RES_hh_emi!O30=0,0,1000000*RES_hh_emi!O30/RES_hh_num!O30)</f>
        <v>141.30229599603049</v>
      </c>
      <c r="P30" s="72">
        <f>IF(RES_hh_emi!P30=0,0,1000000*RES_hh_emi!P30/RES_hh_num!P30)</f>
        <v>144.35125982349189</v>
      </c>
      <c r="Q30" s="72">
        <f>IF(RES_hh_emi!Q30=0,0,1000000*RES_hh_emi!Q30/RES_hh_num!Q30)</f>
        <v>155.89610567804507</v>
      </c>
      <c r="R30" s="72">
        <f>IF(RES_hh_emi!R30=0,0,1000000*RES_hh_emi!R30/RES_hh_num!R30)</f>
        <v>167.87014708298832</v>
      </c>
      <c r="S30" s="72">
        <f>IF(RES_hh_emi!S30=0,0,1000000*RES_hh_emi!S30/RES_hh_num!S30)</f>
        <v>162.03438000965562</v>
      </c>
      <c r="T30" s="72">
        <f>IF(RES_hh_emi!T30=0,0,1000000*RES_hh_emi!T30/RES_hh_num!T30)</f>
        <v>175.2497269444363</v>
      </c>
      <c r="U30" s="72">
        <f>IF(RES_hh_emi!U30=0,0,1000000*RES_hh_emi!U30/RES_hh_num!U30)</f>
        <v>161.7823014553118</v>
      </c>
      <c r="V30" s="72">
        <f>IF(RES_hh_emi!V30=0,0,1000000*RES_hh_emi!V30/RES_hh_num!V30)</f>
        <v>160.81848423924023</v>
      </c>
      <c r="W30" s="72">
        <f>IF(RES_hh_emi!W30=0,0,1000000*RES_hh_emi!W30/RES_hh_num!W30)</f>
        <v>170.64812039564524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78.904590484149608</v>
      </c>
      <c r="C3" s="65">
        <f>IF(RES_hh_fech!C3=0,0,RES_hh_fech!C3/RES_summary!C$19)</f>
        <v>82.392002286072596</v>
      </c>
      <c r="D3" s="65">
        <f>IF(RES_hh_fech!D3=0,0,RES_hh_fech!D3/RES_summary!D$19)</f>
        <v>82.93500718849063</v>
      </c>
      <c r="E3" s="65">
        <f>IF(RES_hh_fech!E3=0,0,RES_hh_fech!E3/RES_summary!E$19)</f>
        <v>86.84846191918956</v>
      </c>
      <c r="F3" s="65">
        <f>IF(RES_hh_fech!F3=0,0,RES_hh_fech!F3/RES_summary!F$19)</f>
        <v>89.440156430631575</v>
      </c>
      <c r="G3" s="65">
        <f>IF(RES_hh_fech!G3=0,0,RES_hh_fech!G3/RES_summary!G$19)</f>
        <v>90.306362752137133</v>
      </c>
      <c r="H3" s="65">
        <f>IF(RES_hh_fech!H3=0,0,RES_hh_fech!H3/RES_summary!H$19)</f>
        <v>90.993021059793506</v>
      </c>
      <c r="I3" s="65">
        <f>IF(RES_hh_fech!I3=0,0,RES_hh_fech!I3/RES_summary!I$19)</f>
        <v>88.292671740495592</v>
      </c>
      <c r="J3" s="65">
        <f>IF(RES_hh_fech!J3=0,0,RES_hh_fech!J3/RES_summary!J$19)</f>
        <v>83.285404652171451</v>
      </c>
      <c r="K3" s="65">
        <f>IF(RES_hh_fech!K3=0,0,RES_hh_fech!K3/RES_summary!K$19)</f>
        <v>83.183385706447993</v>
      </c>
      <c r="L3" s="65">
        <f>IF(RES_hh_fech!L3=0,0,RES_hh_fech!L3/RES_summary!L$19)</f>
        <v>88.852704467815443</v>
      </c>
      <c r="M3" s="65">
        <f>IF(RES_hh_fech!M3=0,0,RES_hh_fech!M3/RES_summary!M$19)</f>
        <v>78.376008052615433</v>
      </c>
      <c r="N3" s="65">
        <f>IF(RES_hh_fech!N3=0,0,RES_hh_fech!N3/RES_summary!N$19)</f>
        <v>75.7118698980955</v>
      </c>
      <c r="O3" s="65">
        <f>IF(RES_hh_fech!O3=0,0,RES_hh_fech!O3/RES_summary!O$19)</f>
        <v>69.762751507247543</v>
      </c>
      <c r="P3" s="65">
        <f>IF(RES_hh_fech!P3=0,0,RES_hh_fech!P3/RES_summary!P$19)</f>
        <v>68.442919716385859</v>
      </c>
      <c r="Q3" s="65">
        <f>IF(RES_hh_fech!Q3=0,0,RES_hh_fech!Q3/RES_summary!Q$19)</f>
        <v>68.948982971972541</v>
      </c>
      <c r="R3" s="65">
        <f>IF(RES_hh_fech!R3=0,0,RES_hh_fech!R3/RES_summary!R$19)</f>
        <v>62.431009599397548</v>
      </c>
      <c r="S3" s="65">
        <f>IF(RES_hh_fech!S3=0,0,RES_hh_fech!S3/RES_summary!S$19)</f>
        <v>62.820085273074227</v>
      </c>
      <c r="T3" s="65">
        <f>IF(RES_hh_fech!T3=0,0,RES_hh_fech!T3/RES_summary!T$19)</f>
        <v>67.646577738503666</v>
      </c>
      <c r="U3" s="65">
        <f>IF(RES_hh_fech!U3=0,0,RES_hh_fech!U3/RES_summary!U$19)</f>
        <v>62.516987672208337</v>
      </c>
      <c r="V3" s="65">
        <f>IF(RES_hh_fech!V3=0,0,RES_hh_fech!V3/RES_summary!V$19)</f>
        <v>62.002631891534143</v>
      </c>
      <c r="W3" s="65">
        <f>IF(RES_hh_fech!W3=0,0,RES_hh_fech!W3/RES_summary!W$19)</f>
        <v>61.231131276703387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59.239206928660884</v>
      </c>
      <c r="C4" s="69">
        <f>IF(RES_hh_fech!C4=0,0,RES_hh_fech!C4/RES_summary!C$19)</f>
        <v>61.246097137052026</v>
      </c>
      <c r="D4" s="69">
        <f>IF(RES_hh_fech!D4=0,0,RES_hh_fech!D4/RES_summary!D$19)</f>
        <v>62.313755761300733</v>
      </c>
      <c r="E4" s="69">
        <f>IF(RES_hh_fech!E4=0,0,RES_hh_fech!E4/RES_summary!E$19)</f>
        <v>66.15312902164159</v>
      </c>
      <c r="F4" s="69">
        <f>IF(RES_hh_fech!F4=0,0,RES_hh_fech!F4/RES_summary!F$19)</f>
        <v>69.361602087182405</v>
      </c>
      <c r="G4" s="69">
        <f>IF(RES_hh_fech!G4=0,0,RES_hh_fech!G4/RES_summary!G$19)</f>
        <v>69.672580710875536</v>
      </c>
      <c r="H4" s="69">
        <f>IF(RES_hh_fech!H4=0,0,RES_hh_fech!H4/RES_summary!H$19)</f>
        <v>68.89592400012198</v>
      </c>
      <c r="I4" s="69">
        <f>IF(RES_hh_fech!I4=0,0,RES_hh_fech!I4/RES_summary!I$19)</f>
        <v>66.742420481111324</v>
      </c>
      <c r="J4" s="69">
        <f>IF(RES_hh_fech!J4=0,0,RES_hh_fech!J4/RES_summary!J$19)</f>
        <v>62.079497308768026</v>
      </c>
      <c r="K4" s="69">
        <f>IF(RES_hh_fech!K4=0,0,RES_hh_fech!K4/RES_summary!K$19)</f>
        <v>62.452208809580867</v>
      </c>
      <c r="L4" s="69">
        <f>IF(RES_hh_fech!L4=0,0,RES_hh_fech!L4/RES_summary!L$19)</f>
        <v>67.4004344927951</v>
      </c>
      <c r="M4" s="69">
        <f>IF(RES_hh_fech!M4=0,0,RES_hh_fech!M4/RES_summary!M$19)</f>
        <v>57.761736485243325</v>
      </c>
      <c r="N4" s="69">
        <f>IF(RES_hh_fech!N4=0,0,RES_hh_fech!N4/RES_summary!N$19)</f>
        <v>55.369722185483944</v>
      </c>
      <c r="O4" s="69">
        <f>IF(RES_hh_fech!O4=0,0,RES_hh_fech!O4/RES_summary!O$19)</f>
        <v>50.454733958853815</v>
      </c>
      <c r="P4" s="69">
        <f>IF(RES_hh_fech!P4=0,0,RES_hh_fech!P4/RES_summary!P$19)</f>
        <v>48.812159341195404</v>
      </c>
      <c r="Q4" s="69">
        <f>IF(RES_hh_fech!Q4=0,0,RES_hh_fech!Q4/RES_summary!Q$19)</f>
        <v>48.975700509210427</v>
      </c>
      <c r="R4" s="69">
        <f>IF(RES_hh_fech!R4=0,0,RES_hh_fech!R4/RES_summary!R$19)</f>
        <v>42.182796826751698</v>
      </c>
      <c r="S4" s="69">
        <f>IF(RES_hh_fech!S4=0,0,RES_hh_fech!S4/RES_summary!S$19)</f>
        <v>42.530841153774418</v>
      </c>
      <c r="T4" s="69">
        <f>IF(RES_hh_fech!T4=0,0,RES_hh_fech!T4/RES_summary!T$19)</f>
        <v>47.239876535698798</v>
      </c>
      <c r="U4" s="69">
        <f>IF(RES_hh_fech!U4=0,0,RES_hh_fech!U4/RES_summary!U$19)</f>
        <v>43.135373242785398</v>
      </c>
      <c r="V4" s="69">
        <f>IF(RES_hh_fech!V4=0,0,RES_hh_fech!V4/RES_summary!V$19)</f>
        <v>42.924545234026972</v>
      </c>
      <c r="W4" s="69">
        <f>IF(RES_hh_fech!W4=0,0,RES_hh_fech!W4/RES_summary!W$19)</f>
        <v>41.56477004676055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46.43140720991007</v>
      </c>
      <c r="C5" s="72">
        <f>IF(RES_hh_fech!C5=0,0,RES_hh_fech!C5/RES_summary!C$19)</f>
        <v>49.209688151406056</v>
      </c>
      <c r="D5" s="72">
        <f>IF(RES_hh_fech!D5=0,0,RES_hh_fech!D5/RES_summary!D$19)</f>
        <v>53.860142189936155</v>
      </c>
      <c r="E5" s="72">
        <f>IF(RES_hh_fech!E5=0,0,RES_hh_fech!E5/RES_summary!E$19)</f>
        <v>48.706412464992127</v>
      </c>
      <c r="F5" s="72">
        <f>IF(RES_hh_fech!F5=0,0,RES_hh_fech!F5/RES_summary!F$19)</f>
        <v>60.340559142878028</v>
      </c>
      <c r="G5" s="72">
        <f>IF(RES_hh_fech!G5=0,0,RES_hh_fech!G5/RES_summary!G$19)</f>
        <v>61.672839984181621</v>
      </c>
      <c r="H5" s="72">
        <f>IF(RES_hh_fech!H5=0,0,RES_hh_fech!H5/RES_summary!H$19)</f>
        <v>61.891353896917146</v>
      </c>
      <c r="I5" s="72">
        <f>IF(RES_hh_fech!I5=0,0,RES_hh_fech!I5/RES_summary!I$19)</f>
        <v>55.403100803815605</v>
      </c>
      <c r="J5" s="72">
        <f>IF(RES_hh_fech!J5=0,0,RES_hh_fech!J5/RES_summary!J$19)</f>
        <v>57.592185393332592</v>
      </c>
      <c r="K5" s="72">
        <f>IF(RES_hh_fech!K5=0,0,RES_hh_fech!K5/RES_summary!K$19)</f>
        <v>61.771507254390635</v>
      </c>
      <c r="L5" s="72">
        <f>IF(RES_hh_fech!L5=0,0,RES_hh_fech!L5/RES_summary!L$19)</f>
        <v>59.936123925317588</v>
      </c>
      <c r="M5" s="72">
        <f>IF(RES_hh_fech!M5=0,0,RES_hh_fech!M5/RES_summary!M$19)</f>
        <v>56.286487755499891</v>
      </c>
      <c r="N5" s="72">
        <f>IF(RES_hh_fech!N5=0,0,RES_hh_fech!N5/RES_summary!N$19)</f>
        <v>56.943228914218622</v>
      </c>
      <c r="O5" s="72">
        <f>IF(RES_hh_fech!O5=0,0,RES_hh_fech!O5/RES_summary!O$19)</f>
        <v>45.14051679928248</v>
      </c>
      <c r="P5" s="72">
        <f>IF(RES_hh_fech!P5=0,0,RES_hh_fech!P5/RES_summary!P$19)</f>
        <v>43.875676588872999</v>
      </c>
      <c r="Q5" s="72">
        <f>IF(RES_hh_fech!Q5=0,0,RES_hh_fech!Q5/RES_summary!Q$19)</f>
        <v>39.020498912730801</v>
      </c>
      <c r="R5" s="72">
        <f>IF(RES_hh_fech!R5=0,0,RES_hh_fech!R5/RES_summary!R$19)</f>
        <v>33.763934322545666</v>
      </c>
      <c r="S5" s="72">
        <f>IF(RES_hh_fech!S5=0,0,RES_hh_fech!S5/RES_summary!S$19)</f>
        <v>53.755566954004429</v>
      </c>
      <c r="T5" s="72">
        <f>IF(RES_hh_fech!T5=0,0,RES_hh_fech!T5/RES_summary!T$19)</f>
        <v>59.069938485922613</v>
      </c>
      <c r="U5" s="72">
        <f>IF(RES_hh_fech!U5=0,0,RES_hh_fech!U5/RES_summary!U$19)</f>
        <v>38.674226498348126</v>
      </c>
      <c r="V5" s="72">
        <f>IF(RES_hh_fech!V5=0,0,RES_hh_fech!V5/RES_summary!V$19)</f>
        <v>43.996565702207128</v>
      </c>
      <c r="W5" s="72">
        <f>IF(RES_hh_fech!W5=0,0,RES_hh_fech!W5/RES_summary!W$19)</f>
        <v>40.970954376299417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63.120837040506615</v>
      </c>
      <c r="C6" s="72">
        <f>IF(RES_hh_fech!C6=0,0,RES_hh_fech!C6/RES_summary!C$19)</f>
        <v>59.914498394688138</v>
      </c>
      <c r="D6" s="72">
        <f>IF(RES_hh_fech!D6=0,0,RES_hh_fech!D6/RES_summary!D$19)</f>
        <v>64.666941412249713</v>
      </c>
      <c r="E6" s="72">
        <f>IF(RES_hh_fech!E6=0,0,RES_hh_fech!E6/RES_summary!E$19)</f>
        <v>69.088464090016558</v>
      </c>
      <c r="F6" s="72">
        <f>IF(RES_hh_fech!F6=0,0,RES_hh_fech!F6/RES_summary!F$19)</f>
        <v>74.893315027202476</v>
      </c>
      <c r="G6" s="72">
        <f>IF(RES_hh_fech!G6=0,0,RES_hh_fech!G6/RES_summary!G$19)</f>
        <v>76.851283903650369</v>
      </c>
      <c r="H6" s="72">
        <f>IF(RES_hh_fech!H6=0,0,RES_hh_fech!H6/RES_summary!H$19)</f>
        <v>73.16353876412019</v>
      </c>
      <c r="I6" s="72">
        <f>IF(RES_hh_fech!I6=0,0,RES_hh_fech!I6/RES_summary!I$19)</f>
        <v>74.181920269822825</v>
      </c>
      <c r="J6" s="72">
        <f>IF(RES_hh_fech!J6=0,0,RES_hh_fech!J6/RES_summary!J$19)</f>
        <v>73.175038157922572</v>
      </c>
      <c r="K6" s="72">
        <f>IF(RES_hh_fech!K6=0,0,RES_hh_fech!K6/RES_summary!K$19)</f>
        <v>70.172562346557527</v>
      </c>
      <c r="L6" s="72">
        <f>IF(RES_hh_fech!L6=0,0,RES_hh_fech!L6/RES_summary!L$19)</f>
        <v>75.561300436708834</v>
      </c>
      <c r="M6" s="72">
        <f>IF(RES_hh_fech!M6=0,0,RES_hh_fech!M6/RES_summary!M$19)</f>
        <v>63.1315766510128</v>
      </c>
      <c r="N6" s="72">
        <f>IF(RES_hh_fech!N6=0,0,RES_hh_fech!N6/RES_summary!N$19)</f>
        <v>63.10516533237648</v>
      </c>
      <c r="O6" s="72">
        <f>IF(RES_hh_fech!O6=0,0,RES_hh_fech!O6/RES_summary!O$19)</f>
        <v>56.690380334288008</v>
      </c>
      <c r="P6" s="72">
        <f>IF(RES_hh_fech!P6=0,0,RES_hh_fech!P6/RES_summary!P$19)</f>
        <v>49.992283715078116</v>
      </c>
      <c r="Q6" s="72">
        <f>IF(RES_hh_fech!Q6=0,0,RES_hh_fech!Q6/RES_summary!Q$19)</f>
        <v>51.014919702148759</v>
      </c>
      <c r="R6" s="72">
        <f>IF(RES_hh_fech!R6=0,0,RES_hh_fech!R6/RES_summary!R$19)</f>
        <v>55.979421717069513</v>
      </c>
      <c r="S6" s="72">
        <f>IF(RES_hh_fech!S6=0,0,RES_hh_fech!S6/RES_summary!S$19)</f>
        <v>45.158755885005867</v>
      </c>
      <c r="T6" s="72">
        <f>IF(RES_hh_fech!T6=0,0,RES_hh_fech!T6/RES_summary!T$19)</f>
        <v>55.574106313768596</v>
      </c>
      <c r="U6" s="72">
        <f>IF(RES_hh_fech!U6=0,0,RES_hh_fech!U6/RES_summary!U$19)</f>
        <v>47.20838276270986</v>
      </c>
      <c r="V6" s="72">
        <f>IF(RES_hh_fech!V6=0,0,RES_hh_fech!V6/RES_summary!V$19)</f>
        <v>46.349256658970859</v>
      </c>
      <c r="W6" s="72">
        <f>IF(RES_hh_fech!W6=0,0,RES_hh_fech!W6/RES_summary!W$19)</f>
        <v>47.725934570529333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64.41220285524679</v>
      </c>
      <c r="C7" s="72">
        <f>IF(RES_hh_fech!C7=0,0,RES_hh_fech!C7/RES_summary!C$19)</f>
        <v>65.804186948045739</v>
      </c>
      <c r="D7" s="72">
        <f>IF(RES_hh_fech!D7=0,0,RES_hh_fech!D7/RES_summary!D$19)</f>
        <v>64.984555650705076</v>
      </c>
      <c r="E7" s="72">
        <f>IF(RES_hh_fech!E7=0,0,RES_hh_fech!E7/RES_summary!E$19)</f>
        <v>72.014725083518414</v>
      </c>
      <c r="F7" s="72">
        <f>IF(RES_hh_fech!F7=0,0,RES_hh_fech!F7/RES_summary!F$19)</f>
        <v>80.225691165616809</v>
      </c>
      <c r="G7" s="72">
        <f>IF(RES_hh_fech!G7=0,0,RES_hh_fech!G7/RES_summary!G$19)</f>
        <v>80.774712633659391</v>
      </c>
      <c r="H7" s="72">
        <f>IF(RES_hh_fech!H7=0,0,RES_hh_fech!H7/RES_summary!H$19)</f>
        <v>74.80052029243879</v>
      </c>
      <c r="I7" s="72">
        <f>IF(RES_hh_fech!I7=0,0,RES_hh_fech!I7/RES_summary!I$19)</f>
        <v>75.708118456185346</v>
      </c>
      <c r="J7" s="72">
        <f>IF(RES_hh_fech!J7=0,0,RES_hh_fech!J7/RES_summary!J$19)</f>
        <v>74.332373250036511</v>
      </c>
      <c r="K7" s="72">
        <f>IF(RES_hh_fech!K7=0,0,RES_hh_fech!K7/RES_summary!K$19)</f>
        <v>73.782455722669624</v>
      </c>
      <c r="L7" s="72">
        <f>IF(RES_hh_fech!L7=0,0,RES_hh_fech!L7/RES_summary!L$19)</f>
        <v>78.546196972309232</v>
      </c>
      <c r="M7" s="72">
        <f>IF(RES_hh_fech!M7=0,0,RES_hh_fech!M7/RES_summary!M$19)</f>
        <v>66.880106500056186</v>
      </c>
      <c r="N7" s="72">
        <f>IF(RES_hh_fech!N7=0,0,RES_hh_fech!N7/RES_summary!N$19)</f>
        <v>60.882643827990989</v>
      </c>
      <c r="O7" s="72">
        <f>IF(RES_hh_fech!O7=0,0,RES_hh_fech!O7/RES_summary!O$19)</f>
        <v>57.737414890281556</v>
      </c>
      <c r="P7" s="72">
        <f>IF(RES_hh_fech!P7=0,0,RES_hh_fech!P7/RES_summary!P$19)</f>
        <v>52.871290211077984</v>
      </c>
      <c r="Q7" s="72">
        <f>IF(RES_hh_fech!Q7=0,0,RES_hh_fech!Q7/RES_summary!Q$19)</f>
        <v>57.765775537099479</v>
      </c>
      <c r="R7" s="72">
        <f>IF(RES_hh_fech!R7=0,0,RES_hh_fech!R7/RES_summary!R$19)</f>
        <v>48.333759366889879</v>
      </c>
      <c r="S7" s="72">
        <f>IF(RES_hh_fech!S7=0,0,RES_hh_fech!S7/RES_summary!S$19)</f>
        <v>47.973543331592602</v>
      </c>
      <c r="T7" s="72">
        <f>IF(RES_hh_fech!T7=0,0,RES_hh_fech!T7/RES_summary!T$19)</f>
        <v>52.373471523673004</v>
      </c>
      <c r="U7" s="72">
        <f>IF(RES_hh_fech!U7=0,0,RES_hh_fech!U7/RES_summary!U$19)</f>
        <v>46.498878308796002</v>
      </c>
      <c r="V7" s="72">
        <f>IF(RES_hh_fech!V7=0,0,RES_hh_fech!V7/RES_summary!V$19)</f>
        <v>49.544851649672289</v>
      </c>
      <c r="W7" s="72">
        <f>IF(RES_hh_fech!W7=0,0,RES_hh_fech!W7/RES_summary!W$19)</f>
        <v>47.097854930894854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54.463144192918513</v>
      </c>
      <c r="C8" s="72">
        <f>IF(RES_hh_fech!C8=0,0,RES_hh_fech!C8/RES_summary!C$19)</f>
        <v>57.169853074542573</v>
      </c>
      <c r="D8" s="72">
        <f>IF(RES_hh_fech!D8=0,0,RES_hh_fech!D8/RES_summary!D$19)</f>
        <v>59.653057508367191</v>
      </c>
      <c r="E8" s="72">
        <f>IF(RES_hh_fech!E8=0,0,RES_hh_fech!E8/RES_summary!E$19)</f>
        <v>64.351563243430462</v>
      </c>
      <c r="F8" s="72">
        <f>IF(RES_hh_fech!F8=0,0,RES_hh_fech!F8/RES_summary!F$19)</f>
        <v>63.318377490541614</v>
      </c>
      <c r="G8" s="72">
        <f>IF(RES_hh_fech!G8=0,0,RES_hh_fech!G8/RES_summary!G$19)</f>
        <v>64.155336926027346</v>
      </c>
      <c r="H8" s="72">
        <f>IF(RES_hh_fech!H8=0,0,RES_hh_fech!H8/RES_summary!H$19)</f>
        <v>67.069158060448771</v>
      </c>
      <c r="I8" s="72">
        <f>IF(RES_hh_fech!I8=0,0,RES_hh_fech!I8/RES_summary!I$19)</f>
        <v>65.36886564954807</v>
      </c>
      <c r="J8" s="72">
        <f>IF(RES_hh_fech!J8=0,0,RES_hh_fech!J8/RES_summary!J$19)</f>
        <v>58.571109214027544</v>
      </c>
      <c r="K8" s="72">
        <f>IF(RES_hh_fech!K8=0,0,RES_hh_fech!K8/RES_summary!K$19)</f>
        <v>59.043671770921151</v>
      </c>
      <c r="L8" s="72">
        <f>IF(RES_hh_fech!L8=0,0,RES_hh_fech!L8/RES_summary!L$19)</f>
        <v>67.713338362815918</v>
      </c>
      <c r="M8" s="72">
        <f>IF(RES_hh_fech!M8=0,0,RES_hh_fech!M8/RES_summary!M$19)</f>
        <v>52.578738914577102</v>
      </c>
      <c r="N8" s="72">
        <f>IF(RES_hh_fech!N8=0,0,RES_hh_fech!N8/RES_summary!N$19)</f>
        <v>53.920070910096207</v>
      </c>
      <c r="O8" s="72">
        <f>IF(RES_hh_fech!O8=0,0,RES_hh_fech!O8/RES_summary!O$19)</f>
        <v>50.042298339618903</v>
      </c>
      <c r="P8" s="72">
        <f>IF(RES_hh_fech!P8=0,0,RES_hh_fech!P8/RES_summary!P$19)</f>
        <v>46.824415532911033</v>
      </c>
      <c r="Q8" s="72">
        <f>IF(RES_hh_fech!Q8=0,0,RES_hh_fech!Q8/RES_summary!Q$19)</f>
        <v>49.3314431970825</v>
      </c>
      <c r="R8" s="72">
        <f>IF(RES_hh_fech!R8=0,0,RES_hh_fech!R8/RES_summary!R$19)</f>
        <v>43.868074263039119</v>
      </c>
      <c r="S8" s="72">
        <f>IF(RES_hh_fech!S8=0,0,RES_hh_fech!S8/RES_summary!S$19)</f>
        <v>41.442862786810188</v>
      </c>
      <c r="T8" s="72">
        <f>IF(RES_hh_fech!T8=0,0,RES_hh_fech!T8/RES_summary!T$19)</f>
        <v>44.595664409473628</v>
      </c>
      <c r="U8" s="72">
        <f>IF(RES_hh_fech!U8=0,0,RES_hh_fech!U8/RES_summary!U$19)</f>
        <v>41.038447417310003</v>
      </c>
      <c r="V8" s="72">
        <f>IF(RES_hh_fech!V8=0,0,RES_hh_fech!V8/RES_summary!V$19)</f>
        <v>40.716371284364492</v>
      </c>
      <c r="W8" s="72">
        <f>IF(RES_hh_fech!W8=0,0,RES_hh_fech!W8/RES_summary!W$19)</f>
        <v>41.923006375239069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64.287329329644919</v>
      </c>
      <c r="C9" s="72">
        <f>IF(RES_hh_fech!C9=0,0,RES_hh_fech!C9/RES_summary!C$19)</f>
        <v>65.992786945490039</v>
      </c>
      <c r="D9" s="72">
        <f>IF(RES_hh_fech!D9=0,0,RES_hh_fech!D9/RES_summary!D$19)</f>
        <v>68.828266204408777</v>
      </c>
      <c r="E9" s="72">
        <f>IF(RES_hh_fech!E9=0,0,RES_hh_fech!E9/RES_summary!E$19)</f>
        <v>71.987820850529175</v>
      </c>
      <c r="F9" s="72">
        <f>IF(RES_hh_fech!F9=0,0,RES_hh_fech!F9/RES_summary!F$19)</f>
        <v>75.345776394326251</v>
      </c>
      <c r="G9" s="72">
        <f>IF(RES_hh_fech!G9=0,0,RES_hh_fech!G9/RES_summary!G$19)</f>
        <v>76.137359881927196</v>
      </c>
      <c r="H9" s="72">
        <f>IF(RES_hh_fech!H9=0,0,RES_hh_fech!H9/RES_summary!H$19)</f>
        <v>74.648618924454553</v>
      </c>
      <c r="I9" s="72">
        <f>IF(RES_hh_fech!I9=0,0,RES_hh_fech!I9/RES_summary!I$19)</f>
        <v>69.972726428942437</v>
      </c>
      <c r="J9" s="72">
        <f>IF(RES_hh_fech!J9=0,0,RES_hh_fech!J9/RES_summary!J$19)</f>
        <v>64.677086330410546</v>
      </c>
      <c r="K9" s="72">
        <f>IF(RES_hh_fech!K9=0,0,RES_hh_fech!K9/RES_summary!K$19)</f>
        <v>69.223298210123176</v>
      </c>
      <c r="L9" s="72">
        <f>IF(RES_hh_fech!L9=0,0,RES_hh_fech!L9/RES_summary!L$19)</f>
        <v>65.513006962814742</v>
      </c>
      <c r="M9" s="72">
        <f>IF(RES_hh_fech!M9=0,0,RES_hh_fech!M9/RES_summary!M$19)</f>
        <v>59.439516979307108</v>
      </c>
      <c r="N9" s="72">
        <f>IF(RES_hh_fech!N9=0,0,RES_hh_fech!N9/RES_summary!N$19)</f>
        <v>55.722123166122046</v>
      </c>
      <c r="O9" s="72">
        <f>IF(RES_hh_fech!O9=0,0,RES_hh_fech!O9/RES_summary!O$19)</f>
        <v>51.351853405303771</v>
      </c>
      <c r="P9" s="72">
        <f>IF(RES_hh_fech!P9=0,0,RES_hh_fech!P9/RES_summary!P$19)</f>
        <v>51.204415198737692</v>
      </c>
      <c r="Q9" s="72">
        <f>IF(RES_hh_fech!Q9=0,0,RES_hh_fech!Q9/RES_summary!Q$19)</f>
        <v>52.20672504919655</v>
      </c>
      <c r="R9" s="72">
        <f>IF(RES_hh_fech!R9=0,0,RES_hh_fech!R9/RES_summary!R$19)</f>
        <v>41.374810738211153</v>
      </c>
      <c r="S9" s="72">
        <f>IF(RES_hh_fech!S9=0,0,RES_hh_fech!S9/RES_summary!S$19)</f>
        <v>44.505500178415716</v>
      </c>
      <c r="T9" s="72">
        <f>IF(RES_hh_fech!T9=0,0,RES_hh_fech!T9/RES_summary!T$19)</f>
        <v>47.40983736877952</v>
      </c>
      <c r="U9" s="72">
        <f>IF(RES_hh_fech!U9=0,0,RES_hh_fech!U9/RES_summary!U$19)</f>
        <v>47.074288925250968</v>
      </c>
      <c r="V9" s="72">
        <f>IF(RES_hh_fech!V9=0,0,RES_hh_fech!V9/RES_summary!V$19)</f>
        <v>46.219739741656213</v>
      </c>
      <c r="W9" s="72">
        <f>IF(RES_hh_fech!W9=0,0,RES_hh_fech!W9/RES_summary!W$19)</f>
        <v>45.503529115185323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38.461628319392275</v>
      </c>
      <c r="C10" s="72">
        <f>IF(RES_hh_fech!C10=0,0,RES_hh_fech!C10/RES_summary!C$19)</f>
        <v>39.68787459836264</v>
      </c>
      <c r="D10" s="72">
        <f>IF(RES_hh_fech!D10=0,0,RES_hh_fech!D10/RES_summary!D$19)</f>
        <v>41.777583813235594</v>
      </c>
      <c r="E10" s="72">
        <f>IF(RES_hh_fech!E10=0,0,RES_hh_fech!E10/RES_summary!E$19)</f>
        <v>44.237186280878035</v>
      </c>
      <c r="F10" s="72">
        <f>IF(RES_hh_fech!F10=0,0,RES_hh_fech!F10/RES_summary!F$19)</f>
        <v>46.659602250506104</v>
      </c>
      <c r="G10" s="72">
        <f>IF(RES_hh_fech!G10=0,0,RES_hh_fech!G10/RES_summary!G$19)</f>
        <v>47.959956363554845</v>
      </c>
      <c r="H10" s="72">
        <f>IF(RES_hh_fech!H10=0,0,RES_hh_fech!H10/RES_summary!H$19)</f>
        <v>48.43659338485714</v>
      </c>
      <c r="I10" s="72">
        <f>IF(RES_hh_fech!I10=0,0,RES_hh_fech!I10/RES_summary!I$19)</f>
        <v>47.667770624869021</v>
      </c>
      <c r="J10" s="72">
        <f>IF(RES_hh_fech!J10=0,0,RES_hh_fech!J10/RES_summary!J$19)</f>
        <v>46.902522720846761</v>
      </c>
      <c r="K10" s="72">
        <f>IF(RES_hh_fech!K10=0,0,RES_hh_fech!K10/RES_summary!K$19)</f>
        <v>46.996203571683296</v>
      </c>
      <c r="L10" s="72">
        <f>IF(RES_hh_fech!L10=0,0,RES_hh_fech!L10/RES_summary!L$19)</f>
        <v>47.74928956464597</v>
      </c>
      <c r="M10" s="72">
        <f>IF(RES_hh_fech!M10=0,0,RES_hh_fech!M10/RES_summary!M$19)</f>
        <v>44.812087044884265</v>
      </c>
      <c r="N10" s="72">
        <f>IF(RES_hh_fech!N10=0,0,RES_hh_fech!N10/RES_summary!N$19)</f>
        <v>42.926565505483325</v>
      </c>
      <c r="O10" s="72">
        <f>IF(RES_hh_fech!O10=0,0,RES_hh_fech!O10/RES_summary!O$19)</f>
        <v>40.284433975684841</v>
      </c>
      <c r="P10" s="72">
        <f>IF(RES_hh_fech!P10=0,0,RES_hh_fech!P10/RES_summary!P$19)</f>
        <v>38.813627343113708</v>
      </c>
      <c r="Q10" s="72">
        <f>IF(RES_hh_fech!Q10=0,0,RES_hh_fech!Q10/RES_summary!Q$19)</f>
        <v>37.768316491851195</v>
      </c>
      <c r="R10" s="72">
        <f>IF(RES_hh_fech!R10=0,0,RES_hh_fech!R10/RES_summary!R$19)</f>
        <v>35.780855332458721</v>
      </c>
      <c r="S10" s="72">
        <f>IF(RES_hh_fech!S10=0,0,RES_hh_fech!S10/RES_summary!S$19)</f>
        <v>35.986415739941911</v>
      </c>
      <c r="T10" s="72">
        <f>IF(RES_hh_fech!T10=0,0,RES_hh_fech!T10/RES_summary!T$19)</f>
        <v>37.712817270075327</v>
      </c>
      <c r="U10" s="72">
        <f>IF(RES_hh_fech!U10=0,0,RES_hh_fech!U10/RES_summary!U$19)</f>
        <v>37.399658722750985</v>
      </c>
      <c r="V10" s="72">
        <f>IF(RES_hh_fech!V10=0,0,RES_hh_fech!V10/RES_summary!V$19)</f>
        <v>37.111897086310016</v>
      </c>
      <c r="W10" s="72">
        <f>IF(RES_hh_fech!W10=0,0,RES_hh_fech!W10/RES_summary!W$19)</f>
        <v>36.841163159203035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0</v>
      </c>
      <c r="C11" s="72">
        <f>IF(RES_hh_fech!C11=0,0,RES_hh_fech!C11/RES_summary!C$19)</f>
        <v>0</v>
      </c>
      <c r="D11" s="72">
        <f>IF(RES_hh_fech!D11=0,0,RES_hh_fech!D11/RES_summary!D$19)</f>
        <v>0</v>
      </c>
      <c r="E11" s="72">
        <f>IF(RES_hh_fech!E11=0,0,RES_hh_fech!E11/RES_summary!E$19)</f>
        <v>0</v>
      </c>
      <c r="F11" s="72">
        <f>IF(RES_hh_fech!F11=0,0,RES_hh_fech!F11/RES_summary!F$19)</f>
        <v>0</v>
      </c>
      <c r="G11" s="72">
        <f>IF(RES_hh_fech!G11=0,0,RES_hh_fech!G11/RES_summary!G$19)</f>
        <v>0</v>
      </c>
      <c r="H11" s="72">
        <f>IF(RES_hh_fech!H11=0,0,RES_hh_fech!H11/RES_summary!H$19)</f>
        <v>0</v>
      </c>
      <c r="I11" s="72">
        <f>IF(RES_hh_fech!I11=0,0,RES_hh_fech!I11/RES_summary!I$19)</f>
        <v>0</v>
      </c>
      <c r="J11" s="72">
        <f>IF(RES_hh_fech!J11=0,0,RES_hh_fech!J11/RES_summary!J$19)</f>
        <v>0</v>
      </c>
      <c r="K11" s="72">
        <f>IF(RES_hh_fech!K11=0,0,RES_hh_fech!K11/RES_summary!K$19)</f>
        <v>0</v>
      </c>
      <c r="L11" s="72">
        <f>IF(RES_hh_fech!L11=0,0,RES_hh_fech!L11/RES_summary!L$19)</f>
        <v>0</v>
      </c>
      <c r="M11" s="72">
        <f>IF(RES_hh_fech!M11=0,0,RES_hh_fech!M11/RES_summary!M$19)</f>
        <v>0</v>
      </c>
      <c r="N11" s="72">
        <f>IF(RES_hh_fech!N11=0,0,RES_hh_fech!N11/RES_summary!N$19)</f>
        <v>0</v>
      </c>
      <c r="O11" s="72">
        <f>IF(RES_hh_fech!O11=0,0,RES_hh_fech!O11/RES_summary!O$19)</f>
        <v>0</v>
      </c>
      <c r="P11" s="72">
        <f>IF(RES_hh_fech!P11=0,0,RES_hh_fech!P11/RES_summary!P$19)</f>
        <v>0</v>
      </c>
      <c r="Q11" s="72">
        <f>IF(RES_hh_fech!Q11=0,0,RES_hh_fech!Q11/RES_summary!Q$19)</f>
        <v>0</v>
      </c>
      <c r="R11" s="72">
        <f>IF(RES_hh_fech!R11=0,0,RES_hh_fech!R11/RES_summary!R$19)</f>
        <v>0</v>
      </c>
      <c r="S11" s="72">
        <f>IF(RES_hh_fech!S11=0,0,RES_hh_fech!S11/RES_summary!S$19)</f>
        <v>0</v>
      </c>
      <c r="T11" s="72">
        <f>IF(RES_hh_fech!T11=0,0,RES_hh_fech!T11/RES_summary!T$19)</f>
        <v>0</v>
      </c>
      <c r="U11" s="72">
        <f>IF(RES_hh_fech!U11=0,0,RES_hh_fech!U11/RES_summary!U$19)</f>
        <v>0</v>
      </c>
      <c r="V11" s="72">
        <f>IF(RES_hh_fech!V11=0,0,RES_hh_fech!V11/RES_summary!V$19)</f>
        <v>0</v>
      </c>
      <c r="W11" s="72">
        <f>IF(RES_hh_fech!W11=0,0,RES_hh_fech!W11/RES_summary!W$19)</f>
        <v>0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17.485676679145591</v>
      </c>
      <c r="C12" s="72">
        <f>IF(RES_hh_fech!C12=0,0,RES_hh_fech!C12/RES_summary!C$19)</f>
        <v>23.575859716888775</v>
      </c>
      <c r="D12" s="72">
        <f>IF(RES_hh_fech!D12=0,0,RES_hh_fech!D12/RES_summary!D$19)</f>
        <v>21.439866446984244</v>
      </c>
      <c r="E12" s="72">
        <f>IF(RES_hh_fech!E12=0,0,RES_hh_fech!E12/RES_summary!E$19)</f>
        <v>21.854149902911686</v>
      </c>
      <c r="F12" s="72">
        <f>IF(RES_hh_fech!F12=0,0,RES_hh_fech!F12/RES_summary!F$19)</f>
        <v>21.956056795580565</v>
      </c>
      <c r="G12" s="72">
        <f>IF(RES_hh_fech!G12=0,0,RES_hh_fech!G12/RES_summary!G$19)</f>
        <v>22.232870356139468</v>
      </c>
      <c r="H12" s="72">
        <f>IF(RES_hh_fech!H12=0,0,RES_hh_fech!H12/RES_summary!H$19)</f>
        <v>22.402409505833184</v>
      </c>
      <c r="I12" s="72">
        <f>IF(RES_hh_fech!I12=0,0,RES_hh_fech!I12/RES_summary!I$19)</f>
        <v>21.343875811461167</v>
      </c>
      <c r="J12" s="72">
        <f>IF(RES_hh_fech!J12=0,0,RES_hh_fech!J12/RES_summary!J$19)</f>
        <v>19.021666951689411</v>
      </c>
      <c r="K12" s="72">
        <f>IF(RES_hh_fech!K12=0,0,RES_hh_fech!K12/RES_summary!K$19)</f>
        <v>18.473841789338067</v>
      </c>
      <c r="L12" s="72">
        <f>IF(RES_hh_fech!L12=0,0,RES_hh_fech!L12/RES_summary!L$19)</f>
        <v>20.570012950956393</v>
      </c>
      <c r="M12" s="72">
        <f>IF(RES_hh_fech!M12=0,0,RES_hh_fech!M12/RES_summary!M$19)</f>
        <v>17.406063654093224</v>
      </c>
      <c r="N12" s="72">
        <f>IF(RES_hh_fech!N12=0,0,RES_hh_fech!N12/RES_summary!N$19)</f>
        <v>15.973506826992715</v>
      </c>
      <c r="O12" s="72">
        <f>IF(RES_hh_fech!O12=0,0,RES_hh_fech!O12/RES_summary!O$19)</f>
        <v>13.857669337393848</v>
      </c>
      <c r="P12" s="72">
        <f>IF(RES_hh_fech!P12=0,0,RES_hh_fech!P12/RES_summary!P$19)</f>
        <v>12.636049530751881</v>
      </c>
      <c r="Q12" s="72">
        <f>IF(RES_hh_fech!Q12=0,0,RES_hh_fech!Q12/RES_summary!Q$19)</f>
        <v>11.729236963949539</v>
      </c>
      <c r="R12" s="72">
        <f>IF(RES_hh_fech!R12=0,0,RES_hh_fech!R12/RES_summary!R$19)</f>
        <v>10.598180108152105</v>
      </c>
      <c r="S12" s="72">
        <f>IF(RES_hh_fech!S12=0,0,RES_hh_fech!S12/RES_summary!S$19)</f>
        <v>10.136497406269553</v>
      </c>
      <c r="T12" s="72">
        <f>IF(RES_hh_fech!T12=0,0,RES_hh_fech!T12/RES_summary!T$19)</f>
        <v>10.043730752344224</v>
      </c>
      <c r="U12" s="72">
        <f>IF(RES_hh_fech!U12=0,0,RES_hh_fech!U12/RES_summary!U$19)</f>
        <v>9.5670138624856236</v>
      </c>
      <c r="V12" s="72">
        <f>IF(RES_hh_fech!V12=0,0,RES_hh_fech!V12/RES_summary!V$19)</f>
        <v>9.1388550310791743</v>
      </c>
      <c r="W12" s="72">
        <f>IF(RES_hh_fech!W12=0,0,RES_hh_fech!W12/RES_summary!W$19)</f>
        <v>9.0894642517142223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33.009849885768276</v>
      </c>
      <c r="C13" s="74">
        <f>IF(RES_hh_fech!C13=0,0,RES_hh_fech!C13/RES_summary!C$19)</f>
        <v>50.003091687998129</v>
      </c>
      <c r="D13" s="74">
        <f>IF(RES_hh_fech!D13=0,0,RES_hh_fech!D13/RES_summary!D$19)</f>
        <v>45.651846517467682</v>
      </c>
      <c r="E13" s="74">
        <f>IF(RES_hh_fech!E13=0,0,RES_hh_fech!E13/RES_summary!E$19)</f>
        <v>46.34356815128104</v>
      </c>
      <c r="F13" s="74">
        <f>IF(RES_hh_fech!F13=0,0,RES_hh_fech!F13/RES_summary!F$19)</f>
        <v>48.896613515302825</v>
      </c>
      <c r="G13" s="74">
        <f>IF(RES_hh_fech!G13=0,0,RES_hh_fech!G13/RES_summary!G$19)</f>
        <v>50.764357653579843</v>
      </c>
      <c r="H13" s="74">
        <f>IF(RES_hh_fech!H13=0,0,RES_hh_fech!H13/RES_summary!H$19)</f>
        <v>57.655179122677808</v>
      </c>
      <c r="I13" s="74">
        <f>IF(RES_hh_fech!I13=0,0,RES_hh_fech!I13/RES_summary!I$19)</f>
        <v>54.367775555439884</v>
      </c>
      <c r="J13" s="74">
        <f>IF(RES_hh_fech!J13=0,0,RES_hh_fech!J13/RES_summary!J$19)</f>
        <v>49.331544371617774</v>
      </c>
      <c r="K13" s="74">
        <f>IF(RES_hh_fech!K13=0,0,RES_hh_fech!K13/RES_summary!K$19)</f>
        <v>46.910445207895471</v>
      </c>
      <c r="L13" s="74">
        <f>IF(RES_hh_fech!L13=0,0,RES_hh_fech!L13/RES_summary!L$19)</f>
        <v>60.014863712998036</v>
      </c>
      <c r="M13" s="74">
        <f>IF(RES_hh_fech!M13=0,0,RES_hh_fech!M13/RES_summary!M$19)</f>
        <v>58.136982571761749</v>
      </c>
      <c r="N13" s="74">
        <f>IF(RES_hh_fech!N13=0,0,RES_hh_fech!N13/RES_summary!N$19)</f>
        <v>52.90109483456181</v>
      </c>
      <c r="O13" s="74">
        <f>IF(RES_hh_fech!O13=0,0,RES_hh_fech!O13/RES_summary!O$19)</f>
        <v>43.362834334623621</v>
      </c>
      <c r="P13" s="74">
        <f>IF(RES_hh_fech!P13=0,0,RES_hh_fech!P13/RES_summary!P$19)</f>
        <v>47.424925079421953</v>
      </c>
      <c r="Q13" s="74">
        <f>IF(RES_hh_fech!Q13=0,0,RES_hh_fech!Q13/RES_summary!Q$19)</f>
        <v>33.226112871811338</v>
      </c>
      <c r="R13" s="74">
        <f>IF(RES_hh_fech!R13=0,0,RES_hh_fech!R13/RES_summary!R$19)</f>
        <v>31.95581906426402</v>
      </c>
      <c r="S13" s="74">
        <f>IF(RES_hh_fech!S13=0,0,RES_hh_fech!S13/RES_summary!S$19)</f>
        <v>38.144787099475423</v>
      </c>
      <c r="T13" s="74">
        <f>IF(RES_hh_fech!T13=0,0,RES_hh_fech!T13/RES_summary!T$19)</f>
        <v>51.435796993086939</v>
      </c>
      <c r="U13" s="74">
        <f>IF(RES_hh_fech!U13=0,0,RES_hh_fech!U13/RES_summary!U$19)</f>
        <v>46.077033865060741</v>
      </c>
      <c r="V13" s="74">
        <f>IF(RES_hh_fech!V13=0,0,RES_hh_fech!V13/RES_summary!V$19)</f>
        <v>43.365511746613059</v>
      </c>
      <c r="W13" s="74">
        <f>IF(RES_hh_fech!W13=0,0,RES_hh_fech!W13/RES_summary!W$19)</f>
        <v>35.173632182570771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0.48345713090261272</v>
      </c>
      <c r="C14" s="76">
        <f>IF(RES_hh_fech!C14=0,0,RES_hh_fech!C14/RES_summary!C$19)</f>
        <v>0.49883295279544326</v>
      </c>
      <c r="D14" s="76">
        <f>IF(RES_hh_fech!D14=0,0,RES_hh_fech!D14/RES_summary!D$19)</f>
        <v>0.50918836557856773</v>
      </c>
      <c r="E14" s="76">
        <f>IF(RES_hh_fech!E14=0,0,RES_hh_fech!E14/RES_summary!E$19)</f>
        <v>0.5295106916624901</v>
      </c>
      <c r="F14" s="76">
        <f>IF(RES_hh_fech!F14=0,0,RES_hh_fech!F14/RES_summary!F$19)</f>
        <v>0.56794059271139441</v>
      </c>
      <c r="G14" s="76">
        <f>IF(RES_hh_fech!G14=0,0,RES_hh_fech!G14/RES_summary!G$19)</f>
        <v>0.56300468015566141</v>
      </c>
      <c r="H14" s="76">
        <f>IF(RES_hh_fech!H14=0,0,RES_hh_fech!H14/RES_summary!H$19)</f>
        <v>0.5409796823085592</v>
      </c>
      <c r="I14" s="76">
        <f>IF(RES_hh_fech!I14=0,0,RES_hh_fech!I14/RES_summary!I$19)</f>
        <v>0.53500233275722042</v>
      </c>
      <c r="J14" s="76">
        <f>IF(RES_hh_fech!J14=0,0,RES_hh_fech!J14/RES_summary!J$19)</f>
        <v>0.49402741280386048</v>
      </c>
      <c r="K14" s="76">
        <f>IF(RES_hh_fech!K14=0,0,RES_hh_fech!K14/RES_summary!K$19)</f>
        <v>0.48138690307280596</v>
      </c>
      <c r="L14" s="76">
        <f>IF(RES_hh_fech!L14=0,0,RES_hh_fech!L14/RES_summary!L$19)</f>
        <v>0.5247124073108449</v>
      </c>
      <c r="M14" s="76">
        <f>IF(RES_hh_fech!M14=0,0,RES_hh_fech!M14/RES_summary!M$19)</f>
        <v>0.43997341337579221</v>
      </c>
      <c r="N14" s="76">
        <f>IF(RES_hh_fech!N14=0,0,RES_hh_fech!N14/RES_summary!N$19)</f>
        <v>0.43344279246711931</v>
      </c>
      <c r="O14" s="76">
        <f>IF(RES_hh_fech!O14=0,0,RES_hh_fech!O14/RES_summary!O$19)</f>
        <v>0.41469611126337125</v>
      </c>
      <c r="P14" s="76">
        <f>IF(RES_hh_fech!P14=0,0,RES_hh_fech!P14/RES_summary!P$19)</f>
        <v>0.40069552818719595</v>
      </c>
      <c r="Q14" s="76">
        <f>IF(RES_hh_fech!Q14=0,0,RES_hh_fech!Q14/RES_summary!Q$19)</f>
        <v>0.41674128402347416</v>
      </c>
      <c r="R14" s="76">
        <f>IF(RES_hh_fech!R14=0,0,RES_hh_fech!R14/RES_summary!R$19)</f>
        <v>0.37920923424843717</v>
      </c>
      <c r="S14" s="76">
        <f>IF(RES_hh_fech!S14=0,0,RES_hh_fech!S14/RES_summary!S$19)</f>
        <v>0.37447962299719922</v>
      </c>
      <c r="T14" s="76">
        <f>IF(RES_hh_fech!T14=0,0,RES_hh_fech!T14/RES_summary!T$19)</f>
        <v>0.42257013491491813</v>
      </c>
      <c r="U14" s="76">
        <f>IF(RES_hh_fech!U14=0,0,RES_hh_fech!U14/RES_summary!U$19)</f>
        <v>0.38656213253831867</v>
      </c>
      <c r="V14" s="76">
        <f>IF(RES_hh_fech!V14=0,0,RES_hh_fech!V14/RES_summary!V$19)</f>
        <v>0.39803566022547077</v>
      </c>
      <c r="W14" s="76">
        <f>IF(RES_hh_fech!W14=0,0,RES_hh_fech!W14/RES_summary!W$19)</f>
        <v>0.40605242325112462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0.33467518086403664</v>
      </c>
      <c r="C15" s="69">
        <f>IF(RES_hh_fech!C15=0,0,RES_hh_fech!C15/RES_summary!C$19)</f>
        <v>0.41819824964052466</v>
      </c>
      <c r="D15" s="69">
        <f>IF(RES_hh_fech!D15=0,0,RES_hh_fech!D15/RES_summary!D$19)</f>
        <v>0.3334246564388752</v>
      </c>
      <c r="E15" s="69">
        <f>IF(RES_hh_fech!E15=0,0,RES_hh_fech!E15/RES_summary!E$19)</f>
        <v>0.69235803427726905</v>
      </c>
      <c r="F15" s="69">
        <f>IF(RES_hh_fech!F15=0,0,RES_hh_fech!F15/RES_summary!F$19)</f>
        <v>0.59448299838936758</v>
      </c>
      <c r="G15" s="69">
        <f>IF(RES_hh_fech!G15=0,0,RES_hh_fech!G15/RES_summary!G$19)</f>
        <v>0.79721575860863947</v>
      </c>
      <c r="H15" s="69">
        <f>IF(RES_hh_fech!H15=0,0,RES_hh_fech!H15/RES_summary!H$19)</f>
        <v>0.89965151622601758</v>
      </c>
      <c r="I15" s="69">
        <f>IF(RES_hh_fech!I15=0,0,RES_hh_fech!I15/RES_summary!I$19)</f>
        <v>0.5839683125530758</v>
      </c>
      <c r="J15" s="69">
        <f>IF(RES_hh_fech!J15=0,0,RES_hh_fech!J15/RES_summary!J$19)</f>
        <v>0.67857394694967799</v>
      </c>
      <c r="K15" s="69">
        <f>IF(RES_hh_fech!K15=0,0,RES_hh_fech!K15/RES_summary!K$19)</f>
        <v>1.0322742401995115</v>
      </c>
      <c r="L15" s="69">
        <f>IF(RES_hh_fech!L15=0,0,RES_hh_fech!L15/RES_summary!L$19)</f>
        <v>1.015806546828079</v>
      </c>
      <c r="M15" s="69">
        <f>IF(RES_hh_fech!M15=0,0,RES_hh_fech!M15/RES_summary!M$19)</f>
        <v>1.0016705543902968</v>
      </c>
      <c r="N15" s="69">
        <f>IF(RES_hh_fech!N15=0,0,RES_hh_fech!N15/RES_summary!N$19)</f>
        <v>0.96748898243705062</v>
      </c>
      <c r="O15" s="69">
        <f>IF(RES_hh_fech!O15=0,0,RES_hh_fech!O15/RES_summary!O$19)</f>
        <v>0.90198832491164305</v>
      </c>
      <c r="P15" s="69">
        <f>IF(RES_hh_fech!P15=0,0,RES_hh_fech!P15/RES_summary!P$19)</f>
        <v>0.71158954021349285</v>
      </c>
      <c r="Q15" s="69">
        <f>IF(RES_hh_fech!Q15=0,0,RES_hh_fech!Q15/RES_summary!Q$19)</f>
        <v>1.0920191673932267</v>
      </c>
      <c r="R15" s="69">
        <f>IF(RES_hh_fech!R15=0,0,RES_hh_fech!R15/RES_summary!R$19)</f>
        <v>1.0307417926222802</v>
      </c>
      <c r="S15" s="69">
        <f>IF(RES_hh_fech!S15=0,0,RES_hh_fech!S15/RES_summary!S$19)</f>
        <v>1.1345418526012254</v>
      </c>
      <c r="T15" s="69">
        <f>IF(RES_hh_fech!T15=0,0,RES_hh_fech!T15/RES_summary!T$19)</f>
        <v>0.91030494321344047</v>
      </c>
      <c r="U15" s="69">
        <f>IF(RES_hh_fech!U15=0,0,RES_hh_fech!U15/RES_summary!U$19)</f>
        <v>0.87478882539559732</v>
      </c>
      <c r="V15" s="69">
        <f>IF(RES_hh_fech!V15=0,0,RES_hh_fech!V15/RES_summary!V$19)</f>
        <v>0.86472997141524799</v>
      </c>
      <c r="W15" s="69">
        <f>IF(RES_hh_fech!W15=0,0,RES_hh_fech!W15/RES_summary!W$19)</f>
        <v>0.8554176364375029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0.33467518086403664</v>
      </c>
      <c r="C16" s="72">
        <f>IF(RES_hh_fech!C16=0,0,RES_hh_fech!C16/RES_summary!C$19)</f>
        <v>0.41819824964052466</v>
      </c>
      <c r="D16" s="72">
        <f>IF(RES_hh_fech!D16=0,0,RES_hh_fech!D16/RES_summary!D$19)</f>
        <v>0.3334246564388752</v>
      </c>
      <c r="E16" s="72">
        <f>IF(RES_hh_fech!E16=0,0,RES_hh_fech!E16/RES_summary!E$19)</f>
        <v>0.69235803427726905</v>
      </c>
      <c r="F16" s="72">
        <f>IF(RES_hh_fech!F16=0,0,RES_hh_fech!F16/RES_summary!F$19)</f>
        <v>0.59448299838936758</v>
      </c>
      <c r="G16" s="72">
        <f>IF(RES_hh_fech!G16=0,0,RES_hh_fech!G16/RES_summary!G$19)</f>
        <v>0.79721575860863947</v>
      </c>
      <c r="H16" s="72">
        <f>IF(RES_hh_fech!H16=0,0,RES_hh_fech!H16/RES_summary!H$19)</f>
        <v>0.89965151622601758</v>
      </c>
      <c r="I16" s="72">
        <f>IF(RES_hh_fech!I16=0,0,RES_hh_fech!I16/RES_summary!I$19)</f>
        <v>0.5839683125530758</v>
      </c>
      <c r="J16" s="72">
        <f>IF(RES_hh_fech!J16=0,0,RES_hh_fech!J16/RES_summary!J$19)</f>
        <v>0.67857394694967799</v>
      </c>
      <c r="K16" s="72">
        <f>IF(RES_hh_fech!K16=0,0,RES_hh_fech!K16/RES_summary!K$19)</f>
        <v>1.0322742401995115</v>
      </c>
      <c r="L16" s="72">
        <f>IF(RES_hh_fech!L16=0,0,RES_hh_fech!L16/RES_summary!L$19)</f>
        <v>1.015806546828079</v>
      </c>
      <c r="M16" s="72">
        <f>IF(RES_hh_fech!M16=0,0,RES_hh_fech!M16/RES_summary!M$19)</f>
        <v>1.0016705543902968</v>
      </c>
      <c r="N16" s="72">
        <f>IF(RES_hh_fech!N16=0,0,RES_hh_fech!N16/RES_summary!N$19)</f>
        <v>0.96748898243705062</v>
      </c>
      <c r="O16" s="72">
        <f>IF(RES_hh_fech!O16=0,0,RES_hh_fech!O16/RES_summary!O$19)</f>
        <v>0.90198832491164305</v>
      </c>
      <c r="P16" s="72">
        <f>IF(RES_hh_fech!P16=0,0,RES_hh_fech!P16/RES_summary!P$19)</f>
        <v>0.71158954021349285</v>
      </c>
      <c r="Q16" s="72">
        <f>IF(RES_hh_fech!Q16=0,0,RES_hh_fech!Q16/RES_summary!Q$19)</f>
        <v>1.0920191673932267</v>
      </c>
      <c r="R16" s="72">
        <f>IF(RES_hh_fech!R16=0,0,RES_hh_fech!R16/RES_summary!R$19)</f>
        <v>1.0307417926222802</v>
      </c>
      <c r="S16" s="72">
        <f>IF(RES_hh_fech!S16=0,0,RES_hh_fech!S16/RES_summary!S$19)</f>
        <v>1.1345418526012254</v>
      </c>
      <c r="T16" s="72">
        <f>IF(RES_hh_fech!T16=0,0,RES_hh_fech!T16/RES_summary!T$19)</f>
        <v>0.91030494321344047</v>
      </c>
      <c r="U16" s="72">
        <f>IF(RES_hh_fech!U16=0,0,RES_hh_fech!U16/RES_summary!U$19)</f>
        <v>0.87478882539559732</v>
      </c>
      <c r="V16" s="72">
        <f>IF(RES_hh_fech!V16=0,0,RES_hh_fech!V16/RES_summary!V$19)</f>
        <v>0.86472997141524799</v>
      </c>
      <c r="W16" s="72">
        <f>IF(RES_hh_fech!W16=0,0,RES_hh_fech!W16/RES_summary!W$19)</f>
        <v>0.8554176364375029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13.092187962359354</v>
      </c>
      <c r="C17" s="69">
        <f>IF(RES_hh_fech!C17=0,0,RES_hh_fech!C17/RES_summary!C$19)</f>
        <v>13.819473684675502</v>
      </c>
      <c r="D17" s="69">
        <f>IF(RES_hh_fech!D17=0,0,RES_hh_fech!D17/RES_summary!D$19)</f>
        <v>13.393909676012031</v>
      </c>
      <c r="E17" s="69">
        <f>IF(RES_hh_fech!E17=0,0,RES_hh_fech!E17/RES_summary!E$19)</f>
        <v>12.87305941561163</v>
      </c>
      <c r="F17" s="69">
        <f>IF(RES_hh_fech!F17=0,0,RES_hh_fech!F17/RES_summary!F$19)</f>
        <v>12.560568730101977</v>
      </c>
      <c r="G17" s="69">
        <f>IF(RES_hh_fech!G17=0,0,RES_hh_fech!G17/RES_summary!G$19)</f>
        <v>12.792361353017087</v>
      </c>
      <c r="H17" s="69">
        <f>IF(RES_hh_fech!H17=0,0,RES_hh_fech!H17/RES_summary!H$19)</f>
        <v>13.066496702199581</v>
      </c>
      <c r="I17" s="69">
        <f>IF(RES_hh_fech!I17=0,0,RES_hh_fech!I17/RES_summary!I$19)</f>
        <v>12.947658587356146</v>
      </c>
      <c r="J17" s="69">
        <f>IF(RES_hh_fech!J17=0,0,RES_hh_fech!J17/RES_summary!J$19)</f>
        <v>12.698348862724268</v>
      </c>
      <c r="K17" s="69">
        <f>IF(RES_hh_fech!K17=0,0,RES_hh_fech!K17/RES_summary!K$19)</f>
        <v>12.147717578135145</v>
      </c>
      <c r="L17" s="69">
        <f>IF(RES_hh_fech!L17=0,0,RES_hh_fech!L17/RES_summary!L$19)</f>
        <v>12.663160668443769</v>
      </c>
      <c r="M17" s="69">
        <f>IF(RES_hh_fech!M17=0,0,RES_hh_fech!M17/RES_summary!M$19)</f>
        <v>12.576615255814639</v>
      </c>
      <c r="N17" s="69">
        <f>IF(RES_hh_fech!N17=0,0,RES_hh_fech!N17/RES_summary!N$19)</f>
        <v>12.466738426964802</v>
      </c>
      <c r="O17" s="69">
        <f>IF(RES_hh_fech!O17=0,0,RES_hh_fech!O17/RES_summary!O$19)</f>
        <v>12.349172442099368</v>
      </c>
      <c r="P17" s="69">
        <f>IF(RES_hh_fech!P17=0,0,RES_hh_fech!P17/RES_summary!P$19)</f>
        <v>12.381160897891929</v>
      </c>
      <c r="Q17" s="69">
        <f>IF(RES_hh_fech!Q17=0,0,RES_hh_fech!Q17/RES_summary!Q$19)</f>
        <v>12.294422138521124</v>
      </c>
      <c r="R17" s="69">
        <f>IF(RES_hh_fech!R17=0,0,RES_hh_fech!R17/RES_summary!R$19)</f>
        <v>12.503821622004049</v>
      </c>
      <c r="S17" s="69">
        <f>IF(RES_hh_fech!S17=0,0,RES_hh_fech!S17/RES_summary!S$19)</f>
        <v>12.449150371194174</v>
      </c>
      <c r="T17" s="69">
        <f>IF(RES_hh_fech!T17=0,0,RES_hh_fech!T17/RES_summary!T$19)</f>
        <v>12.347235061142383</v>
      </c>
      <c r="U17" s="69">
        <f>IF(RES_hh_fech!U17=0,0,RES_hh_fech!U17/RES_summary!U$19)</f>
        <v>11.927766490505327</v>
      </c>
      <c r="V17" s="69">
        <f>IF(RES_hh_fech!V17=0,0,RES_hh_fech!V17/RES_summary!V$19)</f>
        <v>11.775587841318062</v>
      </c>
      <c r="W17" s="69">
        <f>IF(RES_hh_fech!W17=0,0,RES_hh_fech!W17/RES_summary!W$19)</f>
        <v>12.210235885030954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12.560968115756426</v>
      </c>
      <c r="C18" s="72">
        <f>IF(RES_hh_fech!C18=0,0,RES_hh_fech!C18/RES_summary!C$19)</f>
        <v>13.491914465928646</v>
      </c>
      <c r="D18" s="72">
        <f>IF(RES_hh_fech!D18=0,0,RES_hh_fech!D18/RES_summary!D$19)</f>
        <v>12.833711282302957</v>
      </c>
      <c r="E18" s="72">
        <f>IF(RES_hh_fech!E18=0,0,RES_hh_fech!E18/RES_summary!E$19)</f>
        <v>12.392353277635877</v>
      </c>
      <c r="F18" s="72">
        <f>IF(RES_hh_fech!F18=0,0,RES_hh_fech!F18/RES_summary!F$19)</f>
        <v>12.584416534707033</v>
      </c>
      <c r="G18" s="72">
        <f>IF(RES_hh_fech!G18=0,0,RES_hh_fech!G18/RES_summary!G$19)</f>
        <v>13.107919031212132</v>
      </c>
      <c r="H18" s="72">
        <f>IF(RES_hh_fech!H18=0,0,RES_hh_fech!H18/RES_summary!H$19)</f>
        <v>12.933109812210263</v>
      </c>
      <c r="I18" s="72">
        <f>IF(RES_hh_fech!I18=0,0,RES_hh_fech!I18/RES_summary!I$19)</f>
        <v>12.548033228029263</v>
      </c>
      <c r="J18" s="72">
        <f>IF(RES_hh_fech!J18=0,0,RES_hh_fech!J18/RES_summary!J$19)</f>
        <v>13.068545871734337</v>
      </c>
      <c r="K18" s="72">
        <f>IF(RES_hh_fech!K18=0,0,RES_hh_fech!K18/RES_summary!K$19)</f>
        <v>12.551592739152243</v>
      </c>
      <c r="L18" s="72">
        <f>IF(RES_hh_fech!L18=0,0,RES_hh_fech!L18/RES_summary!L$19)</f>
        <v>13.48250738377488</v>
      </c>
      <c r="M18" s="72">
        <f>IF(RES_hh_fech!M18=0,0,RES_hh_fech!M18/RES_summary!M$19)</f>
        <v>12.247322334533061</v>
      </c>
      <c r="N18" s="72">
        <f>IF(RES_hh_fech!N18=0,0,RES_hh_fech!N18/RES_summary!N$19)</f>
        <v>12.258319634773443</v>
      </c>
      <c r="O18" s="72">
        <f>IF(RES_hh_fech!O18=0,0,RES_hh_fech!O18/RES_summary!O$19)</f>
        <v>12.252027913884895</v>
      </c>
      <c r="P18" s="72">
        <f>IF(RES_hh_fech!P18=0,0,RES_hh_fech!P18/RES_summary!P$19)</f>
        <v>12.811721176519411</v>
      </c>
      <c r="Q18" s="72">
        <f>IF(RES_hh_fech!Q18=0,0,RES_hh_fech!Q18/RES_summary!Q$19)</f>
        <v>12.77542659014887</v>
      </c>
      <c r="R18" s="72">
        <f>IF(RES_hh_fech!R18=0,0,RES_hh_fech!R18/RES_summary!R$19)</f>
        <v>12.599066254065381</v>
      </c>
      <c r="S18" s="72">
        <f>IF(RES_hh_fech!S18=0,0,RES_hh_fech!S18/RES_summary!S$19)</f>
        <v>13.681283993124275</v>
      </c>
      <c r="T18" s="72">
        <f>IF(RES_hh_fech!T18=0,0,RES_hh_fech!T18/RES_summary!T$19)</f>
        <v>12.623669945674662</v>
      </c>
      <c r="U18" s="72">
        <f>IF(RES_hh_fech!U18=0,0,RES_hh_fech!U18/RES_summary!U$19)</f>
        <v>14.026657935009496</v>
      </c>
      <c r="V18" s="72">
        <f>IF(RES_hh_fech!V18=0,0,RES_hh_fech!V18/RES_summary!V$19)</f>
        <v>12.091518847756502</v>
      </c>
      <c r="W18" s="72">
        <f>IF(RES_hh_fech!W18=0,0,RES_hh_fech!W18/RES_summary!W$19)</f>
        <v>11.973898149135975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13.75050350305875</v>
      </c>
      <c r="C19" s="72">
        <f>IF(RES_hh_fech!C19=0,0,RES_hh_fech!C19/RES_summary!C$19)</f>
        <v>13.61278985275348</v>
      </c>
      <c r="D19" s="72">
        <f>IF(RES_hh_fech!D19=0,0,RES_hh_fech!D19/RES_summary!D$19)</f>
        <v>13.623902440480098</v>
      </c>
      <c r="E19" s="72">
        <f>IF(RES_hh_fech!E19=0,0,RES_hh_fech!E19/RES_summary!E$19)</f>
        <v>12.94613380085613</v>
      </c>
      <c r="F19" s="72">
        <f>IF(RES_hh_fech!F19=0,0,RES_hh_fech!F19/RES_summary!F$19)</f>
        <v>12.967446569554252</v>
      </c>
      <c r="G19" s="72">
        <f>IF(RES_hh_fech!G19=0,0,RES_hh_fech!G19/RES_summary!G$19)</f>
        <v>13.534586281766563</v>
      </c>
      <c r="H19" s="72">
        <f>IF(RES_hh_fech!H19=0,0,RES_hh_fech!H19/RES_summary!H$19)</f>
        <v>13.044300321124455</v>
      </c>
      <c r="I19" s="72">
        <f>IF(RES_hh_fech!I19=0,0,RES_hh_fech!I19/RES_summary!I$19)</f>
        <v>13.204163832353792</v>
      </c>
      <c r="J19" s="72">
        <f>IF(RES_hh_fech!J19=0,0,RES_hh_fech!J19/RES_summary!J$19)</f>
        <v>13.271424141844522</v>
      </c>
      <c r="K19" s="72">
        <f>IF(RES_hh_fech!K19=0,0,RES_hh_fech!K19/RES_summary!K$19)</f>
        <v>12.937048620222686</v>
      </c>
      <c r="L19" s="72">
        <f>IF(RES_hh_fech!L19=0,0,RES_hh_fech!L19/RES_summary!L$19)</f>
        <v>13.369156693735926</v>
      </c>
      <c r="M19" s="72">
        <f>IF(RES_hh_fech!M19=0,0,RES_hh_fech!M19/RES_summary!M$19)</f>
        <v>13.468392239628741</v>
      </c>
      <c r="N19" s="72">
        <f>IF(RES_hh_fech!N19=0,0,RES_hh_fech!N19/RES_summary!N$19)</f>
        <v>13.231097594208858</v>
      </c>
      <c r="O19" s="72">
        <f>IF(RES_hh_fech!O19=0,0,RES_hh_fech!O19/RES_summary!O$19)</f>
        <v>13.542882858338642</v>
      </c>
      <c r="P19" s="72">
        <f>IF(RES_hh_fech!P19=0,0,RES_hh_fech!P19/RES_summary!P$19)</f>
        <v>13.407382238442551</v>
      </c>
      <c r="Q19" s="72">
        <f>IF(RES_hh_fech!Q19=0,0,RES_hh_fech!Q19/RES_summary!Q$19)</f>
        <v>12.873214490445365</v>
      </c>
      <c r="R19" s="72">
        <f>IF(RES_hh_fech!R19=0,0,RES_hh_fech!R19/RES_summary!R$19)</f>
        <v>13.054459309961182</v>
      </c>
      <c r="S19" s="72">
        <f>IF(RES_hh_fech!S19=0,0,RES_hh_fech!S19/RES_summary!S$19)</f>
        <v>13.269576392519353</v>
      </c>
      <c r="T19" s="72">
        <f>IF(RES_hh_fech!T19=0,0,RES_hh_fech!T19/RES_summary!T$19)</f>
        <v>12.93814793714265</v>
      </c>
      <c r="U19" s="72">
        <f>IF(RES_hh_fech!U19=0,0,RES_hh_fech!U19/RES_summary!U$19)</f>
        <v>11.938962887250364</v>
      </c>
      <c r="V19" s="72">
        <f>IF(RES_hh_fech!V19=0,0,RES_hh_fech!V19/RES_summary!V$19)</f>
        <v>11.662942233774343</v>
      </c>
      <c r="W19" s="72">
        <f>IF(RES_hh_fech!W19=0,0,RES_hh_fech!W19/RES_summary!W$19)</f>
        <v>12.332582336416891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14.819933244088503</v>
      </c>
      <c r="C20" s="72">
        <f>IF(RES_hh_fech!C20=0,0,RES_hh_fech!C20/RES_summary!C$19)</f>
        <v>15.428291869678345</v>
      </c>
      <c r="D20" s="72">
        <f>IF(RES_hh_fech!D20=0,0,RES_hh_fech!D20/RES_summary!D$19)</f>
        <v>14.85451602272194</v>
      </c>
      <c r="E20" s="72">
        <f>IF(RES_hh_fech!E20=0,0,RES_hh_fech!E20/RES_summary!E$19)</f>
        <v>14.601101226150051</v>
      </c>
      <c r="F20" s="72">
        <f>IF(RES_hh_fech!F20=0,0,RES_hh_fech!F20/RES_summary!F$19)</f>
        <v>14.6633901160407</v>
      </c>
      <c r="G20" s="72">
        <f>IF(RES_hh_fech!G20=0,0,RES_hh_fech!G20/RES_summary!G$19)</f>
        <v>15.070270468540386</v>
      </c>
      <c r="H20" s="72">
        <f>IF(RES_hh_fech!H20=0,0,RES_hh_fech!H20/RES_summary!H$19)</f>
        <v>14.880626230891389</v>
      </c>
      <c r="I20" s="72">
        <f>IF(RES_hh_fech!I20=0,0,RES_hh_fech!I20/RES_summary!I$19)</f>
        <v>15.02862165139117</v>
      </c>
      <c r="J20" s="72">
        <f>IF(RES_hh_fech!J20=0,0,RES_hh_fech!J20/RES_summary!J$19)</f>
        <v>15.47063751046869</v>
      </c>
      <c r="K20" s="72">
        <f>IF(RES_hh_fech!K20=0,0,RES_hh_fech!K20/RES_summary!K$19)</f>
        <v>14.782498469952566</v>
      </c>
      <c r="L20" s="72">
        <f>IF(RES_hh_fech!L20=0,0,RES_hh_fech!L20/RES_summary!L$19)</f>
        <v>14.906760423418367</v>
      </c>
      <c r="M20" s="72">
        <f>IF(RES_hh_fech!M20=0,0,RES_hh_fech!M20/RES_summary!M$19)</f>
        <v>14.856532392948923</v>
      </c>
      <c r="N20" s="72">
        <f>IF(RES_hh_fech!N20=0,0,RES_hh_fech!N20/RES_summary!N$19)</f>
        <v>13.795005039856338</v>
      </c>
      <c r="O20" s="72">
        <f>IF(RES_hh_fech!O20=0,0,RES_hh_fech!O20/RES_summary!O$19)</f>
        <v>14.871743934523312</v>
      </c>
      <c r="P20" s="72">
        <f>IF(RES_hh_fech!P20=0,0,RES_hh_fech!P20/RES_summary!P$19)</f>
        <v>15.135765561656196</v>
      </c>
      <c r="Q20" s="72">
        <f>IF(RES_hh_fech!Q20=0,0,RES_hh_fech!Q20/RES_summary!Q$19)</f>
        <v>17.515752944154162</v>
      </c>
      <c r="R20" s="72">
        <f>IF(RES_hh_fech!R20=0,0,RES_hh_fech!R20/RES_summary!R$19)</f>
        <v>14.974752263047467</v>
      </c>
      <c r="S20" s="72">
        <f>IF(RES_hh_fech!S20=0,0,RES_hh_fech!S20/RES_summary!S$19)</f>
        <v>14.413067659252743</v>
      </c>
      <c r="T20" s="72">
        <f>IF(RES_hh_fech!T20=0,0,RES_hh_fech!T20/RES_summary!T$19)</f>
        <v>14.731468843903219</v>
      </c>
      <c r="U20" s="72">
        <f>IF(RES_hh_fech!U20=0,0,RES_hh_fech!U20/RES_summary!U$19)</f>
        <v>13.537584596187955</v>
      </c>
      <c r="V20" s="72">
        <f>IF(RES_hh_fech!V20=0,0,RES_hh_fech!V20/RES_summary!V$19)</f>
        <v>14.271466097064382</v>
      </c>
      <c r="W20" s="72">
        <f>IF(RES_hh_fech!W20=0,0,RES_hh_fech!W20/RES_summary!W$19)</f>
        <v>13.835830575827835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13.760506313498734</v>
      </c>
      <c r="C21" s="72">
        <f>IF(RES_hh_fech!C21=0,0,RES_hh_fech!C21/RES_summary!C$19)</f>
        <v>14.628991305771843</v>
      </c>
      <c r="D21" s="72">
        <f>IF(RES_hh_fech!D21=0,0,RES_hh_fech!D21/RES_summary!D$19)</f>
        <v>14.225741272932551</v>
      </c>
      <c r="E21" s="72">
        <f>IF(RES_hh_fech!E21=0,0,RES_hh_fech!E21/RES_summary!E$19)</f>
        <v>14.22370515827348</v>
      </c>
      <c r="F21" s="72">
        <f>IF(RES_hh_fech!F21=0,0,RES_hh_fech!F21/RES_summary!F$19)</f>
        <v>13.14636627105018</v>
      </c>
      <c r="G21" s="72">
        <f>IF(RES_hh_fech!G21=0,0,RES_hh_fech!G21/RES_summary!G$19)</f>
        <v>13.111158580157609</v>
      </c>
      <c r="H21" s="72">
        <f>IF(RES_hh_fech!H21=0,0,RES_hh_fech!H21/RES_summary!H$19)</f>
        <v>14.083381457614836</v>
      </c>
      <c r="I21" s="72">
        <f>IF(RES_hh_fech!I21=0,0,RES_hh_fech!I21/RES_summary!I$19)</f>
        <v>13.993574604598741</v>
      </c>
      <c r="J21" s="72">
        <f>IF(RES_hh_fech!J21=0,0,RES_hh_fech!J21/RES_summary!J$19)</f>
        <v>13.564170759277925</v>
      </c>
      <c r="K21" s="72">
        <f>IF(RES_hh_fech!K21=0,0,RES_hh_fech!K21/RES_summary!K$19)</f>
        <v>13.0635444384076</v>
      </c>
      <c r="L21" s="72">
        <f>IF(RES_hh_fech!L21=0,0,RES_hh_fech!L21/RES_summary!L$19)</f>
        <v>14.01523210384757</v>
      </c>
      <c r="M21" s="72">
        <f>IF(RES_hh_fech!M21=0,0,RES_hh_fech!M21/RES_summary!M$19)</f>
        <v>13.076268845014305</v>
      </c>
      <c r="N21" s="72">
        <f>IF(RES_hh_fech!N21=0,0,RES_hh_fech!N21/RES_summary!N$19)</f>
        <v>13.680770421289997</v>
      </c>
      <c r="O21" s="72">
        <f>IF(RES_hh_fech!O21=0,0,RES_hh_fech!O21/RES_summary!O$19)</f>
        <v>13.240522381836431</v>
      </c>
      <c r="P21" s="72">
        <f>IF(RES_hh_fech!P21=0,0,RES_hh_fech!P21/RES_summary!P$19)</f>
        <v>12.7175630556925</v>
      </c>
      <c r="Q21" s="72">
        <f>IF(RES_hh_fech!Q21=0,0,RES_hh_fech!Q21/RES_summary!Q$19)</f>
        <v>13.512567456334065</v>
      </c>
      <c r="R21" s="72">
        <f>IF(RES_hh_fech!R21=0,0,RES_hh_fech!R21/RES_summary!R$19)</f>
        <v>14.153724259402189</v>
      </c>
      <c r="S21" s="72">
        <f>IF(RES_hh_fech!S21=0,0,RES_hh_fech!S21/RES_summary!S$19)</f>
        <v>13.299121019882961</v>
      </c>
      <c r="T21" s="72">
        <f>IF(RES_hh_fech!T21=0,0,RES_hh_fech!T21/RES_summary!T$19)</f>
        <v>13.109904887811814</v>
      </c>
      <c r="U21" s="72">
        <f>IF(RES_hh_fech!U21=0,0,RES_hh_fech!U21/RES_summary!U$19)</f>
        <v>12.702005652615522</v>
      </c>
      <c r="V21" s="72">
        <f>IF(RES_hh_fech!V21=0,0,RES_hh_fech!V21/RES_summary!V$19)</f>
        <v>12.486351260071437</v>
      </c>
      <c r="W21" s="72">
        <f>IF(RES_hh_fech!W21=0,0,RES_hh_fech!W21/RES_summary!W$19)</f>
        <v>13.205041963897818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15.614353827153719</v>
      </c>
      <c r="C22" s="72">
        <f>IF(RES_hh_fech!C22=0,0,RES_hh_fech!C22/RES_summary!C$19)</f>
        <v>16.265175254165257</v>
      </c>
      <c r="D22" s="72">
        <f>IF(RES_hh_fech!D22=0,0,RES_hh_fech!D22/RES_summary!D$19)</f>
        <v>15.794549125021035</v>
      </c>
      <c r="E22" s="72">
        <f>IF(RES_hh_fech!E22=0,0,RES_hh_fech!E22/RES_summary!E$19)</f>
        <v>14.697331640327599</v>
      </c>
      <c r="F22" s="72">
        <f>IF(RES_hh_fech!F22=0,0,RES_hh_fech!F22/RES_summary!F$19)</f>
        <v>14.094862507831071</v>
      </c>
      <c r="G22" s="72">
        <f>IF(RES_hh_fech!G22=0,0,RES_hh_fech!G22/RES_summary!G$19)</f>
        <v>14.122427133357867</v>
      </c>
      <c r="H22" s="72">
        <f>IF(RES_hh_fech!H22=0,0,RES_hh_fech!H22/RES_summary!H$19)</f>
        <v>13.845823721500619</v>
      </c>
      <c r="I22" s="72">
        <f>IF(RES_hh_fech!I22=0,0,RES_hh_fech!I22/RES_summary!I$19)</f>
        <v>13.291972402493041</v>
      </c>
      <c r="J22" s="72">
        <f>IF(RES_hh_fech!J22=0,0,RES_hh_fech!J22/RES_summary!J$19)</f>
        <v>12.971213081598195</v>
      </c>
      <c r="K22" s="72">
        <f>IF(RES_hh_fech!K22=0,0,RES_hh_fech!K22/RES_summary!K$19)</f>
        <v>12.243701361208529</v>
      </c>
      <c r="L22" s="72">
        <f>IF(RES_hh_fech!L22=0,0,RES_hh_fech!L22/RES_summary!L$19)</f>
        <v>12.027810033965684</v>
      </c>
      <c r="M22" s="72">
        <f>IF(RES_hh_fech!M22=0,0,RES_hh_fech!M22/RES_summary!M$19)</f>
        <v>12.845900962687816</v>
      </c>
      <c r="N22" s="72">
        <f>IF(RES_hh_fech!N22=0,0,RES_hh_fech!N22/RES_summary!N$19)</f>
        <v>12.777736922757283</v>
      </c>
      <c r="O22" s="72">
        <f>IF(RES_hh_fech!O22=0,0,RES_hh_fech!O22/RES_summary!O$19)</f>
        <v>13.208193392108988</v>
      </c>
      <c r="P22" s="72">
        <f>IF(RES_hh_fech!P22=0,0,RES_hh_fech!P22/RES_summary!P$19)</f>
        <v>13.381891656535837</v>
      </c>
      <c r="Q22" s="72">
        <f>IF(RES_hh_fech!Q22=0,0,RES_hh_fech!Q22/RES_summary!Q$19)</f>
        <v>12.910084145576668</v>
      </c>
      <c r="R22" s="72">
        <f>IF(RES_hh_fech!R22=0,0,RES_hh_fech!R22/RES_summary!R$19)</f>
        <v>10.489241991316913</v>
      </c>
      <c r="S22" s="72">
        <f>IF(RES_hh_fech!S22=0,0,RES_hh_fech!S22/RES_summary!S$19)</f>
        <v>11.520988530721127</v>
      </c>
      <c r="T22" s="72">
        <f>IF(RES_hh_fech!T22=0,0,RES_hh_fech!T22/RES_summary!T$19)</f>
        <v>11.549182982654544</v>
      </c>
      <c r="U22" s="72">
        <f>IF(RES_hh_fech!U22=0,0,RES_hh_fech!U22/RES_summary!U$19)</f>
        <v>12.072782822684514</v>
      </c>
      <c r="V22" s="72">
        <f>IF(RES_hh_fech!V22=0,0,RES_hh_fech!V22/RES_summary!V$19)</f>
        <v>11.98086930602892</v>
      </c>
      <c r="W22" s="72">
        <f>IF(RES_hh_fech!W22=0,0,RES_hh_fech!W22/RES_summary!W$19)</f>
        <v>12.180669151838218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10.38561437758317</v>
      </c>
      <c r="C23" s="72">
        <f>IF(RES_hh_fech!C23=0,0,RES_hh_fech!C23/RES_summary!C$19)</f>
        <v>10.766723873002787</v>
      </c>
      <c r="D23" s="72">
        <f>IF(RES_hh_fech!D23=0,0,RES_hh_fech!D23/RES_summary!D$19)</f>
        <v>10.662053697146153</v>
      </c>
      <c r="E23" s="72">
        <f>IF(RES_hh_fech!E23=0,0,RES_hh_fech!E23/RES_summary!E$19)</f>
        <v>10.147012394053265</v>
      </c>
      <c r="F23" s="72">
        <f>IF(RES_hh_fech!F23=0,0,RES_hh_fech!F23/RES_summary!F$19)</f>
        <v>9.9688328501541861</v>
      </c>
      <c r="G23" s="72">
        <f>IF(RES_hh_fech!G23=0,0,RES_hh_fech!G23/RES_summary!G$19)</f>
        <v>10.239890334572253</v>
      </c>
      <c r="H23" s="72">
        <f>IF(RES_hh_fech!H23=0,0,RES_hh_fech!H23/RES_summary!H$19)</f>
        <v>10.355301691282641</v>
      </c>
      <c r="I23" s="72">
        <f>IF(RES_hh_fech!I23=0,0,RES_hh_fech!I23/RES_summary!I$19)</f>
        <v>10.283181801532699</v>
      </c>
      <c r="J23" s="72">
        <f>IF(RES_hh_fech!J23=0,0,RES_hh_fech!J23/RES_summary!J$19)</f>
        <v>10.641306615341875</v>
      </c>
      <c r="K23" s="72">
        <f>IF(RES_hh_fech!K23=0,0,RES_hh_fech!K23/RES_summary!K$19)</f>
        <v>10.699450438133733</v>
      </c>
      <c r="L23" s="72">
        <f>IF(RES_hh_fech!L23=0,0,RES_hh_fech!L23/RES_summary!L$19)</f>
        <v>9.3352121006633286</v>
      </c>
      <c r="M23" s="72">
        <f>IF(RES_hh_fech!M23=0,0,RES_hh_fech!M23/RES_summary!M$19)</f>
        <v>10.317385933821335</v>
      </c>
      <c r="N23" s="72">
        <f>IF(RES_hh_fech!N23=0,0,RES_hh_fech!N23/RES_summary!N$19)</f>
        <v>10.082657521259261</v>
      </c>
      <c r="O23" s="72">
        <f>IF(RES_hh_fech!O23=0,0,RES_hh_fech!O23/RES_summary!O$19)</f>
        <v>10.245039934384675</v>
      </c>
      <c r="P23" s="72">
        <f>IF(RES_hh_fech!P23=0,0,RES_hh_fech!P23/RES_summary!P$19)</f>
        <v>10.584728392535551</v>
      </c>
      <c r="Q23" s="72">
        <f>IF(RES_hh_fech!Q23=0,0,RES_hh_fech!Q23/RES_summary!Q$19)</f>
        <v>9.8782990160065474</v>
      </c>
      <c r="R23" s="72">
        <f>IF(RES_hh_fech!R23=0,0,RES_hh_fech!R23/RES_summary!R$19)</f>
        <v>11.510584020690599</v>
      </c>
      <c r="S23" s="72">
        <f>IF(RES_hh_fech!S23=0,0,RES_hh_fech!S23/RES_summary!S$19)</f>
        <v>11.077391126609903</v>
      </c>
      <c r="T23" s="72">
        <f>IF(RES_hh_fech!T23=0,0,RES_hh_fech!T23/RES_summary!T$19)</f>
        <v>10.616634041021104</v>
      </c>
      <c r="U23" s="72">
        <f>IF(RES_hh_fech!U23=0,0,RES_hh_fech!U23/RES_summary!U$19)</f>
        <v>11.307505161195932</v>
      </c>
      <c r="V23" s="72">
        <f>IF(RES_hh_fech!V23=0,0,RES_hh_fech!V23/RES_summary!V$19)</f>
        <v>11.405192411093674</v>
      </c>
      <c r="W23" s="72">
        <f>IF(RES_hh_fech!W23=0,0,RES_hh_fech!W23/RES_summary!W$19)</f>
        <v>11.290137621810342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0</v>
      </c>
      <c r="C24" s="72">
        <f>IF(RES_hh_fech!C24=0,0,RES_hh_fech!C24/RES_summary!C$19)</f>
        <v>0</v>
      </c>
      <c r="D24" s="72">
        <f>IF(RES_hh_fech!D24=0,0,RES_hh_fech!D24/RES_summary!D$19)</f>
        <v>0</v>
      </c>
      <c r="E24" s="72">
        <f>IF(RES_hh_fech!E24=0,0,RES_hh_fech!E24/RES_summary!E$19)</f>
        <v>0</v>
      </c>
      <c r="F24" s="72">
        <f>IF(RES_hh_fech!F24=0,0,RES_hh_fech!F24/RES_summary!F$19)</f>
        <v>0</v>
      </c>
      <c r="G24" s="72">
        <f>IF(RES_hh_fech!G24=0,0,RES_hh_fech!G24/RES_summary!G$19)</f>
        <v>0</v>
      </c>
      <c r="H24" s="72">
        <f>IF(RES_hh_fech!H24=0,0,RES_hh_fech!H24/RES_summary!H$19)</f>
        <v>0</v>
      </c>
      <c r="I24" s="72">
        <f>IF(RES_hh_fech!I24=0,0,RES_hh_fech!I24/RES_summary!I$19)</f>
        <v>0</v>
      </c>
      <c r="J24" s="72">
        <f>IF(RES_hh_fech!J24=0,0,RES_hh_fech!J24/RES_summary!J$19)</f>
        <v>0</v>
      </c>
      <c r="K24" s="72">
        <f>IF(RES_hh_fech!K24=0,0,RES_hh_fech!K24/RES_summary!K$19)</f>
        <v>0</v>
      </c>
      <c r="L24" s="72">
        <f>IF(RES_hh_fech!L24=0,0,RES_hh_fech!L24/RES_summary!L$19)</f>
        <v>0</v>
      </c>
      <c r="M24" s="72">
        <f>IF(RES_hh_fech!M24=0,0,RES_hh_fech!M24/RES_summary!M$19)</f>
        <v>0</v>
      </c>
      <c r="N24" s="72">
        <f>IF(RES_hh_fech!N24=0,0,RES_hh_fech!N24/RES_summary!N$19)</f>
        <v>0</v>
      </c>
      <c r="O24" s="72">
        <f>IF(RES_hh_fech!O24=0,0,RES_hh_fech!O24/RES_summary!O$19)</f>
        <v>0</v>
      </c>
      <c r="P24" s="72">
        <f>IF(RES_hh_fech!P24=0,0,RES_hh_fech!P24/RES_summary!P$19)</f>
        <v>0</v>
      </c>
      <c r="Q24" s="72">
        <f>IF(RES_hh_fech!Q24=0,0,RES_hh_fech!Q24/RES_summary!Q$19)</f>
        <v>0</v>
      </c>
      <c r="R24" s="72">
        <f>IF(RES_hh_fech!R24=0,0,RES_hh_fech!R24/RES_summary!R$19)</f>
        <v>0</v>
      </c>
      <c r="S24" s="72">
        <f>IF(RES_hh_fech!S24=0,0,RES_hh_fech!S24/RES_summary!S$19)</f>
        <v>0</v>
      </c>
      <c r="T24" s="72">
        <f>IF(RES_hh_fech!T24=0,0,RES_hh_fech!T24/RES_summary!T$19)</f>
        <v>0</v>
      </c>
      <c r="U24" s="72">
        <f>IF(RES_hh_fech!U24=0,0,RES_hh_fech!U24/RES_summary!U$19)</f>
        <v>0</v>
      </c>
      <c r="V24" s="72">
        <f>IF(RES_hh_fech!V24=0,0,RES_hh_fech!V24/RES_summary!V$19)</f>
        <v>0</v>
      </c>
      <c r="W24" s="72">
        <f>IF(RES_hh_fech!W24=0,0,RES_hh_fech!W24/RES_summary!W$19)</f>
        <v>0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9.4213980260000216</v>
      </c>
      <c r="C25" s="74">
        <f>IF(RES_hh_fech!C25=0,0,RES_hh_fech!C25/RES_summary!C$19)</f>
        <v>11.664645284080439</v>
      </c>
      <c r="D25" s="74">
        <f>IF(RES_hh_fech!D25=0,0,RES_hh_fech!D25/RES_summary!D$19)</f>
        <v>10.548755980997136</v>
      </c>
      <c r="E25" s="74">
        <f>IF(RES_hh_fech!E25=0,0,RES_hh_fech!E25/RES_summary!E$19)</f>
        <v>9.5989032363707327</v>
      </c>
      <c r="F25" s="74">
        <f>IF(RES_hh_fech!F25=0,0,RES_hh_fech!F25/RES_summary!F$19)</f>
        <v>9.5740186222782064</v>
      </c>
      <c r="G25" s="74">
        <f>IF(RES_hh_fech!G25=0,0,RES_hh_fech!G25/RES_summary!G$19)</f>
        <v>9.7917246940189404</v>
      </c>
      <c r="H25" s="74">
        <f>IF(RES_hh_fech!H25=0,0,RES_hh_fech!H25/RES_summary!H$19)</f>
        <v>10.343058450171743</v>
      </c>
      <c r="I25" s="74">
        <f>IF(RES_hh_fech!I25=0,0,RES_hh_fech!I25/RES_summary!I$19)</f>
        <v>9.7062553723053941</v>
      </c>
      <c r="J25" s="74">
        <f>IF(RES_hh_fech!J25=0,0,RES_hh_fech!J25/RES_summary!J$19)</f>
        <v>8.9278709751899061</v>
      </c>
      <c r="K25" s="74">
        <f>IF(RES_hh_fech!K25=0,0,RES_hh_fech!K25/RES_summary!K$19)</f>
        <v>7.9832614385066902</v>
      </c>
      <c r="L25" s="74">
        <f>IF(RES_hh_fech!L25=0,0,RES_hh_fech!L25/RES_summary!L$19)</f>
        <v>8.1177025375907217</v>
      </c>
      <c r="M25" s="74">
        <f>IF(RES_hh_fech!M25=0,0,RES_hh_fech!M25/RES_summary!M$19)</f>
        <v>8.7883786259882086</v>
      </c>
      <c r="N25" s="74">
        <f>IF(RES_hh_fech!N25=0,0,RES_hh_fech!N25/RES_summary!N$19)</f>
        <v>8.2720225515719275</v>
      </c>
      <c r="O25" s="74">
        <f>IF(RES_hh_fech!O25=0,0,RES_hh_fech!O25/RES_summary!O$19)</f>
        <v>7.7163857051744023</v>
      </c>
      <c r="P25" s="74">
        <f>IF(RES_hh_fech!P25=0,0,RES_hh_fech!P25/RES_summary!P$19)</f>
        <v>7.9685728206552078</v>
      </c>
      <c r="Q25" s="74">
        <f>IF(RES_hh_fech!Q25=0,0,RES_hh_fech!Q25/RES_summary!Q$19)</f>
        <v>6.98156677310691</v>
      </c>
      <c r="R25" s="74">
        <f>IF(RES_hh_fech!R25=0,0,RES_hh_fech!R25/RES_summary!R$19)</f>
        <v>7.0397800796545571</v>
      </c>
      <c r="S25" s="74">
        <f>IF(RES_hh_fech!S25=0,0,RES_hh_fech!S25/RES_summary!S$19)</f>
        <v>7.2080901061749163</v>
      </c>
      <c r="T25" s="74">
        <f>IF(RES_hh_fech!T25=0,0,RES_hh_fech!T25/RES_summary!T$19)</f>
        <v>7.1648407711716828</v>
      </c>
      <c r="U25" s="74">
        <f>IF(RES_hh_fech!U25=0,0,RES_hh_fech!U25/RES_summary!U$19)</f>
        <v>7.0672407065087421</v>
      </c>
      <c r="V25" s="74">
        <f>IF(RES_hh_fech!V25=0,0,RES_hh_fech!V25/RES_summary!V$19)</f>
        <v>6.8516193917376649</v>
      </c>
      <c r="W25" s="74">
        <f>IF(RES_hh_fech!W25=0,0,RES_hh_fech!W25/RES_summary!W$19)</f>
        <v>6.862414155610522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5.8336407886242272</v>
      </c>
      <c r="C26" s="77">
        <f>IF(RES_hh_fech!C26=0,0,RES_hh_fech!C26/RES_summary!C$19)</f>
        <v>6.2074765051844798</v>
      </c>
      <c r="D26" s="77">
        <f>IF(RES_hh_fech!D26=0,0,RES_hh_fech!D26/RES_summary!D$19)</f>
        <v>6.6917392169861252</v>
      </c>
      <c r="E26" s="77">
        <f>IF(RES_hh_fech!E26=0,0,RES_hh_fech!E26/RES_summary!E$19)</f>
        <v>6.4861339908964961</v>
      </c>
      <c r="F26" s="77">
        <f>IF(RES_hh_fech!F26=0,0,RES_hh_fech!F26/RES_summary!F$19)</f>
        <v>6.4051222398020924</v>
      </c>
      <c r="G26" s="77">
        <f>IF(RES_hh_fech!G26=0,0,RES_hh_fech!G26/RES_summary!G$19)</f>
        <v>6.6024697360189721</v>
      </c>
      <c r="H26" s="77">
        <f>IF(RES_hh_fech!H26=0,0,RES_hh_fech!H26/RES_summary!H$19)</f>
        <v>6.8477798051536451</v>
      </c>
      <c r="I26" s="77">
        <f>IF(RES_hh_fech!I26=0,0,RES_hh_fech!I26/RES_summary!I$19)</f>
        <v>6.8808011264993283</v>
      </c>
      <c r="J26" s="77">
        <f>IF(RES_hh_fech!J26=0,0,RES_hh_fech!J26/RES_summary!J$19)</f>
        <v>6.8650528633849817</v>
      </c>
      <c r="K26" s="77">
        <f>IF(RES_hh_fech!K26=0,0,RES_hh_fech!K26/RES_summary!K$19)</f>
        <v>6.6840181398131788</v>
      </c>
      <c r="L26" s="77">
        <f>IF(RES_hh_fech!L26=0,0,RES_hh_fech!L26/RES_summary!L$19)</f>
        <v>7.0728591790424167</v>
      </c>
      <c r="M26" s="77">
        <f>IF(RES_hh_fech!M26=0,0,RES_hh_fech!M26/RES_summary!M$19)</f>
        <v>7.1118063149838866</v>
      </c>
      <c r="N26" s="77">
        <f>IF(RES_hh_fech!N26=0,0,RES_hh_fech!N26/RES_summary!N$19)</f>
        <v>7.2128305755346966</v>
      </c>
      <c r="O26" s="77">
        <f>IF(RES_hh_fech!O26=0,0,RES_hh_fech!O26/RES_summary!O$19)</f>
        <v>7.324436681630889</v>
      </c>
      <c r="P26" s="77">
        <f>IF(RES_hh_fech!P26=0,0,RES_hh_fech!P26/RES_summary!P$19)</f>
        <v>7.3670162632734577</v>
      </c>
      <c r="Q26" s="77">
        <f>IF(RES_hh_fech!Q26=0,0,RES_hh_fech!Q26/RES_summary!Q$19)</f>
        <v>7.5505579936768994</v>
      </c>
      <c r="R26" s="77">
        <f>IF(RES_hh_fech!R26=0,0,RES_hh_fech!R26/RES_summary!R$19)</f>
        <v>7.8239743732306781</v>
      </c>
      <c r="S26" s="77">
        <f>IF(RES_hh_fech!S26=0,0,RES_hh_fech!S26/RES_summary!S$19)</f>
        <v>7.9912397118475491</v>
      </c>
      <c r="T26" s="77">
        <f>IF(RES_hh_fech!T26=0,0,RES_hh_fech!T26/RES_summary!T$19)</f>
        <v>8.0953779354178632</v>
      </c>
      <c r="U26" s="77">
        <f>IF(RES_hh_fech!U26=0,0,RES_hh_fech!U26/RES_summary!U$19)</f>
        <v>8.0251774139448599</v>
      </c>
      <c r="V26" s="77">
        <f>IF(RES_hh_fech!V26=0,0,RES_hh_fech!V26/RES_summary!V$19)</f>
        <v>8.1838151231026401</v>
      </c>
      <c r="W26" s="77">
        <f>IF(RES_hh_fech!W26=0,0,RES_hh_fech!W26/RES_summary!W$19)</f>
        <v>8.5496653864131194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6.2385204122653501</v>
      </c>
      <c r="C27" s="69">
        <f>IF(RES_hh_fech!C27=0,0,RES_hh_fech!C27/RES_summary!C$19)</f>
        <v>6.9082332147045484</v>
      </c>
      <c r="D27" s="69">
        <f>IF(RES_hh_fech!D27=0,0,RES_hh_fech!D27/RES_summary!D$19)</f>
        <v>6.8939170947389989</v>
      </c>
      <c r="E27" s="69">
        <f>IF(RES_hh_fech!E27=0,0,RES_hh_fech!E27/RES_summary!E$19)</f>
        <v>7.1299154476590489</v>
      </c>
      <c r="F27" s="69">
        <f>IF(RES_hh_fech!F27=0,0,RES_hh_fech!F27/RES_summary!F$19)</f>
        <v>6.9235026149578189</v>
      </c>
      <c r="G27" s="69">
        <f>IF(RES_hh_fech!G27=0,0,RES_hh_fech!G27/RES_summary!G$19)</f>
        <v>7.0442049296358631</v>
      </c>
      <c r="H27" s="69">
        <f>IF(RES_hh_fech!H27=0,0,RES_hh_fech!H27/RES_summary!H$19)</f>
        <v>8.1309488412459334</v>
      </c>
      <c r="I27" s="69">
        <f>IF(RES_hh_fech!I27=0,0,RES_hh_fech!I27/RES_summary!I$19)</f>
        <v>8.0186243594750355</v>
      </c>
      <c r="J27" s="69">
        <f>IF(RES_hh_fech!J27=0,0,RES_hh_fech!J27/RES_summary!J$19)</f>
        <v>7.8289845337294741</v>
      </c>
      <c r="K27" s="69">
        <f>IF(RES_hh_fech!K27=0,0,RES_hh_fech!K27/RES_summary!K$19)</f>
        <v>7.5511850785324803</v>
      </c>
      <c r="L27" s="69">
        <f>IF(RES_hh_fech!L27=0,0,RES_hh_fech!L27/RES_summary!L$19)</f>
        <v>7.7733027597485016</v>
      </c>
      <c r="M27" s="69">
        <f>IF(RES_hh_fech!M27=0,0,RES_hh_fech!M27/RES_summary!M$19)</f>
        <v>7.035985757167178</v>
      </c>
      <c r="N27" s="69">
        <f>IF(RES_hh_fech!N27=0,0,RES_hh_fech!N27/RES_summary!N$19)</f>
        <v>6.9079203032096972</v>
      </c>
      <c r="O27" s="69">
        <f>IF(RES_hh_fech!O27=0,0,RES_hh_fech!O27/RES_summary!O$19)</f>
        <v>6.0568567813827352</v>
      </c>
      <c r="P27" s="69">
        <f>IF(RES_hh_fech!P27=0,0,RES_hh_fech!P27/RES_summary!P$19)</f>
        <v>6.5380099370850271</v>
      </c>
      <c r="Q27" s="69">
        <f>IF(RES_hh_fech!Q27=0,0,RES_hh_fech!Q27/RES_summary!Q$19)</f>
        <v>6.5868411568477558</v>
      </c>
      <c r="R27" s="69">
        <f>IF(RES_hh_fech!R27=0,0,RES_hh_fech!R27/RES_summary!R$19)</f>
        <v>6.7136493580194987</v>
      </c>
      <c r="S27" s="69">
        <f>IF(RES_hh_fech!S27=0,0,RES_hh_fech!S27/RES_summary!S$19)</f>
        <v>6.7055518955043825</v>
      </c>
      <c r="T27" s="69">
        <f>IF(RES_hh_fech!T27=0,0,RES_hh_fech!T27/RES_summary!T$19)</f>
        <v>7.1491611984490566</v>
      </c>
      <c r="U27" s="69">
        <f>IF(RES_hh_fech!U27=0,0,RES_hh_fech!U27/RES_summary!U$19)</f>
        <v>6.5790591135220104</v>
      </c>
      <c r="V27" s="69">
        <f>IF(RES_hh_fech!V27=0,0,RES_hh_fech!V27/RES_summary!V$19)</f>
        <v>6.4377688447738697</v>
      </c>
      <c r="W27" s="69">
        <f>IF(RES_hh_fech!W27=0,0,RES_hh_fech!W27/RES_summary!W$19)</f>
        <v>6.600707708474383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7.259735686461239</v>
      </c>
      <c r="C28" s="72">
        <f>IF(RES_hh_fech!C28=0,0,RES_hh_fech!C28/RES_summary!C$19)</f>
        <v>7.6220287637242095</v>
      </c>
      <c r="D28" s="72">
        <f>IF(RES_hh_fech!D28=0,0,RES_hh_fech!D28/RES_summary!D$19)</f>
        <v>7.8183881488936775</v>
      </c>
      <c r="E28" s="72">
        <f>IF(RES_hh_fech!E28=0,0,RES_hh_fech!E28/RES_summary!E$19)</f>
        <v>7.866299213107018</v>
      </c>
      <c r="F28" s="72">
        <f>IF(RES_hh_fech!F28=0,0,RES_hh_fech!F28/RES_summary!F$19)</f>
        <v>8.0719899487498701</v>
      </c>
      <c r="G28" s="72">
        <f>IF(RES_hh_fech!G28=0,0,RES_hh_fech!G28/RES_summary!G$19)</f>
        <v>8.3596876410133287</v>
      </c>
      <c r="H28" s="72">
        <f>IF(RES_hh_fech!H28=0,0,RES_hh_fech!H28/RES_summary!H$19)</f>
        <v>8.757167132124442</v>
      </c>
      <c r="I28" s="72">
        <f>IF(RES_hh_fech!I28=0,0,RES_hh_fech!I28/RES_summary!I$19)</f>
        <v>8.9230230417656351</v>
      </c>
      <c r="J28" s="72">
        <f>IF(RES_hh_fech!J28=0,0,RES_hh_fech!J28/RES_summary!J$19)</f>
        <v>9.0131867448420593</v>
      </c>
      <c r="K28" s="72">
        <f>IF(RES_hh_fech!K28=0,0,RES_hh_fech!K28/RES_summary!K$19)</f>
        <v>8.8297389256809371</v>
      </c>
      <c r="L28" s="72">
        <f>IF(RES_hh_fech!L28=0,0,RES_hh_fech!L28/RES_summary!L$19)</f>
        <v>8.6860809679371904</v>
      </c>
      <c r="M28" s="72">
        <f>IF(RES_hh_fech!M28=0,0,RES_hh_fech!M28/RES_summary!M$19)</f>
        <v>8.6025905933143143</v>
      </c>
      <c r="N28" s="72">
        <f>IF(RES_hh_fech!N28=0,0,RES_hh_fech!N28/RES_summary!N$19)</f>
        <v>7.984466086082521</v>
      </c>
      <c r="O28" s="72">
        <f>IF(RES_hh_fech!O28=0,0,RES_hh_fech!O28/RES_summary!O$19)</f>
        <v>7.1798469583528783</v>
      </c>
      <c r="P28" s="72">
        <f>IF(RES_hh_fech!P28=0,0,RES_hh_fech!P28/RES_summary!P$19)</f>
        <v>7.5289387731654926</v>
      </c>
      <c r="Q28" s="72">
        <f>IF(RES_hh_fech!Q28=0,0,RES_hh_fech!Q28/RES_summary!Q$19)</f>
        <v>7.7686297297292919</v>
      </c>
      <c r="R28" s="72">
        <f>IF(RES_hh_fech!R28=0,0,RES_hh_fech!R28/RES_summary!R$19)</f>
        <v>7.61744584130712</v>
      </c>
      <c r="S28" s="72">
        <f>IF(RES_hh_fech!S28=0,0,RES_hh_fech!S28/RES_summary!S$19)</f>
        <v>8.2253687336699386</v>
      </c>
      <c r="T28" s="72">
        <f>IF(RES_hh_fech!T28=0,0,RES_hh_fech!T28/RES_summary!T$19)</f>
        <v>8.0561376046470361</v>
      </c>
      <c r="U28" s="72">
        <f>IF(RES_hh_fech!U28=0,0,RES_hh_fech!U28/RES_summary!U$19)</f>
        <v>8.5823650988866458</v>
      </c>
      <c r="V28" s="72">
        <f>IF(RES_hh_fech!V28=0,0,RES_hh_fech!V28/RES_summary!V$19)</f>
        <v>7.4829642527714295</v>
      </c>
      <c r="W28" s="72">
        <f>IF(RES_hh_fech!W28=0,0,RES_hh_fech!W28/RES_summary!W$19)</f>
        <v>7.4436380613085067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7.3678502527165826</v>
      </c>
      <c r="C29" s="72">
        <f>IF(RES_hh_fech!C29=0,0,RES_hh_fech!C29/RES_summary!C$19)</f>
        <v>7.5653558222979456</v>
      </c>
      <c r="D29" s="72">
        <f>IF(RES_hh_fech!D29=0,0,RES_hh_fech!D29/RES_summary!D$19)</f>
        <v>7.7912945213688438</v>
      </c>
      <c r="E29" s="72">
        <f>IF(RES_hh_fech!E29=0,0,RES_hh_fech!E29/RES_summary!E$19)</f>
        <v>7.9232708980396112</v>
      </c>
      <c r="F29" s="72">
        <f>IF(RES_hh_fech!F29=0,0,RES_hh_fech!F29/RES_summary!F$19)</f>
        <v>8.1106728151707284</v>
      </c>
      <c r="G29" s="72">
        <f>IF(RES_hh_fech!G29=0,0,RES_hh_fech!G29/RES_summary!G$19)</f>
        <v>8.3891773118628343</v>
      </c>
      <c r="H29" s="72">
        <f>IF(RES_hh_fech!H29=0,0,RES_hh_fech!H29/RES_summary!H$19)</f>
        <v>8.6543387544700359</v>
      </c>
      <c r="I29" s="72">
        <f>IF(RES_hh_fech!I29=0,0,RES_hh_fech!I29/RES_summary!I$19)</f>
        <v>8.9427022479589251</v>
      </c>
      <c r="J29" s="72">
        <f>IF(RES_hh_fech!J29=0,0,RES_hh_fech!J29/RES_summary!J$19)</f>
        <v>8.9832664535619919</v>
      </c>
      <c r="K29" s="72">
        <f>IF(RES_hh_fech!K29=0,0,RES_hh_fech!K29/RES_summary!K$19)</f>
        <v>8.7469307573265507</v>
      </c>
      <c r="L29" s="72">
        <f>IF(RES_hh_fech!L29=0,0,RES_hh_fech!L29/RES_summary!L$19)</f>
        <v>8.6290302856626777</v>
      </c>
      <c r="M29" s="72">
        <f>IF(RES_hh_fech!M29=0,0,RES_hh_fech!M29/RES_summary!M$19)</f>
        <v>8.1472722991774464</v>
      </c>
      <c r="N29" s="72">
        <f>IF(RES_hh_fech!N29=0,0,RES_hh_fech!N29/RES_summary!N$19)</f>
        <v>7.8205808873234499</v>
      </c>
      <c r="O29" s="72">
        <f>IF(RES_hh_fech!O29=0,0,RES_hh_fech!O29/RES_summary!O$19)</f>
        <v>7.5724474455190869</v>
      </c>
      <c r="P29" s="72">
        <f>IF(RES_hh_fech!P29=0,0,RES_hh_fech!P29/RES_summary!P$19)</f>
        <v>7.5104161228435622</v>
      </c>
      <c r="Q29" s="72">
        <f>IF(RES_hh_fech!Q29=0,0,RES_hh_fech!Q29/RES_summary!Q$19)</f>
        <v>7.5910190369959514</v>
      </c>
      <c r="R29" s="72">
        <f>IF(RES_hh_fech!R29=0,0,RES_hh_fech!R29/RES_summary!R$19)</f>
        <v>7.7687816266549161</v>
      </c>
      <c r="S29" s="72">
        <f>IF(RES_hh_fech!S29=0,0,RES_hh_fech!S29/RES_summary!S$19)</f>
        <v>8.0338552540411907</v>
      </c>
      <c r="T29" s="72">
        <f>IF(RES_hh_fech!T29=0,0,RES_hh_fech!T29/RES_summary!T$19)</f>
        <v>8.4837502706394332</v>
      </c>
      <c r="U29" s="72">
        <f>IF(RES_hh_fech!U29=0,0,RES_hh_fech!U29/RES_summary!U$19)</f>
        <v>7.5881448240283209</v>
      </c>
      <c r="V29" s="72">
        <f>IF(RES_hh_fech!V29=0,0,RES_hh_fech!V29/RES_summary!V$19)</f>
        <v>7.5318250184582878</v>
      </c>
      <c r="W29" s="72">
        <f>IF(RES_hh_fech!W29=0,0,RES_hh_fech!W29/RES_summary!W$19)</f>
        <v>7.9741346475790618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6.9563396716415946</v>
      </c>
      <c r="C30" s="72">
        <f>IF(RES_hh_fech!C30=0,0,RES_hh_fech!C30/RES_summary!C$19)</f>
        <v>7.8153456970830808</v>
      </c>
      <c r="D30" s="72">
        <f>IF(RES_hh_fech!D30=0,0,RES_hh_fech!D30/RES_summary!D$19)</f>
        <v>7.8480725982060067</v>
      </c>
      <c r="E30" s="72">
        <f>IF(RES_hh_fech!E30=0,0,RES_hh_fech!E30/RES_summary!E$19)</f>
        <v>8.518169688137208</v>
      </c>
      <c r="F30" s="72">
        <f>IF(RES_hh_fech!F30=0,0,RES_hh_fech!F30/RES_summary!F$19)</f>
        <v>7.7819598694602519</v>
      </c>
      <c r="G30" s="72">
        <f>IF(RES_hh_fech!G30=0,0,RES_hh_fech!G30/RES_summary!G$19)</f>
        <v>7.8039073964786709</v>
      </c>
      <c r="H30" s="72">
        <f>IF(RES_hh_fech!H30=0,0,RES_hh_fech!H30/RES_summary!H$19)</f>
        <v>9.5680109696076876</v>
      </c>
      <c r="I30" s="72">
        <f>IF(RES_hh_fech!I30=0,0,RES_hh_fech!I30/RES_summary!I$19)</f>
        <v>9.3764235666256592</v>
      </c>
      <c r="J30" s="72">
        <f>IF(RES_hh_fech!J30=0,0,RES_hh_fech!J30/RES_summary!J$19)</f>
        <v>9.0705830358327226</v>
      </c>
      <c r="K30" s="72">
        <f>IF(RES_hh_fech!K30=0,0,RES_hh_fech!K30/RES_summary!K$19)</f>
        <v>8.9053783956857266</v>
      </c>
      <c r="L30" s="72">
        <f>IF(RES_hh_fech!L30=0,0,RES_hh_fech!L30/RES_summary!L$19)</f>
        <v>9.1839045867433917</v>
      </c>
      <c r="M30" s="72">
        <f>IF(RES_hh_fech!M30=0,0,RES_hh_fech!M30/RES_summary!M$19)</f>
        <v>7.7834616914186947</v>
      </c>
      <c r="N30" s="72">
        <f>IF(RES_hh_fech!N30=0,0,RES_hh_fech!N30/RES_summary!N$19)</f>
        <v>8.1840590632448453</v>
      </c>
      <c r="O30" s="72">
        <f>IF(RES_hh_fech!O30=0,0,RES_hh_fech!O30/RES_summary!O$19)</f>
        <v>7.0185294373273779</v>
      </c>
      <c r="P30" s="72">
        <f>IF(RES_hh_fech!P30=0,0,RES_hh_fech!P30/RES_summary!P$19)</f>
        <v>7.1319237559931272</v>
      </c>
      <c r="Q30" s="72">
        <f>IF(RES_hh_fech!Q30=0,0,RES_hh_fech!Q30/RES_summary!Q$19)</f>
        <v>7.6603987080513454</v>
      </c>
      <c r="R30" s="72">
        <f>IF(RES_hh_fech!R30=0,0,RES_hh_fech!R30/RES_summary!R$19)</f>
        <v>8.2003235709927917</v>
      </c>
      <c r="S30" s="72">
        <f>IF(RES_hh_fech!S30=0,0,RES_hh_fech!S30/RES_summary!S$19)</f>
        <v>7.8699488643431463</v>
      </c>
      <c r="T30" s="72">
        <f>IF(RES_hh_fech!T30=0,0,RES_hh_fech!T30/RES_summary!T$19)</f>
        <v>8.4641418798644796</v>
      </c>
      <c r="U30" s="72">
        <f>IF(RES_hh_fech!U30=0,0,RES_hh_fech!U30/RES_summary!U$19)</f>
        <v>7.7632707009865918</v>
      </c>
      <c r="V30" s="72">
        <f>IF(RES_hh_fech!V30=0,0,RES_hh_fech!V30/RES_summary!V$19)</f>
        <v>7.6639616096571253</v>
      </c>
      <c r="W30" s="72">
        <f>IF(RES_hh_fech!W30=0,0,RES_hh_fech!W30/RES_summary!W$19)</f>
        <v>8.0805547493582051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7.0449125155476802</v>
      </c>
      <c r="C31" s="72">
        <f>IF(RES_hh_fech!C31=0,0,RES_hh_fech!C31/RES_summary!C$19)</f>
        <v>8.0232422253448323</v>
      </c>
      <c r="D31" s="72">
        <f>IF(RES_hh_fech!D31=0,0,RES_hh_fech!D31/RES_summary!D$19)</f>
        <v>7.8506370405353954</v>
      </c>
      <c r="E31" s="72">
        <f>IF(RES_hh_fech!E31=0,0,RES_hh_fech!E31/RES_summary!E$19)</f>
        <v>8.2231690900868486</v>
      </c>
      <c r="F31" s="72">
        <f>IF(RES_hh_fech!F31=0,0,RES_hh_fech!F31/RES_summary!F$19)</f>
        <v>7.8897672661014333</v>
      </c>
      <c r="G31" s="72">
        <f>IF(RES_hh_fech!G31=0,0,RES_hh_fech!G31/RES_summary!G$19)</f>
        <v>8.102549616987071</v>
      </c>
      <c r="H31" s="72">
        <f>IF(RES_hh_fech!H31=0,0,RES_hh_fech!H31/RES_summary!H$19)</f>
        <v>9.4486786125566606</v>
      </c>
      <c r="I31" s="72">
        <f>IF(RES_hh_fech!I31=0,0,RES_hh_fech!I31/RES_summary!I$19)</f>
        <v>9.1660471336938993</v>
      </c>
      <c r="J31" s="72">
        <f>IF(RES_hh_fech!J31=0,0,RES_hh_fech!J31/RES_summary!J$19)</f>
        <v>8.9944327129895871</v>
      </c>
      <c r="K31" s="72">
        <f>IF(RES_hh_fech!K31=0,0,RES_hh_fech!K31/RES_summary!K$19)</f>
        <v>8.7655454787941824</v>
      </c>
      <c r="L31" s="72">
        <f>IF(RES_hh_fech!L31=0,0,RES_hh_fech!L31/RES_summary!L$19)</f>
        <v>8.8336714214841372</v>
      </c>
      <c r="M31" s="72">
        <f>IF(RES_hh_fech!M31=0,0,RES_hh_fech!M31/RES_summary!M$19)</f>
        <v>8.6478873249504673</v>
      </c>
      <c r="N31" s="72">
        <f>IF(RES_hh_fech!N31=0,0,RES_hh_fech!N31/RES_summary!N$19)</f>
        <v>8.6592090679956826</v>
      </c>
      <c r="O31" s="72">
        <f>IF(RES_hh_fech!O31=0,0,RES_hh_fech!O31/RES_summary!O$19)</f>
        <v>8.5509525934585753</v>
      </c>
      <c r="P31" s="72">
        <f>IF(RES_hh_fech!P31=0,0,RES_hh_fech!P31/RES_summary!P$19)</f>
        <v>8.689141150023568</v>
      </c>
      <c r="Q31" s="72">
        <f>IF(RES_hh_fech!Q31=0,0,RES_hh_fech!Q31/RES_summary!Q$19)</f>
        <v>8.8868360442685024</v>
      </c>
      <c r="R31" s="72">
        <f>IF(RES_hh_fech!R31=0,0,RES_hh_fech!R31/RES_summary!R$19)</f>
        <v>7.0988159043020813</v>
      </c>
      <c r="S31" s="72">
        <f>IF(RES_hh_fech!S31=0,0,RES_hh_fech!S31/RES_summary!S$19)</f>
        <v>7.7555379836775957</v>
      </c>
      <c r="T31" s="72">
        <f>IF(RES_hh_fech!T31=0,0,RES_hh_fech!T31/RES_summary!T$19)</f>
        <v>8.0593757475987005</v>
      </c>
      <c r="U31" s="72">
        <f>IF(RES_hh_fech!U31=0,0,RES_hh_fech!U31/RES_summary!U$19)</f>
        <v>8.1327983110908324</v>
      </c>
      <c r="V31" s="72">
        <f>IF(RES_hh_fech!V31=0,0,RES_hh_fech!V31/RES_summary!V$19)</f>
        <v>8.011448577430869</v>
      </c>
      <c r="W31" s="72">
        <f>IF(RES_hh_fech!W31=0,0,RES_hh_fech!W31/RES_summary!W$19)</f>
        <v>8.0728175847858701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5.4356204708997726</v>
      </c>
      <c r="C32" s="77">
        <f>IF(RES_hh_fech!C32=0,0,RES_hh_fech!C32/RES_summary!C$19)</f>
        <v>6.2599022630933732</v>
      </c>
      <c r="D32" s="77">
        <f>IF(RES_hh_fech!D32=0,0,RES_hh_fech!D32/RES_summary!D$19)</f>
        <v>6.1093784767667625</v>
      </c>
      <c r="E32" s="77">
        <f>IF(RES_hh_fech!E32=0,0,RES_hh_fech!E32/RES_summary!E$19)</f>
        <v>6.2064413212290246</v>
      </c>
      <c r="F32" s="77">
        <f>IF(RES_hh_fech!F32=0,0,RES_hh_fech!F32/RES_summary!F$19)</f>
        <v>6.0756068430989787</v>
      </c>
      <c r="G32" s="77">
        <f>IF(RES_hh_fech!G32=0,0,RES_hh_fech!G32/RES_summary!G$19)</f>
        <v>6.1923378551167989</v>
      </c>
      <c r="H32" s="77">
        <f>IF(RES_hh_fech!H32=0,0,RES_hh_fech!H32/RES_summary!H$19)</f>
        <v>7.2837170371337621</v>
      </c>
      <c r="I32" s="77">
        <f>IF(RES_hh_fech!I32=0,0,RES_hh_fech!I32/RES_summary!I$19)</f>
        <v>7.0926308530184672</v>
      </c>
      <c r="J32" s="77">
        <f>IF(RES_hh_fech!J32=0,0,RES_hh_fech!J32/RES_summary!J$19)</f>
        <v>6.9097447519062172</v>
      </c>
      <c r="K32" s="77">
        <f>IF(RES_hh_fech!K32=0,0,RES_hh_fech!K32/RES_summary!K$19)</f>
        <v>6.5869161903971438</v>
      </c>
      <c r="L32" s="77">
        <f>IF(RES_hh_fech!L32=0,0,RES_hh_fech!L32/RES_summary!L$19)</f>
        <v>6.9215816415883253</v>
      </c>
      <c r="M32" s="77">
        <f>IF(RES_hh_fech!M32=0,0,RES_hh_fech!M32/RES_summary!M$19)</f>
        <v>6.3686859096331787</v>
      </c>
      <c r="N32" s="77">
        <f>IF(RES_hh_fech!N32=0,0,RES_hh_fech!N32/RES_summary!N$19)</f>
        <v>6.1077019049648369</v>
      </c>
      <c r="O32" s="77">
        <f>IF(RES_hh_fech!O32=0,0,RES_hh_fech!O32/RES_summary!O$19)</f>
        <v>5.1876268175119407</v>
      </c>
      <c r="P32" s="77">
        <f>IF(RES_hh_fech!P32=0,0,RES_hh_fech!P32/RES_summary!P$19)</f>
        <v>5.9645522841021927</v>
      </c>
      <c r="Q32" s="77">
        <f>IF(RES_hh_fech!Q32=0,0,RES_hh_fech!Q32/RES_summary!Q$19)</f>
        <v>5.7914813559834526</v>
      </c>
      <c r="R32" s="77">
        <f>IF(RES_hh_fech!R32=0,0,RES_hh_fech!R32/RES_summary!R$19)</f>
        <v>5.7704454036348753</v>
      </c>
      <c r="S32" s="77">
        <f>IF(RES_hh_fech!S32=0,0,RES_hh_fech!S32/RES_summary!S$19)</f>
        <v>5.8089964230316617</v>
      </c>
      <c r="T32" s="77">
        <f>IF(RES_hh_fech!T32=0,0,RES_hh_fech!T32/RES_summary!T$19)</f>
        <v>6.2245202726797944</v>
      </c>
      <c r="U32" s="77">
        <f>IF(RES_hh_fech!U32=0,0,RES_hh_fech!U32/RES_summary!U$19)</f>
        <v>5.7937244065066347</v>
      </c>
      <c r="V32" s="77">
        <f>IF(RES_hh_fech!V32=0,0,RES_hh_fech!V32/RES_summary!V$19)</f>
        <v>5.6479544309081993</v>
      </c>
      <c r="W32" s="77">
        <f>IF(RES_hh_fech!W32=0,0,RES_hh_fech!W32/RES_summary!W$19)</f>
        <v>5.6270339786047421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38.618177342841356</v>
      </c>
      <c r="C3" s="65">
        <f>IF(RES_hh_tesh!C3=0,0,RES_hh_tesh!C3/RES_summary!C$19)</f>
        <v>41.531915771801536</v>
      </c>
      <c r="D3" s="65">
        <f>IF(RES_hh_tesh!D3=0,0,RES_hh_tesh!D3/RES_summary!D$19)</f>
        <v>42.164966101383463</v>
      </c>
      <c r="E3" s="65">
        <f>IF(RES_hh_tesh!E3=0,0,RES_hh_tesh!E3/RES_summary!E$19)</f>
        <v>45.277204367465679</v>
      </c>
      <c r="F3" s="65">
        <f>IF(RES_hh_tesh!F3=0,0,RES_hh_tesh!F3/RES_summary!F$19)</f>
        <v>47.174642401944681</v>
      </c>
      <c r="G3" s="65">
        <f>IF(RES_hh_tesh!G3=0,0,RES_hh_tesh!G3/RES_summary!G$19)</f>
        <v>49.018809644784731</v>
      </c>
      <c r="H3" s="65">
        <f>IF(RES_hh_tesh!H3=0,0,RES_hh_tesh!H3/RES_summary!H$19)</f>
        <v>51.234456254178752</v>
      </c>
      <c r="I3" s="65">
        <f>IF(RES_hh_tesh!I3=0,0,RES_hh_tesh!I3/RES_summary!I$19)</f>
        <v>50.148145930025613</v>
      </c>
      <c r="J3" s="65">
        <f>IF(RES_hh_tesh!J3=0,0,RES_hh_tesh!J3/RES_summary!J$19)</f>
        <v>48.485227975606946</v>
      </c>
      <c r="K3" s="65">
        <f>IF(RES_hh_tesh!K3=0,0,RES_hh_tesh!K3/RES_summary!K$19)</f>
        <v>50.050797327360328</v>
      </c>
      <c r="L3" s="65">
        <f>IF(RES_hh_tesh!L3=0,0,RES_hh_tesh!L3/RES_summary!L$19)</f>
        <v>54.755859400881839</v>
      </c>
      <c r="M3" s="65">
        <f>IF(RES_hh_tesh!M3=0,0,RES_hh_tesh!M3/RES_summary!M$19)</f>
        <v>49.754866850416327</v>
      </c>
      <c r="N3" s="65">
        <f>IF(RES_hh_tesh!N3=0,0,RES_hh_tesh!N3/RES_summary!N$19)</f>
        <v>49.198962733667912</v>
      </c>
      <c r="O3" s="65">
        <f>IF(RES_hh_tesh!O3=0,0,RES_hh_tesh!O3/RES_summary!O$19)</f>
        <v>46.211282062098469</v>
      </c>
      <c r="P3" s="65">
        <f>IF(RES_hh_tesh!P3=0,0,RES_hh_tesh!P3/RES_summary!P$19)</f>
        <v>45.546970223030911</v>
      </c>
      <c r="Q3" s="65">
        <f>IF(RES_hh_tesh!Q3=0,0,RES_hh_tesh!Q3/RES_summary!Q$19)</f>
        <v>47.09837814032533</v>
      </c>
      <c r="R3" s="65">
        <f>IF(RES_hh_tesh!R3=0,0,RES_hh_tesh!R3/RES_summary!R$19)</f>
        <v>43.7263822724966</v>
      </c>
      <c r="S3" s="65">
        <f>IF(RES_hh_tesh!S3=0,0,RES_hh_tesh!S3/RES_summary!S$19)</f>
        <v>45.302136057533325</v>
      </c>
      <c r="T3" s="65">
        <f>IF(RES_hh_tesh!T3=0,0,RES_hh_tesh!T3/RES_summary!T$19)</f>
        <v>49.017075056198884</v>
      </c>
      <c r="U3" s="65">
        <f>IF(RES_hh_tesh!U3=0,0,RES_hh_tesh!U3/RES_summary!U$19)</f>
        <v>46.485478829316484</v>
      </c>
      <c r="V3" s="65">
        <f>IF(RES_hh_tesh!V3=0,0,RES_hh_tesh!V3/RES_summary!V$19)</f>
        <v>46.96296034547504</v>
      </c>
      <c r="W3" s="65">
        <f>IF(RES_hh_tesh!W3=0,0,RES_hh_tesh!W3/RES_summary!W$19)</f>
        <v>47.168729838156715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26.992884376854196</v>
      </c>
      <c r="C4" s="69">
        <f>IF(RES_hh_tesh!C4=0,0,RES_hh_tesh!C4/RES_summary!C$19)</f>
        <v>28.756734955625813</v>
      </c>
      <c r="D4" s="69">
        <f>IF(RES_hh_tesh!D4=0,0,RES_hh_tesh!D4/RES_summary!D$19)</f>
        <v>29.704048514527344</v>
      </c>
      <c r="E4" s="69">
        <f>IF(RES_hh_tesh!E4=0,0,RES_hh_tesh!E4/RES_summary!E$19)</f>
        <v>32.114356962084706</v>
      </c>
      <c r="F4" s="69">
        <f>IF(RES_hh_tesh!F4=0,0,RES_hh_tesh!F4/RES_summary!F$19)</f>
        <v>34.337838311156418</v>
      </c>
      <c r="G4" s="69">
        <f>IF(RES_hh_tesh!G4=0,0,RES_hh_tesh!G4/RES_summary!G$19)</f>
        <v>35.332412600855285</v>
      </c>
      <c r="H4" s="69">
        <f>IF(RES_hh_tesh!H4=0,0,RES_hh_tesh!H4/RES_summary!H$19)</f>
        <v>36.214465076194891</v>
      </c>
      <c r="I4" s="69">
        <f>IF(RES_hh_tesh!I4=0,0,RES_hh_tesh!I4/RES_summary!I$19)</f>
        <v>35.86973625381323</v>
      </c>
      <c r="J4" s="69">
        <f>IF(RES_hh_tesh!J4=0,0,RES_hh_tesh!J4/RES_summary!J$19)</f>
        <v>34.073914151804402</v>
      </c>
      <c r="K4" s="69">
        <f>IF(RES_hh_tesh!K4=0,0,RES_hh_tesh!K4/RES_summary!K$19)</f>
        <v>35.075898289348508</v>
      </c>
      <c r="L4" s="69">
        <f>IF(RES_hh_tesh!L4=0,0,RES_hh_tesh!L4/RES_summary!L$19)</f>
        <v>39.145676324152255</v>
      </c>
      <c r="M4" s="69">
        <f>IF(RES_hh_tesh!M4=0,0,RES_hh_tesh!M4/RES_summary!M$19)</f>
        <v>34.528298610996323</v>
      </c>
      <c r="N4" s="69">
        <f>IF(RES_hh_tesh!N4=0,0,RES_hh_tesh!N4/RES_summary!N$19)</f>
        <v>33.99601222813444</v>
      </c>
      <c r="O4" s="69">
        <f>IF(RES_hh_tesh!O4=0,0,RES_hh_tesh!O4/RES_summary!O$19)</f>
        <v>31.612299094034476</v>
      </c>
      <c r="P4" s="69">
        <f>IF(RES_hh_tesh!P4=0,0,RES_hh_tesh!P4/RES_summary!P$19)</f>
        <v>30.922224786392611</v>
      </c>
      <c r="Q4" s="69">
        <f>IF(RES_hh_tesh!Q4=0,0,RES_hh_tesh!Q4/RES_summary!Q$19)</f>
        <v>31.18299620091214</v>
      </c>
      <c r="R4" s="69">
        <f>IF(RES_hh_tesh!R4=0,0,RES_hh_tesh!R4/RES_summary!R$19)</f>
        <v>27.494267146819418</v>
      </c>
      <c r="S4" s="69">
        <f>IF(RES_hh_tesh!S4=0,0,RES_hh_tesh!S4/RES_summary!S$19)</f>
        <v>28.400990614362652</v>
      </c>
      <c r="T4" s="69">
        <f>IF(RES_hh_tesh!T4=0,0,RES_hh_tesh!T4/RES_summary!T$19)</f>
        <v>32.22545492995873</v>
      </c>
      <c r="U4" s="69">
        <f>IF(RES_hh_tesh!U4=0,0,RES_hh_tesh!U4/RES_summary!U$19)</f>
        <v>30.110506027251116</v>
      </c>
      <c r="V4" s="69">
        <f>IF(RES_hh_tesh!V4=0,0,RES_hh_tesh!V4/RES_summary!V$19)</f>
        <v>30.497532178479062</v>
      </c>
      <c r="W4" s="69">
        <f>IF(RES_hh_tesh!W4=0,0,RES_hh_tesh!W4/RES_summary!W$19)</f>
        <v>30.057309767910034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26.467711940969835</v>
      </c>
      <c r="C5" s="72">
        <f>IF(RES_hh_tesh!C5=0,0,RES_hh_tesh!C5/RES_summary!C$19)</f>
        <v>28.222281976431546</v>
      </c>
      <c r="D5" s="72">
        <f>IF(RES_hh_tesh!D5=0,0,RES_hh_tesh!D5/RES_summary!D$19)</f>
        <v>31.05276510554053</v>
      </c>
      <c r="E5" s="72">
        <f>IF(RES_hh_tesh!E5=0,0,RES_hh_tesh!E5/RES_summary!E$19)</f>
        <v>28.228727295716393</v>
      </c>
      <c r="F5" s="72">
        <f>IF(RES_hh_tesh!F5=0,0,RES_hh_tesh!F5/RES_summary!F$19)</f>
        <v>35.319025178358444</v>
      </c>
      <c r="G5" s="72">
        <f>IF(RES_hh_tesh!G5=0,0,RES_hh_tesh!G5/RES_summary!G$19)</f>
        <v>36.38791234186251</v>
      </c>
      <c r="H5" s="72">
        <f>IF(RES_hh_tesh!H5=0,0,RES_hh_tesh!H5/RES_summary!H$19)</f>
        <v>36.810161333246306</v>
      </c>
      <c r="I5" s="72">
        <f>IF(RES_hh_tesh!I5=0,0,RES_hh_tesh!I5/RES_summary!I$19)</f>
        <v>33.180294764953551</v>
      </c>
      <c r="J5" s="72">
        <f>IF(RES_hh_tesh!J5=0,0,RES_hh_tesh!J5/RES_summary!J$19)</f>
        <v>34.813811346757362</v>
      </c>
      <c r="K5" s="72">
        <f>IF(RES_hh_tesh!K5=0,0,RES_hh_tesh!K5/RES_summary!K$19)</f>
        <v>37.670324850403304</v>
      </c>
      <c r="L5" s="72">
        <f>IF(RES_hh_tesh!L5=0,0,RES_hh_tesh!L5/RES_summary!L$19)</f>
        <v>36.794978884578747</v>
      </c>
      <c r="M5" s="72">
        <f>IF(RES_hh_tesh!M5=0,0,RES_hh_tesh!M5/RES_summary!M$19)</f>
        <v>34.848540501539865</v>
      </c>
      <c r="N5" s="72">
        <f>IF(RES_hh_tesh!N5=0,0,RES_hh_tesh!N5/RES_summary!N$19)</f>
        <v>35.590591468261067</v>
      </c>
      <c r="O5" s="72">
        <f>IF(RES_hh_tesh!O5=0,0,RES_hh_tesh!O5/RES_summary!O$19)</f>
        <v>28.50403009605796</v>
      </c>
      <c r="P5" s="72">
        <f>IF(RES_hh_tesh!P5=0,0,RES_hh_tesh!P5/RES_summary!P$19)</f>
        <v>27.774882181909806</v>
      </c>
      <c r="Q5" s="72">
        <f>IF(RES_hh_tesh!Q5=0,0,RES_hh_tesh!Q5/RES_summary!Q$19)</f>
        <v>24.966960578179183</v>
      </c>
      <c r="R5" s="72">
        <f>IF(RES_hh_tesh!R5=0,0,RES_hh_tesh!R5/RES_summary!R$19)</f>
        <v>22.031398255458107</v>
      </c>
      <c r="S5" s="72">
        <f>IF(RES_hh_tesh!S5=0,0,RES_hh_tesh!S5/RES_summary!S$19)</f>
        <v>36.126857271875643</v>
      </c>
      <c r="T5" s="72">
        <f>IF(RES_hh_tesh!T5=0,0,RES_hh_tesh!T5/RES_summary!T$19)</f>
        <v>40.333816428369701</v>
      </c>
      <c r="U5" s="72">
        <f>IF(RES_hh_tesh!U5=0,0,RES_hh_tesh!U5/RES_summary!U$19)</f>
        <v>26.721069739058869</v>
      </c>
      <c r="V5" s="72">
        <f>IF(RES_hh_tesh!V5=0,0,RES_hh_tesh!V5/RES_summary!V$19)</f>
        <v>30.671102089418966</v>
      </c>
      <c r="W5" s="72">
        <f>IF(RES_hh_tesh!W5=0,0,RES_hh_tesh!W5/RES_summary!W$19)</f>
        <v>28.741699857848086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28.113220532420108</v>
      </c>
      <c r="C6" s="72">
        <f>IF(RES_hh_tesh!C6=0,0,RES_hh_tesh!C6/RES_summary!C$19)</f>
        <v>26.685157951537821</v>
      </c>
      <c r="D6" s="72">
        <f>IF(RES_hh_tesh!D6=0,0,RES_hh_tesh!D6/RES_summary!D$19)</f>
        <v>28.930817733163781</v>
      </c>
      <c r="E6" s="72">
        <f>IF(RES_hh_tesh!E6=0,0,RES_hh_tesh!E6/RES_summary!E$19)</f>
        <v>31.103343114444762</v>
      </c>
      <c r="F6" s="72">
        <f>IF(RES_hh_tesh!F6=0,0,RES_hh_tesh!F6/RES_summary!F$19)</f>
        <v>34.071139485618517</v>
      </c>
      <c r="G6" s="72">
        <f>IF(RES_hh_tesh!G6=0,0,RES_hh_tesh!G6/RES_summary!G$19)</f>
        <v>35.345096802931955</v>
      </c>
      <c r="H6" s="72">
        <f>IF(RES_hh_tesh!H6=0,0,RES_hh_tesh!H6/RES_summary!H$19)</f>
        <v>34.059796663096229</v>
      </c>
      <c r="I6" s="72">
        <f>IF(RES_hh_tesh!I6=0,0,RES_hh_tesh!I6/RES_summary!I$19)</f>
        <v>35.128062123021046</v>
      </c>
      <c r="J6" s="72">
        <f>IF(RES_hh_tesh!J6=0,0,RES_hh_tesh!J6/RES_summary!J$19)</f>
        <v>35.319208127600128</v>
      </c>
      <c r="K6" s="72">
        <f>IF(RES_hh_tesh!K6=0,0,RES_hh_tesh!K6/RES_summary!K$19)</f>
        <v>34.457863068607736</v>
      </c>
      <c r="L6" s="72">
        <f>IF(RES_hh_tesh!L6=0,0,RES_hh_tesh!L6/RES_summary!L$19)</f>
        <v>37.886950695714916</v>
      </c>
      <c r="M6" s="72">
        <f>IF(RES_hh_tesh!M6=0,0,RES_hh_tesh!M6/RES_summary!M$19)</f>
        <v>32.566857081290856</v>
      </c>
      <c r="N6" s="72">
        <f>IF(RES_hh_tesh!N6=0,0,RES_hh_tesh!N6/RES_summary!N$19)</f>
        <v>33.955045126979442</v>
      </c>
      <c r="O6" s="72">
        <f>IF(RES_hh_tesh!O6=0,0,RES_hh_tesh!O6/RES_summary!O$19)</f>
        <v>31.862213226256884</v>
      </c>
      <c r="P6" s="72">
        <f>IF(RES_hh_tesh!P6=0,0,RES_hh_tesh!P6/RES_summary!P$19)</f>
        <v>28.153044747793796</v>
      </c>
      <c r="Q6" s="72">
        <f>IF(RES_hh_tesh!Q6=0,0,RES_hh_tesh!Q6/RES_summary!Q$19)</f>
        <v>28.969598037869126</v>
      </c>
      <c r="R6" s="72">
        <f>IF(RES_hh_tesh!R6=0,0,RES_hh_tesh!R6/RES_summary!R$19)</f>
        <v>32.160248073446922</v>
      </c>
      <c r="S6" s="72">
        <f>IF(RES_hh_tesh!S6=0,0,RES_hh_tesh!S6/RES_summary!S$19)</f>
        <v>26.483471488795921</v>
      </c>
      <c r="T6" s="72">
        <f>IF(RES_hh_tesh!T6=0,0,RES_hh_tesh!T6/RES_summary!T$19)</f>
        <v>33.217398536279418</v>
      </c>
      <c r="U6" s="72">
        <f>IF(RES_hh_tesh!U6=0,0,RES_hh_tesh!U6/RES_summary!U$19)</f>
        <v>28.643209649704534</v>
      </c>
      <c r="V6" s="72">
        <f>IF(RES_hh_tesh!V6=0,0,RES_hh_tesh!V6/RES_summary!V$19)</f>
        <v>28.731060970607398</v>
      </c>
      <c r="W6" s="72">
        <f>IF(RES_hh_tesh!W6=0,0,RES_hh_tesh!W6/RES_summary!W$19)</f>
        <v>30.550074327138091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27.268605186928529</v>
      </c>
      <c r="C7" s="72">
        <f>IF(RES_hh_tesh!C7=0,0,RES_hh_tesh!C7/RES_summary!C$19)</f>
        <v>28.05709189653134</v>
      </c>
      <c r="D7" s="72">
        <f>IF(RES_hh_tesh!D7=0,0,RES_hh_tesh!D7/RES_summary!D$19)</f>
        <v>28.025364044100524</v>
      </c>
      <c r="E7" s="72">
        <f>IF(RES_hh_tesh!E7=0,0,RES_hh_tesh!E7/RES_summary!E$19)</f>
        <v>31.488618462924084</v>
      </c>
      <c r="F7" s="72">
        <f>IF(RES_hh_tesh!F7=0,0,RES_hh_tesh!F7/RES_summary!F$19)</f>
        <v>35.54747257708916</v>
      </c>
      <c r="G7" s="72">
        <f>IF(RES_hh_tesh!G7=0,0,RES_hh_tesh!G7/RES_summary!G$19)</f>
        <v>36.116676374324825</v>
      </c>
      <c r="H7" s="72">
        <f>IF(RES_hh_tesh!H7=0,0,RES_hh_tesh!H7/RES_summary!H$19)</f>
        <v>33.638464791792927</v>
      </c>
      <c r="I7" s="72">
        <f>IF(RES_hh_tesh!I7=0,0,RES_hh_tesh!I7/RES_summary!I$19)</f>
        <v>34.413625181628618</v>
      </c>
      <c r="J7" s="72">
        <f>IF(RES_hh_tesh!J7=0,0,RES_hh_tesh!J7/RES_summary!J$19)</f>
        <v>34.317877362303292</v>
      </c>
      <c r="K7" s="72">
        <f>IF(RES_hh_tesh!K7=0,0,RES_hh_tesh!K7/RES_summary!K$19)</f>
        <v>34.691394966528222</v>
      </c>
      <c r="L7" s="72">
        <f>IF(RES_hh_tesh!L7=0,0,RES_hh_tesh!L7/RES_summary!L$19)</f>
        <v>37.723525531205176</v>
      </c>
      <c r="M7" s="72">
        <f>IF(RES_hh_tesh!M7=0,0,RES_hh_tesh!M7/RES_summary!M$19)</f>
        <v>33.100858764630239</v>
      </c>
      <c r="N7" s="72">
        <f>IF(RES_hh_tesh!N7=0,0,RES_hh_tesh!N7/RES_summary!N$19)</f>
        <v>31.393745785441961</v>
      </c>
      <c r="O7" s="72">
        <f>IF(RES_hh_tesh!O7=0,0,RES_hh_tesh!O7/RES_summary!O$19)</f>
        <v>31.268531518959815</v>
      </c>
      <c r="P7" s="72">
        <f>IF(RES_hh_tesh!P7=0,0,RES_hh_tesh!P7/RES_summary!P$19)</f>
        <v>29.249823588950083</v>
      </c>
      <c r="Q7" s="72">
        <f>IF(RES_hh_tesh!Q7=0,0,RES_hh_tesh!Q7/RES_summary!Q$19)</f>
        <v>32.821329024992842</v>
      </c>
      <c r="R7" s="72">
        <f>IF(RES_hh_tesh!R7=0,0,RES_hh_tesh!R7/RES_summary!R$19)</f>
        <v>27.981173086060178</v>
      </c>
      <c r="S7" s="72">
        <f>IF(RES_hh_tesh!S7=0,0,RES_hh_tesh!S7/RES_summary!S$19)</f>
        <v>28.242896872547814</v>
      </c>
      <c r="T7" s="72">
        <f>IF(RES_hh_tesh!T7=0,0,RES_hh_tesh!T7/RES_summary!T$19)</f>
        <v>31.289054925846024</v>
      </c>
      <c r="U7" s="72">
        <f>IF(RES_hh_tesh!U7=0,0,RES_hh_tesh!U7/RES_summary!U$19)</f>
        <v>28.208291655856016</v>
      </c>
      <c r="V7" s="72">
        <f>IF(RES_hh_tesh!V7=0,0,RES_hh_tesh!V7/RES_summary!V$19)</f>
        <v>30.568081700883436</v>
      </c>
      <c r="W7" s="72">
        <f>IF(RES_hh_tesh!W7=0,0,RES_hh_tesh!W7/RES_summary!W$19)</f>
        <v>29.495557945251836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25.858212770817456</v>
      </c>
      <c r="C8" s="72">
        <f>IF(RES_hh_tesh!C8=0,0,RES_hh_tesh!C8/RES_summary!C$19)</f>
        <v>27.713877511215507</v>
      </c>
      <c r="D8" s="72">
        <f>IF(RES_hh_tesh!D8=0,0,RES_hh_tesh!D8/RES_summary!D$19)</f>
        <v>29.636610649808169</v>
      </c>
      <c r="E8" s="72">
        <f>IF(RES_hh_tesh!E8=0,0,RES_hh_tesh!E8/RES_summary!E$19)</f>
        <v>32.812075799988186</v>
      </c>
      <c r="F8" s="72">
        <f>IF(RES_hh_tesh!F8=0,0,RES_hh_tesh!F8/RES_summary!F$19)</f>
        <v>32.948758236478945</v>
      </c>
      <c r="G8" s="72">
        <f>IF(RES_hh_tesh!G8=0,0,RES_hh_tesh!G8/RES_summary!G$19)</f>
        <v>33.982318254001591</v>
      </c>
      <c r="H8" s="72">
        <f>IF(RES_hh_tesh!H8=0,0,RES_hh_tesh!H8/RES_summary!H$19)</f>
        <v>36.373038900330677</v>
      </c>
      <c r="I8" s="72">
        <f>IF(RES_hh_tesh!I8=0,0,RES_hh_tesh!I8/RES_summary!I$19)</f>
        <v>36.174341782528799</v>
      </c>
      <c r="J8" s="72">
        <f>IF(RES_hh_tesh!J8=0,0,RES_hh_tesh!J8/RES_summary!J$19)</f>
        <v>33.096642428918145</v>
      </c>
      <c r="K8" s="72">
        <f>IF(RES_hh_tesh!K8=0,0,RES_hh_tesh!K8/RES_summary!K$19)</f>
        <v>33.933600394643165</v>
      </c>
      <c r="L8" s="72">
        <f>IF(RES_hh_tesh!L8=0,0,RES_hh_tesh!L8/RES_summary!L$19)</f>
        <v>39.70343820199286</v>
      </c>
      <c r="M8" s="72">
        <f>IF(RES_hh_tesh!M8=0,0,RES_hh_tesh!M8/RES_summary!M$19)</f>
        <v>31.396545515396152</v>
      </c>
      <c r="N8" s="72">
        <f>IF(RES_hh_tesh!N8=0,0,RES_hh_tesh!N8/RES_summary!N$19)</f>
        <v>32.874300156395186</v>
      </c>
      <c r="O8" s="72">
        <f>IF(RES_hh_tesh!O8=0,0,RES_hh_tesh!O8/RES_summary!O$19)</f>
        <v>31.074291427911437</v>
      </c>
      <c r="P8" s="72">
        <f>IF(RES_hh_tesh!P8=0,0,RES_hh_tesh!P8/RES_summary!P$19)</f>
        <v>29.433459878106213</v>
      </c>
      <c r="Q8" s="72">
        <f>IF(RES_hh_tesh!Q8=0,0,RES_hh_tesh!Q8/RES_summary!Q$19)</f>
        <v>31.427734612159508</v>
      </c>
      <c r="R8" s="72">
        <f>IF(RES_hh_tesh!R8=0,0,RES_hh_tesh!R8/RES_summary!R$19)</f>
        <v>28.691917876117309</v>
      </c>
      <c r="S8" s="72">
        <f>IF(RES_hh_tesh!S8=0,0,RES_hh_tesh!S8/RES_summary!S$19)</f>
        <v>27.847319672678417</v>
      </c>
      <c r="T8" s="72">
        <f>IF(RES_hh_tesh!T8=0,0,RES_hh_tesh!T8/RES_summary!T$19)</f>
        <v>30.711763965793406</v>
      </c>
      <c r="U8" s="72">
        <f>IF(RES_hh_tesh!U8=0,0,RES_hh_tesh!U8/RES_summary!U$19)</f>
        <v>28.819217242991819</v>
      </c>
      <c r="V8" s="72">
        <f>IF(RES_hh_tesh!V8=0,0,RES_hh_tesh!V8/RES_summary!V$19)</f>
        <v>29.079071608096761</v>
      </c>
      <c r="W8" s="72">
        <f>IF(RES_hh_tesh!W8=0,0,RES_hh_tesh!W8/RES_summary!W$19)</f>
        <v>30.391785049882348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27.243391122551735</v>
      </c>
      <c r="C9" s="72">
        <f>IF(RES_hh_tesh!C9=0,0,RES_hh_tesh!C9/RES_summary!C$19)</f>
        <v>28.268994750272586</v>
      </c>
      <c r="D9" s="72">
        <f>IF(RES_hh_tesh!D9=0,0,RES_hh_tesh!D9/RES_summary!D$19)</f>
        <v>29.772526832332439</v>
      </c>
      <c r="E9" s="72">
        <f>IF(RES_hh_tesh!E9=0,0,RES_hh_tesh!E9/RES_summary!E$19)</f>
        <v>31.482827291307974</v>
      </c>
      <c r="F9" s="72">
        <f>IF(RES_hh_tesh!F9=0,0,RES_hh_tesh!F9/RES_summary!F$19)</f>
        <v>33.492900189567926</v>
      </c>
      <c r="G9" s="72">
        <f>IF(RES_hh_tesh!G9=0,0,RES_hh_tesh!G9/RES_summary!G$19)</f>
        <v>34.648644761319126</v>
      </c>
      <c r="H9" s="72">
        <f>IF(RES_hh_tesh!H9=0,0,RES_hh_tesh!H9/RES_summary!H$19)</f>
        <v>35.072862385731248</v>
      </c>
      <c r="I9" s="72">
        <f>IF(RES_hh_tesh!I9=0,0,RES_hh_tesh!I9/RES_summary!I$19)</f>
        <v>34.291662191057654</v>
      </c>
      <c r="J9" s="72">
        <f>IF(RES_hh_tesh!J9=0,0,RES_hh_tesh!J9/RES_summary!J$19)</f>
        <v>33.148576143665217</v>
      </c>
      <c r="K9" s="72">
        <f>IF(RES_hh_tesh!K9=0,0,RES_hh_tesh!K9/RES_summary!K$19)</f>
        <v>37.15581226759285</v>
      </c>
      <c r="L9" s="72">
        <f>IF(RES_hh_tesh!L9=0,0,RES_hh_tesh!L9/RES_summary!L$19)</f>
        <v>36.542379189621236</v>
      </c>
      <c r="M9" s="72">
        <f>IF(RES_hh_tesh!M9=0,0,RES_hh_tesh!M9/RES_summary!M$19)</f>
        <v>34.57504760592095</v>
      </c>
      <c r="N9" s="72">
        <f>IF(RES_hh_tesh!N9=0,0,RES_hh_tesh!N9/RES_summary!N$19)</f>
        <v>33.670257643205346</v>
      </c>
      <c r="O9" s="72">
        <f>IF(RES_hh_tesh!O9=0,0,RES_hh_tesh!O9/RES_summary!O$19)</f>
        <v>32.015146496178495</v>
      </c>
      <c r="P9" s="72">
        <f>IF(RES_hh_tesh!P9=0,0,RES_hh_tesh!P9/RES_summary!P$19)</f>
        <v>32.043923755027492</v>
      </c>
      <c r="Q9" s="72">
        <f>IF(RES_hh_tesh!Q9=0,0,RES_hh_tesh!Q9/RES_summary!Q$19)</f>
        <v>32.74866194935079</v>
      </c>
      <c r="R9" s="72">
        <f>IF(RES_hh_tesh!R9=0,0,RES_hh_tesh!R9/RES_summary!R$19)</f>
        <v>26.031756720835126</v>
      </c>
      <c r="S9" s="72">
        <f>IF(RES_hh_tesh!S9=0,0,RES_hh_tesh!S9/RES_summary!S$19)</f>
        <v>28.087944035098804</v>
      </c>
      <c r="T9" s="72">
        <f>IF(RES_hh_tesh!T9=0,0,RES_hh_tesh!T9/RES_summary!T$19)</f>
        <v>30.013009535090408</v>
      </c>
      <c r="U9" s="72">
        <f>IF(RES_hh_tesh!U9=0,0,RES_hh_tesh!U9/RES_summary!U$19)</f>
        <v>30.101753314023217</v>
      </c>
      <c r="V9" s="72">
        <f>IF(RES_hh_tesh!V9=0,0,RES_hh_tesh!V9/RES_summary!V$19)</f>
        <v>30.038129569095346</v>
      </c>
      <c r="W9" s="72">
        <f>IF(RES_hh_tesh!W9=0,0,RES_hh_tesh!W9/RES_summary!W$19)</f>
        <v>30.137828131952276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27.363863404822062</v>
      </c>
      <c r="C10" s="72">
        <f>IF(RES_hh_tesh!C10=0,0,RES_hh_tesh!C10/RES_summary!C$19)</f>
        <v>28.320193042071512</v>
      </c>
      <c r="D10" s="72">
        <f>IF(RES_hh_tesh!D10=0,0,RES_hh_tesh!D10/RES_summary!D$19)</f>
        <v>29.906644923609232</v>
      </c>
      <c r="E10" s="72">
        <f>IF(RES_hh_tesh!E10=0,0,RES_hh_tesh!E10/RES_summary!E$19)</f>
        <v>31.775070976865564</v>
      </c>
      <c r="F10" s="72">
        <f>IF(RES_hh_tesh!F10=0,0,RES_hh_tesh!F10/RES_summary!F$19)</f>
        <v>33.647867360554784</v>
      </c>
      <c r="G10" s="72">
        <f>IF(RES_hh_tesh!G10=0,0,RES_hh_tesh!G10/RES_summary!G$19)</f>
        <v>34.808143540049819</v>
      </c>
      <c r="H10" s="72">
        <f>IF(RES_hh_tesh!H10=0,0,RES_hh_tesh!H10/RES_summary!H$19)</f>
        <v>35.42739027915578</v>
      </c>
      <c r="I10" s="72">
        <f>IF(RES_hh_tesh!I10=0,0,RES_hh_tesh!I10/RES_summary!I$19)</f>
        <v>35.234186834332036</v>
      </c>
      <c r="J10" s="72">
        <f>IF(RES_hh_tesh!J10=0,0,RES_hh_tesh!J10/RES_summary!J$19)</f>
        <v>35.030193109679509</v>
      </c>
      <c r="K10" s="72">
        <f>IF(RES_hh_tesh!K10=0,0,RES_hh_tesh!K10/RES_summary!K$19)</f>
        <v>35.475794612848901</v>
      </c>
      <c r="L10" s="72">
        <f>IF(RES_hh_tesh!L10=0,0,RES_hh_tesh!L10/RES_summary!L$19)</f>
        <v>36.460021228309166</v>
      </c>
      <c r="M10" s="72">
        <f>IF(RES_hh_tesh!M10=0,0,RES_hh_tesh!M10/RES_summary!M$19)</f>
        <v>34.704908629310907</v>
      </c>
      <c r="N10" s="72">
        <f>IF(RES_hh_tesh!N10=0,0,RES_hh_tesh!N10/RES_summary!N$19)</f>
        <v>33.723926906505952</v>
      </c>
      <c r="O10" s="72">
        <f>IF(RES_hh_tesh!O10=0,0,RES_hh_tesh!O10/RES_summary!O$19)</f>
        <v>32.049976753098818</v>
      </c>
      <c r="P10" s="72">
        <f>IF(RES_hh_tesh!P10=0,0,RES_hh_tesh!P10/RES_summary!P$19)</f>
        <v>30.955220080900503</v>
      </c>
      <c r="Q10" s="72">
        <f>IF(RES_hh_tesh!Q10=0,0,RES_hh_tesh!Q10/RES_summary!Q$19)</f>
        <v>30.196805869023336</v>
      </c>
      <c r="R10" s="72">
        <f>IF(RES_hh_tesh!R10=0,0,RES_hh_tesh!R10/RES_summary!R$19)</f>
        <v>28.715832135028844</v>
      </c>
      <c r="S10" s="72">
        <f>IF(RES_hh_tesh!S10=0,0,RES_hh_tesh!S10/RES_summary!S$19)</f>
        <v>28.964829180963118</v>
      </c>
      <c r="T10" s="72">
        <f>IF(RES_hh_tesh!T10=0,0,RES_hh_tesh!T10/RES_summary!T$19)</f>
        <v>30.433594732273107</v>
      </c>
      <c r="U10" s="72">
        <f>IF(RES_hh_tesh!U10=0,0,RES_hh_tesh!U10/RES_summary!U$19)</f>
        <v>30.289998132134215</v>
      </c>
      <c r="V10" s="72">
        <f>IF(RES_hh_tesh!V10=0,0,RES_hh_tesh!V10/RES_summary!V$19)</f>
        <v>30.189627693704686</v>
      </c>
      <c r="W10" s="72">
        <f>IF(RES_hh_tesh!W10=0,0,RES_hh_tesh!W10/RES_summary!W$19)</f>
        <v>30.121100226870919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0</v>
      </c>
      <c r="C11" s="72">
        <f>IF(RES_hh_tesh!C11=0,0,RES_hh_tesh!C11/RES_summary!C$19)</f>
        <v>0</v>
      </c>
      <c r="D11" s="72">
        <f>IF(RES_hh_tesh!D11=0,0,RES_hh_tesh!D11/RES_summary!D$19)</f>
        <v>0</v>
      </c>
      <c r="E11" s="72">
        <f>IF(RES_hh_tesh!E11=0,0,RES_hh_tesh!E11/RES_summary!E$19)</f>
        <v>0</v>
      </c>
      <c r="F11" s="72">
        <f>IF(RES_hh_tesh!F11=0,0,RES_hh_tesh!F11/RES_summary!F$19)</f>
        <v>0</v>
      </c>
      <c r="G11" s="72">
        <f>IF(RES_hh_tesh!G11=0,0,RES_hh_tesh!G11/RES_summary!G$19)</f>
        <v>0</v>
      </c>
      <c r="H11" s="72">
        <f>IF(RES_hh_tesh!H11=0,0,RES_hh_tesh!H11/RES_summary!H$19)</f>
        <v>0</v>
      </c>
      <c r="I11" s="72">
        <f>IF(RES_hh_tesh!I11=0,0,RES_hh_tesh!I11/RES_summary!I$19)</f>
        <v>0</v>
      </c>
      <c r="J11" s="72">
        <f>IF(RES_hh_tesh!J11=0,0,RES_hh_tesh!J11/RES_summary!J$19)</f>
        <v>0</v>
      </c>
      <c r="K11" s="72">
        <f>IF(RES_hh_tesh!K11=0,0,RES_hh_tesh!K11/RES_summary!K$19)</f>
        <v>0</v>
      </c>
      <c r="L11" s="72">
        <f>IF(RES_hh_tesh!L11=0,0,RES_hh_tesh!L11/RES_summary!L$19)</f>
        <v>0</v>
      </c>
      <c r="M11" s="72">
        <f>IF(RES_hh_tesh!M11=0,0,RES_hh_tesh!M11/RES_summary!M$19)</f>
        <v>0</v>
      </c>
      <c r="N11" s="72">
        <f>IF(RES_hh_tesh!N11=0,0,RES_hh_tesh!N11/RES_summary!N$19)</f>
        <v>0</v>
      </c>
      <c r="O11" s="72">
        <f>IF(RES_hh_tesh!O11=0,0,RES_hh_tesh!O11/RES_summary!O$19)</f>
        <v>0</v>
      </c>
      <c r="P11" s="72">
        <f>IF(RES_hh_tesh!P11=0,0,RES_hh_tesh!P11/RES_summary!P$19)</f>
        <v>0</v>
      </c>
      <c r="Q11" s="72">
        <f>IF(RES_hh_tesh!Q11=0,0,RES_hh_tesh!Q11/RES_summary!Q$19)</f>
        <v>0</v>
      </c>
      <c r="R11" s="72">
        <f>IF(RES_hh_tesh!R11=0,0,RES_hh_tesh!R11/RES_summary!R$19)</f>
        <v>0</v>
      </c>
      <c r="S11" s="72">
        <f>IF(RES_hh_tesh!S11=0,0,RES_hh_tesh!S11/RES_summary!S$19)</f>
        <v>0</v>
      </c>
      <c r="T11" s="72">
        <f>IF(RES_hh_tesh!T11=0,0,RES_hh_tesh!T11/RES_summary!T$19)</f>
        <v>0</v>
      </c>
      <c r="U11" s="72">
        <f>IF(RES_hh_tesh!U11=0,0,RES_hh_tesh!U11/RES_summary!U$19)</f>
        <v>0</v>
      </c>
      <c r="V11" s="72">
        <f>IF(RES_hh_tesh!V11=0,0,RES_hh_tesh!V11/RES_summary!V$19)</f>
        <v>0</v>
      </c>
      <c r="W11" s="72">
        <f>IF(RES_hh_tesh!W11=0,0,RES_hh_tesh!W11/RES_summary!W$19)</f>
        <v>0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21.757831479311186</v>
      </c>
      <c r="C12" s="72">
        <f>IF(RES_hh_tesh!C12=0,0,RES_hh_tesh!C12/RES_summary!C$19)</f>
        <v>30.559584799253571</v>
      </c>
      <c r="D12" s="72">
        <f>IF(RES_hh_tesh!D12=0,0,RES_hh_tesh!D12/RES_summary!D$19)</f>
        <v>29.159773162249543</v>
      </c>
      <c r="E12" s="72">
        <f>IF(RES_hh_tesh!E12=0,0,RES_hh_tesh!E12/RES_summary!E$19)</f>
        <v>31.27633374024149</v>
      </c>
      <c r="F12" s="72">
        <f>IF(RES_hh_tesh!F12=0,0,RES_hh_tesh!F12/RES_summary!F$19)</f>
        <v>33.083086311602621</v>
      </c>
      <c r="G12" s="72">
        <f>IF(RES_hh_tesh!G12=0,0,RES_hh_tesh!G12/RES_summary!G$19)</f>
        <v>35.332824187719069</v>
      </c>
      <c r="H12" s="72">
        <f>IF(RES_hh_tesh!H12=0,0,RES_hh_tesh!H12/RES_summary!H$19)</f>
        <v>37.335398274128224</v>
      </c>
      <c r="I12" s="72">
        <f>IF(RES_hh_tesh!I12=0,0,RES_hh_tesh!I12/RES_summary!I$19)</f>
        <v>36.990259935298027</v>
      </c>
      <c r="J12" s="72">
        <f>IF(RES_hh_tesh!J12=0,0,RES_hh_tesh!J12/RES_summary!J$19)</f>
        <v>34.080559238899909</v>
      </c>
      <c r="K12" s="72">
        <f>IF(RES_hh_tesh!K12=0,0,RES_hh_tesh!K12/RES_summary!K$19)</f>
        <v>34.223207035839145</v>
      </c>
      <c r="L12" s="72">
        <f>IF(RES_hh_tesh!L12=0,0,RES_hh_tesh!L12/RES_summary!L$19)</f>
        <v>39.621897777698187</v>
      </c>
      <c r="M12" s="72">
        <f>IF(RES_hh_tesh!M12=0,0,RES_hh_tesh!M12/RES_summary!M$19)</f>
        <v>34.922158083242863</v>
      </c>
      <c r="N12" s="72">
        <f>IF(RES_hh_tesh!N12=0,0,RES_hh_tesh!N12/RES_summary!N$19)</f>
        <v>33.528196657229493</v>
      </c>
      <c r="O12" s="72">
        <f>IF(RES_hh_tesh!O12=0,0,RES_hh_tesh!O12/RES_summary!O$19)</f>
        <v>30.673981258058511</v>
      </c>
      <c r="P12" s="72">
        <f>IF(RES_hh_tesh!P12=0,0,RES_hh_tesh!P12/RES_summary!P$19)</f>
        <v>29.73520627757669</v>
      </c>
      <c r="Q12" s="72">
        <f>IF(RES_hh_tesh!Q12=0,0,RES_hh_tesh!Q12/RES_summary!Q$19)</f>
        <v>29.697789024459446</v>
      </c>
      <c r="R12" s="72">
        <f>IF(RES_hh_tesh!R12=0,0,RES_hh_tesh!R12/RES_summary!R$19)</f>
        <v>28.890528857382364</v>
      </c>
      <c r="S12" s="72">
        <f>IF(RES_hh_tesh!S12=0,0,RES_hh_tesh!S12/RES_summary!S$19)</f>
        <v>29.426134397350996</v>
      </c>
      <c r="T12" s="72">
        <f>IF(RES_hh_tesh!T12=0,0,RES_hh_tesh!T12/RES_summary!T$19)</f>
        <v>30.61797606656064</v>
      </c>
      <c r="U12" s="72">
        <f>IF(RES_hh_tesh!U12=0,0,RES_hh_tesh!U12/RES_summary!U$19)</f>
        <v>30.506351560786779</v>
      </c>
      <c r="V12" s="72">
        <f>IF(RES_hh_tesh!V12=0,0,RES_hh_tesh!V12/RES_summary!V$19)</f>
        <v>30.24034197870763</v>
      </c>
      <c r="W12" s="72">
        <f>IF(RES_hh_tesh!W12=0,0,RES_hh_tesh!W12/RES_summary!W$19)</f>
        <v>30.934109053619736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21.292916581003865</v>
      </c>
      <c r="C13" s="74">
        <f>IF(RES_hh_tesh!C13=0,0,RES_hh_tesh!C13/RES_summary!C$19)</f>
        <v>32.691677982409431</v>
      </c>
      <c r="D13" s="74">
        <f>IF(RES_hh_tesh!D13=0,0,RES_hh_tesh!D13/RES_summary!D$19)</f>
        <v>30.042027755052228</v>
      </c>
      <c r="E13" s="74">
        <f>IF(RES_hh_tesh!E13=0,0,RES_hh_tesh!E13/RES_summary!E$19)</f>
        <v>30.709102390543251</v>
      </c>
      <c r="F13" s="74">
        <f>IF(RES_hh_tesh!F13=0,0,RES_hh_tesh!F13/RES_summary!F$19)</f>
        <v>32.637406039111809</v>
      </c>
      <c r="G13" s="74">
        <f>IF(RES_hh_tesh!G13=0,0,RES_hh_tesh!G13/RES_summary!G$19)</f>
        <v>34.15196543093554</v>
      </c>
      <c r="H13" s="74">
        <f>IF(RES_hh_tesh!H13=0,0,RES_hh_tesh!H13/RES_summary!H$19)</f>
        <v>39.069818897567139</v>
      </c>
      <c r="I13" s="74">
        <f>IF(RES_hh_tesh!I13=0,0,RES_hh_tesh!I13/RES_summary!I$19)</f>
        <v>37.017938433959628</v>
      </c>
      <c r="J13" s="74">
        <f>IF(RES_hh_tesh!J13=0,0,RES_hh_tesh!J13/RES_summary!J$19)</f>
        <v>33.731609138792251</v>
      </c>
      <c r="K13" s="74">
        <f>IF(RES_hh_tesh!K13=0,0,RES_hh_tesh!K13/RES_summary!K$19)</f>
        <v>32.2243033865877</v>
      </c>
      <c r="L13" s="74">
        <f>IF(RES_hh_tesh!L13=0,0,RES_hh_tesh!L13/RES_summary!L$19)</f>
        <v>41.444191096924811</v>
      </c>
      <c r="M13" s="74">
        <f>IF(RES_hh_tesh!M13=0,0,RES_hh_tesh!M13/RES_summary!M$19)</f>
        <v>40.330938015968648</v>
      </c>
      <c r="N13" s="74">
        <f>IF(RES_hh_tesh!N13=0,0,RES_hh_tesh!N13/RES_summary!N$19)</f>
        <v>36.8873115191994</v>
      </c>
      <c r="O13" s="74">
        <f>IF(RES_hh_tesh!O13=0,0,RES_hh_tesh!O13/RES_summary!O$19)</f>
        <v>30.316671296300111</v>
      </c>
      <c r="P13" s="74">
        <f>IF(RES_hh_tesh!P13=0,0,RES_hh_tesh!P13/RES_summary!P$19)</f>
        <v>33.18284819300581</v>
      </c>
      <c r="Q13" s="74">
        <f>IF(RES_hh_tesh!Q13=0,0,RES_hh_tesh!Q13/RES_summary!Q$19)</f>
        <v>23.26428599229477</v>
      </c>
      <c r="R13" s="74">
        <f>IF(RES_hh_tesh!R13=0,0,RES_hh_tesh!R13/RES_summary!R$19)</f>
        <v>22.565850975052648</v>
      </c>
      <c r="S13" s="74">
        <f>IF(RES_hh_tesh!S13=0,0,RES_hh_tesh!S13/RES_summary!S$19)</f>
        <v>27.341737541416904</v>
      </c>
      <c r="T13" s="74">
        <f>IF(RES_hh_tesh!T13=0,0,RES_hh_tesh!T13/RES_summary!T$19)</f>
        <v>37.617465938579549</v>
      </c>
      <c r="U13" s="74">
        <f>IF(RES_hh_tesh!U13=0,0,RES_hh_tesh!U13/RES_summary!U$19)</f>
        <v>34.373635804602245</v>
      </c>
      <c r="V13" s="74">
        <f>IF(RES_hh_tesh!V13=0,0,RES_hh_tesh!V13/RES_summary!V$19)</f>
        <v>32.9509608433304</v>
      </c>
      <c r="W13" s="74">
        <f>IF(RES_hh_tesh!W13=0,0,RES_hh_tesh!W13/RES_summary!W$19)</f>
        <v>27.130278587670201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0.48345713090261272</v>
      </c>
      <c r="C14" s="76">
        <f>IF(RES_hh_tesh!C14=0,0,RES_hh_tesh!C14/RES_summary!C$19)</f>
        <v>0.49883295279544326</v>
      </c>
      <c r="D14" s="76">
        <f>IF(RES_hh_tesh!D14=0,0,RES_hh_tesh!D14/RES_summary!D$19)</f>
        <v>0.50918836557856773</v>
      </c>
      <c r="E14" s="76">
        <f>IF(RES_hh_tesh!E14=0,0,RES_hh_tesh!E14/RES_summary!E$19)</f>
        <v>0.5295106916624901</v>
      </c>
      <c r="F14" s="76">
        <f>IF(RES_hh_tesh!F14=0,0,RES_hh_tesh!F14/RES_summary!F$19)</f>
        <v>0.56794059271139441</v>
      </c>
      <c r="G14" s="76">
        <f>IF(RES_hh_tesh!G14=0,0,RES_hh_tesh!G14/RES_summary!G$19)</f>
        <v>0.56300468015566141</v>
      </c>
      <c r="H14" s="76">
        <f>IF(RES_hh_tesh!H14=0,0,RES_hh_tesh!H14/RES_summary!H$19)</f>
        <v>0.5409796823085592</v>
      </c>
      <c r="I14" s="76">
        <f>IF(RES_hh_tesh!I14=0,0,RES_hh_tesh!I14/RES_summary!I$19)</f>
        <v>0.53500233275722042</v>
      </c>
      <c r="J14" s="76">
        <f>IF(RES_hh_tesh!J14=0,0,RES_hh_tesh!J14/RES_summary!J$19)</f>
        <v>0.49402741280386048</v>
      </c>
      <c r="K14" s="76">
        <f>IF(RES_hh_tesh!K14=0,0,RES_hh_tesh!K14/RES_summary!K$19)</f>
        <v>0.48138690307280596</v>
      </c>
      <c r="L14" s="76">
        <f>IF(RES_hh_tesh!L14=0,0,RES_hh_tesh!L14/RES_summary!L$19)</f>
        <v>0.5247124073108449</v>
      </c>
      <c r="M14" s="76">
        <f>IF(RES_hh_tesh!M14=0,0,RES_hh_tesh!M14/RES_summary!M$19)</f>
        <v>0.43997341337579221</v>
      </c>
      <c r="N14" s="76">
        <f>IF(RES_hh_tesh!N14=0,0,RES_hh_tesh!N14/RES_summary!N$19)</f>
        <v>0.43344279246711931</v>
      </c>
      <c r="O14" s="76">
        <f>IF(RES_hh_tesh!O14=0,0,RES_hh_tesh!O14/RES_summary!O$19)</f>
        <v>0.41469611126337125</v>
      </c>
      <c r="P14" s="76">
        <f>IF(RES_hh_tesh!P14=0,0,RES_hh_tesh!P14/RES_summary!P$19)</f>
        <v>0.40069552818719595</v>
      </c>
      <c r="Q14" s="76">
        <f>IF(RES_hh_tesh!Q14=0,0,RES_hh_tesh!Q14/RES_summary!Q$19)</f>
        <v>0.41674128402347416</v>
      </c>
      <c r="R14" s="76">
        <f>IF(RES_hh_tesh!R14=0,0,RES_hh_tesh!R14/RES_summary!R$19)</f>
        <v>0.37920923424843717</v>
      </c>
      <c r="S14" s="76">
        <f>IF(RES_hh_tesh!S14=0,0,RES_hh_tesh!S14/RES_summary!S$19)</f>
        <v>0.37447962299719922</v>
      </c>
      <c r="T14" s="76">
        <f>IF(RES_hh_tesh!T14=0,0,RES_hh_tesh!T14/RES_summary!T$19)</f>
        <v>0.42257013491491813</v>
      </c>
      <c r="U14" s="76">
        <f>IF(RES_hh_tesh!U14=0,0,RES_hh_tesh!U14/RES_summary!U$19)</f>
        <v>0.38656213253831867</v>
      </c>
      <c r="V14" s="76">
        <f>IF(RES_hh_tesh!V14=0,0,RES_hh_tesh!V14/RES_summary!V$19)</f>
        <v>0.39803566022547077</v>
      </c>
      <c r="W14" s="76">
        <f>IF(RES_hh_tesh!W14=0,0,RES_hh_tesh!W14/RES_summary!W$19)</f>
        <v>0.40605242325112462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0.56804273904606184</v>
      </c>
      <c r="C15" s="69">
        <f>IF(RES_hh_tesh!C15=0,0,RES_hh_tesh!C15/RES_summary!C$19)</f>
        <v>0.765454163478553</v>
      </c>
      <c r="D15" s="69">
        <f>IF(RES_hh_tesh!D15=0,0,RES_hh_tesh!D15/RES_summary!D$19)</f>
        <v>0.64541466462893327</v>
      </c>
      <c r="E15" s="69">
        <f>IF(RES_hh_tesh!E15=0,0,RES_hh_tesh!E15/RES_summary!E$19)</f>
        <v>1.4174612116437042</v>
      </c>
      <c r="F15" s="69">
        <f>IF(RES_hh_tesh!F15=0,0,RES_hh_tesh!F15/RES_summary!F$19)</f>
        <v>1.2910467355957145</v>
      </c>
      <c r="G15" s="69">
        <f>IF(RES_hh_tesh!G15=0,0,RES_hh_tesh!G15/RES_summary!G$19)</f>
        <v>1.8248591935213003</v>
      </c>
      <c r="H15" s="69">
        <f>IF(RES_hh_tesh!H15=0,0,RES_hh_tesh!H15/RES_summary!H$19)</f>
        <v>2.1312228953118386</v>
      </c>
      <c r="I15" s="69">
        <f>IF(RES_hh_tesh!I15=0,0,RES_hh_tesh!I15/RES_summary!I$19)</f>
        <v>1.4196996803495376</v>
      </c>
      <c r="J15" s="69">
        <f>IF(RES_hh_tesh!J15=0,0,RES_hh_tesh!J15/RES_summary!J$19)</f>
        <v>1.6802715627139759</v>
      </c>
      <c r="K15" s="69">
        <f>IF(RES_hh_tesh!K15=0,0,RES_hh_tesh!K15/RES_summary!K$19)</f>
        <v>2.6188858043154686</v>
      </c>
      <c r="L15" s="69">
        <f>IF(RES_hh_tesh!L15=0,0,RES_hh_tesh!L15/RES_summary!L$19)</f>
        <v>2.6444112659673626</v>
      </c>
      <c r="M15" s="69">
        <f>IF(RES_hh_tesh!M15=0,0,RES_hh_tesh!M15/RES_summary!M$19)</f>
        <v>2.6782159399663081</v>
      </c>
      <c r="N15" s="69">
        <f>IF(RES_hh_tesh!N15=0,0,RES_hh_tesh!N15/RES_summary!N$19)</f>
        <v>2.6805712577694751</v>
      </c>
      <c r="O15" s="69">
        <f>IF(RES_hh_tesh!O15=0,0,RES_hh_tesh!O15/RES_summary!O$19)</f>
        <v>2.5875494473295784</v>
      </c>
      <c r="P15" s="69">
        <f>IF(RES_hh_tesh!P15=0,0,RES_hh_tesh!P15/RES_summary!P$19)</f>
        <v>2.101438058233656</v>
      </c>
      <c r="Q15" s="69">
        <f>IF(RES_hh_tesh!Q15=0,0,RES_hh_tesh!Q15/RES_summary!Q$19)</f>
        <v>3.3211681049353818</v>
      </c>
      <c r="R15" s="69">
        <f>IF(RES_hh_tesh!R15=0,0,RES_hh_tesh!R15/RES_summary!R$19)</f>
        <v>3.2363070648640022</v>
      </c>
      <c r="S15" s="69">
        <f>IF(RES_hh_tesh!S15=0,0,RES_hh_tesh!S15/RES_summary!S$19)</f>
        <v>3.6873919926122656</v>
      </c>
      <c r="T15" s="69">
        <f>IF(RES_hh_tesh!T15=0,0,RES_hh_tesh!T15/RES_summary!T$19)</f>
        <v>3.0610066626138623</v>
      </c>
      <c r="U15" s="69">
        <f>IF(RES_hh_tesh!U15=0,0,RES_hh_tesh!U15/RES_summary!U$19)</f>
        <v>3.028731650063587</v>
      </c>
      <c r="V15" s="69">
        <f>IF(RES_hh_tesh!V15=0,0,RES_hh_tesh!V15/RES_summary!V$19)</f>
        <v>3.0715510846132243</v>
      </c>
      <c r="W15" s="69">
        <f>IF(RES_hh_tesh!W15=0,0,RES_hh_tesh!W15/RES_summary!W$19)</f>
        <v>3.0933633156188853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0.56804273904606184</v>
      </c>
      <c r="C16" s="72">
        <f>IF(RES_hh_tesh!C16=0,0,RES_hh_tesh!C16/RES_summary!C$19)</f>
        <v>0.765454163478553</v>
      </c>
      <c r="D16" s="72">
        <f>IF(RES_hh_tesh!D16=0,0,RES_hh_tesh!D16/RES_summary!D$19)</f>
        <v>0.64541466462893327</v>
      </c>
      <c r="E16" s="72">
        <f>IF(RES_hh_tesh!E16=0,0,RES_hh_tesh!E16/RES_summary!E$19)</f>
        <v>1.4174612116437042</v>
      </c>
      <c r="F16" s="72">
        <f>IF(RES_hh_tesh!F16=0,0,RES_hh_tesh!F16/RES_summary!F$19)</f>
        <v>1.2910467355957145</v>
      </c>
      <c r="G16" s="72">
        <f>IF(RES_hh_tesh!G16=0,0,RES_hh_tesh!G16/RES_summary!G$19)</f>
        <v>1.8248591935213003</v>
      </c>
      <c r="H16" s="72">
        <f>IF(RES_hh_tesh!H16=0,0,RES_hh_tesh!H16/RES_summary!H$19)</f>
        <v>2.1312228953118386</v>
      </c>
      <c r="I16" s="72">
        <f>IF(RES_hh_tesh!I16=0,0,RES_hh_tesh!I16/RES_summary!I$19)</f>
        <v>1.4196996803495376</v>
      </c>
      <c r="J16" s="72">
        <f>IF(RES_hh_tesh!J16=0,0,RES_hh_tesh!J16/RES_summary!J$19)</f>
        <v>1.6802715627139759</v>
      </c>
      <c r="K16" s="72">
        <f>IF(RES_hh_tesh!K16=0,0,RES_hh_tesh!K16/RES_summary!K$19)</f>
        <v>2.6188858043154686</v>
      </c>
      <c r="L16" s="72">
        <f>IF(RES_hh_tesh!L16=0,0,RES_hh_tesh!L16/RES_summary!L$19)</f>
        <v>2.6444112659673626</v>
      </c>
      <c r="M16" s="72">
        <f>IF(RES_hh_tesh!M16=0,0,RES_hh_tesh!M16/RES_summary!M$19)</f>
        <v>2.6782159399663081</v>
      </c>
      <c r="N16" s="72">
        <f>IF(RES_hh_tesh!N16=0,0,RES_hh_tesh!N16/RES_summary!N$19)</f>
        <v>2.6805712577694751</v>
      </c>
      <c r="O16" s="72">
        <f>IF(RES_hh_tesh!O16=0,0,RES_hh_tesh!O16/RES_summary!O$19)</f>
        <v>2.5875494473295784</v>
      </c>
      <c r="P16" s="72">
        <f>IF(RES_hh_tesh!P16=0,0,RES_hh_tesh!P16/RES_summary!P$19)</f>
        <v>2.101438058233656</v>
      </c>
      <c r="Q16" s="72">
        <f>IF(RES_hh_tesh!Q16=0,0,RES_hh_tesh!Q16/RES_summary!Q$19)</f>
        <v>3.3211681049353818</v>
      </c>
      <c r="R16" s="72">
        <f>IF(RES_hh_tesh!R16=0,0,RES_hh_tesh!R16/RES_summary!R$19)</f>
        <v>3.2363070648640022</v>
      </c>
      <c r="S16" s="72">
        <f>IF(RES_hh_tesh!S16=0,0,RES_hh_tesh!S16/RES_summary!S$19)</f>
        <v>3.6873919926122656</v>
      </c>
      <c r="T16" s="72">
        <f>IF(RES_hh_tesh!T16=0,0,RES_hh_tesh!T16/RES_summary!T$19)</f>
        <v>3.0610066626138623</v>
      </c>
      <c r="U16" s="72">
        <f>IF(RES_hh_tesh!U16=0,0,RES_hh_tesh!U16/RES_summary!U$19)</f>
        <v>3.028731650063587</v>
      </c>
      <c r="V16" s="72">
        <f>IF(RES_hh_tesh!V16=0,0,RES_hh_tesh!V16/RES_summary!V$19)</f>
        <v>3.0715510846132243</v>
      </c>
      <c r="W16" s="72">
        <f>IF(RES_hh_tesh!W16=0,0,RES_hh_tesh!W16/RES_summary!W$19)</f>
        <v>3.0933633156188853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7.0448556423418323</v>
      </c>
      <c r="C17" s="69">
        <f>IF(RES_hh_tesh!C17=0,0,RES_hh_tesh!C17/RES_summary!C$19)</f>
        <v>7.526611189402467</v>
      </c>
      <c r="D17" s="69">
        <f>IF(RES_hh_tesh!D17=0,0,RES_hh_tesh!D17/RES_summary!D$19)</f>
        <v>7.3484940408659511</v>
      </c>
      <c r="E17" s="69">
        <f>IF(RES_hh_tesh!E17=0,0,RES_hh_tesh!E17/RES_summary!E$19)</f>
        <v>7.1209758167652497</v>
      </c>
      <c r="F17" s="69">
        <f>IF(RES_hh_tesh!F17=0,0,RES_hh_tesh!F17/RES_summary!F$19)</f>
        <v>7.0321055777667691</v>
      </c>
      <c r="G17" s="69">
        <f>IF(RES_hh_tesh!G17=0,0,RES_hh_tesh!G17/RES_summary!G$19)</f>
        <v>7.2488631521546143</v>
      </c>
      <c r="H17" s="69">
        <f>IF(RES_hh_tesh!H17=0,0,RES_hh_tesh!H17/RES_summary!H$19)</f>
        <v>7.5181944659906721</v>
      </c>
      <c r="I17" s="69">
        <f>IF(RES_hh_tesh!I17=0,0,RES_hh_tesh!I17/RES_summary!I$19)</f>
        <v>7.5544170906573207</v>
      </c>
      <c r="J17" s="69">
        <f>IF(RES_hh_tesh!J17=0,0,RES_hh_tesh!J17/RES_summary!J$19)</f>
        <v>7.5371430178518599</v>
      </c>
      <c r="K17" s="69">
        <f>IF(RES_hh_tesh!K17=0,0,RES_hh_tesh!K17/RES_summary!K$19)</f>
        <v>7.3383046534487999</v>
      </c>
      <c r="L17" s="69">
        <f>IF(RES_hh_tesh!L17=0,0,RES_hh_tesh!L17/RES_summary!L$19)</f>
        <v>7.7650218335212147</v>
      </c>
      <c r="M17" s="69">
        <f>IF(RES_hh_tesh!M17=0,0,RES_hh_tesh!M17/RES_summary!M$19)</f>
        <v>7.8119493879125157</v>
      </c>
      <c r="N17" s="69">
        <f>IF(RES_hh_tesh!N17=0,0,RES_hh_tesh!N17/RES_summary!N$19)</f>
        <v>7.8719416963406221</v>
      </c>
      <c r="O17" s="69">
        <f>IF(RES_hh_tesh!O17=0,0,RES_hh_tesh!O17/RES_summary!O$19)</f>
        <v>7.9386822585394423</v>
      </c>
      <c r="P17" s="69">
        <f>IF(RES_hh_tesh!P17=0,0,RES_hh_tesh!P17/RES_summary!P$19)</f>
        <v>8.0788671352207739</v>
      </c>
      <c r="Q17" s="69">
        <f>IF(RES_hh_tesh!Q17=0,0,RES_hh_tesh!Q17/RES_summary!Q$19)</f>
        <v>8.1343123663492722</v>
      </c>
      <c r="R17" s="69">
        <f>IF(RES_hh_tesh!R17=0,0,RES_hh_tesh!R17/RES_summary!R$19)</f>
        <v>8.4487684725246766</v>
      </c>
      <c r="S17" s="69">
        <f>IF(RES_hh_tesh!S17=0,0,RES_hh_tesh!S17/RES_summary!S$19)</f>
        <v>8.6321185478441542</v>
      </c>
      <c r="T17" s="69">
        <f>IF(RES_hh_tesh!T17=0,0,RES_hh_tesh!T17/RES_summary!T$19)</f>
        <v>8.7855342706541411</v>
      </c>
      <c r="U17" s="69">
        <f>IF(RES_hh_tesh!U17=0,0,RES_hh_tesh!U17/RES_summary!U$19)</f>
        <v>8.7214089891826525</v>
      </c>
      <c r="V17" s="69">
        <f>IF(RES_hh_tesh!V17=0,0,RES_hh_tesh!V17/RES_summary!V$19)</f>
        <v>8.8036816144410022</v>
      </c>
      <c r="W17" s="69">
        <f>IF(RES_hh_tesh!W17=0,0,RES_hh_tesh!W17/RES_summary!W$19)</f>
        <v>9.2834482007520371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7.0383410643641948</v>
      </c>
      <c r="C18" s="72">
        <f>IF(RES_hh_tesh!C18=0,0,RES_hh_tesh!C18/RES_summary!C$19)</f>
        <v>7.5905586808557182</v>
      </c>
      <c r="D18" s="72">
        <f>IF(RES_hh_tesh!D18=0,0,RES_hh_tesh!D18/RES_summary!D$19)</f>
        <v>7.2523100568488985</v>
      </c>
      <c r="E18" s="72">
        <f>IF(RES_hh_tesh!E18=0,0,RES_hh_tesh!E18/RES_summary!E$19)</f>
        <v>7.0423271478157528</v>
      </c>
      <c r="F18" s="72">
        <f>IF(RES_hh_tesh!F18=0,0,RES_hh_tesh!F18/RES_summary!F$19)</f>
        <v>7.1952439531914054</v>
      </c>
      <c r="G18" s="72">
        <f>IF(RES_hh_tesh!G18=0,0,RES_hh_tesh!G18/RES_summary!G$19)</f>
        <v>7.5344539578693057</v>
      </c>
      <c r="H18" s="72">
        <f>IF(RES_hh_tesh!H18=0,0,RES_hh_tesh!H18/RES_summary!H$19)</f>
        <v>7.4648926567297984</v>
      </c>
      <c r="I18" s="72">
        <f>IF(RES_hh_tesh!I18=0,0,RES_hh_tesh!I18/RES_summary!I$19)</f>
        <v>7.2768469577672663</v>
      </c>
      <c r="J18" s="72">
        <f>IF(RES_hh_tesh!J18=0,0,RES_hh_tesh!J18/RES_summary!J$19)</f>
        <v>7.6694193299683775</v>
      </c>
      <c r="K18" s="72">
        <f>IF(RES_hh_tesh!K18=0,0,RES_hh_tesh!K18/RES_summary!K$19)</f>
        <v>7.4446193105832377</v>
      </c>
      <c r="L18" s="72">
        <f>IF(RES_hh_tesh!L18=0,0,RES_hh_tesh!L18/RES_summary!L$19)</f>
        <v>8.1037022392277933</v>
      </c>
      <c r="M18" s="72">
        <f>IF(RES_hh_tesh!M18=0,0,RES_hh_tesh!M18/RES_summary!M$19)</f>
        <v>7.4891820694980069</v>
      </c>
      <c r="N18" s="72">
        <f>IF(RES_hh_tesh!N18=0,0,RES_hh_tesh!N18/RES_summary!N$19)</f>
        <v>7.660261102242786</v>
      </c>
      <c r="O18" s="72">
        <f>IF(RES_hh_tesh!O18=0,0,RES_hh_tesh!O18/RES_summary!O$19)</f>
        <v>7.8131159879241601</v>
      </c>
      <c r="P18" s="72">
        <f>IF(RES_hh_tesh!P18=0,0,RES_hh_tesh!P18/RES_summary!P$19)</f>
        <v>8.1926417158012885</v>
      </c>
      <c r="Q18" s="72">
        <f>IF(RES_hh_tesh!Q18=0,0,RES_hh_tesh!Q18/RES_summary!Q$19)</f>
        <v>8.1992898404029866</v>
      </c>
      <c r="R18" s="72">
        <f>IF(RES_hh_tesh!R18=0,0,RES_hh_tesh!R18/RES_summary!R$19)</f>
        <v>8.1377199350628171</v>
      </c>
      <c r="S18" s="72">
        <f>IF(RES_hh_tesh!S18=0,0,RES_hh_tesh!S18/RES_summary!S$19)</f>
        <v>8.9431934346584718</v>
      </c>
      <c r="T18" s="72">
        <f>IF(RES_hh_tesh!T18=0,0,RES_hh_tesh!T18/RES_summary!T$19)</f>
        <v>8.3848191475450093</v>
      </c>
      <c r="U18" s="72">
        <f>IF(RES_hh_tesh!U18=0,0,RES_hh_tesh!U18/RES_summary!U$19)</f>
        <v>9.4718168521661958</v>
      </c>
      <c r="V18" s="72">
        <f>IF(RES_hh_tesh!V18=0,0,RES_hh_tesh!V18/RES_summary!V$19)</f>
        <v>8.4449772666021019</v>
      </c>
      <c r="W18" s="72">
        <f>IF(RES_hh_tesh!W18=0,0,RES_hh_tesh!W18/RES_summary!W$19)</f>
        <v>8.5610155561175141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7.3740337102761613</v>
      </c>
      <c r="C19" s="72">
        <f>IF(RES_hh_tesh!C19=0,0,RES_hh_tesh!C19/RES_summary!C$19)</f>
        <v>7.3283526576299405</v>
      </c>
      <c r="D19" s="72">
        <f>IF(RES_hh_tesh!D19=0,0,RES_hh_tesh!D19/RES_summary!D$19)</f>
        <v>7.3700994564391449</v>
      </c>
      <c r="E19" s="72">
        <f>IF(RES_hh_tesh!E19=0,0,RES_hh_tesh!E19/RES_summary!E$19)</f>
        <v>7.0494502693230379</v>
      </c>
      <c r="F19" s="72">
        <f>IF(RES_hh_tesh!F19=0,0,RES_hh_tesh!F19/RES_summary!F$19)</f>
        <v>7.1142676021300995</v>
      </c>
      <c r="G19" s="72">
        <f>IF(RES_hh_tesh!G19=0,0,RES_hh_tesh!G19/RES_summary!G$19)</f>
        <v>7.4849356186944513</v>
      </c>
      <c r="H19" s="72">
        <f>IF(RES_hh_tesh!H19=0,0,RES_hh_tesh!H19/RES_summary!H$19)</f>
        <v>7.2903128843164193</v>
      </c>
      <c r="I19" s="72">
        <f>IF(RES_hh_tesh!I19=0,0,RES_hh_tesh!I19/RES_summary!I$19)</f>
        <v>7.4220867518922704</v>
      </c>
      <c r="J19" s="72">
        <f>IF(RES_hh_tesh!J19=0,0,RES_hh_tesh!J19/RES_summary!J$19)</f>
        <v>7.4818823690334186</v>
      </c>
      <c r="K19" s="72">
        <f>IF(RES_hh_tesh!K19=0,0,RES_hh_tesh!K19/RES_summary!K$19)</f>
        <v>7.332492716292446</v>
      </c>
      <c r="L19" s="72">
        <f>IF(RES_hh_tesh!L19=0,0,RES_hh_tesh!L19/RES_summary!L$19)</f>
        <v>7.6282203996422817</v>
      </c>
      <c r="M19" s="72">
        <f>IF(RES_hh_tesh!M19=0,0,RES_hh_tesh!M19/RES_summary!M$19)</f>
        <v>7.7629493930053135</v>
      </c>
      <c r="N19" s="72">
        <f>IF(RES_hh_tesh!N19=0,0,RES_hh_tesh!N19/RES_summary!N$19)</f>
        <v>7.7366793160601022</v>
      </c>
      <c r="O19" s="72">
        <f>IF(RES_hh_tesh!O19=0,0,RES_hh_tesh!O19/RES_summary!O$19)</f>
        <v>8.0733204438871731</v>
      </c>
      <c r="P19" s="72">
        <f>IF(RES_hh_tesh!P19=0,0,RES_hh_tesh!P19/RES_summary!P$19)</f>
        <v>8.1498198381086322</v>
      </c>
      <c r="Q19" s="72">
        <f>IF(RES_hh_tesh!Q19=0,0,RES_hh_tesh!Q19/RES_summary!Q$19)</f>
        <v>7.9908581694722649</v>
      </c>
      <c r="R19" s="72">
        <f>IF(RES_hh_tesh!R19=0,0,RES_hh_tesh!R19/RES_summary!R$19)</f>
        <v>8.3328730574065677</v>
      </c>
      <c r="S19" s="72">
        <f>IF(RES_hh_tesh!S19=0,0,RES_hh_tesh!S19/RES_summary!S$19)</f>
        <v>8.7670353059608779</v>
      </c>
      <c r="T19" s="72">
        <f>IF(RES_hh_tesh!T19=0,0,RES_hh_tesh!T19/RES_summary!T$19)</f>
        <v>8.8609769269790295</v>
      </c>
      <c r="U19" s="72">
        <f>IF(RES_hh_tesh!U19=0,0,RES_hh_tesh!U19/RES_summary!U$19)</f>
        <v>8.4794104319739674</v>
      </c>
      <c r="V19" s="72">
        <f>IF(RES_hh_tesh!V19=0,0,RES_hh_tesh!V19/RES_summary!V$19)</f>
        <v>8.5593329441754147</v>
      </c>
      <c r="W19" s="72">
        <f>IF(RES_hh_tesh!W19=0,0,RES_hh_tesh!W19/RES_summary!W$19)</f>
        <v>9.3010338200694171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7.1622700639856465</v>
      </c>
      <c r="C20" s="72">
        <f>IF(RES_hh_tesh!C20=0,0,RES_hh_tesh!C20/RES_summary!C$19)</f>
        <v>7.4690033854376949</v>
      </c>
      <c r="D20" s="72">
        <f>IF(RES_hh_tesh!D20=0,0,RES_hh_tesh!D20/RES_summary!D$19)</f>
        <v>7.2087294686320824</v>
      </c>
      <c r="E20" s="72">
        <f>IF(RES_hh_tesh!E20=0,0,RES_hh_tesh!E20/RES_summary!E$19)</f>
        <v>7.1081640162242223</v>
      </c>
      <c r="F20" s="72">
        <f>IF(RES_hh_tesh!F20=0,0,RES_hh_tesh!F20/RES_summary!F$19)</f>
        <v>7.1634688381192611</v>
      </c>
      <c r="G20" s="72">
        <f>IF(RES_hh_tesh!G20=0,0,RES_hh_tesh!G20/RES_summary!G$19)</f>
        <v>7.3870431102590164</v>
      </c>
      <c r="H20" s="72">
        <f>IF(RES_hh_tesh!H20=0,0,RES_hh_tesh!H20/RES_summary!H$19)</f>
        <v>7.3182523558235184</v>
      </c>
      <c r="I20" s="72">
        <f>IF(RES_hh_tesh!I20=0,0,RES_hh_tesh!I20/RES_summary!I$19)</f>
        <v>7.4245913681410007</v>
      </c>
      <c r="J20" s="72">
        <f>IF(RES_hh_tesh!J20=0,0,RES_hh_tesh!J20/RES_summary!J$19)</f>
        <v>7.7088684481450125</v>
      </c>
      <c r="K20" s="72">
        <f>IF(RES_hh_tesh!K20=0,0,RES_hh_tesh!K20/RES_summary!K$19)</f>
        <v>7.4273067903991441</v>
      </c>
      <c r="L20" s="72">
        <f>IF(RES_hh_tesh!L20=0,0,RES_hh_tesh!L20/RES_summary!L$19)</f>
        <v>7.5639156518028985</v>
      </c>
      <c r="M20" s="72">
        <f>IF(RES_hh_tesh!M20=0,0,RES_hh_tesh!M20/RES_summary!M$19)</f>
        <v>7.6580321286250062</v>
      </c>
      <c r="N20" s="72">
        <f>IF(RES_hh_tesh!N20=0,0,RES_hh_tesh!N20/RES_summary!N$19)</f>
        <v>7.2983866105911899</v>
      </c>
      <c r="O20" s="72">
        <f>IF(RES_hh_tesh!O20=0,0,RES_hh_tesh!O20/RES_summary!O$19)</f>
        <v>8.1487498749397371</v>
      </c>
      <c r="P20" s="72">
        <f>IF(RES_hh_tesh!P20=0,0,RES_hh_tesh!P20/RES_summary!P$19)</f>
        <v>8.3542217313327871</v>
      </c>
      <c r="Q20" s="72">
        <f>IF(RES_hh_tesh!Q20=0,0,RES_hh_tesh!Q20/RES_summary!Q$19)</f>
        <v>9.7476985481615852</v>
      </c>
      <c r="R20" s="72">
        <f>IF(RES_hh_tesh!R20=0,0,RES_hh_tesh!R20/RES_summary!R$19)</f>
        <v>8.447759543489429</v>
      </c>
      <c r="S20" s="72">
        <f>IF(RES_hh_tesh!S20=0,0,RES_hh_tesh!S20/RES_summary!S$19)</f>
        <v>8.3560195466228269</v>
      </c>
      <c r="T20" s="72">
        <f>IF(RES_hh_tesh!T20=0,0,RES_hh_tesh!T20/RES_summary!T$19)</f>
        <v>8.7845813842042713</v>
      </c>
      <c r="U20" s="72">
        <f>IF(RES_hh_tesh!U20=0,0,RES_hh_tesh!U20/RES_summary!U$19)</f>
        <v>8.336751386910338</v>
      </c>
      <c r="V20" s="72">
        <f>IF(RES_hh_tesh!V20=0,0,RES_hh_tesh!V20/RES_summary!V$19)</f>
        <v>9.08910061752999</v>
      </c>
      <c r="W20" s="72">
        <f>IF(RES_hh_tesh!W20=0,0,RES_hh_tesh!W20/RES_summary!W$19)</f>
        <v>9.0041262619264408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6.8808927005579443</v>
      </c>
      <c r="C21" s="72">
        <f>IF(RES_hh_tesh!C21=0,0,RES_hh_tesh!C21/RES_summary!C$19)</f>
        <v>7.4069684527017152</v>
      </c>
      <c r="D21" s="72">
        <f>IF(RES_hh_tesh!D21=0,0,RES_hh_tesh!D21/RES_summary!D$19)</f>
        <v>7.3210519066759998</v>
      </c>
      <c r="E21" s="72">
        <f>IF(RES_hh_tesh!E21=0,0,RES_hh_tesh!E21/RES_summary!E$19)</f>
        <v>7.4259792056323519</v>
      </c>
      <c r="F21" s="72">
        <f>IF(RES_hh_tesh!F21=0,0,RES_hh_tesh!F21/RES_summary!F$19)</f>
        <v>6.9470885837961474</v>
      </c>
      <c r="G21" s="72">
        <f>IF(RES_hh_tesh!G21=0,0,RES_hh_tesh!G21/RES_summary!G$19)</f>
        <v>7.0146328805464737</v>
      </c>
      <c r="H21" s="72">
        <f>IF(RES_hh_tesh!H21=0,0,RES_hh_tesh!H21/RES_summary!H$19)</f>
        <v>7.6351051830372043</v>
      </c>
      <c r="I21" s="72">
        <f>IF(RES_hh_tesh!I21=0,0,RES_hh_tesh!I21/RES_summary!I$19)</f>
        <v>7.6811287678772571</v>
      </c>
      <c r="J21" s="72">
        <f>IF(RES_hh_tesh!J21=0,0,RES_hh_tesh!J21/RES_summary!J$19)</f>
        <v>7.5326180008670081</v>
      </c>
      <c r="K21" s="72">
        <f>IF(RES_hh_tesh!K21=0,0,RES_hh_tesh!K21/RES_summary!K$19)</f>
        <v>7.3342436457709645</v>
      </c>
      <c r="L21" s="72">
        <f>IF(RES_hh_tesh!L21=0,0,RES_hh_tesh!L21/RES_summary!L$19)</f>
        <v>7.9609409207313151</v>
      </c>
      <c r="M21" s="72">
        <f>IF(RES_hh_tesh!M21=0,0,RES_hh_tesh!M21/RES_summary!M$19)</f>
        <v>7.5146064779849295</v>
      </c>
      <c r="N21" s="72">
        <f>IF(RES_hh_tesh!N21=0,0,RES_hh_tesh!N21/RES_summary!N$19)</f>
        <v>7.9883661469341467</v>
      </c>
      <c r="O21" s="72">
        <f>IF(RES_hh_tesh!O21=0,0,RES_hh_tesh!O21/RES_summary!O$19)</f>
        <v>7.8542210007168407</v>
      </c>
      <c r="P21" s="72">
        <f>IF(RES_hh_tesh!P21=0,0,RES_hh_tesh!P21/RES_summary!P$19)</f>
        <v>7.6357233549349877</v>
      </c>
      <c r="Q21" s="72">
        <f>IF(RES_hh_tesh!Q21=0,0,RES_hh_tesh!Q21/RES_summary!Q$19)</f>
        <v>8.2488908190686505</v>
      </c>
      <c r="R21" s="72">
        <f>IF(RES_hh_tesh!R21=0,0,RES_hh_tesh!R21/RES_summary!R$19)</f>
        <v>8.8797336927703601</v>
      </c>
      <c r="S21" s="72">
        <f>IF(RES_hh_tesh!S21=0,0,RES_hh_tesh!S21/RES_summary!S$19)</f>
        <v>8.5845990040587914</v>
      </c>
      <c r="T21" s="72">
        <f>IF(RES_hh_tesh!T21=0,0,RES_hh_tesh!T21/RES_summary!T$19)</f>
        <v>8.6747205978284772</v>
      </c>
      <c r="U21" s="72">
        <f>IF(RES_hh_tesh!U21=0,0,RES_hh_tesh!U21/RES_summary!U$19)</f>
        <v>8.6107849557796126</v>
      </c>
      <c r="V21" s="72">
        <f>IF(RES_hh_tesh!V21=0,0,RES_hh_tesh!V21/RES_summary!V$19)</f>
        <v>8.6601677066819285</v>
      </c>
      <c r="W21" s="72">
        <f>IF(RES_hh_tesh!W21=0,0,RES_hh_tesh!W21/RES_summary!W$19)</f>
        <v>9.3611754500073161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7.0345079251942435</v>
      </c>
      <c r="C22" s="72">
        <f>IF(RES_hh_tesh!C22=0,0,RES_hh_tesh!C22/RES_summary!C$19)</f>
        <v>7.4621008563832136</v>
      </c>
      <c r="D22" s="72">
        <f>IF(RES_hh_tesh!D22=0,0,RES_hh_tesh!D22/RES_summary!D$19)</f>
        <v>7.4005661142615242</v>
      </c>
      <c r="E22" s="72">
        <f>IF(RES_hh_tesh!E22=0,0,RES_hh_tesh!E22/RES_summary!E$19)</f>
        <v>7.0423563602236179</v>
      </c>
      <c r="F22" s="72">
        <f>IF(RES_hh_tesh!F22=0,0,RES_hh_tesh!F22/RES_summary!F$19)</f>
        <v>6.9343815642486533</v>
      </c>
      <c r="G22" s="72">
        <f>IF(RES_hh_tesh!G22=0,0,RES_hh_tesh!G22/RES_summary!G$19)</f>
        <v>7.1677528277621931</v>
      </c>
      <c r="H22" s="72">
        <f>IF(RES_hh_tesh!H22=0,0,RES_hh_tesh!H22/RES_summary!H$19)</f>
        <v>7.2896002818283572</v>
      </c>
      <c r="I22" s="72">
        <f>IF(RES_hh_tesh!I22=0,0,RES_hh_tesh!I22/RES_summary!I$19)</f>
        <v>7.2972826123397327</v>
      </c>
      <c r="J22" s="72">
        <f>IF(RES_hh_tesh!J22=0,0,RES_hh_tesh!J22/RES_summary!J$19)</f>
        <v>7.5028531098812374</v>
      </c>
      <c r="K22" s="72">
        <f>IF(RES_hh_tesh!K22=0,0,RES_hh_tesh!K22/RES_summary!K$19)</f>
        <v>7.3856487423658299</v>
      </c>
      <c r="L22" s="72">
        <f>IF(RES_hh_tesh!L22=0,0,RES_hh_tesh!L22/RES_summary!L$19)</f>
        <v>7.54507838397185</v>
      </c>
      <c r="M22" s="72">
        <f>IF(RES_hh_tesh!M22=0,0,RES_hh_tesh!M22/RES_summary!M$19)</f>
        <v>8.3579149506194135</v>
      </c>
      <c r="N22" s="72">
        <f>IF(RES_hh_tesh!N22=0,0,RES_hh_tesh!N22/RES_summary!N$19)</f>
        <v>8.6257513353428124</v>
      </c>
      <c r="O22" s="72">
        <f>IF(RES_hh_tesh!O22=0,0,RES_hh_tesh!O22/RES_summary!O$19)</f>
        <v>9.2187820736269011</v>
      </c>
      <c r="P22" s="72">
        <f>IF(RES_hh_tesh!P22=0,0,RES_hh_tesh!P22/RES_summary!P$19)</f>
        <v>9.3518935632779332</v>
      </c>
      <c r="Q22" s="72">
        <f>IF(RES_hh_tesh!Q22=0,0,RES_hh_tesh!Q22/RES_summary!Q$19)</f>
        <v>9.0448835103349587</v>
      </c>
      <c r="R22" s="72">
        <f>IF(RES_hh_tesh!R22=0,0,RES_hh_tesh!R22/RES_summary!R$19)</f>
        <v>7.4394285733112389</v>
      </c>
      <c r="S22" s="72">
        <f>IF(RES_hh_tesh!S22=0,0,RES_hh_tesh!S22/RES_summary!S$19)</f>
        <v>8.2886827832668502</v>
      </c>
      <c r="T22" s="72">
        <f>IF(RES_hh_tesh!T22=0,0,RES_hh_tesh!T22/RES_summary!T$19)</f>
        <v>8.3942135018336437</v>
      </c>
      <c r="U22" s="72">
        <f>IF(RES_hh_tesh!U22=0,0,RES_hh_tesh!U22/RES_summary!U$19)</f>
        <v>8.8203731926294111</v>
      </c>
      <c r="V22" s="72">
        <f>IF(RES_hh_tesh!V22=0,0,RES_hh_tesh!V22/RES_summary!V$19)</f>
        <v>8.8217286067266283</v>
      </c>
      <c r="W22" s="72">
        <f>IF(RES_hh_tesh!W22=0,0,RES_hh_tesh!W22/RES_summary!W$19)</f>
        <v>9.0642728799491135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7.1445771065276977</v>
      </c>
      <c r="C23" s="72">
        <f>IF(RES_hh_tesh!C23=0,0,RES_hh_tesh!C23/RES_summary!C$19)</f>
        <v>7.4300630312707385</v>
      </c>
      <c r="D23" s="72">
        <f>IF(RES_hh_tesh!D23=0,0,RES_hh_tesh!D23/RES_summary!D$19)</f>
        <v>7.3818878707247784</v>
      </c>
      <c r="E23" s="72">
        <f>IF(RES_hh_tesh!E23=0,0,RES_hh_tesh!E23/RES_summary!E$19)</f>
        <v>7.0517964163206113</v>
      </c>
      <c r="F23" s="72">
        <f>IF(RES_hh_tesh!F23=0,0,RES_hh_tesh!F23/RES_summary!F$19)</f>
        <v>6.958143946543613</v>
      </c>
      <c r="G23" s="72">
        <f>IF(RES_hh_tesh!G23=0,0,RES_hh_tesh!G23/RES_summary!G$19)</f>
        <v>7.1867053321962748</v>
      </c>
      <c r="H23" s="72">
        <f>IF(RES_hh_tesh!H23=0,0,RES_hh_tesh!H23/RES_summary!H$19)</f>
        <v>7.3322058255365681</v>
      </c>
      <c r="I23" s="72">
        <f>IF(RES_hh_tesh!I23=0,0,RES_hh_tesh!I23/RES_summary!I$19)</f>
        <v>7.3655042154001418</v>
      </c>
      <c r="J23" s="72">
        <f>IF(RES_hh_tesh!J23=0,0,RES_hh_tesh!J23/RES_summary!J$19)</f>
        <v>7.727588217958461</v>
      </c>
      <c r="K23" s="72">
        <f>IF(RES_hh_tesh!K23=0,0,RES_hh_tesh!K23/RES_summary!K$19)</f>
        <v>7.8444161932360883</v>
      </c>
      <c r="L23" s="72">
        <f>IF(RES_hh_tesh!L23=0,0,RES_hh_tesh!L23/RES_summary!L$19)</f>
        <v>6.9589771957172504</v>
      </c>
      <c r="M23" s="72">
        <f>IF(RES_hh_tesh!M23=0,0,RES_hh_tesh!M23/RES_summary!M$19)</f>
        <v>7.7955231582161302</v>
      </c>
      <c r="N23" s="72">
        <f>IF(RES_hh_tesh!N23=0,0,RES_hh_tesh!N23/RES_summary!N$19)</f>
        <v>7.7283114969703579</v>
      </c>
      <c r="O23" s="72">
        <f>IF(RES_hh_tesh!O23=0,0,RES_hh_tesh!O23/RES_summary!O$19)</f>
        <v>7.9326138295642563</v>
      </c>
      <c r="P23" s="72">
        <f>IF(RES_hh_tesh!P23=0,0,RES_hh_tesh!P23/RES_summary!P$19)</f>
        <v>8.2087878160651346</v>
      </c>
      <c r="Q23" s="72">
        <f>IF(RES_hh_tesh!Q23=0,0,RES_hh_tesh!Q23/RES_summary!Q$19)</f>
        <v>7.6875065089192063</v>
      </c>
      <c r="R23" s="72">
        <f>IF(RES_hh_tesh!R23=0,0,RES_hh_tesh!R23/RES_summary!R$19)</f>
        <v>8.9739631903025838</v>
      </c>
      <c r="S23" s="72">
        <f>IF(RES_hh_tesh!S23=0,0,RES_hh_tesh!S23/RES_summary!S$19)</f>
        <v>8.6700364536512247</v>
      </c>
      <c r="T23" s="72">
        <f>IF(RES_hh_tesh!T23=0,0,RES_hh_tesh!T23/RES_summary!T$19)</f>
        <v>8.3297196100939228</v>
      </c>
      <c r="U23" s="72">
        <f>IF(RES_hh_tesh!U23=0,0,RES_hh_tesh!U23/RES_summary!U$19)</f>
        <v>8.9000104695944451</v>
      </c>
      <c r="V23" s="72">
        <f>IF(RES_hh_tesh!V23=0,0,RES_hh_tesh!V23/RES_summary!V$19)</f>
        <v>9.0135269651699659</v>
      </c>
      <c r="W23" s="72">
        <f>IF(RES_hh_tesh!W23=0,0,RES_hh_tesh!W23/RES_summary!W$19)</f>
        <v>8.9544750657019403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0</v>
      </c>
      <c r="C24" s="72">
        <f>IF(RES_hh_tesh!C24=0,0,RES_hh_tesh!C24/RES_summary!C$19)</f>
        <v>0</v>
      </c>
      <c r="D24" s="72">
        <f>IF(RES_hh_tesh!D24=0,0,RES_hh_tesh!D24/RES_summary!D$19)</f>
        <v>0</v>
      </c>
      <c r="E24" s="72">
        <f>IF(RES_hh_tesh!E24=0,0,RES_hh_tesh!E24/RES_summary!E$19)</f>
        <v>0</v>
      </c>
      <c r="F24" s="72">
        <f>IF(RES_hh_tesh!F24=0,0,RES_hh_tesh!F24/RES_summary!F$19)</f>
        <v>0</v>
      </c>
      <c r="G24" s="72">
        <f>IF(RES_hh_tesh!G24=0,0,RES_hh_tesh!G24/RES_summary!G$19)</f>
        <v>0</v>
      </c>
      <c r="H24" s="72">
        <f>IF(RES_hh_tesh!H24=0,0,RES_hh_tesh!H24/RES_summary!H$19)</f>
        <v>0</v>
      </c>
      <c r="I24" s="72">
        <f>IF(RES_hh_tesh!I24=0,0,RES_hh_tesh!I24/RES_summary!I$19)</f>
        <v>0</v>
      </c>
      <c r="J24" s="72">
        <f>IF(RES_hh_tesh!J24=0,0,RES_hh_tesh!J24/RES_summary!J$19)</f>
        <v>0</v>
      </c>
      <c r="K24" s="72">
        <f>IF(RES_hh_tesh!K24=0,0,RES_hh_tesh!K24/RES_summary!K$19)</f>
        <v>0</v>
      </c>
      <c r="L24" s="72">
        <f>IF(RES_hh_tesh!L24=0,0,RES_hh_tesh!L24/RES_summary!L$19)</f>
        <v>0</v>
      </c>
      <c r="M24" s="72">
        <f>IF(RES_hh_tesh!M24=0,0,RES_hh_tesh!M24/RES_summary!M$19)</f>
        <v>0</v>
      </c>
      <c r="N24" s="72">
        <f>IF(RES_hh_tesh!N24=0,0,RES_hh_tesh!N24/RES_summary!N$19)</f>
        <v>0</v>
      </c>
      <c r="O24" s="72">
        <f>IF(RES_hh_tesh!O24=0,0,RES_hh_tesh!O24/RES_summary!O$19)</f>
        <v>0</v>
      </c>
      <c r="P24" s="72">
        <f>IF(RES_hh_tesh!P24=0,0,RES_hh_tesh!P24/RES_summary!P$19)</f>
        <v>0</v>
      </c>
      <c r="Q24" s="72">
        <f>IF(RES_hh_tesh!Q24=0,0,RES_hh_tesh!Q24/RES_summary!Q$19)</f>
        <v>0</v>
      </c>
      <c r="R24" s="72">
        <f>IF(RES_hh_tesh!R24=0,0,RES_hh_tesh!R24/RES_summary!R$19)</f>
        <v>0</v>
      </c>
      <c r="S24" s="72">
        <f>IF(RES_hh_tesh!S24=0,0,RES_hh_tesh!S24/RES_summary!S$19)</f>
        <v>0</v>
      </c>
      <c r="T24" s="72">
        <f>IF(RES_hh_tesh!T24=0,0,RES_hh_tesh!T24/RES_summary!T$19)</f>
        <v>0</v>
      </c>
      <c r="U24" s="72">
        <f>IF(RES_hh_tesh!U24=0,0,RES_hh_tesh!U24/RES_summary!U$19)</f>
        <v>0</v>
      </c>
      <c r="V24" s="72">
        <f>IF(RES_hh_tesh!V24=0,0,RES_hh_tesh!V24/RES_summary!V$19)</f>
        <v>0</v>
      </c>
      <c r="W24" s="72">
        <f>IF(RES_hh_tesh!W24=0,0,RES_hh_tesh!W24/RES_summary!W$19)</f>
        <v>0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5.6604057246340025</v>
      </c>
      <c r="C25" s="74">
        <f>IF(RES_hh_tesh!C25=0,0,RES_hh_tesh!C25/RES_summary!C$19)</f>
        <v>7.0647075812024998</v>
      </c>
      <c r="D25" s="74">
        <f>IF(RES_hh_tesh!D25=0,0,RES_hh_tesh!D25/RES_summary!D$19)</f>
        <v>6.4324812072027351</v>
      </c>
      <c r="E25" s="74">
        <f>IF(RES_hh_tesh!E25=0,0,RES_hh_tesh!E25/RES_summary!E$19)</f>
        <v>5.8889016484346737</v>
      </c>
      <c r="F25" s="74">
        <f>IF(RES_hh_tesh!F25=0,0,RES_hh_tesh!F25/RES_summary!F$19)</f>
        <v>5.9124360654440364</v>
      </c>
      <c r="G25" s="74">
        <f>IF(RES_hh_tesh!G25=0,0,RES_hh_tesh!G25/RES_summary!G$19)</f>
        <v>6.0911073419367439</v>
      </c>
      <c r="H25" s="74">
        <f>IF(RES_hh_tesh!H25=0,0,RES_hh_tesh!H25/RES_summary!H$19)</f>
        <v>6.4776477356190441</v>
      </c>
      <c r="I25" s="74">
        <f>IF(RES_hh_tesh!I25=0,0,RES_hh_tesh!I25/RES_summary!I$19)</f>
        <v>6.0994559282836933</v>
      </c>
      <c r="J25" s="74">
        <f>IF(RES_hh_tesh!J25=0,0,RES_hh_tesh!J25/RES_summary!J$19)</f>
        <v>5.6218853123970298</v>
      </c>
      <c r="K25" s="74">
        <f>IF(RES_hh_tesh!K25=0,0,RES_hh_tesh!K25/RES_summary!K$19)</f>
        <v>5.0416948756087905</v>
      </c>
      <c r="L25" s="74">
        <f>IF(RES_hh_tesh!L25=0,0,RES_hh_tesh!L25/RES_summary!L$19)</f>
        <v>5.1447737997922287</v>
      </c>
      <c r="M25" s="74">
        <f>IF(RES_hh_tesh!M25=0,0,RES_hh_tesh!M25/RES_summary!M$19)</f>
        <v>5.5998185253126147</v>
      </c>
      <c r="N25" s="74">
        <f>IF(RES_hh_tesh!N25=0,0,RES_hh_tesh!N25/RES_summary!N$19)</f>
        <v>5.3058392749048533</v>
      </c>
      <c r="O25" s="74">
        <f>IF(RES_hh_tesh!O25=0,0,RES_hh_tesh!O25/RES_summary!O$19)</f>
        <v>4.9924981112922788</v>
      </c>
      <c r="P25" s="74">
        <f>IF(RES_hh_tesh!P25=0,0,RES_hh_tesh!P25/RES_summary!P$19)</f>
        <v>5.189638815096953</v>
      </c>
      <c r="Q25" s="74">
        <f>IF(RES_hh_tesh!Q25=0,0,RES_hh_tesh!Q25/RES_summary!Q$19)</f>
        <v>4.6014272729021126</v>
      </c>
      <c r="R25" s="74">
        <f>IF(RES_hh_tesh!R25=0,0,RES_hh_tesh!R25/RES_summary!R$19)</f>
        <v>4.6942131641834628</v>
      </c>
      <c r="S25" s="74">
        <f>IF(RES_hh_tesh!S25=0,0,RES_hh_tesh!S25/RES_summary!S$19)</f>
        <v>4.8851016652329111</v>
      </c>
      <c r="T25" s="74">
        <f>IF(RES_hh_tesh!T25=0,0,RES_hh_tesh!T25/RES_summary!T$19)</f>
        <v>4.968538905419388</v>
      </c>
      <c r="U25" s="74">
        <f>IF(RES_hh_tesh!U25=0,0,RES_hh_tesh!U25/RES_summary!U$19)</f>
        <v>5.0236876883587867</v>
      </c>
      <c r="V25" s="74">
        <f>IF(RES_hh_tesh!V25=0,0,RES_hh_tesh!V25/RES_summary!V$19)</f>
        <v>4.974859044125016</v>
      </c>
      <c r="W25" s="74">
        <f>IF(RES_hh_tesh!W25=0,0,RES_hh_tesh!W25/RES_summary!W$19)</f>
        <v>5.0582581041098518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5.8336407886242254</v>
      </c>
      <c r="C26" s="77">
        <f>IF(RES_hh_tesh!C26=0,0,RES_hh_tesh!C26/RES_summary!C$19)</f>
        <v>6.2074765051844789</v>
      </c>
      <c r="D26" s="77">
        <f>IF(RES_hh_tesh!D26=0,0,RES_hh_tesh!D26/RES_summary!D$19)</f>
        <v>6.6917392169861287</v>
      </c>
      <c r="E26" s="77">
        <f>IF(RES_hh_tesh!E26=0,0,RES_hh_tesh!E26/RES_summary!E$19)</f>
        <v>6.4861339908964926</v>
      </c>
      <c r="F26" s="77">
        <f>IF(RES_hh_tesh!F26=0,0,RES_hh_tesh!F26/RES_summary!F$19)</f>
        <v>6.4051222398020986</v>
      </c>
      <c r="G26" s="77">
        <f>IF(RES_hh_tesh!G26=0,0,RES_hh_tesh!G26/RES_summary!G$19)</f>
        <v>6.6024697360189633</v>
      </c>
      <c r="H26" s="77">
        <f>IF(RES_hh_tesh!H26=0,0,RES_hh_tesh!H26/RES_summary!H$19)</f>
        <v>6.8477798051536451</v>
      </c>
      <c r="I26" s="77">
        <f>IF(RES_hh_tesh!I26=0,0,RES_hh_tesh!I26/RES_summary!I$19)</f>
        <v>6.8808011264993318</v>
      </c>
      <c r="J26" s="77">
        <f>IF(RES_hh_tesh!J26=0,0,RES_hh_tesh!J26/RES_summary!J$19)</f>
        <v>6.8650528633849861</v>
      </c>
      <c r="K26" s="77">
        <f>IF(RES_hh_tesh!K26=0,0,RES_hh_tesh!K26/RES_summary!K$19)</f>
        <v>6.6840181398131779</v>
      </c>
      <c r="L26" s="77">
        <f>IF(RES_hh_tesh!L26=0,0,RES_hh_tesh!L26/RES_summary!L$19)</f>
        <v>7.072859179042422</v>
      </c>
      <c r="M26" s="77">
        <f>IF(RES_hh_tesh!M26=0,0,RES_hh_tesh!M26/RES_summary!M$19)</f>
        <v>7.1118063149839363</v>
      </c>
      <c r="N26" s="77">
        <f>IF(RES_hh_tesh!N26=0,0,RES_hh_tesh!N26/RES_summary!N$19)</f>
        <v>7.2128305755346247</v>
      </c>
      <c r="O26" s="77">
        <f>IF(RES_hh_tesh!O26=0,0,RES_hh_tesh!O26/RES_summary!O$19)</f>
        <v>7.3244366816309139</v>
      </c>
      <c r="P26" s="77">
        <f>IF(RES_hh_tesh!P26=0,0,RES_hh_tesh!P26/RES_summary!P$19)</f>
        <v>7.3670162632734435</v>
      </c>
      <c r="Q26" s="77">
        <f>IF(RES_hh_tesh!Q26=0,0,RES_hh_tesh!Q26/RES_summary!Q$19)</f>
        <v>7.5505579936769029</v>
      </c>
      <c r="R26" s="77">
        <f>IF(RES_hh_tesh!R26=0,0,RES_hh_tesh!R26/RES_summary!R$19)</f>
        <v>7.823974373230687</v>
      </c>
      <c r="S26" s="77">
        <f>IF(RES_hh_tesh!S26=0,0,RES_hh_tesh!S26/RES_summary!S$19)</f>
        <v>7.9912397118475775</v>
      </c>
      <c r="T26" s="77">
        <f>IF(RES_hh_tesh!T26=0,0,RES_hh_tesh!T26/RES_summary!T$19)</f>
        <v>8.0953779354178721</v>
      </c>
      <c r="U26" s="77">
        <f>IF(RES_hh_tesh!U26=0,0,RES_hh_tesh!U26/RES_summary!U$19)</f>
        <v>8.0251774139448013</v>
      </c>
      <c r="V26" s="77">
        <f>IF(RES_hh_tesh!V26=0,0,RES_hh_tesh!V26/RES_summary!V$19)</f>
        <v>8.1838151231027148</v>
      </c>
      <c r="W26" s="77">
        <f>IF(RES_hh_tesh!W26=0,0,RES_hh_tesh!W26/RES_summary!W$19)</f>
        <v>8.5496653864131389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4.0123945845992672</v>
      </c>
      <c r="C27" s="69">
        <f>IF(RES_hh_tesh!C27=0,0,RES_hh_tesh!C27/RES_summary!C$19)</f>
        <v>4.4831154632946957</v>
      </c>
      <c r="D27" s="69">
        <f>IF(RES_hh_tesh!D27=0,0,RES_hh_tesh!D27/RES_summary!D$19)</f>
        <v>4.4670088813612239</v>
      </c>
      <c r="E27" s="69">
        <f>IF(RES_hh_tesh!E27=0,0,RES_hh_tesh!E27/RES_summary!E$19)</f>
        <v>4.6244103769720235</v>
      </c>
      <c r="F27" s="69">
        <f>IF(RES_hh_tesh!F27=0,0,RES_hh_tesh!F27/RES_summary!F$19)</f>
        <v>4.5136517774257863</v>
      </c>
      <c r="G27" s="69">
        <f>IF(RES_hh_tesh!G27=0,0,RES_hh_tesh!G27/RES_summary!G$19)</f>
        <v>4.6126746982535352</v>
      </c>
      <c r="H27" s="69">
        <f>IF(RES_hh_tesh!H27=0,0,RES_hh_tesh!H27/RES_summary!H$19)</f>
        <v>5.3705738166813397</v>
      </c>
      <c r="I27" s="69">
        <f>IF(RES_hh_tesh!I27=0,0,RES_hh_tesh!I27/RES_summary!I$19)</f>
        <v>5.3042929052055241</v>
      </c>
      <c r="J27" s="69">
        <f>IF(RES_hh_tesh!J27=0,0,RES_hh_tesh!J27/RES_summary!J$19)</f>
        <v>5.1938992432367073</v>
      </c>
      <c r="K27" s="69">
        <f>IF(RES_hh_tesh!K27=0,0,RES_hh_tesh!K27/RES_summary!K$19)</f>
        <v>5.0177085802475574</v>
      </c>
      <c r="L27" s="69">
        <f>IF(RES_hh_tesh!L27=0,0,RES_hh_tesh!L27/RES_summary!L$19)</f>
        <v>5.2007499772410126</v>
      </c>
      <c r="M27" s="69">
        <f>IF(RES_hh_tesh!M27=0,0,RES_hh_tesh!M27/RES_summary!M$19)</f>
        <v>4.7364029115411785</v>
      </c>
      <c r="N27" s="69">
        <f>IF(RES_hh_tesh!N27=0,0,RES_hh_tesh!N27/RES_summary!N$19)</f>
        <v>4.6504375514233818</v>
      </c>
      <c r="O27" s="69">
        <f>IF(RES_hh_tesh!O27=0,0,RES_hh_tesh!O27/RES_summary!O$19)</f>
        <v>4.0727512621949682</v>
      </c>
      <c r="P27" s="69">
        <f>IF(RES_hh_tesh!P27=0,0,RES_hh_tesh!P27/RES_summary!P$19)</f>
        <v>4.444440243183867</v>
      </c>
      <c r="Q27" s="69">
        <f>IF(RES_hh_tesh!Q27=0,0,RES_hh_tesh!Q27/RES_summary!Q$19)</f>
        <v>4.4599014681285416</v>
      </c>
      <c r="R27" s="69">
        <f>IF(RES_hh_tesh!R27=0,0,RES_hh_tesh!R27/RES_summary!R$19)</f>
        <v>4.5470395882885066</v>
      </c>
      <c r="S27" s="69">
        <f>IF(RES_hh_tesh!S27=0,0,RES_hh_tesh!S27/RES_summary!S$19)</f>
        <v>4.5816349027142493</v>
      </c>
      <c r="T27" s="69">
        <f>IF(RES_hh_tesh!T27=0,0,RES_hh_tesh!T27/RES_summary!T$19)</f>
        <v>4.9450791929721492</v>
      </c>
      <c r="U27" s="69">
        <f>IF(RES_hh_tesh!U27=0,0,RES_hh_tesh!U27/RES_summary!U$19)</f>
        <v>4.6248321628191356</v>
      </c>
      <c r="V27" s="69">
        <f>IF(RES_hh_tesh!V27=0,0,RES_hh_tesh!V27/RES_summary!V$19)</f>
        <v>4.5901954679417489</v>
      </c>
      <c r="W27" s="69">
        <f>IF(RES_hh_tesh!W27=0,0,RES_hh_tesh!W27/RES_summary!W$19)</f>
        <v>4.7346085538757547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4.1448275854748013</v>
      </c>
      <c r="C28" s="72">
        <f>IF(RES_hh_tesh!C28=0,0,RES_hh_tesh!C28/RES_summary!C$19)</f>
        <v>4.3574033591114718</v>
      </c>
      <c r="D28" s="72">
        <f>IF(RES_hh_tesh!D28=0,0,RES_hh_tesh!D28/RES_summary!D$19)</f>
        <v>4.4772799894572906</v>
      </c>
      <c r="E28" s="72">
        <f>IF(RES_hh_tesh!E28=0,0,RES_hh_tesh!E28/RES_summary!E$19)</f>
        <v>4.5132973421802092</v>
      </c>
      <c r="F28" s="72">
        <f>IF(RES_hh_tesh!F28=0,0,RES_hh_tesh!F28/RES_summary!F$19)</f>
        <v>4.6414540626331</v>
      </c>
      <c r="G28" s="72">
        <f>IF(RES_hh_tesh!G28=0,0,RES_hh_tesh!G28/RES_summary!G$19)</f>
        <v>4.8179145185876502</v>
      </c>
      <c r="H28" s="72">
        <f>IF(RES_hh_tesh!H28=0,0,RES_hh_tesh!H28/RES_summary!H$19)</f>
        <v>5.0600126566525905</v>
      </c>
      <c r="I28" s="72">
        <f>IF(RES_hh_tesh!I28=0,0,RES_hh_tesh!I28/RES_summary!I$19)</f>
        <v>5.1629194402229253</v>
      </c>
      <c r="J28" s="72">
        <f>IF(RES_hh_tesh!J28=0,0,RES_hh_tesh!J28/RES_summary!J$19)</f>
        <v>5.2180306185241836</v>
      </c>
      <c r="K28" s="72">
        <f>IF(RES_hh_tesh!K28=0,0,RES_hh_tesh!K28/RES_summary!K$19)</f>
        <v>5.115888091201561</v>
      </c>
      <c r="L28" s="72">
        <f>IF(RES_hh_tesh!L28=0,0,RES_hh_tesh!L28/RES_summary!L$19)</f>
        <v>5.0365995904613046</v>
      </c>
      <c r="M28" s="72">
        <f>IF(RES_hh_tesh!M28=0,0,RES_hh_tesh!M28/RES_summary!M$19)</f>
        <v>4.9919611361138116</v>
      </c>
      <c r="N28" s="72">
        <f>IF(RES_hh_tesh!N28=0,0,RES_hh_tesh!N28/RES_summary!N$19)</f>
        <v>4.6359662208514294</v>
      </c>
      <c r="O28" s="72">
        <f>IF(RES_hh_tesh!O28=0,0,RES_hh_tesh!O28/RES_summary!O$19)</f>
        <v>4.1706278880047121</v>
      </c>
      <c r="P28" s="72">
        <f>IF(RES_hh_tesh!P28=0,0,RES_hh_tesh!P28/RES_summary!P$19)</f>
        <v>4.3741735467154337</v>
      </c>
      <c r="Q28" s="72">
        <f>IF(RES_hh_tesh!Q28=0,0,RES_hh_tesh!Q28/RES_summary!Q$19)</f>
        <v>4.5142247141802123</v>
      </c>
      <c r="R28" s="72">
        <f>IF(RES_hh_tesh!R28=0,0,RES_hh_tesh!R28/RES_summary!R$19)</f>
        <v>4.4281638235981102</v>
      </c>
      <c r="S28" s="72">
        <f>IF(RES_hh_tesh!S28=0,0,RES_hh_tesh!S28/RES_summary!S$19)</f>
        <v>4.7869926727159537</v>
      </c>
      <c r="T28" s="72">
        <f>IF(RES_hh_tesh!T28=0,0,RES_hh_tesh!T28/RES_summary!T$19)</f>
        <v>4.6952519608711603</v>
      </c>
      <c r="U28" s="72">
        <f>IF(RES_hh_tesh!U28=0,0,RES_hh_tesh!U28/RES_summary!U$19)</f>
        <v>5.0132514776814752</v>
      </c>
      <c r="V28" s="72">
        <f>IF(RES_hh_tesh!V28=0,0,RES_hh_tesh!V28/RES_summary!V$19)</f>
        <v>4.3802487150353651</v>
      </c>
      <c r="W28" s="72">
        <f>IF(RES_hh_tesh!W28=0,0,RES_hh_tesh!W28/RES_summary!W$19)</f>
        <v>4.3639981446903162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4.1945652494251631</v>
      </c>
      <c r="C29" s="72">
        <f>IF(RES_hh_tesh!C29=0,0,RES_hh_tesh!C29/RES_summary!C$19)</f>
        <v>4.3124576571701798</v>
      </c>
      <c r="D29" s="72">
        <f>IF(RES_hh_tesh!D29=0,0,RES_hh_tesh!D29/RES_summary!D$19)</f>
        <v>4.4500281279142238</v>
      </c>
      <c r="E29" s="72">
        <f>IF(RES_hh_tesh!E29=0,0,RES_hh_tesh!E29/RES_summary!E$19)</f>
        <v>4.5361569443556338</v>
      </c>
      <c r="F29" s="72">
        <f>IF(RES_hh_tesh!F29=0,0,RES_hh_tesh!F29/RES_summary!F$19)</f>
        <v>4.6568376995604321</v>
      </c>
      <c r="G29" s="72">
        <f>IF(RES_hh_tesh!G29=0,0,RES_hh_tesh!G29/RES_summary!G$19)</f>
        <v>4.8319263836786392</v>
      </c>
      <c r="H29" s="72">
        <f>IF(RES_hh_tesh!H29=0,0,RES_hh_tesh!H29/RES_summary!H$19)</f>
        <v>5.0031017262196071</v>
      </c>
      <c r="I29" s="72">
        <f>IF(RES_hh_tesh!I29=0,0,RES_hh_tesh!I29/RES_summary!I$19)</f>
        <v>5.181103559267541</v>
      </c>
      <c r="J29" s="72">
        <f>IF(RES_hh_tesh!J29=0,0,RES_hh_tesh!J29/RES_summary!J$19)</f>
        <v>5.2105878388635913</v>
      </c>
      <c r="K29" s="72">
        <f>IF(RES_hh_tesh!K29=0,0,RES_hh_tesh!K29/RES_summary!K$19)</f>
        <v>5.0826141249048273</v>
      </c>
      <c r="L29" s="72">
        <f>IF(RES_hh_tesh!L29=0,0,RES_hh_tesh!L29/RES_summary!L$19)</f>
        <v>5.0235589613049516</v>
      </c>
      <c r="M29" s="72">
        <f>IF(RES_hh_tesh!M29=0,0,RES_hh_tesh!M29/RES_summary!M$19)</f>
        <v>4.751890073529454</v>
      </c>
      <c r="N29" s="72">
        <f>IF(RES_hh_tesh!N29=0,0,RES_hh_tesh!N29/RES_summary!N$19)</f>
        <v>4.5678523617512417</v>
      </c>
      <c r="O29" s="72">
        <f>IF(RES_hh_tesh!O29=0,0,RES_hh_tesh!O29/RES_summary!O$19)</f>
        <v>4.4271441567657126</v>
      </c>
      <c r="P29" s="72">
        <f>IF(RES_hh_tesh!P29=0,0,RES_hh_tesh!P29/RES_summary!P$19)</f>
        <v>4.3927943266660074</v>
      </c>
      <c r="Q29" s="72">
        <f>IF(RES_hh_tesh!Q29=0,0,RES_hh_tesh!Q29/RES_summary!Q$19)</f>
        <v>4.4414685941311633</v>
      </c>
      <c r="R29" s="72">
        <f>IF(RES_hh_tesh!R29=0,0,RES_hh_tesh!R29/RES_summary!R$19)</f>
        <v>4.5495487162579762</v>
      </c>
      <c r="S29" s="72">
        <f>IF(RES_hh_tesh!S29=0,0,RES_hh_tesh!S29/RES_summary!S$19)</f>
        <v>4.7148938282562396</v>
      </c>
      <c r="T29" s="72">
        <f>IF(RES_hh_tesh!T29=0,0,RES_hh_tesh!T29/RES_summary!T$19)</f>
        <v>4.9949897439570883</v>
      </c>
      <c r="U29" s="72">
        <f>IF(RES_hh_tesh!U29=0,0,RES_hh_tesh!U29/RES_summary!U$19)</f>
        <v>4.4896343219640702</v>
      </c>
      <c r="V29" s="72">
        <f>IF(RES_hh_tesh!V29=0,0,RES_hh_tesh!V29/RES_summary!V$19)</f>
        <v>4.4842354805093398</v>
      </c>
      <c r="W29" s="72">
        <f>IF(RES_hh_tesh!W29=0,0,RES_hh_tesh!W29/RES_summary!W$19)</f>
        <v>4.7872002489269354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3.9264222319255193</v>
      </c>
      <c r="C30" s="72">
        <f>IF(RES_hh_tesh!C30=0,0,RES_hh_tesh!C30/RES_summary!C$19)</f>
        <v>4.4219421131160193</v>
      </c>
      <c r="D30" s="72">
        <f>IF(RES_hh_tesh!D30=0,0,RES_hh_tesh!D30/RES_summary!D$19)</f>
        <v>4.4536107967727894</v>
      </c>
      <c r="E30" s="72">
        <f>IF(RES_hh_tesh!E30=0,0,RES_hh_tesh!E30/RES_summary!E$19)</f>
        <v>4.8472982430179572</v>
      </c>
      <c r="F30" s="72">
        <f>IF(RES_hh_tesh!F30=0,0,RES_hh_tesh!F30/RES_summary!F$19)</f>
        <v>4.4399206298622103</v>
      </c>
      <c r="G30" s="72">
        <f>IF(RES_hh_tesh!G30=0,0,RES_hh_tesh!G30/RES_summary!G$19)</f>
        <v>4.4649462127238717</v>
      </c>
      <c r="H30" s="72">
        <f>IF(RES_hh_tesh!H30=0,0,RES_hh_tesh!H30/RES_summary!H$19)</f>
        <v>5.4910748815402313</v>
      </c>
      <c r="I30" s="72">
        <f>IF(RES_hh_tesh!I30=0,0,RES_hh_tesh!I30/RES_summary!I$19)</f>
        <v>5.3911126288065168</v>
      </c>
      <c r="J30" s="72">
        <f>IF(RES_hh_tesh!J30=0,0,RES_hh_tesh!J30/RES_summary!J$19)</f>
        <v>5.2224538727901351</v>
      </c>
      <c r="K30" s="72">
        <f>IF(RES_hh_tesh!K30=0,0,RES_hh_tesh!K30/RES_summary!K$19)</f>
        <v>5.1363269580766211</v>
      </c>
      <c r="L30" s="72">
        <f>IF(RES_hh_tesh!L30=0,0,RES_hh_tesh!L30/RES_summary!L$19)</f>
        <v>5.3063728345452823</v>
      </c>
      <c r="M30" s="72">
        <f>IF(RES_hh_tesh!M30=0,0,RES_hh_tesh!M30/RES_summary!M$19)</f>
        <v>4.5042486767966237</v>
      </c>
      <c r="N30" s="72">
        <f>IF(RES_hh_tesh!N30=0,0,RES_hh_tesh!N30/RES_summary!N$19)</f>
        <v>4.7430000244764319</v>
      </c>
      <c r="O30" s="72">
        <f>IF(RES_hh_tesh!O30=0,0,RES_hh_tesh!O30/RES_summary!O$19)</f>
        <v>4.0724709057443995</v>
      </c>
      <c r="P30" s="72">
        <f>IF(RES_hh_tesh!P30=0,0,RES_hh_tesh!P30/RES_summary!P$19)</f>
        <v>4.1412858376570529</v>
      </c>
      <c r="Q30" s="72">
        <f>IF(RES_hh_tesh!Q30=0,0,RES_hh_tesh!Q30/RES_summary!Q$19)</f>
        <v>4.4506179171411269</v>
      </c>
      <c r="R30" s="72">
        <f>IF(RES_hh_tesh!R30=0,0,RES_hh_tesh!R30/RES_summary!R$19)</f>
        <v>4.7711328219182745</v>
      </c>
      <c r="S30" s="72">
        <f>IF(RES_hh_tesh!S30=0,0,RES_hh_tesh!S30/RES_summary!S$19)</f>
        <v>4.5905814286876092</v>
      </c>
      <c r="T30" s="72">
        <f>IF(RES_hh_tesh!T30=0,0,RES_hh_tesh!T30/RES_summary!T$19)</f>
        <v>4.9555789846468326</v>
      </c>
      <c r="U30" s="72">
        <f>IF(RES_hh_tesh!U30=0,0,RES_hh_tesh!U30/RES_summary!U$19)</f>
        <v>4.5684249348953401</v>
      </c>
      <c r="V30" s="72">
        <f>IF(RES_hh_tesh!V30=0,0,RES_hh_tesh!V30/RES_summary!V$19)</f>
        <v>4.5414610212982183</v>
      </c>
      <c r="W30" s="72">
        <f>IF(RES_hh_tesh!W30=0,0,RES_hh_tesh!W30/RES_summary!W$19)</f>
        <v>4.8283832904560526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3.9758537515037551</v>
      </c>
      <c r="C31" s="72">
        <f>IF(RES_hh_tesh!C31=0,0,RES_hh_tesh!C31/RES_summary!C$19)</f>
        <v>4.535800069337995</v>
      </c>
      <c r="D31" s="72">
        <f>IF(RES_hh_tesh!D31=0,0,RES_hh_tesh!D31/RES_summary!D$19)</f>
        <v>4.4459365109338851</v>
      </c>
      <c r="E31" s="72">
        <f>IF(RES_hh_tesh!E31=0,0,RES_hh_tesh!E31/RES_summary!E$19)</f>
        <v>4.6656399716140706</v>
      </c>
      <c r="F31" s="72">
        <f>IF(RES_hh_tesh!F31=0,0,RES_hh_tesh!F31/RES_summary!F$19)</f>
        <v>4.4852098882845821</v>
      </c>
      <c r="G31" s="72">
        <f>IF(RES_hh_tesh!G31=0,0,RES_hh_tesh!G31/RES_summary!G$19)</f>
        <v>4.6160012738912419</v>
      </c>
      <c r="H31" s="72">
        <f>IF(RES_hh_tesh!H31=0,0,RES_hh_tesh!H31/RES_summary!H$19)</f>
        <v>5.3953809645673942</v>
      </c>
      <c r="I31" s="72">
        <f>IF(RES_hh_tesh!I31=0,0,RES_hh_tesh!I31/RES_summary!I$19)</f>
        <v>5.2400232829718858</v>
      </c>
      <c r="J31" s="72">
        <f>IF(RES_hh_tesh!J31=0,0,RES_hh_tesh!J31/RES_summary!J$19)</f>
        <v>5.1445587214460806</v>
      </c>
      <c r="K31" s="72">
        <f>IF(RES_hh_tesh!K31=0,0,RES_hh_tesh!K31/RES_summary!K$19)</f>
        <v>5.0170577393189069</v>
      </c>
      <c r="L31" s="72">
        <f>IF(RES_hh_tesh!L31=0,0,RES_hh_tesh!L31/RES_summary!L$19)</f>
        <v>5.0594512096556166</v>
      </c>
      <c r="M31" s="72">
        <f>IF(RES_hh_tesh!M31=0,0,RES_hh_tesh!M31/RES_summary!M$19)</f>
        <v>4.9560241390319861</v>
      </c>
      <c r="N31" s="72">
        <f>IF(RES_hh_tesh!N31=0,0,RES_hh_tesh!N31/RES_summary!N$19)</f>
        <v>4.9650206675575514</v>
      </c>
      <c r="O31" s="72">
        <f>IF(RES_hh_tesh!O31=0,0,RES_hh_tesh!O31/RES_summary!O$19)</f>
        <v>4.9049323945424579</v>
      </c>
      <c r="P31" s="72">
        <f>IF(RES_hh_tesh!P31=0,0,RES_hh_tesh!P31/RES_summary!P$19)</f>
        <v>4.9848816488897336</v>
      </c>
      <c r="Q31" s="72">
        <f>IF(RES_hh_tesh!Q31=0,0,RES_hh_tesh!Q31/RES_summary!Q$19)</f>
        <v>5.0989025074688072</v>
      </c>
      <c r="R31" s="72">
        <f>IF(RES_hh_tesh!R31=0,0,RES_hh_tesh!R31/RES_summary!R$19)</f>
        <v>4.0742220247808847</v>
      </c>
      <c r="S31" s="72">
        <f>IF(RES_hh_tesh!S31=0,0,RES_hh_tesh!S31/RES_summary!S$19)</f>
        <v>4.4541442326215233</v>
      </c>
      <c r="T31" s="72">
        <f>IF(RES_hh_tesh!T31=0,0,RES_hh_tesh!T31/RES_summary!T$19)</f>
        <v>4.6358127164673757</v>
      </c>
      <c r="U31" s="72">
        <f>IF(RES_hh_tesh!U31=0,0,RES_hh_tesh!U31/RES_summary!U$19)</f>
        <v>4.6895366349563821</v>
      </c>
      <c r="V31" s="72">
        <f>IF(RES_hh_tesh!V31=0,0,RES_hh_tesh!V31/RES_summary!V$19)</f>
        <v>4.6336990948411945</v>
      </c>
      <c r="W31" s="72">
        <f>IF(RES_hh_tesh!W31=0,0,RES_hh_tesh!W31/RES_summary!W$19)</f>
        <v>4.6825825051941736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3.9590048214021887</v>
      </c>
      <c r="C32" s="77">
        <f>IF(RES_hh_tesh!C32=0,0,RES_hh_tesh!C32/RES_summary!C$19)</f>
        <v>4.5748145468065706</v>
      </c>
      <c r="D32" s="77">
        <f>IF(RES_hh_tesh!D32=0,0,RES_hh_tesh!D32/RES_summary!D$19)</f>
        <v>4.4794127888082791</v>
      </c>
      <c r="E32" s="77">
        <f>IF(RES_hh_tesh!E32=0,0,RES_hh_tesh!E32/RES_summary!E$19)</f>
        <v>4.5683635142863306</v>
      </c>
      <c r="F32" s="77">
        <f>IF(RES_hh_tesh!F32=0,0,RES_hh_tesh!F32/RES_summary!F$19)</f>
        <v>4.4907576000063134</v>
      </c>
      <c r="G32" s="77">
        <f>IF(RES_hh_tesh!G32=0,0,RES_hh_tesh!G32/RES_summary!G$19)</f>
        <v>4.5970296498834164</v>
      </c>
      <c r="H32" s="77">
        <f>IF(RES_hh_tesh!H32=0,0,RES_hh_tesh!H32/RES_summary!H$19)</f>
        <v>5.4340738211696316</v>
      </c>
      <c r="I32" s="77">
        <f>IF(RES_hh_tesh!I32=0,0,RES_hh_tesh!I32/RES_summary!I$19)</f>
        <v>5.3056765628018638</v>
      </c>
      <c r="J32" s="77">
        <f>IF(RES_hh_tesh!J32=0,0,RES_hh_tesh!J32/RES_summary!J$19)</f>
        <v>5.178045129734806</v>
      </c>
      <c r="K32" s="77">
        <f>IF(RES_hh_tesh!K32=0,0,RES_hh_tesh!K32/RES_summary!K$19)</f>
        <v>4.9477431454353189</v>
      </c>
      <c r="L32" s="77">
        <f>IF(RES_hh_tesh!L32=0,0,RES_hh_tesh!L32/RES_summary!L$19)</f>
        <v>5.2119579488155008</v>
      </c>
      <c r="M32" s="77">
        <f>IF(RES_hh_tesh!M32=0,0,RES_hh_tesh!M32/RES_summary!M$19)</f>
        <v>4.8093372394137406</v>
      </c>
      <c r="N32" s="77">
        <f>IF(RES_hh_tesh!N32=0,0,RES_hh_tesh!N32/RES_summary!N$19)</f>
        <v>4.6280937543164562</v>
      </c>
      <c r="O32" s="77">
        <f>IF(RES_hh_tesh!O32=0,0,RES_hh_tesh!O32/RES_summary!O$19)</f>
        <v>3.9468340935028006</v>
      </c>
      <c r="P32" s="77">
        <f>IF(RES_hh_tesh!P32=0,0,RES_hh_tesh!P32/RES_summary!P$19)</f>
        <v>4.5558294617194628</v>
      </c>
      <c r="Q32" s="77">
        <f>IF(RES_hh_tesh!Q32=0,0,RES_hh_tesh!Q32/RES_summary!Q$19)</f>
        <v>4.4476635525206802</v>
      </c>
      <c r="R32" s="77">
        <f>IF(RES_hh_tesh!R32=0,0,RES_hh_tesh!R32/RES_summary!R$19)</f>
        <v>4.4647815558980941</v>
      </c>
      <c r="S32" s="77">
        <f>IF(RES_hh_tesh!S32=0,0,RES_hh_tesh!S32/RES_summary!S$19)</f>
        <v>4.5447467647105384</v>
      </c>
      <c r="T32" s="77">
        <f>IF(RES_hh_tesh!T32=0,0,RES_hh_tesh!T32/RES_summary!T$19)</f>
        <v>4.9389946996542129</v>
      </c>
      <c r="U32" s="77">
        <f>IF(RES_hh_tesh!U32=0,0,RES_hh_tesh!U32/RES_summary!U$19)</f>
        <v>4.6731126823086599</v>
      </c>
      <c r="V32" s="77">
        <f>IF(RES_hh_tesh!V32=0,0,RES_hh_tesh!V32/RES_summary!V$19)</f>
        <v>4.6325119163105724</v>
      </c>
      <c r="W32" s="77">
        <f>IF(RES_hh_tesh!W32=0,0,RES_hh_tesh!W32/RES_summary!W$19)</f>
        <v>4.6856124295522124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12.58814853122211</v>
      </c>
      <c r="C3" s="65">
        <f>IF(RES_hh_emih!C3=0,0,RES_hh_emih!C3/RES_summary!C$19)</f>
        <v>12.574217432304071</v>
      </c>
      <c r="D3" s="65">
        <f>IF(RES_hh_emih!D3=0,0,RES_hh_emih!D3/RES_summary!D$19)</f>
        <v>12.820830271809228</v>
      </c>
      <c r="E3" s="65">
        <f>IF(RES_hh_emih!E3=0,0,RES_hh_emih!E3/RES_summary!E$19)</f>
        <v>13.612975029764552</v>
      </c>
      <c r="F3" s="65">
        <f>IF(RES_hh_emih!F3=0,0,RES_hh_emih!F3/RES_summary!F$19)</f>
        <v>14.165677372225622</v>
      </c>
      <c r="G3" s="65">
        <f>IF(RES_hh_emih!G3=0,0,RES_hh_emih!G3/RES_summary!G$19)</f>
        <v>13.991950155316603</v>
      </c>
      <c r="H3" s="65">
        <f>IF(RES_hh_emih!H3=0,0,RES_hh_emih!H3/RES_summary!H$19)</f>
        <v>13.366114033288067</v>
      </c>
      <c r="I3" s="65">
        <f>IF(RES_hh_emih!I3=0,0,RES_hh_emih!I3/RES_summary!I$19)</f>
        <v>12.883220846859901</v>
      </c>
      <c r="J3" s="65">
        <f>IF(RES_hh_emih!J3=0,0,RES_hh_emih!J3/RES_summary!J$19)</f>
        <v>11.989000518014917</v>
      </c>
      <c r="K3" s="65">
        <f>IF(RES_hh_emih!K3=0,0,RES_hh_emih!K3/RES_summary!K$19)</f>
        <v>11.447896424782384</v>
      </c>
      <c r="L3" s="65">
        <f>IF(RES_hh_emih!L3=0,0,RES_hh_emih!L3/RES_summary!L$19)</f>
        <v>11.992751681627119</v>
      </c>
      <c r="M3" s="65">
        <f>IF(RES_hh_emih!M3=0,0,RES_hh_emih!M3/RES_summary!M$19)</f>
        <v>9.8101663769707788</v>
      </c>
      <c r="N3" s="65">
        <f>IF(RES_hh_emih!N3=0,0,RES_hh_emih!N3/RES_summary!N$19)</f>
        <v>9.4386545083266924</v>
      </c>
      <c r="O3" s="65">
        <f>IF(RES_hh_emih!O3=0,0,RES_hh_emih!O3/RES_summary!O$19)</f>
        <v>8.8189652885656109</v>
      </c>
      <c r="P3" s="65">
        <f>IF(RES_hh_emih!P3=0,0,RES_hh_emih!P3/RES_summary!P$19)</f>
        <v>8.4908933682816556</v>
      </c>
      <c r="Q3" s="65">
        <f>IF(RES_hh_emih!Q3=0,0,RES_hh_emih!Q3/RES_summary!Q$19)</f>
        <v>9.1888699742709221</v>
      </c>
      <c r="R3" s="65">
        <f>IF(RES_hh_emih!R3=0,0,RES_hh_emih!R3/RES_summary!R$19)</f>
        <v>8.6882327050837418</v>
      </c>
      <c r="S3" s="65">
        <f>IF(RES_hh_emih!S3=0,0,RES_hh_emih!S3/RES_summary!S$19)</f>
        <v>8.6273633132295959</v>
      </c>
      <c r="T3" s="65">
        <f>IF(RES_hh_emih!T3=0,0,RES_hh_emih!T3/RES_summary!T$19)</f>
        <v>9.201824739149453</v>
      </c>
      <c r="U3" s="65">
        <f>IF(RES_hh_emih!U3=0,0,RES_hh_emih!U3/RES_summary!U$19)</f>
        <v>8.0858197609475031</v>
      </c>
      <c r="V3" s="65">
        <f>IF(RES_hh_emih!V3=0,0,RES_hh_emih!V3/RES_summary!V$19)</f>
        <v>8.0752362232426744</v>
      </c>
      <c r="W3" s="65">
        <f>IF(RES_hh_emih!W3=0,0,RES_hh_emih!W3/RES_summary!W$19)</f>
        <v>8.1521164476681083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9.5267253392362896</v>
      </c>
      <c r="C4" s="69">
        <f>IF(RES_hh_emih!C4=0,0,RES_hh_emih!C4/RES_summary!C$19)</f>
        <v>9.4945130039634353</v>
      </c>
      <c r="D4" s="69">
        <f>IF(RES_hh_emih!D4=0,0,RES_hh_emih!D4/RES_summary!D$19)</f>
        <v>9.7737830019426362</v>
      </c>
      <c r="E4" s="69">
        <f>IF(RES_hh_emih!E4=0,0,RES_hh_emih!E4/RES_summary!E$19)</f>
        <v>10.614718221870385</v>
      </c>
      <c r="F4" s="69">
        <f>IF(RES_hh_emih!F4=0,0,RES_hh_emih!F4/RES_summary!F$19)</f>
        <v>11.288863694947985</v>
      </c>
      <c r="G4" s="69">
        <f>IF(RES_hh_emih!G4=0,0,RES_hh_emih!G4/RES_summary!G$19)</f>
        <v>11.120909272014957</v>
      </c>
      <c r="H4" s="69">
        <f>IF(RES_hh_emih!H4=0,0,RES_hh_emih!H4/RES_summary!H$19)</f>
        <v>10.460670674517925</v>
      </c>
      <c r="I4" s="69">
        <f>IF(RES_hh_emih!I4=0,0,RES_hh_emih!I4/RES_summary!I$19)</f>
        <v>10.030774057465575</v>
      </c>
      <c r="J4" s="69">
        <f>IF(RES_hh_emih!J4=0,0,RES_hh_emih!J4/RES_summary!J$19)</f>
        <v>9.2422407691759414</v>
      </c>
      <c r="K4" s="69">
        <f>IF(RES_hh_emih!K4=0,0,RES_hh_emih!K4/RES_summary!K$19)</f>
        <v>8.8417711589032315</v>
      </c>
      <c r="L4" s="69">
        <f>IF(RES_hh_emih!L4=0,0,RES_hh_emih!L4/RES_summary!L$19)</f>
        <v>9.3573452045834848</v>
      </c>
      <c r="M4" s="69">
        <f>IF(RES_hh_emih!M4=0,0,RES_hh_emih!M4/RES_summary!M$19)</f>
        <v>7.3695324539829681</v>
      </c>
      <c r="N4" s="69">
        <f>IF(RES_hh_emih!N4=0,0,RES_hh_emih!N4/RES_summary!N$19)</f>
        <v>7.019884359263866</v>
      </c>
      <c r="O4" s="69">
        <f>IF(RES_hh_emih!O4=0,0,RES_hh_emih!O4/RES_summary!O$19)</f>
        <v>6.4637616928959867</v>
      </c>
      <c r="P4" s="69">
        <f>IF(RES_hh_emih!P4=0,0,RES_hh_emih!P4/RES_summary!P$19)</f>
        <v>6.1600519970012337</v>
      </c>
      <c r="Q4" s="69">
        <f>IF(RES_hh_emih!Q4=0,0,RES_hh_emih!Q4/RES_summary!Q$19)</f>
        <v>6.7695564211753378</v>
      </c>
      <c r="R4" s="69">
        <f>IF(RES_hh_emih!R4=0,0,RES_hh_emih!R4/RES_summary!R$19)</f>
        <v>6.1871773536529036</v>
      </c>
      <c r="S4" s="69">
        <f>IF(RES_hh_emih!S4=0,0,RES_hh_emih!S4/RES_summary!S$19)</f>
        <v>6.1657331291688848</v>
      </c>
      <c r="T4" s="69">
        <f>IF(RES_hh_emih!T4=0,0,RES_hh_emih!T4/RES_summary!T$19)</f>
        <v>6.7565796608793391</v>
      </c>
      <c r="U4" s="69">
        <f>IF(RES_hh_emih!U4=0,0,RES_hh_emih!U4/RES_summary!U$19)</f>
        <v>5.8428455230007144</v>
      </c>
      <c r="V4" s="69">
        <f>IF(RES_hh_emih!V4=0,0,RES_hh_emih!V4/RES_summary!V$19)</f>
        <v>5.8931766219931614</v>
      </c>
      <c r="W4" s="69">
        <f>IF(RES_hh_emih!W4=0,0,RES_hh_emih!W4/RES_summary!W$19)</f>
        <v>5.8416378826466104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16.369822597645022</v>
      </c>
      <c r="C5" s="72">
        <f>IF(RES_hh_emih!C5=0,0,RES_hh_emih!C5/RES_summary!C$19)</f>
        <v>17.294991088338673</v>
      </c>
      <c r="D5" s="72">
        <f>IF(RES_hh_emih!D5=0,0,RES_hh_emih!D5/RES_summary!D$19)</f>
        <v>19.013606399248502</v>
      </c>
      <c r="E5" s="72">
        <f>IF(RES_hh_emih!E5=0,0,RES_hh_emih!E5/RES_summary!E$19)</f>
        <v>17.0926148720289</v>
      </c>
      <c r="F5" s="72">
        <f>IF(RES_hh_emih!F5=0,0,RES_hh_emih!F5/RES_summary!F$19)</f>
        <v>21.314602258761056</v>
      </c>
      <c r="G5" s="72">
        <f>IF(RES_hh_emih!G5=0,0,RES_hh_emih!G5/RES_summary!G$19)</f>
        <v>21.783404857780255</v>
      </c>
      <c r="H5" s="72">
        <f>IF(RES_hh_emih!H5=0,0,RES_hh_emih!H5/RES_summary!H$19)</f>
        <v>21.880337599396473</v>
      </c>
      <c r="I5" s="72">
        <f>IF(RES_hh_emih!I5=0,0,RES_hh_emih!I5/RES_summary!I$19)</f>
        <v>19.56563003097774</v>
      </c>
      <c r="J5" s="72">
        <f>IF(RES_hh_emih!J5=0,0,RES_hh_emih!J5/RES_summary!J$19)</f>
        <v>20.342403787558393</v>
      </c>
      <c r="K5" s="72">
        <f>IF(RES_hh_emih!K5=0,0,RES_hh_emih!K5/RES_summary!K$19)</f>
        <v>21.801880309863581</v>
      </c>
      <c r="L5" s="72">
        <f>IF(RES_hh_emih!L5=0,0,RES_hh_emih!L5/RES_summary!L$19)</f>
        <v>21.13208230184609</v>
      </c>
      <c r="M5" s="72">
        <f>IF(RES_hh_emih!M5=0,0,RES_hh_emih!M5/RES_summary!M$19)</f>
        <v>20.165786707900171</v>
      </c>
      <c r="N5" s="72">
        <f>IF(RES_hh_emih!N5=0,0,RES_hh_emih!N5/RES_summary!N$19)</f>
        <v>20.167827051854466</v>
      </c>
      <c r="O5" s="72">
        <f>IF(RES_hh_emih!O5=0,0,RES_hh_emih!O5/RES_summary!O$19)</f>
        <v>15.962437512380653</v>
      </c>
      <c r="P5" s="72">
        <f>IF(RES_hh_emih!P5=0,0,RES_hh_emih!P5/RES_summary!P$19)</f>
        <v>15.578543317648439</v>
      </c>
      <c r="Q5" s="72">
        <f>IF(RES_hh_emih!Q5=0,0,RES_hh_emih!Q5/RES_summary!Q$19)</f>
        <v>13.845111173412644</v>
      </c>
      <c r="R5" s="72">
        <f>IF(RES_hh_emih!R5=0,0,RES_hh_emih!R5/RES_summary!R$19)</f>
        <v>11.933937196141409</v>
      </c>
      <c r="S5" s="72">
        <f>IF(RES_hh_emih!S5=0,0,RES_hh_emih!S5/RES_summary!S$19)</f>
        <v>19.797503253619951</v>
      </c>
      <c r="T5" s="72">
        <f>IF(RES_hh_emih!T5=0,0,RES_hh_emih!T5/RES_summary!T$19)</f>
        <v>22.191964363623239</v>
      </c>
      <c r="U5" s="72">
        <f>IF(RES_hh_emih!U5=0,0,RES_hh_emih!U5/RES_summary!U$19)</f>
        <v>14.251366843812647</v>
      </c>
      <c r="V5" s="72">
        <f>IF(RES_hh_emih!V5=0,0,RES_hh_emih!V5/RES_summary!V$19)</f>
        <v>16.316748196326142</v>
      </c>
      <c r="W5" s="72">
        <f>IF(RES_hh_emih!W5=0,0,RES_hh_emih!W5/RES_summary!W$19)</f>
        <v>15.226575349760171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14.338529342121486</v>
      </c>
      <c r="C6" s="72">
        <f>IF(RES_hh_emih!C6=0,0,RES_hh_emih!C6/RES_summary!C$19)</f>
        <v>13.610177455337359</v>
      </c>
      <c r="D6" s="72">
        <f>IF(RES_hh_emih!D6=0,0,RES_hh_emih!D6/RES_summary!D$19)</f>
        <v>14.689742411206646</v>
      </c>
      <c r="E6" s="72">
        <f>IF(RES_hh_emih!E6=0,0,RES_hh_emih!E6/RES_summary!E$19)</f>
        <v>15.694135502688168</v>
      </c>
      <c r="F6" s="72">
        <f>IF(RES_hh_emih!F6=0,0,RES_hh_emih!F6/RES_summary!F$19)</f>
        <v>17.012765441579315</v>
      </c>
      <c r="G6" s="72">
        <f>IF(RES_hh_emih!G6=0,0,RES_hh_emih!G6/RES_summary!G$19)</f>
        <v>17.457537651553217</v>
      </c>
      <c r="H6" s="72">
        <f>IF(RES_hh_emih!H6=0,0,RES_hh_emih!H6/RES_summary!H$19)</f>
        <v>16.619829465657546</v>
      </c>
      <c r="I6" s="72">
        <f>IF(RES_hh_emih!I6=0,0,RES_hh_emih!I6/RES_summary!I$19)</f>
        <v>16.851165008492956</v>
      </c>
      <c r="J6" s="72">
        <f>IF(RES_hh_emih!J6=0,0,RES_hh_emih!J6/RES_summary!J$19)</f>
        <v>16.622441667953691</v>
      </c>
      <c r="K6" s="72">
        <f>IF(RES_hh_emih!K6=0,0,RES_hh_emih!K6/RES_summary!K$19)</f>
        <v>15.940399262644005</v>
      </c>
      <c r="L6" s="72">
        <f>IF(RES_hh_emih!L6=0,0,RES_hh_emih!L6/RES_summary!L$19)</f>
        <v>17.164505007202784</v>
      </c>
      <c r="M6" s="72">
        <f>IF(RES_hh_emih!M6=0,0,RES_hh_emih!M6/RES_summary!M$19)</f>
        <v>14.34096895204407</v>
      </c>
      <c r="N6" s="72">
        <f>IF(RES_hh_emih!N6=0,0,RES_hh_emih!N6/RES_summary!N$19)</f>
        <v>14.334969356902644</v>
      </c>
      <c r="O6" s="72">
        <f>IF(RES_hh_emih!O6=0,0,RES_hh_emih!O6/RES_summary!O$19)</f>
        <v>12.877786796736867</v>
      </c>
      <c r="P6" s="72">
        <f>IF(RES_hh_emih!P6=0,0,RES_hh_emih!P6/RES_summary!P$19)</f>
        <v>11.356247168717147</v>
      </c>
      <c r="Q6" s="72">
        <f>IF(RES_hh_emih!Q6=0,0,RES_hh_emih!Q6/RES_summary!Q$19)</f>
        <v>11.588549159540115</v>
      </c>
      <c r="R6" s="72">
        <f>IF(RES_hh_emih!R6=0,0,RES_hh_emih!R6/RES_summary!R$19)</f>
        <v>12.71628543724951</v>
      </c>
      <c r="S6" s="72">
        <f>IF(RES_hh_emih!S6=0,0,RES_hh_emih!S6/RES_summary!S$19)</f>
        <v>10.258262986837932</v>
      </c>
      <c r="T6" s="72">
        <f>IF(RES_hh_emih!T6=0,0,RES_hh_emih!T6/RES_summary!T$19)</f>
        <v>12.624213990235676</v>
      </c>
      <c r="U6" s="72">
        <f>IF(RES_hh_emih!U6=0,0,RES_hh_emih!U6/RES_summary!U$19)</f>
        <v>10.723856228377175</v>
      </c>
      <c r="V6" s="72">
        <f>IF(RES_hh_emih!V6=0,0,RES_hh_emih!V6/RES_summary!V$19)</f>
        <v>10.528697142651822</v>
      </c>
      <c r="W6" s="72">
        <f>IF(RES_hh_emih!W6=0,0,RES_hh_emih!W6/RES_summary!W$19)</f>
        <v>10.841423297041443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17.221382019875104</v>
      </c>
      <c r="C7" s="72">
        <f>IF(RES_hh_emih!C7=0,0,RES_hh_emih!C7/RES_summary!C$19)</f>
        <v>17.59550703729904</v>
      </c>
      <c r="D7" s="72">
        <f>IF(RES_hh_emih!D7=0,0,RES_hh_emih!D7/RES_summary!D$19)</f>
        <v>17.381990530634958</v>
      </c>
      <c r="E7" s="72">
        <f>IF(RES_hh_emih!E7=0,0,RES_hh_emih!E7/RES_summary!E$19)</f>
        <v>19.263899506906768</v>
      </c>
      <c r="F7" s="72">
        <f>IF(RES_hh_emih!F7=0,0,RES_hh_emih!F7/RES_summary!F$19)</f>
        <v>21.434225731544693</v>
      </c>
      <c r="G7" s="72">
        <f>IF(RES_hh_emih!G7=0,0,RES_hh_emih!G7/RES_summary!G$19)</f>
        <v>21.574820862172867</v>
      </c>
      <c r="H7" s="72">
        <f>IF(RES_hh_emih!H7=0,0,RES_hh_emih!H7/RES_summary!H$19)</f>
        <v>20.029060774906373</v>
      </c>
      <c r="I7" s="72">
        <f>IF(RES_hh_emih!I7=0,0,RES_hh_emih!I7/RES_summary!I$19)</f>
        <v>20.26777184194551</v>
      </c>
      <c r="J7" s="72">
        <f>IF(RES_hh_emih!J7=0,0,RES_hh_emih!J7/RES_summary!J$19)</f>
        <v>19.902424510221476</v>
      </c>
      <c r="K7" s="72">
        <f>IF(RES_hh_emih!K7=0,0,RES_hh_emih!K7/RES_summary!K$19)</f>
        <v>19.748692128886102</v>
      </c>
      <c r="L7" s="72">
        <f>IF(RES_hh_emih!L7=0,0,RES_hh_emih!L7/RES_summary!L$19)</f>
        <v>21.015064512511149</v>
      </c>
      <c r="M7" s="72">
        <f>IF(RES_hh_emih!M7=0,0,RES_hh_emih!M7/RES_summary!M$19)</f>
        <v>17.889207400826777</v>
      </c>
      <c r="N7" s="72">
        <f>IF(RES_hh_emih!N7=0,0,RES_hh_emih!N7/RES_summary!N$19)</f>
        <v>16.288550443918364</v>
      </c>
      <c r="O7" s="72">
        <f>IF(RES_hh_emih!O7=0,0,RES_hh_emih!O7/RES_summary!O$19)</f>
        <v>15.421484485852023</v>
      </c>
      <c r="P7" s="72">
        <f>IF(RES_hh_emih!P7=0,0,RES_hh_emih!P7/RES_summary!P$19)</f>
        <v>14.104265384515829</v>
      </c>
      <c r="Q7" s="72">
        <f>IF(RES_hh_emih!Q7=0,0,RES_hh_emih!Q7/RES_summary!Q$19)</f>
        <v>15.407863031994054</v>
      </c>
      <c r="R7" s="72">
        <f>IF(RES_hh_emih!R7=0,0,RES_hh_emih!R7/RES_summary!R$19)</f>
        <v>12.893468386166637</v>
      </c>
      <c r="S7" s="72">
        <f>IF(RES_hh_emih!S7=0,0,RES_hh_emih!S7/RES_summary!S$19)</f>
        <v>12.797710788615138</v>
      </c>
      <c r="T7" s="72">
        <f>IF(RES_hh_emih!T7=0,0,RES_hh_emih!T7/RES_summary!T$19)</f>
        <v>13.965523932179741</v>
      </c>
      <c r="U7" s="72">
        <f>IF(RES_hh_emih!U7=0,0,RES_hh_emih!U7/RES_summary!U$19)</f>
        <v>12.405818557790885</v>
      </c>
      <c r="V7" s="72">
        <f>IF(RES_hh_emih!V7=0,0,RES_hh_emih!V7/RES_summary!V$19)</f>
        <v>13.217638767198752</v>
      </c>
      <c r="W7" s="72">
        <f>IF(RES_hh_emih!W7=0,0,RES_hh_emih!W7/RES_summary!W$19)</f>
        <v>12.564871364653404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10.945180558558018</v>
      </c>
      <c r="C8" s="72">
        <f>IF(RES_hh_emih!C8=0,0,RES_hh_emih!C8/RES_summary!C$19)</f>
        <v>11.522556952984814</v>
      </c>
      <c r="D8" s="72">
        <f>IF(RES_hh_emih!D8=0,0,RES_hh_emih!D8/RES_summary!D$19)</f>
        <v>12.02610923326024</v>
      </c>
      <c r="E8" s="72">
        <f>IF(RES_hh_emih!E8=0,0,RES_hh_emih!E8/RES_summary!E$19)</f>
        <v>12.976594943019258</v>
      </c>
      <c r="F8" s="72">
        <f>IF(RES_hh_emih!F8=0,0,RES_hh_emih!F8/RES_summary!F$19)</f>
        <v>12.766565989746969</v>
      </c>
      <c r="G8" s="72">
        <f>IF(RES_hh_emih!G8=0,0,RES_hh_emih!G8/RES_summary!G$19)</f>
        <v>12.934196248376512</v>
      </c>
      <c r="H8" s="72">
        <f>IF(RES_hh_emih!H8=0,0,RES_hh_emih!H8/RES_summary!H$19)</f>
        <v>13.526133375811801</v>
      </c>
      <c r="I8" s="72">
        <f>IF(RES_hh_emih!I8=0,0,RES_hh_emih!I8/RES_summary!I$19)</f>
        <v>13.184401781965896</v>
      </c>
      <c r="J8" s="72">
        <f>IF(RES_hh_emih!J8=0,0,RES_hh_emih!J8/RES_summary!J$19)</f>
        <v>11.812195487153629</v>
      </c>
      <c r="K8" s="72">
        <f>IF(RES_hh_emih!K8=0,0,RES_hh_emih!K8/RES_summary!K$19)</f>
        <v>11.90981711711691</v>
      </c>
      <c r="L8" s="72">
        <f>IF(RES_hh_emih!L8=0,0,RES_hh_emih!L8/RES_summary!L$19)</f>
        <v>13.673413134688843</v>
      </c>
      <c r="M8" s="72">
        <f>IF(RES_hh_emih!M8=0,0,RES_hh_emih!M8/RES_summary!M$19)</f>
        <v>10.618704446503427</v>
      </c>
      <c r="N8" s="72">
        <f>IF(RES_hh_emih!N8=0,0,RES_hh_emih!N8/RES_summary!N$19)</f>
        <v>10.889614057323243</v>
      </c>
      <c r="O8" s="72">
        <f>IF(RES_hh_emih!O8=0,0,RES_hh_emih!O8/RES_summary!O$19)</f>
        <v>10.106542572669435</v>
      </c>
      <c r="P8" s="72">
        <f>IF(RES_hh_emih!P8=0,0,RES_hh_emih!P8/RES_summary!P$19)</f>
        <v>9.4566589610267151</v>
      </c>
      <c r="Q8" s="72">
        <f>IF(RES_hh_emih!Q8=0,0,RES_hh_emih!Q8/RES_summary!Q$19)</f>
        <v>9.9629782680827823</v>
      </c>
      <c r="R8" s="72">
        <f>IF(RES_hh_emih!R8=0,0,RES_hh_emih!R8/RES_summary!R$19)</f>
        <v>8.8595962781633819</v>
      </c>
      <c r="S8" s="72">
        <f>IF(RES_hh_emih!S8=0,0,RES_hh_emih!S8/RES_summary!S$19)</f>
        <v>8.3698005684241856</v>
      </c>
      <c r="T8" s="72">
        <f>IF(RES_hh_emih!T8=0,0,RES_hh_emih!T8/RES_summary!T$19)</f>
        <v>9.0065403841372955</v>
      </c>
      <c r="U8" s="72">
        <f>IF(RES_hh_emih!U8=0,0,RES_hh_emih!U8/RES_summary!U$19)</f>
        <v>8.288124840399929</v>
      </c>
      <c r="V8" s="72">
        <f>IF(RES_hh_emih!V8=0,0,RES_hh_emih!V8/RES_summary!V$19)</f>
        <v>8.2230783445902542</v>
      </c>
      <c r="W8" s="72">
        <f>IF(RES_hh_emih!W8=0,0,RES_hh_emih!W8/RES_summary!W$19)</f>
        <v>8.4667703675432833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2.3670837661291957</v>
      </c>
      <c r="C17" s="69">
        <f>IF(RES_hh_emih!C17=0,0,RES_hh_emih!C17/RES_summary!C$19)</f>
        <v>2.3556333223428738</v>
      </c>
      <c r="D17" s="69">
        <f>IF(RES_hh_emih!D17=0,0,RES_hh_emih!D17/RES_summary!D$19)</f>
        <v>2.2995339536313781</v>
      </c>
      <c r="E17" s="69">
        <f>IF(RES_hh_emih!E17=0,0,RES_hh_emih!E17/RES_summary!E$19)</f>
        <v>2.2166461220991911</v>
      </c>
      <c r="F17" s="69">
        <f>IF(RES_hh_emih!F17=0,0,RES_hh_emih!F17/RES_summary!F$19)</f>
        <v>2.123982181043564</v>
      </c>
      <c r="G17" s="69">
        <f>IF(RES_hh_emih!G17=0,0,RES_hh_emih!G17/RES_summary!G$19)</f>
        <v>2.1111191678262622</v>
      </c>
      <c r="H17" s="69">
        <f>IF(RES_hh_emih!H17=0,0,RES_hh_emih!H17/RES_summary!H$19)</f>
        <v>2.0688791625738165</v>
      </c>
      <c r="I17" s="69">
        <f>IF(RES_hh_emih!I17=0,0,RES_hh_emih!I17/RES_summary!I$19)</f>
        <v>2.020945638597679</v>
      </c>
      <c r="J17" s="69">
        <f>IF(RES_hh_emih!J17=0,0,RES_hh_emih!J17/RES_summary!J$19)</f>
        <v>1.9427832619689194</v>
      </c>
      <c r="K17" s="69">
        <f>IF(RES_hh_emih!K17=0,0,RES_hh_emih!K17/RES_summary!K$19)</f>
        <v>1.8278964268487792</v>
      </c>
      <c r="L17" s="69">
        <f>IF(RES_hh_emih!L17=0,0,RES_hh_emih!L17/RES_summary!L$19)</f>
        <v>1.8645250556251416</v>
      </c>
      <c r="M17" s="69">
        <f>IF(RES_hh_emih!M17=0,0,RES_hh_emih!M17/RES_summary!M$19)</f>
        <v>1.7617272841423359</v>
      </c>
      <c r="N17" s="69">
        <f>IF(RES_hh_emih!N17=0,0,RES_hh_emih!N17/RES_summary!N$19)</f>
        <v>1.7412868479106338</v>
      </c>
      <c r="O17" s="69">
        <f>IF(RES_hh_emih!O17=0,0,RES_hh_emih!O17/RES_summary!O$19)</f>
        <v>1.7433863724503411</v>
      </c>
      <c r="P17" s="69">
        <f>IF(RES_hh_emih!P17=0,0,RES_hh_emih!P17/RES_summary!P$19)</f>
        <v>1.7131159292127724</v>
      </c>
      <c r="Q17" s="69">
        <f>IF(RES_hh_emih!Q17=0,0,RES_hh_emih!Q17/RES_summary!Q$19)</f>
        <v>1.7614422945715758</v>
      </c>
      <c r="R17" s="69">
        <f>IF(RES_hh_emih!R17=0,0,RES_hh_emih!R17/RES_summary!R$19)</f>
        <v>1.8010081856615654</v>
      </c>
      <c r="S17" s="69">
        <f>IF(RES_hh_emih!S17=0,0,RES_hh_emih!S17/RES_summary!S$19)</f>
        <v>1.7685928932485184</v>
      </c>
      <c r="T17" s="69">
        <f>IF(RES_hh_emih!T17=0,0,RES_hh_emih!T17/RES_summary!T$19)</f>
        <v>1.7218813186905237</v>
      </c>
      <c r="U17" s="69">
        <f>IF(RES_hh_emih!U17=0,0,RES_hh_emih!U17/RES_summary!U$19)</f>
        <v>1.601606423101835</v>
      </c>
      <c r="V17" s="69">
        <f>IF(RES_hh_emih!V17=0,0,RES_hh_emih!V17/RES_summary!V$19)</f>
        <v>1.5642927339267729</v>
      </c>
      <c r="W17" s="69">
        <f>IF(RES_hh_emih!W17=0,0,RES_hh_emih!W17/RES_summary!W$19)</f>
        <v>1.6506316920315609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4.4284856321503332</v>
      </c>
      <c r="C18" s="72">
        <f>IF(RES_hh_emih!C18=0,0,RES_hh_emih!C18/RES_summary!C$19)</f>
        <v>4.7418008367564983</v>
      </c>
      <c r="D18" s="72">
        <f>IF(RES_hh_emih!D18=0,0,RES_hh_emih!D18/RES_summary!D$19)</f>
        <v>4.5305326915549395</v>
      </c>
      <c r="E18" s="72">
        <f>IF(RES_hh_emih!E18=0,0,RES_hh_emih!E18/RES_summary!E$19)</f>
        <v>4.3488672479214054</v>
      </c>
      <c r="F18" s="72">
        <f>IF(RES_hh_emih!F18=0,0,RES_hh_emih!F18/RES_summary!F$19)</f>
        <v>4.4452990974233595</v>
      </c>
      <c r="G18" s="72">
        <f>IF(RES_hh_emih!G18=0,0,RES_hh_emih!G18/RES_summary!G$19)</f>
        <v>4.629835551162115</v>
      </c>
      <c r="H18" s="72">
        <f>IF(RES_hh_emih!H18=0,0,RES_hh_emih!H18/RES_summary!H$19)</f>
        <v>4.5722187524374567</v>
      </c>
      <c r="I18" s="72">
        <f>IF(RES_hh_emih!I18=0,0,RES_hh_emih!I18/RES_summary!I$19)</f>
        <v>4.4313435925797071</v>
      </c>
      <c r="J18" s="72">
        <f>IF(RES_hh_emih!J18=0,0,RES_hh_emih!J18/RES_summary!J$19)</f>
        <v>4.6160018971918708</v>
      </c>
      <c r="K18" s="72">
        <f>IF(RES_hh_emih!K18=0,0,RES_hh_emih!K18/RES_summary!K$19)</f>
        <v>4.4300088302880019</v>
      </c>
      <c r="L18" s="72">
        <f>IF(RES_hh_emih!L18=0,0,RES_hh_emih!L18/RES_summary!L$19)</f>
        <v>4.7536183024479524</v>
      </c>
      <c r="M18" s="72">
        <f>IF(RES_hh_emih!M18=0,0,RES_hh_emih!M18/RES_summary!M$19)</f>
        <v>4.3878539910666738</v>
      </c>
      <c r="N18" s="72">
        <f>IF(RES_hh_emih!N18=0,0,RES_hh_emih!N18/RES_summary!N$19)</f>
        <v>4.34158151995367</v>
      </c>
      <c r="O18" s="72">
        <f>IF(RES_hh_emih!O18=0,0,RES_hh_emih!O18/RES_summary!O$19)</f>
        <v>4.3325208447422972</v>
      </c>
      <c r="P18" s="72">
        <f>IF(RES_hh_emih!P18=0,0,RES_hh_emih!P18/RES_summary!P$19)</f>
        <v>4.5489430326564504</v>
      </c>
      <c r="Q18" s="72">
        <f>IF(RES_hh_emih!Q18=0,0,RES_hh_emih!Q18/RES_summary!Q$19)</f>
        <v>4.532930289383752</v>
      </c>
      <c r="R18" s="72">
        <f>IF(RES_hh_emih!R18=0,0,RES_hh_emih!R18/RES_summary!R$19)</f>
        <v>4.4531678082800061</v>
      </c>
      <c r="S18" s="72">
        <f>IF(RES_hh_emih!S18=0,0,RES_hh_emih!S18/RES_summary!S$19)</f>
        <v>5.038645850379214</v>
      </c>
      <c r="T18" s="72">
        <f>IF(RES_hh_emih!T18=0,0,RES_hh_emih!T18/RES_summary!T$19)</f>
        <v>4.7425821111920872</v>
      </c>
      <c r="U18" s="72">
        <f>IF(RES_hh_emih!U18=0,0,RES_hh_emih!U18/RES_summary!U$19)</f>
        <v>5.1687923954480128</v>
      </c>
      <c r="V18" s="72">
        <f>IF(RES_hh_emih!V18=0,0,RES_hh_emih!V18/RES_summary!V$19)</f>
        <v>4.4843106547308702</v>
      </c>
      <c r="W18" s="72">
        <f>IF(RES_hh_emih!W18=0,0,RES_hh_emih!W18/RES_summary!W$19)</f>
        <v>4.4500174617275006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3.1235643757548255</v>
      </c>
      <c r="C19" s="72">
        <f>IF(RES_hh_emih!C19=0,0,RES_hh_emih!C19/RES_summary!C$19)</f>
        <v>3.0922813429514817</v>
      </c>
      <c r="D19" s="72">
        <f>IF(RES_hh_emih!D19=0,0,RES_hh_emih!D19/RES_summary!D$19)</f>
        <v>3.0948056783794589</v>
      </c>
      <c r="E19" s="72">
        <f>IF(RES_hh_emih!E19=0,0,RES_hh_emih!E19/RES_summary!E$19)</f>
        <v>2.9408437542024766</v>
      </c>
      <c r="F19" s="72">
        <f>IF(RES_hh_emih!F19=0,0,RES_hh_emih!F19/RES_summary!F$19)</f>
        <v>2.9456851627399416</v>
      </c>
      <c r="G19" s="72">
        <f>IF(RES_hh_emih!G19=0,0,RES_hh_emih!G19/RES_summary!G$19)</f>
        <v>3.0745166197660909</v>
      </c>
      <c r="H19" s="72">
        <f>IF(RES_hh_emih!H19=0,0,RES_hh_emih!H19/RES_summary!H$19)</f>
        <v>2.9631432609466279</v>
      </c>
      <c r="I19" s="72">
        <f>IF(RES_hh_emih!I19=0,0,RES_hh_emih!I19/RES_summary!I$19)</f>
        <v>2.9994578561574832</v>
      </c>
      <c r="J19" s="72">
        <f>IF(RES_hh_emih!J19=0,0,RES_hh_emih!J19/RES_summary!J$19)</f>
        <v>3.0147367080614003</v>
      </c>
      <c r="K19" s="72">
        <f>IF(RES_hh_emih!K19=0,0,RES_hh_emih!K19/RES_summary!K$19)</f>
        <v>2.9387799645697887</v>
      </c>
      <c r="L19" s="72">
        <f>IF(RES_hh_emih!L19=0,0,RES_hh_emih!L19/RES_summary!L$19)</f>
        <v>3.0369376345490564</v>
      </c>
      <c r="M19" s="72">
        <f>IF(RES_hh_emih!M19=0,0,RES_hh_emih!M19/RES_summary!M$19)</f>
        <v>3.0594799811540589</v>
      </c>
      <c r="N19" s="72">
        <f>IF(RES_hh_emih!N19=0,0,RES_hh_emih!N19/RES_summary!N$19)</f>
        <v>3.0055761295004793</v>
      </c>
      <c r="O19" s="72">
        <f>IF(RES_hh_emih!O19=0,0,RES_hh_emih!O19/RES_summary!O$19)</f>
        <v>3.0764012701002028</v>
      </c>
      <c r="P19" s="72">
        <f>IF(RES_hh_emih!P19=0,0,RES_hh_emih!P19/RES_summary!P$19)</f>
        <v>3.0456209492846149</v>
      </c>
      <c r="Q19" s="72">
        <f>IF(RES_hh_emih!Q19=0,0,RES_hh_emih!Q19/RES_summary!Q$19)</f>
        <v>2.9242794036495696</v>
      </c>
      <c r="R19" s="72">
        <f>IF(RES_hh_emih!R19=0,0,RES_hh_emih!R19/RES_summary!R$19)</f>
        <v>2.9654509768507724</v>
      </c>
      <c r="S19" s="72">
        <f>IF(RES_hh_emih!S19=0,0,RES_hh_emih!S19/RES_summary!S$19)</f>
        <v>3.0143169733246928</v>
      </c>
      <c r="T19" s="72">
        <f>IF(RES_hh_emih!T19=0,0,RES_hh_emih!T19/RES_summary!T$19)</f>
        <v>2.9390296854013207</v>
      </c>
      <c r="U19" s="72">
        <f>IF(RES_hh_emih!U19=0,0,RES_hh_emih!U19/RES_summary!U$19)</f>
        <v>2.7120548094677961</v>
      </c>
      <c r="V19" s="72">
        <f>IF(RES_hh_emih!V19=0,0,RES_hh_emih!V19/RES_summary!V$19)</f>
        <v>2.6493539578241694</v>
      </c>
      <c r="W19" s="72">
        <f>IF(RES_hh_emih!W19=0,0,RES_hh_emih!W19/RES_summary!W$19)</f>
        <v>2.8014694035404681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3.9622885197553166</v>
      </c>
      <c r="C20" s="72">
        <f>IF(RES_hh_emih!C20=0,0,RES_hh_emih!C20/RES_summary!C$19)</f>
        <v>4.1254003849445171</v>
      </c>
      <c r="D20" s="72">
        <f>IF(RES_hh_emih!D20=0,0,RES_hh_emih!D20/RES_summary!D$19)</f>
        <v>3.9732680212812483</v>
      </c>
      <c r="E20" s="72">
        <f>IF(RES_hh_emih!E20=0,0,RES_hh_emih!E20/RES_summary!E$19)</f>
        <v>3.9057865788492938</v>
      </c>
      <c r="F20" s="72">
        <f>IF(RES_hh_emih!F20=0,0,RES_hh_emih!F20/RES_summary!F$19)</f>
        <v>3.9176778556894529</v>
      </c>
      <c r="G20" s="72">
        <f>IF(RES_hh_emih!G20=0,0,RES_hh_emih!G20/RES_summary!G$19)</f>
        <v>4.0252496740887835</v>
      </c>
      <c r="H20" s="72">
        <f>IF(RES_hh_emih!H20=0,0,RES_hh_emih!H20/RES_summary!H$19)</f>
        <v>3.9845306687969333</v>
      </c>
      <c r="I20" s="72">
        <f>IF(RES_hh_emih!I20=0,0,RES_hh_emih!I20/RES_summary!I$19)</f>
        <v>4.0233026647676908</v>
      </c>
      <c r="J20" s="72">
        <f>IF(RES_hh_emih!J20=0,0,RES_hh_emih!J20/RES_summary!J$19)</f>
        <v>4.1422489517641301</v>
      </c>
      <c r="K20" s="72">
        <f>IF(RES_hh_emih!K20=0,0,RES_hh_emih!K20/RES_summary!K$19)</f>
        <v>3.9566995747083284</v>
      </c>
      <c r="L20" s="72">
        <f>IF(RES_hh_emih!L20=0,0,RES_hh_emih!L20/RES_summary!L$19)</f>
        <v>3.9883093522799618</v>
      </c>
      <c r="M20" s="72">
        <f>IF(RES_hh_emih!M20=0,0,RES_hh_emih!M20/RES_summary!M$19)</f>
        <v>3.9738511665549123</v>
      </c>
      <c r="N20" s="72">
        <f>IF(RES_hh_emih!N20=0,0,RES_hh_emih!N20/RES_summary!N$19)</f>
        <v>3.6907174415855657</v>
      </c>
      <c r="O20" s="72">
        <f>IF(RES_hh_emih!O20=0,0,RES_hh_emih!O20/RES_summary!O$19)</f>
        <v>3.9721966908223765</v>
      </c>
      <c r="P20" s="72">
        <f>IF(RES_hh_emih!P20=0,0,RES_hh_emih!P20/RES_summary!P$19)</f>
        <v>4.0377084316865135</v>
      </c>
      <c r="Q20" s="72">
        <f>IF(RES_hh_emih!Q20=0,0,RES_hh_emih!Q20/RES_summary!Q$19)</f>
        <v>4.6719760923567275</v>
      </c>
      <c r="R20" s="72">
        <f>IF(RES_hh_emih!R20=0,0,RES_hh_emih!R20/RES_summary!R$19)</f>
        <v>3.9946508904611164</v>
      </c>
      <c r="S20" s="72">
        <f>IF(RES_hh_emih!S20=0,0,RES_hh_emih!S20/RES_summary!S$19)</f>
        <v>3.8449165658853466</v>
      </c>
      <c r="T20" s="72">
        <f>IF(RES_hh_emih!T20=0,0,RES_hh_emih!T20/RES_summary!T$19)</f>
        <v>3.9281849132856976</v>
      </c>
      <c r="U20" s="72">
        <f>IF(RES_hh_emih!U20=0,0,RES_hh_emih!U20/RES_summary!U$19)</f>
        <v>3.6118036460093013</v>
      </c>
      <c r="V20" s="72">
        <f>IF(RES_hh_emih!V20=0,0,RES_hh_emih!V20/RES_summary!V$19)</f>
        <v>3.8073599429289713</v>
      </c>
      <c r="W20" s="72">
        <f>IF(RES_hh_emih!W20=0,0,RES_hh_emih!W20/RES_summary!W$19)</f>
        <v>3.6911539105866495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2.7653788338941361</v>
      </c>
      <c r="C21" s="72">
        <f>IF(RES_hh_emih!C21=0,0,RES_hh_emih!C21/RES_summary!C$19)</f>
        <v>2.9484663055839837</v>
      </c>
      <c r="D21" s="72">
        <f>IF(RES_hh_emih!D21=0,0,RES_hh_emih!D21/RES_summary!D$19)</f>
        <v>2.8679220415213251</v>
      </c>
      <c r="E21" s="72">
        <f>IF(RES_hh_emih!E21=0,0,RES_hh_emih!E21/RES_summary!E$19)</f>
        <v>2.8682327378689054</v>
      </c>
      <c r="F21" s="72">
        <f>IF(RES_hh_emih!F21=0,0,RES_hh_emih!F21/RES_summary!F$19)</f>
        <v>2.6506357107747531</v>
      </c>
      <c r="G21" s="72">
        <f>IF(RES_hh_emih!G21=0,0,RES_hh_emih!G21/RES_summary!G$19)</f>
        <v>2.6433077315902271</v>
      </c>
      <c r="H21" s="72">
        <f>IF(RES_hh_emih!H21=0,0,RES_hh_emih!H21/RES_summary!H$19)</f>
        <v>2.8402577501635395</v>
      </c>
      <c r="I21" s="72">
        <f>IF(RES_hh_emih!I21=0,0,RES_hh_emih!I21/RES_summary!I$19)</f>
        <v>2.8223973006057501</v>
      </c>
      <c r="J21" s="72">
        <f>IF(RES_hh_emih!J21=0,0,RES_hh_emih!J21/RES_summary!J$19)</f>
        <v>2.7355233455498795</v>
      </c>
      <c r="K21" s="72">
        <f>IF(RES_hh_emih!K21=0,0,RES_hh_emih!K21/RES_summary!K$19)</f>
        <v>2.6350736750655339</v>
      </c>
      <c r="L21" s="72">
        <f>IF(RES_hh_emih!L21=0,0,RES_hh_emih!L21/RES_summary!L$19)</f>
        <v>2.830107972341489</v>
      </c>
      <c r="M21" s="72">
        <f>IF(RES_hh_emih!M21=0,0,RES_hh_emih!M21/RES_summary!M$19)</f>
        <v>2.6408589668500322</v>
      </c>
      <c r="N21" s="72">
        <f>IF(RES_hh_emih!N21=0,0,RES_hh_emih!N21/RES_summary!N$19)</f>
        <v>2.7629472176157011</v>
      </c>
      <c r="O21" s="72">
        <f>IF(RES_hh_emih!O21=0,0,RES_hh_emih!O21/RES_summary!O$19)</f>
        <v>2.6740559002356847</v>
      </c>
      <c r="P21" s="72">
        <f>IF(RES_hh_emih!P21=0,0,RES_hh_emih!P21/RES_summary!P$19)</f>
        <v>2.5684390347276556</v>
      </c>
      <c r="Q21" s="72">
        <f>IF(RES_hh_emih!Q21=0,0,RES_hh_emih!Q21/RES_summary!Q$19)</f>
        <v>2.7289981234812282</v>
      </c>
      <c r="R21" s="72">
        <f>IF(RES_hh_emih!R21=0,0,RES_hh_emih!R21/RES_summary!R$19)</f>
        <v>2.8584861514288686</v>
      </c>
      <c r="S21" s="72">
        <f>IF(RES_hh_emih!S21=0,0,RES_hh_emih!S21/RES_summary!S$19)</f>
        <v>2.6858904811755648</v>
      </c>
      <c r="T21" s="72">
        <f>IF(RES_hh_emih!T21=0,0,RES_hh_emih!T21/RES_summary!T$19)</f>
        <v>2.6476763911424737</v>
      </c>
      <c r="U21" s="72">
        <f>IF(RES_hh_emih!U21=0,0,RES_hh_emih!U21/RES_summary!U$19)</f>
        <v>2.5652970616022364</v>
      </c>
      <c r="V21" s="72">
        <f>IF(RES_hh_emih!V21=0,0,RES_hh_emih!V21/RES_summary!V$19)</f>
        <v>2.5217435004840238</v>
      </c>
      <c r="W21" s="72">
        <f>IF(RES_hh_emih!W21=0,0,RES_hh_emih!W21/RES_summary!W$19)</f>
        <v>2.6668902750288073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0.69433942585662467</v>
      </c>
      <c r="C27" s="69">
        <f>IF(RES_hh_emih!C27=0,0,RES_hh_emih!C27/RES_summary!C$19)</f>
        <v>0.72407110599776137</v>
      </c>
      <c r="D27" s="69">
        <f>IF(RES_hh_emih!D27=0,0,RES_hh_emih!D27/RES_summary!D$19)</f>
        <v>0.74751331623521344</v>
      </c>
      <c r="E27" s="69">
        <f>IF(RES_hh_emih!E27=0,0,RES_hh_emih!E27/RES_summary!E$19)</f>
        <v>0.7816106857949755</v>
      </c>
      <c r="F27" s="69">
        <f>IF(RES_hh_emih!F27=0,0,RES_hh_emih!F27/RES_summary!F$19)</f>
        <v>0.75283149623407608</v>
      </c>
      <c r="G27" s="69">
        <f>IF(RES_hh_emih!G27=0,0,RES_hh_emih!G27/RES_summary!G$19)</f>
        <v>0.75992171547538434</v>
      </c>
      <c r="H27" s="69">
        <f>IF(RES_hh_emih!H27=0,0,RES_hh_emih!H27/RES_summary!H$19)</f>
        <v>0.8365641961963266</v>
      </c>
      <c r="I27" s="69">
        <f>IF(RES_hh_emih!I27=0,0,RES_hh_emih!I27/RES_summary!I$19)</f>
        <v>0.83150115079664866</v>
      </c>
      <c r="J27" s="69">
        <f>IF(RES_hh_emih!J27=0,0,RES_hh_emih!J27/RES_summary!J$19)</f>
        <v>0.80397648687005796</v>
      </c>
      <c r="K27" s="69">
        <f>IF(RES_hh_emih!K27=0,0,RES_hh_emih!K27/RES_summary!K$19)</f>
        <v>0.77822883903037476</v>
      </c>
      <c r="L27" s="69">
        <f>IF(RES_hh_emih!L27=0,0,RES_hh_emih!L27/RES_summary!L$19)</f>
        <v>0.77088142141849103</v>
      </c>
      <c r="M27" s="69">
        <f>IF(RES_hh_emih!M27=0,0,RES_hh_emih!M27/RES_summary!M$19)</f>
        <v>0.67890663884547575</v>
      </c>
      <c r="N27" s="69">
        <f>IF(RES_hh_emih!N27=0,0,RES_hh_emih!N27/RES_summary!N$19)</f>
        <v>0.67748330115219479</v>
      </c>
      <c r="O27" s="69">
        <f>IF(RES_hh_emih!O27=0,0,RES_hh_emih!O27/RES_summary!O$19)</f>
        <v>0.61181722321928134</v>
      </c>
      <c r="P27" s="69">
        <f>IF(RES_hh_emih!P27=0,0,RES_hh_emih!P27/RES_summary!P$19)</f>
        <v>0.6177254420676489</v>
      </c>
      <c r="Q27" s="69">
        <f>IF(RES_hh_emih!Q27=0,0,RES_hh_emih!Q27/RES_summary!Q$19)</f>
        <v>0.65787125852400696</v>
      </c>
      <c r="R27" s="69">
        <f>IF(RES_hh_emih!R27=0,0,RES_hh_emih!R27/RES_summary!R$19)</f>
        <v>0.70004716576927184</v>
      </c>
      <c r="S27" s="69">
        <f>IF(RES_hh_emih!S27=0,0,RES_hh_emih!S27/RES_summary!S$19)</f>
        <v>0.69303729081219279</v>
      </c>
      <c r="T27" s="69">
        <f>IF(RES_hh_emih!T27=0,0,RES_hh_emih!T27/RES_summary!T$19)</f>
        <v>0.72336375957959032</v>
      </c>
      <c r="U27" s="69">
        <f>IF(RES_hh_emih!U27=0,0,RES_hh_emih!U27/RES_summary!U$19)</f>
        <v>0.64136781484495364</v>
      </c>
      <c r="V27" s="69">
        <f>IF(RES_hh_emih!V27=0,0,RES_hh_emih!V27/RES_summary!V$19)</f>
        <v>0.61776686732273955</v>
      </c>
      <c r="W27" s="69">
        <f>IF(RES_hh_emih!W27=0,0,RES_hh_emih!W27/RES_summary!W$19)</f>
        <v>0.65984687298993816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2.5594870462551582</v>
      </c>
      <c r="C28" s="72">
        <f>IF(RES_hh_emih!C28=0,0,RES_hh_emih!C28/RES_summary!C$19)</f>
        <v>2.6788001406975939</v>
      </c>
      <c r="D28" s="72">
        <f>IF(RES_hh_emih!D28=0,0,RES_hh_emih!D28/RES_summary!D$19)</f>
        <v>2.7600327235561966</v>
      </c>
      <c r="E28" s="72">
        <f>IF(RES_hh_emih!E28=0,0,RES_hh_emih!E28/RES_summary!E$19)</f>
        <v>2.7605322608069858</v>
      </c>
      <c r="F28" s="72">
        <f>IF(RES_hh_emih!F28=0,0,RES_hh_emih!F28/RES_summary!F$19)</f>
        <v>2.8513367731135415</v>
      </c>
      <c r="G28" s="72">
        <f>IF(RES_hh_emih!G28=0,0,RES_hh_emih!G28/RES_summary!G$19)</f>
        <v>2.9527172806616746</v>
      </c>
      <c r="H28" s="72">
        <f>IF(RES_hh_emih!H28=0,0,RES_hh_emih!H28/RES_summary!H$19)</f>
        <v>3.0959053438119342</v>
      </c>
      <c r="I28" s="72">
        <f>IF(RES_hh_emih!I28=0,0,RES_hh_emih!I28/RES_summary!I$19)</f>
        <v>3.1511696107278628</v>
      </c>
      <c r="J28" s="72">
        <f>IF(RES_hh_emih!J28=0,0,RES_hh_emih!J28/RES_summary!J$19)</f>
        <v>3.1835896298089152</v>
      </c>
      <c r="K28" s="72">
        <f>IF(RES_hh_emih!K28=0,0,RES_hh_emih!K28/RES_summary!K$19)</f>
        <v>3.1164030113795942</v>
      </c>
      <c r="L28" s="72">
        <f>IF(RES_hh_emih!L28=0,0,RES_hh_emih!L28/RES_summary!L$19)</f>
        <v>3.0625099835228475</v>
      </c>
      <c r="M28" s="72">
        <f>IF(RES_hh_emih!M28=0,0,RES_hh_emih!M28/RES_summary!M$19)</f>
        <v>3.0820542186559496</v>
      </c>
      <c r="N28" s="72">
        <f>IF(RES_hh_emih!N28=0,0,RES_hh_emih!N28/RES_summary!N$19)</f>
        <v>2.8278925202518863</v>
      </c>
      <c r="O28" s="72">
        <f>IF(RES_hh_emih!O28=0,0,RES_hh_emih!O28/RES_summary!O$19)</f>
        <v>2.5389132989054746</v>
      </c>
      <c r="P28" s="72">
        <f>IF(RES_hh_emih!P28=0,0,RES_hh_emih!P28/RES_summary!P$19)</f>
        <v>2.6732328235692</v>
      </c>
      <c r="Q28" s="72">
        <f>IF(RES_hh_emih!Q28=0,0,RES_hh_emih!Q28/RES_summary!Q$19)</f>
        <v>2.7564368798495762</v>
      </c>
      <c r="R28" s="72">
        <f>IF(RES_hh_emih!R28=0,0,RES_hh_emih!R28/RES_summary!R$19)</f>
        <v>2.6924030652572966</v>
      </c>
      <c r="S28" s="72">
        <f>IF(RES_hh_emih!S28=0,0,RES_hh_emih!S28/RES_summary!S$19)</f>
        <v>3.0293004705240851</v>
      </c>
      <c r="T28" s="72">
        <f>IF(RES_hh_emih!T28=0,0,RES_hh_emih!T28/RES_summary!T$19)</f>
        <v>3.0266074963558527</v>
      </c>
      <c r="U28" s="72">
        <f>IF(RES_hh_emih!U28=0,0,RES_hh_emih!U28/RES_summary!U$19)</f>
        <v>3.1625825384508319</v>
      </c>
      <c r="V28" s="72">
        <f>IF(RES_hh_emih!V28=0,0,RES_hh_emih!V28/RES_summary!V$19)</f>
        <v>2.7751630502481728</v>
      </c>
      <c r="W28" s="72">
        <f>IF(RES_hh_emih!W28=0,0,RES_hh_emih!W28/RES_summary!W$19)</f>
        <v>2.7663772431530576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1.6736808634070997</v>
      </c>
      <c r="C29" s="72">
        <f>IF(RES_hh_emih!C29=0,0,RES_hh_emih!C29/RES_summary!C$19)</f>
        <v>1.7185462285932009</v>
      </c>
      <c r="D29" s="72">
        <f>IF(RES_hh_emih!D29=0,0,RES_hh_emih!D29/RES_summary!D$19)</f>
        <v>1.7698704634741478</v>
      </c>
      <c r="E29" s="72">
        <f>IF(RES_hh_emih!E29=0,0,RES_hh_emih!E29/RES_summary!E$19)</f>
        <v>1.7998502171986779</v>
      </c>
      <c r="F29" s="72">
        <f>IF(RES_hh_emih!F29=0,0,RES_hh_emih!F29/RES_summary!F$19)</f>
        <v>1.8424204366941817</v>
      </c>
      <c r="G29" s="72">
        <f>IF(RES_hh_emih!G29=0,0,RES_hh_emih!G29/RES_summary!G$19)</f>
        <v>1.9056855181627605</v>
      </c>
      <c r="H29" s="72">
        <f>IF(RES_hh_emih!H29=0,0,RES_hh_emih!H29/RES_summary!H$19)</f>
        <v>1.9659195914654124</v>
      </c>
      <c r="I29" s="72">
        <f>IF(RES_hh_emih!I29=0,0,RES_hh_emih!I29/RES_summary!I$19)</f>
        <v>2.0314242426463487</v>
      </c>
      <c r="J29" s="72">
        <f>IF(RES_hh_emih!J29=0,0,RES_hh_emih!J29/RES_summary!J$19)</f>
        <v>2.0406388075911446</v>
      </c>
      <c r="K29" s="72">
        <f>IF(RES_hh_emih!K29=0,0,RES_hh_emih!K29/RES_summary!K$19)</f>
        <v>1.9869527908342981</v>
      </c>
      <c r="L29" s="72">
        <f>IF(RES_hh_emih!L29=0,0,RES_hh_emih!L29/RES_summary!L$19)</f>
        <v>1.9601705196911363</v>
      </c>
      <c r="M29" s="72">
        <f>IF(RES_hh_emih!M29=0,0,RES_hh_emih!M29/RES_summary!M$19)</f>
        <v>1.8507343754811576</v>
      </c>
      <c r="N29" s="72">
        <f>IF(RES_hh_emih!N29=0,0,RES_hh_emih!N29/RES_summary!N$19)</f>
        <v>1.7765231543644087</v>
      </c>
      <c r="O29" s="72">
        <f>IF(RES_hh_emih!O29=0,0,RES_hh_emih!O29/RES_summary!O$19)</f>
        <v>1.7201571617241325</v>
      </c>
      <c r="P29" s="72">
        <f>IF(RES_hh_emih!P29=0,0,RES_hh_emih!P29/RES_summary!P$19)</f>
        <v>1.7060661264651686</v>
      </c>
      <c r="Q29" s="72">
        <f>IF(RES_hh_emih!Q29=0,0,RES_hh_emih!Q29/RES_summary!Q$19)</f>
        <v>1.724375884444036</v>
      </c>
      <c r="R29" s="72">
        <f>IF(RES_hh_emih!R29=0,0,RES_hh_emih!R29/RES_summary!R$19)</f>
        <v>1.7647564343109561</v>
      </c>
      <c r="S29" s="72">
        <f>IF(RES_hh_emih!S29=0,0,RES_hh_emih!S29/RES_summary!S$19)</f>
        <v>1.824970559508027</v>
      </c>
      <c r="T29" s="72">
        <f>IF(RES_hh_emih!T29=0,0,RES_hh_emih!T29/RES_summary!T$19)</f>
        <v>1.9271687114784828</v>
      </c>
      <c r="U29" s="72">
        <f>IF(RES_hh_emih!U29=0,0,RES_hh_emih!U29/RES_summary!U$19)</f>
        <v>1.7237229782262904</v>
      </c>
      <c r="V29" s="72">
        <f>IF(RES_hh_emih!V29=0,0,RES_hh_emih!V29/RES_summary!V$19)</f>
        <v>1.7109293711929947</v>
      </c>
      <c r="W29" s="72">
        <f>IF(RES_hh_emih!W29=0,0,RES_hh_emih!W29/RES_summary!W$19)</f>
        <v>1.8114044265440681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1.3979801361280426</v>
      </c>
      <c r="C30" s="72">
        <f>IF(RES_hh_emih!C30=0,0,RES_hh_emih!C30/RES_summary!C$19)</f>
        <v>1.5751792432365825</v>
      </c>
      <c r="D30" s="72">
        <f>IF(RES_hh_emih!D30=0,0,RES_hh_emih!D30/RES_summary!D$19)</f>
        <v>1.5821783874756721</v>
      </c>
      <c r="E30" s="72">
        <f>IF(RES_hh_emih!E30=0,0,RES_hh_emih!E30/RES_summary!E$19)</f>
        <v>1.7177024477357319</v>
      </c>
      <c r="F30" s="72">
        <f>IF(RES_hh_emih!F30=0,0,RES_hh_emih!F30/RES_summary!F$19)</f>
        <v>1.5690374286338515</v>
      </c>
      <c r="G30" s="72">
        <f>IF(RES_hh_emih!G30=0,0,RES_hh_emih!G30/RES_summary!G$19)</f>
        <v>1.5733261581432456</v>
      </c>
      <c r="H30" s="72">
        <f>IF(RES_hh_emih!H30=0,0,RES_hh_emih!H30/RES_summary!H$19)</f>
        <v>1.9296230377530701</v>
      </c>
      <c r="I30" s="72">
        <f>IF(RES_hh_emih!I30=0,0,RES_hh_emih!I30/RES_summary!I$19)</f>
        <v>1.8911531407481457</v>
      </c>
      <c r="J30" s="72">
        <f>IF(RES_hh_emih!J30=0,0,RES_hh_emih!J30/RES_summary!J$19)</f>
        <v>1.8292892424180884</v>
      </c>
      <c r="K30" s="72">
        <f>IF(RES_hh_emih!K30=0,0,RES_hh_emih!K30/RES_summary!K$19)</f>
        <v>1.7963216864770941</v>
      </c>
      <c r="L30" s="72">
        <f>IF(RES_hh_emih!L30=0,0,RES_hh_emih!L30/RES_summary!L$19)</f>
        <v>1.8545138172225262</v>
      </c>
      <c r="M30" s="72">
        <f>IF(RES_hh_emih!M30=0,0,RES_hh_emih!M30/RES_summary!M$19)</f>
        <v>1.5719334654666404</v>
      </c>
      <c r="N30" s="72">
        <f>IF(RES_hh_emih!N30=0,0,RES_hh_emih!N30/RES_summary!N$19)</f>
        <v>1.6528399001861711</v>
      </c>
      <c r="O30" s="72">
        <f>IF(RES_hh_emih!O30=0,0,RES_hh_emih!O30/RES_summary!O$19)</f>
        <v>1.4174622051626364</v>
      </c>
      <c r="P30" s="72">
        <f>IF(RES_hh_emih!P30=0,0,RES_hh_emih!P30/RES_summary!P$19)</f>
        <v>1.4403633217603715</v>
      </c>
      <c r="Q30" s="72">
        <f>IF(RES_hh_emih!Q30=0,0,RES_hh_emih!Q30/RES_summary!Q$19)</f>
        <v>1.5470941230780484</v>
      </c>
      <c r="R30" s="72">
        <f>IF(RES_hh_emih!R30=0,0,RES_hh_emih!R30/RES_summary!R$19)</f>
        <v>1.6561373483977051</v>
      </c>
      <c r="S30" s="72">
        <f>IF(RES_hh_emih!S30=0,0,RES_hh_emih!S30/RES_summary!S$19)</f>
        <v>1.5894148726427471</v>
      </c>
      <c r="T30" s="72">
        <f>IF(RES_hh_emih!T30=0,0,RES_hh_emih!T30/RES_summary!T$19)</f>
        <v>1.7094180940574317</v>
      </c>
      <c r="U30" s="72">
        <f>IF(RES_hh_emih!U30=0,0,RES_hh_emih!U30/RES_summary!U$19)</f>
        <v>1.5678701507712482</v>
      </c>
      <c r="V30" s="72">
        <f>IF(RES_hh_emih!V30=0,0,RES_hh_emih!V30/RES_summary!V$19)</f>
        <v>1.5478136866863514</v>
      </c>
      <c r="W30" s="72">
        <f>IF(RES_hh_emih!W30=0,0,RES_hh_emih!W30/RES_summary!W$19)</f>
        <v>1.6319488371803812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466258</v>
      </c>
      <c r="D3" s="67">
        <f t="shared" si="0"/>
        <v>534329</v>
      </c>
      <c r="E3" s="67">
        <f t="shared" si="0"/>
        <v>695272</v>
      </c>
      <c r="F3" s="67">
        <f t="shared" si="0"/>
        <v>680957</v>
      </c>
      <c r="G3" s="67">
        <f t="shared" si="0"/>
        <v>560268</v>
      </c>
      <c r="H3" s="67">
        <f t="shared" si="0"/>
        <v>774743</v>
      </c>
      <c r="I3" s="67">
        <f t="shared" si="0"/>
        <v>748136</v>
      </c>
      <c r="J3" s="67">
        <f t="shared" si="0"/>
        <v>879732</v>
      </c>
      <c r="K3" s="67">
        <f t="shared" si="0"/>
        <v>717419</v>
      </c>
      <c r="L3" s="67">
        <f t="shared" si="0"/>
        <v>668059</v>
      </c>
      <c r="M3" s="67">
        <f t="shared" si="0"/>
        <v>634095</v>
      </c>
      <c r="N3" s="67">
        <f t="shared" si="0"/>
        <v>661515</v>
      </c>
      <c r="O3" s="67">
        <f t="shared" si="0"/>
        <v>563839</v>
      </c>
      <c r="P3" s="67">
        <f t="shared" si="0"/>
        <v>469392</v>
      </c>
      <c r="Q3" s="67">
        <f t="shared" si="0"/>
        <v>466345</v>
      </c>
      <c r="R3" s="67">
        <f t="shared" si="0"/>
        <v>497223</v>
      </c>
      <c r="S3" s="67">
        <f t="shared" si="0"/>
        <v>463887</v>
      </c>
      <c r="T3" s="67">
        <f t="shared" si="0"/>
        <v>437045</v>
      </c>
      <c r="U3" s="67">
        <f t="shared" si="0"/>
        <v>519873</v>
      </c>
      <c r="V3" s="67">
        <f t="shared" si="0"/>
        <v>561682</v>
      </c>
      <c r="W3" s="67">
        <f t="shared" si="0"/>
        <v>478495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466258</v>
      </c>
      <c r="D4" s="71">
        <f t="shared" si="1"/>
        <v>534329</v>
      </c>
      <c r="E4" s="71">
        <f t="shared" si="1"/>
        <v>695272</v>
      </c>
      <c r="F4" s="71">
        <f t="shared" si="1"/>
        <v>680957</v>
      </c>
      <c r="G4" s="71">
        <f t="shared" si="1"/>
        <v>560268</v>
      </c>
      <c r="H4" s="71">
        <f t="shared" si="1"/>
        <v>774743</v>
      </c>
      <c r="I4" s="71">
        <f t="shared" si="1"/>
        <v>748136</v>
      </c>
      <c r="J4" s="71">
        <f t="shared" si="1"/>
        <v>879732</v>
      </c>
      <c r="K4" s="71">
        <f t="shared" si="1"/>
        <v>717419</v>
      </c>
      <c r="L4" s="71">
        <f t="shared" si="1"/>
        <v>668059</v>
      </c>
      <c r="M4" s="71">
        <f t="shared" si="1"/>
        <v>634095</v>
      </c>
      <c r="N4" s="71">
        <f t="shared" si="1"/>
        <v>661515</v>
      </c>
      <c r="O4" s="71">
        <f t="shared" si="1"/>
        <v>563839</v>
      </c>
      <c r="P4" s="71">
        <f t="shared" si="1"/>
        <v>469392</v>
      </c>
      <c r="Q4" s="71">
        <f t="shared" si="1"/>
        <v>466345</v>
      </c>
      <c r="R4" s="71">
        <f t="shared" ref="R4:V4" si="2">SUM(R5:R13)</f>
        <v>497223</v>
      </c>
      <c r="S4" s="71">
        <f t="shared" si="2"/>
        <v>463887</v>
      </c>
      <c r="T4" s="71">
        <f t="shared" si="2"/>
        <v>437045</v>
      </c>
      <c r="U4" s="71">
        <f t="shared" si="2"/>
        <v>519873</v>
      </c>
      <c r="V4" s="71">
        <f t="shared" si="2"/>
        <v>561682</v>
      </c>
      <c r="W4" s="71">
        <f t="shared" ref="W4" si="3">SUM(W5:W13)</f>
        <v>478495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14769</v>
      </c>
      <c r="D5" s="82">
        <v>12569</v>
      </c>
      <c r="E5" s="82">
        <v>12515</v>
      </c>
      <c r="F5" s="82">
        <v>25050</v>
      </c>
      <c r="G5" s="82">
        <v>16390</v>
      </c>
      <c r="H5" s="82">
        <v>17921</v>
      </c>
      <c r="I5" s="82">
        <v>11953</v>
      </c>
      <c r="J5" s="82">
        <v>18449</v>
      </c>
      <c r="K5" s="82">
        <v>12625</v>
      </c>
      <c r="L5" s="82">
        <v>3598</v>
      </c>
      <c r="M5" s="82">
        <v>4446</v>
      </c>
      <c r="N5" s="82">
        <v>2840</v>
      </c>
      <c r="O5" s="82">
        <v>2923</v>
      </c>
      <c r="P5" s="82">
        <v>1908</v>
      </c>
      <c r="Q5" s="82">
        <v>15022</v>
      </c>
      <c r="R5" s="82">
        <v>19283</v>
      </c>
      <c r="S5" s="82">
        <v>27338</v>
      </c>
      <c r="T5" s="82">
        <v>10572</v>
      </c>
      <c r="U5" s="82">
        <v>5052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0</v>
      </c>
      <c r="D6" s="82">
        <v>23114</v>
      </c>
      <c r="E6" s="82">
        <v>31604</v>
      </c>
      <c r="F6" s="82">
        <v>47045</v>
      </c>
      <c r="G6" s="82">
        <v>36803</v>
      </c>
      <c r="H6" s="82">
        <v>40966</v>
      </c>
      <c r="I6" s="82">
        <v>53477</v>
      </c>
      <c r="J6" s="82">
        <v>55726</v>
      </c>
      <c r="K6" s="82">
        <v>27760</v>
      </c>
      <c r="L6" s="82">
        <v>24710</v>
      </c>
      <c r="M6" s="82">
        <v>28124</v>
      </c>
      <c r="N6" s="82">
        <v>41886</v>
      </c>
      <c r="O6" s="82">
        <v>30827</v>
      </c>
      <c r="P6" s="82">
        <v>0</v>
      </c>
      <c r="Q6" s="82">
        <v>14043</v>
      </c>
      <c r="R6" s="82">
        <v>12686</v>
      </c>
      <c r="S6" s="82">
        <v>21853</v>
      </c>
      <c r="T6" s="82">
        <v>15515</v>
      </c>
      <c r="U6" s="82">
        <v>7857</v>
      </c>
      <c r="V6" s="82">
        <v>15436</v>
      </c>
      <c r="W6" s="82">
        <v>32112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77229</v>
      </c>
      <c r="D7" s="82">
        <v>124690</v>
      </c>
      <c r="E7" s="82">
        <v>164999</v>
      </c>
      <c r="F7" s="82">
        <v>144201</v>
      </c>
      <c r="G7" s="82">
        <v>61758</v>
      </c>
      <c r="H7" s="82">
        <v>12302</v>
      </c>
      <c r="I7" s="82">
        <v>56162</v>
      </c>
      <c r="J7" s="82">
        <v>95383</v>
      </c>
      <c r="K7" s="82">
        <v>87267</v>
      </c>
      <c r="L7" s="82">
        <v>80378</v>
      </c>
      <c r="M7" s="82">
        <v>110069</v>
      </c>
      <c r="N7" s="82">
        <v>147655</v>
      </c>
      <c r="O7" s="82">
        <v>190468</v>
      </c>
      <c r="P7" s="82">
        <v>180462</v>
      </c>
      <c r="Q7" s="82">
        <v>223625</v>
      </c>
      <c r="R7" s="82">
        <v>89969</v>
      </c>
      <c r="S7" s="82">
        <v>48506</v>
      </c>
      <c r="T7" s="82">
        <v>27808</v>
      </c>
      <c r="U7" s="82">
        <v>45350</v>
      </c>
      <c r="V7" s="82">
        <v>78129</v>
      </c>
      <c r="W7" s="82">
        <v>75878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166185</v>
      </c>
      <c r="D8" s="82">
        <v>225120</v>
      </c>
      <c r="E8" s="82">
        <v>299263</v>
      </c>
      <c r="F8" s="82">
        <v>232179</v>
      </c>
      <c r="G8" s="82">
        <v>170084</v>
      </c>
      <c r="H8" s="82">
        <v>313938</v>
      </c>
      <c r="I8" s="82">
        <v>254982</v>
      </c>
      <c r="J8" s="82">
        <v>297368</v>
      </c>
      <c r="K8" s="82">
        <v>170229</v>
      </c>
      <c r="L8" s="82">
        <v>208027</v>
      </c>
      <c r="M8" s="82">
        <v>130381</v>
      </c>
      <c r="N8" s="82">
        <v>133627</v>
      </c>
      <c r="O8" s="82">
        <v>78860</v>
      </c>
      <c r="P8" s="82">
        <v>178299</v>
      </c>
      <c r="Q8" s="82">
        <v>166019</v>
      </c>
      <c r="R8" s="82">
        <v>274089</v>
      </c>
      <c r="S8" s="82">
        <v>249691</v>
      </c>
      <c r="T8" s="82">
        <v>237487</v>
      </c>
      <c r="U8" s="82">
        <v>206523</v>
      </c>
      <c r="V8" s="82">
        <v>175923</v>
      </c>
      <c r="W8" s="82">
        <v>129047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66961</v>
      </c>
      <c r="D9" s="82">
        <v>56097</v>
      </c>
      <c r="E9" s="82">
        <v>61981</v>
      </c>
      <c r="F9" s="82">
        <v>84640</v>
      </c>
      <c r="G9" s="82">
        <v>104167</v>
      </c>
      <c r="H9" s="82">
        <v>169078</v>
      </c>
      <c r="I9" s="82">
        <v>236373</v>
      </c>
      <c r="J9" s="82">
        <v>295398</v>
      </c>
      <c r="K9" s="82">
        <v>307484</v>
      </c>
      <c r="L9" s="82">
        <v>226225</v>
      </c>
      <c r="M9" s="82">
        <v>280212</v>
      </c>
      <c r="N9" s="82">
        <v>257957</v>
      </c>
      <c r="O9" s="82">
        <v>244492</v>
      </c>
      <c r="P9" s="82">
        <v>74554</v>
      </c>
      <c r="Q9" s="82">
        <v>0</v>
      </c>
      <c r="R9" s="82">
        <v>0</v>
      </c>
      <c r="S9" s="82">
        <v>0</v>
      </c>
      <c r="T9" s="82">
        <v>0</v>
      </c>
      <c r="U9" s="82">
        <v>79437</v>
      </c>
      <c r="V9" s="82">
        <v>135962</v>
      </c>
      <c r="W9" s="82">
        <v>144147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3</v>
      </c>
      <c r="D10" s="82">
        <v>3</v>
      </c>
      <c r="E10" s="82">
        <v>4</v>
      </c>
      <c r="F10" s="82">
        <v>4</v>
      </c>
      <c r="G10" s="82">
        <v>5</v>
      </c>
      <c r="H10" s="82">
        <v>7</v>
      </c>
      <c r="I10" s="82">
        <v>10</v>
      </c>
      <c r="J10" s="82">
        <v>10</v>
      </c>
      <c r="K10" s="82">
        <v>8</v>
      </c>
      <c r="L10" s="82">
        <v>7</v>
      </c>
      <c r="M10" s="82">
        <v>11</v>
      </c>
      <c r="N10" s="82">
        <v>11</v>
      </c>
      <c r="O10" s="82">
        <v>10</v>
      </c>
      <c r="P10" s="82">
        <v>6</v>
      </c>
      <c r="Q10" s="82">
        <v>5</v>
      </c>
      <c r="R10" s="82">
        <v>6</v>
      </c>
      <c r="S10" s="82">
        <v>3</v>
      </c>
      <c r="T10" s="82">
        <v>2</v>
      </c>
      <c r="U10" s="82">
        <v>4</v>
      </c>
      <c r="V10" s="82">
        <v>6</v>
      </c>
      <c r="W10" s="82">
        <v>6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10239</v>
      </c>
      <c r="D12" s="82">
        <v>13069</v>
      </c>
      <c r="E12" s="82">
        <v>17184</v>
      </c>
      <c r="F12" s="82">
        <v>19082</v>
      </c>
      <c r="G12" s="82">
        <v>19897</v>
      </c>
      <c r="H12" s="82">
        <v>23044</v>
      </c>
      <c r="I12" s="82">
        <v>18512</v>
      </c>
      <c r="J12" s="82">
        <v>15871</v>
      </c>
      <c r="K12" s="82">
        <v>13366</v>
      </c>
      <c r="L12" s="82">
        <v>14626</v>
      </c>
      <c r="M12" s="82">
        <v>13544</v>
      </c>
      <c r="N12" s="82">
        <v>14171</v>
      </c>
      <c r="O12" s="82">
        <v>16259</v>
      </c>
      <c r="P12" s="82">
        <v>34162</v>
      </c>
      <c r="Q12" s="82">
        <v>47630</v>
      </c>
      <c r="R12" s="82">
        <v>41048</v>
      </c>
      <c r="S12" s="82">
        <v>33264</v>
      </c>
      <c r="T12" s="82">
        <v>27619</v>
      </c>
      <c r="U12" s="82">
        <v>40017</v>
      </c>
      <c r="V12" s="82">
        <v>39519</v>
      </c>
      <c r="W12" s="82">
        <v>28504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130872</v>
      </c>
      <c r="D13" s="83">
        <v>79667</v>
      </c>
      <c r="E13" s="83">
        <v>107722</v>
      </c>
      <c r="F13" s="83">
        <v>128756</v>
      </c>
      <c r="G13" s="83">
        <v>151164</v>
      </c>
      <c r="H13" s="83">
        <v>197487</v>
      </c>
      <c r="I13" s="83">
        <v>116667</v>
      </c>
      <c r="J13" s="83">
        <v>101527</v>
      </c>
      <c r="K13" s="83">
        <v>98680</v>
      </c>
      <c r="L13" s="83">
        <v>110488</v>
      </c>
      <c r="M13" s="83">
        <v>67308</v>
      </c>
      <c r="N13" s="83">
        <v>63368</v>
      </c>
      <c r="O13" s="83">
        <v>0</v>
      </c>
      <c r="P13" s="83">
        <v>1</v>
      </c>
      <c r="Q13" s="83">
        <v>1</v>
      </c>
      <c r="R13" s="83">
        <v>60142</v>
      </c>
      <c r="S13" s="83">
        <v>83232</v>
      </c>
      <c r="T13" s="83">
        <v>118042</v>
      </c>
      <c r="U13" s="83">
        <v>135633</v>
      </c>
      <c r="V13" s="83">
        <v>116707</v>
      </c>
      <c r="W13" s="83">
        <v>68801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325147</v>
      </c>
      <c r="D14" s="85">
        <f t="shared" si="4"/>
        <v>441593</v>
      </c>
      <c r="E14" s="85">
        <f t="shared" si="4"/>
        <v>570366</v>
      </c>
      <c r="F14" s="85">
        <f t="shared" si="4"/>
        <v>533119</v>
      </c>
      <c r="G14" s="85">
        <f t="shared" si="4"/>
        <v>389207</v>
      </c>
      <c r="H14" s="85">
        <f t="shared" si="4"/>
        <v>554212</v>
      </c>
      <c r="I14" s="85">
        <f t="shared" si="4"/>
        <v>612957</v>
      </c>
      <c r="J14" s="85">
        <f t="shared" si="4"/>
        <v>762334</v>
      </c>
      <c r="K14" s="85">
        <f t="shared" si="4"/>
        <v>605373</v>
      </c>
      <c r="L14" s="85">
        <f t="shared" si="4"/>
        <v>542945</v>
      </c>
      <c r="M14" s="85">
        <f t="shared" si="4"/>
        <v>553243</v>
      </c>
      <c r="N14" s="85">
        <f t="shared" si="4"/>
        <v>583976</v>
      </c>
      <c r="O14" s="85">
        <f t="shared" si="4"/>
        <v>547580</v>
      </c>
      <c r="P14" s="85">
        <f t="shared" si="4"/>
        <v>435229</v>
      </c>
      <c r="Q14" s="85">
        <f t="shared" si="4"/>
        <v>418714</v>
      </c>
      <c r="R14" s="85">
        <f t="shared" ref="R14:V14" si="5">SUM(R5:R11)</f>
        <v>396033</v>
      </c>
      <c r="S14" s="85">
        <f t="shared" si="5"/>
        <v>347391</v>
      </c>
      <c r="T14" s="85">
        <f t="shared" si="5"/>
        <v>291384</v>
      </c>
      <c r="U14" s="85">
        <f t="shared" si="5"/>
        <v>344223</v>
      </c>
      <c r="V14" s="85">
        <f t="shared" si="5"/>
        <v>405456</v>
      </c>
      <c r="W14" s="85">
        <f t="shared" ref="W14" si="6">SUM(W5:W11)</f>
        <v>381190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142257</v>
      </c>
      <c r="D15" s="71">
        <f t="shared" si="7"/>
        <v>139948</v>
      </c>
      <c r="E15" s="71">
        <f t="shared" si="7"/>
        <v>204434</v>
      </c>
      <c r="F15" s="71">
        <f t="shared" si="7"/>
        <v>295967</v>
      </c>
      <c r="G15" s="71">
        <f t="shared" si="7"/>
        <v>336733</v>
      </c>
      <c r="H15" s="71">
        <f t="shared" si="7"/>
        <v>246592</v>
      </c>
      <c r="I15" s="71">
        <f t="shared" si="7"/>
        <v>283029</v>
      </c>
      <c r="J15" s="71">
        <f t="shared" si="7"/>
        <v>247598</v>
      </c>
      <c r="K15" s="71">
        <f t="shared" si="7"/>
        <v>218262</v>
      </c>
      <c r="L15" s="71">
        <f t="shared" si="7"/>
        <v>250245</v>
      </c>
      <c r="M15" s="71">
        <f t="shared" si="7"/>
        <v>171086</v>
      </c>
      <c r="N15" s="71">
        <f t="shared" si="7"/>
        <v>245091</v>
      </c>
      <c r="O15" s="71">
        <f t="shared" si="7"/>
        <v>44537</v>
      </c>
      <c r="P15" s="71">
        <f t="shared" si="7"/>
        <v>16715</v>
      </c>
      <c r="Q15" s="71">
        <f t="shared" si="7"/>
        <v>14144</v>
      </c>
      <c r="R15" s="71">
        <f t="shared" si="7"/>
        <v>81540</v>
      </c>
      <c r="S15" s="71">
        <f t="shared" si="7"/>
        <v>89701</v>
      </c>
      <c r="T15" s="71">
        <f t="shared" si="7"/>
        <v>143746</v>
      </c>
      <c r="U15" s="71">
        <f t="shared" si="7"/>
        <v>107505</v>
      </c>
      <c r="V15" s="71">
        <f t="shared" si="7"/>
        <v>115835</v>
      </c>
      <c r="W15" s="71">
        <f t="shared" si="7"/>
        <v>104466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142257</v>
      </c>
      <c r="D16" s="82">
        <v>139948</v>
      </c>
      <c r="E16" s="82">
        <v>204434</v>
      </c>
      <c r="F16" s="82">
        <v>295967</v>
      </c>
      <c r="G16" s="82">
        <v>336733</v>
      </c>
      <c r="H16" s="82">
        <v>246592</v>
      </c>
      <c r="I16" s="82">
        <v>283029</v>
      </c>
      <c r="J16" s="82">
        <v>247598</v>
      </c>
      <c r="K16" s="82">
        <v>218262</v>
      </c>
      <c r="L16" s="82">
        <v>250245</v>
      </c>
      <c r="M16" s="82">
        <v>171086</v>
      </c>
      <c r="N16" s="82">
        <v>245091</v>
      </c>
      <c r="O16" s="82">
        <v>44537</v>
      </c>
      <c r="P16" s="82">
        <v>16715</v>
      </c>
      <c r="Q16" s="82">
        <v>14144</v>
      </c>
      <c r="R16" s="82">
        <v>81540</v>
      </c>
      <c r="S16" s="82">
        <v>89701</v>
      </c>
      <c r="T16" s="82">
        <v>143746</v>
      </c>
      <c r="U16" s="82">
        <v>107505</v>
      </c>
      <c r="V16" s="82">
        <v>115835</v>
      </c>
      <c r="W16" s="82">
        <v>104466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466258</v>
      </c>
      <c r="D17" s="71">
        <f t="shared" si="8"/>
        <v>534329</v>
      </c>
      <c r="E17" s="71">
        <f t="shared" si="8"/>
        <v>695272</v>
      </c>
      <c r="F17" s="71">
        <f t="shared" si="8"/>
        <v>680957</v>
      </c>
      <c r="G17" s="71">
        <f t="shared" si="8"/>
        <v>560268</v>
      </c>
      <c r="H17" s="71">
        <f t="shared" si="8"/>
        <v>774743</v>
      </c>
      <c r="I17" s="71">
        <f t="shared" si="8"/>
        <v>748136</v>
      </c>
      <c r="J17" s="71">
        <f t="shared" si="8"/>
        <v>879732</v>
      </c>
      <c r="K17" s="71">
        <f t="shared" si="8"/>
        <v>717419</v>
      </c>
      <c r="L17" s="71">
        <f t="shared" si="8"/>
        <v>668059</v>
      </c>
      <c r="M17" s="71">
        <f t="shared" si="8"/>
        <v>634095</v>
      </c>
      <c r="N17" s="71">
        <f t="shared" si="8"/>
        <v>661515</v>
      </c>
      <c r="O17" s="71">
        <f t="shared" si="8"/>
        <v>563839</v>
      </c>
      <c r="P17" s="71">
        <f t="shared" si="8"/>
        <v>469392</v>
      </c>
      <c r="Q17" s="71">
        <f t="shared" si="8"/>
        <v>466345</v>
      </c>
      <c r="R17" s="71">
        <f t="shared" ref="R17:V17" si="9">SUM(R18:R25)</f>
        <v>497223</v>
      </c>
      <c r="S17" s="71">
        <f t="shared" si="9"/>
        <v>463887</v>
      </c>
      <c r="T17" s="71">
        <f t="shared" si="9"/>
        <v>437045</v>
      </c>
      <c r="U17" s="71">
        <f t="shared" si="9"/>
        <v>519873</v>
      </c>
      <c r="V17" s="71">
        <f t="shared" si="9"/>
        <v>561682</v>
      </c>
      <c r="W17" s="71">
        <f t="shared" ref="W17" si="10">SUM(W18:W25)</f>
        <v>478495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338</v>
      </c>
      <c r="D18" s="82">
        <v>505</v>
      </c>
      <c r="E18" s="82">
        <v>716</v>
      </c>
      <c r="F18" s="82">
        <v>914</v>
      </c>
      <c r="G18" s="82">
        <v>500</v>
      </c>
      <c r="H18" s="82">
        <v>203</v>
      </c>
      <c r="I18" s="82">
        <v>149</v>
      </c>
      <c r="J18" s="82">
        <v>2132</v>
      </c>
      <c r="K18" s="82">
        <v>888</v>
      </c>
      <c r="L18" s="82">
        <v>456</v>
      </c>
      <c r="M18" s="82">
        <v>566</v>
      </c>
      <c r="N18" s="82">
        <v>386</v>
      </c>
      <c r="O18" s="82">
        <v>444</v>
      </c>
      <c r="P18" s="82">
        <v>107</v>
      </c>
      <c r="Q18" s="82">
        <v>496</v>
      </c>
      <c r="R18" s="82">
        <v>510</v>
      </c>
      <c r="S18" s="82">
        <v>791</v>
      </c>
      <c r="T18" s="82">
        <v>553</v>
      </c>
      <c r="U18" s="82">
        <v>264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129298</v>
      </c>
      <c r="D19" s="82">
        <v>129344</v>
      </c>
      <c r="E19" s="82">
        <v>188186</v>
      </c>
      <c r="F19" s="82">
        <v>212187</v>
      </c>
      <c r="G19" s="82">
        <v>158879</v>
      </c>
      <c r="H19" s="82">
        <v>236920</v>
      </c>
      <c r="I19" s="82">
        <v>173162</v>
      </c>
      <c r="J19" s="82">
        <v>175048</v>
      </c>
      <c r="K19" s="82">
        <v>198976</v>
      </c>
      <c r="L19" s="82">
        <v>187510</v>
      </c>
      <c r="M19" s="82">
        <v>192494</v>
      </c>
      <c r="N19" s="82">
        <v>172696</v>
      </c>
      <c r="O19" s="82">
        <v>137536</v>
      </c>
      <c r="P19" s="82">
        <v>62180</v>
      </c>
      <c r="Q19" s="82">
        <v>35141</v>
      </c>
      <c r="R19" s="82">
        <v>67436</v>
      </c>
      <c r="S19" s="82">
        <v>77085</v>
      </c>
      <c r="T19" s="82">
        <v>69299</v>
      </c>
      <c r="U19" s="82">
        <v>87600</v>
      </c>
      <c r="V19" s="82">
        <v>100371</v>
      </c>
      <c r="W19" s="82">
        <v>122800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1496</v>
      </c>
      <c r="D20" s="82">
        <v>4354</v>
      </c>
      <c r="E20" s="82">
        <v>8346</v>
      </c>
      <c r="F20" s="82">
        <v>8007</v>
      </c>
      <c r="G20" s="82">
        <v>3173</v>
      </c>
      <c r="H20" s="82">
        <v>425</v>
      </c>
      <c r="I20" s="82">
        <v>10101</v>
      </c>
      <c r="J20" s="82">
        <v>30472</v>
      </c>
      <c r="K20" s="82">
        <v>16385</v>
      </c>
      <c r="L20" s="82">
        <v>14473</v>
      </c>
      <c r="M20" s="82">
        <v>25265</v>
      </c>
      <c r="N20" s="82">
        <v>42907</v>
      </c>
      <c r="O20" s="82">
        <v>54954</v>
      </c>
      <c r="P20" s="82">
        <v>11628</v>
      </c>
      <c r="Q20" s="82">
        <v>7366</v>
      </c>
      <c r="R20" s="82">
        <v>5639</v>
      </c>
      <c r="S20" s="82">
        <v>7294</v>
      </c>
      <c r="T20" s="82">
        <v>3385</v>
      </c>
      <c r="U20" s="82">
        <v>4798</v>
      </c>
      <c r="V20" s="82">
        <v>8576</v>
      </c>
      <c r="W20" s="82">
        <v>5601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158435</v>
      </c>
      <c r="D21" s="82">
        <v>225120</v>
      </c>
      <c r="E21" s="82">
        <v>271961</v>
      </c>
      <c r="F21" s="82">
        <v>224018</v>
      </c>
      <c r="G21" s="82">
        <v>170084</v>
      </c>
      <c r="H21" s="82">
        <v>280120</v>
      </c>
      <c r="I21" s="82">
        <v>252777</v>
      </c>
      <c r="J21" s="82">
        <v>237944</v>
      </c>
      <c r="K21" s="82">
        <v>168578</v>
      </c>
      <c r="L21" s="82">
        <v>152703</v>
      </c>
      <c r="M21" s="82">
        <v>99520</v>
      </c>
      <c r="N21" s="82">
        <v>133627</v>
      </c>
      <c r="O21" s="82">
        <v>78860</v>
      </c>
      <c r="P21" s="82">
        <v>172420</v>
      </c>
      <c r="Q21" s="82">
        <v>166019</v>
      </c>
      <c r="R21" s="82">
        <v>259727</v>
      </c>
      <c r="S21" s="82">
        <v>225980</v>
      </c>
      <c r="T21" s="82">
        <v>174987</v>
      </c>
      <c r="U21" s="82">
        <v>202490</v>
      </c>
      <c r="V21" s="82">
        <v>175923</v>
      </c>
      <c r="W21" s="82">
        <v>129047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378</v>
      </c>
      <c r="D22" s="82">
        <v>476</v>
      </c>
      <c r="E22" s="82">
        <v>513</v>
      </c>
      <c r="F22" s="82">
        <v>803</v>
      </c>
      <c r="G22" s="82">
        <v>1238</v>
      </c>
      <c r="H22" s="82">
        <v>2573</v>
      </c>
      <c r="I22" s="82">
        <v>5390</v>
      </c>
      <c r="J22" s="82">
        <v>23488</v>
      </c>
      <c r="K22" s="82">
        <v>17563</v>
      </c>
      <c r="L22" s="82">
        <v>14249</v>
      </c>
      <c r="M22" s="82">
        <v>10530</v>
      </c>
      <c r="N22" s="82">
        <v>7748</v>
      </c>
      <c r="O22" s="82">
        <v>6850</v>
      </c>
      <c r="P22" s="82">
        <v>120</v>
      </c>
      <c r="Q22" s="82">
        <v>0</v>
      </c>
      <c r="R22" s="82">
        <v>0</v>
      </c>
      <c r="S22" s="82">
        <v>0</v>
      </c>
      <c r="T22" s="82">
        <v>0</v>
      </c>
      <c r="U22" s="82">
        <v>212</v>
      </c>
      <c r="V22" s="82">
        <v>1233</v>
      </c>
      <c r="W22" s="82">
        <v>2228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1</v>
      </c>
      <c r="D23" s="82">
        <v>0</v>
      </c>
      <c r="E23" s="82">
        <v>0</v>
      </c>
      <c r="F23" s="82">
        <v>1</v>
      </c>
      <c r="G23" s="82">
        <v>1</v>
      </c>
      <c r="H23" s="82">
        <v>2</v>
      </c>
      <c r="I23" s="82">
        <v>6</v>
      </c>
      <c r="J23" s="82">
        <v>7</v>
      </c>
      <c r="K23" s="82">
        <v>4</v>
      </c>
      <c r="L23" s="82">
        <v>7</v>
      </c>
      <c r="M23" s="82">
        <v>6</v>
      </c>
      <c r="N23" s="82">
        <v>7</v>
      </c>
      <c r="O23" s="82">
        <v>6</v>
      </c>
      <c r="P23" s="82">
        <v>3</v>
      </c>
      <c r="Q23" s="82">
        <v>3</v>
      </c>
      <c r="R23" s="82">
        <v>2</v>
      </c>
      <c r="S23" s="82">
        <v>2</v>
      </c>
      <c r="T23" s="82">
        <v>1</v>
      </c>
      <c r="U23" s="82">
        <v>1</v>
      </c>
      <c r="V23" s="82">
        <v>3</v>
      </c>
      <c r="W23" s="82">
        <v>2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176312</v>
      </c>
      <c r="D25" s="83">
        <v>174530</v>
      </c>
      <c r="E25" s="83">
        <v>225550</v>
      </c>
      <c r="F25" s="83">
        <v>235027</v>
      </c>
      <c r="G25" s="83">
        <v>226393</v>
      </c>
      <c r="H25" s="83">
        <v>254500</v>
      </c>
      <c r="I25" s="83">
        <v>306551</v>
      </c>
      <c r="J25" s="83">
        <v>410641</v>
      </c>
      <c r="K25" s="83">
        <v>315025</v>
      </c>
      <c r="L25" s="83">
        <v>298661</v>
      </c>
      <c r="M25" s="83">
        <v>305714</v>
      </c>
      <c r="N25" s="83">
        <v>304144</v>
      </c>
      <c r="O25" s="83">
        <v>285189</v>
      </c>
      <c r="P25" s="83">
        <v>222934</v>
      </c>
      <c r="Q25" s="83">
        <v>257320</v>
      </c>
      <c r="R25" s="83">
        <v>163909</v>
      </c>
      <c r="S25" s="83">
        <v>152735</v>
      </c>
      <c r="T25" s="83">
        <v>188820</v>
      </c>
      <c r="U25" s="83">
        <v>224508</v>
      </c>
      <c r="V25" s="83">
        <v>275576</v>
      </c>
      <c r="W25" s="83">
        <v>218817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20841</v>
      </c>
      <c r="D26" s="85">
        <v>24183</v>
      </c>
      <c r="E26" s="85">
        <v>50374</v>
      </c>
      <c r="F26" s="85">
        <v>46784</v>
      </c>
      <c r="G26" s="85">
        <v>35892</v>
      </c>
      <c r="H26" s="85">
        <v>52351</v>
      </c>
      <c r="I26" s="85">
        <v>124833</v>
      </c>
      <c r="J26" s="85">
        <v>214320</v>
      </c>
      <c r="K26" s="85">
        <v>166888</v>
      </c>
      <c r="L26" s="85">
        <v>114058</v>
      </c>
      <c r="M26" s="85">
        <v>51027</v>
      </c>
      <c r="N26" s="85">
        <v>104742</v>
      </c>
      <c r="O26" s="85">
        <v>128012</v>
      </c>
      <c r="P26" s="85">
        <v>140516</v>
      </c>
      <c r="Q26" s="85">
        <v>132993</v>
      </c>
      <c r="R26" s="85">
        <v>99075</v>
      </c>
      <c r="S26" s="85">
        <v>81259</v>
      </c>
      <c r="T26" s="85">
        <v>78734</v>
      </c>
      <c r="U26" s="85">
        <v>99766</v>
      </c>
      <c r="V26" s="85">
        <v>126888</v>
      </c>
      <c r="W26" s="85">
        <v>108150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466258</v>
      </c>
      <c r="D27" s="71">
        <f t="shared" si="11"/>
        <v>534329</v>
      </c>
      <c r="E27" s="71">
        <f t="shared" si="11"/>
        <v>695272</v>
      </c>
      <c r="F27" s="71">
        <f t="shared" si="11"/>
        <v>680957</v>
      </c>
      <c r="G27" s="71">
        <f t="shared" si="11"/>
        <v>560268</v>
      </c>
      <c r="H27" s="71">
        <f t="shared" si="11"/>
        <v>774743</v>
      </c>
      <c r="I27" s="71">
        <f t="shared" si="11"/>
        <v>748136</v>
      </c>
      <c r="J27" s="71">
        <f t="shared" si="11"/>
        <v>879732</v>
      </c>
      <c r="K27" s="71">
        <f t="shared" si="11"/>
        <v>717419</v>
      </c>
      <c r="L27" s="71">
        <f t="shared" si="11"/>
        <v>668059</v>
      </c>
      <c r="M27" s="71">
        <f t="shared" si="11"/>
        <v>634095</v>
      </c>
      <c r="N27" s="71">
        <f t="shared" si="11"/>
        <v>661515</v>
      </c>
      <c r="O27" s="71">
        <f t="shared" si="11"/>
        <v>563839</v>
      </c>
      <c r="P27" s="71">
        <f t="shared" si="11"/>
        <v>469392</v>
      </c>
      <c r="Q27" s="71">
        <f t="shared" si="11"/>
        <v>466345</v>
      </c>
      <c r="R27" s="71">
        <f t="shared" ref="R27:V27" si="12">SUM(R28:R32)</f>
        <v>497223</v>
      </c>
      <c r="S27" s="71">
        <f t="shared" si="12"/>
        <v>463887</v>
      </c>
      <c r="T27" s="71">
        <f t="shared" si="12"/>
        <v>437045</v>
      </c>
      <c r="U27" s="71">
        <f t="shared" si="12"/>
        <v>519873</v>
      </c>
      <c r="V27" s="71">
        <f t="shared" si="12"/>
        <v>561682</v>
      </c>
      <c r="W27" s="71">
        <f t="shared" ref="W27" si="13">SUM(W28:W32)</f>
        <v>478495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1082</v>
      </c>
      <c r="D28" s="82">
        <v>2301</v>
      </c>
      <c r="E28" s="82">
        <v>3275</v>
      </c>
      <c r="F28" s="82">
        <v>5065</v>
      </c>
      <c r="G28" s="82">
        <v>3786</v>
      </c>
      <c r="H28" s="82">
        <v>3770</v>
      </c>
      <c r="I28" s="82">
        <v>3683</v>
      </c>
      <c r="J28" s="82">
        <v>6465</v>
      </c>
      <c r="K28" s="82">
        <v>5391</v>
      </c>
      <c r="L28" s="82">
        <v>2530</v>
      </c>
      <c r="M28" s="82">
        <v>3012</v>
      </c>
      <c r="N28" s="82">
        <v>1243</v>
      </c>
      <c r="O28" s="82">
        <v>1320</v>
      </c>
      <c r="P28" s="82">
        <v>238</v>
      </c>
      <c r="Q28" s="82">
        <v>2451</v>
      </c>
      <c r="R28" s="82">
        <v>2565</v>
      </c>
      <c r="S28" s="82">
        <v>4329</v>
      </c>
      <c r="T28" s="82">
        <v>2203</v>
      </c>
      <c r="U28" s="82">
        <v>1610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64529</v>
      </c>
      <c r="D29" s="82">
        <v>88074</v>
      </c>
      <c r="E29" s="82">
        <v>109077</v>
      </c>
      <c r="F29" s="82">
        <v>121795</v>
      </c>
      <c r="G29" s="82">
        <v>91886</v>
      </c>
      <c r="H29" s="82">
        <v>93215</v>
      </c>
      <c r="I29" s="82">
        <v>102130</v>
      </c>
      <c r="J29" s="82">
        <v>115891</v>
      </c>
      <c r="K29" s="82">
        <v>127866</v>
      </c>
      <c r="L29" s="82">
        <v>118006</v>
      </c>
      <c r="M29" s="82">
        <v>135910</v>
      </c>
      <c r="N29" s="82">
        <v>126921</v>
      </c>
      <c r="O29" s="82">
        <v>103944</v>
      </c>
      <c r="P29" s="82">
        <v>64830</v>
      </c>
      <c r="Q29" s="82">
        <v>55965</v>
      </c>
      <c r="R29" s="82">
        <v>47843</v>
      </c>
      <c r="S29" s="82">
        <v>47215</v>
      </c>
      <c r="T29" s="82">
        <v>37055</v>
      </c>
      <c r="U29" s="82">
        <v>48569</v>
      </c>
      <c r="V29" s="82">
        <v>53869</v>
      </c>
      <c r="W29" s="82">
        <v>66959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108544</v>
      </c>
      <c r="D30" s="82">
        <v>176044</v>
      </c>
      <c r="E30" s="82">
        <v>185865</v>
      </c>
      <c r="F30" s="82">
        <v>143546</v>
      </c>
      <c r="G30" s="82">
        <v>135317</v>
      </c>
      <c r="H30" s="82">
        <v>188124</v>
      </c>
      <c r="I30" s="82">
        <v>178518</v>
      </c>
      <c r="J30" s="82">
        <v>175891</v>
      </c>
      <c r="K30" s="82">
        <v>107723</v>
      </c>
      <c r="L30" s="82">
        <v>98509</v>
      </c>
      <c r="M30" s="82">
        <v>66643</v>
      </c>
      <c r="N30" s="82">
        <v>94746</v>
      </c>
      <c r="O30" s="82">
        <v>74065</v>
      </c>
      <c r="P30" s="82">
        <v>105480</v>
      </c>
      <c r="Q30" s="82">
        <v>145557</v>
      </c>
      <c r="R30" s="82">
        <v>186483</v>
      </c>
      <c r="S30" s="82">
        <v>139590</v>
      </c>
      <c r="T30" s="82">
        <v>124063</v>
      </c>
      <c r="U30" s="82">
        <v>142494</v>
      </c>
      <c r="V30" s="82">
        <v>148780</v>
      </c>
      <c r="W30" s="82">
        <v>119397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1006</v>
      </c>
      <c r="D31" s="82">
        <v>1177</v>
      </c>
      <c r="E31" s="82">
        <v>1426</v>
      </c>
      <c r="F31" s="82">
        <v>1847</v>
      </c>
      <c r="G31" s="82">
        <v>2595</v>
      </c>
      <c r="H31" s="82">
        <v>4749</v>
      </c>
      <c r="I31" s="82">
        <v>4398</v>
      </c>
      <c r="J31" s="82">
        <v>15357</v>
      </c>
      <c r="K31" s="82">
        <v>13636</v>
      </c>
      <c r="L31" s="82">
        <v>11204</v>
      </c>
      <c r="M31" s="82">
        <v>8803</v>
      </c>
      <c r="N31" s="82">
        <v>7156</v>
      </c>
      <c r="O31" s="82">
        <v>5396</v>
      </c>
      <c r="P31" s="82">
        <v>1084</v>
      </c>
      <c r="Q31" s="82">
        <v>0</v>
      </c>
      <c r="R31" s="82">
        <v>0</v>
      </c>
      <c r="S31" s="82">
        <v>0</v>
      </c>
      <c r="T31" s="82">
        <v>0</v>
      </c>
      <c r="U31" s="82">
        <v>989</v>
      </c>
      <c r="V31" s="82">
        <v>3469</v>
      </c>
      <c r="W31" s="82">
        <v>4774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291097</v>
      </c>
      <c r="D32" s="86">
        <v>266733</v>
      </c>
      <c r="E32" s="86">
        <v>395629</v>
      </c>
      <c r="F32" s="86">
        <v>408704</v>
      </c>
      <c r="G32" s="86">
        <v>326684</v>
      </c>
      <c r="H32" s="86">
        <v>484885</v>
      </c>
      <c r="I32" s="86">
        <v>459407</v>
      </c>
      <c r="J32" s="86">
        <v>566128</v>
      </c>
      <c r="K32" s="86">
        <v>462803</v>
      </c>
      <c r="L32" s="86">
        <v>437810</v>
      </c>
      <c r="M32" s="86">
        <v>419727</v>
      </c>
      <c r="N32" s="86">
        <v>431449</v>
      </c>
      <c r="O32" s="86">
        <v>379114</v>
      </c>
      <c r="P32" s="86">
        <v>297760</v>
      </c>
      <c r="Q32" s="86">
        <v>262372</v>
      </c>
      <c r="R32" s="86">
        <v>260332</v>
      </c>
      <c r="S32" s="86">
        <v>272753</v>
      </c>
      <c r="T32" s="86">
        <v>273724</v>
      </c>
      <c r="U32" s="86">
        <v>326211</v>
      </c>
      <c r="V32" s="86">
        <v>355564</v>
      </c>
      <c r="W32" s="86">
        <v>287365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270.62279485552233</v>
      </c>
      <c r="D3" s="65">
        <f t="shared" si="0"/>
        <v>313.68380514910081</v>
      </c>
      <c r="E3" s="65">
        <f t="shared" si="0"/>
        <v>432.66195700067817</v>
      </c>
      <c r="F3" s="65">
        <f t="shared" si="0"/>
        <v>430.22804336605134</v>
      </c>
      <c r="G3" s="65">
        <f t="shared" si="0"/>
        <v>354.88828075342781</v>
      </c>
      <c r="H3" s="65">
        <f t="shared" si="0"/>
        <v>505.97952646772006</v>
      </c>
      <c r="I3" s="65">
        <f t="shared" si="0"/>
        <v>480.4380331934201</v>
      </c>
      <c r="J3" s="65">
        <f t="shared" si="0"/>
        <v>535.37372096304762</v>
      </c>
      <c r="K3" s="65">
        <f t="shared" si="0"/>
        <v>444.32090893801029</v>
      </c>
      <c r="L3" s="65">
        <f t="shared" si="0"/>
        <v>441.5194623535458</v>
      </c>
      <c r="M3" s="65">
        <f t="shared" si="0"/>
        <v>385.88782407880831</v>
      </c>
      <c r="N3" s="65">
        <f t="shared" si="0"/>
        <v>388.75594597734164</v>
      </c>
      <c r="O3" s="65">
        <f t="shared" si="0"/>
        <v>307.1943471044961</v>
      </c>
      <c r="P3" s="65">
        <f t="shared" si="0"/>
        <v>229.51430844299713</v>
      </c>
      <c r="Q3" s="65">
        <f t="shared" si="0"/>
        <v>228.50758017185777</v>
      </c>
      <c r="R3" s="65">
        <f t="shared" ref="R3:V3" si="1">SUM(R4,R15,R17,R27)</f>
        <v>219.22323912030419</v>
      </c>
      <c r="S3" s="65">
        <f t="shared" si="1"/>
        <v>203.50775034487179</v>
      </c>
      <c r="T3" s="65">
        <f t="shared" si="1"/>
        <v>209.70837904828105</v>
      </c>
      <c r="U3" s="65">
        <f t="shared" si="1"/>
        <v>227.40147180908966</v>
      </c>
      <c r="V3" s="65">
        <f t="shared" si="1"/>
        <v>242.71389001793142</v>
      </c>
      <c r="W3" s="65">
        <f t="shared" ref="W3" si="2">SUM(W4,W15,W17,W27)</f>
        <v>206.25011790445544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191.61856762491354</v>
      </c>
      <c r="D4" s="69">
        <f t="shared" si="3"/>
        <v>226.00879954636468</v>
      </c>
      <c r="E4" s="69">
        <f t="shared" si="3"/>
        <v>316.69326555422685</v>
      </c>
      <c r="F4" s="69">
        <f t="shared" si="3"/>
        <v>319.7037506777159</v>
      </c>
      <c r="G4" s="69">
        <f t="shared" si="3"/>
        <v>259.31398934141833</v>
      </c>
      <c r="H4" s="69">
        <f t="shared" si="3"/>
        <v>368.94748839726128</v>
      </c>
      <c r="I4" s="69">
        <f t="shared" si="3"/>
        <v>353.61471466812196</v>
      </c>
      <c r="J4" s="69">
        <f t="shared" si="3"/>
        <v>392.29415939842653</v>
      </c>
      <c r="K4" s="69">
        <f t="shared" si="3"/>
        <v>328.72263238035134</v>
      </c>
      <c r="L4" s="69">
        <f t="shared" si="3"/>
        <v>327.27724683139638</v>
      </c>
      <c r="M4" s="69">
        <f t="shared" si="3"/>
        <v>280.09918359545503</v>
      </c>
      <c r="N4" s="69">
        <f t="shared" si="3"/>
        <v>280.95862472836609</v>
      </c>
      <c r="O4" s="69">
        <f t="shared" si="3"/>
        <v>224.93320758880574</v>
      </c>
      <c r="P4" s="69">
        <f t="shared" si="3"/>
        <v>161.57632152367881</v>
      </c>
      <c r="Q4" s="69">
        <f t="shared" si="3"/>
        <v>161.11097563389717</v>
      </c>
      <c r="R4" s="69">
        <f t="shared" ref="R4:V4" si="4">SUM(R5:R14)</f>
        <v>141.05154347741774</v>
      </c>
      <c r="S4" s="69">
        <f t="shared" si="4"/>
        <v>131.09264051273007</v>
      </c>
      <c r="T4" s="69">
        <f t="shared" si="4"/>
        <v>139.21223441971173</v>
      </c>
      <c r="U4" s="69">
        <f t="shared" si="4"/>
        <v>148.05832547348254</v>
      </c>
      <c r="V4" s="69">
        <f t="shared" si="4"/>
        <v>157.86553560266145</v>
      </c>
      <c r="W4" s="69">
        <f t="shared" ref="W4" si="5">SUM(W5:W14)</f>
        <v>130.63368068274329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5.6156798688828289</v>
      </c>
      <c r="D5" s="72">
        <v>5.2200030799283379</v>
      </c>
      <c r="E5" s="72">
        <v>4.7026361339010201</v>
      </c>
      <c r="F5" s="72">
        <v>11.614055389038853</v>
      </c>
      <c r="G5" s="72">
        <v>7.825109056639949</v>
      </c>
      <c r="H5" s="72">
        <v>8.5883709182721724</v>
      </c>
      <c r="I5" s="72">
        <v>5.1400830477813235</v>
      </c>
      <c r="J5" s="72">
        <v>8.2080377253145009</v>
      </c>
      <c r="K5" s="72">
        <v>5.9698367040961697</v>
      </c>
      <c r="L5" s="72">
        <v>1.64899466942189</v>
      </c>
      <c r="M5" s="72">
        <v>1.9436978741980591</v>
      </c>
      <c r="N5" s="72">
        <v>1.2517926569352831</v>
      </c>
      <c r="O5" s="72">
        <v>1.0181516345135475</v>
      </c>
      <c r="P5" s="72">
        <v>0.6354874524263282</v>
      </c>
      <c r="Q5" s="72">
        <v>4.3903476844894582</v>
      </c>
      <c r="R5" s="72">
        <v>4.8077448333889707</v>
      </c>
      <c r="S5" s="72">
        <v>10.740675782538119</v>
      </c>
      <c r="T5" s="72">
        <v>4.4244329850514967</v>
      </c>
      <c r="U5" s="72">
        <v>1.3366383887674878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</v>
      </c>
      <c r="D6" s="72">
        <v>10.573958203083535</v>
      </c>
      <c r="E6" s="72">
        <v>15.407098053792003</v>
      </c>
      <c r="F6" s="72">
        <v>24.678116847792829</v>
      </c>
      <c r="G6" s="72">
        <v>19.945966578307843</v>
      </c>
      <c r="H6" s="72">
        <v>21.154847870360602</v>
      </c>
      <c r="I6" s="72">
        <v>28.257208109606538</v>
      </c>
      <c r="J6" s="72">
        <v>29.082485302104111</v>
      </c>
      <c r="K6" s="72">
        <v>13.819581435810619</v>
      </c>
      <c r="L6" s="72">
        <v>13.357366307602028</v>
      </c>
      <c r="M6" s="72">
        <v>12.988718588329414</v>
      </c>
      <c r="N6" s="72">
        <v>19.45493313025576</v>
      </c>
      <c r="O6" s="72">
        <v>12.814473905950505</v>
      </c>
      <c r="P6" s="72">
        <v>0</v>
      </c>
      <c r="Q6" s="72">
        <v>4.7580074524347467</v>
      </c>
      <c r="R6" s="72">
        <v>4.6184303214861719</v>
      </c>
      <c r="S6" s="72">
        <v>6.370972002683942</v>
      </c>
      <c r="T6" s="72">
        <v>5.5170271064344041</v>
      </c>
      <c r="U6" s="72">
        <v>2.3407512715827319</v>
      </c>
      <c r="V6" s="72">
        <v>4.4827601773566412</v>
      </c>
      <c r="W6" s="72">
        <v>9.7030928552667124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36.47904546521584</v>
      </c>
      <c r="D7" s="72">
        <v>58.137464125204893</v>
      </c>
      <c r="E7" s="72">
        <v>85.650131168806496</v>
      </c>
      <c r="F7" s="72">
        <v>82.980268665215675</v>
      </c>
      <c r="G7" s="72">
        <v>35.945553239089683</v>
      </c>
      <c r="H7" s="72">
        <v>6.5905579656480668</v>
      </c>
      <c r="I7" s="72">
        <v>30.522247814006345</v>
      </c>
      <c r="J7" s="72">
        <v>50.74890567332654</v>
      </c>
      <c r="K7" s="72">
        <v>45.877072897818479</v>
      </c>
      <c r="L7" s="72">
        <v>45.36140152100932</v>
      </c>
      <c r="M7" s="72">
        <v>54.132621478736723</v>
      </c>
      <c r="N7" s="72">
        <v>66.355622357154772</v>
      </c>
      <c r="O7" s="72">
        <v>81.226418169497194</v>
      </c>
      <c r="P7" s="72">
        <v>67.993250427663753</v>
      </c>
      <c r="Q7" s="72">
        <v>89.959796300706898</v>
      </c>
      <c r="R7" s="72">
        <v>29.868028225023661</v>
      </c>
      <c r="S7" s="72">
        <v>15.783971916914179</v>
      </c>
      <c r="T7" s="72">
        <v>9.734778794918217</v>
      </c>
      <c r="U7" s="72">
        <v>13.905234022295392</v>
      </c>
      <c r="V7" s="72">
        <v>25.214594173845772</v>
      </c>
      <c r="W7" s="72">
        <v>23.017657545268595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66.330497158989374</v>
      </c>
      <c r="D8" s="72">
        <v>94.595572207953381</v>
      </c>
      <c r="E8" s="72">
        <v>137.49730993103071</v>
      </c>
      <c r="F8" s="72">
        <v>104.87403815872499</v>
      </c>
      <c r="G8" s="72">
        <v>78.672631799112949</v>
      </c>
      <c r="H8" s="72">
        <v>153.29470977547317</v>
      </c>
      <c r="I8" s="72">
        <v>122.57066114024288</v>
      </c>
      <c r="J8" s="72">
        <v>128.27059950838697</v>
      </c>
      <c r="K8" s="72">
        <v>73.547223132011368</v>
      </c>
      <c r="L8" s="72">
        <v>103.84593676162974</v>
      </c>
      <c r="M8" s="72">
        <v>51.360783938117962</v>
      </c>
      <c r="N8" s="72">
        <v>53.632978010366273</v>
      </c>
      <c r="O8" s="72">
        <v>28.925847313589912</v>
      </c>
      <c r="P8" s="72">
        <v>59.52174868973006</v>
      </c>
      <c r="Q8" s="72">
        <v>56.961250230523866</v>
      </c>
      <c r="R8" s="72">
        <v>83.608058209732263</v>
      </c>
      <c r="S8" s="72">
        <v>72.096015846340919</v>
      </c>
      <c r="T8" s="72">
        <v>73.692035366527008</v>
      </c>
      <c r="U8" s="72">
        <v>58.55784083496242</v>
      </c>
      <c r="V8" s="72">
        <v>48.918118477973394</v>
      </c>
      <c r="W8" s="72">
        <v>36.520182504233802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28.772796278866331</v>
      </c>
      <c r="D9" s="72">
        <v>24.899599591703144</v>
      </c>
      <c r="E9" s="72">
        <v>28.625087684415867</v>
      </c>
      <c r="F9" s="72">
        <v>40.549173678567854</v>
      </c>
      <c r="G9" s="72">
        <v>51.06346944097649</v>
      </c>
      <c r="H9" s="72">
        <v>82.428027604399503</v>
      </c>
      <c r="I9" s="72">
        <v>111.12021260973748</v>
      </c>
      <c r="J9" s="72">
        <v>131.25586684562296</v>
      </c>
      <c r="K9" s="72">
        <v>149.32942816734268</v>
      </c>
      <c r="L9" s="72">
        <v>106.48831876147318</v>
      </c>
      <c r="M9" s="72">
        <v>124.98006837399767</v>
      </c>
      <c r="N9" s="72">
        <v>110.2155300144516</v>
      </c>
      <c r="O9" s="72">
        <v>97.862801117519467</v>
      </c>
      <c r="P9" s="72">
        <v>29.308161882303935</v>
      </c>
      <c r="Q9" s="72">
        <v>0</v>
      </c>
      <c r="R9" s="72">
        <v>0</v>
      </c>
      <c r="S9" s="72">
        <v>0</v>
      </c>
      <c r="T9" s="72">
        <v>0</v>
      </c>
      <c r="U9" s="72">
        <v>24.721308364402677</v>
      </c>
      <c r="V9" s="72">
        <v>40.788443631260833</v>
      </c>
      <c r="W9" s="72">
        <v>42.104477599976782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9.0935190327442431E-4</v>
      </c>
      <c r="D10" s="72">
        <v>9.5535114624314878E-4</v>
      </c>
      <c r="E10" s="72">
        <v>1.3505130007827565E-3</v>
      </c>
      <c r="F10" s="72">
        <v>1.4138239902641882E-3</v>
      </c>
      <c r="G10" s="72">
        <v>1.8330972728906587E-3</v>
      </c>
      <c r="H10" s="72">
        <v>2.6006552841147737E-3</v>
      </c>
      <c r="I10" s="72">
        <v>3.692264647508011E-3</v>
      </c>
      <c r="J10" s="72">
        <v>3.6343733914749221E-3</v>
      </c>
      <c r="K10" s="72">
        <v>2.9049752729405128E-3</v>
      </c>
      <c r="L10" s="72">
        <v>2.6051508722848811E-3</v>
      </c>
      <c r="M10" s="72">
        <v>3.9439862006933448E-3</v>
      </c>
      <c r="N10" s="72">
        <v>3.8017958152502342E-3</v>
      </c>
      <c r="O10" s="72">
        <v>3.2546707759930735E-3</v>
      </c>
      <c r="P10" s="72">
        <v>1.8594474304047574E-3</v>
      </c>
      <c r="Q10" s="72">
        <v>1.4846979039721047E-3</v>
      </c>
      <c r="R10" s="72">
        <v>1.663308174940239E-3</v>
      </c>
      <c r="S10" s="72">
        <v>8.2157669269963612E-4</v>
      </c>
      <c r="T10" s="72">
        <v>5.618838146118888E-4</v>
      </c>
      <c r="U10" s="72">
        <v>1.0906980398606499E-3</v>
      </c>
      <c r="V10" s="72">
        <v>1.5888835696126419E-3</v>
      </c>
      <c r="W10" s="72">
        <v>1.5469737405865848E-3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1.7691000106590988</v>
      </c>
      <c r="D12" s="72">
        <v>1.9914158806156672</v>
      </c>
      <c r="E12" s="72">
        <v>2.6129655361881818</v>
      </c>
      <c r="F12" s="72">
        <v>2.8411459627754447</v>
      </c>
      <c r="G12" s="72">
        <v>2.9775987877676773</v>
      </c>
      <c r="H12" s="72">
        <v>3.4156127549364914</v>
      </c>
      <c r="I12" s="72">
        <v>2.5634031953074019</v>
      </c>
      <c r="J12" s="72">
        <v>1.8957652764894313</v>
      </c>
      <c r="K12" s="72">
        <v>1.4985974129200521</v>
      </c>
      <c r="L12" s="72">
        <v>1.7971856506726276</v>
      </c>
      <c r="M12" s="72">
        <v>1.4057450535180371</v>
      </c>
      <c r="N12" s="72">
        <v>1.3229320605590762</v>
      </c>
      <c r="O12" s="72">
        <v>1.2982995796544676</v>
      </c>
      <c r="P12" s="72">
        <v>2.4747861415053487</v>
      </c>
      <c r="Q12" s="72">
        <v>3.26025081888822</v>
      </c>
      <c r="R12" s="72">
        <v>2.6559266187508985</v>
      </c>
      <c r="S12" s="72">
        <v>2.1380015375533468</v>
      </c>
      <c r="T12" s="72">
        <v>1.8019340322289976</v>
      </c>
      <c r="U12" s="72">
        <v>2.5403370548701898</v>
      </c>
      <c r="V12" s="72">
        <v>2.4197294647008984</v>
      </c>
      <c r="W12" s="72">
        <v>1.7341230328341186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51.273048190055604</v>
      </c>
      <c r="D13" s="74">
        <v>28.570142382573906</v>
      </c>
      <c r="E13" s="74">
        <v>39.445576553573062</v>
      </c>
      <c r="F13" s="74">
        <v>49.605673411968425</v>
      </c>
      <c r="G13" s="74">
        <v>61.15412943478006</v>
      </c>
      <c r="H13" s="74">
        <v>91.077623511871053</v>
      </c>
      <c r="I13" s="74">
        <v>50.964609540408951</v>
      </c>
      <c r="J13" s="74">
        <v>40.015445720336658</v>
      </c>
      <c r="K13" s="74">
        <v>36.651238383014139</v>
      </c>
      <c r="L13" s="74">
        <v>52.615344468849749</v>
      </c>
      <c r="M13" s="74">
        <v>31.486710803285877</v>
      </c>
      <c r="N13" s="74">
        <v>26.757120022772192</v>
      </c>
      <c r="O13" s="74">
        <v>0</v>
      </c>
      <c r="P13" s="74">
        <v>3.6404129822039348E-4</v>
      </c>
      <c r="Q13" s="74">
        <v>2.4769366732576941E-4</v>
      </c>
      <c r="R13" s="74">
        <v>14.021899908387763</v>
      </c>
      <c r="S13" s="74">
        <v>22.753664059180679</v>
      </c>
      <c r="T13" s="74">
        <v>42.903751875198452</v>
      </c>
      <c r="U13" s="74">
        <v>43.601998089184725</v>
      </c>
      <c r="V13" s="74">
        <v>34.874393531048931</v>
      </c>
      <c r="W13" s="74">
        <v>16.491507126388534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1.3774913003412355</v>
      </c>
      <c r="D14" s="76">
        <v>2.0196887241555816</v>
      </c>
      <c r="E14" s="76">
        <v>2.7511099795187226</v>
      </c>
      <c r="F14" s="76">
        <v>2.5598647396415926</v>
      </c>
      <c r="G14" s="76">
        <v>1.7276979074708254</v>
      </c>
      <c r="H14" s="76">
        <v>2.3951373410160399</v>
      </c>
      <c r="I14" s="76">
        <v>2.4725969463835167</v>
      </c>
      <c r="J14" s="76">
        <v>2.8134189734538975</v>
      </c>
      <c r="K14" s="76">
        <v>2.0267492720649165</v>
      </c>
      <c r="L14" s="76">
        <v>2.1600935398655641</v>
      </c>
      <c r="M14" s="76">
        <v>1.796893499070634</v>
      </c>
      <c r="N14" s="76">
        <v>1.9639146800558582</v>
      </c>
      <c r="O14" s="76">
        <v>1.7839611973046381</v>
      </c>
      <c r="P14" s="76">
        <v>1.6406634413207772</v>
      </c>
      <c r="Q14" s="76">
        <v>1.7795907552826871</v>
      </c>
      <c r="R14" s="76">
        <v>1.4697920524730881</v>
      </c>
      <c r="S14" s="76">
        <v>1.2085177908261644</v>
      </c>
      <c r="T14" s="76">
        <v>1.1377123755385292</v>
      </c>
      <c r="U14" s="76">
        <v>1.0531267493770788</v>
      </c>
      <c r="V14" s="76">
        <v>1.1659072629053548</v>
      </c>
      <c r="W14" s="76">
        <v>1.0610930450341542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4.0905030124076101</v>
      </c>
      <c r="D15" s="69">
        <f t="shared" si="6"/>
        <v>2.8644627463577024</v>
      </c>
      <c r="E15" s="69">
        <f t="shared" si="6"/>
        <v>7.6408430351078032</v>
      </c>
      <c r="F15" s="69">
        <f t="shared" si="6"/>
        <v>7.6881866640212433</v>
      </c>
      <c r="G15" s="69">
        <f t="shared" si="6"/>
        <v>9.1817215934196632</v>
      </c>
      <c r="H15" s="69">
        <f t="shared" si="6"/>
        <v>7.1775971800057023</v>
      </c>
      <c r="I15" s="69">
        <f t="shared" si="6"/>
        <v>4.8667442627849233</v>
      </c>
      <c r="J15" s="69">
        <f t="shared" si="6"/>
        <v>4.6446174055811573</v>
      </c>
      <c r="K15" s="69">
        <f t="shared" si="6"/>
        <v>5.8813159075097978</v>
      </c>
      <c r="L15" s="69">
        <f t="shared" si="6"/>
        <v>6.2443245473879161</v>
      </c>
      <c r="M15" s="69">
        <f t="shared" si="6"/>
        <v>4.1598423782995653</v>
      </c>
      <c r="N15" s="69">
        <f t="shared" si="6"/>
        <v>5.4600834885224554</v>
      </c>
      <c r="O15" s="69">
        <f t="shared" si="6"/>
        <v>0.92071046335875406</v>
      </c>
      <c r="P15" s="69">
        <f t="shared" si="6"/>
        <v>0.26911300057171422</v>
      </c>
      <c r="Q15" s="69">
        <f t="shared" si="6"/>
        <v>0.34874973241033858</v>
      </c>
      <c r="R15" s="69">
        <f t="shared" si="6"/>
        <v>1.886183626196152</v>
      </c>
      <c r="S15" s="69">
        <f t="shared" si="6"/>
        <v>2.2797733151191473</v>
      </c>
      <c r="T15" s="69">
        <f t="shared" si="6"/>
        <v>2.8874523362001581</v>
      </c>
      <c r="U15" s="69">
        <f t="shared" si="6"/>
        <v>2.0714891071121673</v>
      </c>
      <c r="V15" s="69">
        <f t="shared" si="6"/>
        <v>2.1941742135018849</v>
      </c>
      <c r="W15" s="69">
        <f t="shared" si="6"/>
        <v>1.9291125335750638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4.0905030124076101</v>
      </c>
      <c r="D16" s="72">
        <v>2.8644627463577024</v>
      </c>
      <c r="E16" s="72">
        <v>7.6408430351078032</v>
      </c>
      <c r="F16" s="72">
        <v>7.6881866640212433</v>
      </c>
      <c r="G16" s="72">
        <v>9.1817215934196632</v>
      </c>
      <c r="H16" s="72">
        <v>7.1775971800057023</v>
      </c>
      <c r="I16" s="72">
        <v>4.8667442627849233</v>
      </c>
      <c r="J16" s="72">
        <v>4.6446174055811573</v>
      </c>
      <c r="K16" s="72">
        <v>5.8813159075097978</v>
      </c>
      <c r="L16" s="72">
        <v>6.2443245473879161</v>
      </c>
      <c r="M16" s="72">
        <v>4.1598423782995653</v>
      </c>
      <c r="N16" s="72">
        <v>5.4600834885224554</v>
      </c>
      <c r="O16" s="72">
        <v>0.92071046335875406</v>
      </c>
      <c r="P16" s="72">
        <v>0.26911300057171422</v>
      </c>
      <c r="Q16" s="72">
        <v>0.34874973241033858</v>
      </c>
      <c r="R16" s="72">
        <v>1.886183626196152</v>
      </c>
      <c r="S16" s="72">
        <v>2.2797733151191473</v>
      </c>
      <c r="T16" s="72">
        <v>2.8874523362001581</v>
      </c>
      <c r="U16" s="72">
        <v>2.0714891071121673</v>
      </c>
      <c r="V16" s="72">
        <v>2.1941742135018849</v>
      </c>
      <c r="W16" s="72">
        <v>1.9291125335750638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49.290256763259826</v>
      </c>
      <c r="D17" s="69">
        <f t="shared" si="7"/>
        <v>54.67738963004399</v>
      </c>
      <c r="E17" s="69">
        <f t="shared" si="7"/>
        <v>68.255382423706209</v>
      </c>
      <c r="F17" s="69">
        <f t="shared" si="7"/>
        <v>65.057174985380485</v>
      </c>
      <c r="G17" s="69">
        <f t="shared" si="7"/>
        <v>54.512735090753239</v>
      </c>
      <c r="H17" s="69">
        <f t="shared" si="7"/>
        <v>78.774669070069734</v>
      </c>
      <c r="I17" s="69">
        <f t="shared" si="7"/>
        <v>73.09579837649585</v>
      </c>
      <c r="J17" s="69">
        <f t="shared" si="7"/>
        <v>82.497999362135232</v>
      </c>
      <c r="K17" s="69">
        <f t="shared" si="7"/>
        <v>65.63282255366164</v>
      </c>
      <c r="L17" s="69">
        <f t="shared" si="7"/>
        <v>65.548959842913888</v>
      </c>
      <c r="M17" s="69">
        <f t="shared" si="7"/>
        <v>64.60709535309087</v>
      </c>
      <c r="N17" s="69">
        <f t="shared" si="7"/>
        <v>64.468654056752584</v>
      </c>
      <c r="O17" s="69">
        <f t="shared" si="7"/>
        <v>53.036899477209175</v>
      </c>
      <c r="P17" s="69">
        <f t="shared" si="7"/>
        <v>41.872564978382506</v>
      </c>
      <c r="Q17" s="69">
        <f t="shared" si="7"/>
        <v>40.694000852893559</v>
      </c>
      <c r="R17" s="69">
        <f t="shared" ref="R17:V17" si="8">SUM(R18:R26)</f>
        <v>46.942284858315787</v>
      </c>
      <c r="S17" s="69">
        <f t="shared" si="8"/>
        <v>43.662104397193055</v>
      </c>
      <c r="T17" s="69">
        <f t="shared" si="8"/>
        <v>41.2822114673898</v>
      </c>
      <c r="U17" s="69">
        <f t="shared" si="8"/>
        <v>48.302498122781387</v>
      </c>
      <c r="V17" s="69">
        <f t="shared" si="8"/>
        <v>51.814732926083344</v>
      </c>
      <c r="W17" s="69">
        <f t="shared" ref="W17" si="9">SUM(W18:W26)</f>
        <v>46.277105412979282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3.5282995653838058E-2</v>
      </c>
      <c r="D18" s="72">
        <v>4.9937286835614395E-2</v>
      </c>
      <c r="E18" s="72">
        <v>6.8203843021689636E-2</v>
      </c>
      <c r="F18" s="72">
        <v>8.8232852413901428E-2</v>
      </c>
      <c r="G18" s="72">
        <v>5.0138933891109468E-2</v>
      </c>
      <c r="H18" s="72">
        <v>2.0028504258585874E-2</v>
      </c>
      <c r="I18" s="72">
        <v>1.4234922774186937E-2</v>
      </c>
      <c r="J18" s="72">
        <v>0.21346031912510999</v>
      </c>
      <c r="K18" s="72">
        <v>8.5698620163901396E-2</v>
      </c>
      <c r="L18" s="72">
        <v>4.7578635713144704E-2</v>
      </c>
      <c r="M18" s="72">
        <v>5.4271855560411225E-2</v>
      </c>
      <c r="N18" s="72">
        <v>3.7684214724508225E-2</v>
      </c>
      <c r="O18" s="72">
        <v>4.40093055455094E-2</v>
      </c>
      <c r="P18" s="72">
        <v>1.1043277460217545E-2</v>
      </c>
      <c r="Q18" s="72">
        <v>5.0694236470270521E-2</v>
      </c>
      <c r="R18" s="72">
        <v>5.0776599019903286E-2</v>
      </c>
      <c r="S18" s="72">
        <v>8.4566175673053898E-2</v>
      </c>
      <c r="T18" s="72">
        <v>5.4122665526293058E-2</v>
      </c>
      <c r="U18" s="72">
        <v>2.8597996773534438E-2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13.956835444730364</v>
      </c>
      <c r="D19" s="72">
        <v>13.963305193557252</v>
      </c>
      <c r="E19" s="72">
        <v>19.312189350732449</v>
      </c>
      <c r="F19" s="72">
        <v>21.90134968239694</v>
      </c>
      <c r="G19" s="72">
        <v>17.188263951607826</v>
      </c>
      <c r="H19" s="72">
        <v>24.900772895638895</v>
      </c>
      <c r="I19" s="72">
        <v>18.37915096830406</v>
      </c>
      <c r="J19" s="72">
        <v>18.61896643240717</v>
      </c>
      <c r="K19" s="72">
        <v>20.689999325921001</v>
      </c>
      <c r="L19" s="72">
        <v>20.236224673346474</v>
      </c>
      <c r="M19" s="72">
        <v>20.901452572323333</v>
      </c>
      <c r="N19" s="72">
        <v>18.111936565821612</v>
      </c>
      <c r="O19" s="72">
        <v>14.418998175620871</v>
      </c>
      <c r="P19" s="72">
        <v>6.2806579228100947</v>
      </c>
      <c r="Q19" s="72">
        <v>3.3136855717349523</v>
      </c>
      <c r="R19" s="72">
        <v>6.4925599818386273</v>
      </c>
      <c r="S19" s="72">
        <v>7.6391468010771924</v>
      </c>
      <c r="T19" s="72">
        <v>6.8163582717712448</v>
      </c>
      <c r="U19" s="72">
        <v>8.1258214749838853</v>
      </c>
      <c r="V19" s="72">
        <v>9.2482351113150685</v>
      </c>
      <c r="W19" s="72">
        <v>12.222049105019602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0.1824725972469271</v>
      </c>
      <c r="D20" s="72">
        <v>0.50975120404594465</v>
      </c>
      <c r="E20" s="72">
        <v>0.95466874593183204</v>
      </c>
      <c r="F20" s="72">
        <v>0.91869572299940316</v>
      </c>
      <c r="G20" s="72">
        <v>0.37383280825896098</v>
      </c>
      <c r="H20" s="72">
        <v>4.9337867817751339E-2</v>
      </c>
      <c r="I20" s="72">
        <v>1.1736491406573706</v>
      </c>
      <c r="J20" s="72">
        <v>3.6646879887465866</v>
      </c>
      <c r="K20" s="72">
        <v>1.8835332337289998</v>
      </c>
      <c r="L20" s="72">
        <v>1.6933379423425559</v>
      </c>
      <c r="M20" s="72">
        <v>2.943055446794792</v>
      </c>
      <c r="N20" s="72">
        <v>4.6035238380800996</v>
      </c>
      <c r="O20" s="72">
        <v>6.2352237703655273</v>
      </c>
      <c r="P20" s="72">
        <v>1.268640648109681</v>
      </c>
      <c r="Q20" s="72">
        <v>0.84952705110539473</v>
      </c>
      <c r="R20" s="72">
        <v>0.58230345983928966</v>
      </c>
      <c r="S20" s="72">
        <v>0.72234252532743781</v>
      </c>
      <c r="T20" s="72">
        <v>0.34023232434051282</v>
      </c>
      <c r="U20" s="72">
        <v>0.45172909991695653</v>
      </c>
      <c r="V20" s="72">
        <v>0.86189503781583143</v>
      </c>
      <c r="W20" s="72">
        <v>0.55940251662582241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17.347529888058922</v>
      </c>
      <c r="D21" s="72">
        <v>24.058896583663042</v>
      </c>
      <c r="E21" s="72">
        <v>29.121202922046592</v>
      </c>
      <c r="F21" s="72">
        <v>22.255841840242393</v>
      </c>
      <c r="G21" s="72">
        <v>16.886279496130427</v>
      </c>
      <c r="H21" s="72">
        <v>29.95714384169392</v>
      </c>
      <c r="I21" s="72">
        <v>26.855349143179854</v>
      </c>
      <c r="J21" s="72">
        <v>24.481535913898369</v>
      </c>
      <c r="K21" s="72">
        <v>16.6473888511624</v>
      </c>
      <c r="L21" s="72">
        <v>16.296923860974456</v>
      </c>
      <c r="M21" s="72">
        <v>9.9634991461683544</v>
      </c>
      <c r="N21" s="72">
        <v>13.886478353906293</v>
      </c>
      <c r="O21" s="72">
        <v>7.7289643368420888</v>
      </c>
      <c r="P21" s="72">
        <v>15.90105972150803</v>
      </c>
      <c r="Q21" s="72">
        <v>15.777857874724949</v>
      </c>
      <c r="R21" s="72">
        <v>26.383522035283377</v>
      </c>
      <c r="S21" s="72">
        <v>21.978573489929804</v>
      </c>
      <c r="T21" s="72">
        <v>16.899973195210439</v>
      </c>
      <c r="U21" s="72">
        <v>19.200236015313184</v>
      </c>
      <c r="V21" s="72">
        <v>16.649079192356243</v>
      </c>
      <c r="W21" s="72">
        <v>13.109638327581699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4.0313945134345518E-2</v>
      </c>
      <c r="D22" s="72">
        <v>4.9082410636978019E-2</v>
      </c>
      <c r="E22" s="72">
        <v>4.8956123747442952E-2</v>
      </c>
      <c r="F22" s="72">
        <v>7.3770677349685718E-2</v>
      </c>
      <c r="G22" s="72">
        <v>0.11495916514578729</v>
      </c>
      <c r="H22" s="72">
        <v>0.23768803090359103</v>
      </c>
      <c r="I22" s="72">
        <v>0.48720225837222647</v>
      </c>
      <c r="J22" s="72">
        <v>2.1421000665664667</v>
      </c>
      <c r="K22" s="72">
        <v>1.5457392331125617</v>
      </c>
      <c r="L22" s="72">
        <v>1.2628039731423972</v>
      </c>
      <c r="M22" s="72">
        <v>1.0210437269054036</v>
      </c>
      <c r="N22" s="72">
        <v>0.76281775070986313</v>
      </c>
      <c r="O22" s="72">
        <v>0.7125437714140832</v>
      </c>
      <c r="P22" s="72">
        <v>1.2192037904562837E-2</v>
      </c>
      <c r="Q22" s="72">
        <v>0</v>
      </c>
      <c r="R22" s="72">
        <v>0</v>
      </c>
      <c r="S22" s="72">
        <v>0</v>
      </c>
      <c r="T22" s="72">
        <v>0</v>
      </c>
      <c r="U22" s="72">
        <v>1.8881592085967434E-2</v>
      </c>
      <c r="V22" s="72">
        <v>0.10989350408518729</v>
      </c>
      <c r="W22" s="72">
        <v>0.2019834482452075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8.2454597478373939E-5</v>
      </c>
      <c r="D23" s="72">
        <v>0</v>
      </c>
      <c r="E23" s="72">
        <v>0</v>
      </c>
      <c r="F23" s="72">
        <v>7.5689142312544141E-5</v>
      </c>
      <c r="G23" s="72">
        <v>7.7717487792585378E-5</v>
      </c>
      <c r="H23" s="72">
        <v>1.5787812238073475E-4</v>
      </c>
      <c r="I23" s="72">
        <v>4.7416183167393194E-4</v>
      </c>
      <c r="J23" s="72">
        <v>5.7896034594614781E-4</v>
      </c>
      <c r="K23" s="72">
        <v>3.3459545707038575E-4</v>
      </c>
      <c r="L23" s="72">
        <v>5.1794409546491299E-4</v>
      </c>
      <c r="M23" s="72">
        <v>4.9630615515358905E-4</v>
      </c>
      <c r="N23" s="72">
        <v>5.7320811230145543E-4</v>
      </c>
      <c r="O23" s="72">
        <v>5.0307448237152993E-4</v>
      </c>
      <c r="P23" s="72">
        <v>1.8255340136033276E-4</v>
      </c>
      <c r="Q23" s="72">
        <v>2.4347448887723636E-4</v>
      </c>
      <c r="R23" s="72">
        <v>1.8899070614034476E-4</v>
      </c>
      <c r="S23" s="72">
        <v>1.8210466902998407E-4</v>
      </c>
      <c r="T23" s="72">
        <v>8.7267860675812971E-5</v>
      </c>
      <c r="U23" s="72">
        <v>9.3096480512046823E-5</v>
      </c>
      <c r="V23" s="72">
        <v>2.8261663754645873E-4</v>
      </c>
      <c r="W23" s="72">
        <v>1.868414539386137E-4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16.66908389891249</v>
      </c>
      <c r="D25" s="74">
        <v>14.726974229488421</v>
      </c>
      <c r="E25" s="74">
        <v>16.085282940000326</v>
      </c>
      <c r="F25" s="74">
        <v>17.37690343195781</v>
      </c>
      <c r="G25" s="74">
        <v>17.967373675085671</v>
      </c>
      <c r="H25" s="74">
        <v>20.680690519492419</v>
      </c>
      <c r="I25" s="74">
        <v>19.149231270055555</v>
      </c>
      <c r="J25" s="74">
        <v>21.278197863931258</v>
      </c>
      <c r="K25" s="74">
        <v>15.589008771920374</v>
      </c>
      <c r="L25" s="74">
        <v>19.350748631709092</v>
      </c>
      <c r="M25" s="74">
        <v>26.715789842972189</v>
      </c>
      <c r="N25" s="74">
        <v>20.790776118443041</v>
      </c>
      <c r="O25" s="74">
        <v>16.084987600342167</v>
      </c>
      <c r="P25" s="74">
        <v>9.7474086123528689</v>
      </c>
      <c r="Q25" s="74">
        <v>12.280998782508215</v>
      </c>
      <c r="R25" s="74">
        <v>6.9113527590241182</v>
      </c>
      <c r="S25" s="74">
        <v>7.7698156230362532</v>
      </c>
      <c r="T25" s="74">
        <v>11.796585835348528</v>
      </c>
      <c r="U25" s="74">
        <v>13.706477064024574</v>
      </c>
      <c r="V25" s="74">
        <v>16.138928809372526</v>
      </c>
      <c r="W25" s="74">
        <v>12.32402180520725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1.0586555389254584</v>
      </c>
      <c r="D26" s="77">
        <v>1.3194427218167446</v>
      </c>
      <c r="E26" s="77">
        <v>2.6648784982258755</v>
      </c>
      <c r="F26" s="77">
        <v>2.4423050888780402</v>
      </c>
      <c r="G26" s="77">
        <v>1.9318093431456709</v>
      </c>
      <c r="H26" s="77">
        <v>2.9288495321421988</v>
      </c>
      <c r="I26" s="77">
        <v>7.0365065113209209</v>
      </c>
      <c r="J26" s="77">
        <v>12.098471817114335</v>
      </c>
      <c r="K26" s="77">
        <v>9.191119922195325</v>
      </c>
      <c r="L26" s="77">
        <v>6.6608241815903053</v>
      </c>
      <c r="M26" s="77">
        <v>3.0074864562112325</v>
      </c>
      <c r="N26" s="77">
        <v>6.2748640069548669</v>
      </c>
      <c r="O26" s="77">
        <v>7.8116694425965516</v>
      </c>
      <c r="P26" s="77">
        <v>8.6513802048356876</v>
      </c>
      <c r="Q26" s="77">
        <v>8.4209938618609019</v>
      </c>
      <c r="R26" s="77">
        <v>6.521581032604332</v>
      </c>
      <c r="S26" s="77">
        <v>5.4674776774802814</v>
      </c>
      <c r="T26" s="77">
        <v>5.3748519073321068</v>
      </c>
      <c r="U26" s="77">
        <v>6.7706617832027707</v>
      </c>
      <c r="V26" s="77">
        <v>8.8064186545009466</v>
      </c>
      <c r="W26" s="77">
        <v>7.8598233688457606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25.623467454941306</v>
      </c>
      <c r="D27" s="69">
        <f t="shared" si="10"/>
        <v>30.133153226334422</v>
      </c>
      <c r="E27" s="69">
        <f t="shared" si="10"/>
        <v>40.072465987637308</v>
      </c>
      <c r="F27" s="69">
        <f t="shared" si="10"/>
        <v>37.778931038933706</v>
      </c>
      <c r="G27" s="69">
        <f t="shared" si="10"/>
        <v>31.879834727836627</v>
      </c>
      <c r="H27" s="69">
        <f t="shared" si="10"/>
        <v>51.0797718203833</v>
      </c>
      <c r="I27" s="69">
        <f t="shared" si="10"/>
        <v>48.860775886017336</v>
      </c>
      <c r="J27" s="69">
        <f t="shared" si="10"/>
        <v>55.936944796904733</v>
      </c>
      <c r="K27" s="69">
        <f t="shared" si="10"/>
        <v>44.084138096487479</v>
      </c>
      <c r="L27" s="69">
        <f t="shared" si="10"/>
        <v>42.448931131847665</v>
      </c>
      <c r="M27" s="69">
        <f t="shared" si="10"/>
        <v>37.021702751962849</v>
      </c>
      <c r="N27" s="69">
        <f t="shared" si="10"/>
        <v>37.868583703700502</v>
      </c>
      <c r="O27" s="69">
        <f t="shared" si="10"/>
        <v>28.303529575122493</v>
      </c>
      <c r="P27" s="69">
        <f t="shared" si="10"/>
        <v>25.796308940364099</v>
      </c>
      <c r="Q27" s="69">
        <f t="shared" si="10"/>
        <v>26.353853952656689</v>
      </c>
      <c r="R27" s="69">
        <f t="shared" ref="R27:V27" si="11">SUM(R28:R32)</f>
        <v>29.343227158374489</v>
      </c>
      <c r="S27" s="69">
        <f t="shared" si="11"/>
        <v>26.473232119829518</v>
      </c>
      <c r="T27" s="69">
        <f t="shared" si="11"/>
        <v>26.326480824979349</v>
      </c>
      <c r="U27" s="69">
        <f t="shared" si="11"/>
        <v>28.969159105713551</v>
      </c>
      <c r="V27" s="69">
        <f t="shared" si="11"/>
        <v>30.839447275684719</v>
      </c>
      <c r="W27" s="69">
        <f t="shared" ref="W27" si="12">SUM(W28:W32)</f>
        <v>27.4102192751578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6.6811191505298823E-2</v>
      </c>
      <c r="D28" s="72">
        <v>0.14598037484316967</v>
      </c>
      <c r="E28" s="72">
        <v>0.20963235694615376</v>
      </c>
      <c r="F28" s="72">
        <v>0.33376548678509133</v>
      </c>
      <c r="G28" s="72">
        <v>0.25937671386023609</v>
      </c>
      <c r="H28" s="72">
        <v>0.27207529229672661</v>
      </c>
      <c r="I28" s="72">
        <v>0.27218585873114876</v>
      </c>
      <c r="J28" s="72">
        <v>0.4850432578563274</v>
      </c>
      <c r="K28" s="72">
        <v>0.39797906222934426</v>
      </c>
      <c r="L28" s="72">
        <v>0.18461412923403286</v>
      </c>
      <c r="M28" s="72">
        <v>0.21902461037217349</v>
      </c>
      <c r="N28" s="72">
        <v>8.44776331180285E-2</v>
      </c>
      <c r="O28" s="72">
        <v>8.1183878644428567E-2</v>
      </c>
      <c r="P28" s="72">
        <v>1.5433988880621842E-2</v>
      </c>
      <c r="Q28" s="72">
        <v>0.16493077770828701</v>
      </c>
      <c r="R28" s="72">
        <v>0.16992699651812229</v>
      </c>
      <c r="S28" s="72">
        <v>0.31066523650086397</v>
      </c>
      <c r="T28" s="72">
        <v>0.15527213740402526</v>
      </c>
      <c r="U28" s="72">
        <v>0.12141096928942832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3.9507194399499292</v>
      </c>
      <c r="D29" s="72">
        <v>5.5582765307484285</v>
      </c>
      <c r="E29" s="72">
        <v>7.0163541347622518</v>
      </c>
      <c r="F29" s="72">
        <v>8.0433819070891417</v>
      </c>
      <c r="G29" s="72">
        <v>6.3001497719405144</v>
      </c>
      <c r="H29" s="72">
        <v>6.6312746628273995</v>
      </c>
      <c r="I29" s="72">
        <v>7.5441934220356792</v>
      </c>
      <c r="J29" s="72">
        <v>8.6400330582512854</v>
      </c>
      <c r="K29" s="72">
        <v>9.3240928266860017</v>
      </c>
      <c r="L29" s="72">
        <v>8.5320789370005095</v>
      </c>
      <c r="M29" s="72">
        <v>9.3416207019159998</v>
      </c>
      <c r="N29" s="72">
        <v>8.4394387963637527</v>
      </c>
      <c r="O29" s="72">
        <v>6.738375206923072</v>
      </c>
      <c r="P29" s="72">
        <v>4.1923717508221241</v>
      </c>
      <c r="Q29" s="72">
        <v>3.6792220852673272</v>
      </c>
      <c r="R29" s="72">
        <v>3.2244192581531728</v>
      </c>
      <c r="S29" s="72">
        <v>3.2894628988571766</v>
      </c>
      <c r="T29" s="72">
        <v>2.7242616159461095</v>
      </c>
      <c r="U29" s="72">
        <v>3.1988790135297593</v>
      </c>
      <c r="V29" s="72">
        <v>3.536145119982832</v>
      </c>
      <c r="W29" s="72">
        <v>4.6835102075547548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6.8718589205730929</v>
      </c>
      <c r="D30" s="72">
        <v>11.21118148082731</v>
      </c>
      <c r="E30" s="72">
        <v>12.87971791090837</v>
      </c>
      <c r="F30" s="72">
        <v>9.1103297878465526</v>
      </c>
      <c r="G30" s="72">
        <v>8.6403544674116191</v>
      </c>
      <c r="H30" s="72">
        <v>14.800907109743786</v>
      </c>
      <c r="I30" s="72">
        <v>13.824418713635758</v>
      </c>
      <c r="J30" s="72">
        <v>13.239842469505456</v>
      </c>
      <c r="K30" s="72">
        <v>7.9955819201473455</v>
      </c>
      <c r="L30" s="72">
        <v>7.5766865188914911</v>
      </c>
      <c r="M30" s="72">
        <v>4.372365375921456</v>
      </c>
      <c r="N30" s="72">
        <v>6.5874472595300588</v>
      </c>
      <c r="O30" s="72">
        <v>4.447728144191978</v>
      </c>
      <c r="P30" s="72">
        <v>6.4756495721916663</v>
      </c>
      <c r="Q30" s="72">
        <v>9.6560926464804986</v>
      </c>
      <c r="R30" s="72">
        <v>13.266744701309333</v>
      </c>
      <c r="S30" s="72">
        <v>9.5239563046070792</v>
      </c>
      <c r="T30" s="72">
        <v>9.0941874885949048</v>
      </c>
      <c r="U30" s="72">
        <v>9.5892061437054572</v>
      </c>
      <c r="V30" s="72">
        <v>9.9242776291581265</v>
      </c>
      <c r="W30" s="72">
        <v>8.4455244767076447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6.5422784387398306E-2</v>
      </c>
      <c r="D31" s="72">
        <v>7.5030575134361607E-2</v>
      </c>
      <c r="E31" s="72">
        <v>9.549265505541539E-2</v>
      </c>
      <c r="F31" s="72">
        <v>0.11904050635075467</v>
      </c>
      <c r="G31" s="72">
        <v>0.17241777066200656</v>
      </c>
      <c r="H31" s="72">
        <v>0.36996232780578842</v>
      </c>
      <c r="I31" s="72">
        <v>0.33399717771614729</v>
      </c>
      <c r="J31" s="72">
        <v>1.1502523054895364</v>
      </c>
      <c r="K31" s="72">
        <v>0.99973472327931501</v>
      </c>
      <c r="L31" s="72">
        <v>0.83177504892893162</v>
      </c>
      <c r="M31" s="72">
        <v>0.64368986838818421</v>
      </c>
      <c r="N31" s="72">
        <v>0.52755475719178979</v>
      </c>
      <c r="O31" s="72">
        <v>0.3953167299829376</v>
      </c>
      <c r="P31" s="72">
        <v>8.1140028395750491E-2</v>
      </c>
      <c r="Q31" s="72">
        <v>0</v>
      </c>
      <c r="R31" s="72">
        <v>0</v>
      </c>
      <c r="S31" s="72">
        <v>0</v>
      </c>
      <c r="T31" s="72">
        <v>0</v>
      </c>
      <c r="U31" s="72">
        <v>7.0816710467040175E-2</v>
      </c>
      <c r="V31" s="72">
        <v>0.24627614651282384</v>
      </c>
      <c r="W31" s="72">
        <v>0.34358727222733748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14.668655118525589</v>
      </c>
      <c r="D32" s="77">
        <v>13.142684264781149</v>
      </c>
      <c r="E32" s="77">
        <v>19.871268929965115</v>
      </c>
      <c r="F32" s="77">
        <v>20.172413350862165</v>
      </c>
      <c r="G32" s="77">
        <v>16.507536003962251</v>
      </c>
      <c r="H32" s="77">
        <v>29.005552427709599</v>
      </c>
      <c r="I32" s="77">
        <v>26.885980713898604</v>
      </c>
      <c r="J32" s="77">
        <v>32.421773705802124</v>
      </c>
      <c r="K32" s="77">
        <v>25.366749564145472</v>
      </c>
      <c r="L32" s="77">
        <v>25.3237764977927</v>
      </c>
      <c r="M32" s="77">
        <v>22.445002195365038</v>
      </c>
      <c r="N32" s="77">
        <v>22.229665257496872</v>
      </c>
      <c r="O32" s="77">
        <v>16.640925615380077</v>
      </c>
      <c r="P32" s="77">
        <v>15.031713600073935</v>
      </c>
      <c r="Q32" s="77">
        <v>12.853608443200576</v>
      </c>
      <c r="R32" s="77">
        <v>12.68213620239386</v>
      </c>
      <c r="S32" s="77">
        <v>13.349147679864398</v>
      </c>
      <c r="T32" s="77">
        <v>14.35275958303431</v>
      </c>
      <c r="U32" s="77">
        <v>15.988846268721867</v>
      </c>
      <c r="V32" s="77">
        <v>17.132748380030939</v>
      </c>
      <c r="W32" s="77">
        <v>13.937597318668061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167.70344218938234</v>
      </c>
      <c r="D3" s="65">
        <f t="shared" si="0"/>
        <v>187.72506221259329</v>
      </c>
      <c r="E3" s="65">
        <f t="shared" si="0"/>
        <v>268.56606088459887</v>
      </c>
      <c r="F3" s="65">
        <f t="shared" si="0"/>
        <v>271.59404465671327</v>
      </c>
      <c r="G3" s="65">
        <f t="shared" si="0"/>
        <v>237.49954090089665</v>
      </c>
      <c r="H3" s="65">
        <f t="shared" si="0"/>
        <v>336.12821627226378</v>
      </c>
      <c r="I3" s="65">
        <f t="shared" si="0"/>
        <v>313.62024036528692</v>
      </c>
      <c r="J3" s="65">
        <f t="shared" si="0"/>
        <v>350.09430515560098</v>
      </c>
      <c r="K3" s="65">
        <f t="shared" si="0"/>
        <v>297.90781152933437</v>
      </c>
      <c r="L3" s="65">
        <f t="shared" si="0"/>
        <v>302.58307176864679</v>
      </c>
      <c r="M3" s="65">
        <f t="shared" si="0"/>
        <v>261.34468280292486</v>
      </c>
      <c r="N3" s="65">
        <f t="shared" si="0"/>
        <v>270.77188342834347</v>
      </c>
      <c r="O3" s="65">
        <f t="shared" si="0"/>
        <v>208.82497712177414</v>
      </c>
      <c r="P3" s="65">
        <f t="shared" si="0"/>
        <v>166.63408566295016</v>
      </c>
      <c r="Q3" s="65">
        <f t="shared" si="0"/>
        <v>172.00212319939081</v>
      </c>
      <c r="R3" s="65">
        <f t="shared" ref="R3:V3" si="1">SUM(R4,R15,R17,R27)</f>
        <v>173.95943630103017</v>
      </c>
      <c r="S3" s="65">
        <f t="shared" si="1"/>
        <v>165.36881569951089</v>
      </c>
      <c r="T3" s="65">
        <f t="shared" si="1"/>
        <v>174.51085495440225</v>
      </c>
      <c r="U3" s="65">
        <f t="shared" si="1"/>
        <v>188.90194601895271</v>
      </c>
      <c r="V3" s="65">
        <f t="shared" si="1"/>
        <v>201.03073279638255</v>
      </c>
      <c r="W3" s="65">
        <f t="shared" ref="W3" si="2">SUM(W4,W15,W17,W27)</f>
        <v>169.76703102559861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112.72724681688919</v>
      </c>
      <c r="D4" s="69">
        <f t="shared" si="3"/>
        <v>129.72849234391143</v>
      </c>
      <c r="E4" s="69">
        <f t="shared" si="3"/>
        <v>183.94111160121679</v>
      </c>
      <c r="F4" s="69">
        <f t="shared" si="3"/>
        <v>189.15102747253209</v>
      </c>
      <c r="G4" s="69">
        <f t="shared" si="3"/>
        <v>160.77893065797974</v>
      </c>
      <c r="H4" s="69">
        <f t="shared" si="3"/>
        <v>235.74770896410277</v>
      </c>
      <c r="I4" s="69">
        <f t="shared" si="3"/>
        <v>221.64357145151686</v>
      </c>
      <c r="J4" s="69">
        <f t="shared" si="3"/>
        <v>245.2348404717747</v>
      </c>
      <c r="K4" s="69">
        <f t="shared" si="3"/>
        <v>208.45995151973591</v>
      </c>
      <c r="L4" s="69">
        <f t="shared" si="3"/>
        <v>213.14944480980364</v>
      </c>
      <c r="M4" s="69">
        <f t="shared" si="3"/>
        <v>182.37150341964218</v>
      </c>
      <c r="N4" s="69">
        <f t="shared" si="3"/>
        <v>185.07760245517139</v>
      </c>
      <c r="O4" s="69">
        <f t="shared" si="3"/>
        <v>149.12325891228858</v>
      </c>
      <c r="P4" s="69">
        <f t="shared" si="3"/>
        <v>116.43079370334843</v>
      </c>
      <c r="Q4" s="69">
        <f t="shared" si="3"/>
        <v>121.60223139855589</v>
      </c>
      <c r="R4" s="69">
        <f t="shared" ref="R4:V4" si="4">SUM(R5:R14)</f>
        <v>111.61402537076007</v>
      </c>
      <c r="S4" s="69">
        <f t="shared" si="4"/>
        <v>104.91262947753697</v>
      </c>
      <c r="T4" s="69">
        <f t="shared" si="4"/>
        <v>112.69771674582451</v>
      </c>
      <c r="U4" s="69">
        <f t="shared" si="4"/>
        <v>121.56050465900694</v>
      </c>
      <c r="V4" s="69">
        <f t="shared" si="4"/>
        <v>127.92342530227538</v>
      </c>
      <c r="W4" s="69">
        <f t="shared" ref="W4" si="5">SUM(W5:W14)</f>
        <v>104.41286774954598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3.3940424389925679</v>
      </c>
      <c r="D5" s="72">
        <v>3.180684555372594</v>
      </c>
      <c r="E5" s="72">
        <v>2.8898052269632974</v>
      </c>
      <c r="F5" s="72">
        <v>7.1991590547744186</v>
      </c>
      <c r="G5" s="72">
        <v>4.8941207745897701</v>
      </c>
      <c r="H5" s="72">
        <v>5.4210090427125985</v>
      </c>
      <c r="I5" s="72">
        <v>3.275032586915819</v>
      </c>
      <c r="J5" s="72">
        <v>5.2802559647565186</v>
      </c>
      <c r="K5" s="72">
        <v>3.8782115793243013</v>
      </c>
      <c r="L5" s="72">
        <v>1.0819286493549274</v>
      </c>
      <c r="M5" s="72">
        <v>1.288161216306182</v>
      </c>
      <c r="N5" s="72">
        <v>0.83768139671508424</v>
      </c>
      <c r="O5" s="72">
        <v>0.68761485146847501</v>
      </c>
      <c r="P5" s="72">
        <v>0.43328296604078687</v>
      </c>
      <c r="Q5" s="72">
        <v>3.0347515044858739</v>
      </c>
      <c r="R5" s="72">
        <v>3.4013797031746851</v>
      </c>
      <c r="S5" s="72">
        <v>7.8201960265327779</v>
      </c>
      <c r="T5" s="72">
        <v>3.3170285976041982</v>
      </c>
      <c r="U5" s="72">
        <v>1.0284823777368857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</v>
      </c>
      <c r="D6" s="72">
        <v>5.4480344955369322</v>
      </c>
      <c r="E6" s="72">
        <v>8.0383105871084819</v>
      </c>
      <c r="F6" s="72">
        <v>13.034776624586479</v>
      </c>
      <c r="G6" s="72">
        <v>10.667915626246396</v>
      </c>
      <c r="H6" s="72">
        <v>11.458349879967363</v>
      </c>
      <c r="I6" s="72">
        <v>15.503090316266771</v>
      </c>
      <c r="J6" s="72">
        <v>16.171290258835562</v>
      </c>
      <c r="K6" s="72">
        <v>7.7946853349137806</v>
      </c>
      <c r="L6" s="72">
        <v>7.64871556358273</v>
      </c>
      <c r="M6" s="72">
        <v>7.6158749315622138</v>
      </c>
      <c r="N6" s="72">
        <v>11.799921495488235</v>
      </c>
      <c r="O6" s="72">
        <v>8.1232286855531637</v>
      </c>
      <c r="P6" s="72">
        <v>0</v>
      </c>
      <c r="Q6" s="72">
        <v>3.2890101679984887</v>
      </c>
      <c r="R6" s="72">
        <v>3.2510961652169734</v>
      </c>
      <c r="S6" s="72">
        <v>4.5423710001221318</v>
      </c>
      <c r="T6" s="72">
        <v>3.9699656893681117</v>
      </c>
      <c r="U6" s="72">
        <v>1.6964351284996917</v>
      </c>
      <c r="V6" s="72">
        <v>3.2690898981502445</v>
      </c>
      <c r="W6" s="72">
        <v>7.105112300956419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17.642553180678586</v>
      </c>
      <c r="D7" s="72">
        <v>28.475301014990247</v>
      </c>
      <c r="E7" s="72">
        <v>42.496900766373372</v>
      </c>
      <c r="F7" s="72">
        <v>41.698753015110654</v>
      </c>
      <c r="G7" s="72">
        <v>18.297937329595282</v>
      </c>
      <c r="H7" s="72">
        <v>3.3989552878651761</v>
      </c>
      <c r="I7" s="72">
        <v>15.951421758941168</v>
      </c>
      <c r="J7" s="72">
        <v>26.892267526226174</v>
      </c>
      <c r="K7" s="72">
        <v>24.671546654021942</v>
      </c>
      <c r="L7" s="72">
        <v>24.778535949782821</v>
      </c>
      <c r="M7" s="72">
        <v>30.304953969974544</v>
      </c>
      <c r="N7" s="72">
        <v>38.475019423760173</v>
      </c>
      <c r="O7" s="72">
        <v>49.304290128538561</v>
      </c>
      <c r="P7" s="72">
        <v>43.389358644735481</v>
      </c>
      <c r="Q7" s="72">
        <v>59.725836761078497</v>
      </c>
      <c r="R7" s="72">
        <v>20.206443870178322</v>
      </c>
      <c r="S7" s="72">
        <v>10.820615215327093</v>
      </c>
      <c r="T7" s="72">
        <v>6.7379533240717491</v>
      </c>
      <c r="U7" s="72">
        <v>9.6961221416568009</v>
      </c>
      <c r="V7" s="72">
        <v>17.69474878404457</v>
      </c>
      <c r="W7" s="72">
        <v>16.219446406684334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37.504117858677979</v>
      </c>
      <c r="D8" s="72">
        <v>54.377957675766567</v>
      </c>
      <c r="E8" s="72">
        <v>80.337585913339808</v>
      </c>
      <c r="F8" s="72">
        <v>62.253917219707041</v>
      </c>
      <c r="G8" s="72">
        <v>47.433550661093236</v>
      </c>
      <c r="H8" s="72">
        <v>93.850408463546913</v>
      </c>
      <c r="I8" s="72">
        <v>76.181580957561565</v>
      </c>
      <c r="J8" s="72">
        <v>80.934501784598694</v>
      </c>
      <c r="K8" s="72">
        <v>47.116228198084833</v>
      </c>
      <c r="L8" s="72">
        <v>67.555598308966367</v>
      </c>
      <c r="M8" s="72">
        <v>34.063503271583428</v>
      </c>
      <c r="N8" s="72">
        <v>36.444127727040375</v>
      </c>
      <c r="O8" s="72">
        <v>20.244966956360763</v>
      </c>
      <c r="P8" s="72">
        <v>43.007293062499578</v>
      </c>
      <c r="Q8" s="72">
        <v>42.253416384215491</v>
      </c>
      <c r="R8" s="72">
        <v>62.939440002054113</v>
      </c>
      <c r="S8" s="72">
        <v>54.889431617176626</v>
      </c>
      <c r="T8" s="72">
        <v>56.610966913280969</v>
      </c>
      <c r="U8" s="72">
        <v>45.323476596407126</v>
      </c>
      <c r="V8" s="72">
        <v>38.110921434681096</v>
      </c>
      <c r="W8" s="72">
        <v>28.584435925554065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15.412269430293742</v>
      </c>
      <c r="D9" s="72">
        <v>13.608309467762309</v>
      </c>
      <c r="E9" s="72">
        <v>15.958590503087756</v>
      </c>
      <c r="F9" s="72">
        <v>23.055159091754625</v>
      </c>
      <c r="G9" s="72">
        <v>29.602738106226624</v>
      </c>
      <c r="H9" s="72">
        <v>48.710491651031781</v>
      </c>
      <c r="I9" s="72">
        <v>66.918869215522889</v>
      </c>
      <c r="J9" s="72">
        <v>80.527208404087773</v>
      </c>
      <c r="K9" s="72">
        <v>93.297595988842076</v>
      </c>
      <c r="L9" s="72">
        <v>67.723411961013468</v>
      </c>
      <c r="M9" s="72">
        <v>80.77198523218533</v>
      </c>
      <c r="N9" s="72">
        <v>72.220459314116979</v>
      </c>
      <c r="O9" s="72">
        <v>64.853116574947649</v>
      </c>
      <c r="P9" s="72">
        <v>19.613050498752681</v>
      </c>
      <c r="Q9" s="72">
        <v>0</v>
      </c>
      <c r="R9" s="72">
        <v>0</v>
      </c>
      <c r="S9" s="72">
        <v>0</v>
      </c>
      <c r="T9" s="72">
        <v>0</v>
      </c>
      <c r="U9" s="72">
        <v>17.944766563630814</v>
      </c>
      <c r="V9" s="72">
        <v>30.01273139349297</v>
      </c>
      <c r="W9" s="72">
        <v>31.317458251478602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6.9173486059556709E-4</v>
      </c>
      <c r="D10" s="72">
        <v>7.3100226279017018E-4</v>
      </c>
      <c r="E10" s="72">
        <v>1.0394126394447424E-3</v>
      </c>
      <c r="F10" s="72">
        <v>1.0944689899034191E-3</v>
      </c>
      <c r="G10" s="72">
        <v>1.4272443766029735E-3</v>
      </c>
      <c r="H10" s="72">
        <v>2.0365087651546048E-3</v>
      </c>
      <c r="I10" s="72">
        <v>2.9078577635715396E-3</v>
      </c>
      <c r="J10" s="72">
        <v>2.8785472091390437E-3</v>
      </c>
      <c r="K10" s="72">
        <v>2.3138582770329203E-3</v>
      </c>
      <c r="L10" s="72">
        <v>2.0867236219713372E-3</v>
      </c>
      <c r="M10" s="72">
        <v>3.177001368929934E-3</v>
      </c>
      <c r="N10" s="72">
        <v>3.0799378323926848E-3</v>
      </c>
      <c r="O10" s="72">
        <v>2.65180120700571E-3</v>
      </c>
      <c r="P10" s="72">
        <v>1.5235491709752616E-3</v>
      </c>
      <c r="Q10" s="72">
        <v>1.222828698698815E-3</v>
      </c>
      <c r="R10" s="72">
        <v>1.3761254775162002E-3</v>
      </c>
      <c r="S10" s="72">
        <v>6.8254066677050289E-4</v>
      </c>
      <c r="T10" s="72">
        <v>4.6858960084944306E-4</v>
      </c>
      <c r="U10" s="72">
        <v>9.1289240031586943E-4</v>
      </c>
      <c r="V10" s="72">
        <v>1.3344779403826567E-3</v>
      </c>
      <c r="W10" s="72">
        <v>1.3034789475347708E-3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2.5486714234786096</v>
      </c>
      <c r="D12" s="72">
        <v>3.1073016737937129</v>
      </c>
      <c r="E12" s="72">
        <v>4.3988331116797292</v>
      </c>
      <c r="F12" s="72">
        <v>5.1410420770224805</v>
      </c>
      <c r="G12" s="72">
        <v>5.773174812254342</v>
      </c>
      <c r="H12" s="72">
        <v>7.0754543929737084</v>
      </c>
      <c r="I12" s="72">
        <v>5.658647302304546</v>
      </c>
      <c r="J12" s="72">
        <v>4.449657144472571</v>
      </c>
      <c r="K12" s="72">
        <v>3.7327446848870993</v>
      </c>
      <c r="L12" s="72">
        <v>4.7418420731067012</v>
      </c>
      <c r="M12" s="72">
        <v>3.9372698252263993</v>
      </c>
      <c r="N12" s="72">
        <v>3.943168003007135</v>
      </c>
      <c r="O12" s="72">
        <v>4.1234287169083093</v>
      </c>
      <c r="P12" s="72">
        <v>8.3453502132068031</v>
      </c>
      <c r="Q12" s="72">
        <v>11.518215424694041</v>
      </c>
      <c r="R12" s="72">
        <v>9.5459336541887989</v>
      </c>
      <c r="S12" s="72">
        <v>7.7673322771487614</v>
      </c>
      <c r="T12" s="72">
        <v>6.5912287307224782</v>
      </c>
      <c r="U12" s="72">
        <v>9.3425000535525964</v>
      </c>
      <c r="V12" s="72">
        <v>8.9567747883399917</v>
      </c>
      <c r="W12" s="72">
        <v>6.4663395203162199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34.847409449565866</v>
      </c>
      <c r="D13" s="74">
        <v>19.510483734270696</v>
      </c>
      <c r="E13" s="74">
        <v>27.068936100506196</v>
      </c>
      <c r="F13" s="74">
        <v>34.20726118094489</v>
      </c>
      <c r="G13" s="74">
        <v>42.380368196126653</v>
      </c>
      <c r="H13" s="74">
        <v>63.435866396224043</v>
      </c>
      <c r="I13" s="74">
        <v>35.679424509857022</v>
      </c>
      <c r="J13" s="74">
        <v>28.16336186813432</v>
      </c>
      <c r="K13" s="74">
        <v>25.939875949319937</v>
      </c>
      <c r="L13" s="74">
        <v>37.457232040509055</v>
      </c>
      <c r="M13" s="74">
        <v>22.589684472364564</v>
      </c>
      <c r="N13" s="74">
        <v>19.390230477155129</v>
      </c>
      <c r="O13" s="74">
        <v>0</v>
      </c>
      <c r="P13" s="74">
        <v>2.7132762134715816E-4</v>
      </c>
      <c r="Q13" s="74">
        <v>1.8757210211992899E-4</v>
      </c>
      <c r="R13" s="74">
        <v>10.798563797996573</v>
      </c>
      <c r="S13" s="74">
        <v>17.863483009736644</v>
      </c>
      <c r="T13" s="74">
        <v>34.332392525637623</v>
      </c>
      <c r="U13" s="74">
        <v>35.474682155745612</v>
      </c>
      <c r="V13" s="74">
        <v>28.711917262720778</v>
      </c>
      <c r="W13" s="74">
        <v>13.657678820574638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1.3774913003412355</v>
      </c>
      <c r="D14" s="76">
        <v>2.0196887241555816</v>
      </c>
      <c r="E14" s="76">
        <v>2.7511099795187226</v>
      </c>
      <c r="F14" s="76">
        <v>2.5598647396415926</v>
      </c>
      <c r="G14" s="76">
        <v>1.7276979074708254</v>
      </c>
      <c r="H14" s="76">
        <v>2.3951373410160399</v>
      </c>
      <c r="I14" s="76">
        <v>2.4725969463835167</v>
      </c>
      <c r="J14" s="76">
        <v>2.8134189734538975</v>
      </c>
      <c r="K14" s="76">
        <v>2.0267492720649165</v>
      </c>
      <c r="L14" s="76">
        <v>2.1600935398655641</v>
      </c>
      <c r="M14" s="76">
        <v>1.796893499070634</v>
      </c>
      <c r="N14" s="76">
        <v>1.9639146800558582</v>
      </c>
      <c r="O14" s="76">
        <v>1.7839611973046381</v>
      </c>
      <c r="P14" s="76">
        <v>1.6406634413207772</v>
      </c>
      <c r="Q14" s="76">
        <v>1.7795907552826871</v>
      </c>
      <c r="R14" s="76">
        <v>1.4697920524730881</v>
      </c>
      <c r="S14" s="76">
        <v>1.2085177908261644</v>
      </c>
      <c r="T14" s="76">
        <v>1.1377123755385292</v>
      </c>
      <c r="U14" s="76">
        <v>1.0531267493770788</v>
      </c>
      <c r="V14" s="76">
        <v>1.1659072629053548</v>
      </c>
      <c r="W14" s="76">
        <v>1.0610930450341542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8.8964730238519891</v>
      </c>
      <c r="D15" s="69">
        <f t="shared" si="6"/>
        <v>6.4272696182844129</v>
      </c>
      <c r="E15" s="69">
        <f t="shared" si="6"/>
        <v>17.676400766384639</v>
      </c>
      <c r="F15" s="69">
        <f t="shared" si="6"/>
        <v>18.321705433792854</v>
      </c>
      <c r="G15" s="69">
        <f t="shared" si="6"/>
        <v>22.526888332731751</v>
      </c>
      <c r="H15" s="69">
        <f t="shared" si="6"/>
        <v>18.119030642644113</v>
      </c>
      <c r="I15" s="69">
        <f t="shared" si="6"/>
        <v>12.634317911914026</v>
      </c>
      <c r="J15" s="69">
        <f t="shared" si="6"/>
        <v>12.396617850178634</v>
      </c>
      <c r="K15" s="69">
        <f t="shared" si="6"/>
        <v>16.137222807687905</v>
      </c>
      <c r="L15" s="69">
        <f t="shared" si="6"/>
        <v>17.612250481921691</v>
      </c>
      <c r="M15" s="69">
        <f t="shared" si="6"/>
        <v>12.114059362371663</v>
      </c>
      <c r="N15" s="69">
        <f t="shared" si="6"/>
        <v>16.505444324793636</v>
      </c>
      <c r="O15" s="69">
        <f t="shared" si="6"/>
        <v>2.9050496276565063</v>
      </c>
      <c r="P15" s="69">
        <f t="shared" si="6"/>
        <v>0.88772289510277957</v>
      </c>
      <c r="Q15" s="69">
        <f t="shared" si="6"/>
        <v>1.1934209088180843</v>
      </c>
      <c r="R15" s="69">
        <f t="shared" si="6"/>
        <v>6.6004175942914207</v>
      </c>
      <c r="S15" s="69">
        <f t="shared" si="6"/>
        <v>8.1180886188978238</v>
      </c>
      <c r="T15" s="69">
        <f t="shared" si="6"/>
        <v>10.430523794179972</v>
      </c>
      <c r="U15" s="69">
        <f t="shared" si="6"/>
        <v>7.5799815721007597</v>
      </c>
      <c r="V15" s="69">
        <f t="shared" si="6"/>
        <v>8.1336834245571126</v>
      </c>
      <c r="W15" s="69">
        <f t="shared" si="6"/>
        <v>7.2412974880489909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8.8964730238519891</v>
      </c>
      <c r="D16" s="72">
        <v>6.4272696182844129</v>
      </c>
      <c r="E16" s="72">
        <v>17.676400766384639</v>
      </c>
      <c r="F16" s="72">
        <v>18.321705433792854</v>
      </c>
      <c r="G16" s="72">
        <v>22.526888332731751</v>
      </c>
      <c r="H16" s="72">
        <v>18.119030642644113</v>
      </c>
      <c r="I16" s="72">
        <v>12.634317911914026</v>
      </c>
      <c r="J16" s="72">
        <v>12.396617850178634</v>
      </c>
      <c r="K16" s="72">
        <v>16.137222807687905</v>
      </c>
      <c r="L16" s="72">
        <v>17.612250481921691</v>
      </c>
      <c r="M16" s="72">
        <v>12.114059362371663</v>
      </c>
      <c r="N16" s="72">
        <v>16.505444324793636</v>
      </c>
      <c r="O16" s="72">
        <v>2.9050496276565063</v>
      </c>
      <c r="P16" s="72">
        <v>0.88772289510277957</v>
      </c>
      <c r="Q16" s="72">
        <v>1.1934209088180843</v>
      </c>
      <c r="R16" s="72">
        <v>6.6004175942914207</v>
      </c>
      <c r="S16" s="72">
        <v>8.1180886188978238</v>
      </c>
      <c r="T16" s="72">
        <v>10.430523794179972</v>
      </c>
      <c r="U16" s="72">
        <v>7.5799815721007597</v>
      </c>
      <c r="V16" s="72">
        <v>8.1336834245571126</v>
      </c>
      <c r="W16" s="72">
        <v>7.2412974880489909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28.910435533073453</v>
      </c>
      <c r="D17" s="69">
        <f t="shared" si="7"/>
        <v>32.038132390350853</v>
      </c>
      <c r="E17" s="69">
        <f t="shared" si="7"/>
        <v>40.512359922349972</v>
      </c>
      <c r="F17" s="69">
        <f t="shared" si="7"/>
        <v>38.892232584633604</v>
      </c>
      <c r="G17" s="69">
        <f t="shared" si="7"/>
        <v>32.952128374216962</v>
      </c>
      <c r="H17" s="69">
        <f t="shared" si="7"/>
        <v>47.727835266506681</v>
      </c>
      <c r="I17" s="69">
        <f t="shared" si="7"/>
        <v>46.383017393020324</v>
      </c>
      <c r="J17" s="69">
        <f t="shared" si="7"/>
        <v>54.363644710375219</v>
      </c>
      <c r="K17" s="69">
        <f t="shared" si="7"/>
        <v>43.238540123508884</v>
      </c>
      <c r="L17" s="69">
        <f t="shared" si="7"/>
        <v>42.637357075587651</v>
      </c>
      <c r="M17" s="69">
        <f t="shared" si="7"/>
        <v>41.260975533023846</v>
      </c>
      <c r="N17" s="69">
        <f t="shared" si="7"/>
        <v>43.052892121584378</v>
      </c>
      <c r="O17" s="69">
        <f t="shared" si="7"/>
        <v>37.167237646019942</v>
      </c>
      <c r="P17" s="69">
        <f t="shared" si="7"/>
        <v>31.352078191363411</v>
      </c>
      <c r="Q17" s="69">
        <f t="shared" si="7"/>
        <v>31.233094418928175</v>
      </c>
      <c r="R17" s="69">
        <f t="shared" ref="R17:V17" si="8">SUM(R18:R26)</f>
        <v>35.863981320159098</v>
      </c>
      <c r="S17" s="69">
        <f t="shared" si="8"/>
        <v>33.721971222005592</v>
      </c>
      <c r="T17" s="69">
        <f t="shared" si="8"/>
        <v>32.322880251223765</v>
      </c>
      <c r="U17" s="69">
        <f t="shared" si="8"/>
        <v>38.413039286208317</v>
      </c>
      <c r="V17" s="69">
        <f t="shared" si="8"/>
        <v>41.920162301015132</v>
      </c>
      <c r="W17" s="69">
        <f t="shared" ref="W17" si="9">SUM(W18:W26)</f>
        <v>37.740031652028954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2.0941714902220535E-2</v>
      </c>
      <c r="D18" s="72">
        <v>2.9852904979993697E-2</v>
      </c>
      <c r="E18" s="72">
        <v>4.1078451831733177E-2</v>
      </c>
      <c r="F18" s="72">
        <v>5.3550653588924961E-2</v>
      </c>
      <c r="G18" s="72">
        <v>3.0672169465241567E-2</v>
      </c>
      <c r="H18" s="72">
        <v>1.2352183751937626E-2</v>
      </c>
      <c r="I18" s="72">
        <v>8.8523914383361949E-3</v>
      </c>
      <c r="J18" s="72">
        <v>0.13388137312723469</v>
      </c>
      <c r="K18" s="72">
        <v>5.421910032955702E-2</v>
      </c>
      <c r="L18" s="72">
        <v>3.0368313333218291E-2</v>
      </c>
      <c r="M18" s="72">
        <v>3.4951342561913012E-2</v>
      </c>
      <c r="N18" s="72">
        <v>2.447898961300559E-2</v>
      </c>
      <c r="O18" s="72">
        <v>2.8822539766865617E-2</v>
      </c>
      <c r="P18" s="72">
        <v>7.2941198175555692E-3</v>
      </c>
      <c r="Q18" s="72">
        <v>3.3896770530866871E-2</v>
      </c>
      <c r="R18" s="72">
        <v>3.4665366716000255E-2</v>
      </c>
      <c r="S18" s="72">
        <v>5.9241302559059766E-2</v>
      </c>
      <c r="T18" s="72">
        <v>3.8926523181667637E-2</v>
      </c>
      <c r="U18" s="72">
        <v>2.1056931493597105E-2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7.7449794284263422</v>
      </c>
      <c r="D19" s="72">
        <v>7.7748090397220713</v>
      </c>
      <c r="E19" s="72">
        <v>10.795381906537587</v>
      </c>
      <c r="F19" s="72">
        <v>12.291603402057063</v>
      </c>
      <c r="G19" s="72">
        <v>9.6897979558918159</v>
      </c>
      <c r="H19" s="72">
        <v>14.106805517490553</v>
      </c>
      <c r="I19" s="72">
        <v>10.469009421393734</v>
      </c>
      <c r="J19" s="72">
        <v>10.673676285843705</v>
      </c>
      <c r="K19" s="72">
        <v>11.952556208416045</v>
      </c>
      <c r="L19" s="72">
        <v>11.796792057405206</v>
      </c>
      <c r="M19" s="72">
        <v>12.415687113756764</v>
      </c>
      <c r="N19" s="72">
        <v>11.092558895850011</v>
      </c>
      <c r="O19" s="72">
        <v>9.2220031230964015</v>
      </c>
      <c r="P19" s="72">
        <v>4.2245453526260608</v>
      </c>
      <c r="Q19" s="72">
        <v>2.3283279140228208</v>
      </c>
      <c r="R19" s="72">
        <v>4.6934357715348023</v>
      </c>
      <c r="S19" s="72">
        <v>5.6713978230867985</v>
      </c>
      <c r="T19" s="72">
        <v>5.181039860655769</v>
      </c>
      <c r="U19" s="72">
        <v>6.2960464848056006</v>
      </c>
      <c r="V19" s="72">
        <v>7.2644826168318506</v>
      </c>
      <c r="W19" s="72">
        <v>9.6618100264707643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9.1331813598467856E-2</v>
      </c>
      <c r="D20" s="72">
        <v>0.25622484072008117</v>
      </c>
      <c r="E20" s="72">
        <v>0.48222397983538895</v>
      </c>
      <c r="F20" s="72">
        <v>0.46637096361103086</v>
      </c>
      <c r="G20" s="72">
        <v>0.19083837083335928</v>
      </c>
      <c r="H20" s="72">
        <v>2.5341300154000147E-2</v>
      </c>
      <c r="I20" s="72">
        <v>0.6069201225724965</v>
      </c>
      <c r="J20" s="72">
        <v>1.9102299380249703</v>
      </c>
      <c r="K20" s="72">
        <v>0.9912223964822896</v>
      </c>
      <c r="L20" s="72">
        <v>0.9011895383072599</v>
      </c>
      <c r="M20" s="72">
        <v>1.603054887778137</v>
      </c>
      <c r="N20" s="72">
        <v>2.6033872509457878</v>
      </c>
      <c r="O20" s="72">
        <v>3.7172840019571973</v>
      </c>
      <c r="P20" s="72">
        <v>0.8037167021094922</v>
      </c>
      <c r="Q20" s="72">
        <v>0.56700730746341033</v>
      </c>
      <c r="R20" s="72">
        <v>0.40197912864457352</v>
      </c>
      <c r="S20" s="72">
        <v>0.51458283432608076</v>
      </c>
      <c r="T20" s="72">
        <v>0.2491707768708824</v>
      </c>
      <c r="U20" s="72">
        <v>0.33834506621929233</v>
      </c>
      <c r="V20" s="72">
        <v>0.65596043503919188</v>
      </c>
      <c r="W20" s="72">
        <v>0.42891861663928355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9.5914823297669649</v>
      </c>
      <c r="D21" s="72">
        <v>13.435911316881446</v>
      </c>
      <c r="E21" s="72">
        <v>16.431833967487119</v>
      </c>
      <c r="F21" s="72">
        <v>12.688079974413837</v>
      </c>
      <c r="G21" s="72">
        <v>9.7292801927804362</v>
      </c>
      <c r="H21" s="72">
        <v>17.447774774150584</v>
      </c>
      <c r="I21" s="72">
        <v>15.81566289434272</v>
      </c>
      <c r="J21" s="72">
        <v>14.586649655507228</v>
      </c>
      <c r="K21" s="72">
        <v>10.042912499566171</v>
      </c>
      <c r="L21" s="72">
        <v>9.9623681180158989</v>
      </c>
      <c r="M21" s="72">
        <v>6.2117297268848706</v>
      </c>
      <c r="N21" s="72">
        <v>8.8983869251130745</v>
      </c>
      <c r="O21" s="72">
        <v>5.1331603257705227</v>
      </c>
      <c r="P21" s="72">
        <v>10.992695369198742</v>
      </c>
      <c r="Q21" s="72">
        <v>11.288498138294386</v>
      </c>
      <c r="R21" s="72">
        <v>19.295358303122487</v>
      </c>
      <c r="S21" s="72">
        <v>16.392229584953245</v>
      </c>
      <c r="T21" s="72">
        <v>12.819439139996925</v>
      </c>
      <c r="U21" s="72">
        <v>14.766570500208543</v>
      </c>
      <c r="V21" s="72">
        <v>12.935877074312861</v>
      </c>
      <c r="W21" s="72">
        <v>10.239211534780447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2.3054173424336844E-2</v>
      </c>
      <c r="D22" s="72">
        <v>2.8755450127797261E-2</v>
      </c>
      <c r="E22" s="72">
        <v>2.9373099032857661E-2</v>
      </c>
      <c r="F22" s="72">
        <v>4.5312559141194045E-2</v>
      </c>
      <c r="G22" s="72">
        <v>7.22620027194774E-2</v>
      </c>
      <c r="H22" s="72">
        <v>0.15284086577251696</v>
      </c>
      <c r="I22" s="72">
        <v>0.32035646752222102</v>
      </c>
      <c r="J22" s="72">
        <v>1.4396580354787809</v>
      </c>
      <c r="K22" s="72">
        <v>1.0612666189463407</v>
      </c>
      <c r="L22" s="72">
        <v>0.8852032397098385</v>
      </c>
      <c r="M22" s="72">
        <v>0.72928093301739827</v>
      </c>
      <c r="N22" s="72">
        <v>0.55366631531153876</v>
      </c>
      <c r="O22" s="72">
        <v>0.52398938289847241</v>
      </c>
      <c r="P22" s="72">
        <v>9.067868117512895E-3</v>
      </c>
      <c r="Q22" s="72">
        <v>0</v>
      </c>
      <c r="R22" s="72">
        <v>0</v>
      </c>
      <c r="S22" s="72">
        <v>0</v>
      </c>
      <c r="T22" s="72">
        <v>0</v>
      </c>
      <c r="U22" s="72">
        <v>1.5420744048119448E-2</v>
      </c>
      <c r="V22" s="72">
        <v>9.1155702625513285E-2</v>
      </c>
      <c r="W22" s="72">
        <v>0.16962040495647016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6.0648092517497874E-5</v>
      </c>
      <c r="D23" s="72">
        <v>0</v>
      </c>
      <c r="E23" s="72">
        <v>0</v>
      </c>
      <c r="F23" s="72">
        <v>5.6654744560018759E-5</v>
      </c>
      <c r="G23" s="72">
        <v>5.8509470834782727E-5</v>
      </c>
      <c r="H23" s="72">
        <v>1.1954186674139011E-4</v>
      </c>
      <c r="I23" s="72">
        <v>3.6107840611167221E-4</v>
      </c>
      <c r="J23" s="72">
        <v>4.4339135252422E-4</v>
      </c>
      <c r="K23" s="72">
        <v>2.5769675069109432E-4</v>
      </c>
      <c r="L23" s="72">
        <v>4.0115252171843684E-4</v>
      </c>
      <c r="M23" s="72">
        <v>3.8656832362732123E-4</v>
      </c>
      <c r="N23" s="72">
        <v>4.490142020883702E-4</v>
      </c>
      <c r="O23" s="72">
        <v>3.9633349408361112E-4</v>
      </c>
      <c r="P23" s="72">
        <v>1.4462956739590252E-4</v>
      </c>
      <c r="Q23" s="72">
        <v>1.9389900367229436E-4</v>
      </c>
      <c r="R23" s="72">
        <v>1.5118905362909363E-4</v>
      </c>
      <c r="S23" s="72">
        <v>1.4628375185250553E-4</v>
      </c>
      <c r="T23" s="72">
        <v>7.0371213663872329E-5</v>
      </c>
      <c r="U23" s="72">
        <v>7.5343000080032281E-5</v>
      </c>
      <c r="V23" s="72">
        <v>2.2951529766773179E-4</v>
      </c>
      <c r="W23" s="72">
        <v>1.5222602434537989E-4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10.379929885937145</v>
      </c>
      <c r="D25" s="74">
        <v>9.1931361161027212</v>
      </c>
      <c r="E25" s="74">
        <v>10.067590019399411</v>
      </c>
      <c r="F25" s="74">
        <v>10.904953288198948</v>
      </c>
      <c r="G25" s="74">
        <v>11.307409829910123</v>
      </c>
      <c r="H25" s="74">
        <v>13.053751551178145</v>
      </c>
      <c r="I25" s="74">
        <v>12.125348506023785</v>
      </c>
      <c r="J25" s="74">
        <v>13.520634213926435</v>
      </c>
      <c r="K25" s="74">
        <v>9.9449856808224606</v>
      </c>
      <c r="L25" s="74">
        <v>12.400210474704206</v>
      </c>
      <c r="M25" s="74">
        <v>17.258398504489907</v>
      </c>
      <c r="N25" s="74">
        <v>13.605100723594008</v>
      </c>
      <c r="O25" s="74">
        <v>10.729912496439844</v>
      </c>
      <c r="P25" s="74">
        <v>6.663233945090969</v>
      </c>
      <c r="Q25" s="74">
        <v>8.5941765277521167</v>
      </c>
      <c r="R25" s="74">
        <v>4.9168105284832766</v>
      </c>
      <c r="S25" s="74">
        <v>5.6168957158482753</v>
      </c>
      <c r="T25" s="74">
        <v>8.659381671972751</v>
      </c>
      <c r="U25" s="74">
        <v>10.204862433230318</v>
      </c>
      <c r="V25" s="74">
        <v>12.166038302407101</v>
      </c>
      <c r="W25" s="74">
        <v>9.3804954743118909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1.0586555389254584</v>
      </c>
      <c r="D26" s="77">
        <v>1.3194427218167446</v>
      </c>
      <c r="E26" s="77">
        <v>2.6648784982258755</v>
      </c>
      <c r="F26" s="77">
        <v>2.4423050888780402</v>
      </c>
      <c r="G26" s="77">
        <v>1.9318093431456709</v>
      </c>
      <c r="H26" s="77">
        <v>2.9288495321421988</v>
      </c>
      <c r="I26" s="77">
        <v>7.0365065113209209</v>
      </c>
      <c r="J26" s="77">
        <v>12.098471817114335</v>
      </c>
      <c r="K26" s="77">
        <v>9.191119922195325</v>
      </c>
      <c r="L26" s="77">
        <v>6.6608241815903053</v>
      </c>
      <c r="M26" s="77">
        <v>3.0074864562112325</v>
      </c>
      <c r="N26" s="77">
        <v>6.2748640069548669</v>
      </c>
      <c r="O26" s="77">
        <v>7.8116694425965516</v>
      </c>
      <c r="P26" s="77">
        <v>8.6513802048356876</v>
      </c>
      <c r="Q26" s="77">
        <v>8.4209938618609019</v>
      </c>
      <c r="R26" s="77">
        <v>6.521581032604332</v>
      </c>
      <c r="S26" s="77">
        <v>5.4674776774802814</v>
      </c>
      <c r="T26" s="77">
        <v>5.3748519073321068</v>
      </c>
      <c r="U26" s="77">
        <v>6.7706617832027707</v>
      </c>
      <c r="V26" s="77">
        <v>8.8064186545009466</v>
      </c>
      <c r="W26" s="77">
        <v>7.8598233688457606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17.169286815567695</v>
      </c>
      <c r="D27" s="69">
        <f t="shared" si="10"/>
        <v>19.53116786004658</v>
      </c>
      <c r="E27" s="69">
        <f t="shared" si="10"/>
        <v>26.436188594647511</v>
      </c>
      <c r="F27" s="69">
        <f t="shared" si="10"/>
        <v>25.229079165754722</v>
      </c>
      <c r="G27" s="69">
        <f t="shared" si="10"/>
        <v>21.241593535968221</v>
      </c>
      <c r="H27" s="69">
        <f t="shared" si="10"/>
        <v>34.533641399010229</v>
      </c>
      <c r="I27" s="69">
        <f t="shared" si="10"/>
        <v>32.959333608835728</v>
      </c>
      <c r="J27" s="69">
        <f t="shared" si="10"/>
        <v>38.09920212327242</v>
      </c>
      <c r="K27" s="69">
        <f t="shared" si="10"/>
        <v>30.072097078401686</v>
      </c>
      <c r="L27" s="69">
        <f t="shared" si="10"/>
        <v>29.184019401333764</v>
      </c>
      <c r="M27" s="69">
        <f t="shared" si="10"/>
        <v>25.598144487887183</v>
      </c>
      <c r="N27" s="69">
        <f t="shared" si="10"/>
        <v>26.135944526794063</v>
      </c>
      <c r="O27" s="69">
        <f t="shared" si="10"/>
        <v>19.629430935809115</v>
      </c>
      <c r="P27" s="69">
        <f t="shared" si="10"/>
        <v>17.96349087313552</v>
      </c>
      <c r="Q27" s="69">
        <f t="shared" si="10"/>
        <v>17.973376473088685</v>
      </c>
      <c r="R27" s="69">
        <f t="shared" ref="R27:V27" si="11">SUM(R28:R32)</f>
        <v>19.881012015819589</v>
      </c>
      <c r="S27" s="69">
        <f t="shared" si="11"/>
        <v>18.616126381070497</v>
      </c>
      <c r="T27" s="69">
        <f t="shared" si="11"/>
        <v>19.059734163173999</v>
      </c>
      <c r="U27" s="69">
        <f t="shared" si="11"/>
        <v>21.348420501636699</v>
      </c>
      <c r="V27" s="69">
        <f t="shared" si="11"/>
        <v>23.053461768534916</v>
      </c>
      <c r="W27" s="69">
        <f t="shared" ref="W27" si="12">SUM(W28:W32)</f>
        <v>20.37283413597471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3.8560607493286728E-2</v>
      </c>
      <c r="D28" s="72">
        <v>8.4320473472645013E-2</v>
      </c>
      <c r="E28" s="72">
        <v>0.12118131876102377</v>
      </c>
      <c r="F28" s="72">
        <v>0.19308860918268286</v>
      </c>
      <c r="G28" s="72">
        <v>0.15016868079337486</v>
      </c>
      <c r="H28" s="72">
        <v>0.15763998959121772</v>
      </c>
      <c r="I28" s="72">
        <v>0.15782165580519569</v>
      </c>
      <c r="J28" s="72">
        <v>0.2814467751091741</v>
      </c>
      <c r="K28" s="72">
        <v>0.2310886364118504</v>
      </c>
      <c r="L28" s="72">
        <v>0.10726864977367453</v>
      </c>
      <c r="M28" s="72">
        <v>0.12730823887896103</v>
      </c>
      <c r="N28" s="72">
        <v>4.9102695257142483E-2</v>
      </c>
      <c r="O28" s="72">
        <v>4.718819770081225E-2</v>
      </c>
      <c r="P28" s="72">
        <v>8.9710190098302584E-3</v>
      </c>
      <c r="Q28" s="72">
        <v>9.5866153174753221E-2</v>
      </c>
      <c r="R28" s="72">
        <v>9.8993904504938474E-2</v>
      </c>
      <c r="S28" s="72">
        <v>0.1816521460497246</v>
      </c>
      <c r="T28" s="72">
        <v>9.1180661477350891E-2</v>
      </c>
      <c r="U28" s="72">
        <v>7.1612126304908388E-2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2.2759809435307394</v>
      </c>
      <c r="D29" s="72">
        <v>3.2078395730135898</v>
      </c>
      <c r="E29" s="72">
        <v>4.056501870943606</v>
      </c>
      <c r="F29" s="72">
        <v>4.6584743654699103</v>
      </c>
      <c r="G29" s="72">
        <v>3.6551846464743782</v>
      </c>
      <c r="H29" s="72">
        <v>3.8538834935822299</v>
      </c>
      <c r="I29" s="72">
        <v>4.3918260764274351</v>
      </c>
      <c r="J29" s="72">
        <v>5.0379929596654751</v>
      </c>
      <c r="K29" s="72">
        <v>5.4454081976101136</v>
      </c>
      <c r="L29" s="72">
        <v>4.9903437305186911</v>
      </c>
      <c r="M29" s="72">
        <v>5.468247274839344</v>
      </c>
      <c r="N29" s="72">
        <v>4.9401425803901686</v>
      </c>
      <c r="O29" s="72">
        <v>3.9444014093341022</v>
      </c>
      <c r="P29" s="72">
        <v>2.4540629654171839</v>
      </c>
      <c r="Q29" s="72">
        <v>2.1536836897226341</v>
      </c>
      <c r="R29" s="72">
        <v>1.8970733758104255</v>
      </c>
      <c r="S29" s="72">
        <v>1.9513811078054353</v>
      </c>
      <c r="T29" s="72">
        <v>1.6315889563240129</v>
      </c>
      <c r="U29" s="72">
        <v>1.9346897627334618</v>
      </c>
      <c r="V29" s="72">
        <v>2.1580668384129087</v>
      </c>
      <c r="W29" s="72">
        <v>2.882078520217294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3.9256151184039916</v>
      </c>
      <c r="D30" s="72">
        <v>6.4170533915212724</v>
      </c>
      <c r="E30" s="72">
        <v>7.3863142618961746</v>
      </c>
      <c r="F30" s="72">
        <v>5.2346717036120562</v>
      </c>
      <c r="G30" s="72">
        <v>4.9740283699669705</v>
      </c>
      <c r="H30" s="72">
        <v>8.5364050638471412</v>
      </c>
      <c r="I30" s="72">
        <v>7.9878508256004856</v>
      </c>
      <c r="J30" s="72">
        <v>7.6637151672548489</v>
      </c>
      <c r="K30" s="72">
        <v>4.6360629395309934</v>
      </c>
      <c r="L30" s="72">
        <v>4.4003633457168894</v>
      </c>
      <c r="M30" s="72">
        <v>2.5416002581038049</v>
      </c>
      <c r="N30" s="72">
        <v>3.8291991212052725</v>
      </c>
      <c r="O30" s="72">
        <v>2.5854076746437391</v>
      </c>
      <c r="P30" s="72">
        <v>3.7642125506502477</v>
      </c>
      <c r="Q30" s="72">
        <v>5.6129635683516019</v>
      </c>
      <c r="R30" s="72">
        <v>7.7545778267902286</v>
      </c>
      <c r="S30" s="72">
        <v>5.617100407873548</v>
      </c>
      <c r="T30" s="72">
        <v>5.419584847975452</v>
      </c>
      <c r="U30" s="72">
        <v>5.7756952985684631</v>
      </c>
      <c r="V30" s="72">
        <v>6.0363958591448812</v>
      </c>
      <c r="W30" s="72">
        <v>5.1833484859518828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3.7319921938130288E-2</v>
      </c>
      <c r="D31" s="72">
        <v>4.2829389425518817E-2</v>
      </c>
      <c r="E31" s="72">
        <v>5.4545781976723877E-2</v>
      </c>
      <c r="F31" s="72">
        <v>6.804133318913716E-2</v>
      </c>
      <c r="G31" s="72">
        <v>9.8614992910789012E-2</v>
      </c>
      <c r="H31" s="72">
        <v>0.21173747469233711</v>
      </c>
      <c r="I31" s="72">
        <v>0.19127489393281369</v>
      </c>
      <c r="J31" s="72">
        <v>0.65913691867036583</v>
      </c>
      <c r="K31" s="72">
        <v>0.57322393226264357</v>
      </c>
      <c r="L31" s="72">
        <v>0.47719004984806068</v>
      </c>
      <c r="M31" s="72">
        <v>0.36939793396840492</v>
      </c>
      <c r="N31" s="72">
        <v>0.30275082292320243</v>
      </c>
      <c r="O31" s="72">
        <v>0.22686264067586417</v>
      </c>
      <c r="P31" s="72">
        <v>4.6564285572151372E-2</v>
      </c>
      <c r="Q31" s="72">
        <v>0</v>
      </c>
      <c r="R31" s="72">
        <v>0</v>
      </c>
      <c r="S31" s="72">
        <v>0</v>
      </c>
      <c r="T31" s="72">
        <v>0</v>
      </c>
      <c r="U31" s="72">
        <v>4.1149771407380936E-2</v>
      </c>
      <c r="V31" s="72">
        <v>0.14360504417029007</v>
      </c>
      <c r="W31" s="72">
        <v>0.20099400687970753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10.891810224201546</v>
      </c>
      <c r="D32" s="77">
        <v>9.7791250326135533</v>
      </c>
      <c r="E32" s="77">
        <v>14.81764536106998</v>
      </c>
      <c r="F32" s="77">
        <v>15.074803154300936</v>
      </c>
      <c r="G32" s="77">
        <v>12.363596845822705</v>
      </c>
      <c r="H32" s="77">
        <v>21.773975377297305</v>
      </c>
      <c r="I32" s="77">
        <v>20.230560157069796</v>
      </c>
      <c r="J32" s="77">
        <v>24.456910302572552</v>
      </c>
      <c r="K32" s="77">
        <v>19.186313372586085</v>
      </c>
      <c r="L32" s="77">
        <v>19.208853625476451</v>
      </c>
      <c r="M32" s="77">
        <v>17.091590782096667</v>
      </c>
      <c r="N32" s="77">
        <v>17.014749307018274</v>
      </c>
      <c r="O32" s="77">
        <v>12.825571013454597</v>
      </c>
      <c r="P32" s="77">
        <v>11.689680052486107</v>
      </c>
      <c r="Q32" s="77">
        <v>10.110863061839694</v>
      </c>
      <c r="R32" s="77">
        <v>10.130366908713997</v>
      </c>
      <c r="S32" s="77">
        <v>10.86599271934179</v>
      </c>
      <c r="T32" s="77">
        <v>11.917379697397186</v>
      </c>
      <c r="U32" s="77">
        <v>13.525273542622486</v>
      </c>
      <c r="V32" s="77">
        <v>14.715394026806836</v>
      </c>
      <c r="W32" s="77">
        <v>12.106413122925826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0.6196944432523297</v>
      </c>
      <c r="D3" s="66">
        <f>IF(RES_hh_tes_in!D3=0,"",RES_hh_tes_in!D3/RES_hh_fec_in!D3)</f>
        <v>0.59845315292373302</v>
      </c>
      <c r="E3" s="66">
        <f>IF(RES_hh_tes_in!E3=0,"",RES_hh_tes_in!E3/RES_hh_fec_in!E3)</f>
        <v>0.62072954771981004</v>
      </c>
      <c r="F3" s="66">
        <f>IF(RES_hh_tes_in!F3=0,"",RES_hh_tes_in!F3/RES_hh_fec_in!F3)</f>
        <v>0.6312792688542449</v>
      </c>
      <c r="G3" s="66">
        <f>IF(RES_hh_tes_in!G3=0,"",RES_hh_tes_in!G3/RES_hh_fec_in!G3)</f>
        <v>0.66922339728064595</v>
      </c>
      <c r="H3" s="66">
        <f>IF(RES_hh_tes_in!H3=0,"",RES_hh_tes_in!H3/RES_hh_fec_in!H3)</f>
        <v>0.66431189146880976</v>
      </c>
      <c r="I3" s="66">
        <f>IF(RES_hh_tes_in!I3=0,"",RES_hh_tes_in!I3/RES_hh_fec_in!I3)</f>
        <v>0.65277979405728315</v>
      </c>
      <c r="J3" s="66">
        <f>IF(RES_hh_tes_in!J3=0,"",RES_hh_tes_in!J3/RES_hh_fec_in!J3)</f>
        <v>0.65392508344608324</v>
      </c>
      <c r="K3" s="66">
        <f>IF(RES_hh_tes_in!K3=0,"",RES_hh_tes_in!K3/RES_hh_fec_in!K3)</f>
        <v>0.67047893884034426</v>
      </c>
      <c r="L3" s="66">
        <f>IF(RES_hh_tes_in!L3=0,"",RES_hh_tes_in!L3/RES_hh_fec_in!L3)</f>
        <v>0.68532216033175453</v>
      </c>
      <c r="M3" s="66">
        <f>IF(RES_hh_tes_in!M3=0,"",RES_hh_tes_in!M3/RES_hh_fec_in!M3)</f>
        <v>0.67725558179195489</v>
      </c>
      <c r="N3" s="66">
        <f>IF(RES_hh_tes_in!N3=0,"",RES_hh_tes_in!N3/RES_hh_fec_in!N3)</f>
        <v>0.6965086611025757</v>
      </c>
      <c r="O3" s="66">
        <f>IF(RES_hh_tes_in!O3=0,"",RES_hh_tes_in!O3/RES_hh_fec_in!O3)</f>
        <v>0.67978131463057045</v>
      </c>
      <c r="P3" s="66">
        <f>IF(RES_hh_tes_in!P3=0,"",RES_hh_tes_in!P3/RES_hh_fec_in!P3)</f>
        <v>0.7260291822038446</v>
      </c>
      <c r="Q3" s="66">
        <f>IF(RES_hh_tes_in!Q3=0,"",RES_hh_tes_in!Q3/RES_hh_fec_in!Q3)</f>
        <v>0.75271955122902312</v>
      </c>
      <c r="R3" s="66">
        <f>IF(RES_hh_tes_in!R3=0,"",RES_hh_tes_in!R3/RES_hh_fec_in!R3)</f>
        <v>0.79352643907229936</v>
      </c>
      <c r="S3" s="66">
        <f>IF(RES_hh_tes_in!S3=0,"",RES_hh_tes_in!S3/RES_hh_fec_in!S3)</f>
        <v>0.81259222520651297</v>
      </c>
      <c r="T3" s="66">
        <f>IF(RES_hh_tes_in!T3=0,"",RES_hh_tes_in!T3/RES_hh_fec_in!T3)</f>
        <v>0.83215966737420977</v>
      </c>
      <c r="U3" s="66">
        <f>IF(RES_hh_tes_in!U3=0,"",RES_hh_tes_in!U3/RES_hh_fec_in!U3)</f>
        <v>0.83069799204088512</v>
      </c>
      <c r="V3" s="66">
        <f>IF(RES_hh_tes_in!V3=0,"",RES_hh_tes_in!V3/RES_hh_fec_in!V3)</f>
        <v>0.8282621681912421</v>
      </c>
      <c r="W3" s="66">
        <f>IF(RES_hh_tes_in!W3=0,"",RES_hh_tes_in!W3/RES_hh_fec_in!W3)</f>
        <v>0.82311240716110778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0.58828978952367872</v>
      </c>
      <c r="D4" s="70">
        <f>IF(RES_hh_tes_in!D4=0,"",RES_hh_tes_in!D4/RES_hh_fec_in!D4)</f>
        <v>0.57399752843383522</v>
      </c>
      <c r="E4" s="70">
        <f>IF(RES_hh_tes_in!E4=0,"",RES_hh_tes_in!E4/RES_hh_fec_in!E4)</f>
        <v>0.58081788155271297</v>
      </c>
      <c r="F4" s="70">
        <f>IF(RES_hh_tes_in!F4=0,"",RES_hh_tes_in!F4/RES_hh_fec_in!F4)</f>
        <v>0.59164469316223245</v>
      </c>
      <c r="G4" s="70">
        <f>IF(RES_hh_tes_in!G4=0,"",RES_hh_tes_in!G4/RES_hh_fec_in!G4)</f>
        <v>0.62001641741855573</v>
      </c>
      <c r="H4" s="70">
        <f>IF(RES_hh_tes_in!H4=0,"",RES_hh_tes_in!H4/RES_hh_fec_in!H4)</f>
        <v>0.63897361109086426</v>
      </c>
      <c r="I4" s="70">
        <f>IF(RES_hh_tes_in!I4=0,"",RES_hh_tes_in!I4/RES_hh_fec_in!I4)</f>
        <v>0.62679397168055073</v>
      </c>
      <c r="J4" s="70">
        <f>IF(RES_hh_tes_in!J4=0,"",RES_hh_tes_in!J4/RES_hh_fec_in!J4)</f>
        <v>0.62512998115454055</v>
      </c>
      <c r="K4" s="70">
        <f>IF(RES_hh_tes_in!K4=0,"",RES_hh_tes_in!K4/RES_hh_fec_in!K4)</f>
        <v>0.63415150338214477</v>
      </c>
      <c r="L4" s="70">
        <f>IF(RES_hh_tes_in!L4=0,"",RES_hh_tes_in!L4/RES_hh_fec_in!L4)</f>
        <v>0.65128097621651027</v>
      </c>
      <c r="M4" s="70">
        <f>IF(RES_hh_tes_in!M4=0,"",RES_hh_tes_in!M4/RES_hh_fec_in!M4)</f>
        <v>0.65109616200466991</v>
      </c>
      <c r="N4" s="70">
        <f>IF(RES_hh_tes_in!N4=0,"",RES_hh_tes_in!N4/RES_hh_fec_in!N4)</f>
        <v>0.6587361489048662</v>
      </c>
      <c r="O4" s="70">
        <f>IF(RES_hh_tes_in!O4=0,"",RES_hh_tes_in!O4/RES_hh_fec_in!O4)</f>
        <v>0.66296684473951373</v>
      </c>
      <c r="P4" s="70">
        <f>IF(RES_hh_tes_in!P4=0,"",RES_hh_tes_in!P4/RES_hh_fec_in!P4)</f>
        <v>0.72059316987412436</v>
      </c>
      <c r="Q4" s="70">
        <f>IF(RES_hh_tes_in!Q4=0,"",RES_hh_tes_in!Q4/RES_hh_fec_in!Q4)</f>
        <v>0.75477310543311749</v>
      </c>
      <c r="R4" s="70">
        <f>IF(RES_hh_tes_in!R4=0,"",RES_hh_tes_in!R4/RES_hh_fec_in!R4)</f>
        <v>0.79129956765506371</v>
      </c>
      <c r="S4" s="70">
        <f>IF(RES_hh_tes_in!S4=0,"",RES_hh_tes_in!S4/RES_hh_fec_in!S4)</f>
        <v>0.80029381563451818</v>
      </c>
      <c r="T4" s="70">
        <f>IF(RES_hh_tes_in!T4=0,"",RES_hh_tes_in!T4/RES_hh_fec_in!T4)</f>
        <v>0.80953888295515419</v>
      </c>
      <c r="U4" s="70">
        <f>IF(RES_hh_tes_in!U4=0,"",RES_hh_tes_in!U4/RES_hh_fec_in!U4)</f>
        <v>0.82103120017238473</v>
      </c>
      <c r="V4" s="70">
        <f>IF(RES_hh_tes_in!V4=0,"",RES_hh_tes_in!V4/RES_hh_fec_in!V4)</f>
        <v>0.81033155725801576</v>
      </c>
      <c r="W4" s="70">
        <f>IF(RES_hh_tes_in!W4=0,"",RES_hh_tes_in!W4/RES_hh_fec_in!W4)</f>
        <v>0.79927984271623542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0.60438673824684586</v>
      </c>
      <c r="D5" s="78">
        <f>IF(RES_hh_tes_in!D5=0,"",RES_hh_tes_in!D5/RES_hh_fec_in!D5)</f>
        <v>0.60932618365739732</v>
      </c>
      <c r="E5" s="78">
        <f>IF(RES_hh_tes_in!E5=0,"",RES_hh_tes_in!E5/RES_hh_fec_in!E5)</f>
        <v>0.61450751125116099</v>
      </c>
      <c r="F5" s="78">
        <f>IF(RES_hh_tes_in!F5=0,"",RES_hh_tes_in!F5/RES_hh_fec_in!F5)</f>
        <v>0.61986608584361169</v>
      </c>
      <c r="G5" s="78">
        <f>IF(RES_hh_tes_in!G5=0,"",RES_hh_tes_in!G5/RES_hh_fec_in!G5)</f>
        <v>0.62543802765750511</v>
      </c>
      <c r="H5" s="78">
        <f>IF(RES_hh_tes_in!H5=0,"",RES_hh_tes_in!H5/RES_hh_fec_in!H5)</f>
        <v>0.63120341381380496</v>
      </c>
      <c r="I5" s="78">
        <f>IF(RES_hh_tes_in!I5=0,"",RES_hh_tes_in!I5/RES_hh_fec_in!I5)</f>
        <v>0.63715557831880965</v>
      </c>
      <c r="J5" s="78">
        <f>IF(RES_hh_tes_in!J5=0,"",RES_hh_tes_in!J5/RES_hh_fec_in!J5)</f>
        <v>0.64330308186469731</v>
      </c>
      <c r="K5" s="78">
        <f>IF(RES_hh_tes_in!K5=0,"",RES_hh_tes_in!K5/RES_hh_fec_in!K5)</f>
        <v>0.64963444924101332</v>
      </c>
      <c r="L5" s="78">
        <f>IF(RES_hh_tes_in!L5=0,"",RES_hh_tes_in!L5/RES_hh_fec_in!L5)</f>
        <v>0.6561140975272125</v>
      </c>
      <c r="M5" s="78">
        <f>IF(RES_hh_tes_in!M5=0,"",RES_hh_tes_in!M5/RES_hh_fec_in!M5)</f>
        <v>0.66273736952954077</v>
      </c>
      <c r="N5" s="78">
        <f>IF(RES_hh_tes_in!N5=0,"",RES_hh_tes_in!N5/RES_hh_fec_in!N5)</f>
        <v>0.66918542146264715</v>
      </c>
      <c r="O5" s="78">
        <f>IF(RES_hh_tes_in!O5=0,"",RES_hh_tes_in!O5/RES_hh_fec_in!O5)</f>
        <v>0.67535603554474832</v>
      </c>
      <c r="P5" s="78">
        <f>IF(RES_hh_tes_in!P5=0,"",RES_hh_tes_in!P5/RES_hh_fec_in!P5)</f>
        <v>0.68181199233200784</v>
      </c>
      <c r="Q5" s="78">
        <f>IF(RES_hh_tes_in!Q5=0,"",RES_hh_tes_in!Q5/RES_hh_fec_in!Q5)</f>
        <v>0.69123261358257937</v>
      </c>
      <c r="R5" s="78">
        <f>IF(RES_hh_tes_in!R5=0,"",RES_hh_tes_in!R5/RES_hh_fec_in!R5)</f>
        <v>0.70747924880552748</v>
      </c>
      <c r="S5" s="78">
        <f>IF(RES_hh_tes_in!S5=0,"",RES_hh_tes_in!S5/RES_hh_fec_in!S5)</f>
        <v>0.72809161963967173</v>
      </c>
      <c r="T5" s="78">
        <f>IF(RES_hh_tes_in!T5=0,"",RES_hh_tes_in!T5/RES_hh_fec_in!T5)</f>
        <v>0.74970704919956899</v>
      </c>
      <c r="U5" s="78">
        <f>IF(RES_hh_tes_in!U5=0,"",RES_hh_tes_in!U5/RES_hh_fec_in!U5)</f>
        <v>0.76945446605438872</v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>
        <f>IF(RES_hh_tes_in!D6=0,"",RES_hh_tes_in!D6/RES_hh_fec_in!D6)</f>
        <v>0.51523132500639146</v>
      </c>
      <c r="E6" s="78">
        <f>IF(RES_hh_tes_in!E6=0,"",RES_hh_tes_in!E6/RES_hh_fec_in!E6)</f>
        <v>0.52172774905720087</v>
      </c>
      <c r="F6" s="78">
        <f>IF(RES_hh_tes_in!F6=0,"",RES_hh_tes_in!F6/RES_hh_fec_in!F6)</f>
        <v>0.52819170542797267</v>
      </c>
      <c r="G6" s="78">
        <f>IF(RES_hh_tes_in!G6=0,"",RES_hh_tes_in!G6/RES_hh_fec_in!G6)</f>
        <v>0.53484074508819468</v>
      </c>
      <c r="H6" s="78">
        <f>IF(RES_hh_tes_in!H6=0,"",RES_hh_tes_in!H6/RES_hh_fec_in!H6)</f>
        <v>0.54164180003493667</v>
      </c>
      <c r="I6" s="78">
        <f>IF(RES_hh_tes_in!I6=0,"",RES_hh_tes_in!I6/RES_hh_fec_in!I6)</f>
        <v>0.54864196972793722</v>
      </c>
      <c r="J6" s="78">
        <f>IF(RES_hh_tes_in!J6=0,"",RES_hh_tes_in!J6/RES_hh_fec_in!J6)</f>
        <v>0.55604911653357125</v>
      </c>
      <c r="K6" s="78">
        <f>IF(RES_hh_tes_in!K6=0,"",RES_hh_tes_in!K6/RES_hh_fec_in!K6)</f>
        <v>0.56403194055613348</v>
      </c>
      <c r="L6" s="78">
        <f>IF(RES_hh_tes_in!L6=0,"",RES_hh_tes_in!L6/RES_hh_fec_in!L6)</f>
        <v>0.57262153237720559</v>
      </c>
      <c r="M6" s="78">
        <f>IF(RES_hh_tes_in!M6=0,"",RES_hh_tes_in!M6/RES_hh_fec_in!M6)</f>
        <v>0.58634536423055683</v>
      </c>
      <c r="N6" s="78">
        <f>IF(RES_hh_tes_in!N6=0,"",RES_hh_tes_in!N6/RES_hh_fec_in!N6)</f>
        <v>0.60652593439847557</v>
      </c>
      <c r="O6" s="78">
        <f>IF(RES_hh_tes_in!O6=0,"",RES_hh_tes_in!O6/RES_hh_fec_in!O6)</f>
        <v>0.63391043168624162</v>
      </c>
      <c r="P6" s="78" t="str">
        <f>IF(RES_hh_tes_in!P6=0,"",RES_hh_tes_in!P6/RES_hh_fec_in!P6)</f>
        <v/>
      </c>
      <c r="Q6" s="78">
        <f>IF(RES_hh_tes_in!Q6=0,"",RES_hh_tes_in!Q6/RES_hh_fec_in!Q6)</f>
        <v>0.69125788491891726</v>
      </c>
      <c r="R6" s="78">
        <f>IF(RES_hh_tes_in!R6=0,"",RES_hh_tes_in!R6/RES_hh_fec_in!R6)</f>
        <v>0.70393963725987274</v>
      </c>
      <c r="S6" s="78">
        <f>IF(RES_hh_tes_in!S6=0,"",RES_hh_tes_in!S6/RES_hh_fec_in!S6)</f>
        <v>0.71297927509468517</v>
      </c>
      <c r="T6" s="78">
        <f>IF(RES_hh_tes_in!T6=0,"",RES_hh_tes_in!T6/RES_hh_fec_in!T6)</f>
        <v>0.71958422766094732</v>
      </c>
      <c r="U6" s="78">
        <f>IF(RES_hh_tes_in!U6=0,"",RES_hh_tes_in!U6/RES_hh_fec_in!U6)</f>
        <v>0.72473959497312301</v>
      </c>
      <c r="V6" s="78">
        <f>IF(RES_hh_tes_in!V6=0,"",RES_hh_tes_in!V6/RES_hh_fec_in!V6)</f>
        <v>0.72925826250155001</v>
      </c>
      <c r="W6" s="78">
        <f>IF(RES_hh_tes_in!W6=0,"",RES_hh_tes_in!W6/RES_hh_fec_in!W6)</f>
        <v>0.73225232479351743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0.48363527487311675</v>
      </c>
      <c r="D7" s="78">
        <f>IF(RES_hh_tes_in!D7=0,"",RES_hh_tes_in!D7/RES_hh_fec_in!D7)</f>
        <v>0.48979262242442867</v>
      </c>
      <c r="E7" s="78">
        <f>IF(RES_hh_tes_in!E7=0,"",RES_hh_tes_in!E7/RES_hh_fec_in!E7)</f>
        <v>0.49616854272665267</v>
      </c>
      <c r="F7" s="78">
        <f>IF(RES_hh_tes_in!F7=0,"",RES_hh_tes_in!F7/RES_hh_fec_in!F7)</f>
        <v>0.50251407576594487</v>
      </c>
      <c r="G7" s="78">
        <f>IF(RES_hh_tes_in!G7=0,"",RES_hh_tes_in!G7/RES_hh_fec_in!G7)</f>
        <v>0.5090459230906158</v>
      </c>
      <c r="H7" s="78">
        <f>IF(RES_hh_tes_in!H7=0,"",RES_hh_tes_in!H7/RES_hh_fec_in!H7)</f>
        <v>0.51573103606425041</v>
      </c>
      <c r="I7" s="78">
        <f>IF(RES_hh_tes_in!I7=0,"",RES_hh_tes_in!I7/RES_hh_fec_in!I7)</f>
        <v>0.52261621936052904</v>
      </c>
      <c r="J7" s="78">
        <f>IF(RES_hh_tes_in!J7=0,"",RES_hh_tes_in!J7/RES_hh_fec_in!J7)</f>
        <v>0.52990832352786399</v>
      </c>
      <c r="K7" s="78">
        <f>IF(RES_hh_tes_in!K7=0,"",RES_hh_tes_in!K7/RES_hh_fec_in!K7)</f>
        <v>0.53777508231557447</v>
      </c>
      <c r="L7" s="78">
        <f>IF(RES_hh_tes_in!L7=0,"",RES_hh_tes_in!L7/RES_hh_fec_in!L7)</f>
        <v>0.54624714226050841</v>
      </c>
      <c r="M7" s="78">
        <f>IF(RES_hh_tes_in!M7=0,"",RES_hh_tes_in!M7/RES_hh_fec_in!M7)</f>
        <v>0.55982794001355207</v>
      </c>
      <c r="N7" s="78">
        <f>IF(RES_hh_tes_in!N7=0,"",RES_hh_tes_in!N7/RES_hh_fec_in!N7)</f>
        <v>0.57983058642221619</v>
      </c>
      <c r="O7" s="78">
        <f>IF(RES_hh_tes_in!O7=0,"",RES_hh_tes_in!O7/RES_hh_fec_in!O7)</f>
        <v>0.60699820624435352</v>
      </c>
      <c r="P7" s="78">
        <f>IF(RES_hh_tes_in!P7=0,"",RES_hh_tes_in!P7/RES_hh_fec_in!P7)</f>
        <v>0.63814214457795759</v>
      </c>
      <c r="Q7" s="78">
        <f>IF(RES_hh_tes_in!Q7=0,"",RES_hh_tes_in!Q7/RES_hh_fec_in!Q7)</f>
        <v>0.66391698533235977</v>
      </c>
      <c r="R7" s="78">
        <f>IF(RES_hh_tes_in!R7=0,"",RES_hh_tes_in!R7/RES_hh_fec_in!R7)</f>
        <v>0.67652419898442473</v>
      </c>
      <c r="S7" s="78">
        <f>IF(RES_hh_tes_in!S7=0,"",RES_hh_tes_in!S7/RES_hh_fec_in!S7)</f>
        <v>0.68554450503879005</v>
      </c>
      <c r="T7" s="78">
        <f>IF(RES_hh_tes_in!T7=0,"",RES_hh_tes_in!T7/RES_hh_fec_in!T7)</f>
        <v>0.69215268944674113</v>
      </c>
      <c r="U7" s="78">
        <f>IF(RES_hh_tes_in!U7=0,"",RES_hh_tes_in!U7/RES_hh_fec_in!U7)</f>
        <v>0.69730017676151435</v>
      </c>
      <c r="V7" s="78">
        <f>IF(RES_hh_tes_in!V7=0,"",RES_hh_tes_in!V7/RES_hh_fec_in!V7)</f>
        <v>0.70176615423772015</v>
      </c>
      <c r="W7" s="78">
        <f>IF(RES_hh_tes_in!W7=0,"",RES_hh_tes_in!W7/RES_hh_fec_in!W7)</f>
        <v>0.70465234678140953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0.56541288645528076</v>
      </c>
      <c r="D8" s="78">
        <f>IF(RES_hh_tes_in!D8=0,"",RES_hh_tes_in!D8/RES_hh_fec_in!D8)</f>
        <v>0.57484675452065814</v>
      </c>
      <c r="E8" s="78">
        <f>IF(RES_hh_tes_in!E8=0,"",RES_hh_tes_in!E8/RES_hh_fec_in!E8)</f>
        <v>0.58428478312512089</v>
      </c>
      <c r="F8" s="78">
        <f>IF(RES_hh_tes_in!F8=0,"",RES_hh_tes_in!F8/RES_hh_fec_in!F8)</f>
        <v>0.59360656185935023</v>
      </c>
      <c r="G8" s="78">
        <f>IF(RES_hh_tes_in!G8=0,"",RES_hh_tes_in!G8/RES_hh_fec_in!G8)</f>
        <v>0.6029231459068598</v>
      </c>
      <c r="H8" s="78">
        <f>IF(RES_hh_tes_in!H8=0,"",RES_hh_tes_in!H8/RES_hh_fec_in!H8)</f>
        <v>0.61222209560269369</v>
      </c>
      <c r="I8" s="78">
        <f>IF(RES_hh_tes_in!I8=0,"",RES_hh_tes_in!I8/RES_hh_fec_in!I8)</f>
        <v>0.6215319412399688</v>
      </c>
      <c r="J8" s="78">
        <f>IF(RES_hh_tes_in!J8=0,"",RES_hh_tes_in!J8/RES_hh_fec_in!J8)</f>
        <v>0.63096689416585128</v>
      </c>
      <c r="K8" s="78">
        <f>IF(RES_hh_tes_in!K8=0,"",RES_hh_tes_in!K8/RES_hh_fec_in!K8)</f>
        <v>0.6406255218298994</v>
      </c>
      <c r="L8" s="78">
        <f>IF(RES_hh_tes_in!L8=0,"",RES_hh_tes_in!L8/RES_hh_fec_in!L8)</f>
        <v>0.65053675103374509</v>
      </c>
      <c r="M8" s="78">
        <f>IF(RES_hh_tes_in!M8=0,"",RES_hh_tes_in!M8/RES_hh_fec_in!M8)</f>
        <v>0.66322008076482708</v>
      </c>
      <c r="N8" s="78">
        <f>IF(RES_hh_tes_in!N8=0,"",RES_hh_tes_in!N8/RES_hh_fec_in!N8)</f>
        <v>0.67950968003298995</v>
      </c>
      <c r="O8" s="78">
        <f>IF(RES_hh_tes_in!O8=0,"",RES_hh_tes_in!O8/RES_hh_fec_in!O8)</f>
        <v>0.69989192492381347</v>
      </c>
      <c r="P8" s="78">
        <f>IF(RES_hh_tes_in!P8=0,"",RES_hh_tes_in!P8/RES_hh_fec_in!P8)</f>
        <v>0.72254753949996264</v>
      </c>
      <c r="Q8" s="78">
        <f>IF(RES_hh_tes_in!Q8=0,"",RES_hh_tes_in!Q8/RES_hh_fec_in!Q8)</f>
        <v>0.74179229236041455</v>
      </c>
      <c r="R8" s="78">
        <f>IF(RES_hh_tes_in!R8=0,"",RES_hh_tes_in!R8/RES_hh_fec_in!R8)</f>
        <v>0.75279155322767377</v>
      </c>
      <c r="S8" s="78">
        <f>IF(RES_hh_tes_in!S8=0,"",RES_hh_tes_in!S8/RES_hh_fec_in!S8)</f>
        <v>0.76133793210103473</v>
      </c>
      <c r="T8" s="78">
        <f>IF(RES_hh_tes_in!T8=0,"",RES_hh_tes_in!T8/RES_hh_fec_in!T8)</f>
        <v>0.76821011431847708</v>
      </c>
      <c r="U8" s="78">
        <f>IF(RES_hh_tes_in!U8=0,"",RES_hh_tes_in!U8/RES_hh_fec_in!U8)</f>
        <v>0.77399500989364323</v>
      </c>
      <c r="V8" s="78">
        <f>IF(RES_hh_tes_in!V8=0,"",RES_hh_tes_in!V8/RES_hh_fec_in!V8)</f>
        <v>0.77907578256186394</v>
      </c>
      <c r="W8" s="78">
        <f>IF(RES_hh_tes_in!W8=0,"",RES_hh_tes_in!W8/RES_hh_fec_in!W8)</f>
        <v>0.78270243918524385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0.53565420895897009</v>
      </c>
      <c r="D9" s="78">
        <f>IF(RES_hh_tes_in!D9=0,"",RES_hh_tes_in!D9/RES_hh_fec_in!D9)</f>
        <v>0.54652724103630834</v>
      </c>
      <c r="E9" s="78">
        <f>IF(RES_hh_tes_in!E9=0,"",RES_hh_tes_in!E9/RES_hh_fec_in!E9)</f>
        <v>0.5575036373347414</v>
      </c>
      <c r="F9" s="78">
        <f>IF(RES_hh_tes_in!F9=0,"",RES_hh_tes_in!F9/RES_hh_fec_in!F9)</f>
        <v>0.56857284625605975</v>
      </c>
      <c r="G9" s="78">
        <f>IF(RES_hh_tes_in!G9=0,"",RES_hh_tes_in!G9/RES_hh_fec_in!G9)</f>
        <v>0.57972437890151574</v>
      </c>
      <c r="H9" s="78">
        <f>IF(RES_hh_tes_in!H9=0,"",RES_hh_tes_in!H9/RES_hh_fec_in!H9)</f>
        <v>0.59094573856371047</v>
      </c>
      <c r="I9" s="78">
        <f>IF(RES_hh_tes_in!I9=0,"",RES_hh_tes_in!I9/RES_hh_fec_in!I9)</f>
        <v>0.60222049295880109</v>
      </c>
      <c r="J9" s="78">
        <f>IF(RES_hh_tes_in!J9=0,"",RES_hh_tes_in!J9/RES_hh_fec_in!J9)</f>
        <v>0.61351321155647942</v>
      </c>
      <c r="K9" s="78">
        <f>IF(RES_hh_tes_in!K9=0,"",RES_hh_tes_in!K9/RES_hh_fec_in!K9)</f>
        <v>0.62477702576005456</v>
      </c>
      <c r="L9" s="78">
        <f>IF(RES_hh_tes_in!L9=0,"",RES_hh_tes_in!L9/RES_hh_fec_in!L9)</f>
        <v>0.63597033692220695</v>
      </c>
      <c r="M9" s="78">
        <f>IF(RES_hh_tes_in!M9=0,"",RES_hh_tes_in!M9/RES_hh_fec_in!M9)</f>
        <v>0.64627893297736494</v>
      </c>
      <c r="N9" s="78">
        <f>IF(RES_hh_tes_in!N9=0,"",RES_hh_tes_in!N9/RES_hh_fec_in!N9)</f>
        <v>0.65526572620616474</v>
      </c>
      <c r="O9" s="78">
        <f>IF(RES_hh_tes_in!O9=0,"",RES_hh_tes_in!O9/RES_hh_fec_in!O9)</f>
        <v>0.66269426006995413</v>
      </c>
      <c r="P9" s="78">
        <f>IF(RES_hh_tes_in!P9=0,"",RES_hh_tes_in!P9/RES_hh_fec_in!P9)</f>
        <v>0.66920097471533702</v>
      </c>
      <c r="Q9" s="78" t="str">
        <f>IF(RES_hh_tes_in!Q9=0,"",RES_hh_tes_in!Q9/RES_hh_fec_in!Q9)</f>
        <v/>
      </c>
      <c r="R9" s="78" t="str">
        <f>IF(RES_hh_tes_in!R9=0,"",RES_hh_tes_in!R9/RES_hh_fec_in!R9)</f>
        <v/>
      </c>
      <c r="S9" s="78" t="str">
        <f>IF(RES_hh_tes_in!S9=0,"",RES_hh_tes_in!S9/RES_hh_fec_in!S9)</f>
        <v/>
      </c>
      <c r="T9" s="78" t="str">
        <f>IF(RES_hh_tes_in!T9=0,"",RES_hh_tes_in!T9/RES_hh_fec_in!T9)</f>
        <v/>
      </c>
      <c r="U9" s="78">
        <f>IF(RES_hh_tes_in!U9=0,"",RES_hh_tes_in!U9/RES_hh_fec_in!U9)</f>
        <v>0.72588255844380345</v>
      </c>
      <c r="V9" s="78">
        <f>IF(RES_hh_tes_in!V9=0,"",RES_hh_tes_in!V9/RES_hh_fec_in!V9)</f>
        <v>0.73581457691341756</v>
      </c>
      <c r="W9" s="78">
        <f>IF(RES_hh_tes_in!W9=0,"",RES_hh_tes_in!W9/RES_hh_fec_in!W9)</f>
        <v>0.74380351061512451</v>
      </c>
      <c r="DA9" s="89" t="s">
        <v>726</v>
      </c>
    </row>
    <row r="10" spans="1:105" ht="12" customHeight="1" x14ac:dyDescent="0.25">
      <c r="A10" s="28" t="s">
        <v>202</v>
      </c>
      <c r="B10" s="78"/>
      <c r="C10" s="78">
        <f>IF(RES_hh_tes_in!C10=0,"",RES_hh_tes_in!C10/RES_hh_fec_in!C10)</f>
        <v>0.76068995743533985</v>
      </c>
      <c r="D10" s="78">
        <f>IF(RES_hh_tes_in!D10=0,"",RES_hh_tes_in!D10/RES_hh_fec_in!D10)</f>
        <v>0.76516604984961312</v>
      </c>
      <c r="E10" s="78">
        <f>IF(RES_hh_tes_in!E10=0,"",RES_hh_tes_in!E10/RES_hh_fec_in!E10)</f>
        <v>0.76964282375830473</v>
      </c>
      <c r="F10" s="78">
        <f>IF(RES_hh_tes_in!F10=0,"",RES_hh_tes_in!F10/RES_hh_fec_in!F10)</f>
        <v>0.77411969059805374</v>
      </c>
      <c r="G10" s="78">
        <f>IF(RES_hh_tes_in!G10=0,"",RES_hh_tes_in!G10/RES_hh_fec_in!G10)</f>
        <v>0.77859718505407771</v>
      </c>
      <c r="H10" s="78">
        <f>IF(RES_hh_tes_in!H10=0,"",RES_hh_tes_in!H10/RES_hh_fec_in!H10)</f>
        <v>0.78307524168771314</v>
      </c>
      <c r="I10" s="78">
        <f>IF(RES_hh_tes_in!I10=0,"",RES_hh_tes_in!I10/RES_hh_fec_in!I10)</f>
        <v>0.78755399224541378</v>
      </c>
      <c r="J10" s="78">
        <f>IF(RES_hh_tes_in!J10=0,"",RES_hh_tes_in!J10/RES_hh_fec_in!J10)</f>
        <v>0.79203397644589713</v>
      </c>
      <c r="K10" s="78">
        <f>IF(RES_hh_tes_in!K10=0,"",RES_hh_tes_in!K10/RES_hh_fec_in!K10)</f>
        <v>0.79651565319203421</v>
      </c>
      <c r="L10" s="78">
        <f>IF(RES_hh_tes_in!L10=0,"",RES_hh_tes_in!L10/RES_hh_fec_in!L10)</f>
        <v>0.80099914525915705</v>
      </c>
      <c r="M10" s="78">
        <f>IF(RES_hh_tes_in!M10=0,"",RES_hh_tes_in!M10/RES_hh_fec_in!M10)</f>
        <v>0.80553054885725095</v>
      </c>
      <c r="N10" s="78">
        <f>IF(RES_hh_tes_in!N10=0,"",RES_hh_tes_in!N10/RES_hh_fec_in!N10)</f>
        <v>0.81012710362772689</v>
      </c>
      <c r="O10" s="78">
        <f>IF(RES_hh_tes_in!O10=0,"",RES_hh_tes_in!O10/RES_hh_fec_in!O10)</f>
        <v>0.81476787961651376</v>
      </c>
      <c r="P10" s="78">
        <f>IF(RES_hh_tes_in!P10=0,"",RES_hh_tes_in!P10/RES_hh_fec_in!P10)</f>
        <v>0.81935587210638228</v>
      </c>
      <c r="Q10" s="78">
        <f>IF(RES_hh_tes_in!Q10=0,"",RES_hh_tes_in!Q10/RES_hh_fec_in!Q10)</f>
        <v>0.82362121979650216</v>
      </c>
      <c r="R10" s="78">
        <f>IF(RES_hh_tes_in!R10=0,"",RES_hh_tes_in!R10/RES_hh_fec_in!R10)</f>
        <v>0.82734246019421087</v>
      </c>
      <c r="S10" s="78">
        <f>IF(RES_hh_tes_in!S10=0,"",RES_hh_tes_in!S10/RES_hh_fec_in!S10)</f>
        <v>0.83076926699043541</v>
      </c>
      <c r="T10" s="78">
        <f>IF(RES_hh_tes_in!T10=0,"",RES_hh_tes_in!T10/RES_hh_fec_in!T10)</f>
        <v>0.83396173490619752</v>
      </c>
      <c r="U10" s="78">
        <f>IF(RES_hh_tes_in!U10=0,"",RES_hh_tes_in!U10/RES_hh_fec_in!U10)</f>
        <v>0.83697995866253017</v>
      </c>
      <c r="V10" s="78">
        <f>IF(RES_hh_tes_in!V10=0,"",RES_hh_tes_in!V10/RES_hh_fec_in!V10)</f>
        <v>0.83988403298046099</v>
      </c>
      <c r="W10" s="78">
        <f>IF(RES_hh_tes_in!W10=0,"",RES_hh_tes_in!W10/RES_hh_fec_in!W10)</f>
        <v>0.84259927194401818</v>
      </c>
      <c r="DA10" s="89" t="s">
        <v>727</v>
      </c>
    </row>
    <row r="11" spans="1:105" ht="12" customHeight="1" x14ac:dyDescent="0.25">
      <c r="A11" s="28" t="s">
        <v>203</v>
      </c>
      <c r="B11" s="78"/>
      <c r="C11" s="78" t="str">
        <f>IF(RES_hh_tes_in!C11=0,"",RES_hh_tes_in!C11/RES_hh_fec_in!C11)</f>
        <v/>
      </c>
      <c r="D11" s="78" t="str">
        <f>IF(RES_hh_tes_in!D11=0,"",RES_hh_tes_in!D11/RES_hh_fec_in!D11)</f>
        <v/>
      </c>
      <c r="E11" s="78" t="str">
        <f>IF(RES_hh_tes_in!E11=0,"",RES_hh_tes_in!E11/RES_hh_fec_in!E11)</f>
        <v/>
      </c>
      <c r="F11" s="78" t="str">
        <f>IF(RES_hh_tes_in!F11=0,"",RES_hh_tes_in!F11/RES_hh_fec_in!F11)</f>
        <v/>
      </c>
      <c r="G11" s="78" t="str">
        <f>IF(RES_hh_tes_in!G11=0,"",RES_hh_tes_in!G11/RES_hh_fec_in!G11)</f>
        <v/>
      </c>
      <c r="H11" s="78" t="str">
        <f>IF(RES_hh_tes_in!H11=0,"",RES_hh_tes_in!H11/RES_hh_fec_in!H11)</f>
        <v/>
      </c>
      <c r="I11" s="78" t="str">
        <f>IF(RES_hh_tes_in!I11=0,"",RES_hh_tes_in!I11/RES_hh_fec_in!I11)</f>
        <v/>
      </c>
      <c r="J11" s="78" t="str">
        <f>IF(RES_hh_tes_in!J11=0,"",RES_hh_tes_in!J11/RES_hh_fec_in!J11)</f>
        <v/>
      </c>
      <c r="K11" s="78" t="str">
        <f>IF(RES_hh_tes_in!K11=0,"",RES_hh_tes_in!K11/RES_hh_fec_in!K11)</f>
        <v/>
      </c>
      <c r="L11" s="78" t="str">
        <f>IF(RES_hh_tes_in!L11=0,"",RES_hh_tes_in!L11/RES_hh_fec_in!L11)</f>
        <v/>
      </c>
      <c r="M11" s="78" t="str">
        <f>IF(RES_hh_tes_in!M11=0,"",RES_hh_tes_in!M11/RES_hh_fec_in!M11)</f>
        <v/>
      </c>
      <c r="N11" s="78" t="str">
        <f>IF(RES_hh_tes_in!N11=0,"",RES_hh_tes_in!N11/RES_hh_fec_in!N11)</f>
        <v/>
      </c>
      <c r="O11" s="78" t="str">
        <f>IF(RES_hh_tes_in!O11=0,"",RES_hh_tes_in!O11/RES_hh_fec_in!O11)</f>
        <v/>
      </c>
      <c r="P11" s="78" t="str">
        <f>IF(RES_hh_tes_in!P11=0,"",RES_hh_tes_in!P11/RES_hh_fec_in!P11)</f>
        <v/>
      </c>
      <c r="Q11" s="78" t="str">
        <f>IF(RES_hh_tes_in!Q11=0,"",RES_hh_tes_in!Q11/RES_hh_fec_in!Q11)</f>
        <v/>
      </c>
      <c r="R11" s="78" t="str">
        <f>IF(RES_hh_tes_in!R11=0,"",RES_hh_tes_in!R11/RES_hh_fec_in!R11)</f>
        <v/>
      </c>
      <c r="S11" s="78" t="str">
        <f>IF(RES_hh_tes_in!S11=0,"",RES_hh_tes_in!S11/RES_hh_fec_in!S11)</f>
        <v/>
      </c>
      <c r="T11" s="78" t="str">
        <f>IF(RES_hh_tes_in!T11=0,"",RES_hh_tes_in!T11/RES_hh_fec_in!T11)</f>
        <v/>
      </c>
      <c r="U11" s="78" t="str">
        <f>IF(RES_hh_tes_in!U11=0,"",RES_hh_tes_in!U11/RES_hh_fec_in!U11)</f>
        <v/>
      </c>
      <c r="V11" s="78" t="str">
        <f>IF(RES_hh_tes_in!V11=0,"",RES_hh_tes_in!V11/RES_hh_fec_in!V11)</f>
        <v/>
      </c>
      <c r="W11" s="78" t="str">
        <f>IF(RES_hh_tes_in!W11=0,"",RES_hh_tes_in!W11/RES_hh_fec_in!W11)</f>
        <v/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1.4406598881479133</v>
      </c>
      <c r="D12" s="78">
        <f>IF(RES_hh_tes_in!D12=0,"",RES_hh_tes_in!D12/RES_hh_fec_in!D12)</f>
        <v>1.5603479434105234</v>
      </c>
      <c r="E12" s="78">
        <f>IF(RES_hh_tes_in!E12=0,"",RES_hh_tes_in!E12/RES_hh_fec_in!E12)</f>
        <v>1.6834638845243965</v>
      </c>
      <c r="F12" s="78">
        <f>IF(RES_hh_tes_in!F12=0,"",RES_hh_tes_in!F12/RES_hh_fec_in!F12)</f>
        <v>1.8094959373366106</v>
      </c>
      <c r="G12" s="78">
        <f>IF(RES_hh_tes_in!G12=0,"",RES_hh_tes_in!G12/RES_hh_fec_in!G12)</f>
        <v>1.9388692781482908</v>
      </c>
      <c r="H12" s="78">
        <f>IF(RES_hh_tes_in!H12=0,"",RES_hh_tes_in!H12/RES_hh_fec_in!H12)</f>
        <v>2.0715036804882954</v>
      </c>
      <c r="I12" s="78">
        <f>IF(RES_hh_tes_in!I12=0,"",RES_hh_tes_in!I12/RES_hh_fec_in!I12)</f>
        <v>2.2074745450358089</v>
      </c>
      <c r="J12" s="78">
        <f>IF(RES_hh_tes_in!J12=0,"",RES_hh_tes_in!J12/RES_hh_fec_in!J12)</f>
        <v>2.3471561588639411</v>
      </c>
      <c r="K12" s="78">
        <f>IF(RES_hh_tes_in!K12=0,"",RES_hh_tes_in!K12/RES_hh_fec_in!K12)</f>
        <v>2.4908255230560949</v>
      </c>
      <c r="L12" s="78">
        <f>IF(RES_hh_tes_in!L12=0,"",RES_hh_tes_in!L12/RES_hh_fec_in!L12)</f>
        <v>2.6384820462660525</v>
      </c>
      <c r="M12" s="78">
        <f>IF(RES_hh_tes_in!M12=0,"",RES_hh_tes_in!M12/RES_hh_fec_in!M12)</f>
        <v>2.800842027060976</v>
      </c>
      <c r="N12" s="78">
        <f>IF(RES_hh_tes_in!N12=0,"",RES_hh_tes_in!N12/RES_hh_fec_in!N12)</f>
        <v>2.9806277439075268</v>
      </c>
      <c r="O12" s="78">
        <f>IF(RES_hh_tes_in!O12=0,"",RES_hh_tes_in!O12/RES_hh_fec_in!O12)</f>
        <v>3.176022530952161</v>
      </c>
      <c r="P12" s="78">
        <f>IF(RES_hh_tes_in!P12=0,"",RES_hh_tes_in!P12/RES_hh_fec_in!P12)</f>
        <v>3.3721500509658346</v>
      </c>
      <c r="Q12" s="78">
        <f>IF(RES_hh_tes_in!Q12=0,"",RES_hh_tes_in!Q12/RES_hh_fec_in!Q12)</f>
        <v>3.5329230984203464</v>
      </c>
      <c r="R12" s="78">
        <f>IF(RES_hh_tes_in!R12=0,"",RES_hh_tes_in!R12/RES_hh_fec_in!R12)</f>
        <v>3.5942008287406377</v>
      </c>
      <c r="S12" s="78">
        <f>IF(RES_hh_tes_in!S12=0,"",RES_hh_tes_in!S12/RES_hh_fec_in!S12)</f>
        <v>3.6329872269584151</v>
      </c>
      <c r="T12" s="78">
        <f>IF(RES_hh_tes_in!T12=0,"",RES_hh_tes_in!T12/RES_hh_fec_in!T12)</f>
        <v>3.657863502677237</v>
      </c>
      <c r="U12" s="78">
        <f>IF(RES_hh_tes_in!U12=0,"",RES_hh_tes_in!U12/RES_hh_fec_in!U12)</f>
        <v>3.6776616062194134</v>
      </c>
      <c r="V12" s="78">
        <f>IF(RES_hh_tes_in!V12=0,"",RES_hh_tes_in!V12/RES_hh_fec_in!V12)</f>
        <v>3.7015604095423678</v>
      </c>
      <c r="W12" s="78">
        <f>IF(RES_hh_tes_in!W12=0,"",RES_hh_tes_in!W12/RES_hh_fec_in!W12)</f>
        <v>3.7288816294355582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0.67964380273230007</v>
      </c>
      <c r="D13" s="79">
        <f>IF(RES_hh_tes_in!D13=0,"",RES_hh_tes_in!D13/RES_hh_fec_in!D13)</f>
        <v>0.68289767243760524</v>
      </c>
      <c r="E13" s="79">
        <f>IF(RES_hh_tes_in!E13=0,"",RES_hh_tes_in!E13/RES_hh_fec_in!E13)</f>
        <v>0.68623502216382826</v>
      </c>
      <c r="F13" s="79">
        <f>IF(RES_hh_tes_in!F13=0,"",RES_hh_tes_in!F13/RES_hh_fec_in!F13)</f>
        <v>0.68958364695219843</v>
      </c>
      <c r="G13" s="79">
        <f>IF(RES_hh_tes_in!G13=0,"",RES_hh_tes_in!G13/RES_hh_fec_in!G13)</f>
        <v>0.69300909992226556</v>
      </c>
      <c r="H13" s="79">
        <f>IF(RES_hh_tes_in!H13=0,"",RES_hh_tes_in!H13/RES_hh_fec_in!H13)</f>
        <v>0.69650331168287249</v>
      </c>
      <c r="I13" s="79">
        <f>IF(RES_hh_tes_in!I13=0,"",RES_hh_tes_in!I13/RES_hh_fec_in!I13)</f>
        <v>0.70008236758033882</v>
      </c>
      <c r="J13" s="79">
        <f>IF(RES_hh_tes_in!J13=0,"",RES_hh_tes_in!J13/RES_hh_fec_in!J13)</f>
        <v>0.7038122745143166</v>
      </c>
      <c r="K13" s="79">
        <f>IF(RES_hh_tes_in!K13=0,"",RES_hh_tes_in!K13/RES_hh_fec_in!K13)</f>
        <v>0.70774896275651256</v>
      </c>
      <c r="L13" s="79">
        <f>IF(RES_hh_tes_in!L13=0,"",RES_hh_tes_in!L13/RES_hh_fec_in!L13)</f>
        <v>0.71190700010878261</v>
      </c>
      <c r="M13" s="79">
        <f>IF(RES_hh_tes_in!M13=0,"",RES_hh_tes_in!M13/RES_hh_fec_in!M13)</f>
        <v>0.71743551155578811</v>
      </c>
      <c r="N13" s="79">
        <f>IF(RES_hh_tes_in!N13=0,"",RES_hh_tes_in!N13/RES_hh_fec_in!N13)</f>
        <v>0.72467554283318525</v>
      </c>
      <c r="O13" s="79" t="str">
        <f>IF(RES_hh_tes_in!O13=0,"",RES_hh_tes_in!O13/RES_hh_fec_in!O13)</f>
        <v/>
      </c>
      <c r="P13" s="79">
        <f>IF(RES_hh_tes_in!P13=0,"",RES_hh_tes_in!P13/RES_hh_fec_in!P13)</f>
        <v>0.74532099152908271</v>
      </c>
      <c r="Q13" s="79">
        <f>IF(RES_hh_tes_in!Q13=0,"",RES_hh_tes_in!Q13/RES_hh_fec_in!Q13)</f>
        <v>0.7572745163211303</v>
      </c>
      <c r="R13" s="79">
        <f>IF(RES_hh_tes_in!R13=0,"",RES_hh_tes_in!R13/RES_hh_fec_in!R13)</f>
        <v>0.77012130086144592</v>
      </c>
      <c r="S13" s="79">
        <f>IF(RES_hh_tes_in!S13=0,"",RES_hh_tes_in!S13/RES_hh_fec_in!S13)</f>
        <v>0.78508160106763381</v>
      </c>
      <c r="T13" s="79">
        <f>IF(RES_hh_tes_in!T13=0,"",RES_hh_tes_in!T13/RES_hh_fec_in!T13)</f>
        <v>0.80021888587986845</v>
      </c>
      <c r="U13" s="79">
        <f>IF(RES_hh_tes_in!U13=0,"",RES_hh_tes_in!U13/RES_hh_fec_in!U13)</f>
        <v>0.81360221343950156</v>
      </c>
      <c r="V13" s="79">
        <f>IF(RES_hh_tes_in!V13=0,"",RES_hh_tes_in!V13/RES_hh_fec_in!V13)</f>
        <v>0.82329509865622019</v>
      </c>
      <c r="W13" s="79">
        <f>IF(RES_hh_tes_in!W13=0,"",RES_hh_tes_in!W13/RES_hh_fec_in!W13)</f>
        <v>0.82816438278831372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2.1749092952300884</v>
      </c>
      <c r="D15" s="70">
        <f>IF(RES_hh_tes_in!D15=0,"",RES_hh_tes_in!D15/RES_hh_fec_in!D15)</f>
        <v>2.2437958484385896</v>
      </c>
      <c r="E15" s="70">
        <f>IF(RES_hh_tes_in!E15=0,"",RES_hh_tes_in!E15/RES_hh_fec_in!E15)</f>
        <v>2.3134097487889629</v>
      </c>
      <c r="F15" s="70">
        <f>IF(RES_hh_tes_in!F15=0,"",RES_hh_tes_in!F15/RES_hh_fec_in!F15)</f>
        <v>2.3830984124688039</v>
      </c>
      <c r="G15" s="70">
        <f>IF(RES_hh_tes_in!G15=0,"",RES_hh_tes_in!G15/RES_hh_fec_in!G15)</f>
        <v>2.4534492909125314</v>
      </c>
      <c r="H15" s="70">
        <f>IF(RES_hh_tes_in!H15=0,"",RES_hh_tes_in!H15/RES_hh_fec_in!H15)</f>
        <v>2.5243866698339454</v>
      </c>
      <c r="I15" s="70">
        <f>IF(RES_hh_tes_in!I15=0,"",RES_hh_tes_in!I15/RES_hh_fec_in!I15)</f>
        <v>2.5960513291249501</v>
      </c>
      <c r="J15" s="70">
        <f>IF(RES_hh_tes_in!J15=0,"",RES_hh_tes_in!J15/RES_hh_fec_in!J15)</f>
        <v>2.6690288494553642</v>
      </c>
      <c r="K15" s="70">
        <f>IF(RES_hh_tes_in!K15=0,"",RES_hh_tes_in!K15/RES_hh_fec_in!K15)</f>
        <v>2.7438115995575814</v>
      </c>
      <c r="L15" s="70">
        <f>IF(RES_hh_tes_in!L15=0,"",RES_hh_tes_in!L15/RES_hh_fec_in!L15)</f>
        <v>2.820521314717559</v>
      </c>
      <c r="M15" s="70">
        <f>IF(RES_hh_tes_in!M15=0,"",RES_hh_tes_in!M15/RES_hh_fec_in!M15)</f>
        <v>2.9121438412105349</v>
      </c>
      <c r="N15" s="70">
        <f>IF(RES_hh_tes_in!N15=0,"",RES_hh_tes_in!N15/RES_hh_fec_in!N15)</f>
        <v>3.0229289276417544</v>
      </c>
      <c r="O15" s="70">
        <f>IF(RES_hh_tes_in!O15=0,"",RES_hh_tes_in!O15/RES_hh_fec_in!O15)</f>
        <v>3.1552260382258264</v>
      </c>
      <c r="P15" s="70">
        <f>IF(RES_hh_tes_in!P15=0,"",RES_hh_tes_in!P15/RES_hh_fec_in!P15)</f>
        <v>3.2986994058884789</v>
      </c>
      <c r="Q15" s="70">
        <f>IF(RES_hh_tes_in!Q15=0,"",RES_hh_tes_in!Q15/RES_hh_fec_in!Q15)</f>
        <v>3.4219980631093545</v>
      </c>
      <c r="R15" s="70">
        <f>IF(RES_hh_tes_in!R15=0,"",RES_hh_tes_in!R15/RES_hh_fec_in!R15)</f>
        <v>3.49935048879754</v>
      </c>
      <c r="S15" s="70">
        <f>IF(RES_hh_tes_in!S15=0,"",RES_hh_tes_in!S15/RES_hh_fec_in!S15)</f>
        <v>3.5609192216874201</v>
      </c>
      <c r="T15" s="70">
        <f>IF(RES_hh_tes_in!T15=0,"",RES_hh_tes_in!T15/RES_hh_fec_in!T15)</f>
        <v>3.6123622417630545</v>
      </c>
      <c r="U15" s="70">
        <f>IF(RES_hh_tes_in!U15=0,"",RES_hh_tes_in!U15/RES_hh_fec_in!U15)</f>
        <v>3.6591945118494498</v>
      </c>
      <c r="V15" s="70">
        <f>IF(RES_hh_tes_in!V15=0,"",RES_hh_tes_in!V15/RES_hh_fec_in!V15)</f>
        <v>3.706945134304453</v>
      </c>
      <c r="W15" s="70">
        <f>IF(RES_hh_tes_in!W15=0,"",RES_hh_tes_in!W15/RES_hh_fec_in!W15)</f>
        <v>3.7536936606955202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2.1749092952300884</v>
      </c>
      <c r="D16" s="78">
        <f>IF(RES_hh_tes_in!D16=0,"",RES_hh_tes_in!D16/RES_hh_fec_in!D16)</f>
        <v>2.2437958484385896</v>
      </c>
      <c r="E16" s="78">
        <f>IF(RES_hh_tes_in!E16=0,"",RES_hh_tes_in!E16/RES_hh_fec_in!E16)</f>
        <v>2.3134097487889629</v>
      </c>
      <c r="F16" s="78">
        <f>IF(RES_hh_tes_in!F16=0,"",RES_hh_tes_in!F16/RES_hh_fec_in!F16)</f>
        <v>2.3830984124688039</v>
      </c>
      <c r="G16" s="78">
        <f>IF(RES_hh_tes_in!G16=0,"",RES_hh_tes_in!G16/RES_hh_fec_in!G16)</f>
        <v>2.4534492909125314</v>
      </c>
      <c r="H16" s="78">
        <f>IF(RES_hh_tes_in!H16=0,"",RES_hh_tes_in!H16/RES_hh_fec_in!H16)</f>
        <v>2.5243866698339454</v>
      </c>
      <c r="I16" s="78">
        <f>IF(RES_hh_tes_in!I16=0,"",RES_hh_tes_in!I16/RES_hh_fec_in!I16)</f>
        <v>2.5960513291249501</v>
      </c>
      <c r="J16" s="78">
        <f>IF(RES_hh_tes_in!J16=0,"",RES_hh_tes_in!J16/RES_hh_fec_in!J16)</f>
        <v>2.6690288494553642</v>
      </c>
      <c r="K16" s="78">
        <f>IF(RES_hh_tes_in!K16=0,"",RES_hh_tes_in!K16/RES_hh_fec_in!K16)</f>
        <v>2.7438115995575814</v>
      </c>
      <c r="L16" s="78">
        <f>IF(RES_hh_tes_in!L16=0,"",RES_hh_tes_in!L16/RES_hh_fec_in!L16)</f>
        <v>2.820521314717559</v>
      </c>
      <c r="M16" s="78">
        <f>IF(RES_hh_tes_in!M16=0,"",RES_hh_tes_in!M16/RES_hh_fec_in!M16)</f>
        <v>2.9121438412105349</v>
      </c>
      <c r="N16" s="78">
        <f>IF(RES_hh_tes_in!N16=0,"",RES_hh_tes_in!N16/RES_hh_fec_in!N16)</f>
        <v>3.0229289276417544</v>
      </c>
      <c r="O16" s="78">
        <f>IF(RES_hh_tes_in!O16=0,"",RES_hh_tes_in!O16/RES_hh_fec_in!O16)</f>
        <v>3.1552260382258264</v>
      </c>
      <c r="P16" s="78">
        <f>IF(RES_hh_tes_in!P16=0,"",RES_hh_tes_in!P16/RES_hh_fec_in!P16)</f>
        <v>3.2986994058884789</v>
      </c>
      <c r="Q16" s="78">
        <f>IF(RES_hh_tes_in!Q16=0,"",RES_hh_tes_in!Q16/RES_hh_fec_in!Q16)</f>
        <v>3.4219980631093545</v>
      </c>
      <c r="R16" s="78">
        <f>IF(RES_hh_tes_in!R16=0,"",RES_hh_tes_in!R16/RES_hh_fec_in!R16)</f>
        <v>3.49935048879754</v>
      </c>
      <c r="S16" s="78">
        <f>IF(RES_hh_tes_in!S16=0,"",RES_hh_tes_in!S16/RES_hh_fec_in!S16)</f>
        <v>3.5609192216874201</v>
      </c>
      <c r="T16" s="78">
        <f>IF(RES_hh_tes_in!T16=0,"",RES_hh_tes_in!T16/RES_hh_fec_in!T16)</f>
        <v>3.6123622417630545</v>
      </c>
      <c r="U16" s="78">
        <f>IF(RES_hh_tes_in!U16=0,"",RES_hh_tes_in!U16/RES_hh_fec_in!U16)</f>
        <v>3.6591945118494498</v>
      </c>
      <c r="V16" s="78">
        <f>IF(RES_hh_tes_in!V16=0,"",RES_hh_tes_in!V16/RES_hh_fec_in!V16)</f>
        <v>3.706945134304453</v>
      </c>
      <c r="W16" s="78">
        <f>IF(RES_hh_tes_in!W16=0,"",RES_hh_tes_in!W16/RES_hh_fec_in!W16)</f>
        <v>3.7536936606955202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0.58653448838641131</v>
      </c>
      <c r="D17" s="70">
        <f>IF(RES_hh_tes_in!D17=0,"",RES_hh_tes_in!D17/RES_hh_fec_in!D17)</f>
        <v>0.58594846255693644</v>
      </c>
      <c r="E17" s="70">
        <f>IF(RES_hh_tes_in!E17=0,"",RES_hh_tes_in!E17/RES_hh_fec_in!E17)</f>
        <v>0.59354088254700588</v>
      </c>
      <c r="F17" s="70">
        <f>IF(RES_hh_tes_in!F17=0,"",RES_hh_tes_in!F17/RES_hh_fec_in!F17)</f>
        <v>0.5978161915787672</v>
      </c>
      <c r="G17" s="70">
        <f>IF(RES_hh_tes_in!G17=0,"",RES_hh_tes_in!G17/RES_hh_fec_in!G17)</f>
        <v>0.60448495786091072</v>
      </c>
      <c r="H17" s="70">
        <f>IF(RES_hh_tes_in!H17=0,"",RES_hh_tes_in!H17/RES_hh_fec_in!H17)</f>
        <v>0.60587795328029848</v>
      </c>
      <c r="I17" s="70">
        <f>IF(RES_hh_tes_in!I17=0,"",RES_hh_tes_in!I17/RES_hh_fec_in!I17)</f>
        <v>0.63455107438753833</v>
      </c>
      <c r="J17" s="70">
        <f>IF(RES_hh_tes_in!J17=0,"",RES_hh_tes_in!J17/RES_hh_fec_in!J17)</f>
        <v>0.65896924932372281</v>
      </c>
      <c r="K17" s="70">
        <f>IF(RES_hh_tes_in!K17=0,"",RES_hh_tes_in!K17/RES_hh_fec_in!K17)</f>
        <v>0.65879446351948212</v>
      </c>
      <c r="L17" s="70">
        <f>IF(RES_hh_tes_in!L17=0,"",RES_hh_tes_in!L17/RES_hh_fec_in!L17)</f>
        <v>0.65046580720375724</v>
      </c>
      <c r="M17" s="70">
        <f>IF(RES_hh_tes_in!M17=0,"",RES_hh_tes_in!M17/RES_hh_fec_in!M17)</f>
        <v>0.63864464587866476</v>
      </c>
      <c r="N17" s="70">
        <f>IF(RES_hh_tes_in!N17=0,"",RES_hh_tes_in!N17/RES_hh_fec_in!N17)</f>
        <v>0.66781124488320109</v>
      </c>
      <c r="O17" s="70">
        <f>IF(RES_hh_tes_in!O17=0,"",RES_hh_tes_in!O17/RES_hh_fec_in!O17)</f>
        <v>0.70078073968089538</v>
      </c>
      <c r="P17" s="70">
        <f>IF(RES_hh_tes_in!P17=0,"",RES_hh_tes_in!P17/RES_hh_fec_in!P17)</f>
        <v>0.74874988450192881</v>
      </c>
      <c r="Q17" s="70">
        <f>IF(RES_hh_tes_in!Q17=0,"",RES_hh_tes_in!Q17/RES_hh_fec_in!Q17)</f>
        <v>0.76751102777615776</v>
      </c>
      <c r="R17" s="70">
        <f>IF(RES_hh_tes_in!R17=0,"",RES_hh_tes_in!R17/RES_hh_fec_in!R17)</f>
        <v>0.76400161237157638</v>
      </c>
      <c r="S17" s="70">
        <f>IF(RES_hh_tes_in!S17=0,"",RES_hh_tes_in!S17/RES_hh_fec_in!S17)</f>
        <v>0.77233957656364149</v>
      </c>
      <c r="T17" s="70">
        <f>IF(RES_hh_tes_in!T17=0,"",RES_hh_tes_in!T17/RES_hh_fec_in!T17)</f>
        <v>0.78297356421316455</v>
      </c>
      <c r="U17" s="70">
        <f>IF(RES_hh_tes_in!U17=0,"",RES_hh_tes_in!U17/RES_hh_fec_in!U17)</f>
        <v>0.79525988880668663</v>
      </c>
      <c r="V17" s="70">
        <f>IF(RES_hh_tes_in!V17=0,"",RES_hh_tes_in!V17/RES_hh_fec_in!V17)</f>
        <v>0.80903943596151739</v>
      </c>
      <c r="W17" s="70">
        <f>IF(RES_hh_tes_in!W17=0,"",RES_hh_tes_in!W17/RES_hh_fec_in!W17)</f>
        <v>0.81552273668015662</v>
      </c>
      <c r="DA17" s="88" t="s">
        <v>734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0.59353562570706808</v>
      </c>
      <c r="D18" s="78">
        <f>IF(RES_hh_tes_in!D18=0,"",RES_hh_tes_in!D18/RES_hh_fec_in!D18)</f>
        <v>0.59780790811212292</v>
      </c>
      <c r="E18" s="78">
        <f>IF(RES_hh_tes_in!E18=0,"",RES_hh_tes_in!E18/RES_hh_fec_in!E18)</f>
        <v>0.60228940206008241</v>
      </c>
      <c r="F18" s="78">
        <f>IF(RES_hh_tes_in!F18=0,"",RES_hh_tes_in!F18/RES_hh_fec_in!F18)</f>
        <v>0.60692420253760093</v>
      </c>
      <c r="G18" s="78">
        <f>IF(RES_hh_tes_in!G18=0,"",RES_hh_tes_in!G18/RES_hh_fec_in!G18)</f>
        <v>0.61174355106661515</v>
      </c>
      <c r="H18" s="78">
        <f>IF(RES_hh_tes_in!H18=0,"",RES_hh_tes_in!H18/RES_hh_fec_in!H18)</f>
        <v>0.61673021571955167</v>
      </c>
      <c r="I18" s="78">
        <f>IF(RES_hh_tes_in!I18=0,"",RES_hh_tes_in!I18/RES_hh_fec_in!I18)</f>
        <v>0.6218784308678359</v>
      </c>
      <c r="J18" s="78">
        <f>IF(RES_hh_tes_in!J18=0,"",RES_hh_tes_in!J18/RES_hh_fec_in!J18)</f>
        <v>0.62719560092462079</v>
      </c>
      <c r="K18" s="78">
        <f>IF(RES_hh_tes_in!K18=0,"",RES_hh_tes_in!K18/RES_hh_fec_in!K18)</f>
        <v>0.63267180061780726</v>
      </c>
      <c r="L18" s="78">
        <f>IF(RES_hh_tes_in!L18=0,"",RES_hh_tes_in!L18/RES_hh_fec_in!L18)</f>
        <v>0.63827625315511805</v>
      </c>
      <c r="M18" s="78">
        <f>IF(RES_hh_tes_in!M18=0,"",RES_hh_tes_in!M18/RES_hh_fec_in!M18)</f>
        <v>0.64400493038252371</v>
      </c>
      <c r="N18" s="78">
        <f>IF(RES_hh_tes_in!N18=0,"",RES_hh_tes_in!N18/RES_hh_fec_in!N18)</f>
        <v>0.64958205423570858</v>
      </c>
      <c r="O18" s="78">
        <f>IF(RES_hh_tes_in!O18=0,"",RES_hh_tes_in!O18/RES_hh_fec_in!O18)</f>
        <v>0.65491921332547809</v>
      </c>
      <c r="P18" s="78">
        <f>IF(RES_hh_tes_in!P18=0,"",RES_hh_tes_in!P18/RES_hh_fec_in!P18)</f>
        <v>0.66050317433678607</v>
      </c>
      <c r="Q18" s="78">
        <f>IF(RES_hh_tes_in!Q18=0,"",RES_hh_tes_in!Q18/RES_hh_fec_in!Q18)</f>
        <v>0.6686513673156026</v>
      </c>
      <c r="R18" s="78">
        <f>IF(RES_hh_tes_in!R18=0,"",RES_hh_tes_in!R18/RES_hh_fec_in!R18)</f>
        <v>0.68270359545766757</v>
      </c>
      <c r="S18" s="78">
        <f>IF(RES_hh_tes_in!S18=0,"",RES_hh_tes_in!S18/RES_hh_fec_in!S18)</f>
        <v>0.70053188627207097</v>
      </c>
      <c r="T18" s="78">
        <f>IF(RES_hh_tes_in!T18=0,"",RES_hh_tes_in!T18/RES_hh_fec_in!T18)</f>
        <v>0.71922775427158037</v>
      </c>
      <c r="U18" s="78">
        <f>IF(RES_hh_tes_in!U18=0,"",RES_hh_tes_in!U18/RES_hh_fec_in!U18)</f>
        <v>0.73630791905969817</v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0.55492374751402462</v>
      </c>
      <c r="D19" s="78">
        <f>IF(RES_hh_tes_in!D19=0,"",RES_hh_tes_in!D19/RES_hh_fec_in!D19)</f>
        <v>0.55680291535197646</v>
      </c>
      <c r="E19" s="78">
        <f>IF(RES_hh_tes_in!E19=0,"",RES_hh_tes_in!E19/RES_hh_fec_in!E19)</f>
        <v>0.55899316801842314</v>
      </c>
      <c r="F19" s="78">
        <f>IF(RES_hh_tes_in!F19=0,"",RES_hh_tes_in!F19/RES_hh_fec_in!F19)</f>
        <v>0.56122584134330111</v>
      </c>
      <c r="G19" s="78">
        <f>IF(RES_hh_tes_in!G19=0,"",RES_hh_tes_in!G19/RES_hh_fec_in!G19)</f>
        <v>0.5637450054975105</v>
      </c>
      <c r="H19" s="78">
        <f>IF(RES_hh_tes_in!H19=0,"",RES_hh_tes_in!H19/RES_hh_fec_in!H19)</f>
        <v>0.5665207893993206</v>
      </c>
      <c r="I19" s="78">
        <f>IF(RES_hh_tes_in!I19=0,"",RES_hh_tes_in!I19/RES_hh_fec_in!I19)</f>
        <v>0.56961333194597308</v>
      </c>
      <c r="J19" s="78">
        <f>IF(RES_hh_tes_in!J19=0,"",RES_hh_tes_in!J19/RES_hh_fec_in!J19)</f>
        <v>0.57326900097234601</v>
      </c>
      <c r="K19" s="78">
        <f>IF(RES_hh_tes_in!K19=0,"",RES_hh_tes_in!K19/RES_hh_fec_in!K19)</f>
        <v>0.57769727394053383</v>
      </c>
      <c r="L19" s="78">
        <f>IF(RES_hh_tes_in!L19=0,"",RES_hh_tes_in!L19/RES_hh_fec_in!L19)</f>
        <v>0.58295419465978704</v>
      </c>
      <c r="M19" s="78">
        <f>IF(RES_hh_tes_in!M19=0,"",RES_hh_tes_in!M19/RES_hh_fec_in!M19)</f>
        <v>0.59401073063204235</v>
      </c>
      <c r="N19" s="78">
        <f>IF(RES_hh_tes_in!N19=0,"",RES_hh_tes_in!N19/RES_hh_fec_in!N19)</f>
        <v>0.61244466352551075</v>
      </c>
      <c r="O19" s="78">
        <f>IF(RES_hh_tes_in!O19=0,"",RES_hh_tes_in!O19/RES_hh_fec_in!O19)</f>
        <v>0.63957308342604802</v>
      </c>
      <c r="P19" s="78">
        <f>IF(RES_hh_tes_in!P19=0,"",RES_hh_tes_in!P19/RES_hh_fec_in!P19)</f>
        <v>0.67262783685182981</v>
      </c>
      <c r="Q19" s="78">
        <f>IF(RES_hh_tes_in!Q19=0,"",RES_hh_tes_in!Q19/RES_hh_fec_in!Q19)</f>
        <v>0.7026399649631736</v>
      </c>
      <c r="R19" s="78">
        <f>IF(RES_hh_tes_in!R19=0,"",RES_hh_tes_in!R19/RES_hh_fec_in!R19)</f>
        <v>0.72289447993758371</v>
      </c>
      <c r="S19" s="78">
        <f>IF(RES_hh_tes_in!S19=0,"",RES_hh_tes_in!S19/RES_hh_fec_in!S19)</f>
        <v>0.74241246709476472</v>
      </c>
      <c r="T19" s="78">
        <f>IF(RES_hh_tes_in!T19=0,"",RES_hh_tes_in!T19/RES_hh_fec_in!T19)</f>
        <v>0.76008913470879891</v>
      </c>
      <c r="U19" s="78">
        <f>IF(RES_hh_tes_in!U19=0,"",RES_hh_tes_in!U19/RES_hh_fec_in!U19)</f>
        <v>0.77481969105383119</v>
      </c>
      <c r="V19" s="78">
        <f>IF(RES_hh_tes_in!V19=0,"",RES_hh_tes_in!V19/RES_hh_fec_in!V19)</f>
        <v>0.7854993444039795</v>
      </c>
      <c r="W19" s="78">
        <f>IF(RES_hh_tes_in!W19=0,"",RES_hh_tes_in!W19/RES_hh_fec_in!W19)</f>
        <v>0.79052292651177891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0.50052344832290108</v>
      </c>
      <c r="D20" s="78">
        <f>IF(RES_hh_tes_in!D20=0,"",RES_hh_tes_in!D20/RES_hh_fec_in!D20)</f>
        <v>0.5026468573029349</v>
      </c>
      <c r="E20" s="78">
        <f>IF(RES_hh_tes_in!E20=0,"",RES_hh_tes_in!E20/RES_hh_fec_in!E20)</f>
        <v>0.50512178374992289</v>
      </c>
      <c r="F20" s="78">
        <f>IF(RES_hh_tes_in!F20=0,"",RES_hh_tes_in!F20/RES_hh_fec_in!F20)</f>
        <v>0.50764464439695001</v>
      </c>
      <c r="G20" s="78">
        <f>IF(RES_hh_tes_in!G20=0,"",RES_hh_tes_in!G20/RES_hh_fec_in!G20)</f>
        <v>0.51049123195512036</v>
      </c>
      <c r="H20" s="78">
        <f>IF(RES_hh_tes_in!H20=0,"",RES_hh_tes_in!H20/RES_hh_fec_in!H20)</f>
        <v>0.51362779290763283</v>
      </c>
      <c r="I20" s="78">
        <f>IF(RES_hh_tes_in!I20=0,"",RES_hh_tes_in!I20/RES_hh_fec_in!I20)</f>
        <v>0.51712228258656201</v>
      </c>
      <c r="J20" s="78">
        <f>IF(RES_hh_tes_in!J20=0,"",RES_hh_tes_in!J20/RES_hh_fec_in!J20)</f>
        <v>0.52125309000134445</v>
      </c>
      <c r="K20" s="78">
        <f>IF(RES_hh_tes_in!K20=0,"",RES_hh_tes_in!K20/RES_hh_fec_in!K20)</f>
        <v>0.52625691903501892</v>
      </c>
      <c r="L20" s="78">
        <f>IF(RES_hh_tes_in!L20=0,"",RES_hh_tes_in!L20/RES_hh_fec_in!L20)</f>
        <v>0.53219709768066648</v>
      </c>
      <c r="M20" s="78">
        <f>IF(RES_hh_tes_in!M20=0,"",RES_hh_tes_in!M20/RES_hh_fec_in!M20)</f>
        <v>0.54469068515986807</v>
      </c>
      <c r="N20" s="78">
        <f>IF(RES_hh_tes_in!N20=0,"",RES_hh_tes_in!N20/RES_hh_fec_in!N20)</f>
        <v>0.56552053220854637</v>
      </c>
      <c r="O20" s="78">
        <f>IF(RES_hh_tes_in!O20=0,"",RES_hh_tes_in!O20/RES_hh_fec_in!O20)</f>
        <v>0.59617491510481568</v>
      </c>
      <c r="P20" s="78">
        <f>IF(RES_hh_tes_in!P20=0,"",RES_hh_tes_in!P20/RES_hh_fec_in!P20)</f>
        <v>0.63352589506497226</v>
      </c>
      <c r="Q20" s="78">
        <f>IF(RES_hh_tes_in!Q20=0,"",RES_hh_tes_in!Q20/RES_hh_fec_in!Q20)</f>
        <v>0.66743879047244814</v>
      </c>
      <c r="R20" s="78">
        <f>IF(RES_hh_tes_in!R20=0,"",RES_hh_tes_in!R20/RES_hh_fec_in!R20)</f>
        <v>0.69032584617566251</v>
      </c>
      <c r="S20" s="78">
        <f>IF(RES_hh_tes_in!S20=0,"",RES_hh_tes_in!S20/RES_hh_fec_in!S20)</f>
        <v>0.71238064530787581</v>
      </c>
      <c r="T20" s="78">
        <f>IF(RES_hh_tes_in!T20=0,"",RES_hh_tes_in!T20/RES_hh_fec_in!T20)</f>
        <v>0.73235480301250333</v>
      </c>
      <c r="U20" s="78">
        <f>IF(RES_hh_tes_in!U20=0,"",RES_hh_tes_in!U20/RES_hh_fec_in!U20)</f>
        <v>0.74899993443303048</v>
      </c>
      <c r="V20" s="78">
        <f>IF(RES_hh_tes_in!V20=0,"",RES_hh_tes_in!V20/RES_hh_fec_in!V20)</f>
        <v>0.76106765471291249</v>
      </c>
      <c r="W20" s="78">
        <f>IF(RES_hh_tes_in!W20=0,"",RES_hh_tes_in!W20/RES_hh_fec_in!W20)</f>
        <v>0.76674416702022463</v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0.55290190543895301</v>
      </c>
      <c r="D21" s="78">
        <f>IF(RES_hh_tes_in!D21=0,"",RES_hh_tes_in!D21/RES_hh_fec_in!D21)</f>
        <v>0.55845916582911659</v>
      </c>
      <c r="E21" s="78">
        <f>IF(RES_hh_tes_in!E21=0,"",RES_hh_tes_in!E21/RES_hh_fec_in!E21)</f>
        <v>0.56425670366271796</v>
      </c>
      <c r="F21" s="78">
        <f>IF(RES_hh_tes_in!F21=0,"",RES_hh_tes_in!F21/RES_hh_fec_in!F21)</f>
        <v>0.57010110268988357</v>
      </c>
      <c r="G21" s="78">
        <f>IF(RES_hh_tes_in!G21=0,"",RES_hh_tes_in!G21/RES_hh_fec_in!G21)</f>
        <v>0.57616482038035366</v>
      </c>
      <c r="H21" s="78">
        <f>IF(RES_hh_tes_in!H21=0,"",RES_hh_tes_in!H21/RES_hh_fec_in!H21)</f>
        <v>0.58242450836942017</v>
      </c>
      <c r="I21" s="78">
        <f>IF(RES_hh_tes_in!I21=0,"",RES_hh_tes_in!I21/RES_hh_fec_in!I21)</f>
        <v>0.58892039757223724</v>
      </c>
      <c r="J21" s="78">
        <f>IF(RES_hh_tes_in!J21=0,"",RES_hh_tes_in!J21/RES_hh_fec_in!J21)</f>
        <v>0.59582248870367105</v>
      </c>
      <c r="K21" s="78">
        <f>IF(RES_hh_tes_in!K21=0,"",RES_hh_tes_in!K21/RES_hh_fec_in!K21)</f>
        <v>0.60327253657350155</v>
      </c>
      <c r="L21" s="78">
        <f>IF(RES_hh_tes_in!L21=0,"",RES_hh_tes_in!L21/RES_hh_fec_in!L21)</f>
        <v>0.61130359342675422</v>
      </c>
      <c r="M21" s="78">
        <f>IF(RES_hh_tes_in!M21=0,"",RES_hh_tes_in!M21/RES_hh_fec_in!M21)</f>
        <v>0.62344861335926394</v>
      </c>
      <c r="N21" s="78">
        <f>IF(RES_hh_tes_in!N21=0,"",RES_hh_tes_in!N21/RES_hh_fec_in!N21)</f>
        <v>0.64079507405201419</v>
      </c>
      <c r="O21" s="78">
        <f>IF(RES_hh_tes_in!O21=0,"",RES_hh_tes_in!O21/RES_hh_fec_in!O21)</f>
        <v>0.66414594531145643</v>
      </c>
      <c r="P21" s="78">
        <f>IF(RES_hh_tes_in!P21=0,"",RES_hh_tes_in!P21/RES_hh_fec_in!P21)</f>
        <v>0.69131841284325501</v>
      </c>
      <c r="Q21" s="78">
        <f>IF(RES_hh_tes_in!Q21=0,"",RES_hh_tes_in!Q21/RES_hh_fec_in!Q21)</f>
        <v>0.71546455975990186</v>
      </c>
      <c r="R21" s="78">
        <f>IF(RES_hh_tes_in!R21=0,"",RES_hh_tes_in!R21/RES_hh_fec_in!R21)</f>
        <v>0.73134126206949546</v>
      </c>
      <c r="S21" s="78">
        <f>IF(RES_hh_tes_in!S21=0,"",RES_hh_tes_in!S21/RES_hh_fec_in!S21)</f>
        <v>0.74582773046958106</v>
      </c>
      <c r="T21" s="78">
        <f>IF(RES_hh_tes_in!T21=0,"",RES_hh_tes_in!T21/RES_hh_fec_in!T21)</f>
        <v>0.7585478977937099</v>
      </c>
      <c r="U21" s="78">
        <f>IF(RES_hh_tes_in!U21=0,"",RES_hh_tes_in!U21/RES_hh_fec_in!U21)</f>
        <v>0.76908275963021688</v>
      </c>
      <c r="V21" s="78">
        <f>IF(RES_hh_tes_in!V21=0,"",RES_hh_tes_in!V21/RES_hh_fec_in!V21)</f>
        <v>0.77697252351660684</v>
      </c>
      <c r="W21" s="78">
        <f>IF(RES_hh_tes_in!W21=0,"",RES_hh_tes_in!W21/RES_hh_fec_in!W21)</f>
        <v>0.78104454744856777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0.57186597212228207</v>
      </c>
      <c r="D22" s="78">
        <f>IF(RES_hh_tes_in!D22=0,"",RES_hh_tes_in!D22/RES_hh_fec_in!D22)</f>
        <v>0.58586059149534309</v>
      </c>
      <c r="E22" s="78">
        <f>IF(RES_hh_tes_in!E22=0,"",RES_hh_tes_in!E22/RES_hh_fec_in!E22)</f>
        <v>0.5999882503849554</v>
      </c>
      <c r="F22" s="78">
        <f>IF(RES_hh_tes_in!F22=0,"",RES_hh_tes_in!F22/RES_hh_fec_in!F22)</f>
        <v>0.614235367887497</v>
      </c>
      <c r="G22" s="78">
        <f>IF(RES_hh_tes_in!G22=0,"",RES_hh_tes_in!G22/RES_hh_fec_in!G22)</f>
        <v>0.62858844379947609</v>
      </c>
      <c r="H22" s="78">
        <f>IF(RES_hh_tes_in!H22=0,"",RES_hh_tes_in!H22/RES_hh_fec_in!H22)</f>
        <v>0.64303139367800544</v>
      </c>
      <c r="I22" s="78">
        <f>IF(RES_hh_tes_in!I22=0,"",RES_hh_tes_in!I22/RES_hh_fec_in!I22)</f>
        <v>0.65754306762155046</v>
      </c>
      <c r="J22" s="78">
        <f>IF(RES_hh_tes_in!J22=0,"",RES_hh_tes_in!J22/RES_hh_fec_in!J22)</f>
        <v>0.67207786319076246</v>
      </c>
      <c r="K22" s="78">
        <f>IF(RES_hh_tes_in!K22=0,"",RES_hh_tes_in!K22/RES_hh_fec_in!K22)</f>
        <v>0.68657545607439374</v>
      </c>
      <c r="L22" s="78">
        <f>IF(RES_hh_tes_in!L22=0,"",RES_hh_tes_in!L22/RES_hh_fec_in!L22)</f>
        <v>0.70098230488384805</v>
      </c>
      <c r="M22" s="78">
        <f>IF(RES_hh_tes_in!M22=0,"",RES_hh_tes_in!M22/RES_hh_fec_in!M22)</f>
        <v>0.71425044177854669</v>
      </c>
      <c r="N22" s="78">
        <f>IF(RES_hh_tes_in!N22=0,"",RES_hh_tes_in!N22/RES_hh_fec_in!N22)</f>
        <v>0.72581729357544156</v>
      </c>
      <c r="O22" s="78">
        <f>IF(RES_hh_tes_in!O22=0,"",RES_hh_tes_in!O22/RES_hh_fec_in!O22)</f>
        <v>0.73537851837310431</v>
      </c>
      <c r="P22" s="78">
        <f>IF(RES_hh_tes_in!P22=0,"",RES_hh_tes_in!P22/RES_hh_fec_in!P22)</f>
        <v>0.74375327475969133</v>
      </c>
      <c r="Q22" s="78" t="str">
        <f>IF(RES_hh_tes_in!Q22=0,"",RES_hh_tes_in!Q22/RES_hh_fec_in!Q22)</f>
        <v/>
      </c>
      <c r="R22" s="78" t="str">
        <f>IF(RES_hh_tes_in!R22=0,"",RES_hh_tes_in!R22/RES_hh_fec_in!R22)</f>
        <v/>
      </c>
      <c r="S22" s="78" t="str">
        <f>IF(RES_hh_tes_in!S22=0,"",RES_hh_tes_in!S22/RES_hh_fec_in!S22)</f>
        <v/>
      </c>
      <c r="T22" s="78" t="str">
        <f>IF(RES_hh_tes_in!T22=0,"",RES_hh_tes_in!T22/RES_hh_fec_in!T22)</f>
        <v/>
      </c>
      <c r="U22" s="78">
        <f>IF(RES_hh_tes_in!U22=0,"",RES_hh_tes_in!U22/RES_hh_fec_in!U22)</f>
        <v>0.81670782728009228</v>
      </c>
      <c r="V22" s="78">
        <f>IF(RES_hh_tes_in!V22=0,"",RES_hh_tes_in!V22/RES_hh_fec_in!V22)</f>
        <v>0.82949127324988359</v>
      </c>
      <c r="W22" s="78">
        <f>IF(RES_hh_tes_in!W22=0,"",RES_hh_tes_in!W22/RES_hh_fec_in!W22)</f>
        <v>0.83977378557549587</v>
      </c>
      <c r="DA22" s="89" t="s">
        <v>739</v>
      </c>
    </row>
    <row r="23" spans="1:105" ht="12" customHeight="1" x14ac:dyDescent="0.25">
      <c r="A23" s="28" t="s">
        <v>202</v>
      </c>
      <c r="B23" s="78"/>
      <c r="C23" s="78">
        <f>IF(RES_hh_tes_in!C23=0,"",RES_hh_tes_in!C23/RES_hh_fec_in!C23)</f>
        <v>0.7355331827725502</v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>
        <f>IF(RES_hh_tes_in!F23=0,"",RES_hh_tes_in!F23/RES_hh_fec_in!F23)</f>
        <v>0.74851878128138383</v>
      </c>
      <c r="G23" s="78">
        <f>IF(RES_hh_tes_in!G23=0,"",RES_hh_tes_in!G23/RES_hh_fec_in!G23)</f>
        <v>0.75284820053543744</v>
      </c>
      <c r="H23" s="78">
        <f>IF(RES_hh_tes_in!H23=0,"",RES_hh_tes_in!H23/RES_hh_fec_in!H23)</f>
        <v>0.75717816337532873</v>
      </c>
      <c r="I23" s="78">
        <f>IF(RES_hh_tes_in!I23=0,"",RES_hh_tes_in!I23/RES_hh_fec_in!I23)</f>
        <v>0.76150879719052522</v>
      </c>
      <c r="J23" s="78">
        <f>IF(RES_hh_tes_in!J23=0,"",RES_hh_tes_in!J23/RES_hh_fec_in!J23)</f>
        <v>0.76584062385070872</v>
      </c>
      <c r="K23" s="78">
        <f>IF(RES_hh_tes_in!K23=0,"",RES_hh_tes_in!K23/RES_hh_fec_in!K23)</f>
        <v>0.770174087082375</v>
      </c>
      <c r="L23" s="78">
        <f>IF(RES_hh_tes_in!L23=0,"",RES_hh_tes_in!L23/RES_hh_fec_in!L23)</f>
        <v>0.77450930560055409</v>
      </c>
      <c r="M23" s="78">
        <f>IF(RES_hh_tes_in!M23=0,"",RES_hh_tes_in!M23/RES_hh_fec_in!M23)</f>
        <v>0.778890851167647</v>
      </c>
      <c r="N23" s="78">
        <f>IF(RES_hh_tes_in!N23=0,"",RES_hh_tes_in!N23/RES_hh_fec_in!N23)</f>
        <v>0.78333539329295032</v>
      </c>
      <c r="O23" s="78">
        <f>IF(RES_hh_tes_in!O23=0,"",RES_hh_tes_in!O23/RES_hh_fec_in!O23)</f>
        <v>0.78782269419682349</v>
      </c>
      <c r="P23" s="78">
        <f>IF(RES_hh_tes_in!P23=0,"",RES_hh_tes_in!P23/RES_hh_fec_in!P23)</f>
        <v>0.79225895720466832</v>
      </c>
      <c r="Q23" s="78">
        <f>IF(RES_hh_tes_in!Q23=0,"",RES_hh_tes_in!Q23/RES_hh_fec_in!Q23)</f>
        <v>0.79638324559769902</v>
      </c>
      <c r="R23" s="78">
        <f>IF(RES_hh_tes_in!R23=0,"",RES_hh_tes_in!R23/RES_hh_fec_in!R23)</f>
        <v>0.79998142086849722</v>
      </c>
      <c r="S23" s="78">
        <f>IF(RES_hh_tes_in!S23=0,"",RES_hh_tes_in!S23/RES_hh_fec_in!S23)</f>
        <v>0.80329489975031598</v>
      </c>
      <c r="T23" s="78">
        <f>IF(RES_hh_tes_in!T23=0,"",RES_hh_tes_in!T23/RES_hh_fec_in!T23)</f>
        <v>0.80638178957188889</v>
      </c>
      <c r="U23" s="78">
        <f>IF(RES_hh_tes_in!U23=0,"",RES_hh_tes_in!U23/RES_hh_fec_in!U23)</f>
        <v>0.80930019766195982</v>
      </c>
      <c r="V23" s="78">
        <f>IF(RES_hh_tes_in!V23=0,"",RES_hh_tes_in!V23/RES_hh_fec_in!V23)</f>
        <v>0.81210823134926824</v>
      </c>
      <c r="W23" s="78">
        <f>IF(RES_hh_tes_in!W23=0,"",RES_hh_tes_in!W23/RES_hh_fec_in!W23)</f>
        <v>0.81473367465548296</v>
      </c>
      <c r="DA23" s="89" t="s">
        <v>740</v>
      </c>
    </row>
    <row r="24" spans="1:105" ht="12" customHeight="1" x14ac:dyDescent="0.25">
      <c r="A24" s="28" t="s">
        <v>203</v>
      </c>
      <c r="B24" s="78"/>
      <c r="C24" s="78" t="str">
        <f>IF(RES_hh_tes_in!C24=0,"",RES_hh_tes_in!C24/RES_hh_fec_in!C24)</f>
        <v/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 t="str">
        <f>IF(RES_hh_tes_in!F24=0,"",RES_hh_tes_in!F24/RES_hh_fec_in!F24)</f>
        <v/>
      </c>
      <c r="G24" s="78" t="str">
        <f>IF(RES_hh_tes_in!G24=0,"",RES_hh_tes_in!G24/RES_hh_fec_in!G24)</f>
        <v/>
      </c>
      <c r="H24" s="78" t="str">
        <f>IF(RES_hh_tes_in!H24=0,"",RES_hh_tes_in!H24/RES_hh_fec_in!H24)</f>
        <v/>
      </c>
      <c r="I24" s="78" t="str">
        <f>IF(RES_hh_tes_in!I24=0,"",RES_hh_tes_in!I24/RES_hh_fec_in!I24)</f>
        <v/>
      </c>
      <c r="J24" s="78" t="str">
        <f>IF(RES_hh_tes_in!J24=0,"",RES_hh_tes_in!J24/RES_hh_fec_in!J24)</f>
        <v/>
      </c>
      <c r="K24" s="78" t="str">
        <f>IF(RES_hh_tes_in!K24=0,"",RES_hh_tes_in!K24/RES_hh_fec_in!K24)</f>
        <v/>
      </c>
      <c r="L24" s="78" t="str">
        <f>IF(RES_hh_tes_in!L24=0,"",RES_hh_tes_in!L24/RES_hh_fec_in!L24)</f>
        <v/>
      </c>
      <c r="M24" s="78" t="str">
        <f>IF(RES_hh_tes_in!M24=0,"",RES_hh_tes_in!M24/RES_hh_fec_in!M24)</f>
        <v/>
      </c>
      <c r="N24" s="78" t="str">
        <f>IF(RES_hh_tes_in!N24=0,"",RES_hh_tes_in!N24/RES_hh_fec_in!N24)</f>
        <v/>
      </c>
      <c r="O24" s="78" t="str">
        <f>IF(RES_hh_tes_in!O24=0,"",RES_hh_tes_in!O24/RES_hh_fec_in!O24)</f>
        <v/>
      </c>
      <c r="P24" s="78" t="str">
        <f>IF(RES_hh_tes_in!P24=0,"",RES_hh_tes_in!P24/RES_hh_fec_in!P24)</f>
        <v/>
      </c>
      <c r="Q24" s="78" t="str">
        <f>IF(RES_hh_tes_in!Q24=0,"",RES_hh_tes_in!Q24/RES_hh_fec_in!Q24)</f>
        <v/>
      </c>
      <c r="R24" s="78" t="str">
        <f>IF(RES_hh_tes_in!R24=0,"",RES_hh_tes_in!R24/RES_hh_fec_in!R24)</f>
        <v/>
      </c>
      <c r="S24" s="78" t="str">
        <f>IF(RES_hh_tes_in!S24=0,"",RES_hh_tes_in!S24/RES_hh_fec_in!S24)</f>
        <v/>
      </c>
      <c r="T24" s="78" t="str">
        <f>IF(RES_hh_tes_in!T24=0,"",RES_hh_tes_in!T24/RES_hh_fec_in!T24)</f>
        <v/>
      </c>
      <c r="U24" s="78" t="str">
        <f>IF(RES_hh_tes_in!U24=0,"",RES_hh_tes_in!U24/RES_hh_fec_in!U24)</f>
        <v/>
      </c>
      <c r="V24" s="78" t="str">
        <f>IF(RES_hh_tes_in!V24=0,"",RES_hh_tes_in!V24/RES_hh_fec_in!V24)</f>
        <v/>
      </c>
      <c r="W24" s="78" t="str">
        <f>IF(RES_hh_tes_in!W24=0,"",RES_hh_tes_in!W24/RES_hh_fec_in!W24)</f>
        <v/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0.62270547973031343</v>
      </c>
      <c r="D25" s="79">
        <f>IF(RES_hh_tes_in!D25=0,"",RES_hh_tes_in!D25/RES_hh_fec_in!D25)</f>
        <v>0.62423794411855016</v>
      </c>
      <c r="E25" s="79">
        <f>IF(RES_hh_tes_in!E25=0,"",RES_hh_tes_in!E25/RES_hh_fec_in!E25)</f>
        <v>0.62588827669071811</v>
      </c>
      <c r="F25" s="79">
        <f>IF(RES_hh_tes_in!F25=0,"",RES_hh_tes_in!F25/RES_hh_fec_in!F25)</f>
        <v>0.62755446221469369</v>
      </c>
      <c r="G25" s="79">
        <f>IF(RES_hh_tes_in!G25=0,"",RES_hh_tes_in!G25/RES_hh_fec_in!G25)</f>
        <v>0.62933014220044081</v>
      </c>
      <c r="H25" s="79">
        <f>IF(RES_hh_tes_in!H25=0,"",RES_hh_tes_in!H25/RES_hh_fec_in!H25)</f>
        <v>0.63120482069370154</v>
      </c>
      <c r="I25" s="79">
        <f>IF(RES_hh_tes_in!I25=0,"",RES_hh_tes_in!I25/RES_hh_fec_in!I25)</f>
        <v>0.63320288605969755</v>
      </c>
      <c r="J25" s="79">
        <f>IF(RES_hh_tes_in!J25=0,"",RES_hh_tes_in!J25/RES_hh_fec_in!J25)</f>
        <v>0.63542196103201509</v>
      </c>
      <c r="K25" s="79">
        <f>IF(RES_hh_tes_in!K25=0,"",RES_hh_tes_in!K25/RES_hh_fec_in!K25)</f>
        <v>0.63794855890618374</v>
      </c>
      <c r="L25" s="79">
        <f>IF(RES_hh_tes_in!L25=0,"",RES_hh_tes_in!L25/RES_hh_fec_in!L25)</f>
        <v>0.64081295823276885</v>
      </c>
      <c r="M25" s="79">
        <f>IF(RES_hh_tes_in!M25=0,"",RES_hh_tes_in!M25/RES_hh_fec_in!M25)</f>
        <v>0.64599993509193865</v>
      </c>
      <c r="N25" s="79">
        <f>IF(RES_hh_tes_in!N25=0,"",RES_hh_tes_in!N25/RES_hh_fec_in!N25)</f>
        <v>0.65438157027361865</v>
      </c>
      <c r="O25" s="79">
        <f>IF(RES_hh_tes_in!O25=0,"",RES_hh_tes_in!O25/RES_hh_fec_in!O25)</f>
        <v>0.66707620565474313</v>
      </c>
      <c r="P25" s="79">
        <f>IF(RES_hh_tes_in!P25=0,"",RES_hh_tes_in!P25/RES_hh_fec_in!P25)</f>
        <v>0.68359029667091908</v>
      </c>
      <c r="Q25" s="79">
        <f>IF(RES_hh_tes_in!Q25=0,"",RES_hh_tes_in!Q25/RES_hh_fec_in!Q25)</f>
        <v>0.69979459162497215</v>
      </c>
      <c r="R25" s="79">
        <f>IF(RES_hh_tes_in!R25=0,"",RES_hh_tes_in!R25/RES_hh_fec_in!R25)</f>
        <v>0.71141073244502273</v>
      </c>
      <c r="S25" s="79">
        <f>IF(RES_hh_tes_in!S25=0,"",RES_hh_tes_in!S25/RES_hh_fec_in!S25)</f>
        <v>0.72291235575720525</v>
      </c>
      <c r="T25" s="79">
        <f>IF(RES_hh_tes_in!T25=0,"",RES_hh_tes_in!T25/RES_hh_fec_in!T25)</f>
        <v>0.73405829388575039</v>
      </c>
      <c r="U25" s="79">
        <f>IF(RES_hh_tes_in!U25=0,"",RES_hh_tes_in!U25/RES_hh_fec_in!U25)</f>
        <v>0.7445284726018363</v>
      </c>
      <c r="V25" s="79">
        <f>IF(RES_hh_tes_in!V25=0,"",RES_hh_tes_in!V25/RES_hh_fec_in!V25)</f>
        <v>0.75383183395305586</v>
      </c>
      <c r="W25" s="79">
        <f>IF(RES_hh_tes_in!W25=0,"",RES_hh_tes_in!W25/RES_hh_fec_in!W25)</f>
        <v>0.76115537789363241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0.67006102299619552</v>
      </c>
      <c r="D27" s="70">
        <f>IF(RES_hh_tes_in!D27=0,"",RES_hh_tes_in!D27/RES_hh_fec_in!D27)</f>
        <v>0.64816209951030301</v>
      </c>
      <c r="E27" s="70">
        <f>IF(RES_hh_tes_in!E27=0,"",RES_hh_tes_in!E27/RES_hh_fec_in!E27)</f>
        <v>0.65970955225973105</v>
      </c>
      <c r="F27" s="70">
        <f>IF(RES_hh_tes_in!F27=0,"",RES_hh_tes_in!F27/RES_hh_fec_in!F27)</f>
        <v>0.66780817963733474</v>
      </c>
      <c r="G27" s="70">
        <f>IF(RES_hh_tes_in!G27=0,"",RES_hh_tes_in!G27/RES_hh_fec_in!G27)</f>
        <v>0.66630187130238239</v>
      </c>
      <c r="H27" s="70">
        <f>IF(RES_hh_tes_in!H27=0,"",RES_hh_tes_in!H27/RES_hh_fec_in!H27)</f>
        <v>0.67607274207183587</v>
      </c>
      <c r="I27" s="70">
        <f>IF(RES_hh_tes_in!I27=0,"",RES_hh_tes_in!I27/RES_hh_fec_in!I27)</f>
        <v>0.67455608330337258</v>
      </c>
      <c r="J27" s="70">
        <f>IF(RES_hh_tes_in!J27=0,"",RES_hh_tes_in!J27/RES_hh_fec_in!J27)</f>
        <v>0.68110981501765244</v>
      </c>
      <c r="K27" s="70">
        <f>IF(RES_hh_tes_in!K27=0,"",RES_hh_tes_in!K27/RES_hh_fec_in!K27)</f>
        <v>0.68215232001547876</v>
      </c>
      <c r="L27" s="70">
        <f>IF(RES_hh_tes_in!L27=0,"",RES_hh_tes_in!L27/RES_hh_fec_in!L27)</f>
        <v>0.68750893422233217</v>
      </c>
      <c r="M27" s="70">
        <f>IF(RES_hh_tes_in!M27=0,"",RES_hh_tes_in!M27/RES_hh_fec_in!M27)</f>
        <v>0.69143617351662734</v>
      </c>
      <c r="N27" s="70">
        <f>IF(RES_hh_tes_in!N27=0,"",RES_hh_tes_in!N27/RES_hh_fec_in!N27)</f>
        <v>0.69017486186683208</v>
      </c>
      <c r="O27" s="70">
        <f>IF(RES_hh_tes_in!O27=0,"",RES_hh_tes_in!O27/RES_hh_fec_in!O27)</f>
        <v>0.69353297028588567</v>
      </c>
      <c r="P27" s="70">
        <f>IF(RES_hh_tes_in!P27=0,"",RES_hh_tes_in!P27/RES_hh_fec_in!P27)</f>
        <v>0.69635896029402944</v>
      </c>
      <c r="Q27" s="70">
        <f>IF(RES_hh_tes_in!Q27=0,"",RES_hh_tes_in!Q27/RES_hh_fec_in!Q27)</f>
        <v>0.68200182430155787</v>
      </c>
      <c r="R27" s="70">
        <f>IF(RES_hh_tes_in!R27=0,"",RES_hh_tes_in!R27/RES_hh_fec_in!R27)</f>
        <v>0.67753324842273166</v>
      </c>
      <c r="S27" s="70">
        <f>IF(RES_hh_tes_in!S27=0,"",RES_hh_tes_in!S27/RES_hh_fec_in!S27)</f>
        <v>0.70320564926888052</v>
      </c>
      <c r="T27" s="70">
        <f>IF(RES_hh_tes_in!T27=0,"",RES_hh_tes_in!T27/RES_hh_fec_in!T27)</f>
        <v>0.72397576758871451</v>
      </c>
      <c r="U27" s="70">
        <f>IF(RES_hh_tes_in!U27=0,"",RES_hh_tes_in!U27/RES_hh_fec_in!U27)</f>
        <v>0.73693614729141987</v>
      </c>
      <c r="V27" s="70">
        <f>IF(RES_hh_tes_in!V27=0,"",RES_hh_tes_in!V27/RES_hh_fec_in!V27)</f>
        <v>0.7475316130815145</v>
      </c>
      <c r="W27" s="70">
        <f>IF(RES_hh_tes_in!W27=0,"",RES_hh_tes_in!W27/RES_hh_fec_in!W27)</f>
        <v>0.74325688282394897</v>
      </c>
      <c r="DA27" s="88" t="s">
        <v>744</v>
      </c>
    </row>
    <row r="28" spans="1:105" ht="12" customHeight="1" x14ac:dyDescent="0.25">
      <c r="A28" s="28" t="s">
        <v>51</v>
      </c>
      <c r="B28" s="78"/>
      <c r="C28" s="78">
        <f>IF(RES_hh_tes_in!C28=0,"",RES_hh_tes_in!C28/RES_hh_fec_in!C28)</f>
        <v>0.57715790759738916</v>
      </c>
      <c r="D28" s="78">
        <f>IF(RES_hh_tes_in!D28=0,"",RES_hh_tes_in!D28/RES_hh_fec_in!D28)</f>
        <v>0.57761513191915415</v>
      </c>
      <c r="E28" s="78">
        <f>IF(RES_hh_tes_in!E28=0,"",RES_hh_tes_in!E28/RES_hh_fec_in!E28)</f>
        <v>0.57806590798456958</v>
      </c>
      <c r="F28" s="78">
        <f>IF(RES_hh_tes_in!F28=0,"",RES_hh_tes_in!F28/RES_hh_fec_in!F28)</f>
        <v>0.5785158047423008</v>
      </c>
      <c r="G28" s="78">
        <f>IF(RES_hh_tes_in!G28=0,"",RES_hh_tes_in!G28/RES_hh_fec_in!G28)</f>
        <v>0.57895976303521424</v>
      </c>
      <c r="H28" s="78">
        <f>IF(RES_hh_tes_in!H28=0,"",RES_hh_tes_in!H28/RES_hh_fec_in!H28)</f>
        <v>0.5793984020397368</v>
      </c>
      <c r="I28" s="78">
        <f>IF(RES_hh_tes_in!I28=0,"",RES_hh_tes_in!I28/RES_hh_fec_in!I28)</f>
        <v>0.57983047517940245</v>
      </c>
      <c r="J28" s="78">
        <f>IF(RES_hh_tes_in!J28=0,"",RES_hh_tes_in!J28/RES_hh_fec_in!J28)</f>
        <v>0.58025087567043399</v>
      </c>
      <c r="K28" s="78">
        <f>IF(RES_hh_tes_in!K28=0,"",RES_hh_tes_in!K28/RES_hh_fec_in!K28)</f>
        <v>0.5806552614033762</v>
      </c>
      <c r="L28" s="78">
        <f>IF(RES_hh_tes_in!L28=0,"",RES_hh_tes_in!L28/RES_hh_fec_in!L28)</f>
        <v>0.58104247068593273</v>
      </c>
      <c r="M28" s="78">
        <f>IF(RES_hh_tes_in!M28=0,"",RES_hh_tes_in!M28/RES_hh_fec_in!M28)</f>
        <v>0.58125084054542941</v>
      </c>
      <c r="N28" s="78">
        <f>IF(RES_hh_tes_in!N28=0,"",RES_hh_tes_in!N28/RES_hh_fec_in!N28)</f>
        <v>0.58125084054542953</v>
      </c>
      <c r="O28" s="78">
        <f>IF(RES_hh_tes_in!O28=0,"",RES_hh_tes_in!O28/RES_hh_fec_in!O28)</f>
        <v>0.58125084054542953</v>
      </c>
      <c r="P28" s="78">
        <f>IF(RES_hh_tes_in!P28=0,"",RES_hh_tes_in!P28/RES_hh_fec_in!P28)</f>
        <v>0.58125084054542953</v>
      </c>
      <c r="Q28" s="78">
        <f>IF(RES_hh_tes_in!Q28=0,"",RES_hh_tes_in!Q28/RES_hh_fec_in!Q28)</f>
        <v>0.58125084054542953</v>
      </c>
      <c r="R28" s="78">
        <f>IF(RES_hh_tes_in!R28=0,"",RES_hh_tes_in!R28/RES_hh_fec_in!R28)</f>
        <v>0.58256725848962454</v>
      </c>
      <c r="S28" s="78">
        <f>IF(RES_hh_tes_in!S28=0,"",RES_hh_tes_in!S28/RES_hh_fec_in!S28)</f>
        <v>0.58471990009483865</v>
      </c>
      <c r="T28" s="78">
        <f>IF(RES_hh_tes_in!T28=0,"",RES_hh_tes_in!T28/RES_hh_fec_in!T28)</f>
        <v>0.58723131530091977</v>
      </c>
      <c r="U28" s="78">
        <f>IF(RES_hh_tes_in!U28=0,"",RES_hh_tes_in!U28/RES_hh_fec_in!U28)</f>
        <v>0.58983242390721857</v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0.57609277958740213</v>
      </c>
      <c r="D29" s="78">
        <f>IF(RES_hh_tes_in!D29=0,"",RES_hh_tes_in!D29/RES_hh_fec_in!D29)</f>
        <v>0.57712845974247529</v>
      </c>
      <c r="E29" s="78">
        <f>IF(RES_hh_tes_in!E29=0,"",RES_hh_tes_in!E29/RES_hh_fec_in!E29)</f>
        <v>0.57814953365107757</v>
      </c>
      <c r="F29" s="78">
        <f>IF(RES_hh_tes_in!F29=0,"",RES_hh_tes_in!F29/RES_hh_fec_in!F29)</f>
        <v>0.57916861579879753</v>
      </c>
      <c r="G29" s="78">
        <f>IF(RES_hh_tes_in!G29=0,"",RES_hh_tes_in!G29/RES_hh_fec_in!G29)</f>
        <v>0.58017424645264293</v>
      </c>
      <c r="H29" s="78">
        <f>IF(RES_hh_tes_in!H29=0,"",RES_hh_tes_in!H29/RES_hh_fec_in!H29)</f>
        <v>0.58116782813804246</v>
      </c>
      <c r="I29" s="78">
        <f>IF(RES_hh_tes_in!I29=0,"",RES_hh_tes_in!I29/RES_hh_fec_in!I29)</f>
        <v>0.5821465371764516</v>
      </c>
      <c r="J29" s="78">
        <f>IF(RES_hh_tes_in!J29=0,"",RES_hh_tes_in!J29/RES_hh_fec_in!J29)</f>
        <v>0.58309880595354435</v>
      </c>
      <c r="K29" s="78">
        <f>IF(RES_hh_tes_in!K29=0,"",RES_hh_tes_in!K29/RES_hh_fec_in!K29)</f>
        <v>0.58401479895449926</v>
      </c>
      <c r="L29" s="78">
        <f>IF(RES_hh_tes_in!L29=0,"",RES_hh_tes_in!L29/RES_hh_fec_in!L29)</f>
        <v>0.58489188477586551</v>
      </c>
      <c r="M29" s="78">
        <f>IF(RES_hh_tes_in!M29=0,"",RES_hh_tes_in!M29/RES_hh_fec_in!M29)</f>
        <v>0.58536387307159532</v>
      </c>
      <c r="N29" s="78">
        <f>IF(RES_hh_tes_in!N29=0,"",RES_hh_tes_in!N29/RES_hh_fec_in!N29)</f>
        <v>0.58536387307159532</v>
      </c>
      <c r="O29" s="78">
        <f>IF(RES_hh_tes_in!O29=0,"",RES_hh_tes_in!O29/RES_hh_fec_in!O29)</f>
        <v>0.58536387307159532</v>
      </c>
      <c r="P29" s="78">
        <f>IF(RES_hh_tes_in!P29=0,"",RES_hh_tes_in!P29/RES_hh_fec_in!P29)</f>
        <v>0.58536387307159543</v>
      </c>
      <c r="Q29" s="78">
        <f>IF(RES_hh_tes_in!Q29=0,"",RES_hh_tes_in!Q29/RES_hh_fec_in!Q29)</f>
        <v>0.58536387307159532</v>
      </c>
      <c r="R29" s="78">
        <f>IF(RES_hh_tes_in!R29=0,"",RES_hh_tes_in!R29/RES_hh_fec_in!R29)</f>
        <v>0.58834575280914259</v>
      </c>
      <c r="S29" s="78">
        <f>IF(RES_hh_tes_in!S29=0,"",RES_hh_tes_in!S29/RES_hh_fec_in!S29)</f>
        <v>0.59322180179730344</v>
      </c>
      <c r="T29" s="78">
        <f>IF(RES_hh_tes_in!T29=0,"",RES_hh_tes_in!T29/RES_hh_fec_in!T29)</f>
        <v>0.59891052561682034</v>
      </c>
      <c r="U29" s="78">
        <f>IF(RES_hh_tes_in!U29=0,"",RES_hh_tes_in!U29/RES_hh_fec_in!U29)</f>
        <v>0.60480241814417823</v>
      </c>
      <c r="V29" s="78">
        <f>IF(RES_hh_tes_in!V29=0,"",RES_hh_tes_in!V29/RES_hh_fec_in!V29)</f>
        <v>0.61028797325585615</v>
      </c>
      <c r="W29" s="78">
        <f>IF(RES_hh_tes_in!W29=0,"",RES_hh_tes_in!W29/RES_hh_fec_in!W29)</f>
        <v>0.61536719095185188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0.57125956219086738</v>
      </c>
      <c r="D30" s="78">
        <f>IF(RES_hh_tes_in!D30=0,"",RES_hh_tes_in!D30/RES_hh_fec_in!D30)</f>
        <v>0.57237976233774579</v>
      </c>
      <c r="E30" s="78">
        <f>IF(RES_hh_tes_in!E30=0,"",RES_hh_tes_in!E30/RES_hh_fec_in!E30)</f>
        <v>0.57348416424869031</v>
      </c>
      <c r="F30" s="78">
        <f>IF(RES_hh_tes_in!F30=0,"",RES_hh_tes_in!F30/RES_hh_fec_in!F30)</f>
        <v>0.57458641185473458</v>
      </c>
      <c r="G30" s="78">
        <f>IF(RES_hh_tes_in!G30=0,"",RES_hh_tes_in!G30/RES_hh_fec_in!G30)</f>
        <v>0.5756741102147207</v>
      </c>
      <c r="H30" s="78">
        <f>IF(RES_hh_tes_in!H30=0,"",RES_hh_tes_in!H30/RES_hh_fec_in!H30)</f>
        <v>0.57674877631165078</v>
      </c>
      <c r="I30" s="78">
        <f>IF(RES_hh_tes_in!I30=0,"",RES_hh_tes_in!I30/RES_hh_fec_in!I30)</f>
        <v>0.57780735603166045</v>
      </c>
      <c r="J30" s="78">
        <f>IF(RES_hh_tes_in!J30=0,"",RES_hh_tes_in!J30/RES_hh_fec_in!J30)</f>
        <v>0.57883733774825719</v>
      </c>
      <c r="K30" s="78">
        <f>IF(RES_hh_tes_in!K30=0,"",RES_hh_tes_in!K30/RES_hh_fec_in!K30)</f>
        <v>0.57982808328797142</v>
      </c>
      <c r="L30" s="78">
        <f>IF(RES_hh_tes_in!L30=0,"",RES_hh_tes_in!L30/RES_hh_fec_in!L30)</f>
        <v>0.58077674650325717</v>
      </c>
      <c r="M30" s="78">
        <f>IF(RES_hh_tes_in!M30=0,"",RES_hh_tes_in!M30/RES_hh_fec_in!M30)</f>
        <v>0.58128725291357297</v>
      </c>
      <c r="N30" s="78">
        <f>IF(RES_hh_tes_in!N30=0,"",RES_hh_tes_in!N30/RES_hh_fec_in!N30)</f>
        <v>0.58128725291357297</v>
      </c>
      <c r="O30" s="78">
        <f>IF(RES_hh_tes_in!O30=0,"",RES_hh_tes_in!O30/RES_hh_fec_in!O30)</f>
        <v>0.58128725291357297</v>
      </c>
      <c r="P30" s="78">
        <f>IF(RES_hh_tes_in!P30=0,"",RES_hh_tes_in!P30/RES_hh_fec_in!P30)</f>
        <v>0.58128725291357297</v>
      </c>
      <c r="Q30" s="78">
        <f>IF(RES_hh_tes_in!Q30=0,"",RES_hh_tes_in!Q30/RES_hh_fec_in!Q30)</f>
        <v>0.58128725291357297</v>
      </c>
      <c r="R30" s="78">
        <f>IF(RES_hh_tes_in!R30=0,"",RES_hh_tes_in!R30/RES_hh_fec_in!R30)</f>
        <v>0.58451247848501275</v>
      </c>
      <c r="S30" s="78">
        <f>IF(RES_hh_tes_in!S30=0,"",RES_hh_tes_in!S30/RES_hh_fec_in!S30)</f>
        <v>0.58978645304749611</v>
      </c>
      <c r="T30" s="78">
        <f>IF(RES_hh_tes_in!T30=0,"",RES_hh_tes_in!T30/RES_hh_fec_in!T30)</f>
        <v>0.59593942337038885</v>
      </c>
      <c r="U30" s="78">
        <f>IF(RES_hh_tes_in!U30=0,"",RES_hh_tes_in!U30/RES_hh_fec_in!U30)</f>
        <v>0.60231214263338606</v>
      </c>
      <c r="V30" s="78">
        <f>IF(RES_hh_tes_in!V30=0,"",RES_hh_tes_in!V30/RES_hh_fec_in!V30)</f>
        <v>0.60824536401617646</v>
      </c>
      <c r="W30" s="78">
        <f>IF(RES_hh_tes_in!W30=0,"",RES_hh_tes_in!W30/RES_hh_fec_in!W30)</f>
        <v>0.61373908751875761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0.57044227462319419</v>
      </c>
      <c r="D31" s="78">
        <f>IF(RES_hh_tes_in!D31=0,"",RES_hh_tes_in!D31/RES_hh_fec_in!D31)</f>
        <v>0.57082581799248833</v>
      </c>
      <c r="E31" s="78">
        <f>IF(RES_hh_tes_in!E31=0,"",RES_hh_tes_in!E31/RES_hh_fec_in!E31)</f>
        <v>0.57120395223140863</v>
      </c>
      <c r="F31" s="78">
        <f>IF(RES_hh_tes_in!F31=0,"",RES_hh_tes_in!F31/RES_hh_fec_in!F31)</f>
        <v>0.57158134886164158</v>
      </c>
      <c r="G31" s="78">
        <f>IF(RES_hh_tes_in!G31=0,"",RES_hh_tes_in!G31/RES_hh_fec_in!G31)</f>
        <v>0.57195376400096043</v>
      </c>
      <c r="H31" s="78">
        <f>IF(RES_hh_tes_in!H31=0,"",RES_hh_tes_in!H31/RES_hh_fec_in!H31)</f>
        <v>0.57232171704652213</v>
      </c>
      <c r="I31" s="78">
        <f>IF(RES_hh_tes_in!I31=0,"",RES_hh_tes_in!I31/RES_hh_fec_in!I31)</f>
        <v>0.5726841623056218</v>
      </c>
      <c r="J31" s="78">
        <f>IF(RES_hh_tes_in!J31=0,"",RES_hh_tes_in!J31/RES_hh_fec_in!J31)</f>
        <v>0.57303681594434486</v>
      </c>
      <c r="K31" s="78">
        <f>IF(RES_hh_tes_in!K31=0,"",RES_hh_tes_in!K31/RES_hh_fec_in!K31)</f>
        <v>0.57337603557708083</v>
      </c>
      <c r="L31" s="78">
        <f>IF(RES_hh_tes_in!L31=0,"",RES_hh_tes_in!L31/RES_hh_fec_in!L31)</f>
        <v>0.57370084671634902</v>
      </c>
      <c r="M31" s="78">
        <f>IF(RES_hh_tes_in!M31=0,"",RES_hh_tes_in!M31/RES_hh_fec_in!M31)</f>
        <v>0.57387563811340814</v>
      </c>
      <c r="N31" s="78">
        <f>IF(RES_hh_tes_in!N31=0,"",RES_hh_tes_in!N31/RES_hh_fec_in!N31)</f>
        <v>0.57387563811340814</v>
      </c>
      <c r="O31" s="78">
        <f>IF(RES_hh_tes_in!O31=0,"",RES_hh_tes_in!O31/RES_hh_fec_in!O31)</f>
        <v>0.57387563811340814</v>
      </c>
      <c r="P31" s="78">
        <f>IF(RES_hh_tes_in!P31=0,"",RES_hh_tes_in!P31/RES_hh_fec_in!P31)</f>
        <v>0.57387563811340814</v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>
        <f>IF(RES_hh_tes_in!U31=0,"",RES_hh_tes_in!U31/RES_hh_fec_in!U31)</f>
        <v>0.58107431333644122</v>
      </c>
      <c r="V31" s="78">
        <f>IF(RES_hh_tes_in!V31=0,"",RES_hh_tes_in!V31/RES_hh_fec_in!V31)</f>
        <v>0.5831057786297319</v>
      </c>
      <c r="W31" s="78">
        <f>IF(RES_hh_tes_in!W31=0,"",RES_hh_tes_in!W31/RES_hh_fec_in!W31)</f>
        <v>0.58498676501240743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0.74252275591685801</v>
      </c>
      <c r="D32" s="81">
        <f>IF(RES_hh_tes_in!D32=0,"",RES_hh_tes_in!D32/RES_hh_fec_in!D32)</f>
        <v>0.74407364854826286</v>
      </c>
      <c r="E32" s="81">
        <f>IF(RES_hh_tes_in!E32=0,"",RES_hh_tes_in!E32/RES_hh_fec_in!E32)</f>
        <v>0.7456818894300975</v>
      </c>
      <c r="F32" s="81">
        <f>IF(RES_hh_tes_in!F32=0,"",RES_hh_tes_in!F32/RES_hh_fec_in!F32)</f>
        <v>0.7472979505278996</v>
      </c>
      <c r="G32" s="81">
        <f>IF(RES_hh_tes_in!G32=0,"",RES_hh_tes_in!G32/RES_hh_fec_in!G32)</f>
        <v>0.74896682599117825</v>
      </c>
      <c r="H32" s="81">
        <f>IF(RES_hh_tes_in!H32=0,"",RES_hh_tes_in!H32/RES_hh_fec_in!H32)</f>
        <v>0.75068300910884145</v>
      </c>
      <c r="I32" s="81">
        <f>IF(RES_hh_tes_in!I32=0,"",RES_hh_tes_in!I32/RES_hh_fec_in!I32)</f>
        <v>0.75245758644064209</v>
      </c>
      <c r="J32" s="81">
        <f>IF(RES_hh_tes_in!J32=0,"",RES_hh_tes_in!J32/RES_hh_fec_in!J32)</f>
        <v>0.75433597570868871</v>
      </c>
      <c r="K32" s="81">
        <f>IF(RES_hh_tes_in!K32=0,"",RES_hh_tes_in!K32/RES_hh_fec_in!K32)</f>
        <v>0.75635679392305355</v>
      </c>
      <c r="L32" s="81">
        <f>IF(RES_hh_tes_in!L32=0,"",RES_hh_tes_in!L32/RES_hh_fec_in!L32)</f>
        <v>0.75853037271714807</v>
      </c>
      <c r="M32" s="81">
        <f>IF(RES_hh_tes_in!M32=0,"",RES_hh_tes_in!M32/RES_hh_fec_in!M32)</f>
        <v>0.76148759680790468</v>
      </c>
      <c r="N32" s="81">
        <f>IF(RES_hh_tes_in!N32=0,"",RES_hh_tes_in!N32/RES_hh_fec_in!N32)</f>
        <v>0.76540735588810149</v>
      </c>
      <c r="O32" s="81">
        <f>IF(RES_hh_tes_in!O32=0,"",RES_hh_tes_in!O32/RES_hh_fec_in!O32)</f>
        <v>0.77072461652017688</v>
      </c>
      <c r="P32" s="81">
        <f>IF(RES_hh_tes_in!P32=0,"",RES_hh_tes_in!P32/RES_hh_fec_in!P32)</f>
        <v>0.77766782706853932</v>
      </c>
      <c r="Q32" s="81">
        <f>IF(RES_hh_tes_in!Q32=0,"",RES_hh_tes_in!Q32/RES_hh_fec_in!Q32)</f>
        <v>0.78661670040121956</v>
      </c>
      <c r="R32" s="81">
        <f>IF(RES_hh_tes_in!R32=0,"",RES_hh_tes_in!R32/RES_hh_fec_in!R32)</f>
        <v>0.79879026270052245</v>
      </c>
      <c r="S32" s="81">
        <f>IF(RES_hh_tes_in!S32=0,"",RES_hh_tes_in!S32/RES_hh_fec_in!S32)</f>
        <v>0.8139840070637504</v>
      </c>
      <c r="T32" s="81">
        <f>IF(RES_hh_tes_in!T32=0,"",RES_hh_tes_in!T32/RES_hh_fec_in!T32)</f>
        <v>0.83031974641894879</v>
      </c>
      <c r="U32" s="81">
        <f>IF(RES_hh_tes_in!U32=0,"",RES_hh_tes_in!U32/RES_hh_fec_in!U32)</f>
        <v>0.84591929369420871</v>
      </c>
      <c r="V32" s="81">
        <f>IF(RES_hh_tes_in!V32=0,"",RES_hh_tes_in!V32/RES_hh_fec_in!V32)</f>
        <v>0.85890446181760016</v>
      </c>
      <c r="W32" s="81">
        <f>IF(RES_hh_tes_in!W32=0,"",RES_hh_tes_in!W32/RES_hh_fec_in!W32)</f>
        <v>0.86861550424551714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396.94004739227756</v>
      </c>
      <c r="D3" s="65">
        <f t="shared" si="0"/>
        <v>588.66800571112208</v>
      </c>
      <c r="E3" s="65">
        <f t="shared" si="0"/>
        <v>820.97696885715368</v>
      </c>
      <c r="F3" s="65">
        <f t="shared" si="0"/>
        <v>773.91579105146423</v>
      </c>
      <c r="G3" s="65">
        <f t="shared" si="0"/>
        <v>505.30012144289697</v>
      </c>
      <c r="H3" s="65">
        <f t="shared" si="0"/>
        <v>660.90927808192373</v>
      </c>
      <c r="I3" s="65">
        <f t="shared" si="0"/>
        <v>647.04297720817522</v>
      </c>
      <c r="J3" s="65">
        <f t="shared" si="0"/>
        <v>744.20018208261638</v>
      </c>
      <c r="K3" s="65">
        <f t="shared" si="0"/>
        <v>521.31221742034029</v>
      </c>
      <c r="L3" s="65">
        <f t="shared" si="0"/>
        <v>565.3640985775537</v>
      </c>
      <c r="M3" s="65">
        <f t="shared" si="0"/>
        <v>455.30859247694264</v>
      </c>
      <c r="N3" s="65">
        <f t="shared" si="0"/>
        <v>522.05147706622745</v>
      </c>
      <c r="O3" s="65">
        <f t="shared" si="0"/>
        <v>462.67806791529063</v>
      </c>
      <c r="P3" s="65">
        <f t="shared" si="0"/>
        <v>437.64882252328101</v>
      </c>
      <c r="Q3" s="65">
        <f t="shared" si="0"/>
        <v>525.277257307372</v>
      </c>
      <c r="R3" s="65">
        <f t="shared" ref="R3:V3" si="1">SUM(R4,R15,R17,R27)</f>
        <v>442.52034997620001</v>
      </c>
      <c r="S3" s="65">
        <f t="shared" si="1"/>
        <v>387.94277428845436</v>
      </c>
      <c r="T3" s="65">
        <f t="shared" si="1"/>
        <v>325.41354746966169</v>
      </c>
      <c r="U3" s="65">
        <f t="shared" si="1"/>
        <v>292.18211753667657</v>
      </c>
      <c r="V3" s="65">
        <f t="shared" si="1"/>
        <v>303.83818155673004</v>
      </c>
      <c r="W3" s="65">
        <f t="shared" ref="W3" si="2">SUM(W4,W15,W17,W27)</f>
        <v>279.85570361742117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291.87509514857629</v>
      </c>
      <c r="D4" s="69">
        <f t="shared" si="3"/>
        <v>452.00955572890143</v>
      </c>
      <c r="E4" s="69">
        <f t="shared" si="3"/>
        <v>648.81552977722959</v>
      </c>
      <c r="F4" s="69">
        <f t="shared" si="3"/>
        <v>616.66695226745423</v>
      </c>
      <c r="G4" s="69">
        <f t="shared" si="3"/>
        <v>380.96190078398035</v>
      </c>
      <c r="H4" s="69">
        <f t="shared" si="3"/>
        <v>471.27222263865531</v>
      </c>
      <c r="I4" s="69">
        <f t="shared" si="3"/>
        <v>478.30455855682226</v>
      </c>
      <c r="J4" s="69">
        <f t="shared" si="3"/>
        <v>569.43075004044829</v>
      </c>
      <c r="K4" s="69">
        <f t="shared" si="3"/>
        <v>376.36004053039443</v>
      </c>
      <c r="L4" s="69">
        <f t="shared" si="3"/>
        <v>427.07472652758435</v>
      </c>
      <c r="M4" s="69">
        <f t="shared" si="3"/>
        <v>331.44457133921742</v>
      </c>
      <c r="N4" s="69">
        <f t="shared" si="3"/>
        <v>388.99047571357835</v>
      </c>
      <c r="O4" s="69">
        <f t="shared" si="3"/>
        <v>358.298898416405</v>
      </c>
      <c r="P4" s="69">
        <f t="shared" si="3"/>
        <v>353.3768547506711</v>
      </c>
      <c r="Q4" s="69">
        <f t="shared" si="3"/>
        <v>443.53869644516431</v>
      </c>
      <c r="R4" s="69">
        <f t="shared" ref="R4:V4" si="4">SUM(R5:R14)</f>
        <v>321.00522801079899</v>
      </c>
      <c r="S4" s="69">
        <f t="shared" si="4"/>
        <v>281.14391303795071</v>
      </c>
      <c r="T4" s="69">
        <f t="shared" si="4"/>
        <v>237.18349206629728</v>
      </c>
      <c r="U4" s="69">
        <f t="shared" si="4"/>
        <v>192.59869343420576</v>
      </c>
      <c r="V4" s="69">
        <f t="shared" si="4"/>
        <v>204.97396576546674</v>
      </c>
      <c r="W4" s="69">
        <f t="shared" ref="W4" si="5">SUM(W5:W14)</f>
        <v>182.82910021197284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22.953651660134028</v>
      </c>
      <c r="D5" s="72">
        <v>21.431248778326445</v>
      </c>
      <c r="E5" s="72">
        <v>19.193026208492995</v>
      </c>
      <c r="F5" s="72">
        <v>47.712427201268873</v>
      </c>
      <c r="G5" s="72">
        <v>32.144148741287147</v>
      </c>
      <c r="H5" s="72">
        <v>35.311367993225161</v>
      </c>
      <c r="I5" s="72">
        <v>21.111039373753112</v>
      </c>
      <c r="J5" s="72">
        <v>33.717686674444892</v>
      </c>
      <c r="K5" s="72">
        <v>24.504617009162281</v>
      </c>
      <c r="L5" s="72">
        <v>6.7616487453142105</v>
      </c>
      <c r="M5" s="72">
        <v>8.0987779917744387</v>
      </c>
      <c r="N5" s="72">
        <v>5.1561926207396169</v>
      </c>
      <c r="O5" s="72">
        <v>4.1872111408639077</v>
      </c>
      <c r="P5" s="72">
        <v>2.6241563927593399</v>
      </c>
      <c r="Q5" s="72">
        <v>18.116832073370247</v>
      </c>
      <c r="R5" s="72">
        <v>19.76295245022693</v>
      </c>
      <c r="S5" s="72">
        <v>46.004286375375308</v>
      </c>
      <c r="T5" s="72">
        <v>19.331544961651954</v>
      </c>
      <c r="U5" s="72">
        <v>5.7283365787232059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0</v>
      </c>
      <c r="D6" s="72">
        <v>27.935031417146867</v>
      </c>
      <c r="E6" s="72">
        <v>40.703562461049934</v>
      </c>
      <c r="F6" s="72">
        <v>65.196396299171923</v>
      </c>
      <c r="G6" s="72">
        <v>52.694666681007412</v>
      </c>
      <c r="H6" s="72">
        <v>55.888374867147867</v>
      </c>
      <c r="I6" s="72">
        <v>74.651892994292723</v>
      </c>
      <c r="J6" s="72">
        <v>76.832168711058046</v>
      </c>
      <c r="K6" s="72">
        <v>36.509548663490158</v>
      </c>
      <c r="L6" s="72">
        <v>35.288436012957625</v>
      </c>
      <c r="M6" s="72">
        <v>34.314516367924703</v>
      </c>
      <c r="N6" s="72">
        <v>51.397419752775299</v>
      </c>
      <c r="O6" s="72">
        <v>33.854184429492591</v>
      </c>
      <c r="P6" s="72">
        <v>0</v>
      </c>
      <c r="Q6" s="72">
        <v>12.570040954769748</v>
      </c>
      <c r="R6" s="72">
        <v>12.201296208168932</v>
      </c>
      <c r="S6" s="72">
        <v>16.83128490150823</v>
      </c>
      <c r="T6" s="72">
        <v>14.575272815297547</v>
      </c>
      <c r="U6" s="72">
        <v>6.1839624344572908</v>
      </c>
      <c r="V6" s="72">
        <v>11.842873215961333</v>
      </c>
      <c r="W6" s="72">
        <v>25.634317684017759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113.44136382714822</v>
      </c>
      <c r="D7" s="72">
        <v>180.85276568068653</v>
      </c>
      <c r="E7" s="72">
        <v>266.45915360461328</v>
      </c>
      <c r="F7" s="72">
        <v>257.8391638368343</v>
      </c>
      <c r="G7" s="72">
        <v>111.6597532373024</v>
      </c>
      <c r="H7" s="72">
        <v>20.523804280764047</v>
      </c>
      <c r="I7" s="72">
        <v>95.0297928545113</v>
      </c>
      <c r="J7" s="72">
        <v>158.028123391571</v>
      </c>
      <c r="K7" s="72">
        <v>142.8106674991563</v>
      </c>
      <c r="L7" s="72">
        <v>141.14703004214374</v>
      </c>
      <c r="M7" s="72">
        <v>168.39644427096536</v>
      </c>
      <c r="N7" s="72">
        <v>206.46496899507855</v>
      </c>
      <c r="O7" s="72">
        <v>252.31662309029457</v>
      </c>
      <c r="P7" s="72">
        <v>210.94832454856694</v>
      </c>
      <c r="Q7" s="72">
        <v>279.061535074071</v>
      </c>
      <c r="R7" s="72">
        <v>92.662806991286629</v>
      </c>
      <c r="S7" s="72">
        <v>48.969594640463981</v>
      </c>
      <c r="T7" s="72">
        <v>30.189204819033044</v>
      </c>
      <c r="U7" s="72">
        <v>43.14604236863785</v>
      </c>
      <c r="V7" s="72">
        <v>78.23247024265757</v>
      </c>
      <c r="W7" s="72">
        <v>71.416367766959752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155.48007966129401</v>
      </c>
      <c r="D8" s="72">
        <v>221.79050985274162</v>
      </c>
      <c r="E8" s="72">
        <v>322.4597875030733</v>
      </c>
      <c r="F8" s="72">
        <v>245.91896493017907</v>
      </c>
      <c r="G8" s="72">
        <v>184.46333212438341</v>
      </c>
      <c r="H8" s="72">
        <v>359.54867549751822</v>
      </c>
      <c r="I8" s="72">
        <v>287.51183333426513</v>
      </c>
      <c r="J8" s="72">
        <v>300.85277126337434</v>
      </c>
      <c r="K8" s="72">
        <v>172.53520735858569</v>
      </c>
      <c r="L8" s="72">
        <v>243.87761172716876</v>
      </c>
      <c r="M8" s="72">
        <v>120.63483270855289</v>
      </c>
      <c r="N8" s="72">
        <v>125.97189434498488</v>
      </c>
      <c r="O8" s="72">
        <v>67.940879755753969</v>
      </c>
      <c r="P8" s="72">
        <v>139.80437380934481</v>
      </c>
      <c r="Q8" s="72">
        <v>133.79028834295329</v>
      </c>
      <c r="R8" s="72">
        <v>196.37817236111647</v>
      </c>
      <c r="S8" s="72">
        <v>169.33874712060316</v>
      </c>
      <c r="T8" s="72">
        <v>173.08746947031474</v>
      </c>
      <c r="U8" s="72">
        <v>137.54035205238742</v>
      </c>
      <c r="V8" s="72">
        <v>114.89862230684784</v>
      </c>
      <c r="W8" s="72">
        <v>85.778414760995346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78.24679464163998</v>
      </c>
      <c r="D17" s="69">
        <f t="shared" si="7"/>
        <v>95.088923091823574</v>
      </c>
      <c r="E17" s="69">
        <f t="shared" si="7"/>
        <v>122.56394128249688</v>
      </c>
      <c r="F17" s="69">
        <f t="shared" si="7"/>
        <v>113.26530232344354</v>
      </c>
      <c r="G17" s="69">
        <f t="shared" si="7"/>
        <v>86.369569236380727</v>
      </c>
      <c r="H17" s="69">
        <f t="shared" si="7"/>
        <v>136.28430306127416</v>
      </c>
      <c r="I17" s="69">
        <f t="shared" si="7"/>
        <v>115.2620343594012</v>
      </c>
      <c r="J17" s="69">
        <f t="shared" si="7"/>
        <v>118.89763891105454</v>
      </c>
      <c r="K17" s="69">
        <f t="shared" si="7"/>
        <v>99.928608384087383</v>
      </c>
      <c r="L17" s="69">
        <f t="shared" si="7"/>
        <v>97.19820283679843</v>
      </c>
      <c r="M17" s="69">
        <f t="shared" si="7"/>
        <v>88.002364881127789</v>
      </c>
      <c r="N17" s="69">
        <f t="shared" si="7"/>
        <v>94.944683818599771</v>
      </c>
      <c r="O17" s="69">
        <f t="shared" si="7"/>
        <v>75.796578375418918</v>
      </c>
      <c r="P17" s="69">
        <f t="shared" si="7"/>
        <v>57.922558725050138</v>
      </c>
      <c r="Q17" s="69">
        <f t="shared" si="7"/>
        <v>48.657762075432665</v>
      </c>
      <c r="R17" s="69">
        <f t="shared" ref="R17:V17" si="8">SUM(R18:R26)</f>
        <v>81.137251640774153</v>
      </c>
      <c r="S17" s="69">
        <f t="shared" si="8"/>
        <v>74.408069980261359</v>
      </c>
      <c r="T17" s="69">
        <f t="shared" si="8"/>
        <v>58.994101920296558</v>
      </c>
      <c r="U17" s="69">
        <f t="shared" si="8"/>
        <v>68.088999115886665</v>
      </c>
      <c r="V17" s="69">
        <f t="shared" si="8"/>
        <v>66.212085565095208</v>
      </c>
      <c r="W17" s="69">
        <f t="shared" ref="W17" si="9">SUM(W18:W26)</f>
        <v>64.816570572443808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0.14421648147214206</v>
      </c>
      <c r="D18" s="72">
        <v>0.20502256437430885</v>
      </c>
      <c r="E18" s="72">
        <v>0.27836262669749295</v>
      </c>
      <c r="F18" s="72">
        <v>0.36247489843484931</v>
      </c>
      <c r="G18" s="72">
        <v>0.20596177472540275</v>
      </c>
      <c r="H18" s="72">
        <v>8.2347850478154003E-2</v>
      </c>
      <c r="I18" s="72">
        <v>5.8464817080710357E-2</v>
      </c>
      <c r="J18" s="72">
        <v>0.87687074530492592</v>
      </c>
      <c r="K18" s="72">
        <v>0.351770403349419</v>
      </c>
      <c r="L18" s="72">
        <v>0.19509464065540791</v>
      </c>
      <c r="M18" s="72">
        <v>0.22613376040593014</v>
      </c>
      <c r="N18" s="72">
        <v>0.15522304656794458</v>
      </c>
      <c r="O18" s="72">
        <v>0.18099097249879112</v>
      </c>
      <c r="P18" s="72">
        <v>4.5601666930795232E-2</v>
      </c>
      <c r="Q18" s="72">
        <v>0.2091904867726696</v>
      </c>
      <c r="R18" s="72">
        <v>0.20872478610875564</v>
      </c>
      <c r="S18" s="72">
        <v>0.36221245684171743</v>
      </c>
      <c r="T18" s="72">
        <v>0.23647657125804714</v>
      </c>
      <c r="U18" s="72">
        <v>0.12256041153142605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36.872156021838165</v>
      </c>
      <c r="D19" s="72">
        <v>36.889248262347259</v>
      </c>
      <c r="E19" s="72">
        <v>51.020309129771029</v>
      </c>
      <c r="F19" s="72">
        <v>57.860536206513764</v>
      </c>
      <c r="G19" s="72">
        <v>45.409172636445334</v>
      </c>
      <c r="H19" s="72">
        <v>65.784624810419857</v>
      </c>
      <c r="I19" s="72">
        <v>48.555342271954238</v>
      </c>
      <c r="J19" s="72">
        <v>49.188903743956693</v>
      </c>
      <c r="K19" s="72">
        <v>54.660305071170399</v>
      </c>
      <c r="L19" s="72">
        <v>53.461491066753581</v>
      </c>
      <c r="M19" s="72">
        <v>55.218937228405899</v>
      </c>
      <c r="N19" s="72">
        <v>47.849396344696409</v>
      </c>
      <c r="O19" s="72">
        <v>38.09313024542606</v>
      </c>
      <c r="P19" s="72">
        <v>16.592686771060642</v>
      </c>
      <c r="Q19" s="72">
        <v>8.7543291523478768</v>
      </c>
      <c r="R19" s="72">
        <v>17.152504633268006</v>
      </c>
      <c r="S19" s="72">
        <v>20.181638870679247</v>
      </c>
      <c r="T19" s="72">
        <v>18.007937880530918</v>
      </c>
      <c r="U19" s="72">
        <v>21.46737048077286</v>
      </c>
      <c r="V19" s="72">
        <v>24.432642292118036</v>
      </c>
      <c r="W19" s="72">
        <v>32.289074646717424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0.56744742163035833</v>
      </c>
      <c r="D20" s="72">
        <v>1.5857230178156512</v>
      </c>
      <c r="E20" s="72">
        <v>2.9699922526962577</v>
      </c>
      <c r="F20" s="72">
        <v>2.8546031586655669</v>
      </c>
      <c r="G20" s="72">
        <v>1.1612584968315396</v>
      </c>
      <c r="H20" s="72">
        <v>0.15364416002403886</v>
      </c>
      <c r="I20" s="72">
        <v>3.6541094679587918</v>
      </c>
      <c r="J20" s="72">
        <v>11.411551795916642</v>
      </c>
      <c r="K20" s="72">
        <v>5.8632476174929113</v>
      </c>
      <c r="L20" s="72">
        <v>5.2690087476381944</v>
      </c>
      <c r="M20" s="72">
        <v>9.1552941460116024</v>
      </c>
      <c r="N20" s="72">
        <v>14.323826267222538</v>
      </c>
      <c r="O20" s="72">
        <v>19.368705913733912</v>
      </c>
      <c r="P20" s="72">
        <v>3.9359438986911903</v>
      </c>
      <c r="Q20" s="72">
        <v>2.6352919050191015</v>
      </c>
      <c r="R20" s="72">
        <v>1.8065428592383681</v>
      </c>
      <c r="S20" s="72">
        <v>2.2410595281754166</v>
      </c>
      <c r="T20" s="72">
        <v>1.0551183074579265</v>
      </c>
      <c r="U20" s="72">
        <v>1.4016537120420431</v>
      </c>
      <c r="V20" s="72">
        <v>2.6741726411826283</v>
      </c>
      <c r="W20" s="72">
        <v>1.7356455920217908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40.66297471669931</v>
      </c>
      <c r="D21" s="72">
        <v>56.408929247286352</v>
      </c>
      <c r="E21" s="72">
        <v>68.295277273332104</v>
      </c>
      <c r="F21" s="72">
        <v>52.187688059829362</v>
      </c>
      <c r="G21" s="72">
        <v>39.593176328378455</v>
      </c>
      <c r="H21" s="72">
        <v>70.263686240352115</v>
      </c>
      <c r="I21" s="72">
        <v>62.994117802407459</v>
      </c>
      <c r="J21" s="72">
        <v>57.420312625876271</v>
      </c>
      <c r="K21" s="72">
        <v>39.053285292074655</v>
      </c>
      <c r="L21" s="72">
        <v>38.27260838175124</v>
      </c>
      <c r="M21" s="72">
        <v>23.401999746304348</v>
      </c>
      <c r="N21" s="72">
        <v>32.616238160112871</v>
      </c>
      <c r="O21" s="72">
        <v>18.153751243760151</v>
      </c>
      <c r="P21" s="72">
        <v>37.348326388367511</v>
      </c>
      <c r="Q21" s="72">
        <v>37.058950531293014</v>
      </c>
      <c r="R21" s="72">
        <v>61.969479362159021</v>
      </c>
      <c r="S21" s="72">
        <v>51.623159124564985</v>
      </c>
      <c r="T21" s="72">
        <v>39.694569161049664</v>
      </c>
      <c r="U21" s="72">
        <v>45.097414511540336</v>
      </c>
      <c r="V21" s="72">
        <v>39.105270631794546</v>
      </c>
      <c r="W21" s="72">
        <v>30.791850333704595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26.818157602061262</v>
      </c>
      <c r="D27" s="69">
        <f t="shared" si="10"/>
        <v>41.569526890397086</v>
      </c>
      <c r="E27" s="69">
        <f t="shared" si="10"/>
        <v>49.597497797427188</v>
      </c>
      <c r="F27" s="69">
        <f t="shared" si="10"/>
        <v>43.983536460566476</v>
      </c>
      <c r="G27" s="69">
        <f t="shared" si="10"/>
        <v>37.968651422535928</v>
      </c>
      <c r="H27" s="69">
        <f t="shared" si="10"/>
        <v>53.352752381994222</v>
      </c>
      <c r="I27" s="69">
        <f t="shared" si="10"/>
        <v>53.476384291951717</v>
      </c>
      <c r="J27" s="69">
        <f t="shared" si="10"/>
        <v>55.871793131113549</v>
      </c>
      <c r="K27" s="69">
        <f t="shared" si="10"/>
        <v>45.023568505858421</v>
      </c>
      <c r="L27" s="69">
        <f t="shared" si="10"/>
        <v>41.091169213170943</v>
      </c>
      <c r="M27" s="69">
        <f t="shared" si="10"/>
        <v>35.861656256597406</v>
      </c>
      <c r="N27" s="69">
        <f t="shared" si="10"/>
        <v>38.116317534049386</v>
      </c>
      <c r="O27" s="69">
        <f t="shared" si="10"/>
        <v>28.582591123466731</v>
      </c>
      <c r="P27" s="69">
        <f t="shared" si="10"/>
        <v>26.349409047559774</v>
      </c>
      <c r="Q27" s="69">
        <f t="shared" si="10"/>
        <v>33.080798786775006</v>
      </c>
      <c r="R27" s="69">
        <f t="shared" ref="R27:V27" si="11">SUM(R28:R32)</f>
        <v>40.37787032462689</v>
      </c>
      <c r="S27" s="69">
        <f t="shared" si="11"/>
        <v>32.390791270242303</v>
      </c>
      <c r="T27" s="69">
        <f t="shared" si="11"/>
        <v>29.235953483067902</v>
      </c>
      <c r="U27" s="69">
        <f t="shared" si="11"/>
        <v>31.494424986584114</v>
      </c>
      <c r="V27" s="69">
        <f t="shared" si="11"/>
        <v>32.652130226168083</v>
      </c>
      <c r="W27" s="69">
        <f t="shared" ref="W27" si="12">SUM(W28:W32)</f>
        <v>32.21003283300449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0.27308551281720728</v>
      </c>
      <c r="D28" s="72">
        <v>0.59933714254825043</v>
      </c>
      <c r="E28" s="72">
        <v>0.85557955292578725</v>
      </c>
      <c r="F28" s="72">
        <v>1.3711628674992591</v>
      </c>
      <c r="G28" s="72">
        <v>1.0654731595433826</v>
      </c>
      <c r="H28" s="72">
        <v>1.1186464650372645</v>
      </c>
      <c r="I28" s="72">
        <v>1.1179053581891742</v>
      </c>
      <c r="J28" s="72">
        <v>1.9925026101564347</v>
      </c>
      <c r="K28" s="72">
        <v>1.6335998756723349</v>
      </c>
      <c r="L28" s="72">
        <v>0.75700420289424319</v>
      </c>
      <c r="M28" s="72">
        <v>0.91260669556012497</v>
      </c>
      <c r="N28" s="72">
        <v>0.34796732996273411</v>
      </c>
      <c r="O28" s="72">
        <v>0.33387368796093758</v>
      </c>
      <c r="P28" s="72">
        <v>6.3732494531913139E-2</v>
      </c>
      <c r="Q28" s="72">
        <v>0.6805891966205091</v>
      </c>
      <c r="R28" s="72">
        <v>0.69851027219144179</v>
      </c>
      <c r="S28" s="72">
        <v>1.3306362463798467</v>
      </c>
      <c r="T28" s="72">
        <v>0.67842598490228412</v>
      </c>
      <c r="U28" s="72">
        <v>0.52032240154360354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10.437290327396074</v>
      </c>
      <c r="D29" s="72">
        <v>14.684248464909576</v>
      </c>
      <c r="E29" s="72">
        <v>18.536301111087663</v>
      </c>
      <c r="F29" s="72">
        <v>21.24957579358712</v>
      </c>
      <c r="G29" s="72">
        <v>16.644181718116307</v>
      </c>
      <c r="H29" s="72">
        <v>17.518970898503554</v>
      </c>
      <c r="I29" s="72">
        <v>19.930784311228141</v>
      </c>
      <c r="J29" s="72">
        <v>22.825851047628774</v>
      </c>
      <c r="K29" s="72">
        <v>24.633048575311214</v>
      </c>
      <c r="L29" s="72">
        <v>22.540650206956688</v>
      </c>
      <c r="M29" s="72">
        <v>24.679354957067385</v>
      </c>
      <c r="N29" s="72">
        <v>22.295906924500549</v>
      </c>
      <c r="O29" s="72">
        <v>17.801916698614022</v>
      </c>
      <c r="P29" s="72">
        <v>11.075704511241849</v>
      </c>
      <c r="Q29" s="72">
        <v>9.7200293937828626</v>
      </c>
      <c r="R29" s="72">
        <v>8.5184990850725306</v>
      </c>
      <c r="S29" s="72">
        <v>8.6903359801741296</v>
      </c>
      <c r="T29" s="72">
        <v>7.197147214728842</v>
      </c>
      <c r="U29" s="72">
        <v>8.4510250585770788</v>
      </c>
      <c r="V29" s="72">
        <v>9.3420385370451413</v>
      </c>
      <c r="W29" s="72">
        <v>12.373228858840847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16.107781761847981</v>
      </c>
      <c r="D30" s="72">
        <v>26.285941282939262</v>
      </c>
      <c r="E30" s="72">
        <v>30.205617133413739</v>
      </c>
      <c r="F30" s="72">
        <v>21.362797799480099</v>
      </c>
      <c r="G30" s="72">
        <v>20.258996544876236</v>
      </c>
      <c r="H30" s="72">
        <v>34.715135018453402</v>
      </c>
      <c r="I30" s="72">
        <v>32.427694622534403</v>
      </c>
      <c r="J30" s="72">
        <v>31.053439473328339</v>
      </c>
      <c r="K30" s="72">
        <v>18.756920054874872</v>
      </c>
      <c r="L30" s="72">
        <v>17.793514803320015</v>
      </c>
      <c r="M30" s="72">
        <v>10.269694603969898</v>
      </c>
      <c r="N30" s="72">
        <v>15.4724432795861</v>
      </c>
      <c r="O30" s="72">
        <v>10.44680073689177</v>
      </c>
      <c r="P30" s="72">
        <v>15.209972041786012</v>
      </c>
      <c r="Q30" s="72">
        <v>22.680180196371637</v>
      </c>
      <c r="R30" s="72">
        <v>31.160860967362918</v>
      </c>
      <c r="S30" s="72">
        <v>22.369819043688327</v>
      </c>
      <c r="T30" s="72">
        <v>21.360380283436776</v>
      </c>
      <c r="U30" s="72">
        <v>22.523077526463432</v>
      </c>
      <c r="V30" s="72">
        <v>23.310091689122938</v>
      </c>
      <c r="W30" s="72">
        <v>19.83680397416364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6750.2179140512862</v>
      </c>
      <c r="D3" s="65">
        <f>IF(RES_hh_fec_in!D3=0,0,1000*11630*RES_hh_fec_in!D3/RES_hh_num_in!D3)</f>
        <v>6827.5213471176785</v>
      </c>
      <c r="E3" s="65">
        <f>IF(RES_hh_fec_in!E3=0,0,1000*11630*RES_hh_fec_in!E3/RES_hh_num_in!E3)</f>
        <v>7237.2518380114352</v>
      </c>
      <c r="F3" s="65">
        <f>IF(RES_hh_fec_in!F3=0,0,1000*11630*RES_hh_fec_in!F3/RES_hh_num_in!F3)</f>
        <v>7347.823936529293</v>
      </c>
      <c r="G3" s="65">
        <f>IF(RES_hh_fec_in!G3=0,0,1000*11630*RES_hh_fec_in!G3/RES_hh_num_in!G3)</f>
        <v>7366.7436033511913</v>
      </c>
      <c r="H3" s="65">
        <f>IF(RES_hh_fec_in!H3=0,0,1000*11630*RES_hh_fec_in!H3/RES_hh_num_in!H3)</f>
        <v>7595.4760389181756</v>
      </c>
      <c r="I3" s="65">
        <f>IF(RES_hh_fec_in!I3=0,0,1000*11630*RES_hh_fec_in!I3/RES_hh_num_in!I3)</f>
        <v>7468.5542816272382</v>
      </c>
      <c r="J3" s="65">
        <f>IF(RES_hh_fec_in!J3=0,0,1000*11630*RES_hh_fec_in!J3/RES_hh_num_in!J3)</f>
        <v>7077.6058786087624</v>
      </c>
      <c r="K3" s="65">
        <f>IF(RES_hh_fec_in!K3=0,0,1000*11630*RES_hh_fec_in!K3/RES_hh_num_in!K3)</f>
        <v>7202.8370742189145</v>
      </c>
      <c r="L3" s="65">
        <f>IF(RES_hh_fec_in!L3=0,0,1000*11630*RES_hh_fec_in!L3/RES_hh_num_in!L3)</f>
        <v>7686.2542786965487</v>
      </c>
      <c r="M3" s="65">
        <f>IF(RES_hh_fec_in!M3=0,0,1000*11630*RES_hh_fec_in!M3/RES_hh_num_in!M3)</f>
        <v>7077.6072891862277</v>
      </c>
      <c r="N3" s="65">
        <f>IF(RES_hh_fec_in!N3=0,0,1000*11630*RES_hh_fec_in!N3/RES_hh_num_in!N3)</f>
        <v>6834.662330735483</v>
      </c>
      <c r="O3" s="65">
        <f>IF(RES_hh_fec_in!O3=0,0,1000*11630*RES_hh_fec_in!O3/RES_hh_num_in!O3)</f>
        <v>6336.3305071576988</v>
      </c>
      <c r="P3" s="65">
        <f>IF(RES_hh_fec_in!P3=0,0,1000*11630*RES_hh_fec_in!P3/RES_hh_num_in!P3)</f>
        <v>5686.6146146335186</v>
      </c>
      <c r="Q3" s="65">
        <f>IF(RES_hh_fec_in!Q3=0,0,1000*11630*RES_hh_fec_in!Q3/RES_hh_num_in!Q3)</f>
        <v>5698.6633445168409</v>
      </c>
      <c r="R3" s="65">
        <f>IF(RES_hh_fec_in!R3=0,0,1000*11630*RES_hh_fec_in!R3/RES_hh_num_in!R3)</f>
        <v>5127.6112950711004</v>
      </c>
      <c r="S3" s="65">
        <f>IF(RES_hh_fec_in!S3=0,0,1000*11630*RES_hh_fec_in!S3/RES_hh_num_in!S3)</f>
        <v>5102.0941231611559</v>
      </c>
      <c r="T3" s="65">
        <f>IF(RES_hh_fec_in!T3=0,0,1000*11630*RES_hh_fec_in!T3/RES_hh_num_in!T3)</f>
        <v>5580.4515515141657</v>
      </c>
      <c r="U3" s="65">
        <f>IF(RES_hh_fec_in!U3=0,0,1000*11630*RES_hh_fec_in!U3/RES_hh_num_in!U3)</f>
        <v>5087.1638210480496</v>
      </c>
      <c r="V3" s="65">
        <f>IF(RES_hh_fec_in!V3=0,0,1000*11630*RES_hh_fec_in!V3/RES_hh_num_in!V3)</f>
        <v>5025.5527877135864</v>
      </c>
      <c r="W3" s="65">
        <f>IF(RES_hh_fec_in!W3=0,0,1000*11630*RES_hh_fec_in!W3/RES_hh_num_in!W3)</f>
        <v>5012.9862824665179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4779.5940047736331</v>
      </c>
      <c r="D4" s="69">
        <f>IF(RES_hh_fec_in!D4=0,0,1000*11630*RES_hh_fec_in!D4/RES_hh_num_in!D4)</f>
        <v>4919.2208147493793</v>
      </c>
      <c r="E4" s="69">
        <f>IF(RES_hh_fec_in!E4=0,0,1000*11630*RES_hh_fec_in!E4/RES_hh_num_in!E4)</f>
        <v>5297.4126361994422</v>
      </c>
      <c r="F4" s="69">
        <f>IF(RES_hh_fec_in!F4=0,0,1000*11630*RES_hh_fec_in!F4/RES_hh_num_in!F4)</f>
        <v>5460.1900272437697</v>
      </c>
      <c r="G4" s="69">
        <f>IF(RES_hh_fec_in!G4=0,0,1000*11630*RES_hh_fec_in!G4/RES_hh_num_in!G4)</f>
        <v>5382.8198220149916</v>
      </c>
      <c r="H4" s="69">
        <f>IF(RES_hh_fec_in!H4=0,0,1000*11630*RES_hh_fec_in!H4/RES_hh_num_in!H4)</f>
        <v>5538.4292469375632</v>
      </c>
      <c r="I4" s="69">
        <f>IF(RES_hh_fec_in!I4=0,0,1000*11630*RES_hh_fec_in!I4/RES_hh_num_in!I4)</f>
        <v>5497.0475041840773</v>
      </c>
      <c r="J4" s="69">
        <f>IF(RES_hh_fec_in!J4=0,0,1000*11630*RES_hh_fec_in!J4/RES_hh_num_in!J4)</f>
        <v>5186.1033517067699</v>
      </c>
      <c r="K4" s="69">
        <f>IF(RES_hh_fec_in!K4=0,0,1000*11630*RES_hh_fec_in!K4/RES_hh_num_in!K4)</f>
        <v>5328.8862081760954</v>
      </c>
      <c r="L4" s="69">
        <f>IF(RES_hh_fec_in!L4=0,0,1000*11630*RES_hh_fec_in!L4/RES_hh_num_in!L4)</f>
        <v>5697.4524415495334</v>
      </c>
      <c r="M4" s="69">
        <f>IF(RES_hh_fec_in!M4=0,0,1000*11630*RES_hh_fec_in!M4/RES_hh_num_in!M4)</f>
        <v>5137.3272226009376</v>
      </c>
      <c r="N4" s="69">
        <f>IF(RES_hh_fec_in!N4=0,0,1000*11630*RES_hh_fec_in!N4/RES_hh_num_in!N4)</f>
        <v>4939.493141638357</v>
      </c>
      <c r="O4" s="69">
        <f>IF(RES_hh_fec_in!O4=0,0,1000*11630*RES_hh_fec_in!O4/RES_hh_num_in!O4)</f>
        <v>4639.5747797825452</v>
      </c>
      <c r="P4" s="69">
        <f>IF(RES_hh_fec_in!P4=0,0,1000*11630*RES_hh_fec_in!P4/RES_hh_num_in!P4)</f>
        <v>4003.3332892771596</v>
      </c>
      <c r="Q4" s="69">
        <f>IF(RES_hh_fec_in!Q4=0,0,1000*11630*RES_hh_fec_in!Q4/RES_hh_num_in!Q4)</f>
        <v>4017.8851421634713</v>
      </c>
      <c r="R4" s="69">
        <f>IF(RES_hh_fec_in!R4=0,0,1000*11630*RES_hh_fec_in!R4/RES_hh_num_in!R4)</f>
        <v>3299.1825612298071</v>
      </c>
      <c r="S4" s="69">
        <f>IF(RES_hh_fec_in!S4=0,0,1000*11630*RES_hh_fec_in!S4/RES_hh_num_in!S4)</f>
        <v>3286.5922286312198</v>
      </c>
      <c r="T4" s="69">
        <f>IF(RES_hh_fec_in!T4=0,0,1000*11630*RES_hh_fec_in!T4/RES_hh_num_in!T4)</f>
        <v>3704.51163221464</v>
      </c>
      <c r="U4" s="69">
        <f>IF(RES_hh_fec_in!U4=0,0,1000*11630*RES_hh_fec_in!U4/RES_hh_num_in!U4)</f>
        <v>3312.1903335172283</v>
      </c>
      <c r="V4" s="69">
        <f>IF(RES_hh_fec_in!V4=0,0,1000*11630*RES_hh_fec_in!V4/RES_hh_num_in!V4)</f>
        <v>3268.7110839566744</v>
      </c>
      <c r="W4" s="69">
        <f>IF(RES_hh_fec_in!W4=0,0,1000*11630*RES_hh_fec_in!W4/RES_hh_num_in!W4)</f>
        <v>3175.1004845198054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4422.1245091141782</v>
      </c>
      <c r="D5" s="72">
        <f>IF(RES_hh_fec_in!D5=0,0,1000*11630*RES_hh_fec_in!D5/RES_hh_num_in!D5)</f>
        <v>4830.0291049062434</v>
      </c>
      <c r="E5" s="72">
        <f>IF(RES_hh_fec_in!E5=0,0,1000*11630*RES_hh_fec_in!E5/RES_hh_num_in!E5)</f>
        <v>4370.0885527182472</v>
      </c>
      <c r="F5" s="72">
        <f>IF(RES_hh_fec_in!F5=0,0,1000*11630*RES_hh_fec_in!F5/RES_hh_num_in!F5)</f>
        <v>5392.0744181445853</v>
      </c>
      <c r="G5" s="72">
        <f>IF(RES_hh_fec_in!G5=0,0,1000*11630*RES_hh_fec_in!G5/RES_hh_num_in!G5)</f>
        <v>5552.5331500135817</v>
      </c>
      <c r="H5" s="72">
        <f>IF(RES_hh_fec_in!H5=0,0,1000*11630*RES_hh_fec_in!H5/RES_hh_num_in!H5)</f>
        <v>5573.5033636239805</v>
      </c>
      <c r="I5" s="72">
        <f>IF(RES_hh_fec_in!I5=0,0,1000*11630*RES_hh_fec_in!I5/RES_hh_num_in!I5)</f>
        <v>5001.1851288962425</v>
      </c>
      <c r="J5" s="72">
        <f>IF(RES_hh_fec_in!J5=0,0,1000*11630*RES_hh_fec_in!J5/RES_hh_num_in!J5)</f>
        <v>5174.2359339480536</v>
      </c>
      <c r="K5" s="72">
        <f>IF(RES_hh_fec_in!K5=0,0,1000*11630*RES_hh_fec_in!K5/RES_hh_num_in!K5)</f>
        <v>5499.3426430604713</v>
      </c>
      <c r="L5" s="72">
        <f>IF(RES_hh_fec_in!L5=0,0,1000*11630*RES_hh_fec_in!L5/RES_hh_num_in!L5)</f>
        <v>5330.1300737566926</v>
      </c>
      <c r="M5" s="72">
        <f>IF(RES_hh_fec_in!M5=0,0,1000*11630*RES_hh_fec_in!M5/RES_hh_num_in!M5)</f>
        <v>5084.3918751514675</v>
      </c>
      <c r="N5" s="72">
        <f>IF(RES_hh_fec_in!N5=0,0,1000*11630*RES_hh_fec_in!N5/RES_hh_num_in!N5)</f>
        <v>5126.1790845624446</v>
      </c>
      <c r="O5" s="72">
        <f>IF(RES_hh_fec_in!O5=0,0,1000*11630*RES_hh_fec_in!O5/RES_hh_num_in!O5)</f>
        <v>4051.0104376984459</v>
      </c>
      <c r="P5" s="72">
        <f>IF(RES_hh_fec_in!P5=0,0,1000*11630*RES_hh_fec_in!P5/RES_hh_num_in!P5)</f>
        <v>3873.5424904183424</v>
      </c>
      <c r="Q5" s="72">
        <f>IF(RES_hh_fec_in!Q5=0,0,1000*11630*RES_hh_fec_in!Q5/RES_hh_num_in!Q5)</f>
        <v>3398.9977080689923</v>
      </c>
      <c r="R5" s="72">
        <f>IF(RES_hh_fec_in!R5=0,0,1000*11630*RES_hh_fec_in!R5/RES_hh_num_in!R5)</f>
        <v>2899.6562989324134</v>
      </c>
      <c r="S5" s="72">
        <f>IF(RES_hh_fec_in!S5=0,0,1000*11630*RES_hh_fec_in!S5/RES_hh_num_in!S5)</f>
        <v>4569.2464463720216</v>
      </c>
      <c r="T5" s="72">
        <f>IF(RES_hh_fec_in!T5=0,0,1000*11630*RES_hh_fec_in!T5/RES_hh_num_in!T5)</f>
        <v>4867.2110874147656</v>
      </c>
      <c r="U5" s="72">
        <f>IF(RES_hh_fec_in!U5=0,0,1000*11630*RES_hh_fec_in!U5/RES_hh_num_in!U5)</f>
        <v>3077.0198854643472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5320.3744008765907</v>
      </c>
      <c r="E6" s="72">
        <f>IF(RES_hh_fec_in!E6=0,0,1000*11630*RES_hh_fec_in!E6/RES_hh_num_in!E6)</f>
        <v>5669.6794825212319</v>
      </c>
      <c r="F6" s="72">
        <f>IF(RES_hh_fec_in!F6=0,0,1000*11630*RES_hh_fec_in!F6/RES_hh_num_in!F6)</f>
        <v>6100.6801772734743</v>
      </c>
      <c r="G6" s="72">
        <f>IF(RES_hh_fec_in!G6=0,0,1000*11630*RES_hh_fec_in!G6/RES_hh_num_in!G6)</f>
        <v>6303.0620141216805</v>
      </c>
      <c r="H6" s="72">
        <f>IF(RES_hh_fec_in!H6=0,0,1000*11630*RES_hh_fec_in!H6/RES_hh_num_in!H6)</f>
        <v>6005.7335530023383</v>
      </c>
      <c r="I6" s="72">
        <f>IF(RES_hh_fec_in!I6=0,0,1000*11630*RES_hh_fec_in!I6/RES_hh_num_in!I6)</f>
        <v>6145.2835857419832</v>
      </c>
      <c r="J6" s="72">
        <f>IF(RES_hh_fec_in!J6=0,0,1000*11630*RES_hh_fec_in!J6/RES_hh_num_in!J6)</f>
        <v>6069.5062280348629</v>
      </c>
      <c r="K6" s="72">
        <f>IF(RES_hh_fec_in!K6=0,0,1000*11630*RES_hh_fec_in!K6/RES_hh_num_in!K6)</f>
        <v>5789.6877557088437</v>
      </c>
      <c r="L6" s="72">
        <f>IF(RES_hh_fec_in!L6=0,0,1000*11630*RES_hh_fec_in!L6/RES_hh_num_in!L6)</f>
        <v>6286.773377475175</v>
      </c>
      <c r="M6" s="72">
        <f>IF(RES_hh_fec_in!M6=0,0,1000*11630*RES_hh_fec_in!M6/RES_hh_num_in!M6)</f>
        <v>5371.1704303182723</v>
      </c>
      <c r="N6" s="72">
        <f>IF(RES_hh_fec_in!N6=0,0,1000*11630*RES_hh_fec_in!N6/RES_hh_num_in!N6)</f>
        <v>5401.8257247021556</v>
      </c>
      <c r="O6" s="72">
        <f>IF(RES_hh_fec_in!O6=0,0,1000*11630*RES_hh_fec_in!O6/RES_hh_num_in!O6)</f>
        <v>4834.4740495735678</v>
      </c>
      <c r="P6" s="72">
        <f>IF(RES_hh_fec_in!P6=0,0,1000*11630*RES_hh_fec_in!P6/RES_hh_num_in!P6)</f>
        <v>0</v>
      </c>
      <c r="Q6" s="72">
        <f>IF(RES_hh_fec_in!Q6=0,0,1000*11630*RES_hh_fec_in!Q6/RES_hh_num_in!Q6)</f>
        <v>3940.4419762028128</v>
      </c>
      <c r="R6" s="72">
        <f>IF(RES_hh_fec_in!R6=0,0,1000*11630*RES_hh_fec_in!R6/RES_hh_num_in!R6)</f>
        <v>4233.9858614917375</v>
      </c>
      <c r="S6" s="72">
        <f>IF(RES_hh_fec_in!S6=0,0,1000*11630*RES_hh_fec_in!S6/RES_hh_num_in!S6)</f>
        <v>3390.5827296579073</v>
      </c>
      <c r="T6" s="72">
        <f>IF(RES_hh_fec_in!T6=0,0,1000*11630*RES_hh_fec_in!T6/RES_hh_num_in!T6)</f>
        <v>4135.5478728863754</v>
      </c>
      <c r="U6" s="72">
        <f>IF(RES_hh_fec_in!U6=0,0,1000*11630*RES_hh_fec_in!U6/RES_hh_num_in!U6)</f>
        <v>3464.8004694549027</v>
      </c>
      <c r="V6" s="72">
        <f>IF(RES_hh_fec_in!V6=0,0,1000*11630*RES_hh_fec_in!V6/RES_hh_num_in!V6)</f>
        <v>3377.4618335487003</v>
      </c>
      <c r="W6" s="72">
        <f>IF(RES_hh_fec_in!W6=0,0,1000*11630*RES_hh_fec_in!W6/RES_hh_num_in!W6)</f>
        <v>3514.1682208131501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5493.4195543184578</v>
      </c>
      <c r="D7" s="72">
        <f>IF(RES_hh_fec_in!D7=0,0,1000*11630*RES_hh_fec_in!D7/RES_hh_num_in!D7)</f>
        <v>5422.5576050696363</v>
      </c>
      <c r="E7" s="72">
        <f>IF(RES_hh_fec_in!E7=0,0,1000*11630*RES_hh_fec_in!E7/RES_hh_num_in!E7)</f>
        <v>6037.0731064625816</v>
      </c>
      <c r="F7" s="72">
        <f>IF(RES_hh_fec_in!F7=0,0,1000*11630*RES_hh_fec_in!F7/RES_hh_num_in!F7)</f>
        <v>6692.4676290487469</v>
      </c>
      <c r="G7" s="72">
        <f>IF(RES_hh_fec_in!G7=0,0,1000*11630*RES_hh_fec_in!G7/RES_hh_num_in!G7)</f>
        <v>6769.1114377184003</v>
      </c>
      <c r="H7" s="72">
        <f>IF(RES_hh_fec_in!H7=0,0,1000*11630*RES_hh_fec_in!H7/RES_hh_num_in!H7)</f>
        <v>6230.5469956500583</v>
      </c>
      <c r="I7" s="72">
        <f>IF(RES_hh_fec_in!I7=0,0,1000*11630*RES_hh_fec_in!I7/RES_hh_num_in!I7)</f>
        <v>6320.5324254281149</v>
      </c>
      <c r="J7" s="72">
        <f>IF(RES_hh_fec_in!J7=0,0,1000*11630*RES_hh_fec_in!J7/RES_hh_num_in!J7)</f>
        <v>6187.787897012965</v>
      </c>
      <c r="K7" s="72">
        <f>IF(RES_hh_fec_in!K7=0,0,1000*11630*RES_hh_fec_in!K7/RES_hh_num_in!K7)</f>
        <v>6113.9990810000218</v>
      </c>
      <c r="L7" s="72">
        <f>IF(RES_hh_fec_in!L7=0,0,1000*11630*RES_hh_fec_in!L7/RES_hh_num_in!L7)</f>
        <v>6563.4016732108084</v>
      </c>
      <c r="M7" s="72">
        <f>IF(RES_hh_fec_in!M7=0,0,1000*11630*RES_hh_fec_in!M7/RES_hh_num_in!M7)</f>
        <v>5719.7066185547974</v>
      </c>
      <c r="N7" s="72">
        <f>IF(RES_hh_fec_in!N7=0,0,1000*11630*RES_hh_fec_in!N7/RES_hh_num_in!N7)</f>
        <v>5226.4798890231286</v>
      </c>
      <c r="O7" s="72">
        <f>IF(RES_hh_fec_in!O7=0,0,1000*11630*RES_hh_fec_in!O7/RES_hh_num_in!O7)</f>
        <v>4959.6952942817288</v>
      </c>
      <c r="P7" s="72">
        <f>IF(RES_hh_fec_in!P7=0,0,1000*11630*RES_hh_fec_in!P7/RES_hh_num_in!P7)</f>
        <v>4381.8726517146515</v>
      </c>
      <c r="Q7" s="72">
        <f>IF(RES_hh_fec_in!Q7=0,0,1000*11630*RES_hh_fec_in!Q7/RES_hh_num_in!Q7)</f>
        <v>4678.5128271759477</v>
      </c>
      <c r="R7" s="72">
        <f>IF(RES_hh_fec_in!R7=0,0,1000*11630*RES_hh_fec_in!R7/RES_hh_num_in!R7)</f>
        <v>3860.9428609523857</v>
      </c>
      <c r="S7" s="72">
        <f>IF(RES_hh_fec_in!S7=0,0,1000*11630*RES_hh_fec_in!S7/RES_hh_num_in!S7)</f>
        <v>3784.4306558716839</v>
      </c>
      <c r="T7" s="72">
        <f>IF(RES_hh_fec_in!T7=0,0,1000*11630*RES_hh_fec_in!T7/RES_hh_num_in!T7)</f>
        <v>4071.3275814477438</v>
      </c>
      <c r="U7" s="72">
        <f>IF(RES_hh_fec_in!U7=0,0,1000*11630*RES_hh_fec_in!U7/RES_hh_num_in!U7)</f>
        <v>3565.9949653648382</v>
      </c>
      <c r="V7" s="72">
        <f>IF(RES_hh_fec_in!V7=0,0,1000*11630*RES_hh_fec_in!V7/RES_hh_num_in!V7)</f>
        <v>3753.3531754127953</v>
      </c>
      <c r="W7" s="72">
        <f>IF(RES_hh_fec_in!W7=0,0,1000*11630*RES_hh_fec_in!W7/RES_hh_num_in!W7)</f>
        <v>3527.9706535685409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4641.9573484914181</v>
      </c>
      <c r="D8" s="72">
        <f>IF(RES_hh_fec_in!D8=0,0,1000*11630*RES_hh_fec_in!D8/RES_hh_num_in!D8)</f>
        <v>4886.933656620904</v>
      </c>
      <c r="E8" s="72">
        <f>IF(RES_hh_fec_in!E8=0,0,1000*11630*RES_hh_fec_in!E8/RES_hh_num_in!E8)</f>
        <v>5343.4394311955939</v>
      </c>
      <c r="F8" s="72">
        <f>IF(RES_hh_fec_in!F8=0,0,1000*11630*RES_hh_fec_in!F8/RES_hh_num_in!F8)</f>
        <v>5253.2100826774667</v>
      </c>
      <c r="G8" s="72">
        <f>IF(RES_hh_fec_in!G8=0,0,1000*11630*RES_hh_fec_in!G8/RES_hh_num_in!G8)</f>
        <v>5379.4754816660216</v>
      </c>
      <c r="H8" s="72">
        <f>IF(RES_hh_fec_in!H8=0,0,1000*11630*RES_hh_fec_in!H8/RES_hh_num_in!H8)</f>
        <v>5678.8839665435626</v>
      </c>
      <c r="I8" s="72">
        <f>IF(RES_hh_fec_in!I8=0,0,1000*11630*RES_hh_fec_in!I8/RES_hh_num_in!I8)</f>
        <v>5590.5781155572731</v>
      </c>
      <c r="J8" s="72">
        <f>IF(RES_hh_fec_in!J8=0,0,1000*11630*RES_hh_fec_in!J8/RES_hh_num_in!J8)</f>
        <v>5016.6361958332445</v>
      </c>
      <c r="K8" s="72">
        <f>IF(RES_hh_fec_in!K8=0,0,1000*11630*RES_hh_fec_in!K8/RES_hh_num_in!K8)</f>
        <v>5024.7267212125562</v>
      </c>
      <c r="L8" s="72">
        <f>IF(RES_hh_fec_in!L8=0,0,1000*11630*RES_hh_fec_in!L8/RES_hh_num_in!L8)</f>
        <v>5805.6321753318261</v>
      </c>
      <c r="M8" s="72">
        <f>IF(RES_hh_fec_in!M8=0,0,1000*11630*RES_hh_fec_in!M8/RES_hh_num_in!M8)</f>
        <v>4581.3877574210346</v>
      </c>
      <c r="N8" s="72">
        <f>IF(RES_hh_fec_in!N8=0,0,1000*11630*RES_hh_fec_in!N8/RES_hh_num_in!N8)</f>
        <v>4667.8555550941037</v>
      </c>
      <c r="O8" s="72">
        <f>IF(RES_hh_fec_in!O8=0,0,1000*11630*RES_hh_fec_in!O8/RES_hh_num_in!O8)</f>
        <v>4265.8838987706149</v>
      </c>
      <c r="P8" s="72">
        <f>IF(RES_hh_fec_in!P8=0,0,1000*11630*RES_hh_fec_in!P8/RES_hh_num_in!P8)</f>
        <v>3882.4555228103386</v>
      </c>
      <c r="Q8" s="72">
        <f>IF(RES_hh_fec_in!Q8=0,0,1000*11630*RES_hh_fec_in!Q8/RES_hh_num_in!Q8)</f>
        <v>3990.2621999951366</v>
      </c>
      <c r="R8" s="72">
        <f>IF(RES_hh_fec_in!R8=0,0,1000*11630*RES_hh_fec_in!R8/RES_hh_num_in!R8)</f>
        <v>3547.6130635639743</v>
      </c>
      <c r="S8" s="72">
        <f>IF(RES_hh_fec_in!S8=0,0,1000*11630*RES_hh_fec_in!S8/RES_hh_num_in!S8)</f>
        <v>3358.0572158906202</v>
      </c>
      <c r="T8" s="72">
        <f>IF(RES_hh_fec_in!T8=0,0,1000*11630*RES_hh_fec_in!T8/RES_hh_num_in!T8)</f>
        <v>3608.7801492827357</v>
      </c>
      <c r="U8" s="72">
        <f>IF(RES_hh_fec_in!U8=0,0,1000*11630*RES_hh_fec_in!U8/RES_hh_num_in!U8)</f>
        <v>3297.5876241901046</v>
      </c>
      <c r="V8" s="72">
        <f>IF(RES_hh_fec_in!V8=0,0,1000*11630*RES_hh_fec_in!V8/RES_hh_num_in!V8)</f>
        <v>3233.9018655822747</v>
      </c>
      <c r="W8" s="72">
        <f>IF(RES_hh_fec_in!W8=0,0,1000*11630*RES_hh_fec_in!W8/RES_hh_num_in!W8)</f>
        <v>3291.2793209004403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4997.3510061560519</v>
      </c>
      <c r="D9" s="72">
        <f>IF(RES_hh_fec_in!D9=0,0,1000*11630*RES_hh_fec_in!D9/RES_hh_num_in!D9)</f>
        <v>5162.1716535912365</v>
      </c>
      <c r="E9" s="72">
        <f>IF(RES_hh_fec_in!E9=0,0,1000*11630*RES_hh_fec_in!E9/RES_hh_num_in!E9)</f>
        <v>5371.1584158009155</v>
      </c>
      <c r="F9" s="72">
        <f>IF(RES_hh_fec_in!F9=0,0,1000*11630*RES_hh_fec_in!F9/RES_hh_num_in!F9)</f>
        <v>5571.6787556916843</v>
      </c>
      <c r="G9" s="72">
        <f>IF(RES_hh_fec_in!G9=0,0,1000*11630*RES_hh_fec_in!G9/RES_hh_num_in!G9)</f>
        <v>5701.1159925749671</v>
      </c>
      <c r="H9" s="72">
        <f>IF(RES_hh_fec_in!H9=0,0,1000*11630*RES_hh_fec_in!H9/RES_hh_num_in!H9)</f>
        <v>5669.7971411961707</v>
      </c>
      <c r="I9" s="72">
        <f>IF(RES_hh_fec_in!I9=0,0,1000*11630*RES_hh_fec_in!I9/RES_hh_num_in!I9)</f>
        <v>5467.3252556393782</v>
      </c>
      <c r="J9" s="72">
        <f>IF(RES_hh_fec_in!J9=0,0,1000*11630*RES_hh_fec_in!J9/RES_hh_num_in!J9)</f>
        <v>5167.6237869403149</v>
      </c>
      <c r="K9" s="72">
        <f>IF(RES_hh_fec_in!K9=0,0,1000*11630*RES_hh_fec_in!K9/RES_hh_num_in!K9)</f>
        <v>5648.102826768858</v>
      </c>
      <c r="L9" s="72">
        <f>IF(RES_hh_fec_in!L9=0,0,1000*11630*RES_hh_fec_in!L9/RES_hh_num_in!L9)</f>
        <v>5474.4574967219942</v>
      </c>
      <c r="M9" s="72">
        <f>IF(RES_hh_fec_in!M9=0,0,1000*11630*RES_hh_fec_in!M9/RES_hh_num_in!M9)</f>
        <v>5187.208953183992</v>
      </c>
      <c r="N9" s="72">
        <f>IF(RES_hh_fec_in!N9=0,0,1000*11630*RES_hh_fec_in!N9/RES_hh_num_in!N9)</f>
        <v>4969.0708686644366</v>
      </c>
      <c r="O9" s="72">
        <f>IF(RES_hh_fec_in!O9=0,0,1000*11630*RES_hh_fec_in!O9/RES_hh_num_in!O9)</f>
        <v>4655.139542384828</v>
      </c>
      <c r="P9" s="72">
        <f>IF(RES_hh_fec_in!P9=0,0,1000*11630*RES_hh_fec_in!P9/RES_hh_num_in!P9)</f>
        <v>4571.9065736405128</v>
      </c>
      <c r="Q9" s="72">
        <f>IF(RES_hh_fec_in!Q9=0,0,1000*11630*RES_hh_fec_in!Q9/RES_hh_num_in!Q9)</f>
        <v>0</v>
      </c>
      <c r="R9" s="72">
        <f>IF(RES_hh_fec_in!R9=0,0,1000*11630*RES_hh_fec_in!R9/RES_hh_num_in!R9)</f>
        <v>0</v>
      </c>
      <c r="S9" s="72">
        <f>IF(RES_hh_fec_in!S9=0,0,1000*11630*RES_hh_fec_in!S9/RES_hh_num_in!S9)</f>
        <v>0</v>
      </c>
      <c r="T9" s="72">
        <f>IF(RES_hh_fec_in!T9=0,0,1000*11630*RES_hh_fec_in!T9/RES_hh_num_in!T9)</f>
        <v>0</v>
      </c>
      <c r="U9" s="72">
        <f>IF(RES_hh_fec_in!U9=0,0,1000*11630*RES_hh_fec_in!U9/RES_hh_num_in!U9)</f>
        <v>3619.3312471266936</v>
      </c>
      <c r="V9" s="72">
        <f>IF(RES_hh_fec_in!V9=0,0,1000*11630*RES_hh_fec_in!V9/RES_hh_num_in!V9)</f>
        <v>3488.986624435971</v>
      </c>
      <c r="W9" s="72">
        <f>IF(RES_hh_fec_in!W9=0,0,1000*11630*RES_hh_fec_in!W9/RES_hh_num_in!W9)</f>
        <v>3397.05352513566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3525.2542116938516</v>
      </c>
      <c r="D10" s="72">
        <f>IF(RES_hh_fec_in!D10=0,0,1000*11630*RES_hh_fec_in!D10/RES_hh_num_in!D10)</f>
        <v>3703.5779436026064</v>
      </c>
      <c r="E10" s="72">
        <f>IF(RES_hh_fec_in!E10=0,0,1000*11630*RES_hh_fec_in!E10/RES_hh_num_in!E10)</f>
        <v>3926.6165497758643</v>
      </c>
      <c r="F10" s="72">
        <f>IF(RES_hh_fec_in!F10=0,0,1000*11630*RES_hh_fec_in!F10/RES_hh_num_in!F10)</f>
        <v>4110.6932516931274</v>
      </c>
      <c r="G10" s="72">
        <f>IF(RES_hh_fec_in!G10=0,0,1000*11630*RES_hh_fec_in!G10/RES_hh_num_in!G10)</f>
        <v>4263.7842567436728</v>
      </c>
      <c r="H10" s="72">
        <f>IF(RES_hh_fec_in!H10=0,0,1000*11630*RES_hh_fec_in!H10/RES_hh_num_in!H10)</f>
        <v>4320.802993464974</v>
      </c>
      <c r="I10" s="72">
        <f>IF(RES_hh_fec_in!I10=0,0,1000*11630*RES_hh_fec_in!I10/RES_hh_num_in!I10)</f>
        <v>4294.1037850518169</v>
      </c>
      <c r="J10" s="72">
        <f>IF(RES_hh_fec_in!J10=0,0,1000*11630*RES_hh_fec_in!J10/RES_hh_num_in!J10)</f>
        <v>4226.7762542853343</v>
      </c>
      <c r="K10" s="72">
        <f>IF(RES_hh_fec_in!K10=0,0,1000*11630*RES_hh_fec_in!K10/RES_hh_num_in!K10)</f>
        <v>4223.1078030372701</v>
      </c>
      <c r="L10" s="72">
        <f>IF(RES_hh_fec_in!L10=0,0,1000*11630*RES_hh_fec_in!L10/RES_hh_num_in!L10)</f>
        <v>4328.2720920961665</v>
      </c>
      <c r="M10" s="72">
        <f>IF(RES_hh_fec_in!M10=0,0,1000*11630*RES_hh_fec_in!M10/RES_hh_num_in!M10)</f>
        <v>4169.8690467330543</v>
      </c>
      <c r="N10" s="72">
        <f>IF(RES_hh_fec_in!N10=0,0,1000*11630*RES_hh_fec_in!N10/RES_hh_num_in!N10)</f>
        <v>4019.5350301236567</v>
      </c>
      <c r="O10" s="72">
        <f>IF(RES_hh_fec_in!O10=0,0,1000*11630*RES_hh_fec_in!O10/RES_hh_num_in!O10)</f>
        <v>3785.1821124799449</v>
      </c>
      <c r="P10" s="72">
        <f>IF(RES_hh_fec_in!P10=0,0,1000*11630*RES_hh_fec_in!P10/RES_hh_num_in!P10)</f>
        <v>3604.2289359345546</v>
      </c>
      <c r="Q10" s="72">
        <f>IF(RES_hh_fec_in!Q10=0,0,1000*11630*RES_hh_fec_in!Q10/RES_hh_num_in!Q10)</f>
        <v>3453.4073246391154</v>
      </c>
      <c r="R10" s="72">
        <f>IF(RES_hh_fec_in!R10=0,0,1000*11630*RES_hh_fec_in!R10/RES_hh_num_in!R10)</f>
        <v>3224.0456790924964</v>
      </c>
      <c r="S10" s="72">
        <f>IF(RES_hh_fec_in!S10=0,0,1000*11630*RES_hh_fec_in!S10/RES_hh_num_in!S10)</f>
        <v>3184.9789786989227</v>
      </c>
      <c r="T10" s="72">
        <f>IF(RES_hh_fec_in!T10=0,0,1000*11630*RES_hh_fec_in!T10/RES_hh_num_in!T10)</f>
        <v>3267.3543819681336</v>
      </c>
      <c r="U10" s="72">
        <f>IF(RES_hh_fec_in!U10=0,0,1000*11630*RES_hh_fec_in!U10/RES_hh_num_in!U10)</f>
        <v>3171.2045508948395</v>
      </c>
      <c r="V10" s="72">
        <f>IF(RES_hh_fec_in!V10=0,0,1000*11630*RES_hh_fec_in!V10/RES_hh_num_in!V10)</f>
        <v>3079.7859857658373</v>
      </c>
      <c r="W10" s="72">
        <f>IF(RES_hh_fec_in!W10=0,0,1000*11630*RES_hh_fec_in!W10/RES_hh_num_in!W10)</f>
        <v>2998.5507671703303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0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0</v>
      </c>
      <c r="F11" s="72">
        <f>IF(RES_hh_fec_in!F11=0,0,1000*11630*RES_hh_fec_in!F11/RES_hh_num_in!F11)</f>
        <v>0</v>
      </c>
      <c r="G11" s="72">
        <f>IF(RES_hh_fec_in!G11=0,0,1000*11630*RES_hh_fec_in!G11/RES_hh_num_in!G11)</f>
        <v>0</v>
      </c>
      <c r="H11" s="72">
        <f>IF(RES_hh_fec_in!H11=0,0,1000*11630*RES_hh_fec_in!H11/RES_hh_num_in!H11)</f>
        <v>0</v>
      </c>
      <c r="I11" s="72">
        <f>IF(RES_hh_fec_in!I11=0,0,1000*11630*RES_hh_fec_in!I11/RES_hh_num_in!I11)</f>
        <v>0</v>
      </c>
      <c r="J11" s="72">
        <f>IF(RES_hh_fec_in!J11=0,0,1000*11630*RES_hh_fec_in!J11/RES_hh_num_in!J11)</f>
        <v>0</v>
      </c>
      <c r="K11" s="72">
        <f>IF(RES_hh_fec_in!K11=0,0,1000*11630*RES_hh_fec_in!K11/RES_hh_num_in!K11)</f>
        <v>0</v>
      </c>
      <c r="L11" s="72">
        <f>IF(RES_hh_fec_in!L11=0,0,1000*11630*RES_hh_fec_in!L11/RES_hh_num_in!L11)</f>
        <v>0</v>
      </c>
      <c r="M11" s="72">
        <f>IF(RES_hh_fec_in!M11=0,0,1000*11630*RES_hh_fec_in!M11/RES_hh_num_in!M11)</f>
        <v>0</v>
      </c>
      <c r="N11" s="72">
        <f>IF(RES_hh_fec_in!N11=0,0,1000*11630*RES_hh_fec_in!N11/RES_hh_num_in!N11)</f>
        <v>0</v>
      </c>
      <c r="O11" s="72">
        <f>IF(RES_hh_fec_in!O11=0,0,1000*11630*RES_hh_fec_in!O11/RES_hh_num_in!O11)</f>
        <v>0</v>
      </c>
      <c r="P11" s="72">
        <f>IF(RES_hh_fec_in!P11=0,0,1000*11630*RES_hh_fec_in!P11/RES_hh_num_in!P11)</f>
        <v>0</v>
      </c>
      <c r="Q11" s="72">
        <f>IF(RES_hh_fec_in!Q11=0,0,1000*11630*RES_hh_fec_in!Q11/RES_hh_num_in!Q11)</f>
        <v>0</v>
      </c>
      <c r="R11" s="72">
        <f>IF(RES_hh_fec_in!R11=0,0,1000*11630*RES_hh_fec_in!R11/RES_hh_num_in!R11)</f>
        <v>0</v>
      </c>
      <c r="S11" s="72">
        <f>IF(RES_hh_fec_in!S11=0,0,1000*11630*RES_hh_fec_in!S11/RES_hh_num_in!S11)</f>
        <v>0</v>
      </c>
      <c r="T11" s="72">
        <f>IF(RES_hh_fec_in!T11=0,0,1000*11630*RES_hh_fec_in!T11/RES_hh_num_in!T11)</f>
        <v>0</v>
      </c>
      <c r="U11" s="72">
        <f>IF(RES_hh_fec_in!U11=0,0,1000*11630*RES_hh_fec_in!U11/RES_hh_num_in!U11)</f>
        <v>0</v>
      </c>
      <c r="V11" s="72">
        <f>IF(RES_hh_fec_in!V11=0,0,1000*11630*RES_hh_fec_in!V11/RES_hh_num_in!V11)</f>
        <v>0</v>
      </c>
      <c r="W11" s="72">
        <f>IF(RES_hh_fec_in!W11=0,0,1000*11630*RES_hh_fec_in!W11/RES_hh_num_in!W11)</f>
        <v>0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2009.4377501675281</v>
      </c>
      <c r="D12" s="72">
        <f>IF(RES_hh_fec_in!D12=0,0,1000*11630*RES_hh_fec_in!D12/RES_hh_num_in!D12)</f>
        <v>1772.1452820843376</v>
      </c>
      <c r="E12" s="72">
        <f>IF(RES_hh_fec_in!E12=0,0,1000*11630*RES_hh_fec_in!E12/RES_hh_num_in!E12)</f>
        <v>1768.4351248759633</v>
      </c>
      <c r="F12" s="72">
        <f>IF(RES_hh_fec_in!F12=0,0,1000*11630*RES_hh_fec_in!F12/RES_hh_num_in!F12)</f>
        <v>1731.6071453243069</v>
      </c>
      <c r="G12" s="72">
        <f>IF(RES_hh_fec_in!G12=0,0,1000*11630*RES_hh_fec_in!G12/RES_hh_num_in!G12)</f>
        <v>1740.436945355485</v>
      </c>
      <c r="H12" s="72">
        <f>IF(RES_hh_fec_in!H12=0,0,1000*11630*RES_hh_fec_in!H12/RES_hh_num_in!H12)</f>
        <v>1723.814283106726</v>
      </c>
      <c r="I12" s="72">
        <f>IF(RES_hh_fec_in!I12=0,0,1000*11630*RES_hh_fec_in!I12/RES_hh_num_in!I12)</f>
        <v>1610.4353479594363</v>
      </c>
      <c r="J12" s="72">
        <f>IF(RES_hh_fec_in!J12=0,0,1000*11630*RES_hh_fec_in!J12/RES_hh_num_in!J12)</f>
        <v>1389.1846868862758</v>
      </c>
      <c r="K12" s="72">
        <f>IF(RES_hh_fec_in!K12=0,0,1000*11630*RES_hh_fec_in!K12/RES_hh_num_in!K12)</f>
        <v>1303.9568990169239</v>
      </c>
      <c r="L12" s="72">
        <f>IF(RES_hh_fec_in!L12=0,0,1000*11630*RES_hh_fec_in!L12/RES_hh_num_in!L12)</f>
        <v>1429.0488935678011</v>
      </c>
      <c r="M12" s="72">
        <f>IF(RES_hh_fec_in!M12=0,0,1000*11630*RES_hh_fec_in!M12/RES_hh_num_in!M12)</f>
        <v>1207.0891149154438</v>
      </c>
      <c r="N12" s="72">
        <f>IF(RES_hh_fec_in!N12=0,0,1000*11630*RES_hh_fec_in!N12/RES_hh_num_in!N12)</f>
        <v>1085.7173004235449</v>
      </c>
      <c r="O12" s="72">
        <f>IF(RES_hh_fec_in!O12=0,0,1000*11630*RES_hh_fec_in!O12/RES_hh_num_in!O12)</f>
        <v>928.66868266076995</v>
      </c>
      <c r="P12" s="72">
        <f>IF(RES_hh_fec_in!P12=0,0,1000*11630*RES_hh_fec_in!P12/RES_hh_num_in!P12)</f>
        <v>842.50813259490678</v>
      </c>
      <c r="Q12" s="72">
        <f>IF(RES_hh_fec_in!Q12=0,0,1000*11630*RES_hh_fec_in!Q12/RES_hh_num_in!Q12)</f>
        <v>796.06796186584074</v>
      </c>
      <c r="R12" s="72">
        <f>IF(RES_hh_fec_in!R12=0,0,1000*11630*RES_hh_fec_in!R12/RES_hh_num_in!R12)</f>
        <v>752.49528785989446</v>
      </c>
      <c r="S12" s="72">
        <f>IF(RES_hh_fec_in!S12=0,0,1000*11630*RES_hh_fec_in!S12/RES_hh_num_in!S12)</f>
        <v>747.50354382351566</v>
      </c>
      <c r="T12" s="72">
        <f>IF(RES_hh_fec_in!T12=0,0,1000*11630*RES_hh_fec_in!T12/RES_hh_num_in!T12)</f>
        <v>758.77087493476381</v>
      </c>
      <c r="U12" s="72">
        <f>IF(RES_hh_fec_in!U12=0,0,1000*11630*RES_hh_fec_in!U12/RES_hh_num_in!U12)</f>
        <v>738.28922578255015</v>
      </c>
      <c r="V12" s="72">
        <f>IF(RES_hh_fec_in!V12=0,0,1000*11630*RES_hh_fec_in!V12/RES_hh_num_in!V12)</f>
        <v>712.09933638177711</v>
      </c>
      <c r="W12" s="72">
        <f>IF(RES_hh_fec_in!W12=0,0,1000*11630*RES_hh_fec_in!W12/RES_hh_num_in!W12)</f>
        <v>707.54458573746842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4556.4028245182062</v>
      </c>
      <c r="D13" s="74">
        <f>IF(RES_hh_fec_in!D13=0,0,1000*11630*RES_hh_fec_in!D13/RES_hh_num_in!D13)</f>
        <v>4170.7451756603677</v>
      </c>
      <c r="E13" s="74">
        <f>IF(RES_hh_fec_in!E13=0,0,1000*11630*RES_hh_fec_in!E13/RES_hh_num_in!E13)</f>
        <v>4258.6663385200309</v>
      </c>
      <c r="F13" s="74">
        <f>IF(RES_hh_fec_in!F13=0,0,1000*11630*RES_hh_fec_in!F13/RES_hh_num_in!F13)</f>
        <v>4480.6764871632604</v>
      </c>
      <c r="G13" s="74">
        <f>IF(RES_hh_fec_in!G13=0,0,1000*11630*RES_hh_fec_in!G13/RES_hh_num_in!G13)</f>
        <v>4704.9729123765719</v>
      </c>
      <c r="H13" s="74">
        <f>IF(RES_hh_fec_in!H13=0,0,1000*11630*RES_hh_fec_in!H13/RES_hh_num_in!H13)</f>
        <v>5363.5568996595239</v>
      </c>
      <c r="I13" s="74">
        <f>IF(RES_hh_fec_in!I13=0,0,1000*11630*RES_hh_fec_in!I13/RES_hh_num_in!I13)</f>
        <v>5080.4289898167954</v>
      </c>
      <c r="J13" s="74">
        <f>IF(RES_hh_fec_in!J13=0,0,1000*11630*RES_hh_fec_in!J13/RES_hh_num_in!J13)</f>
        <v>4583.8016855370033</v>
      </c>
      <c r="K13" s="74">
        <f>IF(RES_hh_fec_in!K13=0,0,1000*11630*RES_hh_fec_in!K13/RES_hh_num_in!K13)</f>
        <v>4319.5571787034296</v>
      </c>
      <c r="L13" s="74">
        <f>IF(RES_hh_fec_in!L13=0,0,1000*11630*RES_hh_fec_in!L13/RES_hh_num_in!L13)</f>
        <v>5538.3069308225558</v>
      </c>
      <c r="M13" s="74">
        <f>IF(RES_hh_fec_in!M13=0,0,1000*11630*RES_hh_fec_in!M13/RES_hh_num_in!M13)</f>
        <v>5440.5189077407558</v>
      </c>
      <c r="N13" s="74">
        <f>IF(RES_hh_fec_in!N13=0,0,1000*11630*RES_hh_fec_in!N13/RES_hh_num_in!N13)</f>
        <v>4910.7642006192491</v>
      </c>
      <c r="O13" s="74">
        <f>IF(RES_hh_fec_in!O13=0,0,1000*11630*RES_hh_fec_in!O13/RES_hh_num_in!O13)</f>
        <v>0</v>
      </c>
      <c r="P13" s="74">
        <f>IF(RES_hh_fec_in!P13=0,0,1000*11630*RES_hh_fec_in!P13/RES_hh_num_in!P13)</f>
        <v>4233.8002983031765</v>
      </c>
      <c r="Q13" s="74">
        <f>IF(RES_hh_fec_in!Q13=0,0,1000*11630*RES_hh_fec_in!Q13/RES_hh_num_in!Q13)</f>
        <v>2880.6773509986983</v>
      </c>
      <c r="R13" s="74">
        <f>IF(RES_hh_fec_in!R13=0,0,1000*11630*RES_hh_fec_in!R13/RES_hh_num_in!R13)</f>
        <v>2711.4943955064628</v>
      </c>
      <c r="S13" s="74">
        <f>IF(RES_hh_fec_in!S13=0,0,1000*11630*RES_hh_fec_in!S13/RES_hh_num_in!S13)</f>
        <v>3179.3674669390534</v>
      </c>
      <c r="T13" s="74">
        <f>IF(RES_hh_fec_in!T13=0,0,1000*11630*RES_hh_fec_in!T13/RES_hh_num_in!T13)</f>
        <v>4227.0601506968533</v>
      </c>
      <c r="U13" s="74">
        <f>IF(RES_hh_fec_in!U13=0,0,1000*11630*RES_hh_fec_in!U13/RES_hh_num_in!U13)</f>
        <v>3738.7010371901997</v>
      </c>
      <c r="V13" s="74">
        <f>IF(RES_hh_fec_in!V13=0,0,1000*11630*RES_hh_fec_in!V13/RES_hh_num_in!V13)</f>
        <v>3475.277376387869</v>
      </c>
      <c r="W13" s="74">
        <f>IF(RES_hh_fec_in!W13=0,0,1000*11630*RES_hh_fec_in!W13/RES_hh_num_in!W13)</f>
        <v>2787.6953515195801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49.270710856838811</v>
      </c>
      <c r="D14" s="76">
        <f>IF(RES_hh_fec_in!D14=0,0,1000*11630*RES_hh_fec_in!D14/RES_hh_num_in!D14)</f>
        <v>53.191467849194652</v>
      </c>
      <c r="E14" s="76">
        <f>IF(RES_hh_fec_in!E14=0,0,1000*11630*RES_hh_fec_in!E14/RES_hh_num_in!E14)</f>
        <v>56.096276885022505</v>
      </c>
      <c r="F14" s="76">
        <f>IF(RES_hh_fec_in!F14=0,0,1000*11630*RES_hh_fec_in!F14/RES_hh_num_in!F14)</f>
        <v>55.843492582391029</v>
      </c>
      <c r="G14" s="76">
        <f>IF(RES_hh_fec_in!G14=0,0,1000*11630*RES_hh_fec_in!G14/RES_hh_num_in!G14)</f>
        <v>51.62581008020333</v>
      </c>
      <c r="H14" s="76">
        <f>IF(RES_hh_fec_in!H14=0,0,1000*11630*RES_hh_fec_in!H14/RES_hh_num_in!H14)</f>
        <v>50.261357162992759</v>
      </c>
      <c r="I14" s="76">
        <f>IF(RES_hh_fec_in!I14=0,0,1000*11630*RES_hh_fec_in!I14/RES_hh_num_in!I14)</f>
        <v>46.91406164941472</v>
      </c>
      <c r="J14" s="76">
        <f>IF(RES_hh_fec_in!J14=0,0,1000*11630*RES_hh_fec_in!J14/RES_hh_num_in!J14)</f>
        <v>42.920901679931404</v>
      </c>
      <c r="K14" s="76">
        <f>IF(RES_hh_fec_in!K14=0,0,1000*11630*RES_hh_fec_in!K14/RES_hh_num_in!K14)</f>
        <v>38.936480540286695</v>
      </c>
      <c r="L14" s="76">
        <f>IF(RES_hh_fec_in!L14=0,0,1000*11630*RES_hh_fec_in!L14/RES_hh_num_in!L14)</f>
        <v>46.269673481911632</v>
      </c>
      <c r="M14" s="76">
        <f>IF(RES_hh_fec_in!M14=0,0,1000*11630*RES_hh_fec_in!M14/RES_hh_num_in!M14)</f>
        <v>37.773404081373776</v>
      </c>
      <c r="N14" s="76">
        <f>IF(RES_hh_fec_in!N14=0,0,1000*11630*RES_hh_fec_in!N14/RES_hh_num_in!N14)</f>
        <v>39.111757553477595</v>
      </c>
      <c r="O14" s="76">
        <f>IF(RES_hh_fec_in!O14=0,0,1000*11630*RES_hh_fec_in!O14/RES_hh_num_in!O14)</f>
        <v>37.889383696725488</v>
      </c>
      <c r="P14" s="76">
        <f>IF(RES_hh_fec_in!P14=0,0,1000*11630*RES_hh_fec_in!P14/RES_hh_num_in!P14)</f>
        <v>43.841094739919996</v>
      </c>
      <c r="Q14" s="76">
        <f>IF(RES_hh_fec_in!Q14=0,0,1000*11630*RES_hh_fec_in!Q14/RES_hh_num_in!Q14)</f>
        <v>49.429062519852813</v>
      </c>
      <c r="R14" s="76">
        <f>IF(RES_hh_fec_in!R14=0,0,1000*11630*RES_hh_fec_in!R14/RES_hh_num_in!R14)</f>
        <v>43.162265695692064</v>
      </c>
      <c r="S14" s="76">
        <f>IF(RES_hh_fec_in!S14=0,0,1000*11630*RES_hh_fec_in!S14/RES_hh_num_in!S14)</f>
        <v>40.458912025090726</v>
      </c>
      <c r="T14" s="76">
        <f>IF(RES_hh_fec_in!T14=0,0,1000*11630*RES_hh_fec_in!T14/RES_hh_num_in!T14)</f>
        <v>45.409476592788536</v>
      </c>
      <c r="U14" s="76">
        <f>IF(RES_hh_fec_in!U14=0,0,1000*11630*RES_hh_fec_in!U14/RES_hh_num_in!U14)</f>
        <v>35.581190377329307</v>
      </c>
      <c r="V14" s="76">
        <f>IF(RES_hh_fec_in!V14=0,0,1000*11630*RES_hh_fec_in!V14/RES_hh_num_in!V14)</f>
        <v>33.442596650658217</v>
      </c>
      <c r="W14" s="76">
        <f>IF(RES_hh_fec_in!W14=0,0,1000*11630*RES_hh_fec_in!W14/RES_hh_num_in!W14)</f>
        <v>32.37365123362946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102.03052823608498</v>
      </c>
      <c r="D15" s="69">
        <f t="shared" si="0"/>
        <v>62.346797085952808</v>
      </c>
      <c r="E15" s="69">
        <f t="shared" si="0"/>
        <v>127.81041735939856</v>
      </c>
      <c r="F15" s="69">
        <f t="shared" si="0"/>
        <v>131.30581064966958</v>
      </c>
      <c r="G15" s="69">
        <f t="shared" si="0"/>
        <v>190.59346978851315</v>
      </c>
      <c r="H15" s="69">
        <f t="shared" si="0"/>
        <v>107.74599474079315</v>
      </c>
      <c r="I15" s="69">
        <f t="shared" si="0"/>
        <v>75.655008950496509</v>
      </c>
      <c r="J15" s="69">
        <f t="shared" si="0"/>
        <v>61.401540954414365</v>
      </c>
      <c r="K15" s="69">
        <f t="shared" si="0"/>
        <v>95.341361191073759</v>
      </c>
      <c r="L15" s="69">
        <f t="shared" si="0"/>
        <v>108.70521089622542</v>
      </c>
      <c r="M15" s="69">
        <f t="shared" si="0"/>
        <v>76.296086327165398</v>
      </c>
      <c r="N15" s="69">
        <f t="shared" si="0"/>
        <v>95.992941915929578</v>
      </c>
      <c r="O15" s="69">
        <f t="shared" si="0"/>
        <v>18.990993331185514</v>
      </c>
      <c r="P15" s="69">
        <f t="shared" si="0"/>
        <v>6.6677408150310109</v>
      </c>
      <c r="Q15" s="69">
        <f t="shared" si="0"/>
        <v>8.6973364953676739</v>
      </c>
      <c r="R15" s="69">
        <f t="shared" si="0"/>
        <v>44.117660632475264</v>
      </c>
      <c r="S15" s="69">
        <f t="shared" si="0"/>
        <v>57.155651386729275</v>
      </c>
      <c r="T15" s="69">
        <f t="shared" si="0"/>
        <v>76.836643068809479</v>
      </c>
      <c r="U15" s="69">
        <f t="shared" si="0"/>
        <v>46.340968497526326</v>
      </c>
      <c r="V15" s="69">
        <f t="shared" si="0"/>
        <v>45.431838839462408</v>
      </c>
      <c r="W15" s="69">
        <f t="shared" si="0"/>
        <v>46.887801890255894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102.03052823608498</v>
      </c>
      <c r="D16" s="72">
        <f>IF(RES_hh_fec_in!D16=0,0,1000*11630*RES_hh_fec_in!D16/RES_hh_num_in!D$3)</f>
        <v>62.346797085952808</v>
      </c>
      <c r="E16" s="72">
        <f>IF(RES_hh_fec_in!E16=0,0,1000*11630*RES_hh_fec_in!E16/RES_hh_num_in!E$3)</f>
        <v>127.81041735939856</v>
      </c>
      <c r="F16" s="72">
        <f>IF(RES_hh_fec_in!F16=0,0,1000*11630*RES_hh_fec_in!F16/RES_hh_num_in!F$3)</f>
        <v>131.30581064966958</v>
      </c>
      <c r="G16" s="72">
        <f>IF(RES_hh_fec_in!G16=0,0,1000*11630*RES_hh_fec_in!G16/RES_hh_num_in!G$3)</f>
        <v>190.59346978851315</v>
      </c>
      <c r="H16" s="72">
        <f>IF(RES_hh_fec_in!H16=0,0,1000*11630*RES_hh_fec_in!H16/RES_hh_num_in!H$3)</f>
        <v>107.74599474079315</v>
      </c>
      <c r="I16" s="72">
        <f>IF(RES_hh_fec_in!I16=0,0,1000*11630*RES_hh_fec_in!I16/RES_hh_num_in!I$3)</f>
        <v>75.655008950496509</v>
      </c>
      <c r="J16" s="72">
        <f>IF(RES_hh_fec_in!J16=0,0,1000*11630*RES_hh_fec_in!J16/RES_hh_num_in!J$3)</f>
        <v>61.401540954414365</v>
      </c>
      <c r="K16" s="72">
        <f>IF(RES_hh_fec_in!K16=0,0,1000*11630*RES_hh_fec_in!K16/RES_hh_num_in!K$3)</f>
        <v>95.341361191073759</v>
      </c>
      <c r="L16" s="72">
        <f>IF(RES_hh_fec_in!L16=0,0,1000*11630*RES_hh_fec_in!L16/RES_hh_num_in!L$3)</f>
        <v>108.70521089622542</v>
      </c>
      <c r="M16" s="72">
        <f>IF(RES_hh_fec_in!M16=0,0,1000*11630*RES_hh_fec_in!M16/RES_hh_num_in!M$3)</f>
        <v>76.296086327165398</v>
      </c>
      <c r="N16" s="72">
        <f>IF(RES_hh_fec_in!N16=0,0,1000*11630*RES_hh_fec_in!N16/RES_hh_num_in!N$3)</f>
        <v>95.992941915929578</v>
      </c>
      <c r="O16" s="72">
        <f>IF(RES_hh_fec_in!O16=0,0,1000*11630*RES_hh_fec_in!O16/RES_hh_num_in!O$3)</f>
        <v>18.990993331185514</v>
      </c>
      <c r="P16" s="72">
        <f>IF(RES_hh_fec_in!P16=0,0,1000*11630*RES_hh_fec_in!P16/RES_hh_num_in!P$3)</f>
        <v>6.6677408150310109</v>
      </c>
      <c r="Q16" s="72">
        <f>IF(RES_hh_fec_in!Q16=0,0,1000*11630*RES_hh_fec_in!Q16/RES_hh_num_in!Q$3)</f>
        <v>8.6973364953676739</v>
      </c>
      <c r="R16" s="72">
        <f>IF(RES_hh_fec_in!R16=0,0,1000*11630*RES_hh_fec_in!R16/RES_hh_num_in!R$3)</f>
        <v>44.117660632475264</v>
      </c>
      <c r="S16" s="72">
        <f>IF(RES_hh_fec_in!S16=0,0,1000*11630*RES_hh_fec_in!S16/RES_hh_num_in!S$3)</f>
        <v>57.155651386729275</v>
      </c>
      <c r="T16" s="72">
        <f>IF(RES_hh_fec_in!T16=0,0,1000*11630*RES_hh_fec_in!T16/RES_hh_num_in!T$3)</f>
        <v>76.836643068809479</v>
      </c>
      <c r="U16" s="72">
        <f>IF(RES_hh_fec_in!U16=0,0,1000*11630*RES_hh_fec_in!U16/RES_hh_num_in!U$3)</f>
        <v>46.340968497526326</v>
      </c>
      <c r="V16" s="72">
        <f>IF(RES_hh_fec_in!V16=0,0,1000*11630*RES_hh_fec_in!V16/RES_hh_num_in!V$3)</f>
        <v>45.431838839462408</v>
      </c>
      <c r="W16" s="72">
        <f>IF(RES_hh_fec_in!W16=0,0,1000*11630*RES_hh_fec_in!W16/RES_hh_num_in!W$3)</f>
        <v>46.887801890255894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1229.4602691143355</v>
      </c>
      <c r="D17" s="69">
        <f>IF(RES_hh_fec_in!D17=0,0,1000*11630*RES_hh_fec_in!D17/RES_hh_num_in!D17)</f>
        <v>1190.0870837955858</v>
      </c>
      <c r="E17" s="69">
        <f>IF(RES_hh_fec_in!E17=0,0,1000*11630*RES_hh_fec_in!E17/RES_hh_num_in!E17)</f>
        <v>1141.7259685241218</v>
      </c>
      <c r="F17" s="69">
        <f>IF(RES_hh_fec_in!F17=0,0,1000*11630*RES_hh_fec_in!F17/RES_hh_num_in!F17)</f>
        <v>1111.1053195429006</v>
      </c>
      <c r="G17" s="69">
        <f>IF(RES_hh_fec_in!G17=0,0,1000*11630*RES_hh_fec_in!G17/RES_hh_num_in!G17)</f>
        <v>1131.5711572059447</v>
      </c>
      <c r="H17" s="69">
        <f>IF(RES_hh_fec_in!H17=0,0,1000*11630*RES_hh_fec_in!H17/RES_hh_num_in!H17)</f>
        <v>1182.5203987450175</v>
      </c>
      <c r="I17" s="69">
        <f>IF(RES_hh_fec_in!I17=0,0,1000*11630*RES_hh_fec_in!I17/RES_hh_num_in!I17)</f>
        <v>1136.2962551175813</v>
      </c>
      <c r="J17" s="69">
        <f>IF(RES_hh_fec_in!J17=0,0,1000*11630*RES_hh_fec_in!J17/RES_hh_num_in!J17)</f>
        <v>1090.6182025680921</v>
      </c>
      <c r="K17" s="69">
        <f>IF(RES_hh_fec_in!K17=0,0,1000*11630*RES_hh_fec_in!K17/RES_hh_num_in!K17)</f>
        <v>1063.9664217132315</v>
      </c>
      <c r="L17" s="69">
        <f>IF(RES_hh_fec_in!L17=0,0,1000*11630*RES_hh_fec_in!L17/RES_hh_num_in!L17)</f>
        <v>1141.1183787256641</v>
      </c>
      <c r="M17" s="69">
        <f>IF(RES_hh_fec_in!M17=0,0,1000*11630*RES_hh_fec_in!M17/RES_hh_num_in!M17)</f>
        <v>1184.9652164998097</v>
      </c>
      <c r="N17" s="69">
        <f>IF(RES_hh_fec_in!N17=0,0,1000*11630*RES_hh_fec_in!N17/RES_hh_num_in!N17)</f>
        <v>1133.4141276917869</v>
      </c>
      <c r="O17" s="69">
        <f>IF(RES_hh_fec_in!O17=0,0,1000*11630*RES_hh_fec_in!O17/RES_hh_num_in!O17)</f>
        <v>1093.9632429114388</v>
      </c>
      <c r="P17" s="69">
        <f>IF(RES_hh_fec_in!P17=0,0,1000*11630*RES_hh_fec_in!P17/RES_hh_num_in!P17)</f>
        <v>1037.4653396278347</v>
      </c>
      <c r="Q17" s="69">
        <f>IF(RES_hh_fec_in!Q17=0,0,1000*11630*RES_hh_fec_in!Q17/RES_hh_num_in!Q17)</f>
        <v>1014.8521586361001</v>
      </c>
      <c r="R17" s="69">
        <f>IF(RES_hh_fec_in!R17=0,0,1000*11630*RES_hh_fec_in!R17/RES_hh_num_in!R17)</f>
        <v>1097.9757028580991</v>
      </c>
      <c r="S17" s="69">
        <f>IF(RES_hh_fec_in!S17=0,0,1000*11630*RES_hh_fec_in!S17/RES_hh_num_in!S17)</f>
        <v>1094.6421739332106</v>
      </c>
      <c r="T17" s="69">
        <f>IF(RES_hh_fec_in!T17=0,0,1000*11630*RES_hh_fec_in!T17/RES_hh_num_in!T17)</f>
        <v>1098.541613256629</v>
      </c>
      <c r="U17" s="69">
        <f>IF(RES_hh_fec_in!U17=0,0,1000*11630*RES_hh_fec_in!U17/RES_hh_num_in!U17)</f>
        <v>1080.5678563186539</v>
      </c>
      <c r="V17" s="69">
        <f>IF(RES_hh_fec_in!V17=0,0,1000*11630*RES_hh_fec_in!V17/RES_hh_num_in!V17)</f>
        <v>1072.8585639745431</v>
      </c>
      <c r="W17" s="69">
        <f>IF(RES_hh_fec_in!W17=0,0,1000*11630*RES_hh_fec_in!W17/RES_hh_num_in!W17)</f>
        <v>1124.7823612638565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1214.0273356631262</v>
      </c>
      <c r="D18" s="72">
        <f>IF(RES_hh_fec_in!D18=0,0,1000*11630*RES_hh_fec_in!D18/RES_hh_num_in!D18)</f>
        <v>1150.0408829667238</v>
      </c>
      <c r="E18" s="72">
        <f>IF(RES_hh_fec_in!E18=0,0,1000*11630*RES_hh_fec_in!E18/RES_hh_num_in!E18)</f>
        <v>1107.8361652824726</v>
      </c>
      <c r="F18" s="72">
        <f>IF(RES_hh_fec_in!F18=0,0,1000*11630*RES_hh_fec_in!F18/RES_hh_num_in!F18)</f>
        <v>1122.7002993147414</v>
      </c>
      <c r="G18" s="72">
        <f>IF(RES_hh_fec_in!G18=0,0,1000*11630*RES_hh_fec_in!G18/RES_hh_num_in!G18)</f>
        <v>1166.2316023072062</v>
      </c>
      <c r="H18" s="72">
        <f>IF(RES_hh_fec_in!H18=0,0,1000*11630*RES_hh_fec_in!H18/RES_hh_num_in!H18)</f>
        <v>1147.4458351101168</v>
      </c>
      <c r="I18" s="72">
        <f>IF(RES_hh_fec_in!I18=0,0,1000*11630*RES_hh_fec_in!I18/RES_hh_num_in!I18)</f>
        <v>1111.0882675422422</v>
      </c>
      <c r="J18" s="72">
        <f>IF(RES_hh_fec_in!J18=0,0,1000*11630*RES_hh_fec_in!J18/RES_hh_num_in!J18)</f>
        <v>1164.4200335014207</v>
      </c>
      <c r="K18" s="72">
        <f>IF(RES_hh_fec_in!K18=0,0,1000*11630*RES_hh_fec_in!K18/RES_hh_num_in!K18)</f>
        <v>1122.3817032727177</v>
      </c>
      <c r="L18" s="72">
        <f>IF(RES_hh_fec_in!L18=0,0,1000*11630*RES_hh_fec_in!L18/RES_hh_num_in!L18)</f>
        <v>1213.4638889120019</v>
      </c>
      <c r="M18" s="72">
        <f>IF(RES_hh_fec_in!M18=0,0,1000*11630*RES_hh_fec_in!M18/RES_hh_num_in!M18)</f>
        <v>1115.1619790946688</v>
      </c>
      <c r="N18" s="72">
        <f>IF(RES_hh_fec_in!N18=0,0,1000*11630*RES_hh_fec_in!N18/RES_hh_num_in!N18)</f>
        <v>1135.4078166995612</v>
      </c>
      <c r="O18" s="72">
        <f>IF(RES_hh_fec_in!O18=0,0,1000*11630*RES_hh_fec_in!O18/RES_hh_num_in!O18)</f>
        <v>1152.7662691312485</v>
      </c>
      <c r="P18" s="72">
        <f>IF(RES_hh_fec_in!P18=0,0,1000*11630*RES_hh_fec_in!P18/RES_hh_num_in!P18)</f>
        <v>1200.3113725451406</v>
      </c>
      <c r="Q18" s="72">
        <f>IF(RES_hh_fec_in!Q18=0,0,1000*11630*RES_hh_fec_in!Q18/RES_hh_num_in!Q18)</f>
        <v>1188.6571978815448</v>
      </c>
      <c r="R18" s="72">
        <f>IF(RES_hh_fec_in!R18=0,0,1000*11630*RES_hh_fec_in!R18/RES_hh_num_in!R18)</f>
        <v>1157.9055815715201</v>
      </c>
      <c r="S18" s="72">
        <f>IF(RES_hh_fec_in!S18=0,0,1000*11630*RES_hh_fec_in!S18/RES_hh_num_in!S18)</f>
        <v>1243.3686764571642</v>
      </c>
      <c r="T18" s="72">
        <f>IF(RES_hh_fec_in!T18=0,0,1000*11630*RES_hh_fec_in!T18/RES_hh_num_in!T18)</f>
        <v>1138.239783129816</v>
      </c>
      <c r="U18" s="72">
        <f>IF(RES_hh_fec_in!U18=0,0,1000*11630*RES_hh_fec_in!U18/RES_hh_num_in!U18)</f>
        <v>1259.8284184704755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1255.3790176353396</v>
      </c>
      <c r="D19" s="72">
        <f>IF(RES_hh_fec_in!D19=0,0,1000*11630*RES_hh_fec_in!D19/RES_hh_num_in!D19)</f>
        <v>1255.5142828509311</v>
      </c>
      <c r="E19" s="72">
        <f>IF(RES_hh_fec_in!E19=0,0,1000*11630*RES_hh_fec_in!E19/RES_hh_num_in!E19)</f>
        <v>1193.5040978022721</v>
      </c>
      <c r="F19" s="72">
        <f>IF(RES_hh_fec_in!F19=0,0,1000*11630*RES_hh_fec_in!F19/RES_hh_num_in!F19)</f>
        <v>1200.4161273135319</v>
      </c>
      <c r="G19" s="72">
        <f>IF(RES_hh_fec_in!G19=0,0,1000*11630*RES_hh_fec_in!G19/RES_hh_num_in!G19)</f>
        <v>1258.1871094178528</v>
      </c>
      <c r="H19" s="72">
        <f>IF(RES_hh_fec_in!H19=0,0,1000*11630*RES_hh_fec_in!H19/RES_hh_num_in!H19)</f>
        <v>1222.3366063493177</v>
      </c>
      <c r="I19" s="72">
        <f>IF(RES_hh_fec_in!I19=0,0,1000*11630*RES_hh_fec_in!I19/RES_hh_num_in!I19)</f>
        <v>1234.3904884522947</v>
      </c>
      <c r="J19" s="72">
        <f>IF(RES_hh_fec_in!J19=0,0,1000*11630*RES_hh_fec_in!J19/RES_hh_num_in!J19)</f>
        <v>1237.0240140355525</v>
      </c>
      <c r="K19" s="72">
        <f>IF(RES_hh_fec_in!K19=0,0,1000*11630*RES_hh_fec_in!K19/RES_hh_num_in!K19)</f>
        <v>1209.3151543927975</v>
      </c>
      <c r="L19" s="72">
        <f>IF(RES_hh_fec_in!L19=0,0,1000*11630*RES_hh_fec_in!L19/RES_hh_num_in!L19)</f>
        <v>1255.1186227455576</v>
      </c>
      <c r="M19" s="72">
        <f>IF(RES_hh_fec_in!M19=0,0,1000*11630*RES_hh_fec_in!M19/RES_hh_num_in!M19)</f>
        <v>1262.8128326915144</v>
      </c>
      <c r="N19" s="72">
        <f>IF(RES_hh_fec_in!N19=0,0,1000*11630*RES_hh_fec_in!N19/RES_hh_num_in!N19)</f>
        <v>1219.7261213954309</v>
      </c>
      <c r="O19" s="72">
        <f>IF(RES_hh_fec_in!O19=0,0,1000*11630*RES_hh_fec_in!O19/RES_hh_num_in!O19)</f>
        <v>1219.2658560847394</v>
      </c>
      <c r="P19" s="72">
        <f>IF(RES_hh_fec_in!P19=0,0,1000*11630*RES_hh_fec_in!P19/RES_hh_num_in!P19)</f>
        <v>1174.7193895510036</v>
      </c>
      <c r="Q19" s="72">
        <f>IF(RES_hh_fec_in!Q19=0,0,1000*11630*RES_hh_fec_in!Q19/RES_hh_num_in!Q19)</f>
        <v>1096.6723542095415</v>
      </c>
      <c r="R19" s="72">
        <f>IF(RES_hh_fec_in!R19=0,0,1000*11630*RES_hh_fec_in!R19/RES_hh_num_in!R19)</f>
        <v>1119.7056852242606</v>
      </c>
      <c r="S19" s="72">
        <f>IF(RES_hh_fec_in!S19=0,0,1000*11630*RES_hh_fec_in!S19/RES_hh_num_in!S19)</f>
        <v>1152.5365154897547</v>
      </c>
      <c r="T19" s="72">
        <f>IF(RES_hh_fec_in!T19=0,0,1000*11630*RES_hh_fec_in!T19/RES_hh_num_in!T19)</f>
        <v>1143.9450309629228</v>
      </c>
      <c r="U19" s="72">
        <f>IF(RES_hh_fec_in!U19=0,0,1000*11630*RES_hh_fec_in!U19/RES_hh_num_in!U19)</f>
        <v>1078.8048373751437</v>
      </c>
      <c r="V19" s="72">
        <f>IF(RES_hh_fec_in!V19=0,0,1000*11630*RES_hh_fec_in!V19/RES_hh_num_in!V19)</f>
        <v>1071.594129226512</v>
      </c>
      <c r="W19" s="72">
        <f>IF(RES_hh_fec_in!W19=0,0,1000*11630*RES_hh_fec_in!W19/RES_hh_num_in!W19)</f>
        <v>1157.5116538385828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1418.5536804690923</v>
      </c>
      <c r="D20" s="72">
        <f>IF(RES_hh_fec_in!D20=0,0,1000*11630*RES_hh_fec_in!D20/RES_hh_num_in!D20)</f>
        <v>1361.6000236688876</v>
      </c>
      <c r="E20" s="72">
        <f>IF(RES_hh_fec_in!E20=0,0,1000*11630*RES_hh_fec_in!E20/RES_hh_num_in!E20)</f>
        <v>1330.3136251122939</v>
      </c>
      <c r="F20" s="72">
        <f>IF(RES_hh_fec_in!F20=0,0,1000*11630*RES_hh_fec_in!F20/RES_hh_num_in!F20)</f>
        <v>1334.3863192810115</v>
      </c>
      <c r="G20" s="72">
        <f>IF(RES_hh_fec_in!G20=0,0,1000*11630*RES_hh_fec_in!G20/RES_hh_num_in!G20)</f>
        <v>1370.2097573437491</v>
      </c>
      <c r="H20" s="72">
        <f>IF(RES_hh_fec_in!H20=0,0,1000*11630*RES_hh_fec_in!H20/RES_hh_num_in!H20)</f>
        <v>1350.116241695172</v>
      </c>
      <c r="I20" s="72">
        <f>IF(RES_hh_fec_in!I20=0,0,1000*11630*RES_hh_fec_in!I20/RES_hh_num_in!I20)</f>
        <v>1351.3057623844393</v>
      </c>
      <c r="J20" s="72">
        <f>IF(RES_hh_fec_in!J20=0,0,1000*11630*RES_hh_fec_in!J20/RES_hh_num_in!J20)</f>
        <v>1398.6716103020085</v>
      </c>
      <c r="K20" s="72">
        <f>IF(RES_hh_fec_in!K20=0,0,1000*11630*RES_hh_fec_in!K20/RES_hh_num_in!K20)</f>
        <v>1336.9234976056312</v>
      </c>
      <c r="L20" s="72">
        <f>IF(RES_hh_fec_in!L20=0,0,1000*11630*RES_hh_fec_in!L20/RES_hh_num_in!L20)</f>
        <v>1360.7075429727026</v>
      </c>
      <c r="M20" s="72">
        <f>IF(RES_hh_fec_in!M20=0,0,1000*11630*RES_hh_fec_in!M20/RES_hh_num_in!M20)</f>
        <v>1354.7490538778322</v>
      </c>
      <c r="N20" s="72">
        <f>IF(RES_hh_fec_in!N20=0,0,1000*11630*RES_hh_fec_in!N20/RES_hh_num_in!N20)</f>
        <v>1247.7913216228483</v>
      </c>
      <c r="O20" s="72">
        <f>IF(RES_hh_fec_in!O20=0,0,1000*11630*RES_hh_fec_in!O20/RES_hh_num_in!O20)</f>
        <v>1319.5700485742818</v>
      </c>
      <c r="P20" s="72">
        <f>IF(RES_hh_fec_in!P20=0,0,1000*11630*RES_hh_fec_in!P20/RES_hh_num_in!P20)</f>
        <v>1268.8588525555203</v>
      </c>
      <c r="Q20" s="72">
        <f>IF(RES_hh_fec_in!Q20=0,0,1000*11630*RES_hh_fec_in!Q20/RES_hh_num_in!Q20)</f>
        <v>1341.2978012972769</v>
      </c>
      <c r="R20" s="72">
        <f>IF(RES_hh_fec_in!R20=0,0,1000*11630*RES_hh_fec_in!R20/RES_hh_num_in!R20)</f>
        <v>1200.9557080920267</v>
      </c>
      <c r="S20" s="72">
        <f>IF(RES_hh_fec_in!S20=0,0,1000*11630*RES_hh_fec_in!S20/RES_hh_num_in!S20)</f>
        <v>1151.7471304576504</v>
      </c>
      <c r="T20" s="72">
        <f>IF(RES_hh_fec_in!T20=0,0,1000*11630*RES_hh_fec_in!T20/RES_hh_num_in!T20)</f>
        <v>1168.951826316149</v>
      </c>
      <c r="U20" s="72">
        <f>IF(RES_hh_fec_in!U20=0,0,1000*11630*RES_hh_fec_in!U20/RES_hh_num_in!U20)</f>
        <v>1094.9581975894548</v>
      </c>
      <c r="V20" s="72">
        <f>IF(RES_hh_fec_in!V20=0,0,1000*11630*RES_hh_fec_in!V20/RES_hh_num_in!V20)</f>
        <v>1168.8245440529524</v>
      </c>
      <c r="W20" s="72">
        <f>IF(RES_hh_fec_in!W20=0,0,1000*11630*RES_hh_fec_in!W20/RES_hh_num_in!W20)</f>
        <v>1161.5517351112862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1273.4040622218909</v>
      </c>
      <c r="D21" s="72">
        <f>IF(RES_hh_fec_in!D21=0,0,1000*11630*RES_hh_fec_in!D21/RES_hh_num_in!D21)</f>
        <v>1242.9147444385269</v>
      </c>
      <c r="E21" s="72">
        <f>IF(RES_hh_fec_in!E21=0,0,1000*11630*RES_hh_fec_in!E21/RES_hh_num_in!E21)</f>
        <v>1245.3241089104758</v>
      </c>
      <c r="F21" s="72">
        <f>IF(RES_hh_fec_in!F21=0,0,1000*11630*RES_hh_fec_in!F21/RES_hh_num_in!F21)</f>
        <v>1155.4225133784742</v>
      </c>
      <c r="G21" s="72">
        <f>IF(RES_hh_fec_in!G21=0,0,1000*11630*RES_hh_fec_in!G21/RES_hh_num_in!G21)</f>
        <v>1154.6496468803466</v>
      </c>
      <c r="H21" s="72">
        <f>IF(RES_hh_fec_in!H21=0,0,1000*11630*RES_hh_fec_in!H21/RES_hh_num_in!H21)</f>
        <v>1243.7583281411548</v>
      </c>
      <c r="I21" s="72">
        <f>IF(RES_hh_fec_in!I21=0,0,1000*11630*RES_hh_fec_in!I21/RES_hh_num_in!I21)</f>
        <v>1235.5859533706853</v>
      </c>
      <c r="J21" s="72">
        <f>IF(RES_hh_fec_in!J21=0,0,1000*11630*RES_hh_fec_in!J21/RES_hh_num_in!J21)</f>
        <v>1196.5851741529018</v>
      </c>
      <c r="K21" s="72">
        <f>IF(RES_hh_fec_in!K21=0,0,1000*11630*RES_hh_fec_in!K21/RES_hh_num_in!K21)</f>
        <v>1148.48397975429</v>
      </c>
      <c r="L21" s="72">
        <f>IF(RES_hh_fec_in!L21=0,0,1000*11630*RES_hh_fec_in!L21/RES_hh_num_in!L21)</f>
        <v>1241.1886112462291</v>
      </c>
      <c r="M21" s="72">
        <f>IF(RES_hh_fec_in!M21=0,0,1000*11630*RES_hh_fec_in!M21/RES_hh_num_in!M21)</f>
        <v>1164.3438009439103</v>
      </c>
      <c r="N21" s="72">
        <f>IF(RES_hh_fec_in!N21=0,0,1000*11630*RES_hh_fec_in!N21/RES_hh_num_in!N21)</f>
        <v>1208.5861633945997</v>
      </c>
      <c r="O21" s="72">
        <f>IF(RES_hh_fec_in!O21=0,0,1000*11630*RES_hh_fec_in!O21/RES_hh_num_in!O21)</f>
        <v>1139.8409236301482</v>
      </c>
      <c r="P21" s="72">
        <f>IF(RES_hh_fec_in!P21=0,0,1000*11630*RES_hh_fec_in!P21/RES_hh_num_in!P21)</f>
        <v>1072.5514706016611</v>
      </c>
      <c r="Q21" s="72">
        <f>IF(RES_hh_fec_in!Q21=0,0,1000*11630*RES_hh_fec_in!Q21/RES_hh_num_in!Q21)</f>
        <v>1105.2740173296502</v>
      </c>
      <c r="R21" s="72">
        <f>IF(RES_hh_fec_in!R21=0,0,1000*11630*RES_hh_fec_in!R21/RES_hh_num_in!R21)</f>
        <v>1181.3957011413743</v>
      </c>
      <c r="S21" s="72">
        <f>IF(RES_hh_fec_in!S21=0,0,1000*11630*RES_hh_fec_in!S21/RES_hh_num_in!S21)</f>
        <v>1131.1213810420552</v>
      </c>
      <c r="T21" s="72">
        <f>IF(RES_hh_fec_in!T21=0,0,1000*11630*RES_hh_fec_in!T21/RES_hh_num_in!T21)</f>
        <v>1123.2073711778442</v>
      </c>
      <c r="U21" s="72">
        <f>IF(RES_hh_fec_in!U21=0,0,1000*11630*RES_hh_fec_in!U21/RES_hh_num_in!U21)</f>
        <v>1102.7643086477967</v>
      </c>
      <c r="V21" s="72">
        <f>IF(RES_hh_fec_in!V21=0,0,1000*11630*RES_hh_fec_in!V21/RES_hh_num_in!V21)</f>
        <v>1100.6451175065404</v>
      </c>
      <c r="W21" s="72">
        <f>IF(RES_hh_fec_in!W21=0,0,1000*11630*RES_hh_fec_in!W21/RES_hh_num_in!W21)</f>
        <v>1181.4694936711057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1240.3470420963977</v>
      </c>
      <c r="D22" s="72">
        <f>IF(RES_hh_fec_in!D22=0,0,1000*11630*RES_hh_fec_in!D22/RES_hh_num_in!D22)</f>
        <v>1199.2194027480134</v>
      </c>
      <c r="E22" s="72">
        <f>IF(RES_hh_fec_in!E22=0,0,1000*11630*RES_hh_fec_in!E22/RES_hh_num_in!E22)</f>
        <v>1109.8630003562603</v>
      </c>
      <c r="F22" s="72">
        <f>IF(RES_hh_fec_in!F22=0,0,1000*11630*RES_hh_fec_in!F22/RES_hh_num_in!F22)</f>
        <v>1068.4345922501182</v>
      </c>
      <c r="G22" s="72">
        <f>IF(RES_hh_fec_in!G22=0,0,1000*11630*RES_hh_fec_in!G22/RES_hh_num_in!G22)</f>
        <v>1079.947569180538</v>
      </c>
      <c r="H22" s="72">
        <f>IF(RES_hh_fec_in!H22=0,0,1000*11630*RES_hh_fec_in!H22/RES_hh_num_in!H22)</f>
        <v>1074.3535947954774</v>
      </c>
      <c r="I22" s="72">
        <f>IF(RES_hh_fec_in!I22=0,0,1000*11630*RES_hh_fec_in!I22/RES_hh_num_in!I22)</f>
        <v>1051.2360417196651</v>
      </c>
      <c r="J22" s="72">
        <f>IF(RES_hh_fec_in!J22=0,0,1000*11630*RES_hh_fec_in!J22/RES_hh_num_in!J22)</f>
        <v>1060.6532601399867</v>
      </c>
      <c r="K22" s="72">
        <f>IF(RES_hh_fec_in!K22=0,0,1000*11630*RES_hh_fec_in!K22/RES_hh_num_in!K22)</f>
        <v>1023.5692809371458</v>
      </c>
      <c r="L22" s="72">
        <f>IF(RES_hh_fec_in!L22=0,0,1000*11630*RES_hh_fec_in!L22/RES_hh_num_in!L22)</f>
        <v>1030.6976073862081</v>
      </c>
      <c r="M22" s="72">
        <f>IF(RES_hh_fec_in!M22=0,0,1000*11630*RES_hh_fec_in!M22/RES_hh_num_in!M22)</f>
        <v>1127.7054647587697</v>
      </c>
      <c r="N22" s="72">
        <f>IF(RES_hh_fec_in!N22=0,0,1000*11630*RES_hh_fec_in!N22/RES_hh_num_in!N22)</f>
        <v>1145.0142540985685</v>
      </c>
      <c r="O22" s="72">
        <f>IF(RES_hh_fec_in!O22=0,0,1000*11630*RES_hh_fec_in!O22/RES_hh_num_in!O22)</f>
        <v>1209.7640965760274</v>
      </c>
      <c r="P22" s="72">
        <f>IF(RES_hh_fec_in!P22=0,0,1000*11630*RES_hh_fec_in!P22/RES_hh_num_in!P22)</f>
        <v>1181.6116735838816</v>
      </c>
      <c r="Q22" s="72">
        <f>IF(RES_hh_fec_in!Q22=0,0,1000*11630*RES_hh_fec_in!Q22/RES_hh_num_in!Q22)</f>
        <v>0</v>
      </c>
      <c r="R22" s="72">
        <f>IF(RES_hh_fec_in!R22=0,0,1000*11630*RES_hh_fec_in!R22/RES_hh_num_in!R22)</f>
        <v>0</v>
      </c>
      <c r="S22" s="72">
        <f>IF(RES_hh_fec_in!S22=0,0,1000*11630*RES_hh_fec_in!S22/RES_hh_num_in!S22)</f>
        <v>0</v>
      </c>
      <c r="T22" s="72">
        <f>IF(RES_hh_fec_in!T22=0,0,1000*11630*RES_hh_fec_in!T22/RES_hh_num_in!T22)</f>
        <v>0</v>
      </c>
      <c r="U22" s="72">
        <f>IF(RES_hh_fec_in!U22=0,0,1000*11630*RES_hh_fec_in!U22/RES_hh_num_in!U22)</f>
        <v>1035.8156413198174</v>
      </c>
      <c r="V22" s="72">
        <f>IF(RES_hh_fec_in!V22=0,0,1000*11630*RES_hh_fec_in!V22/RES_hh_num_in!V22)</f>
        <v>1036.5461901952378</v>
      </c>
      <c r="W22" s="72">
        <f>IF(RES_hh_fec_in!W22=0,0,1000*11630*RES_hh_fec_in!W22/RES_hh_num_in!W22)</f>
        <v>1054.3390947449566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958.94696867348887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880.26472509488838</v>
      </c>
      <c r="G23" s="72">
        <f>IF(RES_hh_fec_in!G23=0,0,1000*11630*RES_hh_fec_in!G23/RES_hh_num_in!G23)</f>
        <v>903.85438302776799</v>
      </c>
      <c r="H23" s="72">
        <f>IF(RES_hh_fec_in!H23=0,0,1000*11630*RES_hh_fec_in!H23/RES_hh_num_in!H23)</f>
        <v>918.06128164397251</v>
      </c>
      <c r="I23" s="72">
        <f>IF(RES_hh_fec_in!I23=0,0,1000*11630*RES_hh_fec_in!I23/RES_hh_num_in!I23)</f>
        <v>919.08368372797133</v>
      </c>
      <c r="J23" s="72">
        <f>IF(RES_hh_fec_in!J23=0,0,1000*11630*RES_hh_fec_in!J23/RES_hh_num_in!J23)</f>
        <v>961.90126047909985</v>
      </c>
      <c r="K23" s="72">
        <f>IF(RES_hh_fec_in!K23=0,0,1000*11630*RES_hh_fec_in!K23/RES_hh_num_in!K23)</f>
        <v>972.8362914321466</v>
      </c>
      <c r="L23" s="72">
        <f>IF(RES_hh_fec_in!L23=0,0,1000*11630*RES_hh_fec_in!L23/RES_hh_num_in!L23)</f>
        <v>860.52711860813395</v>
      </c>
      <c r="M23" s="72">
        <f>IF(RES_hh_fec_in!M23=0,0,1000*11630*RES_hh_fec_in!M23/RES_hh_num_in!M23)</f>
        <v>962.00676407270669</v>
      </c>
      <c r="N23" s="72">
        <f>IF(RES_hh_fec_in!N23=0,0,1000*11630*RES_hh_fec_in!N23/RES_hh_num_in!N23)</f>
        <v>952.34433515227522</v>
      </c>
      <c r="O23" s="72">
        <f>IF(RES_hh_fec_in!O23=0,0,1000*11630*RES_hh_fec_in!O23/RES_hh_num_in!O23)</f>
        <v>975.12603833014884</v>
      </c>
      <c r="P23" s="72">
        <f>IF(RES_hh_fec_in!P23=0,0,1000*11630*RES_hh_fec_in!P23/RES_hh_num_in!P23)</f>
        <v>707.6986859402233</v>
      </c>
      <c r="Q23" s="72">
        <f>IF(RES_hh_fec_in!Q23=0,0,1000*11630*RES_hh_fec_in!Q23/RES_hh_num_in!Q23)</f>
        <v>943.86943521408637</v>
      </c>
      <c r="R23" s="72">
        <f>IF(RES_hh_fec_in!R23=0,0,1000*11630*RES_hh_fec_in!R23/RES_hh_num_in!R23)</f>
        <v>1098.9809562061048</v>
      </c>
      <c r="S23" s="72">
        <f>IF(RES_hh_fec_in!S23=0,0,1000*11630*RES_hh_fec_in!S23/RES_hh_num_in!S23)</f>
        <v>1058.9386504093575</v>
      </c>
      <c r="T23" s="72">
        <f>IF(RES_hh_fec_in!T23=0,0,1000*11630*RES_hh_fec_in!T23/RES_hh_num_in!T23)</f>
        <v>1014.9252196597049</v>
      </c>
      <c r="U23" s="72">
        <f>IF(RES_hh_fec_in!U23=0,0,1000*11630*RES_hh_fec_in!U23/RES_hh_num_in!U23)</f>
        <v>1082.7120683551045</v>
      </c>
      <c r="V23" s="72">
        <f>IF(RES_hh_fec_in!V23=0,0,1000*11630*RES_hh_fec_in!V23/RES_hh_num_in!V23)</f>
        <v>1095.6104982217716</v>
      </c>
      <c r="W23" s="72">
        <f>IF(RES_hh_fec_in!W23=0,0,1000*11630*RES_hh_fec_in!W23/RES_hh_num_in!W23)</f>
        <v>1086.4830546530386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0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0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0</v>
      </c>
      <c r="K24" s="72">
        <f>IF(RES_hh_fec_in!K24=0,0,1000*11630*RES_hh_fec_in!K24/RES_hh_num_in!K24)</f>
        <v>0</v>
      </c>
      <c r="L24" s="72">
        <f>IF(RES_hh_fec_in!L24=0,0,1000*11630*RES_hh_fec_in!L24/RES_hh_num_in!L24)</f>
        <v>0</v>
      </c>
      <c r="M24" s="72">
        <f>IF(RES_hh_fec_in!M24=0,0,1000*11630*RES_hh_fec_in!M24/RES_hh_num_in!M24)</f>
        <v>0</v>
      </c>
      <c r="N24" s="72">
        <f>IF(RES_hh_fec_in!N24=0,0,1000*11630*RES_hh_fec_in!N24/RES_hh_num_in!N24)</f>
        <v>0</v>
      </c>
      <c r="O24" s="72">
        <f>IF(RES_hh_fec_in!O24=0,0,1000*11630*RES_hh_fec_in!O24/RES_hh_num_in!O24)</f>
        <v>0</v>
      </c>
      <c r="P24" s="72">
        <f>IF(RES_hh_fec_in!P24=0,0,1000*11630*RES_hh_fec_in!P24/RES_hh_num_in!P24)</f>
        <v>0</v>
      </c>
      <c r="Q24" s="72">
        <f>IF(RES_hh_fec_in!Q24=0,0,1000*11630*RES_hh_fec_in!Q24/RES_hh_num_in!Q24)</f>
        <v>0</v>
      </c>
      <c r="R24" s="72">
        <f>IF(RES_hh_fec_in!R24=0,0,1000*11630*RES_hh_fec_in!R24/RES_hh_num_in!R24)</f>
        <v>0</v>
      </c>
      <c r="S24" s="72">
        <f>IF(RES_hh_fec_in!S24=0,0,1000*11630*RES_hh_fec_in!S24/RES_hh_num_in!S24)</f>
        <v>0</v>
      </c>
      <c r="T24" s="72">
        <f>IF(RES_hh_fec_in!T24=0,0,1000*11630*RES_hh_fec_in!T24/RES_hh_num_in!T24)</f>
        <v>0</v>
      </c>
      <c r="U24" s="72">
        <f>IF(RES_hh_fec_in!U24=0,0,1000*11630*RES_hh_fec_in!U24/RES_hh_num_in!U24)</f>
        <v>0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0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1099.5363091811803</v>
      </c>
      <c r="D25" s="74">
        <f>IF(RES_hh_fec_in!D25=0,0,1000*11630*RES_hh_fec_in!D25/RES_hh_num_in!D25)</f>
        <v>981.34825124018994</v>
      </c>
      <c r="E25" s="74">
        <f>IF(RES_hh_fec_in!E25=0,0,1000*11630*RES_hh_fec_in!E25/RES_hh_num_in!E25)</f>
        <v>829.40297314211398</v>
      </c>
      <c r="F25" s="74">
        <f>IF(RES_hh_fec_in!F25=0,0,1000*11630*RES_hh_fec_in!F25/RES_hh_num_in!F25)</f>
        <v>859.8730652804544</v>
      </c>
      <c r="G25" s="74">
        <f>IF(RES_hh_fec_in!G25=0,0,1000*11630*RES_hh_fec_in!G25/RES_hh_num_in!G25)</f>
        <v>922.99919096989026</v>
      </c>
      <c r="H25" s="74">
        <f>IF(RES_hh_fec_in!H25=0,0,1000*11630*RES_hh_fec_in!H25/RES_hh_num_in!H25)</f>
        <v>945.05473768839624</v>
      </c>
      <c r="I25" s="74">
        <f>IF(RES_hh_fec_in!I25=0,0,1000*11630*RES_hh_fec_in!I25/RES_hh_num_in!I25)</f>
        <v>726.48779377899962</v>
      </c>
      <c r="J25" s="74">
        <f>IF(RES_hh_fec_in!J25=0,0,1000*11630*RES_hh_fec_in!J25/RES_hh_num_in!J25)</f>
        <v>602.63208290823502</v>
      </c>
      <c r="K25" s="74">
        <f>IF(RES_hh_fec_in!K25=0,0,1000*11630*RES_hh_fec_in!K25/RES_hh_num_in!K25)</f>
        <v>575.51042621199565</v>
      </c>
      <c r="L25" s="74">
        <f>IF(RES_hh_fec_in!L25=0,0,1000*11630*RES_hh_fec_in!L25/RES_hh_num_in!L25)</f>
        <v>753.52726531678638</v>
      </c>
      <c r="M25" s="74">
        <f>IF(RES_hh_fec_in!M25=0,0,1000*11630*RES_hh_fec_in!M25/RES_hh_num_in!M25)</f>
        <v>1016.3245251240262</v>
      </c>
      <c r="N25" s="74">
        <f>IF(RES_hh_fec_in!N25=0,0,1000*11630*RES_hh_fec_in!N25/RES_hh_num_in!N25)</f>
        <v>795.00738550651192</v>
      </c>
      <c r="O25" s="74">
        <f>IF(RES_hh_fec_in!O25=0,0,1000*11630*RES_hh_fec_in!O25/RES_hh_num_in!O25)</f>
        <v>655.94537584541968</v>
      </c>
      <c r="P25" s="74">
        <f>IF(RES_hh_fec_in!P25=0,0,1000*11630*RES_hh_fec_in!P25/RES_hh_num_in!P25)</f>
        <v>508.50189814772023</v>
      </c>
      <c r="Q25" s="74">
        <f>IF(RES_hh_fec_in!Q25=0,0,1000*11630*RES_hh_fec_in!Q25/RES_hh_num_in!Q25)</f>
        <v>555.0599092203114</v>
      </c>
      <c r="R25" s="74">
        <f>IF(RES_hh_fec_in!R25=0,0,1000*11630*RES_hh_fec_in!R25/RES_hh_num_in!R25)</f>
        <v>490.38815798675171</v>
      </c>
      <c r="S25" s="74">
        <f>IF(RES_hh_fec_in!S25=0,0,1000*11630*RES_hh_fec_in!S25/RES_hh_num_in!S25)</f>
        <v>591.63227613783113</v>
      </c>
      <c r="T25" s="74">
        <f>IF(RES_hh_fec_in!T25=0,0,1000*11630*RES_hh_fec_in!T25/RES_hh_num_in!T25)</f>
        <v>726.58771986602801</v>
      </c>
      <c r="U25" s="74">
        <f>IF(RES_hh_fec_in!U25=0,0,1000*11630*RES_hh_fec_in!U25/RES_hh_num_in!U25)</f>
        <v>710.0251583667656</v>
      </c>
      <c r="V25" s="74">
        <f>IF(RES_hh_fec_in!V25=0,0,1000*11630*RES_hh_fec_in!V25/RES_hh_num_in!V25)</f>
        <v>681.10336913592789</v>
      </c>
      <c r="W25" s="74">
        <f>IF(RES_hh_fec_in!W25=0,0,1000*11630*RES_hh_fec_in!W25/RES_hh_num_in!W25)</f>
        <v>655.01480047053167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590.76646599026344</v>
      </c>
      <c r="D26" s="77">
        <f>IF(RES_hh_fec_in!D26=0,0,1000*11630*RES_hh_fec_in!D26/RES_hh_num_in!D26)</f>
        <v>634.54157278785669</v>
      </c>
      <c r="E26" s="77">
        <f>IF(RES_hh_fec_in!E26=0,0,1000*11630*RES_hh_fec_in!E26/RES_hh_num_in!E26)</f>
        <v>615.24867857162292</v>
      </c>
      <c r="F26" s="77">
        <f>IF(RES_hh_fec_in!F26=0,0,1000*11630*RES_hh_fec_in!F26/RES_hh_num_in!F26)</f>
        <v>607.13081787901012</v>
      </c>
      <c r="G26" s="77">
        <f>IF(RES_hh_fec_in!G26=0,0,1000*11630*RES_hh_fec_in!G26/RES_hh_num_in!G26)</f>
        <v>625.95961943564453</v>
      </c>
      <c r="H26" s="77">
        <f>IF(RES_hh_fec_in!H26=0,0,1000*11630*RES_hh_fec_in!H26/RES_hh_num_in!H26)</f>
        <v>650.65653108467404</v>
      </c>
      <c r="I26" s="77">
        <f>IF(RES_hh_fec_in!I26=0,0,1000*11630*RES_hh_fec_in!I26/RES_hh_num_in!I26)</f>
        <v>655.55238379805269</v>
      </c>
      <c r="J26" s="77">
        <f>IF(RES_hh_fec_in!J26=0,0,1000*11630*RES_hh_fec_in!J26/RES_hh_num_in!J26)</f>
        <v>656.51935065808004</v>
      </c>
      <c r="K26" s="77">
        <f>IF(RES_hh_fec_in!K26=0,0,1000*11630*RES_hh_fec_in!K26/RES_hh_num_in!K26)</f>
        <v>640.50575652612304</v>
      </c>
      <c r="L26" s="77">
        <f>IF(RES_hh_fec_in!L26=0,0,1000*11630*RES_hh_fec_in!L26/RES_hh_num_in!L26)</f>
        <v>679.17537771918899</v>
      </c>
      <c r="M26" s="77">
        <f>IF(RES_hh_fec_in!M26=0,0,1000*11630*RES_hh_fec_in!M26/RES_hh_num_in!M26)</f>
        <v>685.46196103507225</v>
      </c>
      <c r="N26" s="77">
        <f>IF(RES_hh_fec_in!N26=0,0,1000*11630*RES_hh_fec_in!N26/RES_hh_num_in!N26)</f>
        <v>696.72784939074211</v>
      </c>
      <c r="O26" s="77">
        <f>IF(RES_hh_fec_in!O26=0,0,1000*11630*RES_hh_fec_in!O26/RES_hh_num_in!O26)</f>
        <v>709.69686917943545</v>
      </c>
      <c r="P26" s="77">
        <f>IF(RES_hh_fec_in!P26=0,0,1000*11630*RES_hh_fec_in!P26/RES_hh_num_in!P26)</f>
        <v>716.04338141022413</v>
      </c>
      <c r="Q26" s="77">
        <f>IF(RES_hh_fec_in!Q26=0,0,1000*11630*RES_hh_fec_in!Q26/RES_hh_num_in!Q26)</f>
        <v>736.40085277753178</v>
      </c>
      <c r="R26" s="77">
        <f>IF(RES_hh_fec_in!R26=0,0,1000*11630*RES_hh_fec_in!R26/RES_hh_num_in!R26)</f>
        <v>765.54112954012999</v>
      </c>
      <c r="S26" s="77">
        <f>IF(RES_hh_fec_in!S26=0,0,1000*11630*RES_hh_fec_in!S26/RES_hh_num_in!S26)</f>
        <v>782.51966414914864</v>
      </c>
      <c r="T26" s="77">
        <f>IF(RES_hh_fec_in!T26=0,0,1000*11630*RES_hh_fec_in!T26/RES_hh_num_in!T26)</f>
        <v>793.93308713227327</v>
      </c>
      <c r="U26" s="77">
        <f>IF(RES_hh_fec_in!U26=0,0,1000*11630*RES_hh_fec_in!U26/RES_hh_num_in!U26)</f>
        <v>789.2748685789569</v>
      </c>
      <c r="V26" s="77">
        <f>IF(RES_hh_fec_in!V26=0,0,1000*11630*RES_hh_fec_in!V26/RES_hh_num_in!V26)</f>
        <v>807.15787901019803</v>
      </c>
      <c r="W26" s="77">
        <f>IF(RES_hh_fec_in!W26=0,0,1000*11630*RES_hh_fec_in!W26/RES_hh_num_in!W26)</f>
        <v>845.21262856843452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639.13311192723211</v>
      </c>
      <c r="D27" s="69">
        <f>IF(RES_hh_fec_in!D27=0,0,1000*11630*RES_hh_fec_in!D27/RES_hh_num_in!D27)</f>
        <v>655.86665148676059</v>
      </c>
      <c r="E27" s="69">
        <f>IF(RES_hh_fec_in!E27=0,0,1000*11630*RES_hh_fec_in!E27/RES_hh_num_in!E27)</f>
        <v>670.30281592847393</v>
      </c>
      <c r="F27" s="69">
        <f>IF(RES_hh_fec_in!F27=0,0,1000*11630*RES_hh_fec_in!F27/RES_hh_num_in!F27)</f>
        <v>645.22277909295155</v>
      </c>
      <c r="G27" s="69">
        <f>IF(RES_hh_fec_in!G27=0,0,1000*11630*RES_hh_fec_in!G27/RES_hh_num_in!G27)</f>
        <v>661.75915434174362</v>
      </c>
      <c r="H27" s="69">
        <f>IF(RES_hh_fec_in!H27=0,0,1000*11630*RES_hh_fec_in!H27/RES_hh_num_in!H27)</f>
        <v>766.78039849480115</v>
      </c>
      <c r="I27" s="69">
        <f>IF(RES_hh_fec_in!I27=0,0,1000*11630*RES_hh_fec_in!I27/RES_hh_num_in!I27)</f>
        <v>759.55551337508371</v>
      </c>
      <c r="J27" s="69">
        <f>IF(RES_hh_fec_in!J27=0,0,1000*11630*RES_hh_fec_in!J27/RES_hh_num_in!J27)</f>
        <v>739.48278337948614</v>
      </c>
      <c r="K27" s="69">
        <f>IF(RES_hh_fec_in!K27=0,0,1000*11630*RES_hh_fec_in!K27/RES_hh_num_in!K27)</f>
        <v>714.64308313851382</v>
      </c>
      <c r="L27" s="69">
        <f>IF(RES_hh_fec_in!L27=0,0,1000*11630*RES_hh_fec_in!L27/RES_hh_num_in!L27)</f>
        <v>738.97824752512633</v>
      </c>
      <c r="M27" s="69">
        <f>IF(RES_hh_fec_in!M27=0,0,1000*11630*RES_hh_fec_in!M27/RES_hh_num_in!M27)</f>
        <v>679.01876375831375</v>
      </c>
      <c r="N27" s="69">
        <f>IF(RES_hh_fec_in!N27=0,0,1000*11630*RES_hh_fec_in!N27/RES_hh_num_in!N27)</f>
        <v>665.76211948940966</v>
      </c>
      <c r="O27" s="69">
        <f>IF(RES_hh_fec_in!O27=0,0,1000*11630*RES_hh_fec_in!O27/RES_hh_num_in!O27)</f>
        <v>583.80149113253003</v>
      </c>
      <c r="P27" s="69">
        <f>IF(RES_hh_fec_in!P27=0,0,1000*11630*RES_hh_fec_in!P27/RES_hh_num_in!P27)</f>
        <v>639.14824491349339</v>
      </c>
      <c r="Q27" s="69">
        <f>IF(RES_hh_fec_in!Q27=0,0,1000*11630*RES_hh_fec_in!Q27/RES_hh_num_in!Q27)</f>
        <v>657.22870722190078</v>
      </c>
      <c r="R27" s="69">
        <f>IF(RES_hh_fec_in!R27=0,0,1000*11630*RES_hh_fec_in!R27/RES_hh_num_in!R27)</f>
        <v>686.33537035071856</v>
      </c>
      <c r="S27" s="69">
        <f>IF(RES_hh_fec_in!S27=0,0,1000*11630*RES_hh_fec_in!S27/RES_hh_num_in!S27)</f>
        <v>663.70406920999574</v>
      </c>
      <c r="T27" s="69">
        <f>IF(RES_hh_fec_in!T27=0,0,1000*11630*RES_hh_fec_in!T27/RES_hh_num_in!T27)</f>
        <v>700.56166297408697</v>
      </c>
      <c r="U27" s="69">
        <f>IF(RES_hh_fec_in!U27=0,0,1000*11630*RES_hh_fec_in!U27/RES_hh_num_in!U27)</f>
        <v>648.06466271464103</v>
      </c>
      <c r="V27" s="69">
        <f>IF(RES_hh_fec_in!V27=0,0,1000*11630*RES_hh_fec_in!V27/RES_hh_num_in!V27)</f>
        <v>638.55130094290598</v>
      </c>
      <c r="W27" s="69">
        <f>IF(RES_hh_fec_in!W27=0,0,1000*11630*RES_hh_fec_in!W27/RES_hh_num_in!W27)</f>
        <v>666.2156347926001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718.12768688227845</v>
      </c>
      <c r="D28" s="72">
        <f>IF(RES_hh_fec_in!D28=0,0,1000*11630*RES_hh_fec_in!D28/RES_hh_num_in!D28)</f>
        <v>737.83214229728947</v>
      </c>
      <c r="E28" s="72">
        <f>IF(RES_hh_fec_in!E28=0,0,1000*11630*RES_hh_fec_in!E28/RES_hh_num_in!E28)</f>
        <v>744.43490420878413</v>
      </c>
      <c r="F28" s="72">
        <f>IF(RES_hh_fec_in!F28=0,0,1000*11630*RES_hh_fec_in!F28/RES_hh_num_in!F28)</f>
        <v>766.37563895569826</v>
      </c>
      <c r="G28" s="72">
        <f>IF(RES_hh_fec_in!G28=0,0,1000*11630*RES_hh_fec_in!G28/RES_hh_num_in!G28)</f>
        <v>796.76470739422768</v>
      </c>
      <c r="H28" s="72">
        <f>IF(RES_hh_fec_in!H28=0,0,1000*11630*RES_hh_fec_in!H28/RES_hh_num_in!H28)</f>
        <v>839.31980090475611</v>
      </c>
      <c r="I28" s="72">
        <f>IF(RES_hh_fec_in!I28=0,0,1000*11630*RES_hh_fec_in!I28/RES_hh_num_in!I28)</f>
        <v>859.49539425556884</v>
      </c>
      <c r="J28" s="72">
        <f>IF(RES_hh_fec_in!J28=0,0,1000*11630*RES_hh_fec_in!J28/RES_hh_num_in!J28)</f>
        <v>872.55268195964231</v>
      </c>
      <c r="K28" s="72">
        <f>IF(RES_hh_fec_in!K28=0,0,1000*11630*RES_hh_fec_in!K28/RES_hh_num_in!K28)</f>
        <v>858.55991350904719</v>
      </c>
      <c r="L28" s="72">
        <f>IF(RES_hh_fec_in!L28=0,0,1000*11630*RES_hh_fec_in!L28/RES_hh_num_in!L28)</f>
        <v>848.64123438411161</v>
      </c>
      <c r="M28" s="72">
        <f>IF(RES_hh_fec_in!M28=0,0,1000*11630*RES_hh_fec_in!M28/RES_hh_num_in!M28)</f>
        <v>845.70259582615461</v>
      </c>
      <c r="N28" s="72">
        <f>IF(RES_hh_fec_in!N28=0,0,1000*11630*RES_hh_fec_in!N28/RES_hh_num_in!N28)</f>
        <v>790.40617309949437</v>
      </c>
      <c r="O28" s="72">
        <f>IF(RES_hh_fec_in!O28=0,0,1000*11630*RES_hh_fec_in!O28/RES_hh_num_in!O28)</f>
        <v>715.27917320810934</v>
      </c>
      <c r="P28" s="72">
        <f>IF(RES_hh_fec_in!P28=0,0,1000*11630*RES_hh_fec_in!P28/RES_hh_num_in!P28)</f>
        <v>754.19029698164718</v>
      </c>
      <c r="Q28" s="72">
        <f>IF(RES_hh_fec_in!Q28=0,0,1000*11630*RES_hh_fec_in!Q28/RES_hh_num_in!Q28)</f>
        <v>782.59687668191668</v>
      </c>
      <c r="R28" s="72">
        <f>IF(RES_hh_fec_in!R28=0,0,1000*11630*RES_hh_fec_in!R28/RES_hh_num_in!R28)</f>
        <v>770.46821423226595</v>
      </c>
      <c r="S28" s="72">
        <f>IF(RES_hh_fec_in!S28=0,0,1000*11630*RES_hh_fec_in!S28/RES_hh_num_in!S28)</f>
        <v>834.6123124289785</v>
      </c>
      <c r="T28" s="72">
        <f>IF(RES_hh_fec_in!T28=0,0,1000*11630*RES_hh_fec_in!T28/RES_hh_num_in!T28)</f>
        <v>819.70719836986564</v>
      </c>
      <c r="U28" s="72">
        <f>IF(RES_hh_fec_in!U28=0,0,1000*11630*RES_hh_fec_in!U28/RES_hh_num_in!U28)</f>
        <v>877.0245794012742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712.03438898197214</v>
      </c>
      <c r="D29" s="72">
        <f>IF(RES_hh_fec_in!D29=0,0,1000*11630*RES_hh_fec_in!D29/RES_hh_num_in!D29)</f>
        <v>733.95958004183092</v>
      </c>
      <c r="E29" s="72">
        <f>IF(RES_hh_fec_in!E29=0,0,1000*11630*RES_hh_fec_in!E29/RES_hh_num_in!E29)</f>
        <v>748.09720277679969</v>
      </c>
      <c r="F29" s="72">
        <f>IF(RES_hh_fec_in!F29=0,0,1000*11630*RES_hh_fec_in!F29/RES_hh_num_in!F29)</f>
        <v>768.04902975858386</v>
      </c>
      <c r="G29" s="72">
        <f>IF(RES_hh_fec_in!G29=0,0,1000*11630*RES_hh_fec_in!G29/RES_hh_num_in!G29)</f>
        <v>797.40920104986822</v>
      </c>
      <c r="H29" s="72">
        <f>IF(RES_hh_fec_in!H29=0,0,1000*11630*RES_hh_fec_in!H29/RES_hh_num_in!H29)</f>
        <v>827.35315484291868</v>
      </c>
      <c r="I29" s="72">
        <f>IF(RES_hh_fec_in!I29=0,0,1000*11630*RES_hh_fec_in!I29/RES_hh_num_in!I29)</f>
        <v>859.091055500587</v>
      </c>
      <c r="J29" s="72">
        <f>IF(RES_hh_fec_in!J29=0,0,1000*11630*RES_hh_fec_in!J29/RES_hh_num_in!J29)</f>
        <v>867.05252752554077</v>
      </c>
      <c r="K29" s="72">
        <f>IF(RES_hh_fec_in!K29=0,0,1000*11630*RES_hh_fec_in!K29/RES_hh_num_in!K29)</f>
        <v>848.06906898126317</v>
      </c>
      <c r="L29" s="72">
        <f>IF(RES_hh_fec_in!L29=0,0,1000*11630*RES_hh_fec_in!L29/RES_hh_num_in!L29)</f>
        <v>840.87315930813622</v>
      </c>
      <c r="M29" s="72">
        <f>IF(RES_hh_fec_in!M29=0,0,1000*11630*RES_hh_fec_in!M29/RES_hh_num_in!M29)</f>
        <v>799.37494491415703</v>
      </c>
      <c r="N29" s="72">
        <f>IF(RES_hh_fec_in!N29=0,0,1000*11630*RES_hh_fec_in!N29/RES_hh_num_in!N29)</f>
        <v>773.32098865995738</v>
      </c>
      <c r="O29" s="72">
        <f>IF(RES_hh_fec_in!O29=0,0,1000*11630*RES_hh_fec_in!O29/RES_hh_num_in!O29)</f>
        <v>753.93773239932398</v>
      </c>
      <c r="P29" s="72">
        <f>IF(RES_hh_fec_in!P29=0,0,1000*11630*RES_hh_fec_in!P29/RES_hh_num_in!P29)</f>
        <v>752.07902918496529</v>
      </c>
      <c r="Q29" s="72">
        <f>IF(RES_hh_fec_in!Q29=0,0,1000*11630*RES_hh_fec_in!Q29/RES_hh_num_in!Q29)</f>
        <v>764.57344503991806</v>
      </c>
      <c r="R29" s="72">
        <f>IF(RES_hh_fec_in!R29=0,0,1000*11630*RES_hh_fec_in!R29/RES_hh_num_in!R29)</f>
        <v>783.81363987043869</v>
      </c>
      <c r="S29" s="72">
        <f>IF(RES_hh_fec_in!S29=0,0,1000*11630*RES_hh_fec_in!S29/RES_hh_num_in!S29)</f>
        <v>810.26058485034343</v>
      </c>
      <c r="T29" s="72">
        <f>IF(RES_hh_fec_in!T29=0,0,1000*11630*RES_hh_fec_in!T29/RES_hh_num_in!T29)</f>
        <v>855.03070013367301</v>
      </c>
      <c r="U29" s="72">
        <f>IF(RES_hh_fec_in!U29=0,0,1000*11630*RES_hh_fec_in!U29/RES_hh_num_in!U29)</f>
        <v>765.98165346931376</v>
      </c>
      <c r="V29" s="72">
        <f>IF(RES_hh_fec_in!V29=0,0,1000*11630*RES_hh_fec_in!V29/RES_hh_num_in!V29)</f>
        <v>763.4329158774126</v>
      </c>
      <c r="W29" s="72">
        <f>IF(RES_hh_fec_in!W29=0,0,1000*11630*RES_hh_fec_in!W29/RES_hh_num_in!W29)</f>
        <v>813.47128412703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736.28868704179934</v>
      </c>
      <c r="D30" s="72">
        <f>IF(RES_hh_fec_in!D30=0,0,1000*11630*RES_hh_fec_in!D30/RES_hh_num_in!D30)</f>
        <v>740.64461510770957</v>
      </c>
      <c r="E30" s="72">
        <f>IF(RES_hh_fec_in!E30=0,0,1000*11630*RES_hh_fec_in!E30/RES_hh_num_in!E30)</f>
        <v>805.91353565149097</v>
      </c>
      <c r="F30" s="72">
        <f>IF(RES_hh_fec_in!F30=0,0,1000*11630*RES_hh_fec_in!F30/RES_hh_num_in!F30)</f>
        <v>738.11276826003791</v>
      </c>
      <c r="G30" s="72">
        <f>IF(RES_hh_fec_in!G30=0,0,1000*11630*RES_hh_fec_in!G30/RES_hh_num_in!G30)</f>
        <v>742.60678596183129</v>
      </c>
      <c r="H30" s="72">
        <f>IF(RES_hh_fec_in!H30=0,0,1000*11630*RES_hh_fec_in!H30/RES_hh_num_in!H30)</f>
        <v>915.00579238332296</v>
      </c>
      <c r="I30" s="72">
        <f>IF(RES_hh_fec_in!I30=0,0,1000*11630*RES_hh_fec_in!I30/RES_hh_num_in!I30)</f>
        <v>900.62620934350514</v>
      </c>
      <c r="J30" s="72">
        <f>IF(RES_hh_fec_in!J30=0,0,1000*11630*RES_hh_fec_in!J30/RES_hh_num_in!J30)</f>
        <v>875.42493885615784</v>
      </c>
      <c r="K30" s="72">
        <f>IF(RES_hh_fec_in!K30=0,0,1000*11630*RES_hh_fec_in!K30/RES_hh_num_in!K30)</f>
        <v>863.21971845672351</v>
      </c>
      <c r="L30" s="72">
        <f>IF(RES_hh_fec_in!L30=0,0,1000*11630*RES_hh_fec_in!L30/RES_hh_num_in!L30)</f>
        <v>894.50572246909462</v>
      </c>
      <c r="M30" s="72">
        <f>IF(RES_hh_fec_in!M30=0,0,1000*11630*RES_hh_fec_in!M30/RES_hh_num_in!M30)</f>
        <v>763.03001548499526</v>
      </c>
      <c r="N30" s="72">
        <f>IF(RES_hh_fec_in!N30=0,0,1000*11630*RES_hh_fec_in!N30/RES_hh_num_in!N30)</f>
        <v>808.60417989503071</v>
      </c>
      <c r="O30" s="72">
        <f>IF(RES_hh_fec_in!O30=0,0,1000*11630*RES_hh_fec_in!O30/RES_hh_num_in!O30)</f>
        <v>698.40111141500984</v>
      </c>
      <c r="P30" s="72">
        <f>IF(RES_hh_fec_in!P30=0,0,1000*11630*RES_hh_fec_in!P30/RES_hh_num_in!P30)</f>
        <v>713.9913208626192</v>
      </c>
      <c r="Q30" s="72">
        <f>IF(RES_hh_fec_in!Q30=0,0,1000*11630*RES_hh_fec_in!Q30/RES_hh_num_in!Q30)</f>
        <v>771.52151719648111</v>
      </c>
      <c r="R30" s="72">
        <f>IF(RES_hh_fec_in!R30=0,0,1000*11630*RES_hh_fec_in!R30/RES_hh_num_in!R30)</f>
        <v>827.37965860817098</v>
      </c>
      <c r="S30" s="72">
        <f>IF(RES_hh_fec_in!S30=0,0,1000*11630*RES_hh_fec_in!S30/RES_hh_num_in!S30)</f>
        <v>793.49245520868499</v>
      </c>
      <c r="T30" s="72">
        <f>IF(RES_hh_fec_in!T30=0,0,1000*11630*RES_hh_fec_in!T30/RES_hh_num_in!T30)</f>
        <v>852.51364623101767</v>
      </c>
      <c r="U30" s="72">
        <f>IF(RES_hh_fec_in!U30=0,0,1000*11630*RES_hh_fec_in!U30/RES_hh_num_in!U30)</f>
        <v>782.64676022354956</v>
      </c>
      <c r="V30" s="72">
        <f>IF(RES_hh_fec_in!V30=0,0,1000*11630*RES_hh_fec_in!V30/RES_hh_num_in!V30)</f>
        <v>775.77193727052702</v>
      </c>
      <c r="W30" s="72">
        <f>IF(RES_hh_fec_in!W30=0,0,1000*11630*RES_hh_fec_in!W30/RES_hh_num_in!W30)</f>
        <v>822.64587606145813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756.32900837519117</v>
      </c>
      <c r="D31" s="72">
        <f>IF(RES_hh_fec_in!D31=0,0,1000*11630*RES_hh_fec_in!D31/RES_hh_num_in!D31)</f>
        <v>741.38112898268946</v>
      </c>
      <c r="E31" s="72">
        <f>IF(RES_hh_fec_in!E31=0,0,1000*11630*RES_hh_fec_in!E31/RES_hh_num_in!E31)</f>
        <v>778.80755841127689</v>
      </c>
      <c r="F31" s="72">
        <f>IF(RES_hh_fec_in!F31=0,0,1000*11630*RES_hh_fec_in!F31/RES_hh_num_in!F31)</f>
        <v>749.5620405301986</v>
      </c>
      <c r="G31" s="72">
        <f>IF(RES_hh_fec_in!G31=0,0,1000*11630*RES_hh_fec_in!G31/RES_hh_num_in!G31)</f>
        <v>772.72395868945523</v>
      </c>
      <c r="H31" s="72">
        <f>IF(RES_hh_fec_in!H31=0,0,1000*11630*RES_hh_fec_in!H31/RES_hh_num_in!H31)</f>
        <v>906.01429193121066</v>
      </c>
      <c r="I31" s="72">
        <f>IF(RES_hh_fec_in!I31=0,0,1000*11630*RES_hh_fec_in!I31/RES_hh_num_in!I31)</f>
        <v>883.2167296131862</v>
      </c>
      <c r="J31" s="72">
        <f>IF(RES_hh_fec_in!J31=0,0,1000*11630*RES_hh_fec_in!J31/RES_hh_num_in!J31)</f>
        <v>871.09684917909146</v>
      </c>
      <c r="K31" s="72">
        <f>IF(RES_hh_fec_in!K31=0,0,1000*11630*RES_hh_fec_in!K31/RES_hh_num_in!K31)</f>
        <v>852.66315867838318</v>
      </c>
      <c r="L31" s="72">
        <f>IF(RES_hh_fec_in!L31=0,0,1000*11630*RES_hh_fec_in!L31/RES_hh_num_in!L31)</f>
        <v>863.40091208884985</v>
      </c>
      <c r="M31" s="72">
        <f>IF(RES_hh_fec_in!M31=0,0,1000*11630*RES_hh_fec_in!M31/RES_hh_num_in!M31)</f>
        <v>850.40476761951402</v>
      </c>
      <c r="N31" s="72">
        <f>IF(RES_hh_fec_in!N31=0,0,1000*11630*RES_hh_fec_in!N31/RES_hh_num_in!N31)</f>
        <v>857.38706346290041</v>
      </c>
      <c r="O31" s="72">
        <f>IF(RES_hh_fec_in!O31=0,0,1000*11630*RES_hh_fec_in!O31/RES_hh_num_in!O31)</f>
        <v>852.02623604550865</v>
      </c>
      <c r="P31" s="72">
        <f>IF(RES_hh_fec_in!P31=0,0,1000*11630*RES_hh_fec_in!P31/RES_hh_num_in!P31)</f>
        <v>870.53369948577324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832.75868830301033</v>
      </c>
      <c r="V31" s="72">
        <f>IF(RES_hh_fec_in!V31=0,0,1000*11630*RES_hh_fec_in!V31/RES_hh_num_in!V31)</f>
        <v>825.65338251488652</v>
      </c>
      <c r="W31" s="72">
        <f>IF(RES_hh_fec_in!W31=0,0,1000*11630*RES_hh_fec_in!W31/RES_hh_num_in!W31)</f>
        <v>837.01717134560852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586.04677831943513</v>
      </c>
      <c r="D32" s="77">
        <f>IF(RES_hh_fec_in!D32=0,0,1000*11630*RES_hh_fec_in!D32/RES_hh_num_in!D32)</f>
        <v>573.04277310795726</v>
      </c>
      <c r="E32" s="77">
        <f>IF(RES_hh_fec_in!E32=0,0,1000*11630*RES_hh_fec_in!E32/RES_hh_num_in!E32)</f>
        <v>584.14033767872002</v>
      </c>
      <c r="F32" s="77">
        <f>IF(RES_hh_fec_in!F32=0,0,1000*11630*RES_hh_fec_in!F32/RES_hh_num_in!F32)</f>
        <v>574.02219520857875</v>
      </c>
      <c r="G32" s="77">
        <f>IF(RES_hh_fec_in!G32=0,0,1000*11630*RES_hh_fec_in!G32/RES_hh_num_in!G32)</f>
        <v>587.67078805843255</v>
      </c>
      <c r="H32" s="77">
        <f>IF(RES_hh_fec_in!H32=0,0,1000*11630*RES_hh_fec_in!H32/RES_hh_num_in!H32)</f>
        <v>695.70016547070475</v>
      </c>
      <c r="I32" s="77">
        <f>IF(RES_hh_fec_in!I32=0,0,1000*11630*RES_hh_fec_in!I32/RES_hh_num_in!I32)</f>
        <v>680.62514437664379</v>
      </c>
      <c r="J32" s="77">
        <f>IF(RES_hh_fec_in!J32=0,0,1000*11630*RES_hh_fec_in!J32/RES_hh_num_in!J32)</f>
        <v>666.04235826258139</v>
      </c>
      <c r="K32" s="77">
        <f>IF(RES_hh_fec_in!K32=0,0,1000*11630*RES_hh_fec_in!K32/RES_hh_num_in!K32)</f>
        <v>637.45329531358232</v>
      </c>
      <c r="L32" s="77">
        <f>IF(RES_hh_fec_in!L32=0,0,1000*11630*RES_hh_fec_in!L32/RES_hh_num_in!L32)</f>
        <v>672.70167577106304</v>
      </c>
      <c r="M32" s="77">
        <f>IF(RES_hh_fec_in!M32=0,0,1000*11630*RES_hh_fec_in!M32/RES_hh_num_in!M32)</f>
        <v>621.91704496516877</v>
      </c>
      <c r="N32" s="77">
        <f>IF(RES_hh_fec_in!N32=0,0,1000*11630*RES_hh_fec_in!N32/RES_hh_num_in!N32)</f>
        <v>599.21568237425197</v>
      </c>
      <c r="O32" s="77">
        <f>IF(RES_hh_fec_in!O32=0,0,1000*11630*RES_hh_fec_in!O32/RES_hh_num_in!O32)</f>
        <v>510.49015574964341</v>
      </c>
      <c r="P32" s="77">
        <f>IF(RES_hh_fec_in!P32=0,0,1000*11630*RES_hh_fec_in!P32/RES_hh_num_in!P32)</f>
        <v>587.11320919149603</v>
      </c>
      <c r="Q32" s="77">
        <f>IF(RES_hh_fec_in!Q32=0,0,1000*11630*RES_hh_fec_in!Q32/RES_hh_num_in!Q32)</f>
        <v>569.75388453959533</v>
      </c>
      <c r="R32" s="77">
        <f>IF(RES_hh_fec_in!R32=0,0,1000*11630*RES_hh_fec_in!R32/RES_hh_num_in!R32)</f>
        <v>566.55825651030455</v>
      </c>
      <c r="S32" s="77">
        <f>IF(RES_hh_fec_in!S32=0,0,1000*11630*RES_hh_fec_in!S32/RES_hh_num_in!S32)</f>
        <v>569.19845984030587</v>
      </c>
      <c r="T32" s="77">
        <f>IF(RES_hh_fec_in!T32=0,0,1000*11630*RES_hh_fec_in!T32/RES_hh_num_in!T32)</f>
        <v>609.82081933147629</v>
      </c>
      <c r="U32" s="77">
        <f>IF(RES_hh_fec_in!U32=0,0,1000*11630*RES_hh_fec_in!U32/RES_hh_num_in!U32)</f>
        <v>570.03069211410809</v>
      </c>
      <c r="V32" s="77">
        <f>IF(RES_hh_fec_in!V32=0,0,1000*11630*RES_hh_fec_in!V32/RES_hh_num_in!V32)</f>
        <v>560.38818232374433</v>
      </c>
      <c r="W32" s="77">
        <f>IF(RES_hh_fec_in!W32=0,0,1000*11630*RES_hh_fec_in!W32/RES_hh_num_in!W32)</f>
        <v>564.0709787765021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4183.0725320799138</v>
      </c>
      <c r="D3" s="65">
        <f>IF(RES_hh_tes_in!D3=0,0,1000*11630*RES_hh_tes_in!D3/RES_hh_num_in!D3)</f>
        <v>4085.9516768366675</v>
      </c>
      <c r="E3" s="65">
        <f>IF(RES_hh_tes_in!E3=0,0,1000*11630*RES_hh_tes_in!E3/RES_hh_num_in!E3)</f>
        <v>4492.3760601432032</v>
      </c>
      <c r="F3" s="65">
        <f>IF(RES_hh_tes_in!F3=0,0,1000*11630*RES_hh_tes_in!F3/RES_hh_num_in!F3)</f>
        <v>4638.5289223219315</v>
      </c>
      <c r="G3" s="65">
        <f>IF(RES_hh_tes_in!G3=0,0,1000*11630*RES_hh_tes_in!G3/RES_hh_num_in!G3)</f>
        <v>4929.9971811301521</v>
      </c>
      <c r="H3" s="65">
        <f>IF(RES_hh_tes_in!H3=0,0,1000*11630*RES_hh_tes_in!H3/RES_hh_num_in!H3)</f>
        <v>5045.7650540197565</v>
      </c>
      <c r="I3" s="65">
        <f>IF(RES_hh_tes_in!I3=0,0,1000*11630*RES_hh_tes_in!I3/RES_hh_num_in!I3)</f>
        <v>4875.321325866269</v>
      </c>
      <c r="J3" s="65">
        <f>IF(RES_hh_tes_in!J3=0,0,1000*11630*RES_hh_tes_in!J3/RES_hh_num_in!J3)</f>
        <v>4628.2240147677239</v>
      </c>
      <c r="K3" s="65">
        <f>IF(RES_hh_tes_in!K3=0,0,1000*11630*RES_hh_tes_in!K3/RES_hh_num_in!K3)</f>
        <v>4829.3505581621876</v>
      </c>
      <c r="L3" s="65">
        <f>IF(RES_hh_tes_in!L3=0,0,1000*11630*RES_hh_tes_in!L3/RES_hh_num_in!L3)</f>
        <v>5267.5603871355106</v>
      </c>
      <c r="M3" s="65">
        <f>IF(RES_hh_tes_in!M3=0,0,1000*11630*RES_hh_tes_in!M3/RES_hh_num_in!M3)</f>
        <v>4793.3490423327994</v>
      </c>
      <c r="N3" s="65">
        <f>IF(RES_hh_tes_in!N3=0,0,1000*11630*RES_hh_tes_in!N3/RES_hh_num_in!N3)</f>
        <v>4760.4015090687808</v>
      </c>
      <c r="O3" s="65">
        <f>IF(RES_hh_tes_in!O3=0,0,1000*11630*RES_hh_tes_in!O3/RES_hh_num_in!O3)</f>
        <v>4307.3190820894497</v>
      </c>
      <c r="P3" s="65">
        <f>IF(RES_hh_tes_in!P3=0,0,1000*11630*RES_hh_tes_in!P3/RES_hh_num_in!P3)</f>
        <v>4128.6481581708049</v>
      </c>
      <c r="Q3" s="65">
        <f>IF(RES_hh_tes_in!Q3=0,0,1000*11630*RES_hh_tes_in!Q3/RES_hh_num_in!Q3)</f>
        <v>4289.4953152899998</v>
      </c>
      <c r="R3" s="65">
        <f>IF(RES_hh_tes_in!R3=0,0,1000*11630*RES_hh_tes_in!R3/RES_hh_num_in!R3)</f>
        <v>4068.8951319246717</v>
      </c>
      <c r="S3" s="65">
        <f>IF(RES_hh_tes_in!S3=0,0,1000*11630*RES_hh_tes_in!S3/RES_hh_num_in!S3)</f>
        <v>4145.9220167525964</v>
      </c>
      <c r="T3" s="65">
        <f>IF(RES_hh_tes_in!T3=0,0,1000*11630*RES_hh_tes_in!T3/RES_hh_num_in!T3)</f>
        <v>4643.8267069059202</v>
      </c>
      <c r="U3" s="65">
        <f>IF(RES_hh_tes_in!U3=0,0,1000*11630*RES_hh_tes_in!U3/RES_hh_num_in!U3)</f>
        <v>4225.8967713276506</v>
      </c>
      <c r="V3" s="65">
        <f>IF(RES_hh_tes_in!V3=0,0,1000*11630*RES_hh_tes_in!V3/RES_hh_num_in!V3)</f>
        <v>4162.4752483111952</v>
      </c>
      <c r="W3" s="65">
        <f>IF(RES_hh_tes_in!W3=0,0,1000*11630*RES_hh_tes_in!W3/RES_hh_num_in!W3)</f>
        <v>4126.251206026629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2811.7863510769171</v>
      </c>
      <c r="D4" s="69">
        <f>IF(RES_hh_tes_in!D4=0,0,1000*11630*RES_hh_tes_in!D4/RES_hh_num_in!D4)</f>
        <v>2823.6205894864211</v>
      </c>
      <c r="E4" s="69">
        <f>IF(RES_hh_tes_in!E4=0,0,1000*11630*RES_hh_tes_in!E4/RES_hh_num_in!E4)</f>
        <v>3076.8319850679322</v>
      </c>
      <c r="F4" s="69">
        <f>IF(RES_hh_tes_in!F4=0,0,1000*11630*RES_hh_tes_in!F4/RES_hh_num_in!F4)</f>
        <v>3230.4924532761215</v>
      </c>
      <c r="G4" s="69">
        <f>IF(RES_hh_tes_in!G4=0,0,1000*11630*RES_hh_tes_in!G4/RES_hh_num_in!G4)</f>
        <v>3337.436661655323</v>
      </c>
      <c r="H4" s="69">
        <f>IF(RES_hh_tes_in!H4=0,0,1000*11630*RES_hh_tes_in!H4/RES_hh_num_in!H4)</f>
        <v>3538.910135686951</v>
      </c>
      <c r="I4" s="69">
        <f>IF(RES_hh_tes_in!I4=0,0,1000*11630*RES_hh_tes_in!I4/RES_hh_num_in!I4)</f>
        <v>3445.5162376641961</v>
      </c>
      <c r="J4" s="69">
        <f>IF(RES_hh_tes_in!J4=0,0,1000*11630*RES_hh_tes_in!J4/RES_hh_num_in!J4)</f>
        <v>3241.9886905179533</v>
      </c>
      <c r="K4" s="69">
        <f>IF(RES_hh_tes_in!K4=0,0,1000*11630*RES_hh_tes_in!K4/RES_hh_num_in!K4)</f>
        <v>3379.3212002672476</v>
      </c>
      <c r="L4" s="69">
        <f>IF(RES_hh_tes_in!L4=0,0,1000*11630*RES_hh_tes_in!L4/RES_hh_num_in!L4)</f>
        <v>3710.6423880795201</v>
      </c>
      <c r="M4" s="69">
        <f>IF(RES_hh_tes_in!M4=0,0,1000*11630*RES_hh_tes_in!M4/RES_hh_num_in!M4)</f>
        <v>3344.8940375975817</v>
      </c>
      <c r="N4" s="69">
        <f>IF(RES_hh_tes_in!N4=0,0,1000*11630*RES_hh_tes_in!N4/RES_hh_num_in!N4)</f>
        <v>3253.8226896648498</v>
      </c>
      <c r="O4" s="69">
        <f>IF(RES_hh_tes_in!O4=0,0,1000*11630*RES_hh_tes_in!O4/RES_hh_num_in!O4)</f>
        <v>3075.8842526854583</v>
      </c>
      <c r="P4" s="69">
        <f>IF(RES_hh_tes_in!P4=0,0,1000*11630*RES_hh_tes_in!P4/RES_hh_num_in!P4)</f>
        <v>2884.7746249828338</v>
      </c>
      <c r="Q4" s="69">
        <f>IF(RES_hh_tes_in!Q4=0,0,1000*11630*RES_hh_tes_in!Q4/RES_hh_num_in!Q4)</f>
        <v>3032.5916460243061</v>
      </c>
      <c r="R4" s="69">
        <f>IF(RES_hh_tes_in!R4=0,0,1000*11630*RES_hh_tes_in!R4/RES_hh_num_in!R4)</f>
        <v>2610.641734316272</v>
      </c>
      <c r="S4" s="69">
        <f>IF(RES_hh_tes_in!S4=0,0,1000*11630*RES_hh_tes_in!S4/RES_hh_num_in!S4)</f>
        <v>2630.2394350860341</v>
      </c>
      <c r="T4" s="69">
        <f>IF(RES_hh_tes_in!T4=0,0,1000*11630*RES_hh_tes_in!T4/RES_hh_num_in!T4)</f>
        <v>2998.9462086374147</v>
      </c>
      <c r="U4" s="69">
        <f>IF(RES_hh_tes_in!U4=0,0,1000*11630*RES_hh_tes_in!U4/RES_hh_num_in!U4)</f>
        <v>2719.4116047270209</v>
      </c>
      <c r="V4" s="69">
        <f>IF(RES_hh_tes_in!V4=0,0,1000*11630*RES_hh_tes_in!V4/RES_hh_num_in!V4)</f>
        <v>2648.7397428891481</v>
      </c>
      <c r="W4" s="69">
        <f>IF(RES_hh_tes_in!W4=0,0,1000*11630*RES_hh_tes_in!W4/RES_hh_num_in!W4)</f>
        <v>2537.7938158752336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2672.6734081849522</v>
      </c>
      <c r="D5" s="72">
        <f>IF(RES_hh_tes_in!D5=0,0,1000*11630*RES_hh_tes_in!D5/RES_hh_num_in!D5)</f>
        <v>2943.0632014466755</v>
      </c>
      <c r="E5" s="72">
        <f>IF(RES_hh_tes_in!E5=0,0,1000*11630*RES_hh_tes_in!E5/RES_hh_num_in!E5)</f>
        <v>2685.4522404780782</v>
      </c>
      <c r="F5" s="72">
        <f>IF(RES_hh_tes_in!F5=0,0,1000*11630*RES_hh_tes_in!F5/RES_hh_num_in!F5)</f>
        <v>3342.3640641527541</v>
      </c>
      <c r="G5" s="72">
        <f>IF(RES_hh_tes_in!G5=0,0,1000*11630*RES_hh_tes_in!G5/RES_hh_num_in!G5)</f>
        <v>3472.7653818474082</v>
      </c>
      <c r="H5" s="72">
        <f>IF(RES_hh_tes_in!H5=0,0,1000*11630*RES_hh_tes_in!H5/RES_hh_num_in!H5)</f>
        <v>3518.0143500221816</v>
      </c>
      <c r="I5" s="72">
        <f>IF(RES_hh_tes_in!I5=0,0,1000*11630*RES_hh_tes_in!I5/RES_hh_num_in!I5)</f>
        <v>3186.5330030813166</v>
      </c>
      <c r="J5" s="72">
        <f>IF(RES_hh_tes_in!J5=0,0,1000*11630*RES_hh_tes_in!J5/RES_hh_num_in!J5)</f>
        <v>3328.6019226038438</v>
      </c>
      <c r="K5" s="72">
        <f>IF(RES_hh_tes_in!K5=0,0,1000*11630*RES_hh_tes_in!K5/RES_hh_num_in!K5)</f>
        <v>3572.5624291122076</v>
      </c>
      <c r="L5" s="72">
        <f>IF(RES_hh_tes_in!L5=0,0,1000*11630*RES_hh_tes_in!L5/RES_hh_num_in!L5)</f>
        <v>3497.1734830455271</v>
      </c>
      <c r="M5" s="72">
        <f>IF(RES_hh_tes_in!M5=0,0,1000*11630*RES_hh_tes_in!M5/RES_hh_num_in!M5)</f>
        <v>3369.6164969952533</v>
      </c>
      <c r="N5" s="72">
        <f>IF(RES_hh_tes_in!N5=0,0,1000*11630*RES_hh_tes_in!N5/RES_hh_num_in!N5)</f>
        <v>3430.3643111959259</v>
      </c>
      <c r="O5" s="72">
        <f>IF(RES_hh_tes_in!O5=0,0,1000*11630*RES_hh_tes_in!O5/RES_hh_num_in!O5)</f>
        <v>2735.8743491544183</v>
      </c>
      <c r="P5" s="72">
        <f>IF(RES_hh_tes_in!P5=0,0,1000*11630*RES_hh_tes_in!P5/RES_hh_num_in!P5)</f>
        <v>2641.0277227748174</v>
      </c>
      <c r="Q5" s="72">
        <f>IF(RES_hh_tes_in!Q5=0,0,1000*11630*RES_hh_tes_in!Q5/RES_hh_num_in!Q5)</f>
        <v>2349.4980693097268</v>
      </c>
      <c r="R5" s="72">
        <f>IF(RES_hh_tes_in!R5=0,0,1000*11630*RES_hh_tes_in!R5/RES_hh_num_in!R5)</f>
        <v>2051.4466601629201</v>
      </c>
      <c r="S5" s="72">
        <f>IF(RES_hh_tes_in!S5=0,0,1000*11630*RES_hh_tes_in!S5/RES_hh_num_in!S5)</f>
        <v>3326.8300456718193</v>
      </c>
      <c r="T5" s="72">
        <f>IF(RES_hh_tes_in!T5=0,0,1000*11630*RES_hh_tes_in!T5/RES_hh_num_in!T5)</f>
        <v>3648.9824621771495</v>
      </c>
      <c r="U5" s="72">
        <f>IF(RES_hh_tes_in!U5=0,0,1000*11630*RES_hh_tes_in!U5/RES_hh_num_in!U5)</f>
        <v>2367.6266930087054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2741.223552093732</v>
      </c>
      <c r="E6" s="72">
        <f>IF(RES_hh_tes_in!E6=0,0,1000*11630*RES_hh_tes_in!E6/RES_hh_num_in!E6)</f>
        <v>2958.0291142915976</v>
      </c>
      <c r="F6" s="72">
        <f>IF(RES_hh_tes_in!F6=0,0,1000*11630*RES_hh_tes_in!F6/RES_hh_num_in!F6)</f>
        <v>3222.3286671047031</v>
      </c>
      <c r="G6" s="72">
        <f>IF(RES_hh_tes_in!G6=0,0,1000*11630*RES_hh_tes_in!G6/RES_hh_num_in!G6)</f>
        <v>3371.1343839699366</v>
      </c>
      <c r="H6" s="72">
        <f>IF(RES_hh_tes_in!H6=0,0,1000*11630*RES_hh_tes_in!H6/RES_hh_num_in!H6)</f>
        <v>3252.9563321784026</v>
      </c>
      <c r="I6" s="72">
        <f>IF(RES_hh_tes_in!I6=0,0,1000*11630*RES_hh_tes_in!I6/RES_hh_num_in!I6)</f>
        <v>3371.5604910182428</v>
      </c>
      <c r="J6" s="72">
        <f>IF(RES_hh_tes_in!J6=0,0,1000*11630*RES_hh_tes_in!J6/RES_hh_num_in!J6)</f>
        <v>3374.9435758937943</v>
      </c>
      <c r="K6" s="72">
        <f>IF(RES_hh_tes_in!K6=0,0,1000*11630*RES_hh_tes_in!K6/RES_hh_num_in!K6)</f>
        <v>3265.5688200665445</v>
      </c>
      <c r="L6" s="72">
        <f>IF(RES_hh_tes_in!L6=0,0,1000*11630*RES_hh_tes_in!L6/RES_hh_num_in!L6)</f>
        <v>3599.9418051180551</v>
      </c>
      <c r="M6" s="72">
        <f>IF(RES_hh_tes_in!M6=0,0,1000*11630*RES_hh_tes_in!M6/RES_hh_num_in!M6)</f>
        <v>3149.3608823093637</v>
      </c>
      <c r="N6" s="72">
        <f>IF(RES_hh_tes_in!N6=0,0,1000*11630*RES_hh_tes_in!N6/RES_hh_num_in!N6)</f>
        <v>3276.3473951326978</v>
      </c>
      <c r="O6" s="72">
        <f>IF(RES_hh_tes_in!O6=0,0,1000*11630*RES_hh_tes_in!O6/RES_hh_num_in!O6)</f>
        <v>3064.6235317411129</v>
      </c>
      <c r="P6" s="72">
        <f>IF(RES_hh_tes_in!P6=0,0,1000*11630*RES_hh_tes_in!P6/RES_hh_num_in!P6)</f>
        <v>0</v>
      </c>
      <c r="Q6" s="72">
        <f>IF(RES_hh_tes_in!Q6=0,0,1000*11630*RES_hh_tes_in!Q6/RES_hh_num_in!Q6)</f>
        <v>2723.861586115675</v>
      </c>
      <c r="R6" s="72">
        <f>IF(RES_hh_tes_in!R6=0,0,1000*11630*RES_hh_tes_in!R6/RES_hh_num_in!R6)</f>
        <v>2980.4704715019238</v>
      </c>
      <c r="S6" s="72">
        <f>IF(RES_hh_tes_in!S6=0,0,1000*11630*RES_hh_tes_in!S6/RES_hh_num_in!S6)</f>
        <v>2417.4152167400534</v>
      </c>
      <c r="T6" s="72">
        <f>IF(RES_hh_tes_in!T6=0,0,1000*11630*RES_hh_tes_in!T6/RES_hh_num_in!T6)</f>
        <v>2975.8750220658162</v>
      </c>
      <c r="U6" s="72">
        <f>IF(RES_hh_tes_in!U6=0,0,1000*11630*RES_hh_tes_in!U6/RES_hh_num_in!U6)</f>
        <v>2511.0780888954328</v>
      </c>
      <c r="V6" s="72">
        <f>IF(RES_hh_tes_in!V6=0,0,1000*11630*RES_hh_tes_in!V6/RES_hh_num_in!V6)</f>
        <v>2463.0419483990245</v>
      </c>
      <c r="W6" s="72">
        <f>IF(RES_hh_tes_in!W6=0,0,1000*11630*RES_hh_tes_in!W6/RES_hh_num_in!W6)</f>
        <v>2573.2578494059276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2656.8114761461625</v>
      </c>
      <c r="D7" s="72">
        <f>IF(RES_hh_tes_in!D7=0,0,1000*11630*RES_hh_tes_in!D7/RES_hh_num_in!D7)</f>
        <v>2655.9287096345861</v>
      </c>
      <c r="E7" s="72">
        <f>IF(RES_hh_tes_in!E7=0,0,1000*11630*RES_hh_tes_in!E7/RES_hh_num_in!E7)</f>
        <v>2995.4057655678052</v>
      </c>
      <c r="F7" s="72">
        <f>IF(RES_hh_tes_in!F7=0,0,1000*11630*RES_hh_tes_in!F7/RES_hh_num_in!F7)</f>
        <v>3363.0591852049356</v>
      </c>
      <c r="G7" s="72">
        <f>IF(RES_hh_tes_in!G7=0,0,1000*11630*RES_hh_tes_in!G7/RES_hh_num_in!G7)</f>
        <v>3445.7885803166087</v>
      </c>
      <c r="H7" s="72">
        <f>IF(RES_hh_tes_in!H7=0,0,1000*11630*RES_hh_tes_in!H7/RES_hh_num_in!H7)</f>
        <v>3213.2864573136071</v>
      </c>
      <c r="I7" s="72">
        <f>IF(RES_hh_tes_in!I7=0,0,1000*11630*RES_hh_tes_in!I7/RES_hh_num_in!I7)</f>
        <v>3303.2127605228761</v>
      </c>
      <c r="J7" s="72">
        <f>IF(RES_hh_tes_in!J7=0,0,1000*11630*RES_hh_tes_in!J7/RES_hh_num_in!J7)</f>
        <v>3278.9603108521478</v>
      </c>
      <c r="K7" s="72">
        <f>IF(RES_hh_tes_in!K7=0,0,1000*11630*RES_hh_tes_in!K7/RES_hh_num_in!K7)</f>
        <v>3287.9563590621328</v>
      </c>
      <c r="L7" s="72">
        <f>IF(RES_hh_tes_in!L7=0,0,1000*11630*RES_hh_tes_in!L7/RES_hh_num_in!L7)</f>
        <v>3585.2394074992435</v>
      </c>
      <c r="M7" s="72">
        <f>IF(RES_hh_tes_in!M7=0,0,1000*11630*RES_hh_tes_in!M7/RES_hh_num_in!M7)</f>
        <v>3202.0515737474125</v>
      </c>
      <c r="N7" s="72">
        <f>IF(RES_hh_tes_in!N7=0,0,1000*11630*RES_hh_tes_in!N7/RES_hh_num_in!N7)</f>
        <v>3030.4728989761998</v>
      </c>
      <c r="O7" s="72">
        <f>IF(RES_hh_tes_in!O7=0,0,1000*11630*RES_hh_tes_in!O7/RES_hh_num_in!O7)</f>
        <v>3010.5261471475706</v>
      </c>
      <c r="P7" s="72">
        <f>IF(RES_hh_tes_in!P7=0,0,1000*11630*RES_hh_tes_in!P7/RES_hh_num_in!P7)</f>
        <v>2796.2576112326897</v>
      </c>
      <c r="Q7" s="72">
        <f>IF(RES_hh_tes_in!Q7=0,0,1000*11630*RES_hh_tes_in!Q7/RES_hh_num_in!Q7)</f>
        <v>3106.1441320574304</v>
      </c>
      <c r="R7" s="72">
        <f>IF(RES_hh_tes_in!R7=0,0,1000*11630*RES_hh_tes_in!R7/RES_hh_num_in!R7)</f>
        <v>2612.0212763304462</v>
      </c>
      <c r="S7" s="72">
        <f>IF(RES_hh_tes_in!S7=0,0,1000*11630*RES_hh_tes_in!S7/RES_hh_num_in!S7)</f>
        <v>2594.3956408331774</v>
      </c>
      <c r="T7" s="72">
        <f>IF(RES_hh_tes_in!T7=0,0,1000*11630*RES_hh_tes_in!T7/RES_hh_num_in!T7)</f>
        <v>2817.9803351177516</v>
      </c>
      <c r="U7" s="72">
        <f>IF(RES_hh_tes_in!U7=0,0,1000*11630*RES_hh_tes_in!U7/RES_hh_num_in!U7)</f>
        <v>2486.568919679572</v>
      </c>
      <c r="V7" s="72">
        <f>IF(RES_hh_tes_in!V7=0,0,1000*11630*RES_hh_tes_in!V7/RES_hh_num_in!V7)</f>
        <v>2633.9762234053724</v>
      </c>
      <c r="W7" s="72">
        <f>IF(RES_hh_tes_in!W7=0,0,1000*11630*RES_hh_tes_in!W7/RES_hh_num_in!W7)</f>
        <v>2485.9928004130156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2624.6225032128345</v>
      </c>
      <c r="D8" s="72">
        <f>IF(RES_hh_tes_in!D8=0,0,1000*11630*RES_hh_tes_in!D8/RES_hh_num_in!D8)</f>
        <v>2809.2379520662985</v>
      </c>
      <c r="E8" s="72">
        <f>IF(RES_hh_tes_in!E8=0,0,1000*11630*RES_hh_tes_in!E8/RES_hh_num_in!E8)</f>
        <v>3122.0903491983368</v>
      </c>
      <c r="F8" s="72">
        <f>IF(RES_hh_tes_in!F8=0,0,1000*11630*RES_hh_tes_in!F8/RES_hh_num_in!F8)</f>
        <v>3118.339975903044</v>
      </c>
      <c r="G8" s="72">
        <f>IF(RES_hh_tes_in!G8=0,0,1000*11630*RES_hh_tes_in!G8/RES_hh_num_in!G8)</f>
        <v>3243.4102807348977</v>
      </c>
      <c r="H8" s="72">
        <f>IF(RES_hh_tes_in!H8=0,0,1000*11630*RES_hh_tes_in!H8/RES_hh_num_in!H8)</f>
        <v>3476.7382426818372</v>
      </c>
      <c r="I8" s="72">
        <f>IF(RES_hh_tes_in!I8=0,0,1000*11630*RES_hh_tes_in!I8/RES_hh_num_in!I8)</f>
        <v>3474.7228688159985</v>
      </c>
      <c r="J8" s="72">
        <f>IF(RES_hh_tes_in!J8=0,0,1000*11630*RES_hh_tes_in!J8/RES_hh_num_in!J8)</f>
        <v>3165.3313596448938</v>
      </c>
      <c r="K8" s="72">
        <f>IF(RES_hh_tes_in!K8=0,0,1000*11630*RES_hh_tes_in!K8/RES_hh_num_in!K8)</f>
        <v>3218.9681778294334</v>
      </c>
      <c r="L8" s="72">
        <f>IF(RES_hh_tes_in!L8=0,0,1000*11630*RES_hh_tes_in!L8/RES_hh_num_in!L8)</f>
        <v>3776.7770930373408</v>
      </c>
      <c r="M8" s="72">
        <f>IF(RES_hh_tes_in!M8=0,0,1000*11630*RES_hh_tes_in!M8/RES_hh_num_in!M8)</f>
        <v>3038.4683584917684</v>
      </c>
      <c r="N8" s="72">
        <f>IF(RES_hh_tes_in!N8=0,0,1000*11630*RES_hh_tes_in!N8/RES_hh_num_in!N8)</f>
        <v>3171.853034682209</v>
      </c>
      <c r="O8" s="72">
        <f>IF(RES_hh_tes_in!O8=0,0,1000*11630*RES_hh_tes_in!O8/RES_hh_num_in!O8)</f>
        <v>2985.6576934120676</v>
      </c>
      <c r="P8" s="72">
        <f>IF(RES_hh_tes_in!P8=0,0,1000*11630*RES_hh_tes_in!P8/RES_hh_num_in!P8)</f>
        <v>2805.2586852246513</v>
      </c>
      <c r="Q8" s="72">
        <f>IF(RES_hh_tes_in!Q8=0,0,1000*11630*RES_hh_tes_in!Q8/RES_hh_num_in!Q8)</f>
        <v>2959.9457444535033</v>
      </c>
      <c r="R8" s="72">
        <f>IF(RES_hh_tes_in!R8=0,0,1000*11630*RES_hh_tes_in!R8/RES_hh_num_in!R8)</f>
        <v>2670.6131483711106</v>
      </c>
      <c r="S8" s="72">
        <f>IF(RES_hh_tes_in!S8=0,0,1000*11630*RES_hh_tes_in!S8/RES_hh_num_in!S8)</f>
        <v>2556.6163366231226</v>
      </c>
      <c r="T8" s="72">
        <f>IF(RES_hh_tes_in!T8=0,0,1000*11630*RES_hh_tes_in!T8/RES_hh_num_in!T8)</f>
        <v>2772.3014110307413</v>
      </c>
      <c r="U8" s="72">
        <f>IF(RES_hh_tes_in!U8=0,0,1000*11630*RES_hh_tes_in!U8/RES_hh_num_in!U8)</f>
        <v>2552.3163658101753</v>
      </c>
      <c r="V8" s="72">
        <f>IF(RES_hh_tes_in!V8=0,0,1000*11630*RES_hh_tes_in!V8/RES_hh_num_in!V8)</f>
        <v>2519.4546266567827</v>
      </c>
      <c r="W8" s="72">
        <f>IF(RES_hh_tes_in!W8=0,0,1000*11630*RES_hh_tes_in!W8/RES_hh_num_in!W8)</f>
        <v>2576.0923525087278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2676.8521000928331</v>
      </c>
      <c r="D9" s="72">
        <f>IF(RES_hh_tes_in!D9=0,0,1000*11630*RES_hh_tes_in!D9/RES_hh_num_in!D9)</f>
        <v>2821.2674315930558</v>
      </c>
      <c r="E9" s="72">
        <f>IF(RES_hh_tes_in!E9=0,0,1000*11630*RES_hh_tes_in!E9/RES_hh_num_in!E9)</f>
        <v>2994.4403535101173</v>
      </c>
      <c r="F9" s="72">
        <f>IF(RES_hh_tes_in!F9=0,0,1000*11630*RES_hh_tes_in!F9/RES_hh_num_in!F9)</f>
        <v>3167.9052485480424</v>
      </c>
      <c r="G9" s="72">
        <f>IF(RES_hh_tes_in!G9=0,0,1000*11630*RES_hh_tes_in!G9/RES_hh_num_in!G9)</f>
        <v>3305.075927841021</v>
      </c>
      <c r="H9" s="72">
        <f>IF(RES_hh_tes_in!H9=0,0,1000*11630*RES_hh_tes_in!H9/RES_hh_num_in!H9)</f>
        <v>3350.5424591105857</v>
      </c>
      <c r="I9" s="72">
        <f>IF(RES_hh_tes_in!I9=0,0,1000*11630*RES_hh_tes_in!I9/RES_hh_num_in!I9)</f>
        <v>3292.5353106172497</v>
      </c>
      <c r="J9" s="72">
        <f>IF(RES_hh_tes_in!J9=0,0,1000*11630*RES_hh_tes_in!J9/RES_hh_num_in!J9)</f>
        <v>3170.4054656414087</v>
      </c>
      <c r="K9" s="72">
        <f>IF(RES_hh_tes_in!K9=0,0,1000*11630*RES_hh_tes_in!K9/RES_hh_num_in!K9)</f>
        <v>3528.8048852956035</v>
      </c>
      <c r="L9" s="72">
        <f>IF(RES_hh_tes_in!L9=0,0,1000*11630*RES_hh_tes_in!L9/RES_hh_num_in!L9)</f>
        <v>3481.5925786565881</v>
      </c>
      <c r="M9" s="72">
        <f>IF(RES_hh_tes_in!M9=0,0,1000*11630*RES_hh_tes_in!M9/RES_hh_num_in!M9)</f>
        <v>3352.3838673943851</v>
      </c>
      <c r="N9" s="72">
        <f>IF(RES_hh_tes_in!N9=0,0,1000*11630*RES_hh_tes_in!N9/RES_hh_num_in!N9)</f>
        <v>3256.0618313253003</v>
      </c>
      <c r="O9" s="72">
        <f>IF(RES_hh_tes_in!O9=0,0,1000*11630*RES_hh_tes_in!O9/RES_hh_num_in!O9)</f>
        <v>3084.9342545630989</v>
      </c>
      <c r="P9" s="72">
        <f>IF(RES_hh_tes_in!P9=0,0,1000*11630*RES_hh_tes_in!P9/RES_hh_num_in!P9)</f>
        <v>3059.5243353876881</v>
      </c>
      <c r="Q9" s="72">
        <f>IF(RES_hh_tes_in!Q9=0,0,1000*11630*RES_hh_tes_in!Q9/RES_hh_num_in!Q9)</f>
        <v>0</v>
      </c>
      <c r="R9" s="72">
        <f>IF(RES_hh_tes_in!R9=0,0,1000*11630*RES_hh_tes_in!R9/RES_hh_num_in!R9)</f>
        <v>0</v>
      </c>
      <c r="S9" s="72">
        <f>IF(RES_hh_tes_in!S9=0,0,1000*11630*RES_hh_tes_in!S9/RES_hh_num_in!S9)</f>
        <v>0</v>
      </c>
      <c r="T9" s="72">
        <f>IF(RES_hh_tes_in!T9=0,0,1000*11630*RES_hh_tes_in!T9/RES_hh_num_in!T9)</f>
        <v>0</v>
      </c>
      <c r="U9" s="72">
        <f>IF(RES_hh_tes_in!U9=0,0,1000*11630*RES_hh_tes_in!U9/RES_hh_num_in!U9)</f>
        <v>2627.2094255199258</v>
      </c>
      <c r="V9" s="72">
        <f>IF(RES_hh_tes_in!V9=0,0,1000*11630*RES_hh_tes_in!V9/RES_hh_num_in!V9)</f>
        <v>2567.2472169159269</v>
      </c>
      <c r="W9" s="72">
        <f>IF(RES_hh_tes_in!W9=0,0,1000*11630*RES_hh_tes_in!W9/RES_hh_num_in!W9)</f>
        <v>2526.7403377433875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2681.6254762421481</v>
      </c>
      <c r="D10" s="72">
        <f>IF(RES_hh_tes_in!D10=0,0,1000*11630*RES_hh_tes_in!D10/RES_hh_num_in!D10)</f>
        <v>2833.8521054165594</v>
      </c>
      <c r="E10" s="72">
        <f>IF(RES_hh_tes_in!E10=0,0,1000*11630*RES_hh_tes_in!E10/RES_hh_num_in!E10)</f>
        <v>3022.0922491855886</v>
      </c>
      <c r="F10" s="72">
        <f>IF(RES_hh_tes_in!F10=0,0,1000*11630*RES_hh_tes_in!F10/RES_hh_num_in!F10)</f>
        <v>3182.1685881441913</v>
      </c>
      <c r="G10" s="72">
        <f>IF(RES_hh_tes_in!G10=0,0,1000*11630*RES_hh_tes_in!G10/RES_hh_num_in!G10)</f>
        <v>3319.7704199785162</v>
      </c>
      <c r="H10" s="72">
        <f>IF(RES_hh_tes_in!H10=0,0,1000*11630*RES_hh_tes_in!H10/RES_hh_num_in!H10)</f>
        <v>3383.5138483925793</v>
      </c>
      <c r="I10" s="72">
        <f>IF(RES_hh_tes_in!I10=0,0,1000*11630*RES_hh_tes_in!I10/RES_hh_num_in!I10)</f>
        <v>3381.8385790337006</v>
      </c>
      <c r="J10" s="72">
        <f>IF(RES_hh_tes_in!J10=0,0,1000*11630*RES_hh_tes_in!J10/RES_hh_num_in!J10)</f>
        <v>3347.7504042287082</v>
      </c>
      <c r="K10" s="72">
        <f>IF(RES_hh_tes_in!K10=0,0,1000*11630*RES_hh_tes_in!K10/RES_hh_num_in!K10)</f>
        <v>3363.7714702366079</v>
      </c>
      <c r="L10" s="72">
        <f>IF(RES_hh_tes_in!L10=0,0,1000*11630*RES_hh_tes_in!L10/RES_hh_num_in!L10)</f>
        <v>3466.9422462180928</v>
      </c>
      <c r="M10" s="72">
        <f>IF(RES_hh_tes_in!M10=0,0,1000*11630*RES_hh_tes_in!M10/RES_hh_num_in!M10)</f>
        <v>3358.9569018777397</v>
      </c>
      <c r="N10" s="72">
        <f>IF(RES_hh_tes_in!N10=0,0,1000*11630*RES_hh_tes_in!N10/RES_hh_num_in!N10)</f>
        <v>3256.3342718842659</v>
      </c>
      <c r="O10" s="72">
        <f>IF(RES_hh_tes_in!O10=0,0,1000*11630*RES_hh_tes_in!O10/RES_hh_num_in!O10)</f>
        <v>3084.0448037476408</v>
      </c>
      <c r="P10" s="72">
        <f>IF(RES_hh_tes_in!P10=0,0,1000*11630*RES_hh_tes_in!P10/RES_hh_num_in!P10)</f>
        <v>2953.1461430737158</v>
      </c>
      <c r="Q10" s="72">
        <f>IF(RES_hh_tes_in!Q10=0,0,1000*11630*RES_hh_tes_in!Q10/RES_hh_num_in!Q10)</f>
        <v>2844.2995531734437</v>
      </c>
      <c r="R10" s="72">
        <f>IF(RES_hh_tes_in!R10=0,0,1000*11630*RES_hh_tes_in!R10/RES_hh_num_in!R10)</f>
        <v>2667.3898839189014</v>
      </c>
      <c r="S10" s="72">
        <f>IF(RES_hh_tes_in!S10=0,0,1000*11630*RES_hh_tes_in!S10/RES_hh_num_in!S10)</f>
        <v>2645.9826515136497</v>
      </c>
      <c r="T10" s="72">
        <f>IF(RES_hh_tes_in!T10=0,0,1000*11630*RES_hh_tes_in!T10/RES_hh_num_in!T10)</f>
        <v>2724.8485289395112</v>
      </c>
      <c r="U10" s="72">
        <f>IF(RES_hh_tes_in!U10=0,0,1000*11630*RES_hh_tes_in!U10/RES_hh_num_in!U10)</f>
        <v>2654.2346539183904</v>
      </c>
      <c r="V10" s="72">
        <f>IF(RES_hh_tes_in!V10=0,0,1000*11630*RES_hh_tes_in!V10/RES_hh_num_in!V10)</f>
        <v>2586.6630744417162</v>
      </c>
      <c r="W10" s="72">
        <f>IF(RES_hh_tes_in!W10=0,0,1000*11630*RES_hh_tes_in!W10/RES_hh_num_in!W10)</f>
        <v>2526.5766933048976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0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0</v>
      </c>
      <c r="F11" s="72">
        <f>IF(RES_hh_tes_in!F11=0,0,1000*11630*RES_hh_tes_in!F11/RES_hh_num_in!F11)</f>
        <v>0</v>
      </c>
      <c r="G11" s="72">
        <f>IF(RES_hh_tes_in!G11=0,0,1000*11630*RES_hh_tes_in!G11/RES_hh_num_in!G11)</f>
        <v>0</v>
      </c>
      <c r="H11" s="72">
        <f>IF(RES_hh_tes_in!H11=0,0,1000*11630*RES_hh_tes_in!H11/RES_hh_num_in!H11)</f>
        <v>0</v>
      </c>
      <c r="I11" s="72">
        <f>IF(RES_hh_tes_in!I11=0,0,1000*11630*RES_hh_tes_in!I11/RES_hh_num_in!I11)</f>
        <v>0</v>
      </c>
      <c r="J11" s="72">
        <f>IF(RES_hh_tes_in!J11=0,0,1000*11630*RES_hh_tes_in!J11/RES_hh_num_in!J11)</f>
        <v>0</v>
      </c>
      <c r="K11" s="72">
        <f>IF(RES_hh_tes_in!K11=0,0,1000*11630*RES_hh_tes_in!K11/RES_hh_num_in!K11)</f>
        <v>0</v>
      </c>
      <c r="L11" s="72">
        <f>IF(RES_hh_tes_in!L11=0,0,1000*11630*RES_hh_tes_in!L11/RES_hh_num_in!L11)</f>
        <v>0</v>
      </c>
      <c r="M11" s="72">
        <f>IF(RES_hh_tes_in!M11=0,0,1000*11630*RES_hh_tes_in!M11/RES_hh_num_in!M11)</f>
        <v>0</v>
      </c>
      <c r="N11" s="72">
        <f>IF(RES_hh_tes_in!N11=0,0,1000*11630*RES_hh_tes_in!N11/RES_hh_num_in!N11)</f>
        <v>0</v>
      </c>
      <c r="O11" s="72">
        <f>IF(RES_hh_tes_in!O11=0,0,1000*11630*RES_hh_tes_in!O11/RES_hh_num_in!O11)</f>
        <v>0</v>
      </c>
      <c r="P11" s="72">
        <f>IF(RES_hh_tes_in!P11=0,0,1000*11630*RES_hh_tes_in!P11/RES_hh_num_in!P11)</f>
        <v>0</v>
      </c>
      <c r="Q11" s="72">
        <f>IF(RES_hh_tes_in!Q11=0,0,1000*11630*RES_hh_tes_in!Q11/RES_hh_num_in!Q11)</f>
        <v>0</v>
      </c>
      <c r="R11" s="72">
        <f>IF(RES_hh_tes_in!R11=0,0,1000*11630*RES_hh_tes_in!R11/RES_hh_num_in!R11)</f>
        <v>0</v>
      </c>
      <c r="S11" s="72">
        <f>IF(RES_hh_tes_in!S11=0,0,1000*11630*RES_hh_tes_in!S11/RES_hh_num_in!S11)</f>
        <v>0</v>
      </c>
      <c r="T11" s="72">
        <f>IF(RES_hh_tes_in!T11=0,0,1000*11630*RES_hh_tes_in!T11/RES_hh_num_in!T11)</f>
        <v>0</v>
      </c>
      <c r="U11" s="72">
        <f>IF(RES_hh_tes_in!U11=0,0,1000*11630*RES_hh_tes_in!U11/RES_hh_num_in!U11)</f>
        <v>0</v>
      </c>
      <c r="V11" s="72">
        <f>IF(RES_hh_tes_in!V11=0,0,1000*11630*RES_hh_tes_in!V11/RES_hh_num_in!V11)</f>
        <v>0</v>
      </c>
      <c r="W11" s="72">
        <f>IF(RES_hh_tes_in!W11=0,0,1000*11630*RES_hh_tes_in!W11/RES_hh_num_in!W11)</f>
        <v>0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2894.9163643965458</v>
      </c>
      <c r="D12" s="72">
        <f>IF(RES_hh_tes_in!D12=0,0,1000*11630*RES_hh_tes_in!D12/RES_hh_num_in!D12)</f>
        <v>2765.163246324958</v>
      </c>
      <c r="E12" s="72">
        <f>IF(RES_hh_tes_in!E12=0,0,1000*11630*RES_hh_tes_in!E12/RES_hh_num_in!E12)</f>
        <v>2977.0966648530757</v>
      </c>
      <c r="F12" s="72">
        <f>IF(RES_hh_tes_in!F12=0,0,1000*11630*RES_hh_tes_in!F12/RES_hh_num_in!F12)</f>
        <v>3133.3360945273789</v>
      </c>
      <c r="G12" s="72">
        <f>IF(RES_hh_tes_in!G12=0,0,1000*11630*RES_hh_tes_in!G12/RES_hh_num_in!G12)</f>
        <v>3374.4797239040054</v>
      </c>
      <c r="H12" s="72">
        <f>IF(RES_hh_tes_in!H12=0,0,1000*11630*RES_hh_tes_in!H12/RES_hh_num_in!H12)</f>
        <v>3570.8876319338756</v>
      </c>
      <c r="I12" s="72">
        <f>IF(RES_hh_tes_in!I12=0,0,1000*11630*RES_hh_tes_in!I12/RES_hh_num_in!I12)</f>
        <v>3554.9950370463412</v>
      </c>
      <c r="J12" s="72">
        <f>IF(RES_hh_tes_in!J12=0,0,1000*11630*RES_hh_tes_in!J12/RES_hh_num_in!J12)</f>
        <v>3260.6333936245987</v>
      </c>
      <c r="K12" s="72">
        <f>IF(RES_hh_tes_in!K12=0,0,1000*11630*RES_hh_tes_in!K12/RES_hh_num_in!K12)</f>
        <v>3247.9291250364336</v>
      </c>
      <c r="L12" s="72">
        <f>IF(RES_hh_tes_in!L12=0,0,1000*11630*RES_hh_tes_in!L12/RES_hh_num_in!L12)</f>
        <v>3770.5198489150098</v>
      </c>
      <c r="M12" s="72">
        <f>IF(RES_hh_tes_in!M12=0,0,1000*11630*RES_hh_tes_in!M12/RES_hh_num_in!M12)</f>
        <v>3380.8659234630109</v>
      </c>
      <c r="N12" s="72">
        <f>IF(RES_hh_tes_in!N12=0,0,1000*11630*RES_hh_tes_in!N12/RES_hh_num_in!N12)</f>
        <v>3236.1191076828013</v>
      </c>
      <c r="O12" s="72">
        <f>IF(RES_hh_tes_in!O12=0,0,1000*11630*RES_hh_tes_in!O12/RES_hh_num_in!O12)</f>
        <v>2949.4726599202681</v>
      </c>
      <c r="P12" s="72">
        <f>IF(RES_hh_tes_in!P12=0,0,1000*11630*RES_hh_tes_in!P12/RES_hh_num_in!P12)</f>
        <v>2841.0638422690454</v>
      </c>
      <c r="Q12" s="72">
        <f>IF(RES_hh_tes_in!Q12=0,0,1000*11630*RES_hh_tes_in!Q12/RES_hh_num_in!Q12)</f>
        <v>2812.4468903882366</v>
      </c>
      <c r="R12" s="72">
        <f>IF(RES_hh_tes_in!R12=0,0,1000*11630*RES_hh_tes_in!R12/RES_hh_num_in!R12)</f>
        <v>2704.6191872494574</v>
      </c>
      <c r="S12" s="72">
        <f>IF(RES_hh_tes_in!S12=0,0,1000*11630*RES_hh_tes_in!S12/RES_hh_num_in!S12)</f>
        <v>2715.6708268169818</v>
      </c>
      <c r="T12" s="72">
        <f>IF(RES_hh_tes_in!T12=0,0,1000*11630*RES_hh_tes_in!T12/RES_hh_num_in!T12)</f>
        <v>2775.4802903183468</v>
      </c>
      <c r="U12" s="72">
        <f>IF(RES_hh_tes_in!U12=0,0,1000*11630*RES_hh_tes_in!U12/RES_hh_num_in!U12)</f>
        <v>2715.1779399459406</v>
      </c>
      <c r="V12" s="72">
        <f>IF(RES_hh_tes_in!V12=0,0,1000*11630*RES_hh_tes_in!V12/RES_hh_num_in!V12)</f>
        <v>2635.878711212179</v>
      </c>
      <c r="W12" s="72">
        <f>IF(RES_hh_tes_in!W12=0,0,1000*11630*RES_hh_tes_in!W12/RES_hh_num_in!W12)</f>
        <v>2638.3500077630383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3096.7309424357468</v>
      </c>
      <c r="D13" s="74">
        <f>IF(RES_hh_tes_in!D13=0,0,1000*11630*RES_hh_tes_in!D13/RES_hh_num_in!D13)</f>
        <v>2848.1921727888362</v>
      </c>
      <c r="E13" s="74">
        <f>IF(RES_hh_tes_in!E13=0,0,1000*11630*RES_hh_tes_in!E13/RES_hh_num_in!E13)</f>
        <v>2922.445989202643</v>
      </c>
      <c r="F13" s="74">
        <f>IF(RES_hh_tes_in!F13=0,0,1000*11630*RES_hh_tes_in!F13/RES_hh_num_in!F13)</f>
        <v>3089.8012328310065</v>
      </c>
      <c r="G13" s="74">
        <f>IF(RES_hh_tes_in!G13=0,0,1000*11630*RES_hh_tes_in!G13/RES_hh_num_in!G13)</f>
        <v>3260.5890431647281</v>
      </c>
      <c r="H13" s="74">
        <f>IF(RES_hh_tes_in!H13=0,0,1000*11630*RES_hh_tes_in!H13/RES_hh_num_in!H13)</f>
        <v>3735.735143012379</v>
      </c>
      <c r="I13" s="74">
        <f>IF(RES_hh_tes_in!I13=0,0,1000*11630*RES_hh_tes_in!I13/RES_hh_num_in!I13)</f>
        <v>3556.7187555147311</v>
      </c>
      <c r="J13" s="74">
        <f>IF(RES_hh_tes_in!J13=0,0,1000*11630*RES_hh_tes_in!J13/RES_hh_num_in!J13)</f>
        <v>3226.1358902203565</v>
      </c>
      <c r="K13" s="74">
        <f>IF(RES_hh_tes_in!K13=0,0,1000*11630*RES_hh_tes_in!K13/RES_hh_num_in!K13)</f>
        <v>3057.1621127948001</v>
      </c>
      <c r="L13" s="74">
        <f>IF(RES_hh_tes_in!L13=0,0,1000*11630*RES_hh_tes_in!L13/RES_hh_num_in!L13)</f>
        <v>3942.7594728035651</v>
      </c>
      <c r="M13" s="74">
        <f>IF(RES_hh_tes_in!M13=0,0,1000*11630*RES_hh_tes_in!M13/RES_hh_num_in!M13)</f>
        <v>3903.2214657039262</v>
      </c>
      <c r="N13" s="74">
        <f>IF(RES_hh_tes_in!N13=0,0,1000*11630*RES_hh_tes_in!N13/RES_hh_num_in!N13)</f>
        <v>3558.7107128095276</v>
      </c>
      <c r="O13" s="74">
        <f>IF(RES_hh_tes_in!O13=0,0,1000*11630*RES_hh_tes_in!O13/RES_hh_num_in!O13)</f>
        <v>0</v>
      </c>
      <c r="P13" s="74">
        <f>IF(RES_hh_tes_in!P13=0,0,1000*11630*RES_hh_tes_in!P13/RES_hh_num_in!P13)</f>
        <v>3155.5402362674495</v>
      </c>
      <c r="Q13" s="74">
        <f>IF(RES_hh_tes_in!Q13=0,0,1000*11630*RES_hh_tes_in!Q13/RES_hh_num_in!Q13)</f>
        <v>2181.4635476547742</v>
      </c>
      <c r="R13" s="74">
        <f>IF(RES_hh_tes_in!R13=0,0,1000*11630*RES_hh_tes_in!R13/RES_hh_num_in!R13)</f>
        <v>2088.1795911459571</v>
      </c>
      <c r="S13" s="74">
        <f>IF(RES_hh_tes_in!S13=0,0,1000*11630*RES_hh_tes_in!S13/RES_hh_num_in!S13)</f>
        <v>2496.0629013268594</v>
      </c>
      <c r="T13" s="74">
        <f>IF(RES_hh_tes_in!T13=0,0,1000*11630*RES_hh_tes_in!T13/RES_hh_num_in!T13)</f>
        <v>3382.5733643378248</v>
      </c>
      <c r="U13" s="74">
        <f>IF(RES_hh_tes_in!U13=0,0,1000*11630*RES_hh_tes_in!U13/RES_hh_num_in!U13)</f>
        <v>3041.8154392465067</v>
      </c>
      <c r="V13" s="74">
        <f>IF(RES_hh_tes_in!V13=0,0,1000*11630*RES_hh_tes_in!V13/RES_hh_num_in!V13)</f>
        <v>2861.1788304509814</v>
      </c>
      <c r="W13" s="74">
        <f>IF(RES_hh_tes_in!W13=0,0,1000*11630*RES_hh_tes_in!W13/RES_hh_num_in!W13)</f>
        <v>2308.6700001930644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49.270710856838811</v>
      </c>
      <c r="D14" s="76">
        <f>IF(RES_hh_tes_in!D14=0,0,1000*11630*RES_hh_tes_in!D14/RES_hh_num_in!D14)</f>
        <v>53.191467849194652</v>
      </c>
      <c r="E14" s="76">
        <f>IF(RES_hh_tes_in!E14=0,0,1000*11630*RES_hh_tes_in!E14/RES_hh_num_in!E14)</f>
        <v>56.096276885022505</v>
      </c>
      <c r="F14" s="76">
        <f>IF(RES_hh_tes_in!F14=0,0,1000*11630*RES_hh_tes_in!F14/RES_hh_num_in!F14)</f>
        <v>55.843492582391029</v>
      </c>
      <c r="G14" s="76">
        <f>IF(RES_hh_tes_in!G14=0,0,1000*11630*RES_hh_tes_in!G14/RES_hh_num_in!G14)</f>
        <v>51.62581008020333</v>
      </c>
      <c r="H14" s="76">
        <f>IF(RES_hh_tes_in!H14=0,0,1000*11630*RES_hh_tes_in!H14/RES_hh_num_in!H14)</f>
        <v>50.261357162992759</v>
      </c>
      <c r="I14" s="76">
        <f>IF(RES_hh_tes_in!I14=0,0,1000*11630*RES_hh_tes_in!I14/RES_hh_num_in!I14)</f>
        <v>46.91406164941472</v>
      </c>
      <c r="J14" s="76">
        <f>IF(RES_hh_tes_in!J14=0,0,1000*11630*RES_hh_tes_in!J14/RES_hh_num_in!J14)</f>
        <v>42.920901679931404</v>
      </c>
      <c r="K14" s="76">
        <f>IF(RES_hh_tes_in!K14=0,0,1000*11630*RES_hh_tes_in!K14/RES_hh_num_in!K14)</f>
        <v>38.936480540286695</v>
      </c>
      <c r="L14" s="76">
        <f>IF(RES_hh_tes_in!L14=0,0,1000*11630*RES_hh_tes_in!L14/RES_hh_num_in!L14)</f>
        <v>46.269673481911632</v>
      </c>
      <c r="M14" s="76">
        <f>IF(RES_hh_tes_in!M14=0,0,1000*11630*RES_hh_tes_in!M14/RES_hh_num_in!M14)</f>
        <v>37.773404081373776</v>
      </c>
      <c r="N14" s="76">
        <f>IF(RES_hh_tes_in!N14=0,0,1000*11630*RES_hh_tes_in!N14/RES_hh_num_in!N14)</f>
        <v>39.111757553477595</v>
      </c>
      <c r="O14" s="76">
        <f>IF(RES_hh_tes_in!O14=0,0,1000*11630*RES_hh_tes_in!O14/RES_hh_num_in!O14)</f>
        <v>37.889383696725488</v>
      </c>
      <c r="P14" s="76">
        <f>IF(RES_hh_tes_in!P14=0,0,1000*11630*RES_hh_tes_in!P14/RES_hh_num_in!P14)</f>
        <v>43.841094739919996</v>
      </c>
      <c r="Q14" s="76">
        <f>IF(RES_hh_tes_in!Q14=0,0,1000*11630*RES_hh_tes_in!Q14/RES_hh_num_in!Q14)</f>
        <v>49.429062519852813</v>
      </c>
      <c r="R14" s="76">
        <f>IF(RES_hh_tes_in!R14=0,0,1000*11630*RES_hh_tes_in!R14/RES_hh_num_in!R14)</f>
        <v>43.162265695692064</v>
      </c>
      <c r="S14" s="76">
        <f>IF(RES_hh_tes_in!S14=0,0,1000*11630*RES_hh_tes_in!S14/RES_hh_num_in!S14)</f>
        <v>40.458912025090726</v>
      </c>
      <c r="T14" s="76">
        <f>IF(RES_hh_tes_in!T14=0,0,1000*11630*RES_hh_tes_in!T14/RES_hh_num_in!T14)</f>
        <v>45.409476592788536</v>
      </c>
      <c r="U14" s="76">
        <f>IF(RES_hh_tes_in!U14=0,0,1000*11630*RES_hh_tes_in!U14/RES_hh_num_in!U14)</f>
        <v>35.581190377329307</v>
      </c>
      <c r="V14" s="76">
        <f>IF(RES_hh_tes_in!V14=0,0,1000*11630*RES_hh_tes_in!V14/RES_hh_num_in!V14)</f>
        <v>33.442596650658217</v>
      </c>
      <c r="W14" s="76">
        <f>IF(RES_hh_tes_in!W14=0,0,1000*11630*RES_hh_tes_in!W14/RES_hh_num_in!W14)</f>
        <v>32.37365123362946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221.90714425789722</v>
      </c>
      <c r="D15" s="69">
        <f t="shared" si="0"/>
        <v>139.89348446490405</v>
      </c>
      <c r="E15" s="69">
        <f t="shared" si="0"/>
        <v>295.6778655160187</v>
      </c>
      <c r="F15" s="69">
        <f t="shared" si="0"/>
        <v>312.91466890715697</v>
      </c>
      <c r="G15" s="69">
        <f t="shared" si="0"/>
        <v>467.61141330518655</v>
      </c>
      <c r="H15" s="69">
        <f t="shared" si="0"/>
        <v>271.99255285165663</v>
      </c>
      <c r="I15" s="69">
        <f t="shared" si="0"/>
        <v>196.40428654089649</v>
      </c>
      <c r="J15" s="69">
        <f t="shared" si="0"/>
        <v>163.88248420834699</v>
      </c>
      <c r="K15" s="69">
        <f t="shared" si="0"/>
        <v>261.59873275367721</v>
      </c>
      <c r="L15" s="69">
        <f t="shared" si="0"/>
        <v>306.60536435367123</v>
      </c>
      <c r="M15" s="69">
        <f t="shared" si="0"/>
        <v>222.18517790612199</v>
      </c>
      <c r="N15" s="69">
        <f t="shared" si="0"/>
        <v>290.17984096709824</v>
      </c>
      <c r="O15" s="69">
        <f t="shared" si="0"/>
        <v>59.920876650329561</v>
      </c>
      <c r="P15" s="69">
        <f t="shared" si="0"/>
        <v>21.994872665161161</v>
      </c>
      <c r="Q15" s="69">
        <f t="shared" si="0"/>
        <v>29.762268641358478</v>
      </c>
      <c r="R15" s="69">
        <f t="shared" si="0"/>
        <v>154.3831572988563</v>
      </c>
      <c r="S15" s="69">
        <f t="shared" si="0"/>
        <v>203.52665765106954</v>
      </c>
      <c r="T15" s="69">
        <f t="shared" si="0"/>
        <v>277.56178820559228</v>
      </c>
      <c r="U15" s="69">
        <f t="shared" si="0"/>
        <v>169.57061759993658</v>
      </c>
      <c r="V15" s="69">
        <f t="shared" si="0"/>
        <v>168.41333392844922</v>
      </c>
      <c r="W15" s="69">
        <f t="shared" si="0"/>
        <v>176.00244471940096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221.90714425789722</v>
      </c>
      <c r="D16" s="72">
        <f>IF(RES_hh_tes_in!D16=0,0,1000*11630*RES_hh_tes_in!D16/RES_hh_num_in!D$3)</f>
        <v>139.89348446490405</v>
      </c>
      <c r="E16" s="72">
        <f>IF(RES_hh_tes_in!E16=0,0,1000*11630*RES_hh_tes_in!E16/RES_hh_num_in!E$3)</f>
        <v>295.6778655160187</v>
      </c>
      <c r="F16" s="72">
        <f>IF(RES_hh_tes_in!F16=0,0,1000*11630*RES_hh_tes_in!F16/RES_hh_num_in!F$3)</f>
        <v>312.91466890715697</v>
      </c>
      <c r="G16" s="72">
        <f>IF(RES_hh_tes_in!G16=0,0,1000*11630*RES_hh_tes_in!G16/RES_hh_num_in!G$3)</f>
        <v>467.61141330518655</v>
      </c>
      <c r="H16" s="72">
        <f>IF(RES_hh_tes_in!H16=0,0,1000*11630*RES_hh_tes_in!H16/RES_hh_num_in!H$3)</f>
        <v>271.99255285165663</v>
      </c>
      <c r="I16" s="72">
        <f>IF(RES_hh_tes_in!I16=0,0,1000*11630*RES_hh_tes_in!I16/RES_hh_num_in!I$3)</f>
        <v>196.40428654089649</v>
      </c>
      <c r="J16" s="72">
        <f>IF(RES_hh_tes_in!J16=0,0,1000*11630*RES_hh_tes_in!J16/RES_hh_num_in!J$3)</f>
        <v>163.88248420834699</v>
      </c>
      <c r="K16" s="72">
        <f>IF(RES_hh_tes_in!K16=0,0,1000*11630*RES_hh_tes_in!K16/RES_hh_num_in!K$3)</f>
        <v>261.59873275367721</v>
      </c>
      <c r="L16" s="72">
        <f>IF(RES_hh_tes_in!L16=0,0,1000*11630*RES_hh_tes_in!L16/RES_hh_num_in!L$3)</f>
        <v>306.60536435367123</v>
      </c>
      <c r="M16" s="72">
        <f>IF(RES_hh_tes_in!M16=0,0,1000*11630*RES_hh_tes_in!M16/RES_hh_num_in!M$3)</f>
        <v>222.18517790612199</v>
      </c>
      <c r="N16" s="72">
        <f>IF(RES_hh_tes_in!N16=0,0,1000*11630*RES_hh_tes_in!N16/RES_hh_num_in!N$3)</f>
        <v>290.17984096709824</v>
      </c>
      <c r="O16" s="72">
        <f>IF(RES_hh_tes_in!O16=0,0,1000*11630*RES_hh_tes_in!O16/RES_hh_num_in!O$3)</f>
        <v>59.920876650329561</v>
      </c>
      <c r="P16" s="72">
        <f>IF(RES_hh_tes_in!P16=0,0,1000*11630*RES_hh_tes_in!P16/RES_hh_num_in!P$3)</f>
        <v>21.994872665161161</v>
      </c>
      <c r="Q16" s="72">
        <f>IF(RES_hh_tes_in!Q16=0,0,1000*11630*RES_hh_tes_in!Q16/RES_hh_num_in!Q$3)</f>
        <v>29.762268641358478</v>
      </c>
      <c r="R16" s="72">
        <f>IF(RES_hh_tes_in!R16=0,0,1000*11630*RES_hh_tes_in!R16/RES_hh_num_in!R$3)</f>
        <v>154.3831572988563</v>
      </c>
      <c r="S16" s="72">
        <f>IF(RES_hh_tes_in!S16=0,0,1000*11630*RES_hh_tes_in!S16/RES_hh_num_in!S$3)</f>
        <v>203.52665765106954</v>
      </c>
      <c r="T16" s="72">
        <f>IF(RES_hh_tes_in!T16=0,0,1000*11630*RES_hh_tes_in!T16/RES_hh_num_in!T$3)</f>
        <v>277.56178820559228</v>
      </c>
      <c r="U16" s="72">
        <f>IF(RES_hh_tes_in!U16=0,0,1000*11630*RES_hh_tes_in!U16/RES_hh_num_in!U$3)</f>
        <v>169.57061759993658</v>
      </c>
      <c r="V16" s="72">
        <f>IF(RES_hh_tes_in!V16=0,0,1000*11630*RES_hh_tes_in!V16/RES_hh_num_in!V$3)</f>
        <v>168.41333392844922</v>
      </c>
      <c r="W16" s="72">
        <f>IF(RES_hh_tes_in!W16=0,0,1000*11630*RES_hh_tes_in!W16/RES_hh_num_in!W$3)</f>
        <v>176.00244471940096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721.12084993639633</v>
      </c>
      <c r="D17" s="69">
        <f>IF(RES_hh_tes_in!D17=0,0,1000*11630*RES_hh_tes_in!D17/RES_hh_num_in!D17)</f>
        <v>697.3296970588915</v>
      </c>
      <c r="E17" s="69">
        <f>IF(RES_hh_tes_in!E17=0,0,1000*11630*RES_hh_tes_in!E17/RES_hh_num_in!E17)</f>
        <v>677.66103898464223</v>
      </c>
      <c r="F17" s="69">
        <f>IF(RES_hh_tes_in!F17=0,0,1000*11630*RES_hh_tes_in!F17/RES_hh_num_in!F17)</f>
        <v>664.23675057204616</v>
      </c>
      <c r="G17" s="69">
        <f>IF(RES_hh_tes_in!G17=0,0,1000*11630*RES_hh_tes_in!G17/RES_hh_num_in!G17)</f>
        <v>684.01774328025749</v>
      </c>
      <c r="H17" s="69">
        <f>IF(RES_hh_tes_in!H17=0,0,1000*11630*RES_hh_tes_in!H17/RES_hh_num_in!H17)</f>
        <v>716.46303890383354</v>
      </c>
      <c r="I17" s="69">
        <f>IF(RES_hh_tes_in!I17=0,0,1000*11630*RES_hh_tes_in!I17/RES_hh_num_in!I17)</f>
        <v>721.03800950739753</v>
      </c>
      <c r="J17" s="69">
        <f>IF(RES_hh_tes_in!J17=0,0,1000*11630*RES_hh_tes_in!J17/RES_hh_num_in!J17)</f>
        <v>718.68385824508357</v>
      </c>
      <c r="K17" s="69">
        <f>IF(RES_hh_tes_in!K17=0,0,1000*11630*RES_hh_tes_in!K17/RES_hh_num_in!K17)</f>
        <v>700.93518799531148</v>
      </c>
      <c r="L17" s="69">
        <f>IF(RES_hh_tes_in!L17=0,0,1000*11630*RES_hh_tes_in!L17/RES_hh_num_in!L17)</f>
        <v>742.25848733283192</v>
      </c>
      <c r="M17" s="69">
        <f>IF(RES_hh_tes_in!M17=0,0,1000*11630*RES_hh_tes_in!M17/RES_hh_num_in!M17)</f>
        <v>756.77169107005636</v>
      </c>
      <c r="N17" s="69">
        <f>IF(RES_hh_tes_in!N17=0,0,1000*11630*RES_hh_tes_in!N17/RES_hh_num_in!N17)</f>
        <v>756.90669958205979</v>
      </c>
      <c r="O17" s="69">
        <f>IF(RES_hh_tes_in!O17=0,0,1000*11630*RES_hh_tes_in!O17/RES_hh_num_in!O17)</f>
        <v>766.62837055118905</v>
      </c>
      <c r="P17" s="69">
        <f>IF(RES_hh_tes_in!P17=0,0,1000*11630*RES_hh_tes_in!P17/RES_hh_num_in!P17)</f>
        <v>776.80205322109555</v>
      </c>
      <c r="Q17" s="69">
        <f>IF(RES_hh_tes_in!Q17=0,0,1000*11630*RES_hh_tes_in!Q17/RES_hh_num_in!Q17)</f>
        <v>778.91022331564545</v>
      </c>
      <c r="R17" s="69">
        <f>IF(RES_hh_tes_in!R17=0,0,1000*11630*RES_hh_tes_in!R17/RES_hh_num_in!R17)</f>
        <v>838.85520732840257</v>
      </c>
      <c r="S17" s="69">
        <f>IF(RES_hh_tes_in!S17=0,0,1000*11630*RES_hh_tes_in!S17/RES_hh_num_in!S17)</f>
        <v>845.43547310427982</v>
      </c>
      <c r="T17" s="69">
        <f>IF(RES_hh_tes_in!T17=0,0,1000*11630*RES_hh_tes_in!T17/RES_hh_num_in!T17)</f>
        <v>860.12904236802251</v>
      </c>
      <c r="U17" s="69">
        <f>IF(RES_hh_tes_in!U17=0,0,1000*11630*RES_hh_tes_in!U17/RES_hh_num_in!U17)</f>
        <v>859.33227326405245</v>
      </c>
      <c r="V17" s="69">
        <f>IF(RES_hh_tes_in!V17=0,0,1000*11630*RES_hh_tes_in!V17/RES_hh_num_in!V17)</f>
        <v>867.98488746444787</v>
      </c>
      <c r="W17" s="69">
        <f>IF(RES_hh_tes_in!W17=0,0,1000*11630*RES_hh_tes_in!W17/RES_hh_num_in!W17)</f>
        <v>917.28558942746884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720.56847429829827</v>
      </c>
      <c r="D18" s="72">
        <f>IF(RES_hh_tes_in!D18=0,0,1000*11630*RES_hh_tes_in!D18/RES_hh_num_in!D18)</f>
        <v>687.50353448975579</v>
      </c>
      <c r="E18" s="72">
        <f>IF(RES_hh_tes_in!E18=0,0,1000*11630*RES_hh_tes_in!E18/RES_hh_num_in!E18)</f>
        <v>667.23798156851512</v>
      </c>
      <c r="F18" s="72">
        <f>IF(RES_hh_tes_in!F18=0,0,1000*11630*RES_hh_tes_in!F18/RES_hh_num_in!F18)</f>
        <v>681.3939838503253</v>
      </c>
      <c r="G18" s="72">
        <f>IF(RES_hh_tes_in!G18=0,0,1000*11630*RES_hh_tes_in!G18/RES_hh_num_in!G18)</f>
        <v>713.43466176151878</v>
      </c>
      <c r="H18" s="72">
        <f>IF(RES_hh_tes_in!H18=0,0,1000*11630*RES_hh_tes_in!H18/RES_hh_num_in!H18)</f>
        <v>707.66451741396338</v>
      </c>
      <c r="I18" s="72">
        <f>IF(RES_hh_tes_in!I18=0,0,1000*11630*RES_hh_tes_in!I18/RES_hh_num_in!I18)</f>
        <v>690.96182837483184</v>
      </c>
      <c r="J18" s="72">
        <f>IF(RES_hh_tes_in!J18=0,0,1000*11630*RES_hh_tes_in!J18/RES_hh_num_in!J18)</f>
        <v>730.31912264059076</v>
      </c>
      <c r="K18" s="72">
        <f>IF(RES_hh_tes_in!K18=0,0,1000*11630*RES_hh_tes_in!K18/RES_hh_num_in!K18)</f>
        <v>710.09925319003173</v>
      </c>
      <c r="L18" s="72">
        <f>IF(RES_hh_tes_in!L18=0,0,1000*11630*RES_hh_tes_in!L18/RES_hh_num_in!L18)</f>
        <v>774.52518435379102</v>
      </c>
      <c r="M18" s="72">
        <f>IF(RES_hh_tes_in!M18=0,0,1000*11630*RES_hh_tes_in!M18/RES_hh_num_in!M18)</f>
        <v>718.16981271209954</v>
      </c>
      <c r="N18" s="72">
        <f>IF(RES_hh_tes_in!N18=0,0,1000*11630*RES_hh_tes_in!N18/RES_hh_num_in!N18)</f>
        <v>737.540541966982</v>
      </c>
      <c r="O18" s="72">
        <f>IF(RES_hh_tes_in!O18=0,0,1000*11630*RES_hh_tes_in!O18/RES_hh_num_in!O18)</f>
        <v>754.96877812758362</v>
      </c>
      <c r="P18" s="72">
        <f>IF(RES_hh_tes_in!P18=0,0,1000*11630*RES_hh_tes_in!P18/RES_hh_num_in!P18)</f>
        <v>792.80947175861002</v>
      </c>
      <c r="Q18" s="72">
        <f>IF(RES_hh_tes_in!Q18=0,0,1000*11630*RES_hh_tes_in!Q18/RES_hh_num_in!Q18)</f>
        <v>794.79726063302758</v>
      </c>
      <c r="R18" s="72">
        <f>IF(RES_hh_tes_in!R18=0,0,1000*11630*RES_hh_tes_in!R18/RES_hh_num_in!R18)</f>
        <v>790.50630373937838</v>
      </c>
      <c r="S18" s="72">
        <f>IF(RES_hh_tes_in!S18=0,0,1000*11630*RES_hh_tes_in!S18/RES_hh_num_in!S18)</f>
        <v>871.0194042501455</v>
      </c>
      <c r="T18" s="72">
        <f>IF(RES_hh_tes_in!T18=0,0,1000*11630*RES_hh_tes_in!T18/RES_hh_num_in!T18)</f>
        <v>818.65364304302818</v>
      </c>
      <c r="U18" s="72">
        <f>IF(RES_hh_tes_in!U18=0,0,1000*11630*RES_hh_tes_in!U18/RES_hh_num_in!U18)</f>
        <v>927.62164117626639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696.63962901667742</v>
      </c>
      <c r="D19" s="72">
        <f>IF(RES_hh_tes_in!D19=0,0,1000*11630*RES_hh_tes_in!D19/RES_hh_num_in!D19)</f>
        <v>699.07401295744444</v>
      </c>
      <c r="E19" s="72">
        <f>IF(RES_hh_tes_in!E19=0,0,1000*11630*RES_hh_tes_in!E19/RES_hh_num_in!E19)</f>
        <v>667.16063667346214</v>
      </c>
      <c r="F19" s="72">
        <f>IF(RES_hh_tes_in!F19=0,0,1000*11630*RES_hh_tes_in!F19/RES_hh_num_in!F19)</f>
        <v>673.70455101360437</v>
      </c>
      <c r="G19" s="72">
        <f>IF(RES_hh_tes_in!G19=0,0,1000*11630*RES_hh_tes_in!G19/RES_hh_num_in!G19)</f>
        <v>709.29669891566425</v>
      </c>
      <c r="H19" s="72">
        <f>IF(RES_hh_tes_in!H19=0,0,1000*11630*RES_hh_tes_in!H19/RES_hh_num_in!H19)</f>
        <v>692.47909914070203</v>
      </c>
      <c r="I19" s="72">
        <f>IF(RES_hh_tes_in!I19=0,0,1000*11630*RES_hh_tes_in!I19/RES_hh_num_in!I19)</f>
        <v>703.12527904972876</v>
      </c>
      <c r="J19" s="72">
        <f>IF(RES_hh_tes_in!J19=0,0,1000*11630*RES_hh_tes_in!J19/RES_hh_num_in!J19)</f>
        <v>709.14752070496252</v>
      </c>
      <c r="K19" s="72">
        <f>IF(RES_hh_tes_in!K19=0,0,1000*11630*RES_hh_tes_in!K19/RES_hh_num_in!K19)</f>
        <v>698.6180680276949</v>
      </c>
      <c r="L19" s="72">
        <f>IF(RES_hh_tes_in!L19=0,0,1000*11630*RES_hh_tes_in!L19/RES_hh_num_in!L19)</f>
        <v>731.67666592513751</v>
      </c>
      <c r="M19" s="72">
        <f>IF(RES_hh_tes_in!M19=0,0,1000*11630*RES_hh_tes_in!M19/RES_hh_num_in!M19)</f>
        <v>750.12437339860548</v>
      </c>
      <c r="N19" s="72">
        <f>IF(RES_hh_tes_in!N19=0,0,1000*11630*RES_hh_tes_in!N19/RES_hh_num_in!N19)</f>
        <v>747.01475401130097</v>
      </c>
      <c r="O19" s="72">
        <f>IF(RES_hh_tes_in!O19=0,0,1000*11630*RES_hh_tes_in!O19/RES_hh_num_in!O19)</f>
        <v>779.80962309221695</v>
      </c>
      <c r="P19" s="72">
        <f>IF(RES_hh_tes_in!P19=0,0,1000*11630*RES_hh_tes_in!P19/RES_hh_num_in!P19)</f>
        <v>790.14896190159357</v>
      </c>
      <c r="Q19" s="72">
        <f>IF(RES_hh_tes_in!Q19=0,0,1000*11630*RES_hh_tes_in!Q19/RES_hh_num_in!Q19)</f>
        <v>770.56582453787337</v>
      </c>
      <c r="R19" s="72">
        <f>IF(RES_hh_tes_in!R19=0,0,1000*11630*RES_hh_tes_in!R19/RES_hh_num_in!R19)</f>
        <v>809.42905900334756</v>
      </c>
      <c r="S19" s="72">
        <f>IF(RES_hh_tes_in!S19=0,0,1000*11630*RES_hh_tes_in!S19/RES_hh_num_in!S19)</f>
        <v>855.65747788155238</v>
      </c>
      <c r="T19" s="72">
        <f>IF(RES_hh_tes_in!T19=0,0,1000*11630*RES_hh_tes_in!T19/RES_hh_num_in!T19)</f>
        <v>869.50018873903798</v>
      </c>
      <c r="U19" s="72">
        <f>IF(RES_hh_tes_in!U19=0,0,1000*11630*RES_hh_tes_in!U19/RES_hh_num_in!U19)</f>
        <v>835.87923080238727</v>
      </c>
      <c r="V19" s="72">
        <f>IF(RES_hh_tes_in!V19=0,0,1000*11630*RES_hh_tes_in!V19/RES_hh_num_in!V19)</f>
        <v>841.7364859745785</v>
      </c>
      <c r="W19" s="72">
        <f>IF(RES_hh_tes_in!W19=0,0,1000*11630*RES_hh_tes_in!W19/RES_hh_num_in!W19)</f>
        <v>915.03950006396576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710.01937977953287</v>
      </c>
      <c r="D20" s="72">
        <f>IF(RES_hh_tes_in!D20=0,0,1000*11630*RES_hh_tes_in!D20/RES_hh_num_in!D20)</f>
        <v>684.40397280076797</v>
      </c>
      <c r="E20" s="72">
        <f>IF(RES_hh_tes_in!E20=0,0,1000*11630*RES_hh_tes_in!E20/RES_hh_num_in!E20)</f>
        <v>671.97039126354821</v>
      </c>
      <c r="F20" s="72">
        <f>IF(RES_hh_tes_in!F20=0,0,1000*11630*RES_hh_tes_in!F20/RES_hh_num_in!F20)</f>
        <v>677.39406853956405</v>
      </c>
      <c r="G20" s="72">
        <f>IF(RES_hh_tes_in!G20=0,0,1000*11630*RES_hh_tes_in!G20/RES_hh_num_in!G20)</f>
        <v>699.48006706333695</v>
      </c>
      <c r="H20" s="72">
        <f>IF(RES_hh_tes_in!H20=0,0,1000*11630*RES_hh_tes_in!H20/RES_hh_num_in!H20)</f>
        <v>693.45722539063922</v>
      </c>
      <c r="I20" s="72">
        <f>IF(RES_hh_tes_in!I20=0,0,1000*11630*RES_hh_tes_in!I20/RES_hh_num_in!I20)</f>
        <v>698.79032031661563</v>
      </c>
      <c r="J20" s="72">
        <f>IF(RES_hh_tes_in!J20=0,0,1000*11630*RES_hh_tes_in!J20/RES_hh_num_in!J20)</f>
        <v>729.06189876707811</v>
      </c>
      <c r="K20" s="72">
        <f>IF(RES_hh_tes_in!K20=0,0,1000*11630*RES_hh_tes_in!K20/RES_hh_num_in!K20)</f>
        <v>703.56524083546094</v>
      </c>
      <c r="L20" s="72">
        <f>IF(RES_hh_tes_in!L20=0,0,1000*11630*RES_hh_tes_in!L20/RES_hh_num_in!L20)</f>
        <v>724.164605162263</v>
      </c>
      <c r="M20" s="72">
        <f>IF(RES_hh_tes_in!M20=0,0,1000*11630*RES_hh_tes_in!M20/RES_hh_num_in!M20)</f>
        <v>737.91919037639957</v>
      </c>
      <c r="N20" s="72">
        <f>IF(RES_hh_tes_in!N20=0,0,1000*11630*RES_hh_tes_in!N20/RES_hh_num_in!N20)</f>
        <v>705.6516122893587</v>
      </c>
      <c r="O20" s="72">
        <f>IF(RES_hh_tes_in!O20=0,0,1000*11630*RES_hh_tes_in!O20/RES_hh_num_in!O20)</f>
        <v>786.69456168363001</v>
      </c>
      <c r="P20" s="72">
        <f>IF(RES_hh_tes_in!P20=0,0,1000*11630*RES_hh_tes_in!P20/RES_hh_num_in!P20)</f>
        <v>803.85494027634968</v>
      </c>
      <c r="Q20" s="72">
        <f>IF(RES_hh_tes_in!Q20=0,0,1000*11630*RES_hh_tes_in!Q20/RES_hh_num_in!Q20)</f>
        <v>895.23418216120865</v>
      </c>
      <c r="R20" s="72">
        <f>IF(RES_hh_tes_in!R20=0,0,1000*11630*RES_hh_tes_in!R20/RES_hh_num_in!R20)</f>
        <v>829.05076540812024</v>
      </c>
      <c r="S20" s="72">
        <f>IF(RES_hh_tes_in!S20=0,0,1000*11630*RES_hh_tes_in!S20/RES_hh_num_in!S20)</f>
        <v>820.48236402691509</v>
      </c>
      <c r="T20" s="72">
        <f>IF(RES_hh_tes_in!T20=0,0,1000*11630*RES_hh_tes_in!T20/RES_hh_num_in!T20)</f>
        <v>856.08748449286929</v>
      </c>
      <c r="U20" s="72">
        <f>IF(RES_hh_tes_in!U20=0,0,1000*11630*RES_hh_tes_in!U20/RES_hh_num_in!U20)</f>
        <v>820.12361820141098</v>
      </c>
      <c r="V20" s="72">
        <f>IF(RES_hh_tes_in!V20=0,0,1000*11630*RES_hh_tes_in!V20/RES_hh_num_in!V20)</f>
        <v>889.55455451326975</v>
      </c>
      <c r="W20" s="72">
        <f>IF(RES_hh_tes_in!W20=0,0,1000*11630*RES_hh_tes_in!W20/RES_hh_num_in!W20)</f>
        <v>890.61301758879983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704.06753239618649</v>
      </c>
      <c r="D21" s="72">
        <f>IF(RES_hh_tes_in!D21=0,0,1000*11630*RES_hh_tes_in!D21/RES_hh_num_in!D21)</f>
        <v>694.11713137584945</v>
      </c>
      <c r="E21" s="72">
        <f>IF(RES_hh_tes_in!E21=0,0,1000*11630*RES_hh_tes_in!E21/RES_hh_num_in!E21)</f>
        <v>702.68247668553647</v>
      </c>
      <c r="F21" s="72">
        <f>IF(RES_hh_tes_in!F21=0,0,1000*11630*RES_hh_tes_in!F21/RES_hh_num_in!F21)</f>
        <v>658.70764894978504</v>
      </c>
      <c r="G21" s="72">
        <f>IF(RES_hh_tes_in!G21=0,0,1000*11630*RES_hh_tes_in!G21/RES_hh_num_in!G21)</f>
        <v>665.26850639705367</v>
      </c>
      <c r="H21" s="72">
        <f>IF(RES_hh_tes_in!H21=0,0,1000*11630*RES_hh_tes_in!H21/RES_hh_num_in!H21)</f>
        <v>724.39533279798411</v>
      </c>
      <c r="I21" s="72">
        <f>IF(RES_hh_tes_in!I21=0,0,1000*11630*RES_hh_tes_in!I21/RES_hh_num_in!I21)</f>
        <v>727.66177089373571</v>
      </c>
      <c r="J21" s="72">
        <f>IF(RES_hh_tes_in!J21=0,0,1000*11630*RES_hh_tes_in!J21/RES_hh_num_in!J21)</f>
        <v>712.95235640969759</v>
      </c>
      <c r="K21" s="72">
        <f>IF(RES_hh_tes_in!K21=0,0,1000*11630*RES_hh_tes_in!K21/RES_hh_num_in!K21)</f>
        <v>692.84884368040059</v>
      </c>
      <c r="L21" s="72">
        <f>IF(RES_hh_tes_in!L21=0,0,1000*11630*RES_hh_tes_in!L21/RES_hh_num_in!L21)</f>
        <v>758.74305817518257</v>
      </c>
      <c r="M21" s="72">
        <f>IF(RES_hh_tes_in!M21=0,0,1000*11630*RES_hh_tes_in!M21/RES_hh_num_in!M21)</f>
        <v>725.90852817193581</v>
      </c>
      <c r="N21" s="72">
        <f>IF(RES_hh_tes_in!N21=0,0,1000*11630*RES_hh_tes_in!N21/RES_hh_num_in!N21)</f>
        <v>774.45606007068227</v>
      </c>
      <c r="O21" s="72">
        <f>IF(RES_hh_tes_in!O21=0,0,1000*11630*RES_hh_tes_in!O21/RES_hh_num_in!O21)</f>
        <v>757.02072772902841</v>
      </c>
      <c r="P21" s="72">
        <f>IF(RES_hh_tes_in!P21=0,0,1000*11630*RES_hh_tes_in!P21/RES_hh_num_in!P21)</f>
        <v>741.47458034903934</v>
      </c>
      <c r="Q21" s="72">
        <f>IF(RES_hh_tes_in!Q21=0,0,1000*11630*RES_hh_tes_in!Q21/RES_hh_num_in!Q21)</f>
        <v>790.78438822281612</v>
      </c>
      <c r="R21" s="72">
        <f>IF(RES_hh_tes_in!R21=0,0,1000*11630*RES_hh_tes_in!R21/RES_hh_num_in!R21)</f>
        <v>864.00342307620895</v>
      </c>
      <c r="S21" s="72">
        <f>IF(RES_hh_tes_in!S21=0,0,1000*11630*RES_hh_tes_in!S21/RES_hh_num_in!S21)</f>
        <v>843.62169250821421</v>
      </c>
      <c r="T21" s="72">
        <f>IF(RES_hh_tes_in!T21=0,0,1000*11630*RES_hh_tes_in!T21/RES_hh_num_in!T21)</f>
        <v>852.00659019335296</v>
      </c>
      <c r="U21" s="72">
        <f>IF(RES_hh_tes_in!U21=0,0,1000*11630*RES_hh_tes_in!U21/RES_hh_num_in!U21)</f>
        <v>848.11701771655567</v>
      </c>
      <c r="V21" s="72">
        <f>IF(RES_hh_tes_in!V21=0,0,1000*11630*RES_hh_tes_in!V21/RES_hh_num_in!V21)</f>
        <v>855.17101444528896</v>
      </c>
      <c r="W21" s="72">
        <f>IF(RES_hh_tes_in!W21=0,0,1000*11630*RES_hh_tes_in!W21/RES_hh_num_in!W21)</f>
        <v>922.78030600863713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709.31226699745378</v>
      </c>
      <c r="D22" s="72">
        <f>IF(RES_hh_tes_in!D22=0,0,1000*11630*RES_hh_tes_in!D22/RES_hh_num_in!D22)</f>
        <v>702.57538862664319</v>
      </c>
      <c r="E22" s="72">
        <f>IF(RES_hh_tes_in!E22=0,0,1000*11630*RES_hh_tes_in!E22/RES_hh_num_in!E22)</f>
        <v>665.90475975074969</v>
      </c>
      <c r="F22" s="72">
        <f>IF(RES_hh_tes_in!F22=0,0,1000*11630*RES_hh_tes_in!F22/RES_hh_num_in!F22)</f>
        <v>656.27031483447922</v>
      </c>
      <c r="G22" s="72">
        <f>IF(RES_hh_tes_in!G22=0,0,1000*11630*RES_hh_tes_in!G22/RES_hh_num_in!G22)</f>
        <v>678.84256189622147</v>
      </c>
      <c r="H22" s="72">
        <f>IF(RES_hh_tes_in!H22=0,0,1000*11630*RES_hh_tes_in!H22/RES_hh_num_in!H22)</f>
        <v>690.84308936431103</v>
      </c>
      <c r="I22" s="72">
        <f>IF(RES_hh_tes_in!I22=0,0,1000*11630*RES_hh_tes_in!I22/RES_hh_num_in!I22)</f>
        <v>691.23297166668465</v>
      </c>
      <c r="J22" s="72">
        <f>IF(RES_hh_tes_in!J22=0,0,1000*11630*RES_hh_tes_in!J22/RES_hh_num_in!J22)</f>
        <v>712.84157666119813</v>
      </c>
      <c r="K22" s="72">
        <f>IF(RES_hh_tes_in!K22=0,0,1000*11630*RES_hh_tes_in!K22/RES_hh_num_in!K22)</f>
        <v>702.75754588316022</v>
      </c>
      <c r="L22" s="72">
        <f>IF(RES_hh_tes_in!L22=0,0,1000*11630*RES_hh_tes_in!L22/RES_hh_num_in!L22)</f>
        <v>722.50078446385157</v>
      </c>
      <c r="M22" s="72">
        <f>IF(RES_hh_tes_in!M22=0,0,1000*11630*RES_hh_tes_in!M22/RES_hh_num_in!M22)</f>
        <v>805.46412640003234</v>
      </c>
      <c r="N22" s="72">
        <f>IF(RES_hh_tes_in!N22=0,0,1000*11630*RES_hh_tes_in!N22/RES_hh_num_in!N22)</f>
        <v>831.07114701512592</v>
      </c>
      <c r="O22" s="72">
        <f>IF(RES_hh_tes_in!O22=0,0,1000*11630*RES_hh_tes_in!O22/RES_hh_num_in!O22)</f>
        <v>889.63452892105602</v>
      </c>
      <c r="P22" s="72">
        <f>IF(RES_hh_tes_in!P22=0,0,1000*11630*RES_hh_tes_in!P22/RES_hh_num_in!P22)</f>
        <v>878.82755172229145</v>
      </c>
      <c r="Q22" s="72">
        <f>IF(RES_hh_tes_in!Q22=0,0,1000*11630*RES_hh_tes_in!Q22/RES_hh_num_in!Q22)</f>
        <v>0</v>
      </c>
      <c r="R22" s="72">
        <f>IF(RES_hh_tes_in!R22=0,0,1000*11630*RES_hh_tes_in!R22/RES_hh_num_in!R22)</f>
        <v>0</v>
      </c>
      <c r="S22" s="72">
        <f>IF(RES_hh_tes_in!S22=0,0,1000*11630*RES_hh_tes_in!S22/RES_hh_num_in!S22)</f>
        <v>0</v>
      </c>
      <c r="T22" s="72">
        <f>IF(RES_hh_tes_in!T22=0,0,1000*11630*RES_hh_tes_in!T22/RES_hh_num_in!T22)</f>
        <v>0</v>
      </c>
      <c r="U22" s="72">
        <f>IF(RES_hh_tes_in!U22=0,0,1000*11630*RES_hh_tes_in!U22/RES_hh_num_in!U22)</f>
        <v>845.9587418850432</v>
      </c>
      <c r="V22" s="72">
        <f>IF(RES_hh_tes_in!V22=0,0,1000*11630*RES_hh_tes_in!V22/RES_hh_num_in!V22)</f>
        <v>859.80601908736378</v>
      </c>
      <c r="W22" s="72">
        <f>IF(RES_hh_tes_in!W22=0,0,1000*11630*RES_hh_tes_in!W22/RES_hh_num_in!W22)</f>
        <v>885.4063328742136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705.33731597850021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658.89467923301822</v>
      </c>
      <c r="G23" s="72">
        <f>IF(RES_hh_tes_in!G23=0,0,1000*11630*RES_hh_tes_in!G23/RES_hh_num_in!G23)</f>
        <v>680.46514580852306</v>
      </c>
      <c r="H23" s="72">
        <f>IF(RES_hh_tes_in!H23=0,0,1000*11630*RES_hh_tes_in!H23/RES_hh_num_in!H23)</f>
        <v>695.13595510118353</v>
      </c>
      <c r="I23" s="72">
        <f>IF(RES_hh_tes_in!I23=0,0,1000*11630*RES_hh_tes_in!I23/RES_hh_num_in!I23)</f>
        <v>699.89031051312452</v>
      </c>
      <c r="J23" s="72">
        <f>IF(RES_hh_tes_in!J23=0,0,1000*11630*RES_hh_tes_in!J23/RES_hh_num_in!J23)</f>
        <v>736.66306140809695</v>
      </c>
      <c r="K23" s="72">
        <f>IF(RES_hh_tes_in!K23=0,0,1000*11630*RES_hh_tes_in!K23/RES_hh_num_in!K23)</f>
        <v>749.25330263435671</v>
      </c>
      <c r="L23" s="72">
        <f>IF(RES_hh_tes_in!L23=0,0,1000*11630*RES_hh_tes_in!L23/RES_hh_num_in!L23)</f>
        <v>666.48626108363158</v>
      </c>
      <c r="M23" s="72">
        <f>IF(RES_hh_tes_in!M23=0,0,1000*11630*RES_hh_tes_in!M23/RES_hh_num_in!M23)</f>
        <v>749.29826729762442</v>
      </c>
      <c r="N23" s="72">
        <f>IF(RES_hh_tes_in!N23=0,0,1000*11630*RES_hh_tes_in!N23/RES_hh_num_in!N23)</f>
        <v>746.00502432682072</v>
      </c>
      <c r="O23" s="72">
        <f>IF(RES_hh_tes_in!O23=0,0,1000*11630*RES_hh_tes_in!O23/RES_hh_num_in!O23)</f>
        <v>768.22642269873279</v>
      </c>
      <c r="P23" s="72">
        <f>IF(RES_hh_tes_in!P23=0,0,1000*11630*RES_hh_tes_in!P23/RES_hh_num_in!P23)</f>
        <v>560.68062293811545</v>
      </c>
      <c r="Q23" s="72">
        <f>IF(RES_hh_tes_in!Q23=0,0,1000*11630*RES_hh_tes_in!Q23/RES_hh_num_in!Q23)</f>
        <v>751.68180423626109</v>
      </c>
      <c r="R23" s="72">
        <f>IF(RES_hh_tes_in!R23=0,0,1000*11630*RES_hh_tes_in!R23/RES_hh_num_in!R23)</f>
        <v>879.1643468531795</v>
      </c>
      <c r="S23" s="72">
        <f>IF(RES_hh_tes_in!S23=0,0,1000*11630*RES_hh_tes_in!S23/RES_hh_num_in!S23)</f>
        <v>850.64001702231963</v>
      </c>
      <c r="T23" s="72">
        <f>IF(RES_hh_tes_in!T23=0,0,1000*11630*RES_hh_tes_in!T23/RES_hh_num_in!T23)</f>
        <v>818.41721491083513</v>
      </c>
      <c r="U23" s="72">
        <f>IF(RES_hh_tes_in!U23=0,0,1000*11630*RES_hh_tes_in!U23/RES_hh_num_in!U23)</f>
        <v>876.23909093077543</v>
      </c>
      <c r="V23" s="72">
        <f>IF(RES_hh_tes_in!V23=0,0,1000*11630*RES_hh_tes_in!V23/RES_hh_num_in!V23)</f>
        <v>889.75430395857359</v>
      </c>
      <c r="W23" s="72">
        <f>IF(RES_hh_tes_in!W23=0,0,1000*11630*RES_hh_tes_in!W23/RES_hh_num_in!W23)</f>
        <v>885.19433156838409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0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0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0</v>
      </c>
      <c r="K24" s="72">
        <f>IF(RES_hh_tes_in!K24=0,0,1000*11630*RES_hh_tes_in!K24/RES_hh_num_in!K24)</f>
        <v>0</v>
      </c>
      <c r="L24" s="72">
        <f>IF(RES_hh_tes_in!L24=0,0,1000*11630*RES_hh_tes_in!L24/RES_hh_num_in!L24)</f>
        <v>0</v>
      </c>
      <c r="M24" s="72">
        <f>IF(RES_hh_tes_in!M24=0,0,1000*11630*RES_hh_tes_in!M24/RES_hh_num_in!M24)</f>
        <v>0</v>
      </c>
      <c r="N24" s="72">
        <f>IF(RES_hh_tes_in!N24=0,0,1000*11630*RES_hh_tes_in!N24/RES_hh_num_in!N24)</f>
        <v>0</v>
      </c>
      <c r="O24" s="72">
        <f>IF(RES_hh_tes_in!O24=0,0,1000*11630*RES_hh_tes_in!O24/RES_hh_num_in!O24)</f>
        <v>0</v>
      </c>
      <c r="P24" s="72">
        <f>IF(RES_hh_tes_in!P24=0,0,1000*11630*RES_hh_tes_in!P24/RES_hh_num_in!P24)</f>
        <v>0</v>
      </c>
      <c r="Q24" s="72">
        <f>IF(RES_hh_tes_in!Q24=0,0,1000*11630*RES_hh_tes_in!Q24/RES_hh_num_in!Q24)</f>
        <v>0</v>
      </c>
      <c r="R24" s="72">
        <f>IF(RES_hh_tes_in!R24=0,0,1000*11630*RES_hh_tes_in!R24/RES_hh_num_in!R24)</f>
        <v>0</v>
      </c>
      <c r="S24" s="72">
        <f>IF(RES_hh_tes_in!S24=0,0,1000*11630*RES_hh_tes_in!S24/RES_hh_num_in!S24)</f>
        <v>0</v>
      </c>
      <c r="T24" s="72">
        <f>IF(RES_hh_tes_in!T24=0,0,1000*11630*RES_hh_tes_in!T24/RES_hh_num_in!T24)</f>
        <v>0</v>
      </c>
      <c r="U24" s="72">
        <f>IF(RES_hh_tes_in!U24=0,0,1000*11630*RES_hh_tes_in!U24/RES_hh_num_in!U24)</f>
        <v>0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0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684.68728488956503</v>
      </c>
      <c r="D25" s="74">
        <f>IF(RES_hh_tes_in!D25=0,0,1000*11630*RES_hh_tes_in!D25/RES_hh_num_in!D25)</f>
        <v>612.59481481851049</v>
      </c>
      <c r="E25" s="74">
        <f>IF(RES_hh_tes_in!E25=0,0,1000*11630*RES_hh_tes_in!E25/RES_hh_num_in!E25)</f>
        <v>519.11359754207558</v>
      </c>
      <c r="F25" s="74">
        <f>IF(RES_hh_tes_in!F25=0,0,1000*11630*RES_hh_tes_in!F25/RES_hh_num_in!F25)</f>
        <v>539.61717905497574</v>
      </c>
      <c r="G25" s="74">
        <f>IF(RES_hh_tes_in!G25=0,0,1000*11630*RES_hh_tes_in!G25/RES_hh_num_in!G25)</f>
        <v>580.87121210397288</v>
      </c>
      <c r="H25" s="74">
        <f>IF(RES_hh_tes_in!H25=0,0,1000*11630*RES_hh_tes_in!H25/RES_hh_num_in!H25)</f>
        <v>596.52310624833717</v>
      </c>
      <c r="I25" s="74">
        <f>IF(RES_hh_tes_in!I25=0,0,1000*11630*RES_hh_tes_in!I25/RES_hh_num_in!I25)</f>
        <v>460.01416770800495</v>
      </c>
      <c r="J25" s="74">
        <f>IF(RES_hh_tes_in!J25=0,0,1000*11630*RES_hh_tes_in!J25/RES_hh_num_in!J25)</f>
        <v>382.92565990235857</v>
      </c>
      <c r="K25" s="74">
        <f>IF(RES_hh_tes_in!K25=0,0,1000*11630*RES_hh_tes_in!K25/RES_hh_num_in!K25)</f>
        <v>367.14604703742629</v>
      </c>
      <c r="L25" s="74">
        <f>IF(RES_hh_tes_in!L25=0,0,1000*11630*RES_hh_tes_in!L25/RES_hh_num_in!L25)</f>
        <v>482.87003599669839</v>
      </c>
      <c r="M25" s="74">
        <f>IF(RES_hh_tes_in!M25=0,0,1000*11630*RES_hh_tes_in!M25/RES_hh_num_in!M25)</f>
        <v>656.54557726246628</v>
      </c>
      <c r="N25" s="74">
        <f>IF(RES_hh_tes_in!N25=0,0,1000*11630*RES_hh_tes_in!N25/RES_hh_num_in!N25)</f>
        <v>520.23818130687539</v>
      </c>
      <c r="O25" s="74">
        <f>IF(RES_hh_tes_in!O25=0,0,1000*11630*RES_hh_tes_in!O25/RES_hh_num_in!O25)</f>
        <v>437.565552435737</v>
      </c>
      <c r="P25" s="74">
        <f>IF(RES_hh_tes_in!P25=0,0,1000*11630*RES_hh_tes_in!P25/RES_hh_num_in!P25)</f>
        <v>347.60696341252554</v>
      </c>
      <c r="Q25" s="74">
        <f>IF(RES_hh_tes_in!Q25=0,0,1000*11630*RES_hh_tes_in!Q25/RES_hh_num_in!Q25)</f>
        <v>388.427922500222</v>
      </c>
      <c r="R25" s="74">
        <f>IF(RES_hh_tes_in!R25=0,0,1000*11630*RES_hh_tes_in!R25/RES_hh_num_in!R25)</f>
        <v>348.86739865572059</v>
      </c>
      <c r="S25" s="74">
        <f>IF(RES_hh_tes_in!S25=0,0,1000*11630*RES_hh_tes_in!S25/RES_hh_num_in!S25)</f>
        <v>427.69828248479678</v>
      </c>
      <c r="T25" s="74">
        <f>IF(RES_hh_tes_in!T25=0,0,1000*11630*RES_hh_tes_in!T25/RES_hh_num_in!T25)</f>
        <v>533.35774200319406</v>
      </c>
      <c r="U25" s="74">
        <f>IF(RES_hh_tes_in!U25=0,0,1000*11630*RES_hh_tes_in!U25/RES_hh_num_in!U25)</f>
        <v>528.63394666768488</v>
      </c>
      <c r="V25" s="74">
        <f>IF(RES_hh_tes_in!V25=0,0,1000*11630*RES_hh_tes_in!V25/RES_hh_num_in!V25)</f>
        <v>513.4374018673418</v>
      </c>
      <c r="W25" s="74">
        <f>IF(RES_hh_tes_in!W25=0,0,1000*11630*RES_hh_tes_in!W25/RES_hh_num_in!W25)</f>
        <v>498.56803797806981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590.76646599026344</v>
      </c>
      <c r="D26" s="77">
        <f>IF(RES_hh_tes_in!D26=0,0,1000*11630*RES_hh_tes_in!D26/RES_hh_num_in!D26)</f>
        <v>634.54157278785669</v>
      </c>
      <c r="E26" s="77">
        <f>IF(RES_hh_tes_in!E26=0,0,1000*11630*RES_hh_tes_in!E26/RES_hh_num_in!E26)</f>
        <v>615.24867857162292</v>
      </c>
      <c r="F26" s="77">
        <f>IF(RES_hh_tes_in!F26=0,0,1000*11630*RES_hh_tes_in!F26/RES_hh_num_in!F26)</f>
        <v>607.13081787901012</v>
      </c>
      <c r="G26" s="77">
        <f>IF(RES_hh_tes_in!G26=0,0,1000*11630*RES_hh_tes_in!G26/RES_hh_num_in!G26)</f>
        <v>625.95961943564453</v>
      </c>
      <c r="H26" s="77">
        <f>IF(RES_hh_tes_in!H26=0,0,1000*11630*RES_hh_tes_in!H26/RES_hh_num_in!H26)</f>
        <v>650.65653108467404</v>
      </c>
      <c r="I26" s="77">
        <f>IF(RES_hh_tes_in!I26=0,0,1000*11630*RES_hh_tes_in!I26/RES_hh_num_in!I26)</f>
        <v>655.55238379805269</v>
      </c>
      <c r="J26" s="77">
        <f>IF(RES_hh_tes_in!J26=0,0,1000*11630*RES_hh_tes_in!J26/RES_hh_num_in!J26)</f>
        <v>656.51935065808004</v>
      </c>
      <c r="K26" s="77">
        <f>IF(RES_hh_tes_in!K26=0,0,1000*11630*RES_hh_tes_in!K26/RES_hh_num_in!K26)</f>
        <v>640.50575652612304</v>
      </c>
      <c r="L26" s="77">
        <f>IF(RES_hh_tes_in!L26=0,0,1000*11630*RES_hh_tes_in!L26/RES_hh_num_in!L26)</f>
        <v>679.17537771918899</v>
      </c>
      <c r="M26" s="77">
        <f>IF(RES_hh_tes_in!M26=0,0,1000*11630*RES_hh_tes_in!M26/RES_hh_num_in!M26)</f>
        <v>685.46196103507225</v>
      </c>
      <c r="N26" s="77">
        <f>IF(RES_hh_tes_in!N26=0,0,1000*11630*RES_hh_tes_in!N26/RES_hh_num_in!N26)</f>
        <v>696.72784939074211</v>
      </c>
      <c r="O26" s="77">
        <f>IF(RES_hh_tes_in!O26=0,0,1000*11630*RES_hh_tes_in!O26/RES_hh_num_in!O26)</f>
        <v>709.69686917943545</v>
      </c>
      <c r="P26" s="77">
        <f>IF(RES_hh_tes_in!P26=0,0,1000*11630*RES_hh_tes_in!P26/RES_hh_num_in!P26)</f>
        <v>716.04338141022413</v>
      </c>
      <c r="Q26" s="77">
        <f>IF(RES_hh_tes_in!Q26=0,0,1000*11630*RES_hh_tes_in!Q26/RES_hh_num_in!Q26)</f>
        <v>736.40085277753178</v>
      </c>
      <c r="R26" s="77">
        <f>IF(RES_hh_tes_in!R26=0,0,1000*11630*RES_hh_tes_in!R26/RES_hh_num_in!R26)</f>
        <v>765.54112954012999</v>
      </c>
      <c r="S26" s="77">
        <f>IF(RES_hh_tes_in!S26=0,0,1000*11630*RES_hh_tes_in!S26/RES_hh_num_in!S26)</f>
        <v>782.51966414914864</v>
      </c>
      <c r="T26" s="77">
        <f>IF(RES_hh_tes_in!T26=0,0,1000*11630*RES_hh_tes_in!T26/RES_hh_num_in!T26)</f>
        <v>793.93308713227327</v>
      </c>
      <c r="U26" s="77">
        <f>IF(RES_hh_tes_in!U26=0,0,1000*11630*RES_hh_tes_in!U26/RES_hh_num_in!U26)</f>
        <v>789.2748685789569</v>
      </c>
      <c r="V26" s="77">
        <f>IF(RES_hh_tes_in!V26=0,0,1000*11630*RES_hh_tes_in!V26/RES_hh_num_in!V26)</f>
        <v>807.15787901019803</v>
      </c>
      <c r="W26" s="77">
        <f>IF(RES_hh_tes_in!W26=0,0,1000*11630*RES_hh_tes_in!W26/RES_hh_num_in!W26)</f>
        <v>845.21262856843452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428.2581868087031</v>
      </c>
      <c r="D27" s="69">
        <f>IF(RES_hh_tes_in!D27=0,0,1000*11630*RES_hh_tes_in!D27/RES_hh_num_in!D27)</f>
        <v>425.10790582645097</v>
      </c>
      <c r="E27" s="69">
        <f>IF(RES_hh_tes_in!E27=0,0,1000*11630*RES_hh_tes_in!E27/RES_hh_num_in!E27)</f>
        <v>442.20517057461046</v>
      </c>
      <c r="F27" s="69">
        <f>IF(RES_hh_tes_in!F27=0,0,1000*11630*RES_hh_tes_in!F27/RES_hh_num_in!F27)</f>
        <v>430.8850495666062</v>
      </c>
      <c r="G27" s="69">
        <f>IF(RES_hh_tes_in!G27=0,0,1000*11630*RES_hh_tes_in!G27/RES_hh_num_in!G27)</f>
        <v>440.93136288938581</v>
      </c>
      <c r="H27" s="69">
        <f>IF(RES_hh_tes_in!H27=0,0,1000*11630*RES_hh_tes_in!H27/RES_hh_num_in!H27)</f>
        <v>518.39932657731526</v>
      </c>
      <c r="I27" s="69">
        <f>IF(RES_hh_tes_in!I27=0,0,1000*11630*RES_hh_tes_in!I27/RES_hh_num_in!I27)</f>
        <v>512.36279215377886</v>
      </c>
      <c r="J27" s="69">
        <f>IF(RES_hh_tes_in!J27=0,0,1000*11630*RES_hh_tes_in!J27/RES_hh_num_in!J27)</f>
        <v>503.66898179634052</v>
      </c>
      <c r="K27" s="69">
        <f>IF(RES_hh_tes_in!K27=0,0,1000*11630*RES_hh_tes_in!K27/RES_hh_num_in!K27)</f>
        <v>487.49543714595183</v>
      </c>
      <c r="L27" s="69">
        <f>IF(RES_hh_tes_in!L27=0,0,1000*11630*RES_hh_tes_in!L27/RES_hh_num_in!L27)</f>
        <v>508.05414736948632</v>
      </c>
      <c r="M27" s="69">
        <f>IF(RES_hh_tes_in!M27=0,0,1000*11630*RES_hh_tes_in!M27/RES_hh_num_in!M27)</f>
        <v>469.49813575903909</v>
      </c>
      <c r="N27" s="69">
        <f>IF(RES_hh_tes_in!N27=0,0,1000*11630*RES_hh_tes_in!N27/RES_hh_num_in!N27)</f>
        <v>459.49227885477268</v>
      </c>
      <c r="O27" s="69">
        <f>IF(RES_hh_tes_in!O27=0,0,1000*11630*RES_hh_tes_in!O27/RES_hh_num_in!O27)</f>
        <v>404.88558220247268</v>
      </c>
      <c r="P27" s="69">
        <f>IF(RES_hh_tes_in!P27=0,0,1000*11630*RES_hh_tes_in!P27/RES_hh_num_in!P27)</f>
        <v>445.07660730171392</v>
      </c>
      <c r="Q27" s="69">
        <f>IF(RES_hh_tes_in!Q27=0,0,1000*11630*RES_hh_tes_in!Q27/RES_hh_num_in!Q27)</f>
        <v>448.23117730869075</v>
      </c>
      <c r="R27" s="69">
        <f>IF(RES_hh_tes_in!R27=0,0,1000*11630*RES_hh_tes_in!R27/RES_hh_num_in!R27)</f>
        <v>465.01503298114091</v>
      </c>
      <c r="S27" s="69">
        <f>IF(RES_hh_tes_in!S27=0,0,1000*11630*RES_hh_tes_in!S27/RES_hh_num_in!S27)</f>
        <v>466.72045091121305</v>
      </c>
      <c r="T27" s="69">
        <f>IF(RES_hh_tes_in!T27=0,0,1000*11630*RES_hh_tes_in!T27/RES_hh_num_in!T27)</f>
        <v>507.18966769489094</v>
      </c>
      <c r="U27" s="69">
        <f>IF(RES_hh_tes_in!U27=0,0,1000*11630*RES_hh_tes_in!U27/RES_hh_num_in!U27)</f>
        <v>477.58227573664112</v>
      </c>
      <c r="V27" s="69">
        <f>IF(RES_hh_tes_in!V27=0,0,1000*11630*RES_hh_tes_in!V27/RES_hh_num_in!V27)</f>
        <v>477.33728402915006</v>
      </c>
      <c r="W27" s="69">
        <f>IF(RES_hh_tes_in!W27=0,0,1000*11630*RES_hh_tes_in!W27/RES_hh_num_in!W27)</f>
        <v>495.16935600452643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414.47307314872887</v>
      </c>
      <c r="D28" s="72">
        <f>IF(RES_hh_tes_in!D28=0,0,1000*11630*RES_hh_tes_in!D28/RES_hh_num_in!D28)</f>
        <v>426.18301020724095</v>
      </c>
      <c r="E28" s="72">
        <f>IF(RES_hh_tes_in!E28=0,0,1000*11630*RES_hh_tes_in!E28/RES_hh_num_in!E28)</f>
        <v>430.33243883685691</v>
      </c>
      <c r="F28" s="72">
        <f>IF(RES_hh_tes_in!F28=0,0,1000*11630*RES_hh_tes_in!F28/RES_hh_num_in!F28)</f>
        <v>443.36041950535082</v>
      </c>
      <c r="G28" s="72">
        <f>IF(RES_hh_tes_in!G28=0,0,1000*11630*RES_hh_tes_in!G28/RES_hh_num_in!G28)</f>
        <v>461.29470618778385</v>
      </c>
      <c r="H28" s="72">
        <f>IF(RES_hh_tes_in!H28=0,0,1000*11630*RES_hh_tes_in!H28/RES_hh_num_in!H28)</f>
        <v>486.30055144452575</v>
      </c>
      <c r="I28" s="72">
        <f>IF(RES_hh_tes_in!I28=0,0,1000*11630*RES_hh_tes_in!I28/RES_hh_num_in!I28)</f>
        <v>498.36162286571431</v>
      </c>
      <c r="J28" s="72">
        <f>IF(RES_hh_tes_in!J28=0,0,1000*11630*RES_hh_tes_in!J28/RES_hh_num_in!J28)</f>
        <v>506.29945777566815</v>
      </c>
      <c r="K28" s="72">
        <f>IF(RES_hh_tes_in!K28=0,0,1000*11630*RES_hh_tes_in!K28/RES_hh_num_in!K28)</f>
        <v>498.52733100905584</v>
      </c>
      <c r="L28" s="72">
        <f>IF(RES_hh_tes_in!L28=0,0,1000*11630*RES_hh_tes_in!L28/RES_hh_num_in!L28)</f>
        <v>493.09659955250385</v>
      </c>
      <c r="M28" s="72">
        <f>IF(RES_hh_tes_in!M28=0,0,1000*11630*RES_hh_tes_in!M28/RES_hh_num_in!M28)</f>
        <v>491.56534467540405</v>
      </c>
      <c r="N28" s="72">
        <f>IF(RES_hh_tes_in!N28=0,0,1000*11630*RES_hh_tes_in!N28/RES_hh_num_in!N28)</f>
        <v>459.42425248637733</v>
      </c>
      <c r="O28" s="72">
        <f>IF(RES_hh_tes_in!O28=0,0,1000*11630*RES_hh_tes_in!O28/RES_hh_num_in!O28)</f>
        <v>415.75662065185344</v>
      </c>
      <c r="P28" s="72">
        <f>IF(RES_hh_tes_in!P28=0,0,1000*11630*RES_hh_tes_in!P28/RES_hh_num_in!P28)</f>
        <v>438.37374405178952</v>
      </c>
      <c r="Q28" s="72">
        <f>IF(RES_hh_tes_in!Q28=0,0,1000*11630*RES_hh_tes_in!Q28/RES_hh_num_in!Q28)</f>
        <v>454.88509237959198</v>
      </c>
      <c r="R28" s="72">
        <f>IF(RES_hh_tes_in!R28=0,0,1000*11630*RES_hh_tes_in!R28/RES_hh_num_in!R28)</f>
        <v>448.84955531868786</v>
      </c>
      <c r="S28" s="72">
        <f>IF(RES_hh_tes_in!S28=0,0,1000*11630*RES_hh_tes_in!S28/RES_hh_num_in!S28)</f>
        <v>488.01442794139462</v>
      </c>
      <c r="T28" s="72">
        <f>IF(RES_hh_tes_in!T28=0,0,1000*11630*RES_hh_tes_in!T28/RES_hh_num_in!T28)</f>
        <v>481.35773626036809</v>
      </c>
      <c r="U28" s="72">
        <f>IF(RES_hh_tes_in!U28=0,0,1000*11630*RES_hh_tes_in!U28/RES_hh_num_in!U28)</f>
        <v>517.29753349446241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410.19787031044177</v>
      </c>
      <c r="D29" s="72">
        <f>IF(RES_hh_tes_in!D29=0,0,1000*11630*RES_hh_tes_in!D29/RES_hh_num_in!D29)</f>
        <v>423.58896194277594</v>
      </c>
      <c r="E29" s="72">
        <f>IF(RES_hh_tes_in!E29=0,0,1000*11630*RES_hh_tes_in!E29/RES_hh_num_in!E29)</f>
        <v>432.51204891108239</v>
      </c>
      <c r="F29" s="72">
        <f>IF(RES_hh_tes_in!F29=0,0,1000*11630*RES_hh_tes_in!F29/RES_hh_num_in!F29)</f>
        <v>444.82989343088843</v>
      </c>
      <c r="G29" s="72">
        <f>IF(RES_hh_tes_in!G29=0,0,1000*11630*RES_hh_tes_in!G29/RES_hh_num_in!G29)</f>
        <v>462.6362823335113</v>
      </c>
      <c r="H29" s="72">
        <f>IF(RES_hh_tes_in!H29=0,0,1000*11630*RES_hh_tes_in!H29/RES_hh_num_in!H29)</f>
        <v>480.83103610321655</v>
      </c>
      <c r="I29" s="72">
        <f>IF(RES_hh_tes_in!I29=0,0,1000*11630*RES_hh_tes_in!I29/RES_hh_num_in!I29)</f>
        <v>500.1168830789295</v>
      </c>
      <c r="J29" s="72">
        <f>IF(RES_hh_tes_in!J29=0,0,1000*11630*RES_hh_tes_in!J29/RES_hh_num_in!J29)</f>
        <v>505.57729349914553</v>
      </c>
      <c r="K29" s="72">
        <f>IF(RES_hh_tes_in!K29=0,0,1000*11630*RES_hh_tes_in!K29/RES_hh_num_in!K29)</f>
        <v>495.28488682062175</v>
      </c>
      <c r="L29" s="72">
        <f>IF(RES_hh_tes_in!L29=0,0,1000*11630*RES_hh_tes_in!L29/RES_hh_num_in!L29)</f>
        <v>491.8198870051724</v>
      </c>
      <c r="M29" s="72">
        <f>IF(RES_hh_tes_in!M29=0,0,1000*11630*RES_hh_tes_in!M29/RES_hh_num_in!M29)</f>
        <v>467.92521379134405</v>
      </c>
      <c r="N29" s="72">
        <f>IF(RES_hh_tes_in!N29=0,0,1000*11630*RES_hh_tes_in!N29/RES_hh_num_in!N29)</f>
        <v>452.67416904954786</v>
      </c>
      <c r="O29" s="72">
        <f>IF(RES_hh_tes_in!O29=0,0,1000*11630*RES_hh_tes_in!O29/RES_hh_num_in!O29)</f>
        <v>441.32791109208426</v>
      </c>
      <c r="P29" s="72">
        <f>IF(RES_hh_tes_in!P29=0,0,1000*11630*RES_hh_tes_in!P29/RES_hh_num_in!P29)</f>
        <v>440.23989337963673</v>
      </c>
      <c r="Q29" s="72">
        <f>IF(RES_hh_tes_in!Q29=0,0,1000*11630*RES_hh_tes_in!Q29/RES_hh_num_in!Q29)</f>
        <v>447.553673036259</v>
      </c>
      <c r="R29" s="72">
        <f>IF(RES_hh_tes_in!R29=0,0,1000*11630*RES_hh_tes_in!R29/RES_hh_num_in!R29)</f>
        <v>461.15342601164747</v>
      </c>
      <c r="S29" s="72">
        <f>IF(RES_hh_tes_in!S29=0,0,1000*11630*RES_hh_tes_in!S29/RES_hh_num_in!S29)</f>
        <v>480.66424407025755</v>
      </c>
      <c r="T29" s="72">
        <f>IF(RES_hh_tes_in!T29=0,0,1000*11630*RES_hh_tes_in!T29/RES_hh_num_in!T29)</f>
        <v>512.08688603557607</v>
      </c>
      <c r="U29" s="72">
        <f>IF(RES_hh_tes_in!U29=0,0,1000*11630*RES_hh_tes_in!U29/RES_hh_num_in!U29)</f>
        <v>463.26755627231694</v>
      </c>
      <c r="V29" s="72">
        <f>IF(RES_hh_tes_in!V29=0,0,1000*11630*RES_hh_tes_in!V29/RES_hh_num_in!V29)</f>
        <v>465.91392694763459</v>
      </c>
      <c r="W29" s="72">
        <f>IF(RES_hh_tes_in!W29=0,0,1000*11630*RES_hh_tes_in!W29/RES_hh_num_in!W29)</f>
        <v>500.58353903324615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420.61195300558688</v>
      </c>
      <c r="D30" s="72">
        <f>IF(RES_hh_tes_in!D30=0,0,1000*11630*RES_hh_tes_in!D30/RES_hh_num_in!D30)</f>
        <v>423.92998877208197</v>
      </c>
      <c r="E30" s="72">
        <f>IF(RES_hh_tes_in!E30=0,0,1000*11630*RES_hh_tes_in!E30/RES_hh_num_in!E30)</f>
        <v>462.17865044980232</v>
      </c>
      <c r="F30" s="72">
        <f>IF(RES_hh_tes_in!F30=0,0,1000*11630*RES_hh_tes_in!F30/RES_hh_num_in!F30)</f>
        <v>424.10956705870046</v>
      </c>
      <c r="G30" s="72">
        <f>IF(RES_hh_tes_in!G30=0,0,1000*11630*RES_hh_tes_in!G30/RES_hh_num_in!G30)</f>
        <v>427.49950074799079</v>
      </c>
      <c r="H30" s="72">
        <f>IF(RES_hh_tes_in!H30=0,0,1000*11630*RES_hh_tes_in!H30/RES_hh_num_in!H30)</f>
        <v>527.72847107515395</v>
      </c>
      <c r="I30" s="72">
        <f>IF(RES_hh_tes_in!I30=0,0,1000*11630*RES_hh_tes_in!I30/RES_hh_num_in!I30)</f>
        <v>520.38844879358749</v>
      </c>
      <c r="J30" s="72">
        <f>IF(RES_hh_tes_in!J30=0,0,1000*11630*RES_hh_tes_in!J30/RES_hh_num_in!J30)</f>
        <v>506.72864100592921</v>
      </c>
      <c r="K30" s="72">
        <f>IF(RES_hh_tes_in!K30=0,0,1000*11630*RES_hh_tes_in!K30/RES_hh_num_in!K30)</f>
        <v>500.51903480914433</v>
      </c>
      <c r="L30" s="72">
        <f>IF(RES_hh_tes_in!L30=0,0,1000*11630*RES_hh_tes_in!L30/RES_hh_num_in!L30)</f>
        <v>519.50812322414629</v>
      </c>
      <c r="M30" s="72">
        <f>IF(RES_hh_tes_in!M30=0,0,1000*11630*RES_hh_tes_in!M30/RES_hh_num_in!M30)</f>
        <v>443.53962159187387</v>
      </c>
      <c r="N30" s="72">
        <f>IF(RES_hh_tes_in!N30=0,0,1000*11630*RES_hh_tes_in!N30/RES_hh_num_in!N30)</f>
        <v>470.03130242561497</v>
      </c>
      <c r="O30" s="72">
        <f>IF(RES_hh_tes_in!O30=0,0,1000*11630*RES_hh_tes_in!O30/RES_hh_num_in!O30)</f>
        <v>405.97166348621732</v>
      </c>
      <c r="P30" s="72">
        <f>IF(RES_hh_tes_in!P30=0,0,1000*11630*RES_hh_tes_in!P30/RES_hh_num_in!P30)</f>
        <v>415.03405350836533</v>
      </c>
      <c r="Q30" s="72">
        <f>IF(RES_hh_tes_in!Q30=0,0,1000*11630*RES_hh_tes_in!Q30/RES_hh_num_in!Q30)</f>
        <v>448.47562329485442</v>
      </c>
      <c r="R30" s="72">
        <f>IF(RES_hh_tes_in!R30=0,0,1000*11630*RES_hh_tes_in!R30/RES_hh_num_in!R30)</f>
        <v>483.61373490114573</v>
      </c>
      <c r="S30" s="72">
        <f>IF(RES_hh_tes_in!S30=0,0,1000*11630*RES_hh_tes_in!S30/RES_hh_num_in!S30)</f>
        <v>467.99110067747955</v>
      </c>
      <c r="T30" s="72">
        <f>IF(RES_hh_tes_in!T30=0,0,1000*11630*RES_hh_tes_in!T30/RES_hh_num_in!T30)</f>
        <v>508.04649075030028</v>
      </c>
      <c r="U30" s="72">
        <f>IF(RES_hh_tes_in!U30=0,0,1000*11630*RES_hh_tes_in!U30/RES_hh_num_in!U30)</f>
        <v>471.39764707532407</v>
      </c>
      <c r="V30" s="72">
        <f>IF(RES_hh_tes_in!V30=0,0,1000*11630*RES_hh_tes_in!V30/RES_hh_num_in!V30)</f>
        <v>471.85968437864614</v>
      </c>
      <c r="W30" s="72">
        <f>IF(RES_hh_tes_in!W30=0,0,1000*11630*RES_hh_tes_in!W30/RES_hh_num_in!W30)</f>
        <v>504.88992932502822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431.44203990104893</v>
      </c>
      <c r="D31" s="72">
        <f>IF(RES_hh_tes_in!D31=0,0,1000*11630*RES_hh_tes_in!D31/RES_hh_num_in!D31)</f>
        <v>423.19948939573817</v>
      </c>
      <c r="E31" s="72">
        <f>IF(RES_hh_tes_in!E31=0,0,1000*11630*RES_hh_tes_in!E31/RES_hh_num_in!E31)</f>
        <v>444.85795539221505</v>
      </c>
      <c r="F31" s="72">
        <f>IF(RES_hh_tes_in!F31=0,0,1000*11630*RES_hh_tes_in!F31/RES_hh_num_in!F31)</f>
        <v>428.43568218173533</v>
      </c>
      <c r="G31" s="72">
        <f>IF(RES_hh_tes_in!G31=0,0,1000*11630*RES_hh_tes_in!G31/RES_hh_num_in!G31)</f>
        <v>441.96237670615653</v>
      </c>
      <c r="H31" s="72">
        <f>IF(RES_hh_tes_in!H31=0,0,1000*11630*RES_hh_tes_in!H31/RES_hh_num_in!H31)</f>
        <v>518.53165522675943</v>
      </c>
      <c r="I31" s="72">
        <f>IF(RES_hh_tes_in!I31=0,0,1000*11630*RES_hh_tes_in!I31/RES_hh_num_in!I31)</f>
        <v>505.80423293283843</v>
      </c>
      <c r="J31" s="72">
        <f>IF(RES_hh_tes_in!J31=0,0,1000*11630*RES_hh_tes_in!J31/RES_hh_num_in!J31)</f>
        <v>499.17056483273785</v>
      </c>
      <c r="K31" s="72">
        <f>IF(RES_hh_tes_in!K31=0,0,1000*11630*RES_hh_tes_in!K31/RES_hh_num_in!K31)</f>
        <v>488.89662160564274</v>
      </c>
      <c r="L31" s="72">
        <f>IF(RES_hh_tes_in!L31=0,0,1000*11630*RES_hh_tes_in!L31/RES_hh_num_in!L31)</f>
        <v>495.33383432104119</v>
      </c>
      <c r="M31" s="72">
        <f>IF(RES_hh_tes_in!M31=0,0,1000*11630*RES_hh_tes_in!M31/RES_hh_num_in!M31)</f>
        <v>488.02657867233319</v>
      </c>
      <c r="N31" s="72">
        <f>IF(RES_hh_tes_in!N31=0,0,1000*11630*RES_hh_tes_in!N31/RES_hh_num_in!N31)</f>
        <v>492.03354815495311</v>
      </c>
      <c r="O31" s="72">
        <f>IF(RES_hh_tes_in!O31=0,0,1000*11630*RES_hh_tes_in!O31/RES_hh_num_in!O31)</f>
        <v>488.95709989998153</v>
      </c>
      <c r="P31" s="72">
        <f>IF(RES_hh_tes_in!P31=0,0,1000*11630*RES_hh_tes_in!P31/RES_hh_num_in!P31)</f>
        <v>499.57808229162407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483.89468298062718</v>
      </c>
      <c r="V31" s="72">
        <f>IF(RES_hh_tes_in!V31=0,0,1000*11630*RES_hh_tes_in!V31/RES_hh_num_in!V31)</f>
        <v>481.44325848961472</v>
      </c>
      <c r="W31" s="72">
        <f>IF(RES_hh_tes_in!W31=0,0,1000*11630*RES_hh_tes_in!W31/RES_hh_num_in!W31)</f>
        <v>489.64396732530344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435.1530689339429</v>
      </c>
      <c r="D32" s="77">
        <f>IF(RES_hh_tes_in!D32=0,0,1000*11630*RES_hh_tes_in!D32/RES_hh_num_in!D32)</f>
        <v>426.38602696065209</v>
      </c>
      <c r="E32" s="77">
        <f>IF(RES_hh_tes_in!E32=0,0,1000*11630*RES_hh_tes_in!E32/RES_hh_num_in!E32)</f>
        <v>435.58287069260308</v>
      </c>
      <c r="F32" s="77">
        <f>IF(RES_hh_tes_in!F32=0,0,1000*11630*RES_hh_tes_in!F32/RES_hh_num_in!F32)</f>
        <v>428.96561003689686</v>
      </c>
      <c r="G32" s="77">
        <f>IF(RES_hh_tes_in!G32=0,0,1000*11630*RES_hh_tes_in!G32/RES_hh_num_in!G32)</f>
        <v>440.14592485985867</v>
      </c>
      <c r="H32" s="77">
        <f>IF(RES_hh_tes_in!H32=0,0,1000*11630*RES_hh_tes_in!H32/RES_hh_num_in!H32)</f>
        <v>522.2502936530675</v>
      </c>
      <c r="I32" s="77">
        <f>IF(RES_hh_tes_in!I32=0,0,1000*11630*RES_hh_tes_in!I32/RES_hh_num_in!I32)</f>
        <v>512.14155340846298</v>
      </c>
      <c r="J32" s="77">
        <f>IF(RES_hh_tes_in!J32=0,0,1000*11630*RES_hh_tes_in!J32/RES_hh_num_in!J32)</f>
        <v>502.41971218332031</v>
      </c>
      <c r="K32" s="77">
        <f>IF(RES_hh_tes_in!K32=0,0,1000*11630*RES_hh_tes_in!K32/RES_hh_num_in!K32)</f>
        <v>482.14213071906659</v>
      </c>
      <c r="L32" s="77">
        <f>IF(RES_hh_tes_in!L32=0,0,1000*11630*RES_hh_tes_in!L32/RES_hh_num_in!L32)</f>
        <v>510.26465285007447</v>
      </c>
      <c r="M32" s="77">
        <f>IF(RES_hh_tes_in!M32=0,0,1000*11630*RES_hh_tes_in!M32/RES_hh_num_in!M32)</f>
        <v>473.58211598439993</v>
      </c>
      <c r="N32" s="77">
        <f>IF(RES_hh_tes_in!N32=0,0,1000*11630*RES_hh_tes_in!N32/RES_hh_num_in!N32)</f>
        <v>458.64409105276064</v>
      </c>
      <c r="O32" s="77">
        <f>IF(RES_hh_tes_in!O32=0,0,1000*11630*RES_hh_tes_in!O32/RES_hh_num_in!O32)</f>
        <v>393.44732952746921</v>
      </c>
      <c r="P32" s="77">
        <f>IF(RES_hh_tes_in!P32=0,0,1000*11630*RES_hh_tes_in!P32/RES_hh_num_in!P32)</f>
        <v>456.57905363518751</v>
      </c>
      <c r="Q32" s="77">
        <f>IF(RES_hh_tes_in!Q32=0,0,1000*11630*RES_hh_tes_in!Q32/RES_hh_num_in!Q32)</f>
        <v>448.17792069731394</v>
      </c>
      <c r="R32" s="77">
        <f>IF(RES_hh_tes_in!R32=0,0,1000*11630*RES_hh_tes_in!R32/RES_hh_num_in!R32)</f>
        <v>452.56121855301609</v>
      </c>
      <c r="S32" s="77">
        <f>IF(RES_hh_tes_in!S32=0,0,1000*11630*RES_hh_tes_in!S32/RES_hh_num_in!S32)</f>
        <v>463.31844315532743</v>
      </c>
      <c r="T32" s="77">
        <f>IF(RES_hh_tes_in!T32=0,0,1000*11630*RES_hh_tes_in!T32/RES_hh_num_in!T32)</f>
        <v>506.34626806830698</v>
      </c>
      <c r="U32" s="77">
        <f>IF(RES_hh_tes_in!U32=0,0,1000*11630*RES_hh_tes_in!U32/RES_hh_num_in!U32)</f>
        <v>482.19996045718722</v>
      </c>
      <c r="V32" s="77">
        <f>IF(RES_hh_tes_in!V32=0,0,1000*11630*RES_hh_tes_in!V32/RES_hh_num_in!V32)</f>
        <v>481.31991014771882</v>
      </c>
      <c r="W32" s="77">
        <f>IF(RES_hh_tes_in!W32=0,0,1000*11630*RES_hh_tes_in!W32/RES_hh_num_in!W32)</f>
        <v>489.96079766021387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851.33133885590712</v>
      </c>
      <c r="D3" s="65">
        <f>IF(RES_hh_emi_in!D3=0,0,1000000*RES_hh_emi_in!D3/RES_hh_num_in!D3)</f>
        <v>1101.6957823945959</v>
      </c>
      <c r="E3" s="65">
        <f>IF(RES_hh_emi_in!E3=0,0,1000000*RES_hh_emi_in!E3/RES_hh_num_in!E3)</f>
        <v>1180.7996997680816</v>
      </c>
      <c r="F3" s="65">
        <f>IF(RES_hh_emi_in!F3=0,0,1000000*RES_hh_emi_in!F3/RES_hh_num_in!F3)</f>
        <v>1136.5119839453359</v>
      </c>
      <c r="G3" s="65">
        <f>IF(RES_hh_emi_in!G3=0,0,1000000*RES_hh_emi_in!G3/RES_hh_num_in!G3)</f>
        <v>901.89002663528345</v>
      </c>
      <c r="H3" s="65">
        <f>IF(RES_hh_emi_in!H3=0,0,1000000*RES_hh_emi_in!H3/RES_hh_num_in!H3)</f>
        <v>853.06905397263836</v>
      </c>
      <c r="I3" s="65">
        <f>IF(RES_hh_emi_in!I3=0,0,1000000*RES_hh_emi_in!I3/RES_hh_num_in!I3)</f>
        <v>864.87346847120739</v>
      </c>
      <c r="J3" s="65">
        <f>IF(RES_hh_emi_in!J3=0,0,1000000*RES_hh_emi_in!J3/RES_hh_num_in!J3)</f>
        <v>845.93965216977028</v>
      </c>
      <c r="K3" s="65">
        <f>IF(RES_hh_emi_in!K3=0,0,1000000*RES_hh_emi_in!K3/RES_hh_num_in!K3)</f>
        <v>726.64958332625747</v>
      </c>
      <c r="L3" s="65">
        <f>IF(RES_hh_emi_in!L3=0,0,1000000*RES_hh_emi_in!L3/RES_hh_num_in!L3)</f>
        <v>846.27869481221535</v>
      </c>
      <c r="M3" s="65">
        <f>IF(RES_hh_emi_in!M3=0,0,1000000*RES_hh_emi_in!M3/RES_hh_num_in!M3)</f>
        <v>718.0447606067587</v>
      </c>
      <c r="N3" s="65">
        <f>IF(RES_hh_emi_in!N3=0,0,1000000*RES_hh_emi_in!N3/RES_hh_num_in!N3)</f>
        <v>789.17556981508721</v>
      </c>
      <c r="O3" s="65">
        <f>IF(RES_hh_emi_in!O3=0,0,1000000*RES_hh_emi_in!O3/RES_hh_num_in!O3)</f>
        <v>820.58542937840525</v>
      </c>
      <c r="P3" s="65">
        <f>IF(RES_hh_emi_in!P3=0,0,1000000*RES_hh_emi_in!P3/RES_hh_num_in!P3)</f>
        <v>932.37384216876524</v>
      </c>
      <c r="Q3" s="65">
        <f>IF(RES_hh_emi_in!Q3=0,0,1000000*RES_hh_emi_in!Q3/RES_hh_num_in!Q3)</f>
        <v>1126.3705139057392</v>
      </c>
      <c r="R3" s="65">
        <f>IF(RES_hh_emi_in!R3=0,0,1000000*RES_hh_emi_in!R3/RES_hh_num_in!R3)</f>
        <v>889.98366925142238</v>
      </c>
      <c r="S3" s="65">
        <f>IF(RES_hh_emi_in!S3=0,0,1000000*RES_hh_emi_in!S3/RES_hh_num_in!S3)</f>
        <v>836.28723005485028</v>
      </c>
      <c r="T3" s="65">
        <f>IF(RES_hh_emi_in!T3=0,0,1000000*RES_hh_emi_in!T3/RES_hh_num_in!T3)</f>
        <v>744.57675404057181</v>
      </c>
      <c r="U3" s="65">
        <f>IF(RES_hh_emi_in!U3=0,0,1000000*RES_hh_emi_in!U3/RES_hh_num_in!U3)</f>
        <v>562.02595160101907</v>
      </c>
      <c r="V3" s="65">
        <f>IF(RES_hh_emi_in!V3=0,0,1000000*RES_hh_emi_in!V3/RES_hh_num_in!V3)</f>
        <v>540.94341915306177</v>
      </c>
      <c r="W3" s="65">
        <f>IF(RES_hh_emi_in!W3=0,0,1000000*RES_hh_emi_in!W3/RES_hh_num_in!W3)</f>
        <v>584.86651609195735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625.99482507233404</v>
      </c>
      <c r="D4" s="69">
        <f>IF(RES_hh_emi_in!D4=0,0,1000000*RES_hh_emi_in!D4/RES_hh_num_in!D4)</f>
        <v>845.93865526464299</v>
      </c>
      <c r="E4" s="69">
        <f>IF(RES_hh_emi_in!E4=0,0,1000000*RES_hh_emi_in!E4/RES_hh_num_in!E4)</f>
        <v>933.18230818619122</v>
      </c>
      <c r="F4" s="69">
        <f>IF(RES_hh_emi_in!F4=0,0,1000000*RES_hh_emi_in!F4/RES_hh_num_in!F4)</f>
        <v>905.5886822038018</v>
      </c>
      <c r="G4" s="69">
        <f>IF(RES_hh_emi_in!G4=0,0,1000000*RES_hh_emi_in!G4/RES_hh_num_in!G4)</f>
        <v>679.96369734480709</v>
      </c>
      <c r="H4" s="69">
        <f>IF(RES_hh_emi_in!H4=0,0,1000000*RES_hh_emi_in!H4/RES_hh_num_in!H4)</f>
        <v>608.29490894226251</v>
      </c>
      <c r="I4" s="69">
        <f>IF(RES_hh_emi_in!I4=0,0,1000000*RES_hh_emi_in!I4/RES_hh_num_in!I4)</f>
        <v>639.32835548192077</v>
      </c>
      <c r="J4" s="69">
        <f>IF(RES_hh_emi_in!J4=0,0,1000000*RES_hh_emi_in!J4/RES_hh_num_in!J4)</f>
        <v>647.27752320075695</v>
      </c>
      <c r="K4" s="69">
        <f>IF(RES_hh_emi_in!K4=0,0,1000000*RES_hh_emi_in!K4/RES_hh_num_in!K4)</f>
        <v>524.60283395114209</v>
      </c>
      <c r="L4" s="69">
        <f>IF(RES_hh_emi_in!L4=0,0,1000000*RES_hh_emi_in!L4/RES_hh_num_in!L4)</f>
        <v>639.27695986070751</v>
      </c>
      <c r="M4" s="69">
        <f>IF(RES_hh_emi_in!M4=0,0,1000000*RES_hh_emi_in!M4/RES_hh_num_in!M4)</f>
        <v>522.70491225954697</v>
      </c>
      <c r="N4" s="69">
        <f>IF(RES_hh_emi_in!N4=0,0,1000000*RES_hh_emi_in!N4/RES_hh_num_in!N4)</f>
        <v>588.02971317895788</v>
      </c>
      <c r="O4" s="69">
        <f>IF(RES_hh_emi_in!O4=0,0,1000000*RES_hh_emi_in!O4/RES_hh_num_in!O4)</f>
        <v>635.46313471825295</v>
      </c>
      <c r="P4" s="69">
        <f>IF(RES_hh_emi_in!P4=0,0,1000000*RES_hh_emi_in!P4/RES_hh_num_in!P4)</f>
        <v>752.83953444172698</v>
      </c>
      <c r="Q4" s="69">
        <f>IF(RES_hh_emi_in!Q4=0,0,1000000*RES_hh_emi_in!Q4/RES_hh_num_in!Q4)</f>
        <v>951.09564044894728</v>
      </c>
      <c r="R4" s="69">
        <f>IF(RES_hh_emi_in!R4=0,0,1000000*RES_hh_emi_in!R4/RES_hh_num_in!R4)</f>
        <v>645.59609674290812</v>
      </c>
      <c r="S4" s="69">
        <f>IF(RES_hh_emi_in!S4=0,0,1000000*RES_hh_emi_in!S4/RES_hh_num_in!S4)</f>
        <v>606.06120248670618</v>
      </c>
      <c r="T4" s="69">
        <f>IF(RES_hh_emi_in!T4=0,0,1000000*RES_hh_emi_in!T4/RES_hh_num_in!T4)</f>
        <v>542.6981021778015</v>
      </c>
      <c r="U4" s="69">
        <f>IF(RES_hh_emi_in!U4=0,0,1000000*RES_hh_emi_in!U4/RES_hh_num_in!U4)</f>
        <v>370.47258356215031</v>
      </c>
      <c r="V4" s="69">
        <f>IF(RES_hh_emi_in!V4=0,0,1000000*RES_hh_emi_in!V4/RES_hh_num_in!V4)</f>
        <v>364.92884900257928</v>
      </c>
      <c r="W4" s="69">
        <f>IF(RES_hh_emi_in!W4=0,0,1000000*RES_hh_emi_in!W4/RES_hh_num_in!W4)</f>
        <v>382.09197632571465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1554.1777818494163</v>
      </c>
      <c r="D5" s="72">
        <f>IF(RES_hh_emi_in!D5=0,0,1000000*RES_hh_emi_in!D5/RES_hh_num_in!D5)</f>
        <v>1705.0878175134415</v>
      </c>
      <c r="E5" s="72">
        <f>IF(RES_hh_emi_in!E5=0,0,1000000*RES_hh_emi_in!E5/RES_hh_num_in!E5)</f>
        <v>1533.6017745499796</v>
      </c>
      <c r="F5" s="72">
        <f>IF(RES_hh_emi_in!F5=0,0,1000000*RES_hh_emi_in!F5/RES_hh_num_in!F5)</f>
        <v>1904.687712625504</v>
      </c>
      <c r="G5" s="72">
        <f>IF(RES_hh_emi_in!G5=0,0,1000000*RES_hh_emi_in!G5/RES_hh_num_in!G5)</f>
        <v>1961.204926253029</v>
      </c>
      <c r="H5" s="72">
        <f>IF(RES_hh_emi_in!H5=0,0,1000000*RES_hh_emi_in!H5/RES_hh_num_in!H5)</f>
        <v>1970.3904912239923</v>
      </c>
      <c r="I5" s="72">
        <f>IF(RES_hh_emi_in!I5=0,0,1000000*RES_hh_emi_in!I5/RES_hh_num_in!I5)</f>
        <v>1766.1707833810017</v>
      </c>
      <c r="J5" s="72">
        <f>IF(RES_hh_emi_in!J5=0,0,1000000*RES_hh_emi_in!J5/RES_hh_num_in!J5)</f>
        <v>1827.6159506989479</v>
      </c>
      <c r="K5" s="72">
        <f>IF(RES_hh_emi_in!K5=0,0,1000000*RES_hh_emi_in!K5/RES_hh_num_in!K5)</f>
        <v>1940.9597631019628</v>
      </c>
      <c r="L5" s="72">
        <f>IF(RES_hh_emi_in!L5=0,0,1000000*RES_hh_emi_in!L5/RES_hh_num_in!L5)</f>
        <v>1879.2798069244609</v>
      </c>
      <c r="M5" s="72">
        <f>IF(RES_hh_emi_in!M5=0,0,1000000*RES_hh_emi_in!M5/RES_hh_num_in!M5)</f>
        <v>1821.5874925268643</v>
      </c>
      <c r="N5" s="72">
        <f>IF(RES_hh_emi_in!N5=0,0,1000000*RES_hh_emi_in!N5/RES_hh_num_in!N5)</f>
        <v>1815.5607819505694</v>
      </c>
      <c r="O5" s="72">
        <f>IF(RES_hh_emi_in!O5=0,0,1000000*RES_hh_emi_in!O5/RES_hh_num_in!O5)</f>
        <v>1432.5046667341455</v>
      </c>
      <c r="P5" s="72">
        <f>IF(RES_hh_emi_in!P5=0,0,1000000*RES_hh_emi_in!P5/RES_hh_num_in!P5)</f>
        <v>1375.3440213623376</v>
      </c>
      <c r="Q5" s="72">
        <f>IF(RES_hh_emi_in!Q5=0,0,1000000*RES_hh_emi_in!Q5/RES_hh_num_in!Q5)</f>
        <v>1206.0199755938122</v>
      </c>
      <c r="R5" s="72">
        <f>IF(RES_hh_emi_in!R5=0,0,1000000*RES_hh_emi_in!R5/RES_hh_num_in!R5)</f>
        <v>1024.8899263717747</v>
      </c>
      <c r="S5" s="72">
        <f>IF(RES_hh_emi_in!S5=0,0,1000000*RES_hh_emi_in!S5/RES_hh_num_in!S5)</f>
        <v>1682.7963411871867</v>
      </c>
      <c r="T5" s="72">
        <f>IF(RES_hh_emi_in!T5=0,0,1000000*RES_hh_emi_in!T5/RES_hh_num_in!T5)</f>
        <v>1828.5608174093791</v>
      </c>
      <c r="U5" s="72">
        <f>IF(RES_hh_emi_in!U5=0,0,1000000*RES_hh_emi_in!U5/RES_hh_num_in!U5)</f>
        <v>1133.8750155825824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1208.5762489031265</v>
      </c>
      <c r="E6" s="72">
        <f>IF(RES_hh_emi_in!E6=0,0,1000000*RES_hh_emi_in!E6/RES_hh_num_in!E6)</f>
        <v>1287.9243912495233</v>
      </c>
      <c r="F6" s="72">
        <f>IF(RES_hh_emi_in!F6=0,0,1000000*RES_hh_emi_in!F6/RES_hh_num_in!F6)</f>
        <v>1385.8305090694425</v>
      </c>
      <c r="G6" s="72">
        <f>IF(RES_hh_emi_in!G6=0,0,1000000*RES_hh_emi_in!G6/RES_hh_num_in!G6)</f>
        <v>1431.8035671278813</v>
      </c>
      <c r="H6" s="72">
        <f>IF(RES_hh_emi_in!H6=0,0,1000000*RES_hh_emi_in!H6/RES_hh_num_in!H6)</f>
        <v>1364.2624339000115</v>
      </c>
      <c r="I6" s="72">
        <f>IF(RES_hh_emi_in!I6=0,0,1000000*RES_hh_emi_in!I6/RES_hh_num_in!I6)</f>
        <v>1395.9626193371491</v>
      </c>
      <c r="J6" s="72">
        <f>IF(RES_hh_emi_in!J6=0,0,1000000*RES_hh_emi_in!J6/RES_hh_num_in!J6)</f>
        <v>1378.7490347604</v>
      </c>
      <c r="K6" s="72">
        <f>IF(RES_hh_emi_in!K6=0,0,1000000*RES_hh_emi_in!K6/RES_hh_num_in!K6)</f>
        <v>1315.1854705868213</v>
      </c>
      <c r="L6" s="72">
        <f>IF(RES_hh_emi_in!L6=0,0,1000000*RES_hh_emi_in!L6/RES_hh_num_in!L6)</f>
        <v>1428.1034404272611</v>
      </c>
      <c r="M6" s="72">
        <f>IF(RES_hh_emi_in!M6=0,0,1000000*RES_hh_emi_in!M6/RES_hh_num_in!M6)</f>
        <v>1220.1150749510989</v>
      </c>
      <c r="N6" s="72">
        <f>IF(RES_hh_emi_in!N6=0,0,1000000*RES_hh_emi_in!N6/RES_hh_num_in!N6)</f>
        <v>1227.0787316233418</v>
      </c>
      <c r="O6" s="72">
        <f>IF(RES_hh_emi_in!O6=0,0,1000000*RES_hh_emi_in!O6/RES_hh_num_in!O6)</f>
        <v>1098.1991251011318</v>
      </c>
      <c r="P6" s="72">
        <f>IF(RES_hh_emi_in!P6=0,0,1000000*RES_hh_emi_in!P6/RES_hh_num_in!P6)</f>
        <v>0</v>
      </c>
      <c r="Q6" s="72">
        <f>IF(RES_hh_emi_in!Q6=0,0,1000000*RES_hh_emi_in!Q6/RES_hh_num_in!Q6)</f>
        <v>895.11079931423114</v>
      </c>
      <c r="R6" s="72">
        <f>IF(RES_hh_emi_in!R6=0,0,1000000*RES_hh_emi_in!R6/RES_hh_num_in!R6)</f>
        <v>961.79222829646312</v>
      </c>
      <c r="S6" s="72">
        <f>IF(RES_hh_emi_in!S6=0,0,1000000*RES_hh_emi_in!S6/RES_hh_num_in!S6)</f>
        <v>770.20477286909033</v>
      </c>
      <c r="T6" s="72">
        <f>IF(RES_hh_emi_in!T6=0,0,1000000*RES_hh_emi_in!T6/RES_hh_num_in!T6)</f>
        <v>939.43105480486929</v>
      </c>
      <c r="U6" s="72">
        <f>IF(RES_hh_emi_in!U6=0,0,1000000*RES_hh_emi_in!U6/RES_hh_num_in!U6)</f>
        <v>787.06407464137601</v>
      </c>
      <c r="V6" s="72">
        <f>IF(RES_hh_emi_in!V6=0,0,1000000*RES_hh_emi_in!V6/RES_hh_num_in!V6)</f>
        <v>767.22423010892282</v>
      </c>
      <c r="W6" s="72">
        <f>IF(RES_hh_emi_in!W6=0,0,1000000*RES_hh_emi_in!W6/RES_hh_num_in!W6)</f>
        <v>798.27845303991523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1468.8959306367844</v>
      </c>
      <c r="D7" s="72">
        <f>IF(RES_hh_emi_in!D7=0,0,1000000*RES_hh_emi_in!D7/RES_hh_num_in!D7)</f>
        <v>1450.4191649746294</v>
      </c>
      <c r="E7" s="72">
        <f>IF(RES_hh_emi_in!E7=0,0,1000000*RES_hh_emi_in!E7/RES_hh_num_in!E7)</f>
        <v>1614.9137485961326</v>
      </c>
      <c r="F7" s="72">
        <f>IF(RES_hh_emi_in!F7=0,0,1000000*RES_hh_emi_in!F7/RES_hh_num_in!F7)</f>
        <v>1788.0539235985486</v>
      </c>
      <c r="G7" s="72">
        <f>IF(RES_hh_emi_in!G7=0,0,1000000*RES_hh_emi_in!G7/RES_hh_num_in!G7)</f>
        <v>1808.0208756323455</v>
      </c>
      <c r="H7" s="72">
        <f>IF(RES_hh_emi_in!H7=0,0,1000000*RES_hh_emi_in!H7/RES_hh_num_in!H7)</f>
        <v>1668.3307007611809</v>
      </c>
      <c r="I7" s="72">
        <f>IF(RES_hh_emi_in!I7=0,0,1000000*RES_hh_emi_in!I7/RES_hh_num_in!I7)</f>
        <v>1692.0656823922102</v>
      </c>
      <c r="J7" s="72">
        <f>IF(RES_hh_emi_in!J7=0,0,1000000*RES_hh_emi_in!J7/RES_hh_num_in!J7)</f>
        <v>1656.7745131896775</v>
      </c>
      <c r="K7" s="72">
        <f>IF(RES_hh_emi_in!K7=0,0,1000000*RES_hh_emi_in!K7/RES_hh_num_in!K7)</f>
        <v>1636.4796257366049</v>
      </c>
      <c r="L7" s="72">
        <f>IF(RES_hh_emi_in!L7=0,0,1000000*RES_hh_emi_in!L7/RES_hh_num_in!L7)</f>
        <v>1756.0405837684905</v>
      </c>
      <c r="M7" s="72">
        <f>IF(RES_hh_emi_in!M7=0,0,1000000*RES_hh_emi_in!M7/RES_hh_num_in!M7)</f>
        <v>1529.9170908336168</v>
      </c>
      <c r="N7" s="72">
        <f>IF(RES_hh_emi_in!N7=0,0,1000000*RES_hh_emi_in!N7/RES_hh_num_in!N7)</f>
        <v>1398.2931089030412</v>
      </c>
      <c r="O7" s="72">
        <f>IF(RES_hh_emi_in!O7=0,0,1000000*RES_hh_emi_in!O7/RES_hh_num_in!O7)</f>
        <v>1324.719234151115</v>
      </c>
      <c r="P7" s="72">
        <f>IF(RES_hh_emi_in!P7=0,0,1000000*RES_hh_emi_in!P7/RES_hh_num_in!P7)</f>
        <v>1168.9348702140446</v>
      </c>
      <c r="Q7" s="72">
        <f>IF(RES_hh_emi_in!Q7=0,0,1000000*RES_hh_emi_in!Q7/RES_hh_num_in!Q7)</f>
        <v>1247.8995419746047</v>
      </c>
      <c r="R7" s="72">
        <f>IF(RES_hh_emi_in!R7=0,0,1000000*RES_hh_emi_in!R7/RES_hh_num_in!R7)</f>
        <v>1029.9415019760877</v>
      </c>
      <c r="S7" s="72">
        <f>IF(RES_hh_emi_in!S7=0,0,1000000*RES_hh_emi_in!S7/RES_hh_num_in!S7)</f>
        <v>1009.5574700132762</v>
      </c>
      <c r="T7" s="72">
        <f>IF(RES_hh_emi_in!T7=0,0,1000000*RES_hh_emi_in!T7/RES_hh_num_in!T7)</f>
        <v>1085.6302078190824</v>
      </c>
      <c r="U7" s="72">
        <f>IF(RES_hh_emi_in!U7=0,0,1000000*RES_hh_emi_in!U7/RES_hh_num_in!U7)</f>
        <v>951.40115476599453</v>
      </c>
      <c r="V7" s="72">
        <f>IF(RES_hh_emi_in!V7=0,0,1000000*RES_hh_emi_in!V7/RES_hh_num_in!V7)</f>
        <v>1001.3243512992304</v>
      </c>
      <c r="W7" s="72">
        <f>IF(RES_hh_emi_in!W7=0,0,1000000*RES_hh_emi_in!W7/RES_hh_num_in!W7)</f>
        <v>941.19992312606757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935.58431664286195</v>
      </c>
      <c r="D8" s="72">
        <f>IF(RES_hh_emi_in!D8=0,0,1000000*RES_hh_emi_in!D8/RES_hh_num_in!D8)</f>
        <v>985.21015393008895</v>
      </c>
      <c r="E8" s="72">
        <f>IF(RES_hh_emi_in!E8=0,0,1000000*RES_hh_emi_in!E8/RES_hh_num_in!E8)</f>
        <v>1077.513048733299</v>
      </c>
      <c r="F8" s="72">
        <f>IF(RES_hh_emi_in!F8=0,0,1000000*RES_hh_emi_in!F8/RES_hh_num_in!F8)</f>
        <v>1059.1783276273006</v>
      </c>
      <c r="G8" s="72">
        <f>IF(RES_hh_emi_in!G8=0,0,1000000*RES_hh_emi_in!G8/RES_hh_num_in!G8)</f>
        <v>1084.5425326567074</v>
      </c>
      <c r="H8" s="72">
        <f>IF(RES_hh_emi_in!H8=0,0,1000000*RES_hh_emi_in!H8/RES_hh_num_in!H8)</f>
        <v>1145.2856153046723</v>
      </c>
      <c r="I8" s="72">
        <f>IF(RES_hh_emi_in!I8=0,0,1000000*RES_hh_emi_in!I8/RES_hh_num_in!I8)</f>
        <v>1127.5769792936958</v>
      </c>
      <c r="J8" s="72">
        <f>IF(RES_hh_emi_in!J8=0,0,1000000*RES_hh_emi_in!J8/RES_hh_num_in!J8)</f>
        <v>1011.7187164166095</v>
      </c>
      <c r="K8" s="72">
        <f>IF(RES_hh_emi_in!K8=0,0,1000000*RES_hh_emi_in!K8/RES_hh_num_in!K8)</f>
        <v>1013.5476761220807</v>
      </c>
      <c r="L8" s="72">
        <f>IF(RES_hh_emi_in!L8=0,0,1000000*RES_hh_emi_in!L8/RES_hh_num_in!L8)</f>
        <v>1172.336339644223</v>
      </c>
      <c r="M8" s="72">
        <f>IF(RES_hh_emi_in!M8=0,0,1000000*RES_hh_emi_in!M8/RES_hh_num_in!M8)</f>
        <v>925.24856158913417</v>
      </c>
      <c r="N8" s="72">
        <f>IF(RES_hh_emi_in!N8=0,0,1000000*RES_hh_emi_in!N8/RES_hh_num_in!N8)</f>
        <v>942.71288246376014</v>
      </c>
      <c r="O8" s="72">
        <f>IF(RES_hh_emi_in!O8=0,0,1000000*RES_hh_emi_in!O8/RES_hh_num_in!O8)</f>
        <v>861.53791219571349</v>
      </c>
      <c r="P8" s="72">
        <f>IF(RES_hh_emi_in!P8=0,0,1000000*RES_hh_emi_in!P8/RES_hh_num_in!P8)</f>
        <v>784.10071738677618</v>
      </c>
      <c r="Q8" s="72">
        <f>IF(RES_hh_emi_in!Q8=0,0,1000000*RES_hh_emi_in!Q8/RES_hh_num_in!Q8)</f>
        <v>805.87335391101794</v>
      </c>
      <c r="R8" s="72">
        <f>IF(RES_hh_emi_in!R8=0,0,1000000*RES_hh_emi_in!R8/RES_hh_num_in!R8)</f>
        <v>716.47593431738039</v>
      </c>
      <c r="S8" s="72">
        <f>IF(RES_hh_emi_in!S8=0,0,1000000*RES_hh_emi_in!S8/RES_hh_num_in!S8)</f>
        <v>678.19323532126975</v>
      </c>
      <c r="T8" s="72">
        <f>IF(RES_hh_emi_in!T8=0,0,1000000*RES_hh_emi_in!T8/RES_hh_num_in!T8)</f>
        <v>728.82923894914143</v>
      </c>
      <c r="U8" s="72">
        <f>IF(RES_hh_emi_in!U8=0,0,1000000*RES_hh_emi_in!U8/RES_hh_num_in!U8)</f>
        <v>665.98079658143365</v>
      </c>
      <c r="V8" s="72">
        <f>IF(RES_hh_emi_in!V8=0,0,1000000*RES_hh_emi_in!V8/RES_hh_num_in!V8)</f>
        <v>653.1188207729964</v>
      </c>
      <c r="W8" s="72">
        <f>IF(RES_hh_emi_in!W8=0,0,1000000*RES_hh_emi_in!W8/RES_hh_num_in!W8)</f>
        <v>664.70677164905305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167.81866400499288</v>
      </c>
      <c r="D17" s="69">
        <f>IF(RES_hh_emi_in!D17=0,0,1000000*RES_hh_emi_in!D17/RES_hh_num_in!D17)</f>
        <v>177.95950265065827</v>
      </c>
      <c r="E17" s="69">
        <f>IF(RES_hh_emi_in!E17=0,0,1000000*RES_hh_emi_in!E17/RES_hh_num_in!E17)</f>
        <v>176.28200370861603</v>
      </c>
      <c r="F17" s="69">
        <f>IF(RES_hh_emi_in!F17=0,0,1000000*RES_hh_emi_in!F17/RES_hh_num_in!F17)</f>
        <v>166.33253248508134</v>
      </c>
      <c r="G17" s="69">
        <f>IF(RES_hh_emi_in!G17=0,0,1000000*RES_hh_emi_in!G17/RES_hh_num_in!G17)</f>
        <v>154.15759821439156</v>
      </c>
      <c r="H17" s="69">
        <f>IF(RES_hh_emi_in!H17=0,0,1000000*RES_hh_emi_in!H17/RES_hh_num_in!H17)</f>
        <v>175.90904733734178</v>
      </c>
      <c r="I17" s="69">
        <f>IF(RES_hh_emi_in!I17=0,0,1000000*RES_hh_emi_in!I17/RES_hh_num_in!I17)</f>
        <v>154.06561689238481</v>
      </c>
      <c r="J17" s="69">
        <f>IF(RES_hh_emi_in!J17=0,0,1000000*RES_hh_emi_in!J17/RES_hh_num_in!J17)</f>
        <v>135.15211326978505</v>
      </c>
      <c r="K17" s="69">
        <f>IF(RES_hh_emi_in!K17=0,0,1000000*RES_hh_emi_in!K17/RES_hh_num_in!K17)</f>
        <v>139.28904640675447</v>
      </c>
      <c r="L17" s="69">
        <f>IF(RES_hh_emi_in!L17=0,0,1000000*RES_hh_emi_in!L17/RES_hh_num_in!L17)</f>
        <v>145.49344120324466</v>
      </c>
      <c r="M17" s="69">
        <f>IF(RES_hh_emi_in!M17=0,0,1000000*RES_hh_emi_in!M17/RES_hh_num_in!M17)</f>
        <v>138.78419618689279</v>
      </c>
      <c r="N17" s="69">
        <f>IF(RES_hh_emi_in!N17=0,0,1000000*RES_hh_emi_in!N17/RES_hh_num_in!N17)</f>
        <v>143.52612384995015</v>
      </c>
      <c r="O17" s="69">
        <f>IF(RES_hh_emi_in!O17=0,0,1000000*RES_hh_emi_in!O17/RES_hh_num_in!O17)</f>
        <v>134.42947078052231</v>
      </c>
      <c r="P17" s="69">
        <f>IF(RES_hh_emi_in!P17=0,0,1000000*RES_hh_emi_in!P17/RES_hh_num_in!P17)</f>
        <v>123.39911784830193</v>
      </c>
      <c r="Q17" s="69">
        <f>IF(RES_hh_emi_in!Q17=0,0,1000000*RES_hh_emi_in!Q17/RES_hh_num_in!Q17)</f>
        <v>104.33855209219068</v>
      </c>
      <c r="R17" s="69">
        <f>IF(RES_hh_emi_in!R17=0,0,1000000*RES_hh_emi_in!R17/RES_hh_num_in!R17)</f>
        <v>163.18080949749739</v>
      </c>
      <c r="S17" s="69">
        <f>IF(RES_hh_emi_in!S17=0,0,1000000*RES_hh_emi_in!S17/RES_hh_num_in!S17)</f>
        <v>160.4012830285422</v>
      </c>
      <c r="T17" s="69">
        <f>IF(RES_hh_emi_in!T17=0,0,1000000*RES_hh_emi_in!T17/RES_hh_num_in!T17)</f>
        <v>134.9840449388428</v>
      </c>
      <c r="U17" s="69">
        <f>IF(RES_hh_emi_in!U17=0,0,1000000*RES_hh_emi_in!U17/RES_hh_num_in!U17)</f>
        <v>130.97237039793691</v>
      </c>
      <c r="V17" s="69">
        <f>IF(RES_hh_emi_in!V17=0,0,1000000*RES_hh_emi_in!V17/RES_hh_num_in!V17)</f>
        <v>117.88180067207995</v>
      </c>
      <c r="W17" s="69">
        <f>IF(RES_hh_emi_in!W17=0,0,1000000*RES_hh_emi_in!W17/RES_hh_num_in!W17)</f>
        <v>135.45924319469128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426.67598068681076</v>
      </c>
      <c r="D18" s="72">
        <f>IF(RES_hh_emi_in!D18=0,0,1000000*RES_hh_emi_in!D18/RES_hh_num_in!D18)</f>
        <v>405.98527598873039</v>
      </c>
      <c r="E18" s="72">
        <f>IF(RES_hh_emi_in!E18=0,0,1000000*RES_hh_emi_in!E18/RES_hh_num_in!E18)</f>
        <v>388.77461829258795</v>
      </c>
      <c r="F18" s="72">
        <f>IF(RES_hh_emi_in!F18=0,0,1000000*RES_hh_emi_in!F18/RES_hh_num_in!F18)</f>
        <v>396.58085167926623</v>
      </c>
      <c r="G18" s="72">
        <f>IF(RES_hh_emi_in!G18=0,0,1000000*RES_hh_emi_in!G18/RES_hh_num_in!G18)</f>
        <v>411.92354945080552</v>
      </c>
      <c r="H18" s="72">
        <f>IF(RES_hh_emi_in!H18=0,0,1000000*RES_hh_emi_in!H18/RES_hh_num_in!H18)</f>
        <v>405.65443585297533</v>
      </c>
      <c r="I18" s="72">
        <f>IF(RES_hh_emi_in!I18=0,0,1000000*RES_hh_emi_in!I18/RES_hh_num_in!I18)</f>
        <v>392.38132268933128</v>
      </c>
      <c r="J18" s="72">
        <f>IF(RES_hh_emi_in!J18=0,0,1000000*RES_hh_emi_in!J18/RES_hh_num_in!J18)</f>
        <v>411.2902182480891</v>
      </c>
      <c r="K18" s="72">
        <f>IF(RES_hh_emi_in!K18=0,0,1000000*RES_hh_emi_in!K18/RES_hh_num_in!K18)</f>
        <v>396.13784160970607</v>
      </c>
      <c r="L18" s="72">
        <f>IF(RES_hh_emi_in!L18=0,0,1000000*RES_hh_emi_in!L18/RES_hh_num_in!L18)</f>
        <v>427.8391242443156</v>
      </c>
      <c r="M18" s="72">
        <f>IF(RES_hh_emi_in!M18=0,0,1000000*RES_hh_emi_in!M18/RES_hh_num_in!M18)</f>
        <v>399.52961202461154</v>
      </c>
      <c r="N18" s="72">
        <f>IF(RES_hh_emi_in!N18=0,0,1000000*RES_hh_emi_in!N18/RES_hh_num_in!N18)</f>
        <v>402.13224499467509</v>
      </c>
      <c r="O18" s="72">
        <f>IF(RES_hh_emi_in!O18=0,0,1000000*RES_hh_emi_in!O18/RES_hh_num_in!O18)</f>
        <v>407.63732544772773</v>
      </c>
      <c r="P18" s="72">
        <f>IF(RES_hh_emi_in!P18=0,0,1000000*RES_hh_emi_in!P18/RES_hh_num_in!P18)</f>
        <v>426.18380309154423</v>
      </c>
      <c r="Q18" s="72">
        <f>IF(RES_hh_emi_in!Q18=0,0,1000000*RES_hh_emi_in!Q18/RES_hh_num_in!Q18)</f>
        <v>421.75501365457581</v>
      </c>
      <c r="R18" s="72">
        <f>IF(RES_hh_emi_in!R18=0,0,1000000*RES_hh_emi_in!R18/RES_hh_num_in!R18)</f>
        <v>409.26428648775618</v>
      </c>
      <c r="S18" s="72">
        <f>IF(RES_hh_emi_in!S18=0,0,1000000*RES_hh_emi_in!S18/RES_hh_num_in!S18)</f>
        <v>457.91713886437094</v>
      </c>
      <c r="T18" s="72">
        <f>IF(RES_hh_emi_in!T18=0,0,1000000*RES_hh_emi_in!T18/RES_hh_num_in!T18)</f>
        <v>427.6249028174451</v>
      </c>
      <c r="U18" s="72">
        <f>IF(RES_hh_emi_in!U18=0,0,1000000*RES_hh_emi_in!U18/RES_hh_num_in!U18)</f>
        <v>464.24398307358354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285.17189764604376</v>
      </c>
      <c r="D19" s="72">
        <f>IF(RES_hh_emi_in!D19=0,0,1000000*RES_hh_emi_in!D19/RES_hh_num_in!D19)</f>
        <v>285.20262449241756</v>
      </c>
      <c r="E19" s="72">
        <f>IF(RES_hh_emi_in!E19=0,0,1000000*RES_hh_emi_in!E19/RES_hh_num_in!E19)</f>
        <v>271.11639085676421</v>
      </c>
      <c r="F19" s="72">
        <f>IF(RES_hh_emi_in!F19=0,0,1000000*RES_hh_emi_in!F19/RES_hh_num_in!F19)</f>
        <v>272.686527480542</v>
      </c>
      <c r="G19" s="72">
        <f>IF(RES_hh_emi_in!G19=0,0,1000000*RES_hh_emi_in!G19/RES_hh_num_in!G19)</f>
        <v>285.80978377535945</v>
      </c>
      <c r="H19" s="72">
        <f>IF(RES_hh_emi_in!H19=0,0,1000000*RES_hh_emi_in!H19/RES_hh_num_in!H19)</f>
        <v>277.66598349831105</v>
      </c>
      <c r="I19" s="72">
        <f>IF(RES_hh_emi_in!I19=0,0,1000000*RES_hh_emi_in!I19/RES_hh_num_in!I19)</f>
        <v>280.40414335682334</v>
      </c>
      <c r="J19" s="72">
        <f>IF(RES_hh_emi_in!J19=0,0,1000000*RES_hh_emi_in!J19/RES_hh_num_in!J19)</f>
        <v>281.00237502831618</v>
      </c>
      <c r="K19" s="72">
        <f>IF(RES_hh_emi_in!K19=0,0,1000000*RES_hh_emi_in!K19/RES_hh_num_in!K19)</f>
        <v>274.70803047186797</v>
      </c>
      <c r="L19" s="72">
        <f>IF(RES_hh_emi_in!L19=0,0,1000000*RES_hh_emi_in!L19/RES_hh_num_in!L19)</f>
        <v>285.11274634288083</v>
      </c>
      <c r="M19" s="72">
        <f>IF(RES_hh_emi_in!M19=0,0,1000000*RES_hh_emi_in!M19/RES_hh_num_in!M19)</f>
        <v>286.86056307420438</v>
      </c>
      <c r="N19" s="72">
        <f>IF(RES_hh_emi_in!N19=0,0,1000000*RES_hh_emi_in!N19/RES_hh_num_in!N19)</f>
        <v>277.07298573618618</v>
      </c>
      <c r="O19" s="72">
        <f>IF(RES_hh_emi_in!O19=0,0,1000000*RES_hh_emi_in!O19/RES_hh_num_in!O19)</f>
        <v>276.96843186820945</v>
      </c>
      <c r="P19" s="72">
        <f>IF(RES_hh_emi_in!P19=0,0,1000000*RES_hh_emi_in!P19/RES_hh_num_in!P19)</f>
        <v>266.84925653040597</v>
      </c>
      <c r="Q19" s="72">
        <f>IF(RES_hh_emi_in!Q19=0,0,1000000*RES_hh_emi_in!Q19/RES_hh_num_in!Q19)</f>
        <v>249.12009198223947</v>
      </c>
      <c r="R19" s="72">
        <f>IF(RES_hh_emi_in!R19=0,0,1000000*RES_hh_emi_in!R19/RES_hh_num_in!R19)</f>
        <v>254.35234345554312</v>
      </c>
      <c r="S19" s="72">
        <f>IF(RES_hh_emi_in!S19=0,0,1000000*RES_hh_emi_in!S19/RES_hh_num_in!S19)</f>
        <v>261.81019485865278</v>
      </c>
      <c r="T19" s="72">
        <f>IF(RES_hh_emi_in!T19=0,0,1000000*RES_hh_emi_in!T19/RES_hh_num_in!T19)</f>
        <v>259.85855323353752</v>
      </c>
      <c r="U19" s="72">
        <f>IF(RES_hh_emi_in!U19=0,0,1000000*RES_hh_emi_in!U19/RES_hh_num_in!U19)</f>
        <v>245.06130685813767</v>
      </c>
      <c r="V19" s="72">
        <f>IF(RES_hh_emi_in!V19=0,0,1000000*RES_hh_emi_in!V19/RES_hh_num_in!V19)</f>
        <v>243.42332239509454</v>
      </c>
      <c r="W19" s="72">
        <f>IF(RES_hh_emi_in!W19=0,0,1000000*RES_hh_emi_in!W19/RES_hh_num_in!W19)</f>
        <v>262.94034728597251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379.30977381708442</v>
      </c>
      <c r="D20" s="72">
        <f>IF(RES_hh_emi_in!D20=0,0,1000000*RES_hh_emi_in!D20/RES_hh_num_in!D20)</f>
        <v>364.19913133110958</v>
      </c>
      <c r="E20" s="72">
        <f>IF(RES_hh_emi_in!E20=0,0,1000000*RES_hh_emi_in!E20/RES_hh_num_in!E20)</f>
        <v>355.85816591136563</v>
      </c>
      <c r="F20" s="72">
        <f>IF(RES_hh_emi_in!F20=0,0,1000000*RES_hh_emi_in!F20/RES_hh_num_in!F20)</f>
        <v>356.51344556832356</v>
      </c>
      <c r="G20" s="72">
        <f>IF(RES_hh_emi_in!G20=0,0,1000000*RES_hh_emi_in!G20/RES_hh_num_in!G20)</f>
        <v>365.98124703168594</v>
      </c>
      <c r="H20" s="72">
        <f>IF(RES_hh_emi_in!H20=0,0,1000000*RES_hh_emi_in!H20/RES_hh_num_in!H20)</f>
        <v>361.51567064479735</v>
      </c>
      <c r="I20" s="72">
        <f>IF(RES_hh_emi_in!I20=0,0,1000000*RES_hh_emi_in!I20/RES_hh_num_in!I20)</f>
        <v>361.75719908511945</v>
      </c>
      <c r="J20" s="72">
        <f>IF(RES_hh_emi_in!J20=0,0,1000000*RES_hh_emi_in!J20/RES_hh_num_in!J20)</f>
        <v>374.49303609597803</v>
      </c>
      <c r="K20" s="72">
        <f>IF(RES_hh_emi_in!K20=0,0,1000000*RES_hh_emi_in!K20/RES_hh_num_in!K20)</f>
        <v>357.84239349971995</v>
      </c>
      <c r="L20" s="72">
        <f>IF(RES_hh_emi_in!L20=0,0,1000000*RES_hh_emi_in!L20/RES_hh_num_in!L20)</f>
        <v>364.05781438804632</v>
      </c>
      <c r="M20" s="72">
        <f>IF(RES_hh_emi_in!M20=0,0,1000000*RES_hh_emi_in!M20/RES_hh_num_in!M20)</f>
        <v>362.37063708733831</v>
      </c>
      <c r="N20" s="72">
        <f>IF(RES_hh_emi_in!N20=0,0,1000000*RES_hh_emi_in!N20/RES_hh_num_in!N20)</f>
        <v>333.83425238824759</v>
      </c>
      <c r="O20" s="72">
        <f>IF(RES_hh_emi_in!O20=0,0,1000000*RES_hh_emi_in!O20/RES_hh_num_in!O20)</f>
        <v>352.45306827044277</v>
      </c>
      <c r="P20" s="72">
        <f>IF(RES_hh_emi_in!P20=0,0,1000000*RES_hh_emi_in!P20/RES_hh_num_in!P20)</f>
        <v>338.48846737970337</v>
      </c>
      <c r="Q20" s="72">
        <f>IF(RES_hh_emi_in!Q20=0,0,1000000*RES_hh_emi_in!Q20/RES_hh_num_in!Q20)</f>
        <v>357.76430966862637</v>
      </c>
      <c r="R20" s="72">
        <f>IF(RES_hh_emi_in!R20=0,0,1000000*RES_hh_emi_in!R20/RES_hh_num_in!R20)</f>
        <v>320.36582004581805</v>
      </c>
      <c r="S20" s="72">
        <f>IF(RES_hh_emi_in!S20=0,0,1000000*RES_hh_emi_in!S20/RES_hh_num_in!S20)</f>
        <v>307.24698768514077</v>
      </c>
      <c r="T20" s="72">
        <f>IF(RES_hh_emi_in!T20=0,0,1000000*RES_hh_emi_in!T20/RES_hh_num_in!T20)</f>
        <v>311.70407901268135</v>
      </c>
      <c r="U20" s="72">
        <f>IF(RES_hh_emi_in!U20=0,0,1000000*RES_hh_emi_in!U20/RES_hh_num_in!U20)</f>
        <v>292.1329120554488</v>
      </c>
      <c r="V20" s="72">
        <f>IF(RES_hh_emi_in!V20=0,0,1000000*RES_hh_emi_in!V20/RES_hh_num_in!V20)</f>
        <v>311.82050386924305</v>
      </c>
      <c r="W20" s="72">
        <f>IF(RES_hh_emi_in!W20=0,0,1000000*RES_hh_emi_in!W20/RES_hh_num_in!W20)</f>
        <v>309.88137690087319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256.65398880739298</v>
      </c>
      <c r="D21" s="72">
        <f>IF(RES_hh_emi_in!D21=0,0,1000000*RES_hh_emi_in!D21/RES_hh_num_in!D21)</f>
        <v>250.57271342966573</v>
      </c>
      <c r="E21" s="72">
        <f>IF(RES_hh_emi_in!E21=0,0,1000000*RES_hh_emi_in!E21/RES_hh_num_in!E21)</f>
        <v>251.12158461445614</v>
      </c>
      <c r="F21" s="72">
        <f>IF(RES_hh_emi_in!F21=0,0,1000000*RES_hh_emi_in!F21/RES_hh_num_in!F21)</f>
        <v>232.96203010396201</v>
      </c>
      <c r="G21" s="72">
        <f>IF(RES_hh_emi_in!G21=0,0,1000000*RES_hh_emi_in!G21/RES_hh_num_in!G21)</f>
        <v>232.78601354847282</v>
      </c>
      <c r="H21" s="72">
        <f>IF(RES_hh_emi_in!H21=0,0,1000000*RES_hh_emi_in!H21/RES_hh_num_in!H21)</f>
        <v>250.83423618574935</v>
      </c>
      <c r="I21" s="72">
        <f>IF(RES_hh_emi_in!I21=0,0,1000000*RES_hh_emi_in!I21/RES_hh_num_in!I21)</f>
        <v>249.20826579319899</v>
      </c>
      <c r="J21" s="72">
        <f>IF(RES_hh_emi_in!J21=0,0,1000000*RES_hh_emi_in!J21/RES_hh_num_in!J21)</f>
        <v>241.31859860251265</v>
      </c>
      <c r="K21" s="72">
        <f>IF(RES_hh_emi_in!K21=0,0,1000000*RES_hh_emi_in!K21/RES_hh_num_in!K21)</f>
        <v>231.66300046313668</v>
      </c>
      <c r="L21" s="72">
        <f>IF(RES_hh_emi_in!L21=0,0,1000000*RES_hh_emi_in!L21/RES_hh_num_in!L21)</f>
        <v>250.63429259249156</v>
      </c>
      <c r="M21" s="72">
        <f>IF(RES_hh_emi_in!M21=0,0,1000000*RES_hh_emi_in!M21/RES_hh_num_in!M21)</f>
        <v>235.1487112771739</v>
      </c>
      <c r="N21" s="72">
        <f>IF(RES_hh_emi_in!N21=0,0,1000000*RES_hh_emi_in!N21/RES_hh_num_in!N21)</f>
        <v>244.08419077067413</v>
      </c>
      <c r="O21" s="72">
        <f>IF(RES_hh_emi_in!O21=0,0,1000000*RES_hh_emi_in!O21/RES_hh_num_in!O21)</f>
        <v>230.2022729363448</v>
      </c>
      <c r="P21" s="72">
        <f>IF(RES_hh_emi_in!P21=0,0,1000000*RES_hh_emi_in!P21/RES_hh_num_in!P21)</f>
        <v>216.61249500271146</v>
      </c>
      <c r="Q21" s="72">
        <f>IF(RES_hh_emi_in!Q21=0,0,1000000*RES_hh_emi_in!Q21/RES_hh_num_in!Q21)</f>
        <v>223.22114053989611</v>
      </c>
      <c r="R21" s="72">
        <f>IF(RES_hh_emi_in!R21=0,0,1000000*RES_hh_emi_in!R21/RES_hh_num_in!R21)</f>
        <v>238.59467580251194</v>
      </c>
      <c r="S21" s="72">
        <f>IF(RES_hh_emi_in!S21=0,0,1000000*RES_hh_emi_in!S21/RES_hh_num_in!S21)</f>
        <v>228.44127411525349</v>
      </c>
      <c r="T21" s="72">
        <f>IF(RES_hh_emi_in!T21=0,0,1000000*RES_hh_emi_in!T21/RES_hh_num_in!T21)</f>
        <v>226.84296068307739</v>
      </c>
      <c r="U21" s="72">
        <f>IF(RES_hh_emi_in!U21=0,0,1000000*RES_hh_emi_in!U21/RES_hh_num_in!U21)</f>
        <v>222.71427977450907</v>
      </c>
      <c r="V21" s="72">
        <f>IF(RES_hh_emi_in!V21=0,0,1000000*RES_hh_emi_in!V21/RES_hh_num_in!V21)</f>
        <v>222.28628793162093</v>
      </c>
      <c r="W21" s="72">
        <f>IF(RES_hh_emi_in!W21=0,0,1000000*RES_hh_emi_in!W21/RES_hh_num_in!W21)</f>
        <v>238.60957894181649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57.517849778580235</v>
      </c>
      <c r="D27" s="69">
        <f>IF(RES_hh_emi_in!D27=0,0,1000000*RES_hh_emi_in!D27/RES_hh_num_in!D27)</f>
        <v>77.797624479294754</v>
      </c>
      <c r="E27" s="69">
        <f>IF(RES_hh_emi_in!E27=0,0,1000000*RES_hh_emi_in!E27/RES_hh_num_in!E27)</f>
        <v>71.335387873274328</v>
      </c>
      <c r="F27" s="69">
        <f>IF(RES_hh_emi_in!F27=0,0,1000000*RES_hh_emi_in!F27/RES_hh_num_in!F27)</f>
        <v>64.590769256453015</v>
      </c>
      <c r="G27" s="69">
        <f>IF(RES_hh_emi_in!G27=0,0,1000000*RES_hh_emi_in!G27/RES_hh_num_in!G27)</f>
        <v>67.76873107608489</v>
      </c>
      <c r="H27" s="69">
        <f>IF(RES_hh_emi_in!H27=0,0,1000000*RES_hh_emi_in!H27/RES_hh_num_in!H27)</f>
        <v>68.865097693033974</v>
      </c>
      <c r="I27" s="69">
        <f>IF(RES_hh_emi_in!I27=0,0,1000000*RES_hh_emi_in!I27/RES_hh_num_in!I27)</f>
        <v>71.479496096901784</v>
      </c>
      <c r="J27" s="69">
        <f>IF(RES_hh_emi_in!J27=0,0,1000000*RES_hh_emi_in!J27/RES_hh_num_in!J27)</f>
        <v>63.510015699228347</v>
      </c>
      <c r="K27" s="69">
        <f>IF(RES_hh_emi_in!K27=0,0,1000000*RES_hh_emi_in!K27/RES_hh_num_in!K27)</f>
        <v>62.757702968360782</v>
      </c>
      <c r="L27" s="69">
        <f>IF(RES_hh_emi_in!L27=0,0,1000000*RES_hh_emi_in!L27/RES_hh_num_in!L27)</f>
        <v>61.508293748263171</v>
      </c>
      <c r="M27" s="69">
        <f>IF(RES_hh_emi_in!M27=0,0,1000000*RES_hh_emi_in!M27/RES_hh_num_in!M27)</f>
        <v>56.555652160318893</v>
      </c>
      <c r="N27" s="69">
        <f>IF(RES_hh_emi_in!N27=0,0,1000000*RES_hh_emi_in!N27/RES_hh_num_in!N27)</f>
        <v>57.619732786179277</v>
      </c>
      <c r="O27" s="69">
        <f>IF(RES_hh_emi_in!O27=0,0,1000000*RES_hh_emi_in!O27/RES_hh_num_in!O27)</f>
        <v>50.692823879630055</v>
      </c>
      <c r="P27" s="69">
        <f>IF(RES_hh_emi_in!P27=0,0,1000000*RES_hh_emi_in!P27/RES_hh_num_in!P27)</f>
        <v>56.13518987873627</v>
      </c>
      <c r="Q27" s="69">
        <f>IF(RES_hh_emi_in!Q27=0,0,1000000*RES_hh_emi_in!Q27/RES_hh_num_in!Q27)</f>
        <v>70.936321364601326</v>
      </c>
      <c r="R27" s="69">
        <f>IF(RES_hh_emi_in!R27=0,0,1000000*RES_hh_emi_in!R27/RES_hh_num_in!R27)</f>
        <v>81.206763011016974</v>
      </c>
      <c r="S27" s="69">
        <f>IF(RES_hh_emi_in!S27=0,0,1000000*RES_hh_emi_in!S27/RES_hh_num_in!S27)</f>
        <v>69.824744539601895</v>
      </c>
      <c r="T27" s="69">
        <f>IF(RES_hh_emi_in!T27=0,0,1000000*RES_hh_emi_in!T27/RES_hh_num_in!T27)</f>
        <v>66.894606923927526</v>
      </c>
      <c r="U27" s="69">
        <f>IF(RES_hh_emi_in!U27=0,0,1000000*RES_hh_emi_in!U27/RES_hh_num_in!U27)</f>
        <v>60.580997640931756</v>
      </c>
      <c r="V27" s="69">
        <f>IF(RES_hh_emi_in!V27=0,0,1000000*RES_hh_emi_in!V27/RES_hh_num_in!V27)</f>
        <v>58.132769478402516</v>
      </c>
      <c r="W27" s="69">
        <f>IF(RES_hh_emi_in!W27=0,0,1000000*RES_hh_emi_in!W27/RES_hh_num_in!W27)</f>
        <v>67.3152965715514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252.38956822292724</v>
      </c>
      <c r="D28" s="72">
        <f>IF(RES_hh_emi_in!D28=0,0,1000000*RES_hh_emi_in!D28/RES_hh_num_in!D28)</f>
        <v>260.46811931692758</v>
      </c>
      <c r="E28" s="72">
        <f>IF(RES_hh_emi_in!E28=0,0,1000000*RES_hh_emi_in!E28/RES_hh_num_in!E28)</f>
        <v>261.24566501550754</v>
      </c>
      <c r="F28" s="72">
        <f>IF(RES_hh_emi_in!F28=0,0,1000000*RES_hh_emi_in!F28/RES_hh_num_in!F28)</f>
        <v>270.71330059215381</v>
      </c>
      <c r="G28" s="72">
        <f>IF(RES_hh_emi_in!G28=0,0,1000000*RES_hh_emi_in!G28/RES_hh_num_in!G28)</f>
        <v>281.42450067178623</v>
      </c>
      <c r="H28" s="72">
        <f>IF(RES_hh_emi_in!H28=0,0,1000000*RES_hh_emi_in!H28/RES_hh_num_in!H28)</f>
        <v>296.72320027513643</v>
      </c>
      <c r="I28" s="72">
        <f>IF(RES_hh_emi_in!I28=0,0,1000000*RES_hh_emi_in!I28/RES_hh_num_in!I28)</f>
        <v>303.53118604104651</v>
      </c>
      <c r="J28" s="72">
        <f>IF(RES_hh_emi_in!J28=0,0,1000000*RES_hh_emi_in!J28/RES_hh_num_in!J28)</f>
        <v>308.1983929089613</v>
      </c>
      <c r="K28" s="72">
        <f>IF(RES_hh_emi_in!K28=0,0,1000000*RES_hh_emi_in!K28/RES_hh_num_in!K28)</f>
        <v>303.02353471940916</v>
      </c>
      <c r="L28" s="72">
        <f>IF(RES_hh_emi_in!L28=0,0,1000000*RES_hh_emi_in!L28/RES_hh_num_in!L28)</f>
        <v>299.21114738902895</v>
      </c>
      <c r="M28" s="72">
        <f>IF(RES_hh_emi_in!M28=0,0,1000000*RES_hh_emi_in!M28/RES_hh_num_in!M28)</f>
        <v>302.99027077029382</v>
      </c>
      <c r="N28" s="72">
        <f>IF(RES_hh_emi_in!N28=0,0,1000000*RES_hh_emi_in!N28/RES_hh_num_in!N28)</f>
        <v>279.94153657500732</v>
      </c>
      <c r="O28" s="72">
        <f>IF(RES_hh_emi_in!O28=0,0,1000000*RES_hh_emi_in!O28/RES_hh_num_in!O28)</f>
        <v>252.93461209161936</v>
      </c>
      <c r="P28" s="72">
        <f>IF(RES_hh_emi_in!P28=0,0,1000000*RES_hh_emi_in!P28/RES_hh_num_in!P28)</f>
        <v>267.78359047022326</v>
      </c>
      <c r="Q28" s="72">
        <f>IF(RES_hh_emi_in!Q28=0,0,1000000*RES_hh_emi_in!Q28/RES_hh_num_in!Q28)</f>
        <v>277.67817079580135</v>
      </c>
      <c r="R28" s="72">
        <f>IF(RES_hh_emi_in!R28=0,0,1000000*RES_hh_emi_in!R28/RES_hh_num_in!R28)</f>
        <v>272.32369286216056</v>
      </c>
      <c r="S28" s="72">
        <f>IF(RES_hh_emi_in!S28=0,0,1000000*RES_hh_emi_in!S28/RES_hh_num_in!S28)</f>
        <v>307.37728029102487</v>
      </c>
      <c r="T28" s="72">
        <f>IF(RES_hh_emi_in!T28=0,0,1000000*RES_hh_emi_in!T28/RES_hh_num_in!T28)</f>
        <v>307.95550835328373</v>
      </c>
      <c r="U28" s="72">
        <f>IF(RES_hh_emi_in!U28=0,0,1000000*RES_hh_emi_in!U28/RES_hh_num_in!U28)</f>
        <v>323.18161586559228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161.74573180114481</v>
      </c>
      <c r="D29" s="72">
        <f>IF(RES_hh_emi_in!D29=0,0,1000000*RES_hh_emi_in!D29/RES_hh_num_in!D29)</f>
        <v>166.72625820230235</v>
      </c>
      <c r="E29" s="72">
        <f>IF(RES_hh_emi_in!E29=0,0,1000000*RES_hh_emi_in!E29/RES_hh_num_in!E29)</f>
        <v>169.93776058277791</v>
      </c>
      <c r="F29" s="72">
        <f>IF(RES_hh_emi_in!F29=0,0,1000000*RES_hh_emi_in!F29/RES_hh_num_in!F29)</f>
        <v>174.47001759995993</v>
      </c>
      <c r="G29" s="72">
        <f>IF(RES_hh_emi_in!G29=0,0,1000000*RES_hh_emi_in!G29/RES_hh_num_in!G29)</f>
        <v>181.13947411048807</v>
      </c>
      <c r="H29" s="72">
        <f>IF(RES_hh_emi_in!H29=0,0,1000000*RES_hh_emi_in!H29/RES_hh_num_in!H29)</f>
        <v>187.9415426541174</v>
      </c>
      <c r="I29" s="72">
        <f>IF(RES_hh_emi_in!I29=0,0,1000000*RES_hh_emi_in!I29/RES_hh_num_in!I29)</f>
        <v>195.15112416751339</v>
      </c>
      <c r="J29" s="72">
        <f>IF(RES_hh_emi_in!J29=0,0,1000000*RES_hh_emi_in!J29/RES_hh_num_in!J29)</f>
        <v>196.95965215270189</v>
      </c>
      <c r="K29" s="72">
        <f>IF(RES_hh_emi_in!K29=0,0,1000000*RES_hh_emi_in!K29/RES_hh_num_in!K29)</f>
        <v>192.64736970978379</v>
      </c>
      <c r="L29" s="72">
        <f>IF(RES_hh_emi_in!L29=0,0,1000000*RES_hh_emi_in!L29/RES_hh_num_in!L29)</f>
        <v>191.01274686843624</v>
      </c>
      <c r="M29" s="72">
        <f>IF(RES_hh_emi_in!M29=0,0,1000000*RES_hh_emi_in!M29/RES_hh_num_in!M29)</f>
        <v>181.5860124866999</v>
      </c>
      <c r="N29" s="72">
        <f>IF(RES_hh_emi_in!N29=0,0,1000000*RES_hh_emi_in!N29/RES_hh_num_in!N29)</f>
        <v>175.66759578399595</v>
      </c>
      <c r="O29" s="72">
        <f>IF(RES_hh_emi_in!O29=0,0,1000000*RES_hh_emi_in!O29/RES_hh_num_in!O29)</f>
        <v>171.26449529183046</v>
      </c>
      <c r="P29" s="72">
        <f>IF(RES_hh_emi_in!P29=0,0,1000000*RES_hh_emi_in!P29/RES_hh_num_in!P29)</f>
        <v>170.84227226965677</v>
      </c>
      <c r="Q29" s="72">
        <f>IF(RES_hh_emi_in!Q29=0,0,1000000*RES_hh_emi_in!Q29/RES_hh_num_in!Q29)</f>
        <v>173.68050377526782</v>
      </c>
      <c r="R29" s="72">
        <f>IF(RES_hh_emi_in!R29=0,0,1000000*RES_hh_emi_in!R29/RES_hh_num_in!R29)</f>
        <v>178.05110643296888</v>
      </c>
      <c r="S29" s="72">
        <f>IF(RES_hh_emi_in!S29=0,0,1000000*RES_hh_emi_in!S29/RES_hh_num_in!S29)</f>
        <v>184.05879445460405</v>
      </c>
      <c r="T29" s="72">
        <f>IF(RES_hh_emi_in!T29=0,0,1000000*RES_hh_emi_in!T29/RES_hh_num_in!T29)</f>
        <v>194.22877384236517</v>
      </c>
      <c r="U29" s="72">
        <f>IF(RES_hh_emi_in!U29=0,0,1000000*RES_hh_emi_in!U29/RES_hh_num_in!U29)</f>
        <v>174.00039240208937</v>
      </c>
      <c r="V29" s="72">
        <f>IF(RES_hh_emi_in!V29=0,0,1000000*RES_hh_emi_in!V29/RES_hh_num_in!V29)</f>
        <v>173.42142117071305</v>
      </c>
      <c r="W29" s="72">
        <f>IF(RES_hh_emi_in!W29=0,0,1000000*RES_hh_emi_in!W29/RES_hh_num_in!W29)</f>
        <v>184.78813690229615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148.39863798872329</v>
      </c>
      <c r="D30" s="72">
        <f>IF(RES_hh_emi_in!D30=0,0,1000000*RES_hh_emi_in!D30/RES_hh_num_in!D30)</f>
        <v>149.31461045499569</v>
      </c>
      <c r="E30" s="72">
        <f>IF(RES_hh_emi_in!E30=0,0,1000000*RES_hh_emi_in!E30/RES_hh_num_in!E30)</f>
        <v>162.51374456413924</v>
      </c>
      <c r="F30" s="72">
        <f>IF(RES_hh_emi_in!F30=0,0,1000000*RES_hh_emi_in!F30/RES_hh_num_in!F30)</f>
        <v>148.82196508074136</v>
      </c>
      <c r="G30" s="72">
        <f>IF(RES_hh_emi_in!G30=0,0,1000000*RES_hh_emi_in!G30/RES_hh_num_in!G30)</f>
        <v>149.71508786683296</v>
      </c>
      <c r="H30" s="72">
        <f>IF(RES_hh_emi_in!H30=0,0,1000000*RES_hh_emi_in!H30/RES_hh_num_in!H30)</f>
        <v>184.53326007555339</v>
      </c>
      <c r="I30" s="72">
        <f>IF(RES_hh_emi_in!I30=0,0,1000000*RES_hh_emi_in!I30/RES_hh_num_in!I30)</f>
        <v>181.64943939846066</v>
      </c>
      <c r="J30" s="72">
        <f>IF(RES_hh_emi_in!J30=0,0,1000000*RES_hh_emi_in!J30/RES_hh_num_in!J30)</f>
        <v>176.54933722207699</v>
      </c>
      <c r="K30" s="72">
        <f>IF(RES_hh_emi_in!K30=0,0,1000000*RES_hh_emi_in!K30/RES_hh_num_in!K30)</f>
        <v>174.1217758034484</v>
      </c>
      <c r="L30" s="72">
        <f>IF(RES_hh_emi_in!L30=0,0,1000000*RES_hh_emi_in!L30/RES_hh_num_in!L30)</f>
        <v>180.62831622816208</v>
      </c>
      <c r="M30" s="72">
        <f>IF(RES_hh_emi_in!M30=0,0,1000000*RES_hh_emi_in!M30/RES_hh_num_in!M30)</f>
        <v>154.1001246037828</v>
      </c>
      <c r="N30" s="72">
        <f>IF(RES_hh_emi_in!N30=0,0,1000000*RES_hh_emi_in!N30/RES_hh_num_in!N30)</f>
        <v>163.3044485211629</v>
      </c>
      <c r="O30" s="72">
        <f>IF(RES_hh_emi_in!O30=0,0,1000000*RES_hh_emi_in!O30/RES_hh_num_in!O30)</f>
        <v>141.04908846137542</v>
      </c>
      <c r="P30" s="72">
        <f>IF(RES_hh_emi_in!P30=0,0,1000000*RES_hh_emi_in!P30/RES_hh_num_in!P30)</f>
        <v>144.19768716141459</v>
      </c>
      <c r="Q30" s="72">
        <f>IF(RES_hh_emi_in!Q30=0,0,1000000*RES_hh_emi_in!Q30/RES_hh_num_in!Q30)</f>
        <v>155.81648561300136</v>
      </c>
      <c r="R30" s="72">
        <f>IF(RES_hh_emi_in!R30=0,0,1000000*RES_hh_emi_in!R30/RES_hh_num_in!R30)</f>
        <v>167.09759585250623</v>
      </c>
      <c r="S30" s="72">
        <f>IF(RES_hh_emi_in!S30=0,0,1000000*RES_hh_emi_in!S30/RES_hh_num_in!S30)</f>
        <v>160.25373625394604</v>
      </c>
      <c r="T30" s="72">
        <f>IF(RES_hh_emi_in!T30=0,0,1000000*RES_hh_emi_in!T30/RES_hh_num_in!T30)</f>
        <v>172.17365599281635</v>
      </c>
      <c r="U30" s="72">
        <f>IF(RES_hh_emi_in!U30=0,0,1000000*RES_hh_emi_in!U30/RES_hh_num_in!U30)</f>
        <v>158.06333969474807</v>
      </c>
      <c r="V30" s="72">
        <f>IF(RES_hh_emi_in!V30=0,0,1000000*RES_hh_emi_in!V30/RES_hh_num_in!V30)</f>
        <v>156.67490045115565</v>
      </c>
      <c r="W30" s="72">
        <f>IF(RES_hh_emi_in!W30=0,0,1000000*RES_hh_emi_in!W30/RES_hh_num_in!W30)</f>
        <v>166.14156112937209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70.503957366141776</v>
      </c>
      <c r="D3" s="65">
        <f>IF(RES_hh_fech_in!D3=0,0,RES_hh_fech_in!D3/RES_summary!D$21)</f>
        <v>70.376966504434037</v>
      </c>
      <c r="E3" s="65">
        <f>IF(RES_hh_fech_in!E3=0,0,RES_hh_fech_in!E3/RES_summary!E$21)</f>
        <v>73.368988788676333</v>
      </c>
      <c r="F3" s="65">
        <f>IF(RES_hh_fech_in!F3=0,0,RES_hh_fech_in!F3/RES_summary!F$21)</f>
        <v>74.064933373938786</v>
      </c>
      <c r="G3" s="65">
        <f>IF(RES_hh_fech_in!G3=0,0,RES_hh_fech_in!G3/RES_summary!G$21)</f>
        <v>72.5268538757107</v>
      </c>
      <c r="H3" s="65">
        <f>IF(RES_hh_fech_in!H3=0,0,RES_hh_fech_in!H3/RES_summary!H$21)</f>
        <v>73.733649053447422</v>
      </c>
      <c r="I3" s="65">
        <f>IF(RES_hh_fech_in!I3=0,0,RES_hh_fech_in!I3/RES_summary!I$21)</f>
        <v>71.150350900711132</v>
      </c>
      <c r="J3" s="65">
        <f>IF(RES_hh_fech_in!J3=0,0,RES_hh_fech_in!J3/RES_summary!J$21)</f>
        <v>66.952580844332488</v>
      </c>
      <c r="K3" s="65">
        <f>IF(RES_hh_fech_in!K3=0,0,RES_hh_fech_in!K3/RES_summary!K$21)</f>
        <v>67.817098566805058</v>
      </c>
      <c r="L3" s="65">
        <f>IF(RES_hh_fech_in!L3=0,0,RES_hh_fech_in!L3/RES_summary!L$21)</f>
        <v>71.017057675743459</v>
      </c>
      <c r="M3" s="65">
        <f>IF(RES_hh_fech_in!M3=0,0,RES_hh_fech_in!M3/RES_summary!M$21)</f>
        <v>62.996573275649318</v>
      </c>
      <c r="N3" s="65">
        <f>IF(RES_hh_fech_in!N3=0,0,RES_hh_fech_in!N3/RES_summary!N$21)</f>
        <v>60.033717893340338</v>
      </c>
      <c r="O3" s="65">
        <f>IF(RES_hh_fech_in!O3=0,0,RES_hh_fech_in!O3/RES_summary!O$21)</f>
        <v>54.869883495027729</v>
      </c>
      <c r="P3" s="65">
        <f>IF(RES_hh_fech_in!P3=0,0,RES_hh_fech_in!P3/RES_summary!P$21)</f>
        <v>48.709383505101236</v>
      </c>
      <c r="Q3" s="65">
        <f>IF(RES_hh_fech_in!Q3=0,0,RES_hh_fech_in!Q3/RES_summary!Q$21)</f>
        <v>48.438025610715464</v>
      </c>
      <c r="R3" s="65">
        <f>IF(RES_hh_fech_in!R3=0,0,RES_hh_fech_in!R3/RES_summary!R$21)</f>
        <v>43.2625858452611</v>
      </c>
      <c r="S3" s="65">
        <f>IF(RES_hh_fech_in!S3=0,0,RES_hh_fech_in!S3/RES_summary!S$21)</f>
        <v>42.716374405847347</v>
      </c>
      <c r="T3" s="65">
        <f>IF(RES_hh_fech_in!T3=0,0,RES_hh_fech_in!T3/RES_summary!T$21)</f>
        <v>46.421019017288941</v>
      </c>
      <c r="U3" s="65">
        <f>IF(RES_hh_fech_in!U3=0,0,RES_hh_fech_in!U3/RES_summary!U$21)</f>
        <v>42.086817559455788</v>
      </c>
      <c r="V3" s="65">
        <f>IF(RES_hh_fech_in!V3=0,0,RES_hh_fech_in!V3/RES_summary!V$21)</f>
        <v>41.371081094638505</v>
      </c>
      <c r="W3" s="65">
        <f>IF(RES_hh_fech_in!W3=0,0,RES_hh_fech_in!W3/RES_summary!W$21)</f>
        <v>40.792771273899646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49.921394572842935</v>
      </c>
      <c r="D4" s="69">
        <f>IF(RES_hh_fech_in!D4=0,0,RES_hh_fech_in!D4/RES_summary!D$21)</f>
        <v>50.706518648042639</v>
      </c>
      <c r="E4" s="69">
        <f>IF(RES_hh_fech_in!E4=0,0,RES_hh_fech_in!E4/RES_summary!E$21)</f>
        <v>53.703507493405418</v>
      </c>
      <c r="F4" s="69">
        <f>IF(RES_hh_fech_in!F4=0,0,RES_hh_fech_in!F4/RES_summary!F$21)</f>
        <v>55.037874351664875</v>
      </c>
      <c r="G4" s="69">
        <f>IF(RES_hh_fech_in!G4=0,0,RES_hh_fech_in!G4/RES_summary!G$21)</f>
        <v>52.994784085191277</v>
      </c>
      <c r="H4" s="69">
        <f>IF(RES_hh_fech_in!H4=0,0,RES_hh_fech_in!H4/RES_summary!H$21)</f>
        <v>53.764714194162259</v>
      </c>
      <c r="I4" s="69">
        <f>IF(RES_hh_fech_in!I4=0,0,RES_hh_fech_in!I4/RES_summary!I$21)</f>
        <v>52.368483121657043</v>
      </c>
      <c r="J4" s="69">
        <f>IF(RES_hh_fech_in!J4=0,0,RES_hh_fech_in!J4/RES_summary!J$21)</f>
        <v>49.059386730144467</v>
      </c>
      <c r="K4" s="69">
        <f>IF(RES_hh_fech_in!K4=0,0,RES_hh_fech_in!K4/RES_summary!K$21)</f>
        <v>50.173230007476732</v>
      </c>
      <c r="L4" s="69">
        <f>IF(RES_hh_fech_in!L4=0,0,RES_hh_fech_in!L4/RES_summary!L$21)</f>
        <v>52.641546060709338</v>
      </c>
      <c r="M4" s="69">
        <f>IF(RES_hh_fech_in!M4=0,0,RES_hh_fech_in!M4/RES_summary!M$21)</f>
        <v>45.726471898779074</v>
      </c>
      <c r="N4" s="69">
        <f>IF(RES_hh_fech_in!N4=0,0,RES_hh_fech_in!N4/RES_summary!N$21)</f>
        <v>43.387094116951943</v>
      </c>
      <c r="O4" s="69">
        <f>IF(RES_hh_fech_in!O4=0,0,RES_hh_fech_in!O4/RES_summary!O$21)</f>
        <v>40.176712269911484</v>
      </c>
      <c r="P4" s="69">
        <f>IF(RES_hh_fech_in!P4=0,0,RES_hh_fech_in!P4/RES_summary!P$21)</f>
        <v>34.291034244582193</v>
      </c>
      <c r="Q4" s="69">
        <f>IF(RES_hh_fech_in!Q4=0,0,RES_hh_fech_in!Q4/RES_summary!Q$21)</f>
        <v>34.15159163671003</v>
      </c>
      <c r="R4" s="69">
        <f>IF(RES_hh_fech_in!R4=0,0,RES_hh_fech_in!R4/RES_summary!R$21)</f>
        <v>27.835801226117272</v>
      </c>
      <c r="S4" s="69">
        <f>IF(RES_hh_fech_in!S4=0,0,RES_hh_fech_in!S4/RES_summary!S$21)</f>
        <v>27.516408119608695</v>
      </c>
      <c r="T4" s="69">
        <f>IF(RES_hh_fech_in!T4=0,0,RES_hh_fech_in!T4/RES_summary!T$21)</f>
        <v>30.816001777157865</v>
      </c>
      <c r="U4" s="69">
        <f>IF(RES_hh_fech_in!U4=0,0,RES_hh_fech_in!U4/RES_summary!U$21)</f>
        <v>27.402213727061326</v>
      </c>
      <c r="V4" s="69">
        <f>IF(RES_hh_fech_in!V4=0,0,RES_hh_fech_in!V4/RES_summary!V$21)</f>
        <v>26.908504803675392</v>
      </c>
      <c r="W4" s="69">
        <f>IF(RES_hh_fech_in!W4=0,0,RES_hh_fech_in!W4/RES_summary!W$21)</f>
        <v>25.83712392943885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46.187735244718475</v>
      </c>
      <c r="D5" s="72">
        <f>IF(RES_hh_fech_in!D5=0,0,RES_hh_fech_in!D5/RES_summary!D$21)</f>
        <v>49.787145180429313</v>
      </c>
      <c r="E5" s="72">
        <f>IF(RES_hh_fech_in!E5=0,0,RES_hh_fech_in!E5/RES_summary!E$21)</f>
        <v>44.302586839095881</v>
      </c>
      <c r="F5" s="72">
        <f>IF(RES_hh_fech_in!F5=0,0,RES_hh_fech_in!F5/RES_summary!F$21)</f>
        <v>54.351279504913649</v>
      </c>
      <c r="G5" s="72">
        <f>IF(RES_hh_fech_in!G5=0,0,RES_hh_fech_in!G5/RES_summary!G$21)</f>
        <v>54.665640898358347</v>
      </c>
      <c r="H5" s="72">
        <f>IF(RES_hh_fech_in!H5=0,0,RES_hh_fech_in!H5/RES_summary!H$21)</f>
        <v>54.105198792805574</v>
      </c>
      <c r="I5" s="72">
        <f>IF(RES_hh_fech_in!I5=0,0,RES_hh_fech_in!I5/RES_summary!I$21)</f>
        <v>47.644572620399678</v>
      </c>
      <c r="J5" s="72">
        <f>IF(RES_hh_fech_in!J5=0,0,RES_hh_fech_in!J5/RES_summary!J$21)</f>
        <v>48.947123591940432</v>
      </c>
      <c r="K5" s="72">
        <f>IF(RES_hh_fech_in!K5=0,0,RES_hh_fech_in!K5/RES_summary!K$21)</f>
        <v>51.778133842838507</v>
      </c>
      <c r="L5" s="72">
        <f>IF(RES_hh_fech_in!L5=0,0,RES_hh_fech_in!L5/RES_summary!L$21)</f>
        <v>49.247675283959737</v>
      </c>
      <c r="M5" s="72">
        <f>IF(RES_hh_fech_in!M5=0,0,RES_hh_fech_in!M5/RES_summary!M$21)</f>
        <v>45.255303415106965</v>
      </c>
      <c r="N5" s="72">
        <f>IF(RES_hh_fech_in!N5=0,0,RES_hh_fech_in!N5/RES_summary!N$21)</f>
        <v>45.026890011733308</v>
      </c>
      <c r="O5" s="72">
        <f>IF(RES_hh_fech_in!O5=0,0,RES_hh_fech_in!O5/RES_summary!O$21)</f>
        <v>35.079999457503511</v>
      </c>
      <c r="P5" s="72">
        <f>IF(RES_hh_fech_in!P5=0,0,RES_hh_fech_in!P5/RES_summary!P$21)</f>
        <v>33.179295499217083</v>
      </c>
      <c r="Q5" s="72">
        <f>IF(RES_hh_fech_in!Q5=0,0,RES_hh_fech_in!Q5/RES_summary!Q$21)</f>
        <v>28.891115000261173</v>
      </c>
      <c r="R5" s="72">
        <f>IF(RES_hh_fech_in!R5=0,0,RES_hh_fech_in!R5/RES_summary!R$21)</f>
        <v>24.464925739379034</v>
      </c>
      <c r="S5" s="72">
        <f>IF(RES_hh_fech_in!S5=0,0,RES_hh_fech_in!S5/RES_summary!S$21)</f>
        <v>38.255202127647955</v>
      </c>
      <c r="T5" s="72">
        <f>IF(RES_hh_fech_in!T5=0,0,RES_hh_fech_in!T5/RES_summary!T$21)</f>
        <v>40.487924026279735</v>
      </c>
      <c r="U5" s="72">
        <f>IF(RES_hh_fech_in!U5=0,0,RES_hh_fech_in!U5/RES_summary!U$21)</f>
        <v>25.456615729680934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54.84154379972918</v>
      </c>
      <c r="E6" s="72">
        <f>IF(RES_hh_fech_in!E6=0,0,RES_hh_fech_in!E6/RES_summary!E$21)</f>
        <v>57.477432000319354</v>
      </c>
      <c r="F6" s="72">
        <f>IF(RES_hh_fech_in!F6=0,0,RES_hh_fech_in!F6/RES_summary!F$21)</f>
        <v>61.493916398723123</v>
      </c>
      <c r="G6" s="72">
        <f>IF(RES_hh_fech_in!G6=0,0,RES_hh_fech_in!G6/RES_summary!G$21)</f>
        <v>62.054726251065475</v>
      </c>
      <c r="H6" s="72">
        <f>IF(RES_hh_fech_in!H6=0,0,RES_hh_fech_in!H6/RES_summary!H$21)</f>
        <v>58.301105531320964</v>
      </c>
      <c r="I6" s="72">
        <f>IF(RES_hh_fech_in!I6=0,0,RES_hh_fech_in!I6/RES_summary!I$21)</f>
        <v>58.544005576224777</v>
      </c>
      <c r="J6" s="72">
        <f>IF(RES_hh_fech_in!J6=0,0,RES_hh_fech_in!J6/RES_summary!J$21)</f>
        <v>57.416181882334939</v>
      </c>
      <c r="K6" s="72">
        <f>IF(RES_hh_fech_in!K6=0,0,RES_hh_fech_in!K6/RES_summary!K$21)</f>
        <v>54.511829318659061</v>
      </c>
      <c r="L6" s="72">
        <f>IF(RES_hh_fech_in!L6=0,0,RES_hh_fech_in!L6/RES_summary!L$21)</f>
        <v>58.086570044908278</v>
      </c>
      <c r="M6" s="72">
        <f>IF(RES_hh_fech_in!M6=0,0,RES_hh_fech_in!M6/RES_summary!M$21)</f>
        <v>47.80787033868485</v>
      </c>
      <c r="N6" s="72">
        <f>IF(RES_hh_fech_in!N6=0,0,RES_hh_fech_in!N6/RES_summary!N$21)</f>
        <v>47.448091211092894</v>
      </c>
      <c r="O6" s="72">
        <f>IF(RES_hh_fech_in!O6=0,0,RES_hh_fech_in!O6/RES_summary!O$21)</f>
        <v>41.864455706687551</v>
      </c>
      <c r="P6" s="72">
        <f>IF(RES_hh_fech_in!P6=0,0,RES_hh_fech_in!P6/RES_summary!P$21)</f>
        <v>0</v>
      </c>
      <c r="Q6" s="72">
        <f>IF(RES_hh_fech_in!Q6=0,0,RES_hh_fech_in!Q6/RES_summary!Q$21)</f>
        <v>33.49333305405721</v>
      </c>
      <c r="R6" s="72">
        <f>IF(RES_hh_fech_in!R6=0,0,RES_hh_fech_in!R6/RES_summary!R$21)</f>
        <v>35.722906097910091</v>
      </c>
      <c r="S6" s="72">
        <f>IF(RES_hh_fech_in!S6=0,0,RES_hh_fech_in!S6/RES_summary!S$21)</f>
        <v>28.387050069615569</v>
      </c>
      <c r="T6" s="72">
        <f>IF(RES_hh_fech_in!T6=0,0,RES_hh_fech_in!T6/RES_summary!T$21)</f>
        <v>34.401579277590457</v>
      </c>
      <c r="U6" s="72">
        <f>IF(RES_hh_fech_in!U6=0,0,RES_hh_fech_in!U6/RES_summary!U$21)</f>
        <v>28.664778719043326</v>
      </c>
      <c r="V6" s="72">
        <f>IF(RES_hh_fech_in!V6=0,0,RES_hh_fech_in!V6/RES_summary!V$21)</f>
        <v>27.803756783014631</v>
      </c>
      <c r="W6" s="72">
        <f>IF(RES_hh_fech_in!W6=0,0,RES_hh_fech_in!W6/RES_summary!W$21)</f>
        <v>28.596260267264192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57.377083670999163</v>
      </c>
      <c r="D7" s="72">
        <f>IF(RES_hh_fech_in!D7=0,0,RES_hh_fech_in!D7/RES_summary!D$21)</f>
        <v>55.894831453212035</v>
      </c>
      <c r="E7" s="72">
        <f>IF(RES_hh_fech_in!E7=0,0,RES_hh_fech_in!E7/RES_summary!E$21)</f>
        <v>61.201953307483166</v>
      </c>
      <c r="F7" s="72">
        <f>IF(RES_hh_fech_in!F7=0,0,RES_hh_fech_in!F7/RES_summary!F$21)</f>
        <v>67.459042749855016</v>
      </c>
      <c r="G7" s="72">
        <f>IF(RES_hh_fech_in!G7=0,0,RES_hh_fech_in!G7/RES_summary!G$21)</f>
        <v>66.643062735137235</v>
      </c>
      <c r="H7" s="72">
        <f>IF(RES_hh_fech_in!H7=0,0,RES_hh_fech_in!H7/RES_summary!H$21)</f>
        <v>60.483498760889404</v>
      </c>
      <c r="I7" s="72">
        <f>IF(RES_hh_fech_in!I7=0,0,RES_hh_fech_in!I7/RES_summary!I$21)</f>
        <v>60.213541067087405</v>
      </c>
      <c r="J7" s="72">
        <f>IF(RES_hh_fech_in!J7=0,0,RES_hh_fech_in!J7/RES_summary!J$21)</f>
        <v>58.535100220044868</v>
      </c>
      <c r="K7" s="72">
        <f>IF(RES_hh_fech_in!K7=0,0,RES_hh_fech_in!K7/RES_summary!K$21)</f>
        <v>57.565327945238508</v>
      </c>
      <c r="L7" s="72">
        <f>IF(RES_hh_fech_in!L7=0,0,RES_hh_fech_in!L7/RES_summary!L$21)</f>
        <v>60.642473989883094</v>
      </c>
      <c r="M7" s="72">
        <f>IF(RES_hh_fech_in!M7=0,0,RES_hh_fech_in!M7/RES_summary!M$21)</f>
        <v>50.910131402957923</v>
      </c>
      <c r="N7" s="72">
        <f>IF(RES_hh_fech_in!N7=0,0,RES_hh_fech_in!N7/RES_summary!N$21)</f>
        <v>45.907903572913852</v>
      </c>
      <c r="O7" s="72">
        <f>IF(RES_hh_fech_in!O7=0,0,RES_hh_fech_in!O7/RES_summary!O$21)</f>
        <v>42.94881756257206</v>
      </c>
      <c r="P7" s="72">
        <f>IF(RES_hh_fech_in!P7=0,0,RES_hh_fech_in!P7/RES_summary!P$21)</f>
        <v>37.533458819881567</v>
      </c>
      <c r="Q7" s="72">
        <f>IF(RES_hh_fech_in!Q7=0,0,RES_hh_fech_in!Q7/RES_summary!Q$21)</f>
        <v>39.766855917336713</v>
      </c>
      <c r="R7" s="72">
        <f>IF(RES_hh_fech_in!R7=0,0,RES_hh_fech_in!R7/RES_summary!R$21)</f>
        <v>32.575474690556561</v>
      </c>
      <c r="S7" s="72">
        <f>IF(RES_hh_fech_in!S7=0,0,RES_hh_fech_in!S7/RES_summary!S$21)</f>
        <v>31.684471690816583</v>
      </c>
      <c r="T7" s="72">
        <f>IF(RES_hh_fech_in!T7=0,0,RES_hh_fech_in!T7/RES_summary!T$21)</f>
        <v>33.867362405954033</v>
      </c>
      <c r="U7" s="72">
        <f>IF(RES_hh_fech_in!U7=0,0,RES_hh_fech_in!U7/RES_summary!U$21)</f>
        <v>29.501974932336321</v>
      </c>
      <c r="V7" s="72">
        <f>IF(RES_hh_fech_in!V7=0,0,RES_hh_fech_in!V7/RES_summary!V$21)</f>
        <v>30.898148951185853</v>
      </c>
      <c r="W7" s="72">
        <f>IF(RES_hh_fech_in!W7=0,0,RES_hh_fech_in!W7/RES_summary!W$21)</f>
        <v>28.708576449812572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48.483821879620713</v>
      </c>
      <c r="D8" s="72">
        <f>IF(RES_hh_fech_in!D8=0,0,RES_hh_fech_in!D8/RES_summary!D$21)</f>
        <v>50.373707935251481</v>
      </c>
      <c r="E8" s="72">
        <f>IF(RES_hh_fech_in!E8=0,0,RES_hh_fech_in!E8/RES_summary!E$21)</f>
        <v>54.170112702348824</v>
      </c>
      <c r="F8" s="72">
        <f>IF(RES_hh_fech_in!F8=0,0,RES_hh_fech_in!F8/RES_summary!F$21)</f>
        <v>52.95154839496459</v>
      </c>
      <c r="G8" s="72">
        <f>IF(RES_hh_fech_in!G8=0,0,RES_hh_fech_in!G8/RES_summary!G$21)</f>
        <v>52.961858481035584</v>
      </c>
      <c r="H8" s="72">
        <f>IF(RES_hh_fech_in!H8=0,0,RES_hh_fech_in!H8/RES_summary!H$21)</f>
        <v>55.128188840157478</v>
      </c>
      <c r="I8" s="72">
        <f>IF(RES_hh_fech_in!I8=0,0,RES_hh_fech_in!I8/RES_summary!I$21)</f>
        <v>53.259517124788232</v>
      </c>
      <c r="J8" s="72">
        <f>IF(RES_hh_fech_in!J8=0,0,RES_hh_fech_in!J8/RES_summary!J$21)</f>
        <v>47.456265046246514</v>
      </c>
      <c r="K8" s="72">
        <f>IF(RES_hh_fech_in!K8=0,0,RES_hh_fech_in!K8/RES_summary!K$21)</f>
        <v>47.309467618450036</v>
      </c>
      <c r="L8" s="72">
        <f>IF(RES_hh_fech_in!L8=0,0,RES_hh_fech_in!L8/RES_summary!L$21)</f>
        <v>53.641071462133667</v>
      </c>
      <c r="M8" s="72">
        <f>IF(RES_hh_fech_in!M8=0,0,RES_hh_fech_in!M8/RES_summary!M$21)</f>
        <v>40.778149701171259</v>
      </c>
      <c r="N8" s="72">
        <f>IF(RES_hh_fech_in!N8=0,0,RES_hh_fech_in!N8/RES_summary!N$21)</f>
        <v>41.001107297019217</v>
      </c>
      <c r="O8" s="72">
        <f>IF(RES_hh_fech_in!O8=0,0,RES_hh_fech_in!O8/RES_summary!O$21)</f>
        <v>36.940710757503545</v>
      </c>
      <c r="P8" s="72">
        <f>IF(RES_hh_fech_in!P8=0,0,RES_hh_fech_in!P8/RES_summary!P$21)</f>
        <v>33.255641153423703</v>
      </c>
      <c r="Q8" s="72">
        <f>IF(RES_hh_fech_in!Q8=0,0,RES_hh_fech_in!Q8/RES_summary!Q$21)</f>
        <v>33.916799598770027</v>
      </c>
      <c r="R8" s="72">
        <f>IF(RES_hh_fech_in!R8=0,0,RES_hh_fech_in!R8/RES_summary!R$21)</f>
        <v>29.931854400846895</v>
      </c>
      <c r="S8" s="72">
        <f>IF(RES_hh_fech_in!S8=0,0,RES_hh_fech_in!S8/RES_summary!S$21)</f>
        <v>28.114735998121109</v>
      </c>
      <c r="T8" s="72">
        <f>IF(RES_hh_fech_in!T8=0,0,RES_hh_fech_in!T8/RES_summary!T$21)</f>
        <v>30.01965887395151</v>
      </c>
      <c r="U8" s="72">
        <f>IF(RES_hh_fech_in!U8=0,0,RES_hh_fech_in!U8/RES_summary!U$21)</f>
        <v>27.281403471102674</v>
      </c>
      <c r="V8" s="72">
        <f>IF(RES_hh_fech_in!V8=0,0,RES_hh_fech_in!V8/RES_summary!V$21)</f>
        <v>26.621950257928901</v>
      </c>
      <c r="W8" s="72">
        <f>IF(RES_hh_fech_in!W8=0,0,RES_hh_fech_in!W8/RES_summary!W$21)</f>
        <v>26.78251983365649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52.195799716073438</v>
      </c>
      <c r="D9" s="72">
        <f>IF(RES_hh_fech_in!D9=0,0,RES_hh_fech_in!D9/RES_summary!D$21)</f>
        <v>53.210815914665723</v>
      </c>
      <c r="E9" s="72">
        <f>IF(RES_hh_fech_in!E9=0,0,RES_hh_fech_in!E9/RES_summary!E$21)</f>
        <v>54.45111907275863</v>
      </c>
      <c r="F9" s="72">
        <f>IF(RES_hh_fech_in!F9=0,0,RES_hh_fech_in!F9/RES_summary!F$21)</f>
        <v>56.16166355997575</v>
      </c>
      <c r="G9" s="72">
        <f>IF(RES_hh_fech_in!G9=0,0,RES_hh_fech_in!G9/RES_summary!G$21)</f>
        <v>56.128464459366384</v>
      </c>
      <c r="H9" s="72">
        <f>IF(RES_hh_fech_in!H9=0,0,RES_hh_fech_in!H9/RES_summary!H$21)</f>
        <v>55.039977806676291</v>
      </c>
      <c r="I9" s="72">
        <f>IF(RES_hh_fech_in!I9=0,0,RES_hh_fech_in!I9/RES_summary!I$21)</f>
        <v>52.085329470525949</v>
      </c>
      <c r="J9" s="72">
        <f>IF(RES_hh_fech_in!J9=0,0,RES_hh_fech_in!J9/RES_summary!J$21)</f>
        <v>48.884574148712993</v>
      </c>
      <c r="K9" s="72">
        <f>IF(RES_hh_fech_in!K9=0,0,RES_hh_fech_in!K9/RES_summary!K$21)</f>
        <v>53.178760281756212</v>
      </c>
      <c r="L9" s="72">
        <f>IF(RES_hh_fech_in!L9=0,0,RES_hh_fech_in!L9/RES_summary!L$21)</f>
        <v>50.581186842291423</v>
      </c>
      <c r="M9" s="72">
        <f>IF(RES_hh_fech_in!M9=0,0,RES_hh_fech_in!M9/RES_summary!M$21)</f>
        <v>46.170460660432006</v>
      </c>
      <c r="N9" s="72">
        <f>IF(RES_hh_fech_in!N9=0,0,RES_hh_fech_in!N9/RES_summary!N$21)</f>
        <v>43.646896406265448</v>
      </c>
      <c r="O9" s="72">
        <f>IF(RES_hh_fech_in!O9=0,0,RES_hh_fech_in!O9/RES_summary!O$21)</f>
        <v>40.311496386625457</v>
      </c>
      <c r="P9" s="72">
        <f>IF(RES_hh_fech_in!P9=0,0,RES_hh_fech_in!P9/RES_summary!P$21)</f>
        <v>39.161217303504742</v>
      </c>
      <c r="Q9" s="72">
        <f>IF(RES_hh_fech_in!Q9=0,0,RES_hh_fech_in!Q9/RES_summary!Q$21)</f>
        <v>0</v>
      </c>
      <c r="R9" s="72">
        <f>IF(RES_hh_fech_in!R9=0,0,RES_hh_fech_in!R9/RES_summary!R$21)</f>
        <v>0</v>
      </c>
      <c r="S9" s="72">
        <f>IF(RES_hh_fech_in!S9=0,0,RES_hh_fech_in!S9/RES_summary!S$21)</f>
        <v>0</v>
      </c>
      <c r="T9" s="72">
        <f>IF(RES_hh_fech_in!T9=0,0,RES_hh_fech_in!T9/RES_summary!T$21)</f>
        <v>0</v>
      </c>
      <c r="U9" s="72">
        <f>IF(RES_hh_fech_in!U9=0,0,RES_hh_fech_in!U9/RES_summary!U$21)</f>
        <v>29.943233448628504</v>
      </c>
      <c r="V9" s="72">
        <f>IF(RES_hh_fech_in!V9=0,0,RES_hh_fech_in!V9/RES_summary!V$21)</f>
        <v>28.72184507354854</v>
      </c>
      <c r="W9" s="72">
        <f>IF(RES_hh_fech_in!W9=0,0,RES_hh_fech_in!W9/RES_summary!W$21)</f>
        <v>27.643248883551887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36.820199852911983</v>
      </c>
      <c r="D10" s="72">
        <f>IF(RES_hh_fech_in!D10=0,0,RES_hh_fech_in!D10/RES_summary!D$21)</f>
        <v>38.175871979296915</v>
      </c>
      <c r="E10" s="72">
        <f>IF(RES_hh_fech_in!E10=0,0,RES_hh_fech_in!E10/RES_summary!E$21)</f>
        <v>39.806806791608729</v>
      </c>
      <c r="F10" s="72">
        <f>IF(RES_hh_fech_in!F10=0,0,RES_hh_fech_in!F10/RES_summary!F$21)</f>
        <v>41.435154739317362</v>
      </c>
      <c r="G10" s="72">
        <f>IF(RES_hh_fech_in!G10=0,0,RES_hh_fech_in!G10/RES_summary!G$21)</f>
        <v>41.977687075430296</v>
      </c>
      <c r="H10" s="72">
        <f>IF(RES_hh_fech_in!H10=0,0,RES_hh_fech_in!H10/RES_summary!H$21)</f>
        <v>41.944516698733217</v>
      </c>
      <c r="I10" s="72">
        <f>IF(RES_hh_fech_in!I10=0,0,RES_hh_fech_in!I10/RES_summary!I$21)</f>
        <v>40.908451567676202</v>
      </c>
      <c r="J10" s="72">
        <f>IF(RES_hh_fech_in!J10=0,0,RES_hh_fech_in!J10/RES_summary!J$21)</f>
        <v>39.984365296640597</v>
      </c>
      <c r="K10" s="72">
        <f>IF(RES_hh_fech_in!K10=0,0,RES_hh_fech_in!K10/RES_summary!K$21)</f>
        <v>39.761959792472418</v>
      </c>
      <c r="L10" s="72">
        <f>IF(RES_hh_fech_in!L10=0,0,RES_hh_fech_in!L10/RES_summary!L$21)</f>
        <v>39.991020028136589</v>
      </c>
      <c r="M10" s="72">
        <f>IF(RES_hh_fech_in!M10=0,0,RES_hh_fech_in!M10/RES_summary!M$21)</f>
        <v>37.115291965087856</v>
      </c>
      <c r="N10" s="72">
        <f>IF(RES_hh_fech_in!N10=0,0,RES_hh_fech_in!N10/RES_summary!N$21)</f>
        <v>35.306445349272373</v>
      </c>
      <c r="O10" s="72">
        <f>IF(RES_hh_fech_in!O10=0,0,RES_hh_fech_in!O10/RES_summary!O$21)</f>
        <v>32.77804105777345</v>
      </c>
      <c r="P10" s="72">
        <f>IF(RES_hh_fech_in!P10=0,0,RES_hh_fech_in!P10/RES_summary!P$21)</f>
        <v>30.872457758759754</v>
      </c>
      <c r="Q10" s="72">
        <f>IF(RES_hh_fech_in!Q10=0,0,RES_hh_fech_in!Q10/RES_summary!Q$21)</f>
        <v>29.35359089005534</v>
      </c>
      <c r="R10" s="72">
        <f>IF(RES_hh_fech_in!R10=0,0,RES_hh_fech_in!R10/RES_summary!R$21)</f>
        <v>27.201857733416233</v>
      </c>
      <c r="S10" s="72">
        <f>IF(RES_hh_fech_in!S10=0,0,RES_hh_fech_in!S10/RES_summary!S$21)</f>
        <v>26.665669281021056</v>
      </c>
      <c r="T10" s="72">
        <f>IF(RES_hh_fech_in!T10=0,0,RES_hh_fech_in!T10/RES_summary!T$21)</f>
        <v>27.179506622615655</v>
      </c>
      <c r="U10" s="72">
        <f>IF(RES_hh_fech_in!U10=0,0,RES_hh_fech_in!U10/RES_summary!U$21)</f>
        <v>26.235818635329618</v>
      </c>
      <c r="V10" s="72">
        <f>IF(RES_hh_fech_in!V10=0,0,RES_hh_fech_in!V10/RES_summary!V$21)</f>
        <v>25.353245932019679</v>
      </c>
      <c r="W10" s="72">
        <f>IF(RES_hh_fech_in!W10=0,0,RES_hh_fech_in!W10/RES_summary!W$21)</f>
        <v>24.40046485388973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0</v>
      </c>
      <c r="D11" s="72">
        <f>IF(RES_hh_fech_in!D11=0,0,RES_hh_fech_in!D11/RES_summary!D$21)</f>
        <v>0</v>
      </c>
      <c r="E11" s="72">
        <f>IF(RES_hh_fech_in!E11=0,0,RES_hh_fech_in!E11/RES_summary!E$21)</f>
        <v>0</v>
      </c>
      <c r="F11" s="72">
        <f>IF(RES_hh_fech_in!F11=0,0,RES_hh_fech_in!F11/RES_summary!F$21)</f>
        <v>0</v>
      </c>
      <c r="G11" s="72">
        <f>IF(RES_hh_fech_in!G11=0,0,RES_hh_fech_in!G11/RES_summary!G$21)</f>
        <v>0</v>
      </c>
      <c r="H11" s="72">
        <f>IF(RES_hh_fech_in!H11=0,0,RES_hh_fech_in!H11/RES_summary!H$21)</f>
        <v>0</v>
      </c>
      <c r="I11" s="72">
        <f>IF(RES_hh_fech_in!I11=0,0,RES_hh_fech_in!I11/RES_summary!I$21)</f>
        <v>0</v>
      </c>
      <c r="J11" s="72">
        <f>IF(RES_hh_fech_in!J11=0,0,RES_hh_fech_in!J11/RES_summary!J$21)</f>
        <v>0</v>
      </c>
      <c r="K11" s="72">
        <f>IF(RES_hh_fech_in!K11=0,0,RES_hh_fech_in!K11/RES_summary!K$21)</f>
        <v>0</v>
      </c>
      <c r="L11" s="72">
        <f>IF(RES_hh_fech_in!L11=0,0,RES_hh_fech_in!L11/RES_summary!L$21)</f>
        <v>0</v>
      </c>
      <c r="M11" s="72">
        <f>IF(RES_hh_fech_in!M11=0,0,RES_hh_fech_in!M11/RES_summary!M$21)</f>
        <v>0</v>
      </c>
      <c r="N11" s="72">
        <f>IF(RES_hh_fech_in!N11=0,0,RES_hh_fech_in!N11/RES_summary!N$21)</f>
        <v>0</v>
      </c>
      <c r="O11" s="72">
        <f>IF(RES_hh_fech_in!O11=0,0,RES_hh_fech_in!O11/RES_summary!O$21)</f>
        <v>0</v>
      </c>
      <c r="P11" s="72">
        <f>IF(RES_hh_fech_in!P11=0,0,RES_hh_fech_in!P11/RES_summary!P$21)</f>
        <v>0</v>
      </c>
      <c r="Q11" s="72">
        <f>IF(RES_hh_fech_in!Q11=0,0,RES_hh_fech_in!Q11/RES_summary!Q$21)</f>
        <v>0</v>
      </c>
      <c r="R11" s="72">
        <f>IF(RES_hh_fech_in!R11=0,0,RES_hh_fech_in!R11/RES_summary!R$21)</f>
        <v>0</v>
      </c>
      <c r="S11" s="72">
        <f>IF(RES_hh_fech_in!S11=0,0,RES_hh_fech_in!S11/RES_summary!S$21)</f>
        <v>0</v>
      </c>
      <c r="T11" s="72">
        <f>IF(RES_hh_fech_in!T11=0,0,RES_hh_fech_in!T11/RES_summary!T$21)</f>
        <v>0</v>
      </c>
      <c r="U11" s="72">
        <f>IF(RES_hh_fech_in!U11=0,0,RES_hh_fech_in!U11/RES_summary!U$21)</f>
        <v>0</v>
      </c>
      <c r="V11" s="72">
        <f>IF(RES_hh_fech_in!V11=0,0,RES_hh_fech_in!V11/RES_summary!V$21)</f>
        <v>0</v>
      </c>
      <c r="W11" s="72">
        <f>IF(RES_hh_fech_in!W11=0,0,RES_hh_fech_in!W11/RES_summary!W$21)</f>
        <v>0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20.987961466076435</v>
      </c>
      <c r="D12" s="72">
        <f>IF(RES_hh_fech_in!D12=0,0,RES_hh_fech_in!D12/RES_summary!D$21)</f>
        <v>18.266981942266874</v>
      </c>
      <c r="E12" s="72">
        <f>IF(RES_hh_fech_in!E12=0,0,RES_hh_fech_in!E12/RES_summary!E$21)</f>
        <v>17.927840533206684</v>
      </c>
      <c r="F12" s="72">
        <f>IF(RES_hh_fech_in!F12=0,0,RES_hh_fech_in!F12/RES_summary!F$21)</f>
        <v>17.454333276915726</v>
      </c>
      <c r="G12" s="72">
        <f>IF(RES_hh_fech_in!G12=0,0,RES_hh_fech_in!G12/RES_summary!G$21)</f>
        <v>17.134900142074066</v>
      </c>
      <c r="H12" s="72">
        <f>IF(RES_hh_fech_in!H12=0,0,RES_hh_fech_in!H12/RES_summary!H$21)</f>
        <v>16.734055473633578</v>
      </c>
      <c r="I12" s="72">
        <f>IF(RES_hh_fech_in!I12=0,0,RES_hh_fech_in!I12/RES_summary!I$21)</f>
        <v>15.342064312513443</v>
      </c>
      <c r="J12" s="72">
        <f>IF(RES_hh_fech_in!J12=0,0,RES_hh_fech_in!J12/RES_summary!J$21)</f>
        <v>13.141378829467243</v>
      </c>
      <c r="K12" s="72">
        <f>IF(RES_hh_fech_in!K12=0,0,RES_hh_fech_in!K12/RES_summary!K$21)</f>
        <v>12.277186424779119</v>
      </c>
      <c r="L12" s="72">
        <f>IF(RES_hh_fech_in!L12=0,0,RES_hh_fech_in!L12/RES_summary!L$21)</f>
        <v>13.20368075477881</v>
      </c>
      <c r="M12" s="72">
        <f>IF(RES_hh_fech_in!M12=0,0,RES_hh_fech_in!M12/RES_summary!M$21)</f>
        <v>10.744093981336549</v>
      </c>
      <c r="N12" s="72">
        <f>IF(RES_hh_fech_in!N12=0,0,RES_hh_fech_in!N12/RES_summary!N$21)</f>
        <v>9.5366300442427416</v>
      </c>
      <c r="O12" s="72">
        <f>IF(RES_hh_fech_in!O12=0,0,RES_hh_fech_in!O12/RES_summary!O$21)</f>
        <v>8.0418694014644672</v>
      </c>
      <c r="P12" s="72">
        <f>IF(RES_hh_fech_in!P12=0,0,RES_hh_fech_in!P12/RES_summary!P$21)</f>
        <v>7.2166050484813367</v>
      </c>
      <c r="Q12" s="72">
        <f>IF(RES_hh_fech_in!Q12=0,0,RES_hh_fech_in!Q12/RES_summary!Q$21)</f>
        <v>6.766492069026925</v>
      </c>
      <c r="R12" s="72">
        <f>IF(RES_hh_fech_in!R12=0,0,RES_hh_fech_in!R12/RES_summary!R$21)</f>
        <v>6.3489391289246964</v>
      </c>
      <c r="S12" s="72">
        <f>IF(RES_hh_fech_in!S12=0,0,RES_hh_fech_in!S12/RES_summary!S$21)</f>
        <v>6.258340296528953</v>
      </c>
      <c r="T12" s="72">
        <f>IF(RES_hh_fech_in!T12=0,0,RES_hh_fech_in!T12/RES_summary!T$21)</f>
        <v>6.3118399810414028</v>
      </c>
      <c r="U12" s="72">
        <f>IF(RES_hh_fech_in!U12=0,0,RES_hh_fech_in!U12/RES_summary!U$21)</f>
        <v>6.1079699896946895</v>
      </c>
      <c r="V12" s="72">
        <f>IF(RES_hh_fech_in!V12=0,0,RES_hh_fech_in!V12/RES_summary!V$21)</f>
        <v>5.8621052523640804</v>
      </c>
      <c r="W12" s="72">
        <f>IF(RES_hh_fech_in!W12=0,0,RES_hh_fech_in!W12/RES_summary!W$21)</f>
        <v>5.7575869602965355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47.590231096702169</v>
      </c>
      <c r="D13" s="74">
        <f>IF(RES_hh_fech_in!D13=0,0,RES_hh_fech_in!D13/RES_summary!D$21)</f>
        <v>42.991354929984141</v>
      </c>
      <c r="E13" s="74">
        <f>IF(RES_hh_fech_in!E13=0,0,RES_hh_fech_in!E13/RES_summary!E$21)</f>
        <v>43.173023384998281</v>
      </c>
      <c r="F13" s="74">
        <f>IF(RES_hh_fech_in!F13=0,0,RES_hh_fech_in!F13/RES_summary!F$21)</f>
        <v>45.164528758248096</v>
      </c>
      <c r="G13" s="74">
        <f>IF(RES_hh_fech_in!G13=0,0,RES_hh_fech_in!G13/RES_summary!G$21)</f>
        <v>46.321265036274802</v>
      </c>
      <c r="H13" s="74">
        <f>IF(RES_hh_fech_in!H13=0,0,RES_hh_fech_in!H13/RES_summary!H$21)</f>
        <v>52.0671278654997</v>
      </c>
      <c r="I13" s="74">
        <f>IF(RES_hh_fech_in!I13=0,0,RES_hh_fech_in!I13/RES_summary!I$21)</f>
        <v>48.399501660025813</v>
      </c>
      <c r="J13" s="74">
        <f>IF(RES_hh_fech_in!J13=0,0,RES_hh_fech_in!J13/RES_summary!J$21)</f>
        <v>43.361746639900531</v>
      </c>
      <c r="K13" s="74">
        <f>IF(RES_hh_fech_in!K13=0,0,RES_hh_fech_in!K13/RES_summary!K$21)</f>
        <v>40.670062634291597</v>
      </c>
      <c r="L13" s="74">
        <f>IF(RES_hh_fech_in!L13=0,0,RES_hh_fech_in!L13/RES_summary!L$21)</f>
        <v>51.171122951567803</v>
      </c>
      <c r="M13" s="74">
        <f>IF(RES_hh_fech_in!M13=0,0,RES_hh_fech_in!M13/RES_summary!M$21)</f>
        <v>48.42512928807232</v>
      </c>
      <c r="N13" s="74">
        <f>IF(RES_hh_fech_in!N13=0,0,RES_hh_fech_in!N13/RES_summary!N$21)</f>
        <v>43.134747321008632</v>
      </c>
      <c r="O13" s="74">
        <f>IF(RES_hh_fech_in!O13=0,0,RES_hh_fech_in!O13/RES_summary!O$21)</f>
        <v>0</v>
      </c>
      <c r="P13" s="74">
        <f>IF(RES_hh_fech_in!P13=0,0,RES_hh_fech_in!P13/RES_summary!P$21)</f>
        <v>36.265127213540204</v>
      </c>
      <c r="Q13" s="74">
        <f>IF(RES_hh_fech_in!Q13=0,0,RES_hh_fech_in!Q13/RES_summary!Q$21)</f>
        <v>24.485447703826992</v>
      </c>
      <c r="R13" s="74">
        <f>IF(RES_hh_fech_in!R13=0,0,RES_hh_fech_in!R13/RES_summary!R$21)</f>
        <v>22.877369656959559</v>
      </c>
      <c r="S13" s="74">
        <f>IF(RES_hh_fech_in!S13=0,0,RES_hh_fech_in!S13/RES_summary!S$21)</f>
        <v>26.618687898174894</v>
      </c>
      <c r="T13" s="74">
        <f>IF(RES_hh_fech_in!T13=0,0,RES_hh_fech_in!T13/RES_summary!T$21)</f>
        <v>35.162824698205746</v>
      </c>
      <c r="U13" s="74">
        <f>IF(RES_hh_fech_in!U13=0,0,RES_hh_fech_in!U13/RES_summary!U$21)</f>
        <v>30.930796411654594</v>
      </c>
      <c r="V13" s="74">
        <f>IF(RES_hh_fech_in!V13=0,0,RES_hh_fech_in!V13/RES_summary!V$21)</f>
        <v>28.608988550753448</v>
      </c>
      <c r="W13" s="74">
        <f>IF(RES_hh_fech_in!W13=0,0,RES_hh_fech_in!W13/RES_summary!W$21)</f>
        <v>22.684645927237494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0.51461747485500053</v>
      </c>
      <c r="D14" s="76">
        <f>IF(RES_hh_fech_in!D14=0,0,RES_hh_fech_in!D14/RES_summary!D$21)</f>
        <v>0.54828889736460462</v>
      </c>
      <c r="E14" s="76">
        <f>IF(RES_hh_fech_in!E14=0,0,RES_hh_fech_in!E14/RES_summary!E$21)</f>
        <v>0.56868645750961866</v>
      </c>
      <c r="F14" s="76">
        <f>IF(RES_hh_fech_in!F14=0,0,RES_hh_fech_in!F14/RES_summary!F$21)</f>
        <v>0.56289380273807654</v>
      </c>
      <c r="G14" s="76">
        <f>IF(RES_hh_fech_in!G14=0,0,RES_hh_fech_in!G14/RES_summary!G$21)</f>
        <v>0.50826495199300892</v>
      </c>
      <c r="H14" s="76">
        <f>IF(RES_hh_fech_in!H14=0,0,RES_hh_fech_in!H14/RES_summary!H$21)</f>
        <v>0.48791586610467713</v>
      </c>
      <c r="I14" s="76">
        <f>IF(RES_hh_fech_in!I14=0,0,RES_hh_fech_in!I14/RES_summary!I$21)</f>
        <v>0.44693414851986374</v>
      </c>
      <c r="J14" s="76">
        <f>IF(RES_hh_fech_in!J14=0,0,RES_hh_fech_in!J14/RES_summary!J$21)</f>
        <v>0.40602220424883656</v>
      </c>
      <c r="K14" s="76">
        <f>IF(RES_hh_fech_in!K14=0,0,RES_hh_fech_in!K14/RES_summary!K$21)</f>
        <v>0.3665998705005355</v>
      </c>
      <c r="L14" s="76">
        <f>IF(RES_hh_fech_in!L14=0,0,RES_hh_fech_in!L14/RES_summary!L$21)</f>
        <v>0.42750811398604577</v>
      </c>
      <c r="M14" s="76">
        <f>IF(RES_hh_fech_in!M14=0,0,RES_hh_fech_in!M14/RES_summary!M$21)</f>
        <v>0.33621461616254444</v>
      </c>
      <c r="N14" s="76">
        <f>IF(RES_hh_fech_in!N14=0,0,RES_hh_fech_in!N14/RES_summary!N$21)</f>
        <v>0.34354648491105844</v>
      </c>
      <c r="O14" s="76">
        <f>IF(RES_hh_fech_in!O14=0,0,RES_hh_fech_in!O14/RES_summary!O$21)</f>
        <v>0.32810568621527064</v>
      </c>
      <c r="P14" s="76">
        <f>IF(RES_hh_fech_in!P14=0,0,RES_hh_fech_in!P14/RES_summary!P$21)</f>
        <v>0.37552618590944609</v>
      </c>
      <c r="Q14" s="76">
        <f>IF(RES_hh_fech_in!Q14=0,0,RES_hh_fech_in!Q14/RES_summary!Q$21)</f>
        <v>0.42014171596116312</v>
      </c>
      <c r="R14" s="76">
        <f>IF(RES_hh_fech_in!R14=0,0,RES_hh_fech_in!R14/RES_summary!R$21)</f>
        <v>0.36416785857594025</v>
      </c>
      <c r="S14" s="76">
        <f>IF(RES_hh_fech_in!S14=0,0,RES_hh_fech_in!S14/RES_summary!S$21)</f>
        <v>0.33873503553600082</v>
      </c>
      <c r="T14" s="76">
        <f>IF(RES_hh_fech_in!T14=0,0,RES_hh_fech_in!T14/RES_summary!T$21)</f>
        <v>0.37773899782482906</v>
      </c>
      <c r="U14" s="76">
        <f>IF(RES_hh_fech_in!U14=0,0,RES_hh_fech_in!U14/RES_summary!U$21)</f>
        <v>0.2943681628185526</v>
      </c>
      <c r="V14" s="76">
        <f>IF(RES_hh_fech_in!V14=0,0,RES_hh_fech_in!V14/RES_summary!V$21)</f>
        <v>0.27530431705586095</v>
      </c>
      <c r="W14" s="76">
        <f>IF(RES_hh_fech_in!W14=0,0,RES_hh_fech_in!W14/RES_summary!W$21)</f>
        <v>0.26343797402626667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1.0656775980265345</v>
      </c>
      <c r="D15" s="69">
        <f>IF(RES_hh_fech_in!D15=0,0,RES_hh_fech_in!D15/RES_summary!D$21)</f>
        <v>0.64266052452976963</v>
      </c>
      <c r="E15" s="69">
        <f>IF(RES_hh_fech_in!E15=0,0,RES_hh_fech_in!E15/RES_summary!E$21)</f>
        <v>1.2957019167229011</v>
      </c>
      <c r="F15" s="69">
        <f>IF(RES_hh_fech_in!F15=0,0,RES_hh_fech_in!F15/RES_summary!F$21)</f>
        <v>1.3235423441531764</v>
      </c>
      <c r="G15" s="69">
        <f>IF(RES_hh_fech_in!G15=0,0,RES_hh_fech_in!G15/RES_summary!G$21)</f>
        <v>1.8764253891947473</v>
      </c>
      <c r="H15" s="69">
        <f>IF(RES_hh_fech_in!H15=0,0,RES_hh_fech_in!H15/RES_summary!H$21)</f>
        <v>1.0459522645355841</v>
      </c>
      <c r="I15" s="69">
        <f>IF(RES_hh_fech_in!I15=0,0,RES_hh_fech_in!I15/RES_summary!I$21)</f>
        <v>0.72073927981834973</v>
      </c>
      <c r="J15" s="69">
        <f>IF(RES_hh_fech_in!J15=0,0,RES_hh_fech_in!J15/RES_summary!J$21)</f>
        <v>0.58084495028778194</v>
      </c>
      <c r="K15" s="69">
        <f>IF(RES_hh_fech_in!K15=0,0,RES_hh_fech_in!K15/RES_summary!K$21)</f>
        <v>0.89767051826443955</v>
      </c>
      <c r="L15" s="69">
        <f>IF(RES_hh_fech_in!L15=0,0,RES_hh_fech_in!L15/RES_summary!L$21)</f>
        <v>1.0043805411522579</v>
      </c>
      <c r="M15" s="69">
        <f>IF(RES_hh_fech_in!M15=0,0,RES_hh_fech_in!M15/RES_summary!M$21)</f>
        <v>0.67909842925280084</v>
      </c>
      <c r="N15" s="69">
        <f>IF(RES_hh_fech_in!N15=0,0,RES_hh_fech_in!N15/RES_summary!N$21)</f>
        <v>0.84317452945953819</v>
      </c>
      <c r="O15" s="69">
        <f>IF(RES_hh_fech_in!O15=0,0,RES_hh_fech_in!O15/RES_summary!O$21)</f>
        <v>0.16445379393639378</v>
      </c>
      <c r="P15" s="69">
        <f>IF(RES_hh_fech_in!P15=0,0,RES_hh_fech_in!P15/RES_summary!P$21)</f>
        <v>5.7113338335992157E-2</v>
      </c>
      <c r="Q15" s="69">
        <f>IF(RES_hh_fech_in!Q15=0,0,RES_hh_fech_in!Q15/RES_summary!Q$21)</f>
        <v>7.3926424924360551E-2</v>
      </c>
      <c r="R15" s="69">
        <f>IF(RES_hh_fech_in!R15=0,0,RES_hh_fech_in!R15/RES_summary!R$21)</f>
        <v>0.37222869881717341</v>
      </c>
      <c r="S15" s="69">
        <f>IF(RES_hh_fech_in!S15=0,0,RES_hh_fech_in!S15/RES_summary!S$21)</f>
        <v>0.47852551229159257</v>
      </c>
      <c r="T15" s="69">
        <f>IF(RES_hh_fech_in!T15=0,0,RES_hh_fech_in!T15/RES_summary!T$21)</f>
        <v>0.63916606679508647</v>
      </c>
      <c r="U15" s="69">
        <f>IF(RES_hh_fech_in!U15=0,0,RES_hh_fech_in!U15/RES_summary!U$21)</f>
        <v>0.38338531159825551</v>
      </c>
      <c r="V15" s="69">
        <f>IF(RES_hh_fech_in!V15=0,0,RES_hh_fech_in!V15/RES_summary!V$21)</f>
        <v>0.37400150158626999</v>
      </c>
      <c r="W15" s="69">
        <f>IF(RES_hh_fech_in!W15=0,0,RES_hh_fech_in!W15/RES_summary!W$21)</f>
        <v>0.38154570355298062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1.0656775980265345</v>
      </c>
      <c r="D16" s="72">
        <f>IF(RES_hh_fech_in!D16=0,0,RES_hh_fech_in!D16/RES_summary!D$21)</f>
        <v>0.64266052452976963</v>
      </c>
      <c r="E16" s="72">
        <f>IF(RES_hh_fech_in!E16=0,0,RES_hh_fech_in!E16/RES_summary!E$21)</f>
        <v>1.2957019167229011</v>
      </c>
      <c r="F16" s="72">
        <f>IF(RES_hh_fech_in!F16=0,0,RES_hh_fech_in!F16/RES_summary!F$21)</f>
        <v>1.3235423441531764</v>
      </c>
      <c r="G16" s="72">
        <f>IF(RES_hh_fech_in!G16=0,0,RES_hh_fech_in!G16/RES_summary!G$21)</f>
        <v>1.8764253891947473</v>
      </c>
      <c r="H16" s="72">
        <f>IF(RES_hh_fech_in!H16=0,0,RES_hh_fech_in!H16/RES_summary!H$21)</f>
        <v>1.0459522645355841</v>
      </c>
      <c r="I16" s="72">
        <f>IF(RES_hh_fech_in!I16=0,0,RES_hh_fech_in!I16/RES_summary!I$21)</f>
        <v>0.72073927981834973</v>
      </c>
      <c r="J16" s="72">
        <f>IF(RES_hh_fech_in!J16=0,0,RES_hh_fech_in!J16/RES_summary!J$21)</f>
        <v>0.58084495028778194</v>
      </c>
      <c r="K16" s="72">
        <f>IF(RES_hh_fech_in!K16=0,0,RES_hh_fech_in!K16/RES_summary!K$21)</f>
        <v>0.89767051826443955</v>
      </c>
      <c r="L16" s="72">
        <f>IF(RES_hh_fech_in!L16=0,0,RES_hh_fech_in!L16/RES_summary!L$21)</f>
        <v>1.0043805411522579</v>
      </c>
      <c r="M16" s="72">
        <f>IF(RES_hh_fech_in!M16=0,0,RES_hh_fech_in!M16/RES_summary!M$21)</f>
        <v>0.67909842925280084</v>
      </c>
      <c r="N16" s="72">
        <f>IF(RES_hh_fech_in!N16=0,0,RES_hh_fech_in!N16/RES_summary!N$21)</f>
        <v>0.84317452945953819</v>
      </c>
      <c r="O16" s="72">
        <f>IF(RES_hh_fech_in!O16=0,0,RES_hh_fech_in!O16/RES_summary!O$21)</f>
        <v>0.16445379393639378</v>
      </c>
      <c r="P16" s="72">
        <f>IF(RES_hh_fech_in!P16=0,0,RES_hh_fech_in!P16/RES_summary!P$21)</f>
        <v>5.7113338335992157E-2</v>
      </c>
      <c r="Q16" s="72">
        <f>IF(RES_hh_fech_in!Q16=0,0,RES_hh_fech_in!Q16/RES_summary!Q$21)</f>
        <v>7.3926424924360551E-2</v>
      </c>
      <c r="R16" s="72">
        <f>IF(RES_hh_fech_in!R16=0,0,RES_hh_fech_in!R16/RES_summary!R$21)</f>
        <v>0.37222869881717341</v>
      </c>
      <c r="S16" s="72">
        <f>IF(RES_hh_fech_in!S16=0,0,RES_hh_fech_in!S16/RES_summary!S$21)</f>
        <v>0.47852551229159257</v>
      </c>
      <c r="T16" s="72">
        <f>IF(RES_hh_fech_in!T16=0,0,RES_hh_fech_in!T16/RES_summary!T$21)</f>
        <v>0.63916606679508647</v>
      </c>
      <c r="U16" s="72">
        <f>IF(RES_hh_fech_in!U16=0,0,RES_hh_fech_in!U16/RES_summary!U$21)</f>
        <v>0.38338531159825551</v>
      </c>
      <c r="V16" s="72">
        <f>IF(RES_hh_fech_in!V16=0,0,RES_hh_fech_in!V16/RES_summary!V$21)</f>
        <v>0.37400150158626999</v>
      </c>
      <c r="W16" s="72">
        <f>IF(RES_hh_fech_in!W16=0,0,RES_hh_fech_in!W16/RES_summary!W$21)</f>
        <v>0.38154570355298062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12.841335716964783</v>
      </c>
      <c r="D17" s="69">
        <f>IF(RES_hh_fech_in!D17=0,0,RES_hh_fech_in!D17/RES_summary!D$21)</f>
        <v>12.267221818207805</v>
      </c>
      <c r="E17" s="69">
        <f>IF(RES_hh_fech_in!E17=0,0,RES_hh_fech_in!E17/RES_summary!E$21)</f>
        <v>11.574459706435128</v>
      </c>
      <c r="F17" s="69">
        <f>IF(RES_hh_fech_in!F17=0,0,RES_hh_fech_in!F17/RES_summary!F$21)</f>
        <v>11.199770459149709</v>
      </c>
      <c r="G17" s="69">
        <f>IF(RES_hh_fech_in!G17=0,0,RES_hh_fech_in!G17/RES_summary!G$21)</f>
        <v>11.140512061708028</v>
      </c>
      <c r="H17" s="69">
        <f>IF(RES_hh_fech_in!H17=0,0,RES_hh_fech_in!H17/RES_summary!H$21)</f>
        <v>11.479404797388648</v>
      </c>
      <c r="I17" s="69">
        <f>IF(RES_hh_fech_in!I17=0,0,RES_hh_fech_in!I17/RES_summary!I$21)</f>
        <v>10.825104060322216</v>
      </c>
      <c r="J17" s="69">
        <f>IF(RES_hh_fech_in!J17=0,0,RES_hh_fech_in!J17/RES_summary!J$21)</f>
        <v>10.31700615012123</v>
      </c>
      <c r="K17" s="69">
        <f>IF(RES_hh_fech_in!K17=0,0,RES_hh_fech_in!K17/RES_summary!K$21)</f>
        <v>10.017596531700212</v>
      </c>
      <c r="L17" s="69">
        <f>IF(RES_hh_fech_in!L17=0,0,RES_hh_fech_in!L17/RES_summary!L$21)</f>
        <v>10.543350086845436</v>
      </c>
      <c r="M17" s="69">
        <f>IF(RES_hh_fech_in!M17=0,0,RES_hh_fech_in!M17/RES_summary!M$21)</f>
        <v>10.547172941395131</v>
      </c>
      <c r="N17" s="69">
        <f>IF(RES_hh_fech_in!N17=0,0,RES_hh_fech_in!N17/RES_summary!N$21)</f>
        <v>9.955585324557358</v>
      </c>
      <c r="O17" s="69">
        <f>IF(RES_hh_fech_in!O17=0,0,RES_hh_fech_in!O17/RES_summary!O$21)</f>
        <v>9.4732488494068772</v>
      </c>
      <c r="P17" s="69">
        <f>IF(RES_hh_fech_in!P17=0,0,RES_hh_fech_in!P17/RES_summary!P$21)</f>
        <v>8.8865345246257839</v>
      </c>
      <c r="Q17" s="69">
        <f>IF(RES_hh_fech_in!Q17=0,0,RES_hh_fech_in!Q17/RES_summary!Q$21)</f>
        <v>8.626134214158089</v>
      </c>
      <c r="R17" s="69">
        <f>IF(RES_hh_fech_in!R17=0,0,RES_hh_fech_in!R17/RES_summary!R$21)</f>
        <v>9.2638200065145035</v>
      </c>
      <c r="S17" s="69">
        <f>IF(RES_hh_fech_in!S17=0,0,RES_hh_fech_in!S17/RES_summary!S$21)</f>
        <v>9.1646966546337776</v>
      </c>
      <c r="T17" s="69">
        <f>IF(RES_hh_fech_in!T17=0,0,RES_hh_fech_in!T17/RES_summary!T$21)</f>
        <v>9.1382248639776211</v>
      </c>
      <c r="U17" s="69">
        <f>IF(RES_hh_fech_in!U17=0,0,RES_hh_fech_in!U17/RES_summary!U$21)</f>
        <v>8.939688956218081</v>
      </c>
      <c r="V17" s="69">
        <f>IF(RES_hh_fech_in!V17=0,0,RES_hh_fech_in!V17/RES_summary!V$21)</f>
        <v>8.8319276561537574</v>
      </c>
      <c r="W17" s="69">
        <f>IF(RES_hh_fech_in!W17=0,0,RES_hh_fech_in!W17/RES_summary!W$21)</f>
        <v>9.1528256832527486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12.680143456813655</v>
      </c>
      <c r="D18" s="72">
        <f>IF(RES_hh_fech_in!D18=0,0,RES_hh_fech_in!D18/RES_summary!D$21)</f>
        <v>11.854432170094517</v>
      </c>
      <c r="E18" s="72">
        <f>IF(RES_hh_fech_in!E18=0,0,RES_hh_fech_in!E18/RES_summary!E$21)</f>
        <v>11.230895512492388</v>
      </c>
      <c r="F18" s="72">
        <f>IF(RES_hh_fech_in!F18=0,0,RES_hh_fech_in!F18/RES_summary!F$21)</f>
        <v>11.316646069084261</v>
      </c>
      <c r="G18" s="72">
        <f>IF(RES_hh_fech_in!G18=0,0,RES_hh_fech_in!G18/RES_summary!G$21)</f>
        <v>11.481750086604501</v>
      </c>
      <c r="H18" s="72">
        <f>IF(RES_hh_fech_in!H18=0,0,RES_hh_fech_in!H18/RES_summary!H$21)</f>
        <v>11.138915859959662</v>
      </c>
      <c r="I18" s="72">
        <f>IF(RES_hh_fech_in!I18=0,0,RES_hh_fech_in!I18/RES_summary!I$21)</f>
        <v>10.584956222621107</v>
      </c>
      <c r="J18" s="72">
        <f>IF(RES_hh_fech_in!J18=0,0,RES_hh_fech_in!J18/RES_summary!J$21)</f>
        <v>11.015155091553206</v>
      </c>
      <c r="K18" s="72">
        <f>IF(RES_hh_fech_in!K18=0,0,RES_hh_fech_in!K18/RES_summary!K$21)</f>
        <v>10.567595770403933</v>
      </c>
      <c r="L18" s="72">
        <f>IF(RES_hh_fech_in!L18=0,0,RES_hh_fech_in!L18/RES_summary!L$21)</f>
        <v>11.211785593035261</v>
      </c>
      <c r="M18" s="72">
        <f>IF(RES_hh_fech_in!M18=0,0,RES_hh_fech_in!M18/RES_summary!M$21)</f>
        <v>9.9258662510975242</v>
      </c>
      <c r="N18" s="72">
        <f>IF(RES_hh_fech_in!N18=0,0,RES_hh_fech_in!N18/RES_summary!N$21)</f>
        <v>9.9730973182255056</v>
      </c>
      <c r="O18" s="72">
        <f>IF(RES_hh_fech_in!O18=0,0,RES_hh_fech_in!O18/RES_summary!O$21)</f>
        <v>9.9824576405504661</v>
      </c>
      <c r="P18" s="72">
        <f>IF(RES_hh_fech_in!P18=0,0,RES_hh_fech_in!P18/RES_summary!P$21)</f>
        <v>10.281411865045763</v>
      </c>
      <c r="Q18" s="72">
        <f>IF(RES_hh_fech_in!Q18=0,0,RES_hh_fech_in!Q18/RES_summary!Q$21)</f>
        <v>10.103458357256077</v>
      </c>
      <c r="R18" s="72">
        <f>IF(RES_hh_fech_in!R18=0,0,RES_hh_fech_in!R18/RES_summary!R$21)</f>
        <v>9.7694592551501618</v>
      </c>
      <c r="S18" s="72">
        <f>IF(RES_hh_fech_in!S18=0,0,RES_hh_fech_in!S18/RES_summary!S$21)</f>
        <v>10.409882810068552</v>
      </c>
      <c r="T18" s="72">
        <f>IF(RES_hh_fech_in!T18=0,0,RES_hh_fech_in!T18/RES_summary!T$21)</f>
        <v>9.4684543233006337</v>
      </c>
      <c r="U18" s="72">
        <f>IF(RES_hh_fech_in!U18=0,0,RES_hh_fech_in!U18/RES_summary!U$21)</f>
        <v>10.422736650431101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13.112049101921549</v>
      </c>
      <c r="D19" s="72">
        <f>IF(RES_hh_fech_in!D19=0,0,RES_hh_fech_in!D19/RES_summary!D$21)</f>
        <v>12.941634619324983</v>
      </c>
      <c r="E19" s="72">
        <f>IF(RES_hh_fech_in!E19=0,0,RES_hh_fech_in!E19/RES_summary!E$21)</f>
        <v>12.099370138120626</v>
      </c>
      <c r="F19" s="72">
        <f>IF(RES_hh_fech_in!F19=0,0,RES_hh_fech_in!F19/RES_summary!F$21)</f>
        <v>12.100009643463769</v>
      </c>
      <c r="G19" s="72">
        <f>IF(RES_hh_fech_in!G19=0,0,RES_hh_fech_in!G19/RES_summary!G$21)</f>
        <v>12.387067820785836</v>
      </c>
      <c r="H19" s="72">
        <f>IF(RES_hh_fech_in!H19=0,0,RES_hh_fech_in!H19/RES_summary!H$21)</f>
        <v>11.865923596617566</v>
      </c>
      <c r="I19" s="72">
        <f>IF(RES_hh_fech_in!I19=0,0,RES_hh_fech_in!I19/RES_summary!I$21)</f>
        <v>11.759614122098245</v>
      </c>
      <c r="J19" s="72">
        <f>IF(RES_hh_fech_in!J19=0,0,RES_hh_fech_in!J19/RES_summary!J$21)</f>
        <v>11.701972634053513</v>
      </c>
      <c r="K19" s="72">
        <f>IF(RES_hh_fech_in!K19=0,0,RES_hh_fech_in!K19/RES_summary!K$21)</f>
        <v>11.386103028393288</v>
      </c>
      <c r="L19" s="72">
        <f>IF(RES_hh_fech_in!L19=0,0,RES_hh_fech_in!L19/RES_summary!L$21)</f>
        <v>11.596654025416477</v>
      </c>
      <c r="M19" s="72">
        <f>IF(RES_hh_fech_in!M19=0,0,RES_hh_fech_in!M19/RES_summary!M$21)</f>
        <v>11.240081272894153</v>
      </c>
      <c r="N19" s="72">
        <f>IF(RES_hh_fech_in!N19=0,0,RES_hh_fech_in!N19/RES_summary!N$21)</f>
        <v>10.713725175521835</v>
      </c>
      <c r="O19" s="72">
        <f>IF(RES_hh_fech_in!O19=0,0,RES_hh_fech_in!O19/RES_summary!O$21)</f>
        <v>10.558315321030312</v>
      </c>
      <c r="P19" s="72">
        <f>IF(RES_hh_fech_in!P19=0,0,RES_hh_fech_in!P19/RES_summary!P$21)</f>
        <v>10.062200647336439</v>
      </c>
      <c r="Q19" s="72">
        <f>IF(RES_hh_fech_in!Q19=0,0,RES_hh_fech_in!Q19/RES_summary!Q$21)</f>
        <v>9.3215970778265387</v>
      </c>
      <c r="R19" s="72">
        <f>IF(RES_hh_fech_in!R19=0,0,RES_hh_fech_in!R19/RES_summary!R$21)</f>
        <v>9.4471598061665834</v>
      </c>
      <c r="S19" s="72">
        <f>IF(RES_hh_fech_in!S19=0,0,RES_hh_fech_in!S19/RES_summary!S$21)</f>
        <v>9.6494067188176</v>
      </c>
      <c r="T19" s="72">
        <f>IF(RES_hh_fech_in!T19=0,0,RES_hh_fech_in!T19/RES_summary!T$21)</f>
        <v>9.5159134609195473</v>
      </c>
      <c r="U19" s="72">
        <f>IF(RES_hh_fech_in!U19=0,0,RES_hh_fech_in!U19/RES_summary!U$21)</f>
        <v>8.9251032539998096</v>
      </c>
      <c r="V19" s="72">
        <f>IF(RES_hh_fech_in!V19=0,0,RES_hh_fech_in!V19/RES_summary!V$21)</f>
        <v>8.8215186455017207</v>
      </c>
      <c r="W19" s="72">
        <f>IF(RES_hh_fech_in!W19=0,0,RES_hh_fech_in!W19/RES_summary!W$21)</f>
        <v>9.4191576599882687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14.816358446915837</v>
      </c>
      <c r="D20" s="72">
        <f>IF(RES_hh_fech_in!D20=0,0,RES_hh_fech_in!D20/RES_summary!D$21)</f>
        <v>14.035148978133288</v>
      </c>
      <c r="E20" s="72">
        <f>IF(RES_hh_fech_in!E20=0,0,RES_hh_fech_in!E20/RES_summary!E$21)</f>
        <v>13.486302208478303</v>
      </c>
      <c r="F20" s="72">
        <f>IF(RES_hh_fech_in!F20=0,0,RES_hh_fech_in!F20/RES_summary!F$21)</f>
        <v>13.450408540861957</v>
      </c>
      <c r="G20" s="72">
        <f>IF(RES_hh_fech_in!G20=0,0,RES_hh_fech_in!G20/RES_summary!G$21)</f>
        <v>13.489949997002162</v>
      </c>
      <c r="H20" s="72">
        <f>IF(RES_hh_fech_in!H20=0,0,RES_hh_fech_in!H20/RES_summary!H$21)</f>
        <v>13.106353918626802</v>
      </c>
      <c r="I20" s="72">
        <f>IF(RES_hh_fech_in!I20=0,0,RES_hh_fech_in!I20/RES_summary!I$21)</f>
        <v>12.873425771882815</v>
      </c>
      <c r="J20" s="72">
        <f>IF(RES_hh_fech_in!J20=0,0,RES_hh_fech_in!J20/RES_summary!J$21)</f>
        <v>13.231123019501272</v>
      </c>
      <c r="K20" s="72">
        <f>IF(RES_hh_fech_in!K20=0,0,RES_hh_fech_in!K20/RES_summary!K$21)</f>
        <v>12.587577877878187</v>
      </c>
      <c r="L20" s="72">
        <f>IF(RES_hh_fech_in!L20=0,0,RES_hh_fech_in!L20/RES_summary!L$21)</f>
        <v>12.572241634907101</v>
      </c>
      <c r="M20" s="72">
        <f>IF(RES_hh_fech_in!M20=0,0,RES_hh_fech_in!M20/RES_summary!M$21)</f>
        <v>12.058389870419644</v>
      </c>
      <c r="N20" s="72">
        <f>IF(RES_hh_fech_in!N20=0,0,RES_hh_fech_in!N20/RES_summary!N$21)</f>
        <v>10.960241862307674</v>
      </c>
      <c r="O20" s="72">
        <f>IF(RES_hh_fech_in!O20=0,0,RES_hh_fech_in!O20/RES_summary!O$21)</f>
        <v>11.426906274382084</v>
      </c>
      <c r="P20" s="72">
        <f>IF(RES_hh_fech_in!P20=0,0,RES_hh_fech_in!P20/RES_summary!P$21)</f>
        <v>10.868563574525382</v>
      </c>
      <c r="Q20" s="72">
        <f>IF(RES_hh_fech_in!Q20=0,0,RES_hh_fech_in!Q20/RES_summary!Q$21)</f>
        <v>11.400887071763366</v>
      </c>
      <c r="R20" s="72">
        <f>IF(RES_hh_fech_in!R20=0,0,RES_hh_fech_in!R20/RES_summary!R$21)</f>
        <v>10.132680975180511</v>
      </c>
      <c r="S20" s="72">
        <f>IF(RES_hh_fech_in!S20=0,0,RES_hh_fech_in!S20/RES_summary!S$21)</f>
        <v>9.642797733219183</v>
      </c>
      <c r="T20" s="72">
        <f>IF(RES_hh_fech_in!T20=0,0,RES_hh_fech_in!T20/RES_summary!T$21)</f>
        <v>9.7239326349841608</v>
      </c>
      <c r="U20" s="72">
        <f>IF(RES_hh_fech_in!U20=0,0,RES_hh_fech_in!U20/RES_summary!U$21)</f>
        <v>9.058742261554281</v>
      </c>
      <c r="V20" s="72">
        <f>IF(RES_hh_fech_in!V20=0,0,RES_hh_fech_in!V20/RES_summary!V$21)</f>
        <v>9.6219335543818421</v>
      </c>
      <c r="W20" s="72">
        <f>IF(RES_hh_fech_in!W20=0,0,RES_hh_fech_in!W20/RES_summary!W$21)</f>
        <v>9.4520334952686849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13.300315168474398</v>
      </c>
      <c r="D21" s="72">
        <f>IF(RES_hh_fech_in!D21=0,0,RES_hh_fech_in!D21/RES_summary!D$21)</f>
        <v>12.811760650758714</v>
      </c>
      <c r="E21" s="72">
        <f>IF(RES_hh_fech_in!E21=0,0,RES_hh_fech_in!E21/RES_summary!E$21)</f>
        <v>12.624705154660765</v>
      </c>
      <c r="F21" s="72">
        <f>IF(RES_hh_fech_in!F21=0,0,RES_hh_fech_in!F21/RES_summary!F$21)</f>
        <v>11.646480946105401</v>
      </c>
      <c r="G21" s="72">
        <f>IF(RES_hh_fech_in!G21=0,0,RES_hh_fech_in!G21/RES_summary!G$21)</f>
        <v>11.367723749586784</v>
      </c>
      <c r="H21" s="72">
        <f>IF(RES_hh_fech_in!H21=0,0,RES_hh_fech_in!H21/RES_summary!H$21)</f>
        <v>12.07387655554032</v>
      </c>
      <c r="I21" s="72">
        <f>IF(RES_hh_fech_in!I21=0,0,RES_hh_fech_in!I21/RES_summary!I$21)</f>
        <v>11.771002905686821</v>
      </c>
      <c r="J21" s="72">
        <f>IF(RES_hh_fech_in!J21=0,0,RES_hh_fech_in!J21/RES_summary!J$21)</f>
        <v>11.319430183550972</v>
      </c>
      <c r="K21" s="72">
        <f>IF(RES_hh_fech_in!K21=0,0,RES_hh_fech_in!K21/RES_summary!K$21)</f>
        <v>10.813357355558315</v>
      </c>
      <c r="L21" s="72">
        <f>IF(RES_hh_fech_in!L21=0,0,RES_hh_fech_in!L21/RES_summary!L$21)</f>
        <v>11.467947844980388</v>
      </c>
      <c r="M21" s="72">
        <f>IF(RES_hh_fech_in!M21=0,0,RES_hh_fech_in!M21/RES_summary!M$21)</f>
        <v>10.363625244689823</v>
      </c>
      <c r="N21" s="72">
        <f>IF(RES_hh_fech_in!N21=0,0,RES_hh_fech_in!N21/RES_summary!N$21)</f>
        <v>10.615874972599872</v>
      </c>
      <c r="O21" s="72">
        <f>IF(RES_hh_fech_in!O21=0,0,RES_hh_fech_in!O21/RES_summary!O$21)</f>
        <v>9.8705297351204688</v>
      </c>
      <c r="P21" s="72">
        <f>IF(RES_hh_fech_in!P21=0,0,RES_hh_fech_in!P21/RES_summary!P$21)</f>
        <v>9.1870690122129055</v>
      </c>
      <c r="Q21" s="72">
        <f>IF(RES_hh_fech_in!Q21=0,0,RES_hh_fech_in!Q21/RES_summary!Q$21)</f>
        <v>9.3947102893496339</v>
      </c>
      <c r="R21" s="72">
        <f>IF(RES_hh_fech_in!R21=0,0,RES_hh_fech_in!R21/RES_summary!R$21)</f>
        <v>9.9676496514040913</v>
      </c>
      <c r="S21" s="72">
        <f>IF(RES_hh_fech_in!S21=0,0,RES_hh_fech_in!S21/RES_summary!S$21)</f>
        <v>9.4701123195106902</v>
      </c>
      <c r="T21" s="72">
        <f>IF(RES_hh_fech_in!T21=0,0,RES_hh_fech_in!T21/RES_summary!T$21)</f>
        <v>9.3434071161604031</v>
      </c>
      <c r="U21" s="72">
        <f>IF(RES_hh_fech_in!U21=0,0,RES_hh_fech_in!U21/RES_summary!U$21)</f>
        <v>9.123323309760746</v>
      </c>
      <c r="V21" s="72">
        <f>IF(RES_hh_fech_in!V21=0,0,RES_hh_fech_in!V21/RES_summary!V$21)</f>
        <v>9.0606706040585525</v>
      </c>
      <c r="W21" s="72">
        <f>IF(RES_hh_fech_in!W21=0,0,RES_hh_fech_in!W21/RES_summary!W$21)</f>
        <v>9.6141126479807681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12.955044724282075</v>
      </c>
      <c r="D22" s="72">
        <f>IF(RES_hh_fech_in!D22=0,0,RES_hh_fech_in!D22/RES_summary!D$21)</f>
        <v>12.361356259148678</v>
      </c>
      <c r="E22" s="72">
        <f>IF(RES_hh_fech_in!E22=0,0,RES_hh_fech_in!E22/RES_summary!E$21)</f>
        <v>11.251442930646913</v>
      </c>
      <c r="F22" s="72">
        <f>IF(RES_hh_fech_in!F22=0,0,RES_hh_fech_in!F22/RES_summary!F$21)</f>
        <v>10.769656101313007</v>
      </c>
      <c r="G22" s="72">
        <f>IF(RES_hh_fech_in!G22=0,0,RES_hh_fech_in!G22/RES_summary!G$21)</f>
        <v>10.632268986225485</v>
      </c>
      <c r="H22" s="72">
        <f>IF(RES_hh_fech_in!H22=0,0,RES_hh_fech_in!H22/RES_summary!H$21)</f>
        <v>10.429367496134203</v>
      </c>
      <c r="I22" s="72">
        <f>IF(RES_hh_fech_in!I22=0,0,RES_hh_fech_in!I22/RES_summary!I$21)</f>
        <v>10.014764628788688</v>
      </c>
      <c r="J22" s="72">
        <f>IF(RES_hh_fech_in!J22=0,0,RES_hh_fech_in!J22/RES_summary!J$21)</f>
        <v>10.033544445015963</v>
      </c>
      <c r="K22" s="72">
        <f>IF(RES_hh_fech_in!K22=0,0,RES_hh_fech_in!K22/RES_summary!K$21)</f>
        <v>9.6372440609168866</v>
      </c>
      <c r="L22" s="72">
        <f>IF(RES_hh_fech_in!L22=0,0,RES_hh_fech_in!L22/RES_summary!L$21)</f>
        <v>9.5231186447828584</v>
      </c>
      <c r="M22" s="72">
        <f>IF(RES_hh_fech_in!M22=0,0,RES_hh_fech_in!M22/RES_summary!M$21)</f>
        <v>10.037513673945909</v>
      </c>
      <c r="N22" s="72">
        <f>IF(RES_hh_fech_in!N22=0,0,RES_hh_fech_in!N22/RES_summary!N$21)</f>
        <v>10.057477515061064</v>
      </c>
      <c r="O22" s="72">
        <f>IF(RES_hh_fech_in!O22=0,0,RES_hh_fech_in!O22/RES_summary!O$21)</f>
        <v>10.476034190547637</v>
      </c>
      <c r="P22" s="72">
        <f>IF(RES_hh_fech_in!P22=0,0,RES_hh_fech_in!P22/RES_summary!P$21)</f>
        <v>10.12123733769341</v>
      </c>
      <c r="Q22" s="72">
        <f>IF(RES_hh_fech_in!Q22=0,0,RES_hh_fech_in!Q22/RES_summary!Q$21)</f>
        <v>0</v>
      </c>
      <c r="R22" s="72">
        <f>IF(RES_hh_fech_in!R22=0,0,RES_hh_fech_in!R22/RES_summary!R$21)</f>
        <v>0</v>
      </c>
      <c r="S22" s="72">
        <f>IF(RES_hh_fech_in!S22=0,0,RES_hh_fech_in!S22/RES_summary!S$21)</f>
        <v>0</v>
      </c>
      <c r="T22" s="72">
        <f>IF(RES_hh_fech_in!T22=0,0,RES_hh_fech_in!T22/RES_summary!T$21)</f>
        <v>0</v>
      </c>
      <c r="U22" s="72">
        <f>IF(RES_hh_fech_in!U22=0,0,RES_hh_fech_in!U22/RES_summary!U$21)</f>
        <v>8.5694476244479674</v>
      </c>
      <c r="V22" s="72">
        <f>IF(RES_hh_fech_in!V22=0,0,RES_hh_fech_in!V22/RES_summary!V$21)</f>
        <v>8.5329989166058944</v>
      </c>
      <c r="W22" s="72">
        <f>IF(RES_hh_fech_in!W22=0,0,RES_hh_fech_in!W22/RES_summary!W$21)</f>
        <v>8.5795992874530054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10.015907198345429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8.8729328272904695</v>
      </c>
      <c r="G23" s="72">
        <f>IF(RES_hh_fech_in!G23=0,0,RES_hh_fech_in!G23/RES_summary!G$21)</f>
        <v>8.8986013756410163</v>
      </c>
      <c r="H23" s="72">
        <f>IF(RES_hh_fech_in!H23=0,0,RES_hh_fech_in!H23/RES_summary!H$21)</f>
        <v>8.9121482318488354</v>
      </c>
      <c r="I23" s="72">
        <f>IF(RES_hh_fech_in!I23=0,0,RES_hh_fech_in!I23/RES_summary!I$21)</f>
        <v>8.7557945137028064</v>
      </c>
      <c r="J23" s="72">
        <f>IF(RES_hh_fech_in!J23=0,0,RES_hh_fech_in!J23/RES_summary!J$21)</f>
        <v>9.0993724447329125</v>
      </c>
      <c r="K23" s="72">
        <f>IF(RES_hh_fech_in!K23=0,0,RES_hh_fech_in!K23/RES_summary!K$21)</f>
        <v>9.1595761483433797</v>
      </c>
      <c r="L23" s="72">
        <f>IF(RES_hh_fech_in!L23=0,0,RES_hh_fech_in!L23/RES_summary!L$21)</f>
        <v>7.9508303782136522</v>
      </c>
      <c r="M23" s="72">
        <f>IF(RES_hh_fech_in!M23=0,0,RES_hh_fech_in!M23/RES_summary!M$21)</f>
        <v>8.5626578486731226</v>
      </c>
      <c r="N23" s="72">
        <f>IF(RES_hh_fech_in!N23=0,0,RES_hh_fech_in!N23/RES_summary!N$21)</f>
        <v>8.3651200874615927</v>
      </c>
      <c r="O23" s="72">
        <f>IF(RES_hh_fech_in!O23=0,0,RES_hh_fech_in!O23/RES_summary!O$21)</f>
        <v>8.444170021703</v>
      </c>
      <c r="P23" s="72">
        <f>IF(RES_hh_fech_in!P23=0,0,RES_hh_fech_in!P23/RES_summary!P$21)</f>
        <v>6.0618784699796473</v>
      </c>
      <c r="Q23" s="72">
        <f>IF(RES_hh_fech_in!Q23=0,0,RES_hh_fech_in!Q23/RES_summary!Q$21)</f>
        <v>8.0227886983465488</v>
      </c>
      <c r="R23" s="72">
        <f>IF(RES_hh_fech_in!R23=0,0,RES_hh_fech_in!R23/RES_summary!R$21)</f>
        <v>9.2723015112077594</v>
      </c>
      <c r="S23" s="72">
        <f>IF(RES_hh_fech_in!S23=0,0,RES_hh_fech_in!S23/RES_summary!S$21)</f>
        <v>8.8657752624294428</v>
      </c>
      <c r="T23" s="72">
        <f>IF(RES_hh_fech_in!T23=0,0,RES_hh_fech_in!T23/RES_summary!T$21)</f>
        <v>8.4426614025823277</v>
      </c>
      <c r="U23" s="72">
        <f>IF(RES_hh_fech_in!U23=0,0,RES_hh_fech_in!U23/RES_summary!U$21)</f>
        <v>8.9574283221912214</v>
      </c>
      <c r="V23" s="72">
        <f>IF(RES_hh_fech_in!V23=0,0,RES_hh_fech_in!V23/RES_summary!V$21)</f>
        <v>9.019224886242192</v>
      </c>
      <c r="W23" s="72">
        <f>IF(RES_hh_fech_in!W23=0,0,RES_hh_fech_in!W23/RES_summary!W$21)</f>
        <v>8.8411681668560878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0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0</v>
      </c>
      <c r="G24" s="72">
        <f>IF(RES_hh_fech_in!G24=0,0,RES_hh_fech_in!G24/RES_summary!G$21)</f>
        <v>0</v>
      </c>
      <c r="H24" s="72">
        <f>IF(RES_hh_fech_in!H24=0,0,RES_hh_fech_in!H24/RES_summary!H$21)</f>
        <v>0</v>
      </c>
      <c r="I24" s="72">
        <f>IF(RES_hh_fech_in!I24=0,0,RES_hh_fech_in!I24/RES_summary!I$21)</f>
        <v>0</v>
      </c>
      <c r="J24" s="72">
        <f>IF(RES_hh_fech_in!J24=0,0,RES_hh_fech_in!J24/RES_summary!J$21)</f>
        <v>0</v>
      </c>
      <c r="K24" s="72">
        <f>IF(RES_hh_fech_in!K24=0,0,RES_hh_fech_in!K24/RES_summary!K$21)</f>
        <v>0</v>
      </c>
      <c r="L24" s="72">
        <f>IF(RES_hh_fech_in!L24=0,0,RES_hh_fech_in!L24/RES_summary!L$21)</f>
        <v>0</v>
      </c>
      <c r="M24" s="72">
        <f>IF(RES_hh_fech_in!M24=0,0,RES_hh_fech_in!M24/RES_summary!M$21)</f>
        <v>0</v>
      </c>
      <c r="N24" s="72">
        <f>IF(RES_hh_fech_in!N24=0,0,RES_hh_fech_in!N24/RES_summary!N$21)</f>
        <v>0</v>
      </c>
      <c r="O24" s="72">
        <f>IF(RES_hh_fech_in!O24=0,0,RES_hh_fech_in!O24/RES_summary!O$21)</f>
        <v>0</v>
      </c>
      <c r="P24" s="72">
        <f>IF(RES_hh_fech_in!P24=0,0,RES_hh_fech_in!P24/RES_summary!P$21)</f>
        <v>0</v>
      </c>
      <c r="Q24" s="72">
        <f>IF(RES_hh_fech_in!Q24=0,0,RES_hh_fech_in!Q24/RES_summary!Q$21)</f>
        <v>0</v>
      </c>
      <c r="R24" s="72">
        <f>IF(RES_hh_fech_in!R24=0,0,RES_hh_fech_in!R24/RES_summary!R$21)</f>
        <v>0</v>
      </c>
      <c r="S24" s="72">
        <f>IF(RES_hh_fech_in!S24=0,0,RES_hh_fech_in!S24/RES_summary!S$21)</f>
        <v>0</v>
      </c>
      <c r="T24" s="72">
        <f>IF(RES_hh_fech_in!T24=0,0,RES_hh_fech_in!T24/RES_summary!T$21)</f>
        <v>0</v>
      </c>
      <c r="U24" s="72">
        <f>IF(RES_hh_fech_in!U24=0,0,RES_hh_fech_in!U24/RES_summary!U$21)</f>
        <v>0</v>
      </c>
      <c r="V24" s="72">
        <f>IF(RES_hh_fech_in!V24=0,0,RES_hh_fech_in!V24/RES_summary!V$21)</f>
        <v>0</v>
      </c>
      <c r="W24" s="72">
        <f>IF(RES_hh_fech_in!W24=0,0,RES_hh_fech_in!W24/RES_summary!W$21)</f>
        <v>0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11.484319773390625</v>
      </c>
      <c r="D25" s="74">
        <f>IF(RES_hh_fech_in!D25=0,0,RES_hh_fech_in!D25/RES_summary!D$21)</f>
        <v>10.11557628243405</v>
      </c>
      <c r="E25" s="74">
        <f>IF(RES_hh_fech_in!E25=0,0,RES_hh_fech_in!E25/RES_summary!E$21)</f>
        <v>8.4082271558037824</v>
      </c>
      <c r="F25" s="74">
        <f>IF(RES_hh_fech_in!F25=0,0,RES_hh_fech_in!F25/RES_summary!F$21)</f>
        <v>8.6673880376240131</v>
      </c>
      <c r="G25" s="74">
        <f>IF(RES_hh_fech_in!G25=0,0,RES_hh_fech_in!G25/RES_summary!G$21)</f>
        <v>9.0870852923970187</v>
      </c>
      <c r="H25" s="74">
        <f>IF(RES_hh_fech_in!H25=0,0,RES_hh_fech_in!H25/RES_summary!H$21)</f>
        <v>9.1741892157873064</v>
      </c>
      <c r="I25" s="74">
        <f>IF(RES_hh_fech_in!I25=0,0,RES_hh_fech_in!I25/RES_summary!I$21)</f>
        <v>6.9209996343759821</v>
      </c>
      <c r="J25" s="74">
        <f>IF(RES_hh_fech_in!J25=0,0,RES_hh_fech_in!J25/RES_summary!J$21)</f>
        <v>5.7007657592588643</v>
      </c>
      <c r="K25" s="74">
        <f>IF(RES_hh_fech_in!K25=0,0,RES_hh_fech_in!K25/RES_summary!K$21)</f>
        <v>5.4186214263183663</v>
      </c>
      <c r="L25" s="74">
        <f>IF(RES_hh_fech_in!L25=0,0,RES_hh_fech_in!L25/RES_summary!L$21)</f>
        <v>6.9622064689645367</v>
      </c>
      <c r="M25" s="74">
        <f>IF(RES_hh_fech_in!M25=0,0,RES_hh_fech_in!M25/RES_summary!M$21)</f>
        <v>9.0461309596306663</v>
      </c>
      <c r="N25" s="74">
        <f>IF(RES_hh_fech_in!N25=0,0,RES_hh_fech_in!N25/RES_summary!N$21)</f>
        <v>6.9831173502150241</v>
      </c>
      <c r="O25" s="74">
        <f>IF(RES_hh_fech_in!O25=0,0,RES_hh_fech_in!O25/RES_summary!O$21)</f>
        <v>5.6802034412635463</v>
      </c>
      <c r="P25" s="74">
        <f>IF(RES_hh_fech_in!P25=0,0,RES_hh_fech_in!P25/RES_summary!P$21)</f>
        <v>4.35563435338329</v>
      </c>
      <c r="Q25" s="74">
        <f>IF(RES_hh_fech_in!Q25=0,0,RES_hh_fech_in!Q25/RES_summary!Q$21)</f>
        <v>4.7179495388447732</v>
      </c>
      <c r="R25" s="74">
        <f>IF(RES_hh_fech_in!R25=0,0,RES_hh_fech_in!R25/RES_summary!R$21)</f>
        <v>4.1374937688421509</v>
      </c>
      <c r="S25" s="74">
        <f>IF(RES_hh_fech_in!S25=0,0,RES_hh_fech_in!S25/RES_summary!S$21)</f>
        <v>4.9533358672005434</v>
      </c>
      <c r="T25" s="74">
        <f>IF(RES_hh_fech_in!T25=0,0,RES_hh_fech_in!T25/RES_summary!T$21)</f>
        <v>6.0441242165210962</v>
      </c>
      <c r="U25" s="74">
        <f>IF(RES_hh_fech_in!U25=0,0,RES_hh_fech_in!U25/RES_summary!U$21)</f>
        <v>5.8741374081893403</v>
      </c>
      <c r="V25" s="74">
        <f>IF(RES_hh_fech_in!V25=0,0,RES_hh_fech_in!V25/RES_summary!V$21)</f>
        <v>5.6069419442261523</v>
      </c>
      <c r="W25" s="74">
        <f>IF(RES_hh_fech_in!W25=0,0,RES_hh_fech_in!W25/RES_summary!W$21)</f>
        <v>5.330130072382036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6.1703746844708638</v>
      </c>
      <c r="D26" s="77">
        <f>IF(RES_hh_fech_in!D26=0,0,RES_hh_fech_in!D26/RES_summary!D$21)</f>
        <v>6.5407501116952824</v>
      </c>
      <c r="E26" s="77">
        <f>IF(RES_hh_fech_in!E26=0,0,RES_hh_fech_in!E26/RES_summary!E$21)</f>
        <v>6.2371980982179567</v>
      </c>
      <c r="F26" s="77">
        <f>IF(RES_hh_fech_in!F26=0,0,RES_hh_fech_in!F26/RES_summary!F$21)</f>
        <v>6.1197851178663152</v>
      </c>
      <c r="G26" s="77">
        <f>IF(RES_hh_fech_in!G26=0,0,RES_hh_fech_in!G26/RES_summary!G$21)</f>
        <v>6.1626797802834004</v>
      </c>
      <c r="H26" s="77">
        <f>IF(RES_hh_fech_in!H26=0,0,RES_hh_fech_in!H26/RES_summary!H$21)</f>
        <v>6.3162967102406897</v>
      </c>
      <c r="I26" s="77">
        <f>IF(RES_hh_fech_in!I26=0,0,RES_hh_fech_in!I26/RES_summary!I$21)</f>
        <v>6.2452223525737898</v>
      </c>
      <c r="J26" s="77">
        <f>IF(RES_hh_fech_in!J26=0,0,RES_hh_fech_in!J26/RES_summary!J$21)</f>
        <v>6.2105273527104181</v>
      </c>
      <c r="K26" s="77">
        <f>IF(RES_hh_fech_in!K26=0,0,RES_hh_fech_in!K26/RES_summary!K$21)</f>
        <v>6.0305740051254073</v>
      </c>
      <c r="L26" s="77">
        <f>IF(RES_hh_fech_in!L26=0,0,RES_hh_fech_in!L26/RES_summary!L$21)</f>
        <v>6.2752330618455616</v>
      </c>
      <c r="M26" s="77">
        <f>IF(RES_hh_fech_in!M26=0,0,RES_hh_fech_in!M26/RES_summary!M$21)</f>
        <v>6.1011798043659438</v>
      </c>
      <c r="N26" s="77">
        <f>IF(RES_hh_fech_in!N26=0,0,RES_hh_fech_in!N26/RES_summary!N$21)</f>
        <v>6.1198580317071016</v>
      </c>
      <c r="O26" s="77">
        <f>IF(RES_hh_fech_in!O26=0,0,RES_hh_fech_in!O26/RES_summary!O$21)</f>
        <v>6.1456681409962304</v>
      </c>
      <c r="P26" s="77">
        <f>IF(RES_hh_fech_in!P26=0,0,RES_hh_fech_in!P26/RES_summary!P$21)</f>
        <v>6.1333559657177235</v>
      </c>
      <c r="Q26" s="77">
        <f>IF(RES_hh_fech_in!Q26=0,0,RES_hh_fech_in!Q26/RES_summary!Q$21)</f>
        <v>6.2593280582036286</v>
      </c>
      <c r="R26" s="77">
        <f>IF(RES_hh_fech_in!R26=0,0,RES_hh_fech_in!R26/RES_summary!R$21)</f>
        <v>6.4590092596612836</v>
      </c>
      <c r="S26" s="77">
        <f>IF(RES_hh_fech_in!S26=0,0,RES_hh_fech_in!S26/RES_summary!S$21)</f>
        <v>6.5515065278769544</v>
      </c>
      <c r="T26" s="77">
        <f>IF(RES_hh_fech_in!T26=0,0,RES_hh_fech_in!T26/RES_summary!T$21)</f>
        <v>6.6043370497898355</v>
      </c>
      <c r="U26" s="77">
        <f>IF(RES_hh_fech_in!U26=0,0,RES_hh_fech_in!U26/RES_summary!U$21)</f>
        <v>6.5297813411683032</v>
      </c>
      <c r="V26" s="77">
        <f>IF(RES_hh_fech_in!V26=0,0,RES_hh_fech_in!V26/RES_summary!V$21)</f>
        <v>6.6446409935930077</v>
      </c>
      <c r="W26" s="77">
        <f>IF(RES_hh_fech_in!W26=0,0,RES_hh_fech_in!W26/RES_summary!W$21)</f>
        <v>6.877849547603252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6.675549478307512</v>
      </c>
      <c r="D27" s="69">
        <f>IF(RES_hh_fech_in!D27=0,0,RES_hh_fech_in!D27/RES_summary!D$21)</f>
        <v>6.7605655136538214</v>
      </c>
      <c r="E27" s="69">
        <f>IF(RES_hh_fech_in!E27=0,0,RES_hh_fech_in!E27/RES_summary!E$21)</f>
        <v>6.795319672112905</v>
      </c>
      <c r="F27" s="69">
        <f>IF(RES_hh_fech_in!F27=0,0,RES_hh_fech_in!F27/RES_summary!F$21)</f>
        <v>6.5037462189710116</v>
      </c>
      <c r="G27" s="69">
        <f>IF(RES_hh_fech_in!G27=0,0,RES_hh_fech_in!G27/RES_summary!G$21)</f>
        <v>6.5151323396166614</v>
      </c>
      <c r="H27" s="69">
        <f>IF(RES_hh_fech_in!H27=0,0,RES_hh_fech_in!H27/RES_summary!H$21)</f>
        <v>7.4435777973609243</v>
      </c>
      <c r="I27" s="69">
        <f>IF(RES_hh_fech_in!I27=0,0,RES_hh_fech_in!I27/RES_summary!I$21)</f>
        <v>7.2360244389135318</v>
      </c>
      <c r="J27" s="69">
        <f>IF(RES_hh_fech_in!J27=0,0,RES_hh_fech_in!J27/RES_summary!J$21)</f>
        <v>6.9953430137790091</v>
      </c>
      <c r="K27" s="69">
        <f>IF(RES_hh_fech_in!K27=0,0,RES_hh_fech_in!K27/RES_summary!K$21)</f>
        <v>6.7286015093636795</v>
      </c>
      <c r="L27" s="69">
        <f>IF(RES_hh_fech_in!L27=0,0,RES_hh_fech_in!L27/RES_summary!L$21)</f>
        <v>6.8277809870364319</v>
      </c>
      <c r="M27" s="69">
        <f>IF(RES_hh_fech_in!M27=0,0,RES_hh_fech_in!M27/RES_summary!M$21)</f>
        <v>6.0438300062223043</v>
      </c>
      <c r="N27" s="69">
        <f>IF(RES_hh_fech_in!N27=0,0,RES_hh_fech_in!N27/RES_summary!N$21)</f>
        <v>5.847863922371503</v>
      </c>
      <c r="O27" s="69">
        <f>IF(RES_hh_fech_in!O27=0,0,RES_hh_fech_in!O27/RES_summary!O$21)</f>
        <v>5.0554685817729776</v>
      </c>
      <c r="P27" s="69">
        <f>IF(RES_hh_fech_in!P27=0,0,RES_hh_fech_in!P27/RES_summary!P$21)</f>
        <v>5.4747013975572703</v>
      </c>
      <c r="Q27" s="69">
        <f>IF(RES_hh_fech_in!Q27=0,0,RES_hh_fech_in!Q27/RES_summary!Q$21)</f>
        <v>5.5863733349229721</v>
      </c>
      <c r="R27" s="69">
        <f>IF(RES_hh_fech_in!R27=0,0,RES_hh_fech_in!R27/RES_summary!R$21)</f>
        <v>5.7907359138121466</v>
      </c>
      <c r="S27" s="69">
        <f>IF(RES_hh_fech_in!S27=0,0,RES_hh_fech_in!S27/RES_summary!S$21)</f>
        <v>5.5567441193132803</v>
      </c>
      <c r="T27" s="69">
        <f>IF(RES_hh_fech_in!T27=0,0,RES_hh_fech_in!T27/RES_summary!T$21)</f>
        <v>5.8276263093583642</v>
      </c>
      <c r="U27" s="69">
        <f>IF(RES_hh_fech_in!U27=0,0,RES_hh_fech_in!U27/RES_summary!U$21)</f>
        <v>5.3615295645781265</v>
      </c>
      <c r="V27" s="69">
        <f>IF(RES_hh_fech_in!V27=0,0,RES_hh_fech_in!V27/RES_summary!V$21)</f>
        <v>5.2566471332230789</v>
      </c>
      <c r="W27" s="69">
        <f>IF(RES_hh_fech_in!W27=0,0,RES_hh_fech_in!W27/RES_summary!W$21)</f>
        <v>5.4212759576550695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7.5006236041655425</v>
      </c>
      <c r="D28" s="72">
        <f>IF(RES_hh_fech_in!D28=0,0,RES_hh_fech_in!D28/RES_summary!D$21)</f>
        <v>7.6054523046306555</v>
      </c>
      <c r="E28" s="72">
        <f>IF(RES_hh_fech_in!E28=0,0,RES_hh_fech_in!E28/RES_summary!E$21)</f>
        <v>7.5468475276661122</v>
      </c>
      <c r="F28" s="72">
        <f>IF(RES_hh_fech_in!F28=0,0,RES_hh_fech_in!F28/RES_summary!F$21)</f>
        <v>7.7249483832181474</v>
      </c>
      <c r="G28" s="72">
        <f>IF(RES_hh_fech_in!G28=0,0,RES_hh_fech_in!G28/RES_summary!G$21)</f>
        <v>7.8442851574496011</v>
      </c>
      <c r="H28" s="72">
        <f>IF(RES_hh_fech_in!H28=0,0,RES_hh_fech_in!H28/RES_summary!H$21)</f>
        <v>8.1477594460735201</v>
      </c>
      <c r="I28" s="72">
        <f>IF(RES_hh_fech_in!I28=0,0,RES_hh_fech_in!I28/RES_summary!I$21)</f>
        <v>8.1881173508060474</v>
      </c>
      <c r="J28" s="72">
        <f>IF(RES_hh_fech_in!J28=0,0,RES_hh_fech_in!J28/RES_summary!J$21)</f>
        <v>8.2541547215010471</v>
      </c>
      <c r="K28" s="72">
        <f>IF(RES_hh_fech_in!K28=0,0,RES_hh_fech_in!K28/RES_summary!K$21)</f>
        <v>8.0836261711868147</v>
      </c>
      <c r="L28" s="72">
        <f>IF(RES_hh_fech_in!L28=0,0,RES_hh_fech_in!L28/RES_summary!L$21)</f>
        <v>7.8410108881397758</v>
      </c>
      <c r="M28" s="72">
        <f>IF(RES_hh_fech_in!M28=0,0,RES_hh_fech_in!M28/RES_summary!M$21)</f>
        <v>7.5274543176151303</v>
      </c>
      <c r="N28" s="72">
        <f>IF(RES_hh_fech_in!N28=0,0,RES_hh_fech_in!N28/RES_summary!N$21)</f>
        <v>6.94270161725803</v>
      </c>
      <c r="O28" s="72">
        <f>IF(RES_hh_fech_in!O28=0,0,RES_hh_fech_in!O28/RES_summary!O$21)</f>
        <v>6.1940084810938876</v>
      </c>
      <c r="P28" s="72">
        <f>IF(RES_hh_fech_in!P28=0,0,RES_hh_fech_in!P28/RES_summary!P$21)</f>
        <v>6.4601079730233764</v>
      </c>
      <c r="Q28" s="72">
        <f>IF(RES_hh_fech_in!Q28=0,0,RES_hh_fech_in!Q28/RES_summary!Q$21)</f>
        <v>6.6519892936048812</v>
      </c>
      <c r="R28" s="72">
        <f>IF(RES_hh_fech_in!R28=0,0,RES_hh_fech_in!R28/RES_summary!R$21)</f>
        <v>6.5005799662133379</v>
      </c>
      <c r="S28" s="72">
        <f>IF(RES_hh_fech_in!S28=0,0,RES_hh_fech_in!S28/RES_summary!S$21)</f>
        <v>6.9876429483345674</v>
      </c>
      <c r="T28" s="72">
        <f>IF(RES_hh_fech_in!T28=0,0,RES_hh_fech_in!T28/RES_summary!T$21)</f>
        <v>6.8187391455466484</v>
      </c>
      <c r="U28" s="72">
        <f>IF(RES_hh_fech_in!U28=0,0,RES_hh_fech_in!U28/RES_summary!U$21)</f>
        <v>7.2557469676326436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7.4369809750160245</v>
      </c>
      <c r="D29" s="72">
        <f>IF(RES_hh_fech_in!D29=0,0,RES_hh_fech_in!D29/RES_summary!D$21)</f>
        <v>7.5655345701729235</v>
      </c>
      <c r="E29" s="72">
        <f>IF(RES_hh_fech_in!E29=0,0,RES_hh_fech_in!E29/RES_summary!E$21)</f>
        <v>7.5839747616758864</v>
      </c>
      <c r="F29" s="72">
        <f>IF(RES_hh_fech_in!F29=0,0,RES_hh_fech_in!F29/RES_summary!F$21)</f>
        <v>7.7418159047313022</v>
      </c>
      <c r="G29" s="72">
        <f>IF(RES_hh_fech_in!G29=0,0,RES_hh_fech_in!G29/RES_summary!G$21)</f>
        <v>7.8506303079941642</v>
      </c>
      <c r="H29" s="72">
        <f>IF(RES_hh_fech_in!H29=0,0,RES_hh_fech_in!H29/RES_summary!H$21)</f>
        <v>8.031592338633601</v>
      </c>
      <c r="I29" s="72">
        <f>IF(RES_hh_fech_in!I29=0,0,RES_hh_fech_in!I29/RES_summary!I$21)</f>
        <v>8.1842653543935047</v>
      </c>
      <c r="J29" s="72">
        <f>IF(RES_hh_fech_in!J29=0,0,RES_hh_fech_in!J29/RES_summary!J$21)</f>
        <v>8.2021244812303244</v>
      </c>
      <c r="K29" s="72">
        <f>IF(RES_hh_fech_in!K29=0,0,RES_hh_fech_in!K29/RES_summary!K$21)</f>
        <v>7.9848513925740541</v>
      </c>
      <c r="L29" s="72">
        <f>IF(RES_hh_fech_in!L29=0,0,RES_hh_fech_in!L29/RES_summary!L$21)</f>
        <v>7.7692378481521365</v>
      </c>
      <c r="M29" s="72">
        <f>IF(RES_hh_fech_in!M29=0,0,RES_hh_fech_in!M29/RES_summary!M$21)</f>
        <v>7.115099811901672</v>
      </c>
      <c r="N29" s="72">
        <f>IF(RES_hh_fech_in!N29=0,0,RES_hh_fech_in!N29/RES_summary!N$21)</f>
        <v>6.7926302467696393</v>
      </c>
      <c r="O29" s="72">
        <f>IF(RES_hh_fech_in!O29=0,0,RES_hh_fech_in!O29/RES_summary!O$21)</f>
        <v>6.528774894637408</v>
      </c>
      <c r="P29" s="72">
        <f>IF(RES_hh_fech_in!P29=0,0,RES_hh_fech_in!P29/RES_summary!P$21)</f>
        <v>6.4420236540111633</v>
      </c>
      <c r="Q29" s="72">
        <f>IF(RES_hh_fech_in!Q29=0,0,RES_hh_fech_in!Q29/RES_summary!Q$21)</f>
        <v>6.4987920628352986</v>
      </c>
      <c r="R29" s="72">
        <f>IF(RES_hh_fech_in!R29=0,0,RES_hh_fech_in!R29/RES_summary!R$21)</f>
        <v>6.6131777411008343</v>
      </c>
      <c r="S29" s="72">
        <f>IF(RES_hh_fech_in!S29=0,0,RES_hh_fech_in!S29/RES_summary!S$21)</f>
        <v>6.7837624460215924</v>
      </c>
      <c r="T29" s="72">
        <f>IF(RES_hh_fech_in!T29=0,0,RES_hh_fech_in!T29/RES_summary!T$21)</f>
        <v>7.1125779024999307</v>
      </c>
      <c r="U29" s="72">
        <f>IF(RES_hh_fech_in!U29=0,0,RES_hh_fech_in!U29/RES_summary!U$21)</f>
        <v>6.3370733157973529</v>
      </c>
      <c r="V29" s="72">
        <f>IF(RES_hh_fech_in!V29=0,0,RES_hh_fech_in!V29/RES_summary!V$21)</f>
        <v>6.284690740946365</v>
      </c>
      <c r="W29" s="72">
        <f>IF(RES_hh_fech_in!W29=0,0,RES_hh_fech_in!W29/RES_summary!W$21)</f>
        <v>6.6195569190650394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7.6903096850116173</v>
      </c>
      <c r="D30" s="72">
        <f>IF(RES_hh_fech_in!D30=0,0,RES_hh_fech_in!D30/RES_summary!D$21)</f>
        <v>7.634442811537987</v>
      </c>
      <c r="E30" s="72">
        <f>IF(RES_hh_fech_in!E30=0,0,RES_hh_fech_in!E30/RES_summary!E$21)</f>
        <v>8.1700986072226449</v>
      </c>
      <c r="F30" s="72">
        <f>IF(RES_hh_fech_in!F30=0,0,RES_hh_fech_in!F30/RES_summary!F$21)</f>
        <v>7.4400630004011106</v>
      </c>
      <c r="G30" s="72">
        <f>IF(RES_hh_fech_in!G30=0,0,RES_hh_fech_in!G30/RES_summary!G$21)</f>
        <v>7.311091135038831</v>
      </c>
      <c r="H30" s="72">
        <f>IF(RES_hh_fech_in!H30=0,0,RES_hh_fech_in!H30/RES_summary!H$21)</f>
        <v>8.8824868424010983</v>
      </c>
      <c r="I30" s="72">
        <f>IF(RES_hh_fech_in!I30=0,0,RES_hh_fech_in!I30/RES_summary!I$21)</f>
        <v>8.5799564961059751</v>
      </c>
      <c r="J30" s="72">
        <f>IF(RES_hh_fech_in!J30=0,0,RES_hh_fech_in!J30/RES_summary!J$21)</f>
        <v>8.2813256342882173</v>
      </c>
      <c r="K30" s="72">
        <f>IF(RES_hh_fech_in!K30=0,0,RES_hh_fech_in!K30/RES_summary!K$21)</f>
        <v>8.127499779347378</v>
      </c>
      <c r="L30" s="72">
        <f>IF(RES_hh_fech_in!L30=0,0,RES_hh_fech_in!L30/RES_summary!L$21)</f>
        <v>8.2647752963284731</v>
      </c>
      <c r="M30" s="72">
        <f>IF(RES_hh_fech_in!M30=0,0,RES_hh_fech_in!M30/RES_summary!M$21)</f>
        <v>6.7915998045643411</v>
      </c>
      <c r="N30" s="72">
        <f>IF(RES_hh_fech_in!N30=0,0,RES_hh_fech_in!N30/RES_summary!N$21)</f>
        <v>7.1025477008416145</v>
      </c>
      <c r="O30" s="72">
        <f>IF(RES_hh_fech_in!O30=0,0,RES_hh_fech_in!O30/RES_summary!O$21)</f>
        <v>6.0478517610233187</v>
      </c>
      <c r="P30" s="72">
        <f>IF(RES_hh_fech_in!P30=0,0,RES_hh_fech_in!P30/RES_summary!P$21)</f>
        <v>6.11577879354014</v>
      </c>
      <c r="Q30" s="72">
        <f>IF(RES_hh_fech_in!Q30=0,0,RES_hh_fech_in!Q30/RES_summary!Q$21)</f>
        <v>6.5578499289906178</v>
      </c>
      <c r="R30" s="72">
        <f>IF(RES_hh_fech_in!R30=0,0,RES_hh_fech_in!R30/RES_summary!R$21)</f>
        <v>6.9807521372702812</v>
      </c>
      <c r="S30" s="72">
        <f>IF(RES_hh_fech_in!S30=0,0,RES_hh_fech_in!S30/RES_summary!S$21)</f>
        <v>6.6433742668605467</v>
      </c>
      <c r="T30" s="72">
        <f>IF(RES_hh_fech_in!T30=0,0,RES_hh_fech_in!T30/RES_summary!T$21)</f>
        <v>7.0916397748226103</v>
      </c>
      <c r="U30" s="72">
        <f>IF(RES_hh_fech_in!U30=0,0,RES_hh_fech_in!U30/RES_summary!U$21)</f>
        <v>6.4749460740270806</v>
      </c>
      <c r="V30" s="72">
        <f>IF(RES_hh_fech_in!V30=0,0,RES_hh_fech_in!V30/RES_summary!V$21)</f>
        <v>6.3862673587327761</v>
      </c>
      <c r="W30" s="72">
        <f>IF(RES_hh_fech_in!W30=0,0,RES_hh_fech_in!W30/RES_summary!W$21)</f>
        <v>6.6942144204472989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7.8996246995613095</v>
      </c>
      <c r="D31" s="72">
        <f>IF(RES_hh_fech_in!D31=0,0,RES_hh_fech_in!D31/RES_summary!D$21)</f>
        <v>7.642034675360045</v>
      </c>
      <c r="E31" s="72">
        <f>IF(RES_hh_fech_in!E31=0,0,RES_hh_fech_in!E31/RES_summary!E$21)</f>
        <v>7.8953067131782575</v>
      </c>
      <c r="F31" s="72">
        <f>IF(RES_hh_fech_in!F31=0,0,RES_hh_fech_in!F31/RES_summary!F$21)</f>
        <v>7.5554699011644511</v>
      </c>
      <c r="G31" s="72">
        <f>IF(RES_hh_fech_in!G31=0,0,RES_hh_fech_in!G31/RES_summary!G$21)</f>
        <v>7.6075998644280638</v>
      </c>
      <c r="H31" s="72">
        <f>IF(RES_hh_fech_in!H31=0,0,RES_hh_fech_in!H31/RES_summary!H$21)</f>
        <v>8.7952011824368039</v>
      </c>
      <c r="I31" s="72">
        <f>IF(RES_hh_fech_in!I31=0,0,RES_hh_fech_in!I31/RES_summary!I$21)</f>
        <v>8.4141023635520735</v>
      </c>
      <c r="J31" s="72">
        <f>IF(RES_hh_fech_in!J31=0,0,RES_hh_fech_in!J31/RES_summary!J$21)</f>
        <v>8.2403828664970469</v>
      </c>
      <c r="K31" s="72">
        <f>IF(RES_hh_fech_in!K31=0,0,RES_hh_fech_in!K31/RES_summary!K$21)</f>
        <v>8.0281062698680987</v>
      </c>
      <c r="L31" s="72">
        <f>IF(RES_hh_fech_in!L31=0,0,RES_hh_fech_in!L31/RES_summary!L$21)</f>
        <v>7.9773827599028495</v>
      </c>
      <c r="M31" s="72">
        <f>IF(RES_hh_fech_in!M31=0,0,RES_hh_fech_in!M31/RES_summary!M$21)</f>
        <v>7.5693075453843015</v>
      </c>
      <c r="N31" s="72">
        <f>IF(RES_hh_fech_in!N31=0,0,RES_hh_fech_in!N31/RES_summary!N$21)</f>
        <v>7.531042588872463</v>
      </c>
      <c r="O31" s="72">
        <f>IF(RES_hh_fech_in!O31=0,0,RES_hh_fech_in!O31/RES_summary!O$21)</f>
        <v>7.3781789402735969</v>
      </c>
      <c r="P31" s="72">
        <f>IF(RES_hh_fech_in!P31=0,0,RES_hh_fech_in!P31/RES_summary!P$21)</f>
        <v>7.4566614226414938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6.8895290614879272</v>
      </c>
      <c r="V31" s="72">
        <f>IF(RES_hh_fech_in!V31=0,0,RES_hh_fech_in!V31/RES_summary!V$21)</f>
        <v>6.7968986670671256</v>
      </c>
      <c r="W31" s="72">
        <f>IF(RES_hh_fech_in!W31=0,0,RES_hh_fech_in!W31/RES_summary!W$21)</f>
        <v>6.8111596759103898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6.1210789931965248</v>
      </c>
      <c r="D32" s="77">
        <f>IF(RES_hh_fech_in!D32=0,0,RES_hh_fech_in!D32/RES_summary!D$21)</f>
        <v>5.9068306048800689</v>
      </c>
      <c r="E32" s="77">
        <f>IF(RES_hh_fech_in!E32=0,0,RES_hh_fech_in!E32/RES_summary!E$21)</f>
        <v>5.9218314970146961</v>
      </c>
      <c r="F32" s="77">
        <f>IF(RES_hh_fech_in!F32=0,0,RES_hh_fech_in!F32/RES_summary!F$21)</f>
        <v>5.7860553016145317</v>
      </c>
      <c r="G32" s="77">
        <f>IF(RES_hh_fech_in!G32=0,0,RES_hh_fech_in!G32/RES_summary!G$21)</f>
        <v>5.7857196703776461</v>
      </c>
      <c r="H32" s="77">
        <f>IF(RES_hh_fech_in!H32=0,0,RES_hh_fech_in!H32/RES_summary!H$21)</f>
        <v>6.7535611440818144</v>
      </c>
      <c r="I32" s="77">
        <f>IF(RES_hh_fech_in!I32=0,0,RES_hh_fech_in!I32/RES_summary!I$21)</f>
        <v>6.4840819291326399</v>
      </c>
      <c r="J32" s="77">
        <f>IF(RES_hh_fech_in!J32=0,0,RES_hh_fech_in!J32/RES_summary!J$21)</f>
        <v>6.3006128911618617</v>
      </c>
      <c r="K32" s="77">
        <f>IF(RES_hh_fech_in!K32=0,0,RES_hh_fech_in!K32/RES_summary!K$21)</f>
        <v>6.0018340710148372</v>
      </c>
      <c r="L32" s="77">
        <f>IF(RES_hh_fech_in!L32=0,0,RES_hh_fech_in!L32/RES_summary!L$21)</f>
        <v>6.2154193674300817</v>
      </c>
      <c r="M32" s="77">
        <f>IF(RES_hh_fech_in!M32=0,0,RES_hh_fech_in!M32/RES_summary!M$21)</f>
        <v>5.5355773630424538</v>
      </c>
      <c r="N32" s="77">
        <f>IF(RES_hh_fech_in!N32=0,0,RES_hh_fech_in!N32/RES_summary!N$21)</f>
        <v>5.2633390637530111</v>
      </c>
      <c r="O32" s="77">
        <f>IF(RES_hh_fech_in!O32=0,0,RES_hh_fech_in!O32/RES_summary!O$21)</f>
        <v>4.4206241040772722</v>
      </c>
      <c r="P32" s="77">
        <f>IF(RES_hh_fech_in!P32=0,0,RES_hh_fech_in!P32/RES_summary!P$21)</f>
        <v>5.0289890216628192</v>
      </c>
      <c r="Q32" s="77">
        <f>IF(RES_hh_fech_in!Q32=0,0,RES_hh_fech_in!Q32/RES_summary!Q$21)</f>
        <v>4.8428467489113283</v>
      </c>
      <c r="R32" s="77">
        <f>IF(RES_hh_fech_in!R32=0,0,RES_hh_fech_in!R32/RES_summary!R$21)</f>
        <v>4.7801546954581777</v>
      </c>
      <c r="S32" s="77">
        <f>IF(RES_hh_fech_in!S32=0,0,RES_hh_fech_in!S32/RES_summary!S$21)</f>
        <v>4.7655127355246911</v>
      </c>
      <c r="T32" s="77">
        <f>IF(RES_hh_fech_in!T32=0,0,RES_hh_fech_in!T32/RES_summary!T$21)</f>
        <v>5.0727980684007781</v>
      </c>
      <c r="U32" s="77">
        <f>IF(RES_hh_fech_in!U32=0,0,RES_hh_fech_in!U32/RES_summary!U$21)</f>
        <v>4.7159436153865082</v>
      </c>
      <c r="V32" s="77">
        <f>IF(RES_hh_fech_in!V32=0,0,RES_hh_fech_in!V32/RES_summary!V$21)</f>
        <v>4.6131969784642077</v>
      </c>
      <c r="W32" s="77">
        <f>IF(RES_hh_fech_in!W32=0,0,RES_hh_fech_in!W32/RES_summary!W$21)</f>
        <v>4.5900820634508168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43.690910607097209</v>
      </c>
      <c r="D3" s="65">
        <f>IF(RES_hh_tesh_in!D3=0,0,RES_hh_tesh_in!D3/RES_summary!D$21)</f>
        <v>42.117317497786495</v>
      </c>
      <c r="E3" s="65">
        <f>IF(RES_hh_tesh_in!E3=0,0,RES_hh_tesh_in!E3/RES_summary!E$21)</f>
        <v>45.54229922745489</v>
      </c>
      <c r="F3" s="65">
        <f>IF(RES_hh_tesh_in!F3=0,0,RES_hh_tesh_in!F3/RES_summary!F$21)</f>
        <v>46.755656988038439</v>
      </c>
      <c r="G3" s="65">
        <f>IF(RES_hh_tesh_in!G3=0,0,RES_hh_tesh_in!G3/RES_summary!G$21)</f>
        <v>48.536667544780101</v>
      </c>
      <c r="H3" s="65">
        <f>IF(RES_hh_tesh_in!H3=0,0,RES_hh_tesh_in!H3/RES_summary!H$21)</f>
        <v>48.982139867593077</v>
      </c>
      <c r="I3" s="65">
        <f>IF(RES_hh_tesh_in!I3=0,0,RES_hh_tesh_in!I3/RES_summary!I$21)</f>
        <v>46.445511408069649</v>
      </c>
      <c r="J3" s="65">
        <f>IF(RES_hh_tesh_in!J3=0,0,RES_hh_tesh_in!J3/RES_summary!J$21)</f>
        <v>43.781972015560754</v>
      </c>
      <c r="K3" s="65">
        <f>IF(RES_hh_tesh_in!K3=0,0,RES_hh_tesh_in!K3/RES_summary!K$21)</f>
        <v>45.469936282302491</v>
      </c>
      <c r="L3" s="65">
        <f>IF(RES_hh_tesh_in!L3=0,0,RES_hh_tesh_in!L3/RES_summary!L$21)</f>
        <v>48.669563386745317</v>
      </c>
      <c r="M3" s="65">
        <f>IF(RES_hh_tesh_in!M3=0,0,RES_hh_tesh_in!M3/RES_summary!M$21)</f>
        <v>42.664780884699397</v>
      </c>
      <c r="N3" s="65">
        <f>IF(RES_hh_tesh_in!N3=0,0,RES_hh_tesh_in!N3/RES_summary!N$21)</f>
        <v>41.814004470900223</v>
      </c>
      <c r="O3" s="65">
        <f>IF(RES_hh_tesh_in!O3=0,0,RES_hh_tesh_in!O3/RES_summary!O$21)</f>
        <v>37.299521535876188</v>
      </c>
      <c r="P3" s="65">
        <f>IF(RES_hh_tesh_in!P3=0,0,RES_hh_tesh_in!P3/RES_summary!P$21)</f>
        <v>35.364433871862097</v>
      </c>
      <c r="Q3" s="65">
        <f>IF(RES_hh_tesh_in!Q3=0,0,RES_hh_tesh_in!Q3/RES_summary!Q$21)</f>
        <v>36.460248900117669</v>
      </c>
      <c r="R3" s="65">
        <f>IF(RES_hh_tesh_in!R3=0,0,RES_hh_tesh_in!R3/RES_summary!R$21)</f>
        <v>34.330005690849703</v>
      </c>
      <c r="S3" s="65">
        <f>IF(RES_hh_tesh_in!S3=0,0,RES_hh_tesh_in!S3/RES_summary!S$21)</f>
        <v>34.710993731202038</v>
      </c>
      <c r="T3" s="65">
        <f>IF(RES_hh_tesh_in!T3=0,0,RES_hh_tesh_in!T3/RES_summary!T$21)</f>
        <v>38.629699744599023</v>
      </c>
      <c r="U3" s="65">
        <f>IF(RES_hh_tesh_in!U3=0,0,RES_hh_tesh_in!U3/RES_summary!U$21)</f>
        <v>34.961434838030982</v>
      </c>
      <c r="V3" s="65">
        <f>IF(RES_hh_tesh_in!V3=0,0,RES_hh_tesh_in!V3/RES_summary!V$21)</f>
        <v>34.26610132786098</v>
      </c>
      <c r="W3" s="65">
        <f>IF(RES_hh_tesh_in!W3=0,0,RES_hh_tesh_in!W3/RES_summary!W$21)</f>
        <v>33.57703615803203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29.368246705986284</v>
      </c>
      <c r="D4" s="69">
        <f>IF(RES_hh_tesh_in!D4=0,0,RES_hh_tesh_in!D4/RES_summary!D$21)</f>
        <v>29.105416379460653</v>
      </c>
      <c r="E4" s="69">
        <f>IF(RES_hh_tesh_in!E4=0,0,RES_hh_tesh_in!E4/RES_summary!E$21)</f>
        <v>31.191957454269978</v>
      </c>
      <c r="F4" s="69">
        <f>IF(RES_hh_tesh_in!F4=0,0,RES_hh_tesh_in!F4/RES_summary!F$21)</f>
        <v>32.562866283092269</v>
      </c>
      <c r="G4" s="69">
        <f>IF(RES_hh_tesh_in!G4=0,0,RES_hh_tesh_in!G4/RES_summary!G$21)</f>
        <v>32.857636170370192</v>
      </c>
      <c r="H4" s="69">
        <f>IF(RES_hh_tesh_in!H4=0,0,RES_hh_tesh_in!H4/RES_summary!H$21)</f>
        <v>34.354233577912112</v>
      </c>
      <c r="I4" s="69">
        <f>IF(RES_hh_tesh_in!I4=0,0,RES_hh_tesh_in!I4/RES_summary!I$21)</f>
        <v>32.824249526709295</v>
      </c>
      <c r="J4" s="69">
        <f>IF(RES_hh_tesh_in!J4=0,0,RES_hh_tesh_in!J4/RES_summary!J$21)</f>
        <v>30.668493502068532</v>
      </c>
      <c r="K4" s="69">
        <f>IF(RES_hh_tesh_in!K4=0,0,RES_hh_tesh_in!K4/RES_summary!K$21)</f>
        <v>31.817429238779507</v>
      </c>
      <c r="L4" s="69">
        <f>IF(RES_hh_tesh_in!L4=0,0,RES_hh_tesh_in!L4/RES_summary!L$21)</f>
        <v>34.284437507965166</v>
      </c>
      <c r="M4" s="69">
        <f>IF(RES_hh_tesh_in!M4=0,0,RES_hh_tesh_in!M4/RES_summary!M$21)</f>
        <v>29.77233035530945</v>
      </c>
      <c r="N4" s="69">
        <f>IF(RES_hh_tesh_in!N4=0,0,RES_hh_tesh_in!N4/RES_summary!N$21)</f>
        <v>28.580647290773896</v>
      </c>
      <c r="O4" s="69">
        <f>IF(RES_hh_tesh_in!O4=0,0,RES_hh_tesh_in!O4/RES_summary!O$21)</f>
        <v>26.635828165590524</v>
      </c>
      <c r="P4" s="69">
        <f>IF(RES_hh_tesh_in!P4=0,0,RES_hh_tesh_in!P4/RES_summary!P$21)</f>
        <v>24.709885064565636</v>
      </c>
      <c r="Q4" s="69">
        <f>IF(RES_hh_tesh_in!Q4=0,0,RES_hh_tesh_in!Q4/RES_summary!Q$21)</f>
        <v>25.776702875123316</v>
      </c>
      <c r="R4" s="69">
        <f>IF(RES_hh_tesh_in!R4=0,0,RES_hh_tesh_in!R4/RES_summary!R$21)</f>
        <v>22.026457475558889</v>
      </c>
      <c r="S4" s="69">
        <f>IF(RES_hh_tesh_in!S4=0,0,RES_hh_tesh_in!S4/RES_summary!S$21)</f>
        <v>22.021211246598284</v>
      </c>
      <c r="T4" s="69">
        <f>IF(RES_hh_tesh_in!T4=0,0,RES_hh_tesh_in!T4/RES_summary!T$21)</f>
        <v>24.946751655824425</v>
      </c>
      <c r="U4" s="69">
        <f>IF(RES_hh_tesh_in!U4=0,0,RES_hh_tesh_in!U4/RES_summary!U$21)</f>
        <v>22.498072423709353</v>
      </c>
      <c r="V4" s="69">
        <f>IF(RES_hh_tesh_in!V4=0,0,RES_hh_tesh_in!V4/RES_summary!V$21)</f>
        <v>21.804810601047073</v>
      </c>
      <c r="W4" s="69">
        <f>IF(RES_hh_tesh_in!W4=0,0,RES_hh_tesh_in!W4/RES_summary!W$21)</f>
        <v>20.651092350561772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27.915254651564279</v>
      </c>
      <c r="D5" s="72">
        <f>IF(RES_hh_tesh_in!D5=0,0,RES_hh_tesh_in!D5/RES_summary!D$21)</f>
        <v>30.336611167987773</v>
      </c>
      <c r="E5" s="72">
        <f>IF(RES_hh_tesh_in!E5=0,0,RES_hh_tesh_in!E5/RES_summary!E$21)</f>
        <v>27.224272380481249</v>
      </c>
      <c r="F5" s="72">
        <f>IF(RES_hh_tesh_in!F5=0,0,RES_hh_tesh_in!F5/RES_summary!F$21)</f>
        <v>33.690514887302939</v>
      </c>
      <c r="G5" s="72">
        <f>IF(RES_hh_tesh_in!G5=0,0,RES_hh_tesh_in!G5/RES_summary!G$21)</f>
        <v>34.189970624102692</v>
      </c>
      <c r="H5" s="72">
        <f>IF(RES_hh_tesh_in!H5=0,0,RES_hh_tesh_in!H5/RES_summary!H$21)</f>
        <v>34.151386183093443</v>
      </c>
      <c r="I5" s="72">
        <f>IF(RES_hh_tesh_in!I5=0,0,RES_hh_tesh_in!I5/RES_summary!I$21)</f>
        <v>30.357005221703286</v>
      </c>
      <c r="J5" s="72">
        <f>IF(RES_hh_tesh_in!J5=0,0,RES_hh_tesh_in!J5/RES_summary!J$21)</f>
        <v>31.487835455107518</v>
      </c>
      <c r="K5" s="72">
        <f>IF(RES_hh_tesh_in!K5=0,0,RES_hh_tesh_in!K5/RES_summary!K$21)</f>
        <v>33.636859461719865</v>
      </c>
      <c r="L5" s="72">
        <f>IF(RES_hh_tesh_in!L5=0,0,RES_hh_tesh_in!L5/RES_summary!L$21)</f>
        <v>32.312094024248452</v>
      </c>
      <c r="M5" s="72">
        <f>IF(RES_hh_tesh_in!M5=0,0,RES_hh_tesh_in!M5/RES_summary!M$21)</f>
        <v>29.992380742589241</v>
      </c>
      <c r="N5" s="72">
        <f>IF(RES_hh_tesh_in!N5=0,0,RES_hh_tesh_in!N5/RES_summary!N$21)</f>
        <v>30.13133836965401</v>
      </c>
      <c r="O5" s="72">
        <f>IF(RES_hh_tesh_in!O5=0,0,RES_hh_tesh_in!O5/RES_summary!O$21)</f>
        <v>23.691489360531492</v>
      </c>
      <c r="P5" s="72">
        <f>IF(RES_hh_tesh_in!P5=0,0,RES_hh_tesh_in!P5/RES_summary!P$21)</f>
        <v>22.622041568493618</v>
      </c>
      <c r="Q5" s="72">
        <f>IF(RES_hh_tesh_in!Q5=0,0,RES_hh_tesh_in!Q5/RES_summary!Q$21)</f>
        <v>19.970480930945396</v>
      </c>
      <c r="R5" s="72">
        <f>IF(RES_hh_tesh_in!R5=0,0,RES_hh_tesh_in!R5/RES_summary!R$21)</f>
        <v>17.308427284178894</v>
      </c>
      <c r="S5" s="72">
        <f>IF(RES_hh_tesh_in!S5=0,0,RES_hh_tesh_in!S5/RES_summary!S$21)</f>
        <v>27.853292076762212</v>
      </c>
      <c r="T5" s="72">
        <f>IF(RES_hh_tesh_in!T5=0,0,RES_hh_tesh_in!T5/RES_summary!T$21)</f>
        <v>30.354082049958514</v>
      </c>
      <c r="U5" s="72">
        <f>IF(RES_hh_tesh_in!U5=0,0,RES_hh_tesh_in!U5/RES_summary!U$21)</f>
        <v>19.587706663833394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28.256081277330516</v>
      </c>
      <c r="E6" s="72">
        <f>IF(RES_hh_tesh_in!E6=0,0,RES_hh_tesh_in!E6/RES_summary!E$21)</f>
        <v>29.98757121911494</v>
      </c>
      <c r="F6" s="72">
        <f>IF(RES_hh_tesh_in!F6=0,0,RES_hh_tesh_in!F6/RES_summary!F$21)</f>
        <v>32.48057657608674</v>
      </c>
      <c r="G6" s="72">
        <f>IF(RES_hh_tesh_in!G6=0,0,RES_hh_tesh_in!G6/RES_summary!G$21)</f>
        <v>33.189396024363816</v>
      </c>
      <c r="H6" s="72">
        <f>IF(RES_hh_tesh_in!H6=0,0,RES_hh_tesh_in!H6/RES_summary!H$21)</f>
        <v>31.578315744011494</v>
      </c>
      <c r="I6" s="72">
        <f>IF(RES_hh_tesh_in!I6=0,0,RES_hh_tesh_in!I6/RES_summary!I$21)</f>
        <v>32.119698535103304</v>
      </c>
      <c r="J6" s="72">
        <f>IF(RES_hh_tesh_in!J6=0,0,RES_hh_tesh_in!J6/RES_summary!J$21)</f>
        <v>31.926217210403188</v>
      </c>
      <c r="K6" s="72">
        <f>IF(RES_hh_tesh_in!K6=0,0,RES_hh_tesh_in!K6/RES_summary!K$21)</f>
        <v>30.746412873868</v>
      </c>
      <c r="L6" s="72">
        <f>IF(RES_hh_tesh_in!L6=0,0,RES_hh_tesh_in!L6/RES_summary!L$21)</f>
        <v>33.261620749651264</v>
      </c>
      <c r="M6" s="72">
        <f>IF(RES_hh_tesh_in!M6=0,0,RES_hh_tesh_in!M6/RES_summary!M$21)</f>
        <v>28.031923146823399</v>
      </c>
      <c r="N6" s="72">
        <f>IF(RES_hh_tesh_in!N6=0,0,RES_hh_tesh_in!N6/RES_summary!N$21)</f>
        <v>28.778497857232217</v>
      </c>
      <c r="O6" s="72">
        <f>IF(RES_hh_tesh_in!O6=0,0,RES_hh_tesh_in!O6/RES_summary!O$21)</f>
        <v>26.538315189335847</v>
      </c>
      <c r="P6" s="72">
        <f>IF(RES_hh_tesh_in!P6=0,0,RES_hh_tesh_in!P6/RES_summary!P$21)</f>
        <v>0</v>
      </c>
      <c r="Q6" s="72">
        <f>IF(RES_hh_tesh_in!Q6=0,0,RES_hh_tesh_in!Q6/RES_summary!Q$21)</f>
        <v>23.152530565832446</v>
      </c>
      <c r="R6" s="72">
        <f>IF(RES_hh_tesh_in!R6=0,0,RES_hh_tesh_in!R6/RES_summary!R$21)</f>
        <v>25.146769560431327</v>
      </c>
      <c r="S6" s="72">
        <f>IF(RES_hh_tesh_in!S6=0,0,RES_hh_tesh_in!S6/RES_summary!S$21)</f>
        <v>20.239378380711038</v>
      </c>
      <c r="T6" s="72">
        <f>IF(RES_hh_tesh_in!T6=0,0,RES_hh_tesh_in!T6/RES_summary!T$21)</f>
        <v>24.754833854781783</v>
      </c>
      <c r="U6" s="72">
        <f>IF(RES_hh_tesh_in!U6=0,0,RES_hh_tesh_in!U6/RES_summary!U$21)</f>
        <v>20.774500118833657</v>
      </c>
      <c r="V6" s="72">
        <f>IF(RES_hh_tesh_in!V6=0,0,RES_hh_tesh_in!V6/RES_summary!V$21)</f>
        <v>20.276119362596937</v>
      </c>
      <c r="W6" s="72">
        <f>IF(RES_hh_tesh_in!W6=0,0,RES_hh_tesh_in!W6/RES_summary!W$21)</f>
        <v>20.93967806110469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27.749581632641505</v>
      </c>
      <c r="D7" s="72">
        <f>IF(RES_hh_tesh_in!D7=0,0,RES_hh_tesh_in!D7/RES_summary!D$21)</f>
        <v>27.376876077440158</v>
      </c>
      <c r="E7" s="72">
        <f>IF(RES_hh_tesh_in!E7=0,0,RES_hh_tesh_in!E7/RES_summary!E$21)</f>
        <v>30.366483984598563</v>
      </c>
      <c r="F7" s="72">
        <f>IF(RES_hh_tesh_in!F7=0,0,RES_hh_tesh_in!F7/RES_summary!F$21)</f>
        <v>33.899118519498757</v>
      </c>
      <c r="G7" s="72">
        <f>IF(RES_hh_tesh_in!G7=0,0,RES_hh_tesh_in!G7/RES_summary!G$21)</f>
        <v>33.924379387593753</v>
      </c>
      <c r="H7" s="72">
        <f>IF(RES_hh_tesh_in!H7=0,0,RES_hh_tesh_in!H7/RES_summary!H$21)</f>
        <v>31.193217480744295</v>
      </c>
      <c r="I7" s="72">
        <f>IF(RES_hh_tesh_in!I7=0,0,RES_hh_tesh_in!I7/RES_summary!I$21)</f>
        <v>31.468573186791176</v>
      </c>
      <c r="J7" s="72">
        <f>IF(RES_hh_tesh_in!J7=0,0,RES_hh_tesh_in!J7/RES_summary!J$21)</f>
        <v>31.018236825139482</v>
      </c>
      <c r="K7" s="72">
        <f>IF(RES_hh_tesh_in!K7=0,0,RES_hh_tesh_in!K7/RES_summary!K$21)</f>
        <v>30.957198974273673</v>
      </c>
      <c r="L7" s="72">
        <f>IF(RES_hh_tesh_in!L7=0,0,RES_hh_tesh_in!L7/RES_summary!L$21)</f>
        <v>33.125778116580854</v>
      </c>
      <c r="M7" s="72">
        <f>IF(RES_hh_tesh_in!M7=0,0,RES_hh_tesh_in!M7/RES_summary!M$21)</f>
        <v>28.500913989137189</v>
      </c>
      <c r="N7" s="72">
        <f>IF(RES_hh_tesh_in!N7=0,0,RES_hh_tesh_in!N7/RES_summary!N$21)</f>
        <v>26.618806650097191</v>
      </c>
      <c r="O7" s="72">
        <f>IF(RES_hh_tesh_in!O7=0,0,RES_hh_tesh_in!O7/RES_summary!O$21)</f>
        <v>26.06985522079723</v>
      </c>
      <c r="P7" s="72">
        <f>IF(RES_hh_tesh_in!P7=0,0,RES_hh_tesh_in!P7/RES_summary!P$21)</f>
        <v>23.951681904747684</v>
      </c>
      <c r="Q7" s="72">
        <f>IF(RES_hh_tesh_in!Q7=0,0,RES_hh_tesh_in!Q7/RES_summary!Q$21)</f>
        <v>26.4018910967845</v>
      </c>
      <c r="R7" s="72">
        <f>IF(RES_hh_tesh_in!R7=0,0,RES_hh_tesh_in!R7/RES_summary!R$21)</f>
        <v>22.038096921566179</v>
      </c>
      <c r="S7" s="72">
        <f>IF(RES_hh_tesh_in!S7=0,0,RES_hh_tesh_in!S7/RES_summary!S$21)</f>
        <v>21.72111546269641</v>
      </c>
      <c r="T7" s="72">
        <f>IF(RES_hh_tesh_in!T7=0,0,RES_hh_tesh_in!T7/RES_summary!T$21)</f>
        <v>23.441385973748531</v>
      </c>
      <c r="U7" s="72">
        <f>IF(RES_hh_tesh_in!U7=0,0,RES_hh_tesh_in!U7/RES_summary!U$21)</f>
        <v>20.571732335131884</v>
      </c>
      <c r="V7" s="72">
        <f>IF(RES_hh_tesh_in!V7=0,0,RES_hh_tesh_in!V7/RES_summary!V$21)</f>
        <v>21.683275162537942</v>
      </c>
      <c r="W7" s="72">
        <f>IF(RES_hh_tesh_in!W7=0,0,RES_hh_tesh_in!W7/RES_summary!W$21)</f>
        <v>20.229565768113936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27.413377675340044</v>
      </c>
      <c r="D8" s="72">
        <f>IF(RES_hh_tesh_in!D8=0,0,RES_hh_tesh_in!D8/RES_summary!D$21)</f>
        <v>28.957162519750831</v>
      </c>
      <c r="E8" s="72">
        <f>IF(RES_hh_tesh_in!E8=0,0,RES_hh_tesh_in!E8/RES_summary!E$21)</f>
        <v>31.650772552155235</v>
      </c>
      <c r="F8" s="72">
        <f>IF(RES_hh_tesh_in!F8=0,0,RES_hh_tesh_in!F8/RES_summary!F$21)</f>
        <v>31.432386587863924</v>
      </c>
      <c r="G8" s="72">
        <f>IF(RES_hh_tesh_in!G8=0,0,RES_hh_tesh_in!G8/RES_summary!G$21)</f>
        <v>31.931930328459881</v>
      </c>
      <c r="H8" s="72">
        <f>IF(RES_hh_tesh_in!H8=0,0,RES_hh_tesh_in!H8/RES_summary!H$21)</f>
        <v>33.750695298502244</v>
      </c>
      <c r="I8" s="72">
        <f>IF(RES_hh_tesh_in!I8=0,0,RES_hh_tesh_in!I8/RES_summary!I$21)</f>
        <v>33.102491068072993</v>
      </c>
      <c r="J8" s="72">
        <f>IF(RES_hh_tesh_in!J8=0,0,RES_hh_tesh_in!J8/RES_summary!J$21)</f>
        <v>29.943332164941616</v>
      </c>
      <c r="K8" s="72">
        <f>IF(RES_hh_tesh_in!K8=0,0,RES_hh_tesh_in!K8/RES_summary!K$21)</f>
        <v>30.307652380564285</v>
      </c>
      <c r="L8" s="72">
        <f>IF(RES_hh_tesh_in!L8=0,0,RES_hh_tesh_in!L8/RES_summary!L$21)</f>
        <v>34.895488350945385</v>
      </c>
      <c r="M8" s="72">
        <f>IF(RES_hh_tesh_in!M8=0,0,RES_hh_tesh_in!M8/RES_summary!M$21)</f>
        <v>27.044887738251013</v>
      </c>
      <c r="N8" s="72">
        <f>IF(RES_hh_tesh_in!N8=0,0,RES_hh_tesh_in!N8/RES_summary!N$21)</f>
        <v>27.860649300395817</v>
      </c>
      <c r="O8" s="72">
        <f>IF(RES_hh_tesh_in!O8=0,0,RES_hh_tesh_in!O8/RES_summary!O$21)</f>
        <v>25.854505160122976</v>
      </c>
      <c r="P8" s="72">
        <f>IF(RES_hh_tesh_in!P8=0,0,RES_hh_tesh_in!P8/RES_summary!P$21)</f>
        <v>24.028781689899997</v>
      </c>
      <c r="Q8" s="72">
        <f>IF(RES_hh_tesh_in!Q8=0,0,RES_hh_tesh_in!Q8/RES_summary!Q$21)</f>
        <v>25.159220523900405</v>
      </c>
      <c r="R8" s="72">
        <f>IF(RES_hh_tesh_in!R8=0,0,RES_hh_tesh_in!R8/RES_summary!R$21)</f>
        <v>22.532447165398118</v>
      </c>
      <c r="S8" s="72">
        <f>IF(RES_hh_tesh_in!S8=0,0,RES_hh_tesh_in!S8/RES_summary!S$21)</f>
        <v>21.404814966376044</v>
      </c>
      <c r="T8" s="72">
        <f>IF(RES_hh_tesh_in!T8=0,0,RES_hh_tesh_in!T8/RES_summary!T$21)</f>
        <v>23.061405575359974</v>
      </c>
      <c r="U8" s="72">
        <f>IF(RES_hh_tesh_in!U8=0,0,RES_hh_tesh_in!U8/RES_summary!U$21)</f>
        <v>21.115670149528583</v>
      </c>
      <c r="V8" s="72">
        <f>IF(RES_hh_tesh_in!V8=0,0,RES_hh_tesh_in!V8/RES_summary!V$21)</f>
        <v>20.740516730518976</v>
      </c>
      <c r="W8" s="72">
        <f>IF(RES_hh_tesh_in!W8=0,0,RES_hh_tesh_in!W8/RES_summary!W$21)</f>
        <v>20.962743601330107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27.958899807894152</v>
      </c>
      <c r="D9" s="72">
        <f>IF(RES_hh_tesh_in!D9=0,0,RES_hh_tesh_in!D9/RES_summary!D$21)</f>
        <v>29.081160415133141</v>
      </c>
      <c r="E9" s="72">
        <f>IF(RES_hh_tesh_in!E9=0,0,RES_hh_tesh_in!E9/RES_summary!E$21)</f>
        <v>30.356696940010046</v>
      </c>
      <c r="F9" s="72">
        <f>IF(RES_hh_tesh_in!F9=0,0,RES_hh_tesh_in!F9/RES_summary!F$21)</f>
        <v>31.931996900770649</v>
      </c>
      <c r="G9" s="72">
        <f>IF(RES_hh_tesh_in!G9=0,0,RES_hh_tesh_in!G9/RES_summary!G$21)</f>
        <v>32.539039197401976</v>
      </c>
      <c r="H9" s="72">
        <f>IF(RES_hh_tesh_in!H9=0,0,RES_hh_tesh_in!H9/RES_summary!H$21)</f>
        <v>32.525640335496561</v>
      </c>
      <c r="I9" s="72">
        <f>IF(RES_hh_tesh_in!I9=0,0,RES_hh_tesh_in!I9/RES_summary!I$21)</f>
        <v>31.36685278966171</v>
      </c>
      <c r="J9" s="72">
        <f>IF(RES_hh_tesh_in!J9=0,0,RES_hh_tesh_in!J9/RES_summary!J$21)</f>
        <v>29.99133208154776</v>
      </c>
      <c r="K9" s="72">
        <f>IF(RES_hh_tesh_in!K9=0,0,RES_hh_tesh_in!K9/RES_summary!K$21)</f>
        <v>33.224867682442564</v>
      </c>
      <c r="L9" s="72">
        <f>IF(RES_hh_tesh_in!L9=0,0,RES_hh_tesh_in!L9/RES_summary!L$21)</f>
        <v>32.168134438017177</v>
      </c>
      <c r="M9" s="72">
        <f>IF(RES_hh_tesh_in!M9=0,0,RES_hh_tesh_in!M9/RES_summary!M$21)</f>
        <v>29.838996050697407</v>
      </c>
      <c r="N9" s="72">
        <f>IF(RES_hh_tesh_in!N9=0,0,RES_hh_tesh_in!N9/RES_summary!N$21)</f>
        <v>28.600315270296775</v>
      </c>
      <c r="O9" s="72">
        <f>IF(RES_hh_tesh_in!O9=0,0,RES_hh_tesh_in!O9/RES_summary!O$21)</f>
        <v>26.714197270247389</v>
      </c>
      <c r="P9" s="72">
        <f>IF(RES_hh_tesh_in!P9=0,0,RES_hh_tesh_in!P9/RES_summary!P$21)</f>
        <v>26.206724790544499</v>
      </c>
      <c r="Q9" s="72">
        <f>IF(RES_hh_tesh_in!Q9=0,0,RES_hh_tesh_in!Q9/RES_summary!Q$21)</f>
        <v>0</v>
      </c>
      <c r="R9" s="72">
        <f>IF(RES_hh_tesh_in!R9=0,0,RES_hh_tesh_in!R9/RES_summary!R$21)</f>
        <v>0</v>
      </c>
      <c r="S9" s="72">
        <f>IF(RES_hh_tesh_in!S9=0,0,RES_hh_tesh_in!S9/RES_summary!S$21)</f>
        <v>0</v>
      </c>
      <c r="T9" s="72">
        <f>IF(RES_hh_tesh_in!T9=0,0,RES_hh_tesh_in!T9/RES_summary!T$21)</f>
        <v>0</v>
      </c>
      <c r="U9" s="72">
        <f>IF(RES_hh_tesh_in!U9=0,0,RES_hh_tesh_in!U9/RES_summary!U$21)</f>
        <v>21.73527090377053</v>
      </c>
      <c r="V9" s="72">
        <f>IF(RES_hh_tesh_in!V9=0,0,RES_hh_tesh_in!V9/RES_summary!V$21)</f>
        <v>21.133952280965843</v>
      </c>
      <c r="W9" s="72">
        <f>IF(RES_hh_tesh_in!W9=0,0,RES_hh_tesh_in!W9/RES_summary!W$21)</f>
        <v>20.561145564393509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28.008756258872321</v>
      </c>
      <c r="D10" s="72">
        <f>IF(RES_hh_tesh_in!D10=0,0,RES_hh_tesh_in!D10/RES_summary!D$21)</f>
        <v>29.210881161963151</v>
      </c>
      <c r="E10" s="72">
        <f>IF(RES_hh_tesh_in!E10=0,0,RES_hh_tesh_in!E10/RES_summary!E$21)</f>
        <v>30.63702318389501</v>
      </c>
      <c r="F10" s="72">
        <f>IF(RES_hh_tesh_in!F10=0,0,RES_hh_tesh_in!F10/RES_summary!F$21)</f>
        <v>32.075769166682839</v>
      </c>
      <c r="G10" s="72">
        <f>IF(RES_hh_tesh_in!G10=0,0,RES_hh_tesh_in!G10/RES_summary!G$21)</f>
        <v>32.683708992010963</v>
      </c>
      <c r="H10" s="72">
        <f>IF(RES_hh_tesh_in!H10=0,0,RES_hh_tesh_in!H10/RES_summary!H$21)</f>
        <v>32.845712551334842</v>
      </c>
      <c r="I10" s="72">
        <f>IF(RES_hh_tesh_in!I10=0,0,RES_hh_tesh_in!I10/RES_summary!I$21)</f>
        <v>32.217614348701552</v>
      </c>
      <c r="J10" s="72">
        <f>IF(RES_hh_tesh_in!J10=0,0,RES_hh_tesh_in!J10/RES_summary!J$21)</f>
        <v>31.66897584156359</v>
      </c>
      <c r="K10" s="72">
        <f>IF(RES_hh_tesh_in!K10=0,0,RES_hh_tesh_in!K10/RES_summary!K$21)</f>
        <v>31.671023376296571</v>
      </c>
      <c r="L10" s="72">
        <f>IF(RES_hh_tesh_in!L10=0,0,RES_hh_tesh_in!L10/RES_summary!L$21)</f>
        <v>32.032772860579243</v>
      </c>
      <c r="M10" s="72">
        <f>IF(RES_hh_tesh_in!M10=0,0,RES_hh_tesh_in!M10/RES_summary!M$21)</f>
        <v>29.897501507634342</v>
      </c>
      <c r="N10" s="72">
        <f>IF(RES_hh_tesh_in!N10=0,0,RES_hh_tesh_in!N10/RES_summary!N$21)</f>
        <v>28.602708310196654</v>
      </c>
      <c r="O10" s="72">
        <f>IF(RES_hh_tesh_in!O10=0,0,RES_hh_tesh_in!O10/RES_summary!O$21)</f>
        <v>26.706495010625101</v>
      </c>
      <c r="P10" s="72">
        <f>IF(RES_hh_tesh_in!P10=0,0,RES_hh_tesh_in!P10/RES_summary!P$21)</f>
        <v>25.295529550996051</v>
      </c>
      <c r="Q10" s="72">
        <f>IF(RES_hh_tesh_in!Q10=0,0,RES_hh_tesh_in!Q10/RES_summary!Q$21)</f>
        <v>24.176240334274876</v>
      </c>
      <c r="R10" s="72">
        <f>IF(RES_hh_tesh_in!R10=0,0,RES_hh_tesh_in!R10/RES_summary!R$21)</f>
        <v>22.505251899017509</v>
      </c>
      <c r="S10" s="72">
        <f>IF(RES_hh_tesh_in!S10=0,0,RES_hh_tesh_in!S10/RES_summary!S$21)</f>
        <v>22.153018522403233</v>
      </c>
      <c r="T10" s="72">
        <f>IF(RES_hh_tesh_in!T10=0,0,RES_hh_tesh_in!T10/RES_summary!T$21)</f>
        <v>22.666668496891035</v>
      </c>
      <c r="U10" s="72">
        <f>IF(RES_hh_tesh_in!U10=0,0,RES_hh_tesh_in!U10/RES_summary!U$21)</f>
        <v>21.958854396875825</v>
      </c>
      <c r="V10" s="72">
        <f>IF(RES_hh_tesh_in!V10=0,0,RES_hh_tesh_in!V10/RES_summary!V$21)</f>
        <v>21.293786442530156</v>
      </c>
      <c r="W10" s="72">
        <f>IF(RES_hh_tesh_in!W10=0,0,RES_hh_tesh_in!W10/RES_summary!W$21)</f>
        <v>20.559813920983093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0</v>
      </c>
      <c r="D11" s="72">
        <f>IF(RES_hh_tesh_in!D11=0,0,RES_hh_tesh_in!D11/RES_summary!D$21)</f>
        <v>0</v>
      </c>
      <c r="E11" s="72">
        <f>IF(RES_hh_tesh_in!E11=0,0,RES_hh_tesh_in!E11/RES_summary!E$21)</f>
        <v>0</v>
      </c>
      <c r="F11" s="72">
        <f>IF(RES_hh_tesh_in!F11=0,0,RES_hh_tesh_in!F11/RES_summary!F$21)</f>
        <v>0</v>
      </c>
      <c r="G11" s="72">
        <f>IF(RES_hh_tesh_in!G11=0,0,RES_hh_tesh_in!G11/RES_summary!G$21)</f>
        <v>0</v>
      </c>
      <c r="H11" s="72">
        <f>IF(RES_hh_tesh_in!H11=0,0,RES_hh_tesh_in!H11/RES_summary!H$21)</f>
        <v>0</v>
      </c>
      <c r="I11" s="72">
        <f>IF(RES_hh_tesh_in!I11=0,0,RES_hh_tesh_in!I11/RES_summary!I$21)</f>
        <v>0</v>
      </c>
      <c r="J11" s="72">
        <f>IF(RES_hh_tesh_in!J11=0,0,RES_hh_tesh_in!J11/RES_summary!J$21)</f>
        <v>0</v>
      </c>
      <c r="K11" s="72">
        <f>IF(RES_hh_tesh_in!K11=0,0,RES_hh_tesh_in!K11/RES_summary!K$21)</f>
        <v>0</v>
      </c>
      <c r="L11" s="72">
        <f>IF(RES_hh_tesh_in!L11=0,0,RES_hh_tesh_in!L11/RES_summary!L$21)</f>
        <v>0</v>
      </c>
      <c r="M11" s="72">
        <f>IF(RES_hh_tesh_in!M11=0,0,RES_hh_tesh_in!M11/RES_summary!M$21)</f>
        <v>0</v>
      </c>
      <c r="N11" s="72">
        <f>IF(RES_hh_tesh_in!N11=0,0,RES_hh_tesh_in!N11/RES_summary!N$21)</f>
        <v>0</v>
      </c>
      <c r="O11" s="72">
        <f>IF(RES_hh_tesh_in!O11=0,0,RES_hh_tesh_in!O11/RES_summary!O$21)</f>
        <v>0</v>
      </c>
      <c r="P11" s="72">
        <f>IF(RES_hh_tesh_in!P11=0,0,RES_hh_tesh_in!P11/RES_summary!P$21)</f>
        <v>0</v>
      </c>
      <c r="Q11" s="72">
        <f>IF(RES_hh_tesh_in!Q11=0,0,RES_hh_tesh_in!Q11/RES_summary!Q$21)</f>
        <v>0</v>
      </c>
      <c r="R11" s="72">
        <f>IF(RES_hh_tesh_in!R11=0,0,RES_hh_tesh_in!R11/RES_summary!R$21)</f>
        <v>0</v>
      </c>
      <c r="S11" s="72">
        <f>IF(RES_hh_tesh_in!S11=0,0,RES_hh_tesh_in!S11/RES_summary!S$21)</f>
        <v>0</v>
      </c>
      <c r="T11" s="72">
        <f>IF(RES_hh_tesh_in!T11=0,0,RES_hh_tesh_in!T11/RES_summary!T$21)</f>
        <v>0</v>
      </c>
      <c r="U11" s="72">
        <f>IF(RES_hh_tesh_in!U11=0,0,RES_hh_tesh_in!U11/RES_summary!U$21)</f>
        <v>0</v>
      </c>
      <c r="V11" s="72">
        <f>IF(RES_hh_tesh_in!V11=0,0,RES_hh_tesh_in!V11/RES_summary!V$21)</f>
        <v>0</v>
      </c>
      <c r="W11" s="72">
        <f>IF(RES_hh_tesh_in!W11=0,0,RES_hh_tesh_in!W11/RES_summary!W$21)</f>
        <v>0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30.236514218170392</v>
      </c>
      <c r="D12" s="72">
        <f>IF(RES_hh_tesh_in!D12=0,0,RES_hh_tesh_in!D12/RES_summary!D$21)</f>
        <v>28.502847705933284</v>
      </c>
      <c r="E12" s="72">
        <f>IF(RES_hh_tesh_in!E12=0,0,RES_hh_tesh_in!E12/RES_summary!E$21)</f>
        <v>30.180872065166056</v>
      </c>
      <c r="F12" s="72">
        <f>IF(RES_hh_tesh_in!F12=0,0,RES_hh_tesh_in!F12/RES_summary!F$21)</f>
        <v>31.583545153498211</v>
      </c>
      <c r="G12" s="72">
        <f>IF(RES_hh_tesh_in!G12=0,0,RES_hh_tesh_in!G12/RES_summary!G$21)</f>
        <v>33.222331469606189</v>
      </c>
      <c r="H12" s="72">
        <f>IF(RES_hh_tesh_in!H12=0,0,RES_hh_tesh_in!H12/RES_summary!H$21)</f>
        <v>34.664657503127266</v>
      </c>
      <c r="I12" s="72">
        <f>IF(RES_hh_tesh_in!I12=0,0,RES_hh_tesh_in!I12/RES_summary!I$21)</f>
        <v>33.867216438175731</v>
      </c>
      <c r="J12" s="72">
        <f>IF(RES_hh_tesh_in!J12=0,0,RES_hh_tesh_in!J12/RES_summary!J$21)</f>
        <v>30.844868255548256</v>
      </c>
      <c r="K12" s="72">
        <f>IF(RES_hh_tesh_in!K12=0,0,RES_hh_tesh_in!K12/RES_summary!K$21)</f>
        <v>30.580329298157643</v>
      </c>
      <c r="L12" s="72">
        <f>IF(RES_hh_tesh_in!L12=0,0,RES_hh_tesh_in!L12/RES_summary!L$21)</f>
        <v>34.837674616112487</v>
      </c>
      <c r="M12" s="72">
        <f>IF(RES_hh_tesh_in!M12=0,0,RES_hh_tesh_in!M12/RES_summary!M$21)</f>
        <v>30.092509965620291</v>
      </c>
      <c r="N12" s="72">
        <f>IF(RES_hh_tesh_in!N12=0,0,RES_hh_tesh_in!N12/RES_summary!N$21)</f>
        <v>28.425144093251983</v>
      </c>
      <c r="O12" s="72">
        <f>IF(RES_hh_tesh_in!O12=0,0,RES_hh_tesh_in!O12/RES_summary!O$21)</f>
        <v>25.541158410025918</v>
      </c>
      <c r="P12" s="72">
        <f>IF(RES_hh_tesh_in!P12=0,0,RES_hh_tesh_in!P12/RES_summary!P$21)</f>
        <v>24.335475082036641</v>
      </c>
      <c r="Q12" s="72">
        <f>IF(RES_hh_tesh_in!Q12=0,0,RES_hh_tesh_in!Q12/RES_summary!Q$21)</f>
        <v>23.905496125943309</v>
      </c>
      <c r="R12" s="72">
        <f>IF(RES_hh_tesh_in!R12=0,0,RES_hh_tesh_in!R12/RES_summary!R$21)</f>
        <v>22.819362278805006</v>
      </c>
      <c r="S12" s="72">
        <f>IF(RES_hh_tesh_in!S12=0,0,RES_hh_tesh_in!S12/RES_summary!S$21)</f>
        <v>22.736470359248823</v>
      </c>
      <c r="T12" s="72">
        <f>IF(RES_hh_tesh_in!T12=0,0,RES_hh_tesh_in!T12/RES_summary!T$21)</f>
        <v>23.087849101390329</v>
      </c>
      <c r="U12" s="72">
        <f>IF(RES_hh_tesh_in!U12=0,0,RES_hh_tesh_in!U12/RES_summary!U$21)</f>
        <v>22.463046723040545</v>
      </c>
      <c r="V12" s="72">
        <f>IF(RES_hh_tesh_in!V12=0,0,RES_hh_tesh_in!V12/RES_summary!V$21)</f>
        <v>21.698936718721249</v>
      </c>
      <c r="W12" s="72">
        <f>IF(RES_hh_tesh_in!W12=0,0,RES_hh_tesh_in!W12/RES_summary!W$21)</f>
        <v>21.469360246127469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32.344405635471624</v>
      </c>
      <c r="D13" s="74">
        <f>IF(RES_hh_tesh_in!D13=0,0,RES_hh_tesh_in!D13/RES_summary!D$21)</f>
        <v>29.358696216625134</v>
      </c>
      <c r="E13" s="74">
        <f>IF(RES_hh_tesh_in!E13=0,0,RES_hh_tesh_in!E13/RES_summary!E$21)</f>
        <v>29.626840659483772</v>
      </c>
      <c r="F13" s="74">
        <f>IF(RES_hh_tesh_in!F13=0,0,RES_hh_tesh_in!F13/RES_summary!F$21)</f>
        <v>31.144720453990168</v>
      </c>
      <c r="G13" s="74">
        <f>IF(RES_hh_tesh_in!G13=0,0,RES_hh_tesh_in!G13/RES_summary!G$21)</f>
        <v>32.101058190049507</v>
      </c>
      <c r="H13" s="74">
        <f>IF(RES_hh_tesh_in!H13=0,0,RES_hh_tesh_in!H13/RES_summary!H$21)</f>
        <v>36.264926988136118</v>
      </c>
      <c r="I13" s="74">
        <f>IF(RES_hh_tesh_in!I13=0,0,RES_hh_tesh_in!I13/RES_summary!I$21)</f>
        <v>33.883637711859407</v>
      </c>
      <c r="J13" s="74">
        <f>IF(RES_hh_tesh_in!J13=0,0,RES_hh_tesh_in!J13/RES_summary!J$21)</f>
        <v>30.518529529541915</v>
      </c>
      <c r="K13" s="74">
        <f>IF(RES_hh_tesh_in!K13=0,0,RES_hh_tesh_in!K13/RES_summary!K$21)</f>
        <v>28.784194644662279</v>
      </c>
      <c r="L13" s="74">
        <f>IF(RES_hh_tesh_in!L13=0,0,RES_hh_tesh_in!L13/RES_summary!L$21)</f>
        <v>36.429080632648308</v>
      </c>
      <c r="M13" s="74">
        <f>IF(RES_hh_tesh_in!M13=0,0,RES_hh_tesh_in!M13/RES_summary!M$21)</f>
        <v>34.741907402943333</v>
      </c>
      <c r="N13" s="74">
        <f>IF(RES_hh_tesh_in!N13=0,0,RES_hh_tesh_in!N13/RES_summary!N$21)</f>
        <v>31.258696429824216</v>
      </c>
      <c r="O13" s="74">
        <f>IF(RES_hh_tesh_in!O13=0,0,RES_hh_tesh_in!O13/RES_summary!O$21)</f>
        <v>0</v>
      </c>
      <c r="P13" s="74">
        <f>IF(RES_hh_tesh_in!P13=0,0,RES_hh_tesh_in!P13/RES_summary!P$21)</f>
        <v>27.029160572724102</v>
      </c>
      <c r="Q13" s="74">
        <f>IF(RES_hh_tesh_in!Q13=0,0,RES_hh_tesh_in!Q13/RES_summary!Q$21)</f>
        <v>18.542205566821917</v>
      </c>
      <c r="R13" s="74">
        <f>IF(RES_hh_tesh_in!R13=0,0,RES_hh_tesh_in!R13/RES_summary!R$21)</f>
        <v>17.618349680505865</v>
      </c>
      <c r="S13" s="74">
        <f>IF(RES_hh_tesh_in!S13=0,0,RES_hh_tesh_in!S13/RES_summary!S$21)</f>
        <v>20.897842113418793</v>
      </c>
      <c r="T13" s="74">
        <f>IF(RES_hh_tesh_in!T13=0,0,RES_hh_tesh_in!T13/RES_summary!T$21)</f>
        <v>28.137956404387324</v>
      </c>
      <c r="U13" s="74">
        <f>IF(RES_hh_tesh_in!U13=0,0,RES_hh_tesh_in!U13/RES_summary!U$21)</f>
        <v>25.165364423968768</v>
      </c>
      <c r="V13" s="74">
        <f>IF(RES_hh_tesh_in!V13=0,0,RES_hh_tesh_in!V13/RES_summary!V$21)</f>
        <v>23.553640051347237</v>
      </c>
      <c r="W13" s="74">
        <f>IF(RES_hh_tesh_in!W13=0,0,RES_hh_tesh_in!W13/RES_summary!W$21)</f>
        <v>18.786615793102072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0.51461747485500053</v>
      </c>
      <c r="D14" s="76">
        <f>IF(RES_hh_tesh_in!D14=0,0,RES_hh_tesh_in!D14/RES_summary!D$21)</f>
        <v>0.54828889736460462</v>
      </c>
      <c r="E14" s="76">
        <f>IF(RES_hh_tesh_in!E14=0,0,RES_hh_tesh_in!E14/RES_summary!E$21)</f>
        <v>0.56868645750961866</v>
      </c>
      <c r="F14" s="76">
        <f>IF(RES_hh_tesh_in!F14=0,0,RES_hh_tesh_in!F14/RES_summary!F$21)</f>
        <v>0.56289380273807654</v>
      </c>
      <c r="G14" s="76">
        <f>IF(RES_hh_tesh_in!G14=0,0,RES_hh_tesh_in!G14/RES_summary!G$21)</f>
        <v>0.50826495199300892</v>
      </c>
      <c r="H14" s="76">
        <f>IF(RES_hh_tesh_in!H14=0,0,RES_hh_tesh_in!H14/RES_summary!H$21)</f>
        <v>0.48791586610467713</v>
      </c>
      <c r="I14" s="76">
        <f>IF(RES_hh_tesh_in!I14=0,0,RES_hh_tesh_in!I14/RES_summary!I$21)</f>
        <v>0.44693414851986374</v>
      </c>
      <c r="J14" s="76">
        <f>IF(RES_hh_tesh_in!J14=0,0,RES_hh_tesh_in!J14/RES_summary!J$21)</f>
        <v>0.40602220424883656</v>
      </c>
      <c r="K14" s="76">
        <f>IF(RES_hh_tesh_in!K14=0,0,RES_hh_tesh_in!K14/RES_summary!K$21)</f>
        <v>0.3665998705005355</v>
      </c>
      <c r="L14" s="76">
        <f>IF(RES_hh_tesh_in!L14=0,0,RES_hh_tesh_in!L14/RES_summary!L$21)</f>
        <v>0.42750811398604577</v>
      </c>
      <c r="M14" s="76">
        <f>IF(RES_hh_tesh_in!M14=0,0,RES_hh_tesh_in!M14/RES_summary!M$21)</f>
        <v>0.33621461616254444</v>
      </c>
      <c r="N14" s="76">
        <f>IF(RES_hh_tesh_in!N14=0,0,RES_hh_tesh_in!N14/RES_summary!N$21)</f>
        <v>0.34354648491105844</v>
      </c>
      <c r="O14" s="76">
        <f>IF(RES_hh_tesh_in!O14=0,0,RES_hh_tesh_in!O14/RES_summary!O$21)</f>
        <v>0.32810568621527064</v>
      </c>
      <c r="P14" s="76">
        <f>IF(RES_hh_tesh_in!P14=0,0,RES_hh_tesh_in!P14/RES_summary!P$21)</f>
        <v>0.37552618590944609</v>
      </c>
      <c r="Q14" s="76">
        <f>IF(RES_hh_tesh_in!Q14=0,0,RES_hh_tesh_in!Q14/RES_summary!Q$21)</f>
        <v>0.42014171596116312</v>
      </c>
      <c r="R14" s="76">
        <f>IF(RES_hh_tesh_in!R14=0,0,RES_hh_tesh_in!R14/RES_summary!R$21)</f>
        <v>0.36416785857594025</v>
      </c>
      <c r="S14" s="76">
        <f>IF(RES_hh_tesh_in!S14=0,0,RES_hh_tesh_in!S14/RES_summary!S$21)</f>
        <v>0.33873503553600082</v>
      </c>
      <c r="T14" s="76">
        <f>IF(RES_hh_tesh_in!T14=0,0,RES_hh_tesh_in!T14/RES_summary!T$21)</f>
        <v>0.37773899782482906</v>
      </c>
      <c r="U14" s="76">
        <f>IF(RES_hh_tesh_in!U14=0,0,RES_hh_tesh_in!U14/RES_summary!U$21)</f>
        <v>0.2943681628185526</v>
      </c>
      <c r="V14" s="76">
        <f>IF(RES_hh_tesh_in!V14=0,0,RES_hh_tesh_in!V14/RES_summary!V$21)</f>
        <v>0.27530431705586095</v>
      </c>
      <c r="W14" s="76">
        <f>IF(RES_hh_tesh_in!W14=0,0,RES_hh_tesh_in!W14/RES_summary!W$21)</f>
        <v>0.26343797402626667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2.3177521136663839</v>
      </c>
      <c r="D15" s="69">
        <f>IF(RES_hh_tesh_in!D15=0,0,RES_hh_tesh_in!D15/RES_summary!D$21)</f>
        <v>1.4419990168952632</v>
      </c>
      <c r="E15" s="69">
        <f>IF(RES_hh_tesh_in!E15=0,0,RES_hh_tesh_in!E15/RES_summary!E$21)</f>
        <v>2.9974894456713046</v>
      </c>
      <c r="F15" s="69">
        <f>IF(RES_hh_tesh_in!F15=0,0,RES_hh_tesh_in!F15/RES_summary!F$21)</f>
        <v>3.1541316591866742</v>
      </c>
      <c r="G15" s="69">
        <f>IF(RES_hh_tesh_in!G15=0,0,RES_hh_tesh_in!G15/RES_summary!G$21)</f>
        <v>4.603714540570123</v>
      </c>
      <c r="H15" s="69">
        <f>IF(RES_hh_tesh_in!H15=0,0,RES_hh_tesh_in!H15/RES_summary!H$21)</f>
        <v>2.6403879538762571</v>
      </c>
      <c r="I15" s="69">
        <f>IF(RES_hh_tesh_in!I15=0,0,RES_hh_tesh_in!I15/RES_summary!I$21)</f>
        <v>1.8710761653249866</v>
      </c>
      <c r="J15" s="69">
        <f>IF(RES_hh_tesh_in!J15=0,0,RES_hh_tesh_in!J15/RES_summary!J$21)</f>
        <v>1.5502919293785569</v>
      </c>
      <c r="K15" s="69">
        <f>IF(RES_hh_tesh_in!K15=0,0,RES_hh_tesh_in!K15/RES_summary!K$21)</f>
        <v>2.4630387805948351</v>
      </c>
      <c r="L15" s="69">
        <f>IF(RES_hh_tesh_in!L15=0,0,RES_hh_tesh_in!L15/RES_summary!L$21)</f>
        <v>2.8328767244074995</v>
      </c>
      <c r="M15" s="69">
        <f>IF(RES_hh_tesh_in!M15=0,0,RES_hh_tesh_in!M15/RES_summary!M$21)</f>
        <v>1.9776323083242919</v>
      </c>
      <c r="N15" s="69">
        <f>IF(RES_hh_tesh_in!N15=0,0,RES_hh_tesh_in!N15/RES_summary!N$21)</f>
        <v>2.5488566761539628</v>
      </c>
      <c r="O15" s="69">
        <f>IF(RES_hh_tesh_in!O15=0,0,RES_hh_tesh_in!O15/RES_summary!O$21)</f>
        <v>0.51888889271313421</v>
      </c>
      <c r="P15" s="69">
        <f>IF(RES_hh_tesh_in!P15=0,0,RES_hh_tesh_in!P15/RES_summary!P$21)</f>
        <v>0.18839973523724504</v>
      </c>
      <c r="Q15" s="69">
        <f>IF(RES_hh_tesh_in!Q15=0,0,RES_hh_tesh_in!Q15/RES_summary!Q$21)</f>
        <v>0.25297608290376089</v>
      </c>
      <c r="R15" s="69">
        <f>IF(RES_hh_tesh_in!R15=0,0,RES_hh_tesh_in!R15/RES_summary!R$21)</f>
        <v>1.3025586791503481</v>
      </c>
      <c r="S15" s="69">
        <f>IF(RES_hh_tesh_in!S15=0,0,RES_hh_tesh_in!S15/RES_summary!S$21)</f>
        <v>1.7039906947869521</v>
      </c>
      <c r="T15" s="69">
        <f>IF(RES_hh_tesh_in!T15=0,0,RES_hh_tesh_in!T15/RES_summary!T$21)</f>
        <v>2.3088993659067727</v>
      </c>
      <c r="U15" s="69">
        <f>IF(RES_hh_tesh_in!U15=0,0,RES_hh_tesh_in!U15/RES_summary!U$21)</f>
        <v>1.4028814281240278</v>
      </c>
      <c r="V15" s="69">
        <f>IF(RES_hh_tesh_in!V15=0,0,RES_hh_tesh_in!V15/RES_summary!V$21)</f>
        <v>1.3864030465277826</v>
      </c>
      <c r="W15" s="69">
        <f>IF(RES_hh_tesh_in!W15=0,0,RES_hh_tesh_in!W15/RES_summary!W$21)</f>
        <v>1.4322056886924353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2.3177521136663839</v>
      </c>
      <c r="D16" s="72">
        <f>IF(RES_hh_tesh_in!D16=0,0,RES_hh_tesh_in!D16/RES_summary!D$21)</f>
        <v>1.4419990168952632</v>
      </c>
      <c r="E16" s="72">
        <f>IF(RES_hh_tesh_in!E16=0,0,RES_hh_tesh_in!E16/RES_summary!E$21)</f>
        <v>2.9974894456713046</v>
      </c>
      <c r="F16" s="72">
        <f>IF(RES_hh_tesh_in!F16=0,0,RES_hh_tesh_in!F16/RES_summary!F$21)</f>
        <v>3.1541316591866742</v>
      </c>
      <c r="G16" s="72">
        <f>IF(RES_hh_tesh_in!G16=0,0,RES_hh_tesh_in!G16/RES_summary!G$21)</f>
        <v>4.603714540570123</v>
      </c>
      <c r="H16" s="72">
        <f>IF(RES_hh_tesh_in!H16=0,0,RES_hh_tesh_in!H16/RES_summary!H$21)</f>
        <v>2.6403879538762571</v>
      </c>
      <c r="I16" s="72">
        <f>IF(RES_hh_tesh_in!I16=0,0,RES_hh_tesh_in!I16/RES_summary!I$21)</f>
        <v>1.8710761653249866</v>
      </c>
      <c r="J16" s="72">
        <f>IF(RES_hh_tesh_in!J16=0,0,RES_hh_tesh_in!J16/RES_summary!J$21)</f>
        <v>1.5502919293785569</v>
      </c>
      <c r="K16" s="72">
        <f>IF(RES_hh_tesh_in!K16=0,0,RES_hh_tesh_in!K16/RES_summary!K$21)</f>
        <v>2.4630387805948351</v>
      </c>
      <c r="L16" s="72">
        <f>IF(RES_hh_tesh_in!L16=0,0,RES_hh_tesh_in!L16/RES_summary!L$21)</f>
        <v>2.8328767244074995</v>
      </c>
      <c r="M16" s="72">
        <f>IF(RES_hh_tesh_in!M16=0,0,RES_hh_tesh_in!M16/RES_summary!M$21)</f>
        <v>1.9776323083242919</v>
      </c>
      <c r="N16" s="72">
        <f>IF(RES_hh_tesh_in!N16=0,0,RES_hh_tesh_in!N16/RES_summary!N$21)</f>
        <v>2.5488566761539628</v>
      </c>
      <c r="O16" s="72">
        <f>IF(RES_hh_tesh_in!O16=0,0,RES_hh_tesh_in!O16/RES_summary!O$21)</f>
        <v>0.51888889271313421</v>
      </c>
      <c r="P16" s="72">
        <f>IF(RES_hh_tesh_in!P16=0,0,RES_hh_tesh_in!P16/RES_summary!P$21)</f>
        <v>0.18839973523724504</v>
      </c>
      <c r="Q16" s="72">
        <f>IF(RES_hh_tesh_in!Q16=0,0,RES_hh_tesh_in!Q16/RES_summary!Q$21)</f>
        <v>0.25297608290376089</v>
      </c>
      <c r="R16" s="72">
        <f>IF(RES_hh_tesh_in!R16=0,0,RES_hh_tesh_in!R16/RES_summary!R$21)</f>
        <v>1.3025586791503481</v>
      </c>
      <c r="S16" s="72">
        <f>IF(RES_hh_tesh_in!S16=0,0,RES_hh_tesh_in!S16/RES_summary!S$21)</f>
        <v>1.7039906947869521</v>
      </c>
      <c r="T16" s="72">
        <f>IF(RES_hh_tesh_in!T16=0,0,RES_hh_tesh_in!T16/RES_summary!T$21)</f>
        <v>2.3088993659067727</v>
      </c>
      <c r="U16" s="72">
        <f>IF(RES_hh_tesh_in!U16=0,0,RES_hh_tesh_in!U16/RES_summary!U$21)</f>
        <v>1.4028814281240278</v>
      </c>
      <c r="V16" s="72">
        <f>IF(RES_hh_tesh_in!V16=0,0,RES_hh_tesh_in!V16/RES_summary!V$21)</f>
        <v>1.3864030465277826</v>
      </c>
      <c r="W16" s="72">
        <f>IF(RES_hh_tesh_in!W16=0,0,RES_hh_tesh_in!W16/RES_summary!W$21)</f>
        <v>1.4322056886924353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7.5318862749480893</v>
      </c>
      <c r="D17" s="69">
        <f>IF(RES_hh_tesh_in!D17=0,0,RES_hh_tesh_in!D17/RES_summary!D$21)</f>
        <v>7.1879597642237689</v>
      </c>
      <c r="E17" s="69">
        <f>IF(RES_hh_tesh_in!E17=0,0,RES_hh_tesh_in!E17/RES_summary!E$21)</f>
        <v>6.8699150291622635</v>
      </c>
      <c r="F17" s="69">
        <f>IF(RES_hh_tesh_in!F17=0,0,RES_hh_tesh_in!F17/RES_summary!F$21)</f>
        <v>6.6954041224452618</v>
      </c>
      <c r="G17" s="69">
        <f>IF(RES_hh_tesh_in!G17=0,0,RES_hh_tesh_in!G17/RES_summary!G$21)</f>
        <v>6.7342719641705449</v>
      </c>
      <c r="H17" s="69">
        <f>IF(RES_hh_tesh_in!H17=0,0,RES_hh_tesh_in!H17/RES_summary!H$21)</f>
        <v>6.955118283517872</v>
      </c>
      <c r="I17" s="69">
        <f>IF(RES_hh_tesh_in!I17=0,0,RES_hh_tesh_in!I17/RES_summary!I$21)</f>
        <v>6.8690814118343653</v>
      </c>
      <c r="J17" s="69">
        <f>IF(RES_hh_tesh_in!J17=0,0,RES_hh_tesh_in!J17/RES_summary!J$21)</f>
        <v>6.7985897980136185</v>
      </c>
      <c r="K17" s="69">
        <f>IF(RES_hh_tesh_in!K17=0,0,RES_hh_tesh_in!K17/RES_summary!K$21)</f>
        <v>6.5995371328560672</v>
      </c>
      <c r="L17" s="69">
        <f>IF(RES_hh_tesh_in!L17=0,0,RES_hh_tesh_in!L17/RES_summary!L$21)</f>
        <v>6.8580887248717204</v>
      </c>
      <c r="M17" s="69">
        <f>IF(RES_hh_tesh_in!M17=0,0,RES_hh_tesh_in!M17/RES_summary!M$21)</f>
        <v>6.7358955281783288</v>
      </c>
      <c r="N17" s="69">
        <f>IF(RES_hh_tesh_in!N17=0,0,RES_hh_tesh_in!N17/RES_summary!N$21)</f>
        <v>6.6484518291335775</v>
      </c>
      <c r="O17" s="69">
        <f>IF(RES_hh_tesh_in!O17=0,0,RES_hh_tesh_in!O17/RES_summary!O$21)</f>
        <v>6.6386703358685422</v>
      </c>
      <c r="P17" s="69">
        <f>IF(RES_hh_tesh_in!P17=0,0,RES_hh_tesh_in!P17/RES_summary!P$21)</f>
        <v>6.653791698935958</v>
      </c>
      <c r="Q17" s="69">
        <f>IF(RES_hh_tesh_in!Q17=0,0,RES_hh_tesh_in!Q17/RES_summary!Q$21)</f>
        <v>6.6206531364435541</v>
      </c>
      <c r="R17" s="69">
        <f>IF(RES_hh_tesh_in!R17=0,0,RES_hh_tesh_in!R17/RES_summary!R$21)</f>
        <v>7.0775734216971484</v>
      </c>
      <c r="S17" s="69">
        <f>IF(RES_hh_tesh_in!S17=0,0,RES_hh_tesh_in!S17/RES_summary!S$21)</f>
        <v>7.078257933574073</v>
      </c>
      <c r="T17" s="69">
        <f>IF(RES_hh_tesh_in!T17=0,0,RES_hh_tesh_in!T17/RES_summary!T$21)</f>
        <v>7.1549884923299185</v>
      </c>
      <c r="U17" s="69">
        <f>IF(RES_hh_tesh_in!U17=0,0,RES_hh_tesh_in!U17/RES_summary!U$21)</f>
        <v>7.1093760452883563</v>
      </c>
      <c r="V17" s="69">
        <f>IF(RES_hh_tesh_in!V17=0,0,RES_hh_tesh_in!V17/RES_summary!V$21)</f>
        <v>7.1453777693875615</v>
      </c>
      <c r="W17" s="69">
        <f>IF(RES_hh_tesh_in!W17=0,0,RES_hh_tesh_in!W17/RES_summary!W$21)</f>
        <v>7.4643374495627057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7.5261168806952767</v>
      </c>
      <c r="D18" s="72">
        <f>IF(RES_hh_tesh_in!D18=0,0,RES_hh_tesh_in!D18/RES_summary!D$21)</f>
        <v>7.0866732974612558</v>
      </c>
      <c r="E18" s="72">
        <f>IF(RES_hh_tesh_in!E18=0,0,RES_hh_tesh_in!E18/RES_summary!E$21)</f>
        <v>6.7642493428183039</v>
      </c>
      <c r="F18" s="72">
        <f>IF(RES_hh_tesh_in!F18=0,0,RES_hh_tesh_in!F18/RES_summary!F$21)</f>
        <v>6.8683463908792408</v>
      </c>
      <c r="G18" s="72">
        <f>IF(RES_hh_tesh_in!G18=0,0,RES_hh_tesh_in!G18/RES_summary!G$21)</f>
        <v>7.0238865704388527</v>
      </c>
      <c r="H18" s="72">
        <f>IF(RES_hh_tesh_in!H18=0,0,RES_hh_tesh_in!H18/RES_summary!H$21)</f>
        <v>6.8697059811948566</v>
      </c>
      <c r="I18" s="72">
        <f>IF(RES_hh_tesh_in!I18=0,0,RES_hh_tesh_in!I18/RES_summary!I$21)</f>
        <v>6.58255596652835</v>
      </c>
      <c r="J18" s="72">
        <f>IF(RES_hh_tesh_in!J18=0,0,RES_hh_tesh_in!J18/RES_summary!J$21)</f>
        <v>6.9086568169246103</v>
      </c>
      <c r="K18" s="72">
        <f>IF(RES_hh_tesh_in!K18=0,0,RES_hh_tesh_in!K18/RES_summary!K$21)</f>
        <v>6.6858198442625811</v>
      </c>
      <c r="L18" s="72">
        <f>IF(RES_hh_tesh_in!L18=0,0,RES_hh_tesh_in!L18/RES_summary!L$21)</f>
        <v>7.1562164995010793</v>
      </c>
      <c r="M18" s="72">
        <f>IF(RES_hh_tesh_in!M18=0,0,RES_hh_tesh_in!M18/RES_summary!M$21)</f>
        <v>6.3923068040243027</v>
      </c>
      <c r="N18" s="72">
        <f>IF(RES_hh_tesh_in!N18=0,0,RES_hh_tesh_in!N18/RES_summary!N$21)</f>
        <v>6.4783450430655618</v>
      </c>
      <c r="O18" s="72">
        <f>IF(RES_hh_tesh_in!O18=0,0,RES_hh_tesh_in!O18/RES_summary!O$21)</f>
        <v>6.5377033050042197</v>
      </c>
      <c r="P18" s="72">
        <f>IF(RES_hh_tesh_in!P18=0,0,RES_hh_tesh_in!P18/RES_summary!P$21)</f>
        <v>6.7909051735266228</v>
      </c>
      <c r="Q18" s="72">
        <f>IF(RES_hh_tesh_in!Q18=0,0,RES_hh_tesh_in!Q18/RES_summary!Q$21)</f>
        <v>6.7556912451955267</v>
      </c>
      <c r="R18" s="72">
        <f>IF(RES_hh_tesh_in!R18=0,0,RES_hh_tesh_in!R18/RES_summary!R$21)</f>
        <v>6.6696449591682025</v>
      </c>
      <c r="S18" s="72">
        <f>IF(RES_hh_tesh_in!S18=0,0,RES_hh_tesh_in!S18/RES_summary!S$21)</f>
        <v>7.2924548408085297</v>
      </c>
      <c r="T18" s="72">
        <f>IF(RES_hh_tesh_in!T18=0,0,RES_hh_tesh_in!T18/RES_summary!T$21)</f>
        <v>6.8099751393705494</v>
      </c>
      <c r="U18" s="72">
        <f>IF(RES_hh_tesh_in!U18=0,0,RES_hh_tesh_in!U18/RES_summary!U$21)</f>
        <v>7.6743435339861721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7.2761874252262064</v>
      </c>
      <c r="D19" s="72">
        <f>IF(RES_hh_tesh_in!D19=0,0,RES_hh_tesh_in!D19/RES_summary!D$21)</f>
        <v>7.205939885460217</v>
      </c>
      <c r="E19" s="72">
        <f>IF(RES_hh_tesh_in!E19=0,0,RES_hh_tesh_in!E19/RES_summary!E$21)</f>
        <v>6.7634652445355554</v>
      </c>
      <c r="F19" s="72">
        <f>IF(RES_hh_tesh_in!F19=0,0,RES_hh_tesh_in!F19/RES_summary!F$21)</f>
        <v>6.7908380924150133</v>
      </c>
      <c r="G19" s="72">
        <f>IF(RES_hh_tesh_in!G19=0,0,RES_hh_tesh_in!G19/RES_summary!G$21)</f>
        <v>6.9831476167269457</v>
      </c>
      <c r="H19" s="72">
        <f>IF(RES_hh_tesh_in!H19=0,0,RES_hh_tesh_in!H19/RES_summary!H$21)</f>
        <v>6.7222924029078088</v>
      </c>
      <c r="I19" s="72">
        <f>IF(RES_hh_tesh_in!I19=0,0,RES_hh_tesh_in!I19/RES_summary!I$21)</f>
        <v>6.6984329824872999</v>
      </c>
      <c r="J19" s="72">
        <f>IF(RES_hh_tesh_in!J19=0,0,RES_hh_tesh_in!J19/RES_summary!J$21)</f>
        <v>6.7083781613295903</v>
      </c>
      <c r="K19" s="72">
        <f>IF(RES_hh_tesh_in!K19=0,0,RES_hh_tesh_in!K19/RES_summary!K$21)</f>
        <v>6.5777206803088593</v>
      </c>
      <c r="L19" s="72">
        <f>IF(RES_hh_tesh_in!L19=0,0,RES_hh_tesh_in!L19/RES_summary!L$21)</f>
        <v>6.7603181081348396</v>
      </c>
      <c r="M19" s="72">
        <f>IF(RES_hh_tesh_in!M19=0,0,RES_hh_tesh_in!M19/RES_summary!M$21)</f>
        <v>6.6767288892753918</v>
      </c>
      <c r="N19" s="72">
        <f>IF(RES_hh_tesh_in!N19=0,0,RES_hh_tesh_in!N19/RES_summary!N$21)</f>
        <v>6.5615638102272644</v>
      </c>
      <c r="O19" s="72">
        <f>IF(RES_hh_tesh_in!O19=0,0,RES_hh_tesh_in!O19/RES_summary!O$21)</f>
        <v>6.7528142856558411</v>
      </c>
      <c r="P19" s="72">
        <f>IF(RES_hh_tesh_in!P19=0,0,RES_hh_tesh_in!P19/RES_summary!P$21)</f>
        <v>6.7681162553869916</v>
      </c>
      <c r="Q19" s="72">
        <f>IF(RES_hh_tesh_in!Q19=0,0,RES_hh_tesh_in!Q19/RES_summary!Q$21)</f>
        <v>6.5497266441648607</v>
      </c>
      <c r="R19" s="72">
        <f>IF(RES_hh_tesh_in!R19=0,0,RES_hh_tesh_in!R19/RES_summary!R$21)</f>
        <v>6.8292996749660348</v>
      </c>
      <c r="S19" s="72">
        <f>IF(RES_hh_tesh_in!S19=0,0,RES_hh_tesh_in!S19/RES_summary!S$21)</f>
        <v>7.1638398481181733</v>
      </c>
      <c r="T19" s="72">
        <f>IF(RES_hh_tesh_in!T19=0,0,RES_hh_tesh_in!T19/RES_summary!T$21)</f>
        <v>7.232942428474149</v>
      </c>
      <c r="U19" s="72">
        <f>IF(RES_hh_tesh_in!U19=0,0,RES_hh_tesh_in!U19/RES_summary!U$21)</f>
        <v>6.9153457458876737</v>
      </c>
      <c r="V19" s="72">
        <f>IF(RES_hh_tesh_in!V19=0,0,RES_hh_tesh_in!V19/RES_summary!V$21)</f>
        <v>6.9292971126890839</v>
      </c>
      <c r="W19" s="72">
        <f>IF(RES_hh_tesh_in!W19=0,0,RES_hh_tesh_in!W19/RES_summary!W$21)</f>
        <v>7.4460600786497659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7.4159348214384586</v>
      </c>
      <c r="D20" s="72">
        <f>IF(RES_hh_tesh_in!D20=0,0,RES_hh_tesh_in!D20/RES_summary!D$21)</f>
        <v>7.0547235256371934</v>
      </c>
      <c r="E20" s="72">
        <f>IF(RES_hh_tesh_in!E20=0,0,RES_hh_tesh_in!E20/RES_summary!E$21)</f>
        <v>6.8122250277370853</v>
      </c>
      <c r="F20" s="72">
        <f>IF(RES_hh_tesh_in!F20=0,0,RES_hh_tesh_in!F20/RES_summary!F$21)</f>
        <v>6.8280278607195672</v>
      </c>
      <c r="G20" s="72">
        <f>IF(RES_hh_tesh_in!G20=0,0,RES_hh_tesh_in!G20/RES_summary!G$21)</f>
        <v>6.886501192982605</v>
      </c>
      <c r="H20" s="72">
        <f>IF(RES_hh_tesh_in!H20=0,0,RES_hh_tesh_in!H20/RES_summary!H$21)</f>
        <v>6.731787636290588</v>
      </c>
      <c r="I20" s="72">
        <f>IF(RES_hh_tesh_in!I20=0,0,RES_hh_tesh_in!I20/RES_summary!I$21)</f>
        <v>6.6571353198647154</v>
      </c>
      <c r="J20" s="72">
        <f>IF(RES_hh_tesh_in!J20=0,0,RES_hh_tesh_in!J20/RES_summary!J$21)</f>
        <v>6.8967637581029564</v>
      </c>
      <c r="K20" s="72">
        <f>IF(RES_hh_tesh_in!K20=0,0,RES_hh_tesh_in!K20/RES_summary!K$21)</f>
        <v>6.6242999521255372</v>
      </c>
      <c r="L20" s="72">
        <f>IF(RES_hh_tesh_in!L20=0,0,RES_hh_tesh_in!L20/RES_summary!L$21)</f>
        <v>6.6909105094375949</v>
      </c>
      <c r="M20" s="72">
        <f>IF(RES_hh_tesh_in!M20=0,0,RES_hh_tesh_in!M20/RES_summary!M$21)</f>
        <v>6.5680926404436892</v>
      </c>
      <c r="N20" s="72">
        <f>IF(RES_hh_tesh_in!N20=0,0,RES_hh_tesh_in!N20/RES_summary!N$21)</f>
        <v>6.1982418111066258</v>
      </c>
      <c r="O20" s="72">
        <f>IF(RES_hh_tesh_in!O20=0,0,RES_hh_tesh_in!O20/RES_summary!O$21)</f>
        <v>6.8124348780404249</v>
      </c>
      <c r="P20" s="72">
        <f>IF(RES_hh_tesh_in!P20=0,0,RES_hh_tesh_in!P20/RES_summary!P$21)</f>
        <v>6.8855164666217465</v>
      </c>
      <c r="Q20" s="72">
        <f>IF(RES_hh_tesh_in!Q20=0,0,RES_hh_tesh_in!Q20/RES_summary!Q$21)</f>
        <v>7.6093942774907131</v>
      </c>
      <c r="R20" s="72">
        <f>IF(RES_hh_tesh_in!R20=0,0,RES_hh_tesh_in!R20/RES_summary!R$21)</f>
        <v>6.9948515682195227</v>
      </c>
      <c r="S20" s="72">
        <f>IF(RES_hh_tesh_in!S20=0,0,RES_hh_tesh_in!S20/RES_summary!S$21)</f>
        <v>6.8693424717640026</v>
      </c>
      <c r="T20" s="72">
        <f>IF(RES_hh_tesh_in!T20=0,0,RES_hh_tesh_in!T20/RES_summary!T$21)</f>
        <v>7.1213687694006769</v>
      </c>
      <c r="U20" s="72">
        <f>IF(RES_hh_tesh_in!U20=0,0,RES_hh_tesh_in!U20/RES_summary!U$21)</f>
        <v>6.7849973599498803</v>
      </c>
      <c r="V20" s="72">
        <f>IF(RES_hh_tesh_in!V20=0,0,RES_hh_tesh_in!V20/RES_summary!V$21)</f>
        <v>7.3229424040368665</v>
      </c>
      <c r="W20" s="72">
        <f>IF(RES_hh_tesh_in!W20=0,0,RES_hh_tesh_in!W20/RES_summary!W$21)</f>
        <v>7.2472915489770502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7.3537695995881034</v>
      </c>
      <c r="D21" s="72">
        <f>IF(RES_hh_tesh_in!D21=0,0,RES_hh_tesh_in!D21/RES_summary!D$21)</f>
        <v>7.1548451658250123</v>
      </c>
      <c r="E21" s="72">
        <f>IF(RES_hh_tesh_in!E21=0,0,RES_hh_tesh_in!E21/RES_summary!E$21)</f>
        <v>7.1235745152826047</v>
      </c>
      <c r="F21" s="72">
        <f>IF(RES_hh_tesh_in!F21=0,0,RES_hh_tesh_in!F21/RES_summary!F$21)</f>
        <v>6.6396716298314091</v>
      </c>
      <c r="G21" s="72">
        <f>IF(RES_hh_tesh_in!G21=0,0,RES_hh_tesh_in!G21/RES_summary!G$21)</f>
        <v>6.5496825123141491</v>
      </c>
      <c r="H21" s="72">
        <f>IF(RES_hh_tesh_in!H21=0,0,RES_hh_tesh_in!H21/RES_summary!H$21)</f>
        <v>7.0321216169736394</v>
      </c>
      <c r="I21" s="72">
        <f>IF(RES_hh_tesh_in!I21=0,0,RES_hh_tesh_in!I21/RES_summary!I$21)</f>
        <v>6.9321837110410414</v>
      </c>
      <c r="J21" s="72">
        <f>IF(RES_hh_tesh_in!J21=0,0,RES_hh_tesh_in!J21/RES_summary!J$21)</f>
        <v>6.7443710626707922</v>
      </c>
      <c r="K21" s="72">
        <f>IF(RES_hh_tesh_in!K21=0,0,RES_hh_tesh_in!K21/RES_summary!K$21)</f>
        <v>6.5234015207633966</v>
      </c>
      <c r="L21" s="72">
        <f>IF(RES_hh_tesh_in!L21=0,0,RES_hh_tesh_in!L21/RES_summary!L$21)</f>
        <v>7.0103977268671143</v>
      </c>
      <c r="M21" s="72">
        <f>IF(RES_hh_tesh_in!M21=0,0,RES_hh_tesh_in!M21/RES_summary!M$21)</f>
        <v>6.4611877881769333</v>
      </c>
      <c r="N21" s="72">
        <f>IF(RES_hh_tesh_in!N21=0,0,RES_hh_tesh_in!N21/RES_summary!N$21)</f>
        <v>6.8026003891940601</v>
      </c>
      <c r="O21" s="72">
        <f>IF(RES_hh_tesh_in!O21=0,0,RES_hh_tesh_in!O21/RES_summary!O$21)</f>
        <v>6.5554723016564242</v>
      </c>
      <c r="P21" s="72">
        <f>IF(RES_hh_tesh_in!P21=0,0,RES_hh_tesh_in!P21/RES_summary!P$21)</f>
        <v>6.3511899682044755</v>
      </c>
      <c r="Q21" s="72">
        <f>IF(RES_hh_tesh_in!Q21=0,0,RES_hh_tesh_in!Q21/RES_summary!Q$21)</f>
        <v>6.7215822612413545</v>
      </c>
      <c r="R21" s="72">
        <f>IF(RES_hh_tesh_in!R21=0,0,RES_hh_tesh_in!R21/RES_summary!R$21)</f>
        <v>7.2897534759244325</v>
      </c>
      <c r="S21" s="72">
        <f>IF(RES_hh_tesh_in!S21=0,0,RES_hh_tesh_in!S21/RES_summary!S$21)</f>
        <v>7.0630723785526781</v>
      </c>
      <c r="T21" s="72">
        <f>IF(RES_hh_tesh_in!T21=0,0,RES_hh_tesh_in!T21/RES_summary!T$21)</f>
        <v>7.0874218261942641</v>
      </c>
      <c r="U21" s="72">
        <f>IF(RES_hh_tesh_in!U21=0,0,RES_hh_tesh_in!U21/RES_summary!U$21)</f>
        <v>7.0165906680694778</v>
      </c>
      <c r="V21" s="72">
        <f>IF(RES_hh_tesh_in!V21=0,0,RES_hh_tesh_in!V21/RES_summary!V$21)</f>
        <v>7.0398921039881124</v>
      </c>
      <c r="W21" s="72">
        <f>IF(RES_hh_tesh_in!W21=0,0,RES_hh_tesh_in!W21/RES_summary!W$21)</f>
        <v>7.5090502622616899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7.4085492451392128</v>
      </c>
      <c r="D22" s="72">
        <f>IF(RES_hh_tesh_in!D22=0,0,RES_hh_tesh_in!D22/RES_summary!D$21)</f>
        <v>7.2420314896695057</v>
      </c>
      <c r="E22" s="72">
        <f>IF(RES_hh_tesh_in!E22=0,0,RES_hh_tesh_in!E22/RES_summary!E$21)</f>
        <v>6.7507335582650159</v>
      </c>
      <c r="F22" s="72">
        <f>IF(RES_hh_tesh_in!F22=0,0,RES_hh_tesh_in!F22/RES_summary!F$21)</f>
        <v>6.6151036774118221</v>
      </c>
      <c r="G22" s="72">
        <f>IF(RES_hh_tesh_in!G22=0,0,RES_hh_tesh_in!G22/RES_summary!G$21)</f>
        <v>6.6833214161089112</v>
      </c>
      <c r="H22" s="72">
        <f>IF(RES_hh_tesh_in!H22=0,0,RES_hh_tesh_in!H22/RES_summary!H$21)</f>
        <v>6.706410716219267</v>
      </c>
      <c r="I22" s="72">
        <f>IF(RES_hh_tesh_in!I22=0,0,RES_hh_tesh_in!I22/RES_summary!I$21)</f>
        <v>6.5851390555215108</v>
      </c>
      <c r="J22" s="72">
        <f>IF(RES_hh_tesh_in!J22=0,0,RES_hh_tesh_in!J22/RES_summary!J$21)</f>
        <v>6.7433231108358731</v>
      </c>
      <c r="K22" s="72">
        <f>IF(RES_hh_tesh_in!K22=0,0,RES_hh_tesh_in!K22/RES_summary!K$21)</f>
        <v>6.6166952364242553</v>
      </c>
      <c r="L22" s="72">
        <f>IF(RES_hh_tesh_in!L22=0,0,RES_hh_tesh_in!L22/RES_summary!L$21)</f>
        <v>6.6755376573022351</v>
      </c>
      <c r="M22" s="72">
        <f>IF(RES_hh_tesh_in!M22=0,0,RES_hh_tesh_in!M22/RES_summary!M$21)</f>
        <v>7.1692985759740671</v>
      </c>
      <c r="N22" s="72">
        <f>IF(RES_hh_tesh_in!N22=0,0,RES_hh_tesh_in!N22/RES_summary!N$21)</f>
        <v>7.2998911101774793</v>
      </c>
      <c r="O22" s="72">
        <f>IF(RES_hh_tesh_in!O22=0,0,RES_hh_tesh_in!O22/RES_summary!O$21)</f>
        <v>7.7038505014709031</v>
      </c>
      <c r="P22" s="72">
        <f>IF(RES_hh_tesh_in!P22=0,0,RES_hh_tesh_in!P22/RES_summary!P$21)</f>
        <v>7.5277034145295341</v>
      </c>
      <c r="Q22" s="72">
        <f>IF(RES_hh_tesh_in!Q22=0,0,RES_hh_tesh_in!Q22/RES_summary!Q$21)</f>
        <v>0</v>
      </c>
      <c r="R22" s="72">
        <f>IF(RES_hh_tesh_in!R22=0,0,RES_hh_tesh_in!R22/RES_summary!R$21)</f>
        <v>0</v>
      </c>
      <c r="S22" s="72">
        <f>IF(RES_hh_tesh_in!S22=0,0,RES_hh_tesh_in!S22/RES_summary!S$21)</f>
        <v>0</v>
      </c>
      <c r="T22" s="72">
        <f>IF(RES_hh_tesh_in!T22=0,0,RES_hh_tesh_in!T22/RES_summary!T$21)</f>
        <v>0</v>
      </c>
      <c r="U22" s="72">
        <f>IF(RES_hh_tesh_in!U22=0,0,RES_hh_tesh_in!U22/RES_summary!U$21)</f>
        <v>6.9987349503534455</v>
      </c>
      <c r="V22" s="72">
        <f>IF(RES_hh_tesh_in!V22=0,0,RES_hh_tesh_in!V22/RES_summary!V$21)</f>
        <v>7.0780481359753002</v>
      </c>
      <c r="W22" s="72">
        <f>IF(RES_hh_tesh_in!W22=0,0,RES_hh_tesh_in!W22/RES_summary!W$21)</f>
        <v>7.2049225723452368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7.3670320999535095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6.6415568662750459</v>
      </c>
      <c r="G23" s="72">
        <f>IF(RES_hh_tesh_in!G23=0,0,RES_hh_tesh_in!G23/RES_summary!G$21)</f>
        <v>6.699296032933507</v>
      </c>
      <c r="H23" s="72">
        <f>IF(RES_hh_tesh_in!H23=0,0,RES_hh_tesh_in!H23/RES_summary!H$21)</f>
        <v>6.7480840299199851</v>
      </c>
      <c r="I23" s="72">
        <f>IF(RES_hh_tesh_in!I23=0,0,RES_hh_tesh_in!I23/RES_summary!I$21)</f>
        <v>6.6676145485772231</v>
      </c>
      <c r="J23" s="72">
        <f>IF(RES_hh_tesh_in!J23=0,0,RES_hh_tesh_in!J23/RES_summary!J$21)</f>
        <v>6.9686690697242035</v>
      </c>
      <c r="K23" s="72">
        <f>IF(RES_hh_tesh_in!K23=0,0,RES_hh_tesh_in!K23/RES_summary!K$21)</f>
        <v>7.0544681981118584</v>
      </c>
      <c r="L23" s="72">
        <f>IF(RES_hh_tesh_in!L23=0,0,RES_hh_tesh_in!L23/RES_summary!L$21)</f>
        <v>6.1579921151780477</v>
      </c>
      <c r="M23" s="72">
        <f>IF(RES_hh_tesh_in!M23=0,0,RES_hh_tesh_in!M23/RES_summary!M$21)</f>
        <v>6.6693758600103425</v>
      </c>
      <c r="N23" s="72">
        <f>IF(RES_hh_tesh_in!N23=0,0,RES_hh_tesh_in!N23/RES_summary!N$21)</f>
        <v>6.5526946336544842</v>
      </c>
      <c r="O23" s="72">
        <f>IF(RES_hh_tesh_in!O23=0,0,RES_hh_tesh_in!O23/RES_summary!O$21)</f>
        <v>6.6525087767541073</v>
      </c>
      <c r="P23" s="72">
        <f>IF(RES_hh_tesh_in!P23=0,0,RES_hh_tesh_in!P23/RES_summary!P$21)</f>
        <v>4.8025775153275063</v>
      </c>
      <c r="Q23" s="72">
        <f>IF(RES_hh_tesh_in!Q23=0,0,RES_hh_tesh_in!Q23/RES_summary!Q$21)</f>
        <v>6.3892145023337621</v>
      </c>
      <c r="R23" s="72">
        <f>IF(RES_hh_tesh_in!R23=0,0,RES_hh_tesh_in!R23/RES_summary!R$21)</f>
        <v>7.4176689376570977</v>
      </c>
      <c r="S23" s="72">
        <f>IF(RES_hh_tesh_in!S23=0,0,RES_hh_tesh_in!S23/RES_summary!S$21)</f>
        <v>7.1218320506420891</v>
      </c>
      <c r="T23" s="72">
        <f>IF(RES_hh_tesh_in!T23=0,0,RES_hh_tesh_in!T23/RES_summary!T$21)</f>
        <v>6.8080084105638496</v>
      </c>
      <c r="U23" s="72">
        <f>IF(RES_hh_tesh_in!U23=0,0,RES_hh_tesh_in!U23/RES_summary!U$21)</f>
        <v>7.2492485116921923</v>
      </c>
      <c r="V23" s="72">
        <f>IF(RES_hh_tesh_in!V23=0,0,RES_hh_tesh_in!V23/RES_summary!V$21)</f>
        <v>7.3245867705074525</v>
      </c>
      <c r="W23" s="72">
        <f>IF(RES_hh_tesh_in!W23=0,0,RES_hh_tesh_in!W23/RES_summary!W$21)</f>
        <v>7.20319742882974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0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0</v>
      </c>
      <c r="G24" s="72">
        <f>IF(RES_hh_tesh_in!G24=0,0,RES_hh_tesh_in!G24/RES_summary!G$21)</f>
        <v>0</v>
      </c>
      <c r="H24" s="72">
        <f>IF(RES_hh_tesh_in!H24=0,0,RES_hh_tesh_in!H24/RES_summary!H$21)</f>
        <v>0</v>
      </c>
      <c r="I24" s="72">
        <f>IF(RES_hh_tesh_in!I24=0,0,RES_hh_tesh_in!I24/RES_summary!I$21)</f>
        <v>0</v>
      </c>
      <c r="J24" s="72">
        <f>IF(RES_hh_tesh_in!J24=0,0,RES_hh_tesh_in!J24/RES_summary!J$21)</f>
        <v>0</v>
      </c>
      <c r="K24" s="72">
        <f>IF(RES_hh_tesh_in!K24=0,0,RES_hh_tesh_in!K24/RES_summary!K$21)</f>
        <v>0</v>
      </c>
      <c r="L24" s="72">
        <f>IF(RES_hh_tesh_in!L24=0,0,RES_hh_tesh_in!L24/RES_summary!L$21)</f>
        <v>0</v>
      </c>
      <c r="M24" s="72">
        <f>IF(RES_hh_tesh_in!M24=0,0,RES_hh_tesh_in!M24/RES_summary!M$21)</f>
        <v>0</v>
      </c>
      <c r="N24" s="72">
        <f>IF(RES_hh_tesh_in!N24=0,0,RES_hh_tesh_in!N24/RES_summary!N$21)</f>
        <v>0</v>
      </c>
      <c r="O24" s="72">
        <f>IF(RES_hh_tesh_in!O24=0,0,RES_hh_tesh_in!O24/RES_summary!O$21)</f>
        <v>0</v>
      </c>
      <c r="P24" s="72">
        <f>IF(RES_hh_tesh_in!P24=0,0,RES_hh_tesh_in!P24/RES_summary!P$21)</f>
        <v>0</v>
      </c>
      <c r="Q24" s="72">
        <f>IF(RES_hh_tesh_in!Q24=0,0,RES_hh_tesh_in!Q24/RES_summary!Q$21)</f>
        <v>0</v>
      </c>
      <c r="R24" s="72">
        <f>IF(RES_hh_tesh_in!R24=0,0,RES_hh_tesh_in!R24/RES_summary!R$21)</f>
        <v>0</v>
      </c>
      <c r="S24" s="72">
        <f>IF(RES_hh_tesh_in!S24=0,0,RES_hh_tesh_in!S24/RES_summary!S$21)</f>
        <v>0</v>
      </c>
      <c r="T24" s="72">
        <f>IF(RES_hh_tesh_in!T24=0,0,RES_hh_tesh_in!T24/RES_summary!T$21)</f>
        <v>0</v>
      </c>
      <c r="U24" s="72">
        <f>IF(RES_hh_tesh_in!U24=0,0,RES_hh_tesh_in!U24/RES_summary!U$21)</f>
        <v>0</v>
      </c>
      <c r="V24" s="72">
        <f>IF(RES_hh_tesh_in!V24=0,0,RES_hh_tesh_in!V24/RES_summary!V$21)</f>
        <v>0</v>
      </c>
      <c r="W24" s="72">
        <f>IF(RES_hh_tesh_in!W24=0,0,RES_hh_tesh_in!W24/RES_summary!W$21)</f>
        <v>0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7.1513488538655334</v>
      </c>
      <c r="D25" s="74">
        <f>IF(RES_hh_tesh_in!D25=0,0,RES_hh_tesh_in!D25/RES_summary!D$21)</f>
        <v>6.3145265421209968</v>
      </c>
      <c r="E25" s="74">
        <f>IF(RES_hh_tesh_in!E25=0,0,RES_hh_tesh_in!E25/RES_summary!E$21)</f>
        <v>5.2626108045701265</v>
      </c>
      <c r="F25" s="74">
        <f>IF(RES_hh_tesh_in!F25=0,0,RES_hh_tesh_in!F25/RES_summary!F$21)</f>
        <v>5.439258038757206</v>
      </c>
      <c r="G25" s="74">
        <f>IF(RES_hh_tesh_in!G25=0,0,RES_hh_tesh_in!G25/RES_summary!G$21)</f>
        <v>5.71877667925175</v>
      </c>
      <c r="H25" s="74">
        <f>IF(RES_hh_tesh_in!H25=0,0,RES_hh_tesh_in!H25/RES_summary!H$21)</f>
        <v>5.7907924589611168</v>
      </c>
      <c r="I25" s="74">
        <f>IF(RES_hh_tesh_in!I25=0,0,RES_hh_tesh_in!I25/RES_summary!I$21)</f>
        <v>4.3823969429049834</v>
      </c>
      <c r="J25" s="74">
        <f>IF(RES_hh_tesh_in!J25=0,0,RES_hh_tesh_in!J25/RES_summary!J$21)</f>
        <v>3.6223917581324319</v>
      </c>
      <c r="K25" s="74">
        <f>IF(RES_hh_tesh_in!K25=0,0,RES_hh_tesh_in!K25/RES_summary!K$21)</f>
        <v>3.4568017301779723</v>
      </c>
      <c r="L25" s="74">
        <f>IF(RES_hh_tesh_in!L25=0,0,RES_hh_tesh_in!L25/RES_summary!L$21)</f>
        <v>4.4614721232044854</v>
      </c>
      <c r="M25" s="74">
        <f>IF(RES_hh_tesh_in!M25=0,0,RES_hh_tesh_in!M25/RES_summary!M$21)</f>
        <v>5.8438000127545875</v>
      </c>
      <c r="N25" s="74">
        <f>IF(RES_hh_tesh_in!N25=0,0,RES_hh_tesh_in!N25/RES_summary!N$21)</f>
        <v>4.5696232970386585</v>
      </c>
      <c r="O25" s="74">
        <f>IF(RES_hh_tesh_in!O25=0,0,RES_hh_tesh_in!O25/RES_summary!O$21)</f>
        <v>3.7891285589451016</v>
      </c>
      <c r="P25" s="74">
        <f>IF(RES_hh_tesh_in!P25=0,0,RES_hh_tesh_in!P25/RES_summary!P$21)</f>
        <v>2.9774693798193304</v>
      </c>
      <c r="Q25" s="74">
        <f>IF(RES_hh_tesh_in!Q25=0,0,RES_hh_tesh_in!Q25/RES_summary!Q$21)</f>
        <v>3.3015955708431046</v>
      </c>
      <c r="R25" s="74">
        <f>IF(RES_hh_tesh_in!R25=0,0,RES_hh_tesh_in!R25/RES_summary!R$21)</f>
        <v>2.9434574725787122</v>
      </c>
      <c r="S25" s="74">
        <f>IF(RES_hh_tesh_in!S25=0,0,RES_hh_tesh_in!S25/RES_summary!S$21)</f>
        <v>3.5808277006146034</v>
      </c>
      <c r="T25" s="74">
        <f>IF(RES_hh_tesh_in!T25=0,0,RES_hh_tesh_in!T25/RES_summary!T$21)</f>
        <v>4.4367395104130241</v>
      </c>
      <c r="U25" s="74">
        <f>IF(RES_hh_tesh_in!U25=0,0,RES_hh_tesh_in!U25/RES_summary!U$21)</f>
        <v>4.3734625523725184</v>
      </c>
      <c r="V25" s="74">
        <f>IF(RES_hh_tesh_in!V25=0,0,RES_hh_tesh_in!V25/RES_summary!V$21)</f>
        <v>4.2266913286843133</v>
      </c>
      <c r="W25" s="74">
        <f>IF(RES_hh_tesh_in!W25=0,0,RES_hh_tesh_in!W25/RES_summary!W$21)</f>
        <v>4.0570571694661632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6.1703746844708638</v>
      </c>
      <c r="D26" s="77">
        <f>IF(RES_hh_tesh_in!D26=0,0,RES_hh_tesh_in!D26/RES_summary!D$21)</f>
        <v>6.5407501116952824</v>
      </c>
      <c r="E26" s="77">
        <f>IF(RES_hh_tesh_in!E26=0,0,RES_hh_tesh_in!E26/RES_summary!E$21)</f>
        <v>6.2371980982179567</v>
      </c>
      <c r="F26" s="77">
        <f>IF(RES_hh_tesh_in!F26=0,0,RES_hh_tesh_in!F26/RES_summary!F$21)</f>
        <v>6.1197851178663152</v>
      </c>
      <c r="G26" s="77">
        <f>IF(RES_hh_tesh_in!G26=0,0,RES_hh_tesh_in!G26/RES_summary!G$21)</f>
        <v>6.1626797802834004</v>
      </c>
      <c r="H26" s="77">
        <f>IF(RES_hh_tesh_in!H26=0,0,RES_hh_tesh_in!H26/RES_summary!H$21)</f>
        <v>6.3162967102406897</v>
      </c>
      <c r="I26" s="77">
        <f>IF(RES_hh_tesh_in!I26=0,0,RES_hh_tesh_in!I26/RES_summary!I$21)</f>
        <v>6.2452223525737898</v>
      </c>
      <c r="J26" s="77">
        <f>IF(RES_hh_tesh_in!J26=0,0,RES_hh_tesh_in!J26/RES_summary!J$21)</f>
        <v>6.2105273527104181</v>
      </c>
      <c r="K26" s="77">
        <f>IF(RES_hh_tesh_in!K26=0,0,RES_hh_tesh_in!K26/RES_summary!K$21)</f>
        <v>6.0305740051254073</v>
      </c>
      <c r="L26" s="77">
        <f>IF(RES_hh_tesh_in!L26=0,0,RES_hh_tesh_in!L26/RES_summary!L$21)</f>
        <v>6.2752330618455616</v>
      </c>
      <c r="M26" s="77">
        <f>IF(RES_hh_tesh_in!M26=0,0,RES_hh_tesh_in!M26/RES_summary!M$21)</f>
        <v>6.1011798043659438</v>
      </c>
      <c r="N26" s="77">
        <f>IF(RES_hh_tesh_in!N26=0,0,RES_hh_tesh_in!N26/RES_summary!N$21)</f>
        <v>6.1198580317071016</v>
      </c>
      <c r="O26" s="77">
        <f>IF(RES_hh_tesh_in!O26=0,0,RES_hh_tesh_in!O26/RES_summary!O$21)</f>
        <v>6.1456681409962304</v>
      </c>
      <c r="P26" s="77">
        <f>IF(RES_hh_tesh_in!P26=0,0,RES_hh_tesh_in!P26/RES_summary!P$21)</f>
        <v>6.1333559657177235</v>
      </c>
      <c r="Q26" s="77">
        <f>IF(RES_hh_tesh_in!Q26=0,0,RES_hh_tesh_in!Q26/RES_summary!Q$21)</f>
        <v>6.2593280582036286</v>
      </c>
      <c r="R26" s="77">
        <f>IF(RES_hh_tesh_in!R26=0,0,RES_hh_tesh_in!R26/RES_summary!R$21)</f>
        <v>6.4590092596612836</v>
      </c>
      <c r="S26" s="77">
        <f>IF(RES_hh_tesh_in!S26=0,0,RES_hh_tesh_in!S26/RES_summary!S$21)</f>
        <v>6.5515065278769544</v>
      </c>
      <c r="T26" s="77">
        <f>IF(RES_hh_tesh_in!T26=0,0,RES_hh_tesh_in!T26/RES_summary!T$21)</f>
        <v>6.6043370497898355</v>
      </c>
      <c r="U26" s="77">
        <f>IF(RES_hh_tesh_in!U26=0,0,RES_hh_tesh_in!U26/RES_summary!U$21)</f>
        <v>6.5297813411683032</v>
      </c>
      <c r="V26" s="77">
        <f>IF(RES_hh_tesh_in!V26=0,0,RES_hh_tesh_in!V26/RES_summary!V$21)</f>
        <v>6.6446409935930077</v>
      </c>
      <c r="W26" s="77">
        <f>IF(RES_hh_tesh_in!W26=0,0,RES_hh_tesh_in!W26/RES_summary!W$21)</f>
        <v>6.877849547603252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4.4730255124964513</v>
      </c>
      <c r="D27" s="69">
        <f>IF(RES_hh_tesh_in!D27=0,0,RES_hh_tesh_in!D27/RES_summary!D$21)</f>
        <v>4.3819423372068114</v>
      </c>
      <c r="E27" s="69">
        <f>IF(RES_hh_tesh_in!E27=0,0,RES_hh_tesh_in!E27/RES_summary!E$21)</f>
        <v>4.4829372983513469</v>
      </c>
      <c r="F27" s="69">
        <f>IF(RES_hh_tesh_in!F27=0,0,RES_hh_tesh_in!F27/RES_summary!F$21)</f>
        <v>4.3432549233142304</v>
      </c>
      <c r="G27" s="69">
        <f>IF(RES_hh_tesh_in!G27=0,0,RES_hh_tesh_in!G27/RES_summary!G$21)</f>
        <v>4.3410448696692496</v>
      </c>
      <c r="H27" s="69">
        <f>IF(RES_hh_tesh_in!H27=0,0,RES_hh_tesh_in!H27/RES_summary!H$21)</f>
        <v>5.0324000522868371</v>
      </c>
      <c r="I27" s="69">
        <f>IF(RES_hh_tesh_in!I27=0,0,RES_hh_tesh_in!I27/RES_summary!I$21)</f>
        <v>4.8811043042009965</v>
      </c>
      <c r="J27" s="69">
        <f>IF(RES_hh_tesh_in!J27=0,0,RES_hh_tesh_in!J27/RES_summary!J$21)</f>
        <v>4.7645967861000482</v>
      </c>
      <c r="K27" s="69">
        <f>IF(RES_hh_tesh_in!K27=0,0,RES_hh_tesh_in!K27/RES_summary!K$21)</f>
        <v>4.5899311300720855</v>
      </c>
      <c r="L27" s="69">
        <f>IF(RES_hh_tesh_in!L27=0,0,RES_hh_tesh_in!L27/RES_summary!L$21)</f>
        <v>4.6941604295009203</v>
      </c>
      <c r="M27" s="69">
        <f>IF(RES_hh_tesh_in!M27=0,0,RES_hh_tesh_in!M27/RES_summary!M$21)</f>
        <v>4.1789226928873227</v>
      </c>
      <c r="N27" s="69">
        <f>IF(RES_hh_tesh_in!N27=0,0,RES_hh_tesh_in!N27/RES_summary!N$21)</f>
        <v>4.0360486748387832</v>
      </c>
      <c r="O27" s="69">
        <f>IF(RES_hh_tesh_in!O27=0,0,RES_hh_tesh_in!O27/RES_summary!O$21)</f>
        <v>3.5061341417039871</v>
      </c>
      <c r="P27" s="69">
        <f>IF(RES_hh_tesh_in!P27=0,0,RES_hh_tesh_in!P27/RES_summary!P$21)</f>
        <v>3.8123573731232505</v>
      </c>
      <c r="Q27" s="69">
        <f>IF(RES_hh_tesh_in!Q27=0,0,RES_hh_tesh_in!Q27/RES_summary!Q$21)</f>
        <v>3.8099168056470445</v>
      </c>
      <c r="R27" s="69">
        <f>IF(RES_hh_tesh_in!R27=0,0,RES_hh_tesh_in!R27/RES_summary!R$21)</f>
        <v>3.9234161144433188</v>
      </c>
      <c r="S27" s="69">
        <f>IF(RES_hh_tesh_in!S27=0,0,RES_hh_tesh_in!S27/RES_summary!S$21)</f>
        <v>3.9075338562427286</v>
      </c>
      <c r="T27" s="69">
        <f>IF(RES_hh_tesh_in!T27=0,0,RES_hh_tesh_in!T27/RES_summary!T$21)</f>
        <v>4.2190602305379095</v>
      </c>
      <c r="U27" s="69">
        <f>IF(RES_hh_tesh_in!U27=0,0,RES_hh_tesh_in!U27/RES_summary!U$21)</f>
        <v>3.9511049409092491</v>
      </c>
      <c r="V27" s="69">
        <f>IF(RES_hh_tesh_in!V27=0,0,RES_hh_tesh_in!V27/RES_summary!V$21)</f>
        <v>3.9295099108985667</v>
      </c>
      <c r="W27" s="69">
        <f>IF(RES_hh_tesh_in!W27=0,0,RES_hh_tesh_in!W27/RES_summary!W$21)</f>
        <v>4.0294006692151259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4.3290442250557719</v>
      </c>
      <c r="D28" s="72">
        <f>IF(RES_hh_tesh_in!D28=0,0,RES_hh_tesh_in!D28/RES_summary!D$21)</f>
        <v>4.3930243362440713</v>
      </c>
      <c r="E28" s="72">
        <f>IF(RES_hh_tesh_in!E28=0,0,RES_hh_tesh_in!E28/RES_summary!E$21)</f>
        <v>4.3625752685014154</v>
      </c>
      <c r="F28" s="72">
        <f>IF(RES_hh_tesh_in!F28=0,0,RES_hh_tesh_in!F28/RES_summary!F$21)</f>
        <v>4.4690047305101821</v>
      </c>
      <c r="G28" s="72">
        <f>IF(RES_hh_tesh_in!G28=0,0,RES_hh_tesh_in!G28/RES_summary!G$21)</f>
        <v>4.5415254759376689</v>
      </c>
      <c r="H28" s="72">
        <f>IF(RES_hh_tesh_in!H28=0,0,RES_hh_tesh_in!H28/RES_summary!H$21)</f>
        <v>4.7207988032591688</v>
      </c>
      <c r="I28" s="72">
        <f>IF(RES_hh_tesh_in!I28=0,0,RES_hh_tesh_in!I28/RES_summary!I$21)</f>
        <v>4.74771997434258</v>
      </c>
      <c r="J28" s="72">
        <f>IF(RES_hh_tesh_in!J28=0,0,RES_hh_tesh_in!J28/RES_summary!J$21)</f>
        <v>4.7894805050702294</v>
      </c>
      <c r="K28" s="72">
        <f>IF(RES_hh_tesh_in!K28=0,0,RES_hh_tesh_in!K28/RES_summary!K$21)</f>
        <v>4.6938000675176532</v>
      </c>
      <c r="L28" s="72">
        <f>IF(RES_hh_tesh_in!L28=0,0,RES_hh_tesh_in!L28/RES_summary!L$21)</f>
        <v>4.5559603391200341</v>
      </c>
      <c r="M28" s="72">
        <f>IF(RES_hh_tesh_in!M28=0,0,RES_hh_tesh_in!M28/RES_summary!M$21)</f>
        <v>4.3753391492811176</v>
      </c>
      <c r="N28" s="72">
        <f>IF(RES_hh_tesh_in!N28=0,0,RES_hh_tesh_in!N28/RES_summary!N$21)</f>
        <v>4.0354511506873427</v>
      </c>
      <c r="O28" s="72">
        <f>IF(RES_hh_tesh_in!O28=0,0,RES_hh_tesh_in!O28/RES_summary!O$21)</f>
        <v>3.6002726359813413</v>
      </c>
      <c r="P28" s="72">
        <f>IF(RES_hh_tesh_in!P28=0,0,RES_hh_tesh_in!P28/RES_summary!P$21)</f>
        <v>3.7549431893340683</v>
      </c>
      <c r="Q28" s="72">
        <f>IF(RES_hh_tesh_in!Q28=0,0,RES_hh_tesh_in!Q28/RES_summary!Q$21)</f>
        <v>3.8664743682070357</v>
      </c>
      <c r="R28" s="72">
        <f>IF(RES_hh_tesh_in!R28=0,0,RES_hh_tesh_in!R28/RES_summary!R$21)</f>
        <v>3.7870250495094804</v>
      </c>
      <c r="S28" s="72">
        <f>IF(RES_hh_tesh_in!S28=0,0,RES_hh_tesh_in!S28/RES_summary!S$21)</f>
        <v>4.0858138866485927</v>
      </c>
      <c r="T28" s="72">
        <f>IF(RES_hh_tesh_in!T28=0,0,RES_hh_tesh_in!T28/RES_summary!T$21)</f>
        <v>4.0041771571332276</v>
      </c>
      <c r="U28" s="72">
        <f>IF(RES_hh_tesh_in!U28=0,0,RES_hh_tesh_in!U28/RES_summary!U$21)</f>
        <v>4.2796748211762132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4.284391041635609</v>
      </c>
      <c r="D29" s="72">
        <f>IF(RES_hh_tesh_in!D29=0,0,RES_hh_tesh_in!D29/RES_summary!D$21)</f>
        <v>4.3662853136123498</v>
      </c>
      <c r="E29" s="72">
        <f>IF(RES_hh_tesh_in!E29=0,0,RES_hh_tesh_in!E29/RES_summary!E$21)</f>
        <v>4.3846714716844559</v>
      </c>
      <c r="F29" s="72">
        <f>IF(RES_hh_tesh_in!F29=0,0,RES_hh_tesh_in!F29/RES_summary!F$21)</f>
        <v>4.4838168013123436</v>
      </c>
      <c r="G29" s="72">
        <f>IF(RES_hh_tesh_in!G29=0,0,RES_hh_tesh_in!G29/RES_summary!G$21)</f>
        <v>4.5547335231187942</v>
      </c>
      <c r="H29" s="72">
        <f>IF(RES_hh_tesh_in!H29=0,0,RES_hh_tesh_in!H29/RES_summary!H$21)</f>
        <v>4.6677030759338303</v>
      </c>
      <c r="I29" s="72">
        <f>IF(RES_hh_tesh_in!I29=0,0,RES_hh_tesh_in!I29/RES_summary!I$21)</f>
        <v>4.7644417353933823</v>
      </c>
      <c r="J29" s="72">
        <f>IF(RES_hh_tesh_in!J29=0,0,RES_hh_tesh_in!J29/RES_summary!J$21)</f>
        <v>4.7826489912877364</v>
      </c>
      <c r="K29" s="72">
        <f>IF(RES_hh_tesh_in!K29=0,0,RES_hh_tesh_in!K29/RES_summary!K$21)</f>
        <v>4.66327138071569</v>
      </c>
      <c r="L29" s="72">
        <f>IF(RES_hh_tesh_in!L29=0,0,RES_hh_tesh_in!L29/RES_summary!L$21)</f>
        <v>4.5441641682776925</v>
      </c>
      <c r="M29" s="72">
        <f>IF(RES_hh_tesh_in!M29=0,0,RES_hh_tesh_in!M29/RES_summary!M$21)</f>
        <v>4.1649223831857416</v>
      </c>
      <c r="N29" s="72">
        <f>IF(RES_hh_tesh_in!N29=0,0,RES_hh_tesh_in!N29/RES_summary!N$21)</f>
        <v>3.9761603495923419</v>
      </c>
      <c r="O29" s="72">
        <f>IF(RES_hh_tesh_in!O29=0,0,RES_hh_tesh_in!O29/RES_summary!O$21)</f>
        <v>3.8217089587375495</v>
      </c>
      <c r="P29" s="72">
        <f>IF(RES_hh_tesh_in!P29=0,0,RES_hh_tesh_in!P29/RES_summary!P$21)</f>
        <v>3.7709279165308058</v>
      </c>
      <c r="Q29" s="72">
        <f>IF(RES_hh_tesh_in!Q29=0,0,RES_hh_tesh_in!Q29/RES_summary!Q$21)</f>
        <v>3.8041580921882132</v>
      </c>
      <c r="R29" s="72">
        <f>IF(RES_hh_tesh_in!R29=0,0,RES_hh_tesh_in!R29/RES_summary!R$21)</f>
        <v>3.8908350365486357</v>
      </c>
      <c r="S29" s="72">
        <f>IF(RES_hh_tesh_in!S29=0,0,RES_hh_tesh_in!S29/RES_summary!S$21)</f>
        <v>4.0242757811938112</v>
      </c>
      <c r="T29" s="72">
        <f>IF(RES_hh_tesh_in!T29=0,0,RES_hh_tesh_in!T29/RES_summary!T$21)</f>
        <v>4.2597977700768155</v>
      </c>
      <c r="U29" s="72">
        <f>IF(RES_hh_tesh_in!U29=0,0,RES_hh_tesh_in!U29/RES_summary!U$21)</f>
        <v>3.8326772653511849</v>
      </c>
      <c r="V29" s="72">
        <f>IF(RES_hh_tesh_in!V29=0,0,RES_hh_tesh_in!V29/RES_summary!V$21)</f>
        <v>3.8354711748320014</v>
      </c>
      <c r="W29" s="72">
        <f>IF(RES_hh_tesh_in!W29=0,0,RES_hh_tesh_in!W29/RES_summary!W$21)</f>
        <v>4.0734581466309479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4.393162943771924</v>
      </c>
      <c r="D30" s="72">
        <f>IF(RES_hh_tesh_in!D30=0,0,RES_hh_tesh_in!D30/RES_summary!D$21)</f>
        <v>4.3698005620492246</v>
      </c>
      <c r="E30" s="72">
        <f>IF(RES_hh_tesh_in!E30=0,0,RES_hh_tesh_in!E30/RES_summary!E$21)</f>
        <v>4.6854221715924664</v>
      </c>
      <c r="F30" s="72">
        <f>IF(RES_hh_tesh_in!F30=0,0,RES_hh_tesh_in!F30/RES_summary!F$21)</f>
        <v>4.2749591033736456</v>
      </c>
      <c r="G30" s="72">
        <f>IF(RES_hh_tesh_in!G30=0,0,RES_hh_tesh_in!G30/RES_summary!G$21)</f>
        <v>4.2088058838622118</v>
      </c>
      <c r="H30" s="72">
        <f>IF(RES_hh_tesh_in!H30=0,0,RES_hh_tesh_in!H30/RES_summary!H$21)</f>
        <v>5.1229634169591725</v>
      </c>
      <c r="I30" s="72">
        <f>IF(RES_hh_tesh_in!I30=0,0,RES_hh_tesh_in!I30/RES_summary!I$21)</f>
        <v>4.9575619778816638</v>
      </c>
      <c r="J30" s="72">
        <f>IF(RES_hh_tesh_in!J30=0,0,RES_hh_tesh_in!J30/RES_summary!J$21)</f>
        <v>4.7935404831777895</v>
      </c>
      <c r="K30" s="72">
        <f>IF(RES_hh_tesh_in!K30=0,0,RES_hh_tesh_in!K30/RES_summary!K$21)</f>
        <v>4.7125526189824001</v>
      </c>
      <c r="L30" s="72">
        <f>IF(RES_hh_tesh_in!L30=0,0,RES_hh_tesh_in!L30/RES_summary!L$21)</f>
        <v>4.7999893071821438</v>
      </c>
      <c r="M30" s="72">
        <f>IF(RES_hh_tesh_in!M30=0,0,RES_hh_tesh_in!M30/RES_summary!M$21)</f>
        <v>3.9478703932835639</v>
      </c>
      <c r="N30" s="72">
        <f>IF(RES_hh_tesh_in!N30=0,0,RES_hh_tesh_in!N30/RES_summary!N$21)</f>
        <v>4.1286204417098356</v>
      </c>
      <c r="O30" s="72">
        <f>IF(RES_hh_tesh_in!O30=0,0,RES_hh_tesh_in!O30/RES_summary!O$21)</f>
        <v>3.5155391361937602</v>
      </c>
      <c r="P30" s="72">
        <f>IF(RES_hh_tesh_in!P30=0,0,RES_hh_tesh_in!P30/RES_summary!P$21)</f>
        <v>3.5550242543240334</v>
      </c>
      <c r="Q30" s="72">
        <f>IF(RES_hh_tesh_in!Q30=0,0,RES_hh_tesh_in!Q30/RES_summary!Q$21)</f>
        <v>3.8119945702424256</v>
      </c>
      <c r="R30" s="72">
        <f>IF(RES_hh_tesh_in!R30=0,0,RES_hh_tesh_in!R30/RES_summary!R$21)</f>
        <v>4.0803367334454022</v>
      </c>
      <c r="S30" s="72">
        <f>IF(RES_hh_tesh_in!S30=0,0,RES_hh_tesh_in!S30/RES_summary!S$21)</f>
        <v>3.9181721451186919</v>
      </c>
      <c r="T30" s="72">
        <f>IF(RES_hh_tesh_in!T30=0,0,RES_hh_tesh_in!T30/RES_summary!T$21)</f>
        <v>4.2261877181583003</v>
      </c>
      <c r="U30" s="72">
        <f>IF(RES_hh_tesh_in!U30=0,0,RES_hh_tesh_in!U30/RES_summary!U$21)</f>
        <v>3.8999386432828822</v>
      </c>
      <c r="V30" s="72">
        <f>IF(RES_hh_tesh_in!V30=0,0,RES_hh_tesh_in!V30/RES_summary!V$21)</f>
        <v>3.8844175143170432</v>
      </c>
      <c r="W30" s="72">
        <f>IF(RES_hh_tesh_in!W30=0,0,RES_hh_tesh_in!W30/RES_summary!W$21)</f>
        <v>4.1085010500602337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4.5062798822873198</v>
      </c>
      <c r="D31" s="72">
        <f>IF(RES_hh_tesh_in!D31=0,0,RES_hh_tesh_in!D31/RES_summary!D$21)</f>
        <v>4.3622706946893572</v>
      </c>
      <c r="E31" s="72">
        <f>IF(RES_hh_tesh_in!E31=0,0,RES_hh_tesh_in!E31/RES_summary!E$21)</f>
        <v>4.509830398646594</v>
      </c>
      <c r="F31" s="72">
        <f>IF(RES_hh_tesh_in!F31=0,0,RES_hh_tesh_in!F31/RES_summary!F$21)</f>
        <v>4.3185656773911107</v>
      </c>
      <c r="G31" s="72">
        <f>IF(RES_hh_tesh_in!G31=0,0,RES_hh_tesh_in!G31/RES_summary!G$21)</f>
        <v>4.3511953774728269</v>
      </c>
      <c r="H31" s="72">
        <f>IF(RES_hh_tesh_in!H31=0,0,RES_hh_tesh_in!H31/RES_summary!H$21)</f>
        <v>5.0336846425018331</v>
      </c>
      <c r="I31" s="72">
        <f>IF(RES_hh_tesh_in!I31=0,0,RES_hh_tesh_in!I31/RES_summary!I$21)</f>
        <v>4.8186231636245722</v>
      </c>
      <c r="J31" s="72">
        <f>IF(RES_hh_tesh_in!J31=0,0,RES_hh_tesh_in!J31/RES_summary!J$21)</f>
        <v>4.7220427599798018</v>
      </c>
      <c r="K31" s="72">
        <f>IF(RES_hh_tesh_in!K31=0,0,RES_hh_tesh_in!K31/RES_summary!K$21)</f>
        <v>4.6031237462084764</v>
      </c>
      <c r="L31" s="72">
        <f>IF(RES_hh_tesh_in!L31=0,0,RES_hh_tesh_in!L31/RES_summary!L$21)</f>
        <v>4.5766312439366699</v>
      </c>
      <c r="M31" s="72">
        <f>IF(RES_hh_tesh_in!M31=0,0,RES_hh_tesh_in!M31/RES_summary!M$21)</f>
        <v>4.3438411976840516</v>
      </c>
      <c r="N31" s="72">
        <f>IF(RES_hh_tesh_in!N31=0,0,RES_hh_tesh_in!N31/RES_summary!N$21)</f>
        <v>4.3218818713484373</v>
      </c>
      <c r="O31" s="72">
        <f>IF(RES_hh_tesh_in!O31=0,0,RES_hh_tesh_in!O31/RES_summary!O$21)</f>
        <v>4.2341571474644191</v>
      </c>
      <c r="P31" s="72">
        <f>IF(RES_hh_tesh_in!P31=0,0,RES_hh_tesh_in!P31/RES_summary!P$21)</f>
        <v>4.2791963321140214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4.003328368615553</v>
      </c>
      <c r="V31" s="72">
        <f>IF(RES_hh_tesh_in!V31=0,0,RES_hh_tesh_in!V31/RES_summary!V$21)</f>
        <v>3.9633108895275626</v>
      </c>
      <c r="W31" s="72">
        <f>IF(RES_hh_tesh_in!W31=0,0,RES_hh_tesh_in!W31/RES_summary!W$21)</f>
        <v>3.9844382647937766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4.54504044321307</v>
      </c>
      <c r="D32" s="77">
        <f>IF(RES_hh_tesh_in!D32=0,0,RES_hh_tesh_in!D32/RES_summary!D$21)</f>
        <v>4.3951169995296553</v>
      </c>
      <c r="E32" s="77">
        <f>IF(RES_hh_tesh_in!E32=0,0,RES_hh_tesh_in!E32/RES_summary!E$21)</f>
        <v>4.4158024995805816</v>
      </c>
      <c r="F32" s="77">
        <f>IF(RES_hh_tesh_in!F32=0,0,RES_hh_tesh_in!F32/RES_summary!F$21)</f>
        <v>4.3239072685376279</v>
      </c>
      <c r="G32" s="77">
        <f>IF(RES_hh_tesh_in!G32=0,0,RES_hh_tesh_in!G32/RES_summary!G$21)</f>
        <v>4.3333120975974717</v>
      </c>
      <c r="H32" s="77">
        <f>IF(RES_hh_tesh_in!H32=0,0,RES_hh_tesh_in!H32/RES_summary!H$21)</f>
        <v>5.0697836018398865</v>
      </c>
      <c r="I32" s="77">
        <f>IF(RES_hh_tesh_in!I32=0,0,RES_hh_tesh_in!I32/RES_summary!I$21)</f>
        <v>4.8789966386785295</v>
      </c>
      <c r="J32" s="77">
        <f>IF(RES_hh_tesh_in!J32=0,0,RES_hh_tesh_in!J32/RES_summary!J$21)</f>
        <v>4.7527789728173246</v>
      </c>
      <c r="K32" s="77">
        <f>IF(RES_hh_tesh_in!K32=0,0,RES_hh_tesh_in!K32/RES_summary!K$21)</f>
        <v>4.5395279756109312</v>
      </c>
      <c r="L32" s="77">
        <f>IF(RES_hh_tesh_in!L32=0,0,RES_hh_tesh_in!L32/RES_summary!L$21)</f>
        <v>4.7145843693701197</v>
      </c>
      <c r="M32" s="77">
        <f>IF(RES_hh_tesh_in!M32=0,0,RES_hh_tesh_in!M32/RES_summary!M$21)</f>
        <v>4.2152735031274355</v>
      </c>
      <c r="N32" s="77">
        <f>IF(RES_hh_tesh_in!N32=0,0,RES_hh_tesh_in!N32/RES_summary!N$21)</f>
        <v>4.028598435929748</v>
      </c>
      <c r="O32" s="77">
        <f>IF(RES_hh_tesh_in!O32=0,0,RES_hh_tesh_in!O32/RES_summary!O$21)</f>
        <v>3.4070838173948057</v>
      </c>
      <c r="P32" s="77">
        <f>IF(RES_hh_tesh_in!P32=0,0,RES_hh_tesh_in!P32/RES_summary!P$21)</f>
        <v>3.9108829648280645</v>
      </c>
      <c r="Q32" s="77">
        <f>IF(RES_hh_tesh_in!Q32=0,0,RES_hh_tesh_in!Q32/RES_summary!Q$21)</f>
        <v>3.8094641301774028</v>
      </c>
      <c r="R32" s="77">
        <f>IF(RES_hh_tesh_in!R32=0,0,RES_hh_tesh_in!R32/RES_summary!R$21)</f>
        <v>3.8183410249341732</v>
      </c>
      <c r="S32" s="77">
        <f>IF(RES_hh_tesh_in!S32=0,0,RES_hh_tesh_in!S32/RES_summary!S$21)</f>
        <v>3.8790511521757232</v>
      </c>
      <c r="T32" s="77">
        <f>IF(RES_hh_tesh_in!T32=0,0,RES_hh_tesh_in!T32/RES_summary!T$21)</f>
        <v>4.2120444057890669</v>
      </c>
      <c r="U32" s="77">
        <f>IF(RES_hh_tesh_in!U32=0,0,RES_hh_tesh_in!U32/RES_summary!U$21)</f>
        <v>3.9893076922294677</v>
      </c>
      <c r="V32" s="77">
        <f>IF(RES_hh_tesh_in!V32=0,0,RES_hh_tesh_in!V32/RES_summary!V$21)</f>
        <v>3.9622954680463796</v>
      </c>
      <c r="W32" s="77">
        <f>IF(RES_hh_tesh_in!W32=0,0,RES_hh_tesh_in!W32/RES_summary!W$21)</f>
        <v>3.9870164460726358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8.8918949259719025</v>
      </c>
      <c r="D3" s="65">
        <f>IF(RES_hh_emih_in!D3=0,0,RES_hh_emih_in!D3/RES_summary!D$21)</f>
        <v>11.356098829100352</v>
      </c>
      <c r="E3" s="65">
        <f>IF(RES_hh_emih_in!E3=0,0,RES_hh_emih_in!E3/RES_summary!E$21)</f>
        <v>11.970576936253337</v>
      </c>
      <c r="F3" s="65">
        <f>IF(RES_hh_emih_in!F3=0,0,RES_hh_emih_in!F3/RES_summary!F$21)</f>
        <v>11.45586572251951</v>
      </c>
      <c r="G3" s="65">
        <f>IF(RES_hh_emih_in!G3=0,0,RES_hh_emih_in!G3/RES_summary!G$21)</f>
        <v>8.8792619501487628</v>
      </c>
      <c r="H3" s="65">
        <f>IF(RES_hh_emih_in!H3=0,0,RES_hh_emih_in!H3/RES_summary!H$21)</f>
        <v>8.2812313437215117</v>
      </c>
      <c r="I3" s="65">
        <f>IF(RES_hh_emih_in!I3=0,0,RES_hh_emih_in!I3/RES_summary!I$21)</f>
        <v>8.239352416279706</v>
      </c>
      <c r="J3" s="65">
        <f>IF(RES_hh_emih_in!J3=0,0,RES_hh_emih_in!J3/RES_summary!J$21)</f>
        <v>8.0024013660472839</v>
      </c>
      <c r="K3" s="65">
        <f>IF(RES_hh_emih_in!K3=0,0,RES_hh_emih_in!K3/RES_summary!K$21)</f>
        <v>6.8416466884069491</v>
      </c>
      <c r="L3" s="65">
        <f>IF(RES_hh_emih_in!L3=0,0,RES_hh_emih_in!L3/RES_summary!L$21)</f>
        <v>7.8191822310390595</v>
      </c>
      <c r="M3" s="65">
        <f>IF(RES_hh_emih_in!M3=0,0,RES_hh_emih_in!M3/RES_summary!M$21)</f>
        <v>6.3911937365997495</v>
      </c>
      <c r="N3" s="65">
        <f>IF(RES_hh_emih_in!N3=0,0,RES_hh_emih_in!N3/RES_summary!N$21)</f>
        <v>6.9318923501955609</v>
      </c>
      <c r="O3" s="65">
        <f>IF(RES_hh_emih_in!O3=0,0,RES_hh_emih_in!O3/RES_summary!O$21)</f>
        <v>7.1059151439225587</v>
      </c>
      <c r="P3" s="65">
        <f>IF(RES_hh_emih_in!P3=0,0,RES_hh_emih_in!P3/RES_summary!P$21)</f>
        <v>7.9863606250816721</v>
      </c>
      <c r="Q3" s="65">
        <f>IF(RES_hh_emih_in!Q3=0,0,RES_hh_emih_in!Q3/RES_summary!Q$21)</f>
        <v>9.574028241590522</v>
      </c>
      <c r="R3" s="65">
        <f>IF(RES_hh_emih_in!R3=0,0,RES_hh_emih_in!R3/RES_summary!R$21)</f>
        <v>7.5089535216682668</v>
      </c>
      <c r="S3" s="65">
        <f>IF(RES_hh_emih_in!S3=0,0,RES_hh_emih_in!S3/RES_summary!S$21)</f>
        <v>7.0016658978683486</v>
      </c>
      <c r="T3" s="65">
        <f>IF(RES_hh_emih_in!T3=0,0,RES_hh_emih_in!T3/RES_summary!T$21)</f>
        <v>6.1937661029904048</v>
      </c>
      <c r="U3" s="65">
        <f>IF(RES_hh_emih_in!U3=0,0,RES_hh_emih_in!U3/RES_summary!U$21)</f>
        <v>4.6497192779293046</v>
      </c>
      <c r="V3" s="65">
        <f>IF(RES_hh_emih_in!V3=0,0,RES_hh_emih_in!V3/RES_summary!V$21)</f>
        <v>4.45312486142923</v>
      </c>
      <c r="W3" s="65">
        <f>IF(RES_hh_emih_in!W3=0,0,RES_hh_emih_in!W3/RES_summary!W$21)</f>
        <v>4.7593040699410922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6.5383240986121871</v>
      </c>
      <c r="D4" s="69">
        <f>IF(RES_hh_emih_in!D4=0,0,RES_hh_emih_in!D4/RES_summary!D$21)</f>
        <v>8.7197964502152754</v>
      </c>
      <c r="E4" s="69">
        <f>IF(RES_hh_emih_in!E4=0,0,RES_hh_emih_in!E4/RES_summary!E$21)</f>
        <v>9.4603094986281704</v>
      </c>
      <c r="F4" s="69">
        <f>IF(RES_hh_emih_in!F4=0,0,RES_hh_emih_in!F4/RES_summary!F$21)</f>
        <v>9.128194413882337</v>
      </c>
      <c r="G4" s="69">
        <f>IF(RES_hh_emih_in!G4=0,0,RES_hh_emih_in!G4/RES_summary!G$21)</f>
        <v>6.6943591868299475</v>
      </c>
      <c r="H4" s="69">
        <f>IF(RES_hh_emih_in!H4=0,0,RES_hh_emih_in!H4/RES_summary!H$21)</f>
        <v>5.9050681099029294</v>
      </c>
      <c r="I4" s="69">
        <f>IF(RES_hh_emih_in!I4=0,0,RES_hh_emih_in!I4/RES_summary!I$21)</f>
        <v>6.0906616083939467</v>
      </c>
      <c r="J4" s="69">
        <f>IF(RES_hh_emih_in!J4=0,0,RES_hh_emih_in!J4/RES_summary!J$21)</f>
        <v>6.1231017160476116</v>
      </c>
      <c r="K4" s="69">
        <f>IF(RES_hh_emih_in!K4=0,0,RES_hh_emih_in!K4/RES_summary!K$21)</f>
        <v>4.9393095709231902</v>
      </c>
      <c r="L4" s="69">
        <f>IF(RES_hh_emih_in!L4=0,0,RES_hh_emih_in!L4/RES_summary!L$21)</f>
        <v>5.9065920906406388</v>
      </c>
      <c r="M4" s="69">
        <f>IF(RES_hh_emih_in!M4=0,0,RES_hh_emih_in!M4/RES_summary!M$21)</f>
        <v>4.6525071201692061</v>
      </c>
      <c r="N4" s="69">
        <f>IF(RES_hh_emih_in!N4=0,0,RES_hh_emih_in!N4/RES_summary!N$21)</f>
        <v>5.165084711666883</v>
      </c>
      <c r="O4" s="69">
        <f>IF(RES_hh_emih_in!O4=0,0,RES_hh_emih_in!O4/RES_summary!O$21)</f>
        <v>5.5028360859630041</v>
      </c>
      <c r="P4" s="69">
        <f>IF(RES_hh_emih_in!P4=0,0,RES_hh_emih_in!P4/RES_summary!P$21)</f>
        <v>6.4485378535340088</v>
      </c>
      <c r="Q4" s="69">
        <f>IF(RES_hh_emih_in!Q4=0,0,RES_hh_emih_in!Q4/RES_summary!Q$21)</f>
        <v>8.0842106657577784</v>
      </c>
      <c r="R4" s="69">
        <f>IF(RES_hh_emih_in!R4=0,0,RES_hh_emih_in!R4/RES_summary!R$21)</f>
        <v>5.4470112786344247</v>
      </c>
      <c r="S4" s="69">
        <f>IF(RES_hh_emih_in!S4=0,0,RES_hh_emih_in!S4/RES_summary!S$21)</f>
        <v>5.0741394833853155</v>
      </c>
      <c r="T4" s="69">
        <f>IF(RES_hh_emih_in!T4=0,0,RES_hh_emih_in!T4/RES_summary!T$21)</f>
        <v>4.5144373514015603</v>
      </c>
      <c r="U4" s="69">
        <f>IF(RES_hh_emih_in!U4=0,0,RES_hh_emih_in!U4/RES_summary!U$21)</f>
        <v>3.0649714818793115</v>
      </c>
      <c r="V4" s="69">
        <f>IF(RES_hh_emih_in!V4=0,0,RES_hh_emih_in!V4/RES_summary!V$21)</f>
        <v>3.0041473333578335</v>
      </c>
      <c r="W4" s="69">
        <f>IF(RES_hh_emih_in!W4=0,0,RES_hh_emih_in!W4/RES_summary!W$21)</f>
        <v>3.1092426185890449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16.232910620977549</v>
      </c>
      <c r="D5" s="72">
        <f>IF(RES_hh_emih_in!D5=0,0,RES_hh_emih_in!D5/RES_summary!D$21)</f>
        <v>17.575764632493023</v>
      </c>
      <c r="E5" s="72">
        <f>IF(RES_hh_emih_in!E5=0,0,RES_hh_emih_in!E5/RES_summary!E$21)</f>
        <v>15.547173695446276</v>
      </c>
      <c r="F5" s="72">
        <f>IF(RES_hh_emih_in!F5=0,0,RES_hh_emih_in!F5/RES_summary!F$21)</f>
        <v>19.198958732862859</v>
      </c>
      <c r="G5" s="72">
        <f>IF(RES_hh_emih_in!G5=0,0,RES_hh_emih_in!G5/RES_summary!G$21)</f>
        <v>19.308398766854229</v>
      </c>
      <c r="H5" s="72">
        <f>IF(RES_hh_emih_in!H5=0,0,RES_hh_emih_in!H5/RES_summary!H$21)</f>
        <v>19.127712369013352</v>
      </c>
      <c r="I5" s="72">
        <f>IF(RES_hh_emih_in!I5=0,0,RES_hh_emih_in!I5/RES_summary!I$21)</f>
        <v>16.825702304564722</v>
      </c>
      <c r="J5" s="72">
        <f>IF(RES_hh_emih_in!J5=0,0,RES_hh_emih_in!J5/RES_summary!J$21)</f>
        <v>17.288841281964089</v>
      </c>
      <c r="K5" s="72">
        <f>IF(RES_hh_emih_in!K5=0,0,RES_hh_emih_in!K5/RES_summary!K$21)</f>
        <v>18.274779536473492</v>
      </c>
      <c r="L5" s="72">
        <f>IF(RES_hh_emih_in!L5=0,0,RES_hh_emih_in!L5/RES_summary!L$21)</f>
        <v>17.363584081145838</v>
      </c>
      <c r="M5" s="72">
        <f>IF(RES_hh_emih_in!M5=0,0,RES_hh_emih_in!M5/RES_summary!M$21)</f>
        <v>16.213639053738614</v>
      </c>
      <c r="N5" s="72">
        <f>IF(RES_hh_emih_in!N5=0,0,RES_hh_emih_in!N5/RES_summary!N$21)</f>
        <v>15.94736631123426</v>
      </c>
      <c r="O5" s="72">
        <f>IF(RES_hh_emih_in!O5=0,0,RES_hh_emih_in!O5/RES_summary!O$21)</f>
        <v>12.404871254899939</v>
      </c>
      <c r="P5" s="72">
        <f>IF(RES_hh_emih_in!P5=0,0,RES_hh_emih_in!P5/RES_summary!P$21)</f>
        <v>11.780675134128753</v>
      </c>
      <c r="Q5" s="72">
        <f>IF(RES_hh_emih_in!Q5=0,0,RES_hh_emih_in!Q5/RES_summary!Q$21)</f>
        <v>10.251040100667746</v>
      </c>
      <c r="R5" s="72">
        <f>IF(RES_hh_emih_in!R5=0,0,RES_hh_emih_in!R5/RES_summary!R$21)</f>
        <v>8.6471820639414148</v>
      </c>
      <c r="S5" s="72">
        <f>IF(RES_hh_emih_in!S5=0,0,RES_hh_emih_in!S5/RES_summary!S$21)</f>
        <v>14.088912674626366</v>
      </c>
      <c r="T5" s="72">
        <f>IF(RES_hh_emih_in!T5=0,0,RES_hh_emih_in!T5/RES_summary!T$21)</f>
        <v>15.210893902698318</v>
      </c>
      <c r="U5" s="72">
        <f>IF(RES_hh_emih_in!U5=0,0,RES_hh_emih_in!U5/RES_summary!U$21)</f>
        <v>9.3807065380131185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12.457805089546481</v>
      </c>
      <c r="E6" s="72">
        <f>IF(RES_hh_emih_in!E6=0,0,RES_hh_emih_in!E6/RES_summary!E$21)</f>
        <v>13.056573453192547</v>
      </c>
      <c r="F6" s="72">
        <f>IF(RES_hh_emih_in!F6=0,0,RES_hh_emih_in!F6/RES_summary!F$21)</f>
        <v>13.968958049133946</v>
      </c>
      <c r="G6" s="72">
        <f>IF(RES_hh_emih_in!G6=0,0,RES_hh_emih_in!G6/RES_summary!G$21)</f>
        <v>14.096351615192036</v>
      </c>
      <c r="H6" s="72">
        <f>IF(RES_hh_emih_in!H6=0,0,RES_hh_emih_in!H6/RES_summary!H$21)</f>
        <v>13.243679132494874</v>
      </c>
      <c r="I6" s="72">
        <f>IF(RES_hh_emih_in!I6=0,0,RES_hh_emih_in!I6/RES_summary!I$21)</f>
        <v>13.298856306695223</v>
      </c>
      <c r="J6" s="72">
        <f>IF(RES_hh_emih_in!J6=0,0,RES_hh_emih_in!J6/RES_summary!J$21)</f>
        <v>13.042659876391211</v>
      </c>
      <c r="K6" s="72">
        <f>IF(RES_hh_emih_in!K6=0,0,RES_hh_emih_in!K6/RES_summary!K$21)</f>
        <v>12.382907148026595</v>
      </c>
      <c r="L6" s="72">
        <f>IF(RES_hh_emih_in!L6=0,0,RES_hh_emih_in!L6/RES_summary!L$21)</f>
        <v>13.194945251401368</v>
      </c>
      <c r="M6" s="72">
        <f>IF(RES_hh_emih_in!M6=0,0,RES_hh_emih_in!M6/RES_summary!M$21)</f>
        <v>10.860035826135652</v>
      </c>
      <c r="N6" s="72">
        <f>IF(RES_hh_emih_in!N6=0,0,RES_hh_emih_in!N6/RES_summary!N$21)</f>
        <v>10.778308399511863</v>
      </c>
      <c r="O6" s="72">
        <f>IF(RES_hh_emih_in!O6=0,0,RES_hh_emih_in!O6/RES_summary!O$21)</f>
        <v>9.5099297583311468</v>
      </c>
      <c r="P6" s="72">
        <f>IF(RES_hh_emih_in!P6=0,0,RES_hh_emih_in!P6/RES_summary!P$21)</f>
        <v>0</v>
      </c>
      <c r="Q6" s="72">
        <f>IF(RES_hh_emih_in!Q6=0,0,RES_hh_emih_in!Q6/RES_summary!Q$21)</f>
        <v>7.6083455365596366</v>
      </c>
      <c r="R6" s="72">
        <f>IF(RES_hh_emih_in!R6=0,0,RES_hh_emih_in!R6/RES_summary!R$21)</f>
        <v>8.1148153492012565</v>
      </c>
      <c r="S6" s="72">
        <f>IF(RES_hh_emih_in!S6=0,0,RES_hh_emih_in!S6/RES_summary!S$21)</f>
        <v>6.4484022938138734</v>
      </c>
      <c r="T6" s="72">
        <f>IF(RES_hh_emih_in!T6=0,0,RES_hh_emih_in!T6/RES_summary!T$21)</f>
        <v>7.8146627486974509</v>
      </c>
      <c r="U6" s="72">
        <f>IF(RES_hh_emih_in!U6=0,0,RES_hh_emih_in!U6/RES_summary!U$21)</f>
        <v>6.5114911338178851</v>
      </c>
      <c r="V6" s="72">
        <f>IF(RES_hh_emih_in!V6=0,0,RES_hh_emih_in!V6/RES_summary!V$21)</f>
        <v>6.3159013908296044</v>
      </c>
      <c r="W6" s="72">
        <f>IF(RES_hh_emih_in!W6=0,0,RES_hh_emih_in!W6/RES_summary!W$21)</f>
        <v>6.4959264823117344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15.342167821476963</v>
      </c>
      <c r="D7" s="72">
        <f>IF(RES_hh_emih_in!D7=0,0,RES_hh_emih_in!D7/RES_summary!D$21)</f>
        <v>14.950682070573292</v>
      </c>
      <c r="E7" s="72">
        <f>IF(RES_hh_emih_in!E7=0,0,RES_hh_emih_in!E7/RES_summary!E$21)</f>
        <v>16.371488980544402</v>
      </c>
      <c r="F7" s="72">
        <f>IF(RES_hh_emih_in!F7=0,0,RES_hh_emih_in!F7/RES_summary!F$21)</f>
        <v>18.02330810649363</v>
      </c>
      <c r="G7" s="72">
        <f>IF(RES_hh_emih_in!G7=0,0,RES_hh_emih_in!G7/RES_summary!G$21)</f>
        <v>17.800275523579984</v>
      </c>
      <c r="H7" s="72">
        <f>IF(RES_hh_emih_in!H7=0,0,RES_hh_emih_in!H7/RES_summary!H$21)</f>
        <v>16.195444467827922</v>
      </c>
      <c r="I7" s="72">
        <f>IF(RES_hh_emih_in!I7=0,0,RES_hh_emih_in!I7/RES_summary!I$21)</f>
        <v>16.119728465443561</v>
      </c>
      <c r="J7" s="72">
        <f>IF(RES_hh_emih_in!J7=0,0,RES_hh_emih_in!J7/RES_summary!J$21)</f>
        <v>15.672719198792961</v>
      </c>
      <c r="K7" s="72">
        <f>IF(RES_hh_emih_in!K7=0,0,RES_hh_emih_in!K7/RES_summary!K$21)</f>
        <v>15.407998117628193</v>
      </c>
      <c r="L7" s="72">
        <f>IF(RES_hh_emih_in!L7=0,0,RES_hh_emih_in!L7/RES_summary!L$21)</f>
        <v>16.224916701504377</v>
      </c>
      <c r="M7" s="72">
        <f>IF(RES_hh_emih_in!M7=0,0,RES_hh_emih_in!M7/RES_summary!M$21)</f>
        <v>13.617530639998217</v>
      </c>
      <c r="N7" s="72">
        <f>IF(RES_hh_emih_in!N7=0,0,RES_hh_emih_in!N7/RES_summary!N$21)</f>
        <v>12.282206489498018</v>
      </c>
      <c r="O7" s="72">
        <f>IF(RES_hh_emih_in!O7=0,0,RES_hh_emih_in!O7/RES_summary!O$21)</f>
        <v>11.471495995889818</v>
      </c>
      <c r="P7" s="72">
        <f>IF(RES_hh_emih_in!P7=0,0,RES_hh_emih_in!P7/RES_summary!P$21)</f>
        <v>10.012652649121202</v>
      </c>
      <c r="Q7" s="72">
        <f>IF(RES_hh_emih_in!Q7=0,0,RES_hh_emih_in!Q7/RES_summary!Q$21)</f>
        <v>10.607011911297748</v>
      </c>
      <c r="R7" s="72">
        <f>IF(RES_hh_emih_in!R7=0,0,RES_hh_emih_in!R7/RES_summary!R$21)</f>
        <v>8.6898031228827382</v>
      </c>
      <c r="S7" s="72">
        <f>IF(RES_hh_emih_in!S7=0,0,RES_hh_emih_in!S7/RES_summary!S$21)</f>
        <v>8.4523401239387468</v>
      </c>
      <c r="T7" s="72">
        <f>IF(RES_hh_emih_in!T7=0,0,RES_hh_emih_in!T7/RES_summary!T$21)</f>
        <v>9.0308212619888817</v>
      </c>
      <c r="U7" s="72">
        <f>IF(RES_hh_emih_in!U7=0,0,RES_hh_emih_in!U7/RES_summary!U$21)</f>
        <v>7.8710747746752725</v>
      </c>
      <c r="V7" s="72">
        <f>IF(RES_hh_emih_in!V7=0,0,RES_hh_emih_in!V7/RES_summary!V$21)</f>
        <v>8.2430476187443986</v>
      </c>
      <c r="W7" s="72">
        <f>IF(RES_hh_emih_in!W7=0,0,RES_hh_emih_in!W7/RES_summary!W$21)</f>
        <v>7.6589384099017916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9.7718914578611713</v>
      </c>
      <c r="D8" s="72">
        <f>IF(RES_hh_emih_in!D8=0,0,RES_hh_emih_in!D8/RES_summary!D$21)</f>
        <v>10.15538413984414</v>
      </c>
      <c r="E8" s="72">
        <f>IF(RES_hh_emih_in!E8=0,0,RES_hh_emih_in!E8/RES_summary!E$21)</f>
        <v>10.923489269358898</v>
      </c>
      <c r="F8" s="72">
        <f>IF(RES_hh_emih_in!F8=0,0,RES_hh_emih_in!F8/RES_summary!F$21)</f>
        <v>10.676354379809817</v>
      </c>
      <c r="G8" s="72">
        <f>IF(RES_hh_emih_in!G8=0,0,RES_hh_emih_in!G8/RES_summary!G$21)</f>
        <v>10.677507189500099</v>
      </c>
      <c r="H8" s="72">
        <f>IF(RES_hh_emih_in!H8=0,0,RES_hh_emih_in!H8/RES_summary!H$21)</f>
        <v>11.117945365391998</v>
      </c>
      <c r="I8" s="72">
        <f>IF(RES_hh_emih_in!I8=0,0,RES_hh_emih_in!I8/RES_summary!I$21)</f>
        <v>10.742038514960152</v>
      </c>
      <c r="J8" s="72">
        <f>IF(RES_hh_emih_in!J8=0,0,RES_hh_emih_in!J8/RES_summary!J$21)</f>
        <v>9.5706345216727957</v>
      </c>
      <c r="K8" s="72">
        <f>IF(RES_hh_emih_in!K8=0,0,RES_hh_emih_in!K8/RES_summary!K$21)</f>
        <v>9.5428873297375212</v>
      </c>
      <c r="L8" s="72">
        <f>IF(RES_hh_emih_in!L8=0,0,RES_hh_emih_in!L8/RES_summary!L$21)</f>
        <v>10.831788076363571</v>
      </c>
      <c r="M8" s="72">
        <f>IF(RES_hh_emih_in!M8=0,0,RES_hh_emih_in!M8/RES_summary!M$21)</f>
        <v>8.2354793684859597</v>
      </c>
      <c r="N8" s="72">
        <f>IF(RES_hh_emih_in!N8=0,0,RES_hh_emih_in!N8/RES_summary!N$21)</f>
        <v>8.2805201634821515</v>
      </c>
      <c r="O8" s="72">
        <f>IF(RES_hh_emih_in!O8=0,0,RES_hh_emih_in!O8/RES_summary!O$21)</f>
        <v>7.4605459445854168</v>
      </c>
      <c r="P8" s="72">
        <f>IF(RES_hh_emih_in!P8=0,0,RES_hh_emih_in!P8/RES_summary!P$21)</f>
        <v>6.7163092873454531</v>
      </c>
      <c r="Q8" s="72">
        <f>IF(RES_hh_emih_in!Q8=0,0,RES_hh_emih_in!Q8/RES_summary!Q$21)</f>
        <v>6.8498368469675963</v>
      </c>
      <c r="R8" s="72">
        <f>IF(RES_hh_emih_in!R8=0,0,RES_hh_emih_in!R8/RES_summary!R$21)</f>
        <v>6.0450373147950405</v>
      </c>
      <c r="S8" s="72">
        <f>IF(RES_hh_emih_in!S8=0,0,RES_hh_emih_in!S8/RES_summary!S$21)</f>
        <v>5.6780520821805398</v>
      </c>
      <c r="T8" s="72">
        <f>IF(RES_hh_emih_in!T8=0,0,RES_hh_emih_in!T8/RES_summary!T$21)</f>
        <v>6.0627703061832481</v>
      </c>
      <c r="U8" s="72">
        <f>IF(RES_hh_emih_in!U8=0,0,RES_hh_emih_in!U8/RES_summary!U$21)</f>
        <v>5.5097522450238969</v>
      </c>
      <c r="V8" s="72">
        <f>IF(RES_hh_emih_in!V8=0,0,RES_hh_emih_in!V8/RES_summary!V$21)</f>
        <v>5.3765690740913223</v>
      </c>
      <c r="W8" s="72">
        <f>IF(RES_hh_emih_in!W8=0,0,RES_hh_emih_in!W8/RES_summary!W$21)</f>
        <v>5.4089977056052652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1.7528145139761473</v>
      </c>
      <c r="D17" s="69">
        <f>IF(RES_hh_emih_in!D17=0,0,RES_hh_emih_in!D17/RES_summary!D$21)</f>
        <v>1.8343772681836259</v>
      </c>
      <c r="E17" s="69">
        <f>IF(RES_hh_emih_in!E17=0,0,RES_hh_emih_in!E17/RES_summary!E$21)</f>
        <v>1.7870916534661585</v>
      </c>
      <c r="F17" s="69">
        <f>IF(RES_hh_emih_in!F17=0,0,RES_hh_emih_in!F17/RES_summary!F$21)</f>
        <v>1.6766063045115733</v>
      </c>
      <c r="G17" s="69">
        <f>IF(RES_hh_emih_in!G17=0,0,RES_hh_emih_in!G17/RES_summary!G$21)</f>
        <v>1.5177079862586187</v>
      </c>
      <c r="H17" s="69">
        <f>IF(RES_hh_emih_in!H17=0,0,RES_hh_emih_in!H17/RES_summary!H$21)</f>
        <v>1.7076501716599721</v>
      </c>
      <c r="I17" s="69">
        <f>IF(RES_hh_emih_in!I17=0,0,RES_hh_emih_in!I17/RES_summary!I$21)</f>
        <v>1.4677302045717155</v>
      </c>
      <c r="J17" s="69">
        <f>IF(RES_hh_emih_in!J17=0,0,RES_hh_emih_in!J17/RES_summary!J$21)</f>
        <v>1.2785089965699494</v>
      </c>
      <c r="K17" s="69">
        <f>IF(RES_hh_emih_in!K17=0,0,RES_hh_emih_in!K17/RES_summary!K$21)</f>
        <v>1.3114525418399123</v>
      </c>
      <c r="L17" s="69">
        <f>IF(RES_hh_emih_in!L17=0,0,RES_hh_emih_in!L17/RES_summary!L$21)</f>
        <v>1.3442849703803224</v>
      </c>
      <c r="M17" s="69">
        <f>IF(RES_hh_emih_in!M17=0,0,RES_hh_emih_in!M17/RES_summary!M$21)</f>
        <v>1.2352944190542861</v>
      </c>
      <c r="N17" s="69">
        <f>IF(RES_hh_emih_in!N17=0,0,RES_hh_emih_in!N17/RES_summary!N$21)</f>
        <v>1.2606923959921976</v>
      </c>
      <c r="O17" s="69">
        <f>IF(RES_hh_emih_in!O17=0,0,RES_hh_emih_in!O17/RES_summary!O$21)</f>
        <v>1.1641011136797881</v>
      </c>
      <c r="P17" s="69">
        <f>IF(RES_hh_emih_in!P17=0,0,RES_hh_emih_in!P17/RES_summary!P$21)</f>
        <v>1.0569900305880828</v>
      </c>
      <c r="Q17" s="69">
        <f>IF(RES_hh_emih_in!Q17=0,0,RES_hh_emih_in!Q17/RES_summary!Q$21)</f>
        <v>0.88686647251926742</v>
      </c>
      <c r="R17" s="69">
        <f>IF(RES_hh_emih_in!R17=0,0,RES_hh_emih_in!R17/RES_summary!R$21)</f>
        <v>1.3767860652718975</v>
      </c>
      <c r="S17" s="69">
        <f>IF(RES_hh_emih_in!S17=0,0,RES_hh_emih_in!S17/RES_summary!S$21)</f>
        <v>1.3429311760286151</v>
      </c>
      <c r="T17" s="69">
        <f>IF(RES_hh_emih_in!T17=0,0,RES_hh_emih_in!T17/RES_summary!T$21)</f>
        <v>1.1228655708759629</v>
      </c>
      <c r="U17" s="69">
        <f>IF(RES_hh_emih_in!U17=0,0,RES_hh_emih_in!U17/RES_summary!U$21)</f>
        <v>1.0835527323615504</v>
      </c>
      <c r="V17" s="69">
        <f>IF(RES_hh_emih_in!V17=0,0,RES_hh_emih_in!V17/RES_summary!V$21)</f>
        <v>0.97042011917765825</v>
      </c>
      <c r="W17" s="69">
        <f>IF(RES_hh_emih_in!W17=0,0,RES_hh_emih_in!W17/RES_summary!W$21)</f>
        <v>1.1022886585394314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4.4564998544535994</v>
      </c>
      <c r="D18" s="72">
        <f>IF(RES_hh_emih_in!D18=0,0,RES_hh_emih_in!D18/RES_summary!D$21)</f>
        <v>4.1848294156728354</v>
      </c>
      <c r="E18" s="72">
        <f>IF(RES_hh_emih_in!E18=0,0,RES_hh_emih_in!E18/RES_summary!E$21)</f>
        <v>3.9412751206220689</v>
      </c>
      <c r="F18" s="72">
        <f>IF(RES_hh_emih_in!F18=0,0,RES_hh_emih_in!F18/RES_summary!F$21)</f>
        <v>3.9974738930501394</v>
      </c>
      <c r="G18" s="72">
        <f>IF(RES_hh_emih_in!G18=0,0,RES_hh_emih_in!G18/RES_summary!G$21)</f>
        <v>4.0554579726912232</v>
      </c>
      <c r="H18" s="72">
        <f>IF(RES_hh_emih_in!H18=0,0,RES_hh_emih_in!H18/RES_summary!H$21)</f>
        <v>3.9379206328741998</v>
      </c>
      <c r="I18" s="72">
        <f>IF(RES_hh_emih_in!I18=0,0,RES_hh_emih_in!I18/RES_summary!I$21)</f>
        <v>3.7380820629382021</v>
      </c>
      <c r="J18" s="72">
        <f>IF(RES_hh_emih_in!J18=0,0,RES_hh_emih_in!J18/RES_summary!J$21)</f>
        <v>3.8907141849994118</v>
      </c>
      <c r="K18" s="72">
        <f>IF(RES_hh_emih_in!K18=0,0,RES_hh_emih_in!K18/RES_summary!K$21)</f>
        <v>3.7297690859403643</v>
      </c>
      <c r="L18" s="72">
        <f>IF(RES_hh_emih_in!L18=0,0,RES_hh_emih_in!L18/RES_summary!L$21)</f>
        <v>3.9530146493606106</v>
      </c>
      <c r="M18" s="72">
        <f>IF(RES_hh_emih_in!M18=0,0,RES_hh_emih_in!M18/RES_summary!M$21)</f>
        <v>3.5561448172118175</v>
      </c>
      <c r="N18" s="72">
        <f>IF(RES_hh_emih_in!N18=0,0,RES_hh_emih_in!N18/RES_summary!N$21)</f>
        <v>3.5322145533454705</v>
      </c>
      <c r="O18" s="72">
        <f>IF(RES_hh_emih_in!O18=0,0,RES_hh_emih_in!O18/RES_summary!O$21)</f>
        <v>3.5299630488458753</v>
      </c>
      <c r="P18" s="72">
        <f>IF(RES_hh_emih_in!P18=0,0,RES_hh_emih_in!P18/RES_summary!P$21)</f>
        <v>3.6505287794654659</v>
      </c>
      <c r="Q18" s="72">
        <f>IF(RES_hh_emih_in!Q18=0,0,RES_hh_emih_in!Q18/RES_summary!Q$21)</f>
        <v>3.5848722617566833</v>
      </c>
      <c r="R18" s="72">
        <f>IF(RES_hh_emih_in!R18=0,0,RES_hh_emih_in!R18/RES_summary!R$21)</f>
        <v>3.4530369617907186</v>
      </c>
      <c r="S18" s="72">
        <f>IF(RES_hh_emih_in!S18=0,0,RES_hh_emih_in!S18/RES_summary!S$21)</f>
        <v>3.8338296939268397</v>
      </c>
      <c r="T18" s="72">
        <f>IF(RES_hh_emih_in!T18=0,0,RES_hh_emih_in!T18/RES_summary!T$21)</f>
        <v>3.5572002664495423</v>
      </c>
      <c r="U18" s="72">
        <f>IF(RES_hh_emih_in!U18=0,0,RES_hh_emih_in!U18/RES_summary!U$21)</f>
        <v>3.8407553807983503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2.9785330739924993</v>
      </c>
      <c r="D19" s="72">
        <f>IF(RES_hh_emih_in!D19=0,0,RES_hh_emih_in!D19/RES_summary!D$21)</f>
        <v>2.9398217201258636</v>
      </c>
      <c r="E19" s="72">
        <f>IF(RES_hh_emih_in!E19=0,0,RES_hh_emih_in!E19/RES_summary!E$21)</f>
        <v>2.7484929205754822</v>
      </c>
      <c r="F19" s="72">
        <f>IF(RES_hh_emih_in!F19=0,0,RES_hh_emih_in!F19/RES_summary!F$21)</f>
        <v>2.7486381906092308</v>
      </c>
      <c r="G19" s="72">
        <f>IF(RES_hh_emih_in!G19=0,0,RES_hh_emih_in!G19/RES_summary!G$21)</f>
        <v>2.8138463261697106</v>
      </c>
      <c r="H19" s="72">
        <f>IF(RES_hh_emih_in!H19=0,0,RES_hh_emih_in!H19/RES_summary!H$21)</f>
        <v>2.695463204207647</v>
      </c>
      <c r="I19" s="72">
        <f>IF(RES_hh_emih_in!I19=0,0,RES_hh_emih_in!I19/RES_summary!I$21)</f>
        <v>2.671313943975838</v>
      </c>
      <c r="J19" s="72">
        <f>IF(RES_hh_emih_in!J19=0,0,RES_hh_emih_in!J19/RES_summary!J$21)</f>
        <v>2.6582201035515967</v>
      </c>
      <c r="K19" s="72">
        <f>IF(RES_hh_emih_in!K19=0,0,RES_hh_emih_in!K19/RES_summary!K$21)</f>
        <v>2.5864671639298202</v>
      </c>
      <c r="L19" s="72">
        <f>IF(RES_hh_emih_in!L19=0,0,RES_hh_emih_in!L19/RES_summary!L$21)</f>
        <v>2.6342959284136067</v>
      </c>
      <c r="M19" s="72">
        <f>IF(RES_hh_emih_in!M19=0,0,RES_hh_emih_in!M19/RES_summary!M$21)</f>
        <v>2.5532968619506353</v>
      </c>
      <c r="N19" s="72">
        <f>IF(RES_hh_emih_in!N19=0,0,RES_hh_emih_in!N19/RES_summary!N$21)</f>
        <v>2.4337298108715411</v>
      </c>
      <c r="O19" s="72">
        <f>IF(RES_hh_emih_in!O19=0,0,RES_hh_emih_in!O19/RES_summary!O$21)</f>
        <v>2.3984269083252459</v>
      </c>
      <c r="P19" s="72">
        <f>IF(RES_hh_emih_in!P19=0,0,RES_hh_emih_in!P19/RES_summary!P$21)</f>
        <v>2.2857294990489456</v>
      </c>
      <c r="Q19" s="72">
        <f>IF(RES_hh_emih_in!Q19=0,0,RES_hh_emih_in!Q19/RES_summary!Q$21)</f>
        <v>2.1174939921990767</v>
      </c>
      <c r="R19" s="72">
        <f>IF(RES_hh_emih_in!R19=0,0,RES_hh_emih_in!R19/RES_summary!R$21)</f>
        <v>2.1460168215688018</v>
      </c>
      <c r="S19" s="72">
        <f>IF(RES_hh_emih_in!S19=0,0,RES_hh_emih_in!S19/RES_summary!S$21)</f>
        <v>2.1919592302466069</v>
      </c>
      <c r="T19" s="72">
        <f>IF(RES_hh_emih_in!T19=0,0,RES_hh_emih_in!T19/RES_summary!T$21)</f>
        <v>2.1616349017824841</v>
      </c>
      <c r="U19" s="72">
        <f>IF(RES_hh_emih_in!U19=0,0,RES_hh_emih_in!U19/RES_summary!U$21)</f>
        <v>2.0274264551785968</v>
      </c>
      <c r="V19" s="72">
        <f>IF(RES_hh_emih_in!V19=0,0,RES_hh_emih_in!V19/RES_summary!V$21)</f>
        <v>2.0038961755121716</v>
      </c>
      <c r="W19" s="72">
        <f>IF(RES_hh_emih_in!W19=0,0,RES_hh_emih_in!W19/RES_summary!W$21)</f>
        <v>2.1396558540429353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3.9617743400687218</v>
      </c>
      <c r="D20" s="72">
        <f>IF(RES_hh_emih_in!D20=0,0,RES_hh_emih_in!D20/RES_summary!D$21)</f>
        <v>3.7541047128990681</v>
      </c>
      <c r="E20" s="72">
        <f>IF(RES_hh_emih_in!E20=0,0,RES_hh_emih_in!E20/RES_summary!E$21)</f>
        <v>3.6075784523595926</v>
      </c>
      <c r="F20" s="72">
        <f>IF(RES_hh_emih_in!F20=0,0,RES_hh_emih_in!F20/RES_summary!F$21)</f>
        <v>3.5936006116939669</v>
      </c>
      <c r="G20" s="72">
        <f>IF(RES_hh_emih_in!G20=0,0,RES_hh_emih_in!G20/RES_summary!G$21)</f>
        <v>3.603148128114928</v>
      </c>
      <c r="H20" s="72">
        <f>IF(RES_hh_emih_in!H20=0,0,RES_hh_emih_in!H20/RES_summary!H$21)</f>
        <v>3.5094402839353531</v>
      </c>
      <c r="I20" s="72">
        <f>IF(RES_hh_emih_in!I20=0,0,RES_hh_emih_in!I20/RES_summary!I$21)</f>
        <v>3.446336557944472</v>
      </c>
      <c r="J20" s="72">
        <f>IF(RES_hh_emih_in!J20=0,0,RES_hh_emih_in!J20/RES_summary!J$21)</f>
        <v>3.5426210084170608</v>
      </c>
      <c r="K20" s="72">
        <f>IF(RES_hh_emih_in!K20=0,0,RES_hh_emih_in!K20/RES_summary!K$21)</f>
        <v>3.3692047482531162</v>
      </c>
      <c r="L20" s="72">
        <f>IF(RES_hh_emih_in!L20=0,0,RES_hh_emih_in!L20/RES_summary!L$21)</f>
        <v>3.3637079732529251</v>
      </c>
      <c r="M20" s="72">
        <f>IF(RES_hh_emih_in!M20=0,0,RES_hh_emih_in!M20/RES_summary!M$21)</f>
        <v>3.2253991298860232</v>
      </c>
      <c r="N20" s="72">
        <f>IF(RES_hh_emih_in!N20=0,0,RES_hh_emih_in!N20/RES_summary!N$21)</f>
        <v>2.9323045325713366</v>
      </c>
      <c r="O20" s="72">
        <f>IF(RES_hh_emih_in!O20=0,0,RES_hh_emih_in!O20/RES_summary!O$21)</f>
        <v>3.0520912335015193</v>
      </c>
      <c r="P20" s="72">
        <f>IF(RES_hh_emih_in!P20=0,0,RES_hh_emih_in!P20/RES_summary!P$21)</f>
        <v>2.8993638020104311</v>
      </c>
      <c r="Q20" s="72">
        <f>IF(RES_hh_emih_in!Q20=0,0,RES_hh_emih_in!Q20/RES_summary!Q$21)</f>
        <v>3.0409581592502599</v>
      </c>
      <c r="R20" s="72">
        <f>IF(RES_hh_emih_in!R20=0,0,RES_hh_emih_in!R20/RES_summary!R$21)</f>
        <v>2.7029844881070475</v>
      </c>
      <c r="S20" s="72">
        <f>IF(RES_hh_emih_in!S20=0,0,RES_hh_emih_in!S20/RES_summary!S$21)</f>
        <v>2.5723706862733411</v>
      </c>
      <c r="T20" s="72">
        <f>IF(RES_hh_emih_in!T20=0,0,RES_hh_emih_in!T20/RES_summary!T$21)</f>
        <v>2.5929122125767967</v>
      </c>
      <c r="U20" s="72">
        <f>IF(RES_hh_emih_in!U20=0,0,RES_hh_emih_in!U20/RES_summary!U$21)</f>
        <v>2.4168564263490206</v>
      </c>
      <c r="V20" s="72">
        <f>IF(RES_hh_emih_in!V20=0,0,RES_hh_emih_in!V20/RES_summary!V$21)</f>
        <v>2.5669517160548234</v>
      </c>
      <c r="W20" s="72">
        <f>IF(RES_hh_emih_in!W20=0,0,RES_hh_emih_in!W20/RES_summary!W$21)</f>
        <v>2.5216346939091867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2.6806722560852099</v>
      </c>
      <c r="D21" s="72">
        <f>IF(RES_hh_emih_in!D21=0,0,RES_hh_emih_in!D21/RES_summary!D$21)</f>
        <v>2.5828622956132348</v>
      </c>
      <c r="E21" s="72">
        <f>IF(RES_hh_emih_in!E21=0,0,RES_hh_emih_in!E21/RES_summary!E$21)</f>
        <v>2.5457918473146766</v>
      </c>
      <c r="F21" s="72">
        <f>IF(RES_hh_emih_in!F21=0,0,RES_hh_emih_in!F21/RES_summary!F$21)</f>
        <v>2.3482213764715567</v>
      </c>
      <c r="G21" s="72">
        <f>IF(RES_hh_emih_in!G21=0,0,RES_hh_emih_in!G21/RES_summary!G$21)</f>
        <v>2.2918182168385739</v>
      </c>
      <c r="H21" s="72">
        <f>IF(RES_hh_emih_in!H21=0,0,RES_hh_emih_in!H21/RES_summary!H$21)</f>
        <v>2.4349920198212907</v>
      </c>
      <c r="I21" s="72">
        <f>IF(RES_hh_emih_in!I21=0,0,RES_hh_emih_in!I21/RES_summary!I$21)</f>
        <v>2.3741215354306209</v>
      </c>
      <c r="J21" s="72">
        <f>IF(RES_hh_emih_in!J21=0,0,RES_hh_emih_in!J21/RES_summary!J$21)</f>
        <v>2.2828203857759446</v>
      </c>
      <c r="K21" s="72">
        <f>IF(RES_hh_emih_in!K21=0,0,RES_hh_emih_in!K21/RES_summary!K$21)</f>
        <v>2.1811839383294727</v>
      </c>
      <c r="L21" s="72">
        <f>IF(RES_hh_emih_in!L21=0,0,RES_hh_emih_in!L21/RES_summary!L$21)</f>
        <v>2.3157326530158171</v>
      </c>
      <c r="M21" s="72">
        <f>IF(RES_hh_emih_in!M21=0,0,RES_hh_emih_in!M21/RES_summary!M$21)</f>
        <v>2.0930185040473237</v>
      </c>
      <c r="N21" s="72">
        <f>IF(RES_hh_emih_in!N21=0,0,RES_hh_emih_in!N21/RES_summary!N$21)</f>
        <v>2.1439656769954962</v>
      </c>
      <c r="O21" s="72">
        <f>IF(RES_hh_emih_in!O21=0,0,RES_hh_emih_in!O21/RES_summary!O$21)</f>
        <v>1.9934521853049305</v>
      </c>
      <c r="P21" s="72">
        <f>IF(RES_hh_emih_in!P21=0,0,RES_hh_emih_in!P21/RES_summary!P$21)</f>
        <v>1.8554204577065181</v>
      </c>
      <c r="Q21" s="72">
        <f>IF(RES_hh_emih_in!Q21=0,0,RES_hh_emih_in!Q21/RES_summary!Q$21)</f>
        <v>1.8973556900370516</v>
      </c>
      <c r="R21" s="72">
        <f>IF(RES_hh_emih_in!R21=0,0,RES_hh_emih_in!R21/RES_summary!R$21)</f>
        <v>2.01306652359757</v>
      </c>
      <c r="S21" s="72">
        <f>IF(RES_hh_emih_in!S21=0,0,RES_hh_emih_in!S21/RES_summary!S$21)</f>
        <v>1.9125838840483791</v>
      </c>
      <c r="T21" s="72">
        <f>IF(RES_hh_emih_in!T21=0,0,RES_hh_emih_in!T21/RES_summary!T$21)</f>
        <v>1.8869945011797549</v>
      </c>
      <c r="U21" s="72">
        <f>IF(RES_hh_emih_in!U21=0,0,RES_hh_emih_in!U21/RES_summary!U$21)</f>
        <v>1.8425463756392806</v>
      </c>
      <c r="V21" s="72">
        <f>IF(RES_hh_emih_in!V21=0,0,RES_hh_emih_in!V21/RES_summary!V$21)</f>
        <v>1.8298930351956657</v>
      </c>
      <c r="W21" s="72">
        <f>IF(RES_hh_emih_in!W21=0,0,RES_hh_emih_in!W21/RES_summary!W$21)</f>
        <v>1.941666190386196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0.60075631338356783</v>
      </c>
      <c r="D27" s="69">
        <f>IF(RES_hh_emih_in!D27=0,0,RES_hh_emih_in!D27/RES_summary!D$21)</f>
        <v>0.801925110701451</v>
      </c>
      <c r="E27" s="69">
        <f>IF(RES_hh_emih_in!E27=0,0,RES_hh_emih_in!E27/RES_summary!E$21)</f>
        <v>0.72317578415900807</v>
      </c>
      <c r="F27" s="69">
        <f>IF(RES_hh_emih_in!F27=0,0,RES_hh_emih_in!F27/RES_summary!F$21)</f>
        <v>0.65106500412560275</v>
      </c>
      <c r="G27" s="69">
        <f>IF(RES_hh_emih_in!G27=0,0,RES_hh_emih_in!G27/RES_summary!G$21)</f>
        <v>0.6671947770601987</v>
      </c>
      <c r="H27" s="69">
        <f>IF(RES_hh_emih_in!H27=0,0,RES_hh_emih_in!H27/RES_summary!H$21)</f>
        <v>0.66851306215860995</v>
      </c>
      <c r="I27" s="69">
        <f>IF(RES_hh_emih_in!I27=0,0,RES_hh_emih_in!I27/RES_summary!I$21)</f>
        <v>0.6809606033140444</v>
      </c>
      <c r="J27" s="69">
        <f>IF(RES_hh_emih_in!J27=0,0,RES_hh_emih_in!J27/RES_summary!J$21)</f>
        <v>0.6007906534297236</v>
      </c>
      <c r="K27" s="69">
        <f>IF(RES_hh_emih_in!K27=0,0,RES_hh_emih_in!K27/RES_summary!K$21)</f>
        <v>0.59088457564384511</v>
      </c>
      <c r="L27" s="69">
        <f>IF(RES_hh_emih_in!L27=0,0,RES_hh_emih_in!L27/RES_summary!L$21)</f>
        <v>0.5683051700180981</v>
      </c>
      <c r="M27" s="69">
        <f>IF(RES_hh_emih_in!M27=0,0,RES_hh_emih_in!M27/RES_summary!M$21)</f>
        <v>0.50339219737625629</v>
      </c>
      <c r="N27" s="69">
        <f>IF(RES_hh_emih_in!N27=0,0,RES_hh_emih_in!N27/RES_summary!N$21)</f>
        <v>0.50611524253648099</v>
      </c>
      <c r="O27" s="69">
        <f>IF(RES_hh_emih_in!O27=0,0,RES_hh_emih_in!O27/RES_summary!O$21)</f>
        <v>0.43897794427976711</v>
      </c>
      <c r="P27" s="69">
        <f>IF(RES_hh_emih_in!P27=0,0,RES_hh_emih_in!P27/RES_summary!P$21)</f>
        <v>0.48083274095958034</v>
      </c>
      <c r="Q27" s="69">
        <f>IF(RES_hh_emih_in!Q27=0,0,RES_hh_emih_in!Q27/RES_summary!Q$21)</f>
        <v>0.60295110331347757</v>
      </c>
      <c r="R27" s="69">
        <f>IF(RES_hh_emih_in!R27=0,0,RES_hh_emih_in!R27/RES_summary!R$21)</f>
        <v>0.68515617776194571</v>
      </c>
      <c r="S27" s="69">
        <f>IF(RES_hh_emih_in!S27=0,0,RES_hh_emih_in!S27/RES_summary!S$21)</f>
        <v>0.58459523845441785</v>
      </c>
      <c r="T27" s="69">
        <f>IF(RES_hh_emih_in!T27=0,0,RES_hh_emih_in!T27/RES_summary!T$21)</f>
        <v>0.5564631807128817</v>
      </c>
      <c r="U27" s="69">
        <f>IF(RES_hh_emih_in!U27=0,0,RES_hh_emih_in!U27/RES_summary!U$21)</f>
        <v>0.50119506368844224</v>
      </c>
      <c r="V27" s="69">
        <f>IF(RES_hh_emih_in!V27=0,0,RES_hh_emih_in!V27/RES_summary!V$21)</f>
        <v>0.47855740889373816</v>
      </c>
      <c r="W27" s="69">
        <f>IF(RES_hh_emih_in!W27=0,0,RES_hh_emih_in!W27/RES_summary!W$21)</f>
        <v>0.54777279281261593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2.6361316900017631</v>
      </c>
      <c r="D28" s="72">
        <f>IF(RES_hh_emih_in!D28=0,0,RES_hh_emih_in!D28/RES_summary!D$21)</f>
        <v>2.6848625111042645</v>
      </c>
      <c r="E28" s="72">
        <f>IF(RES_hh_emih_in!E28=0,0,RES_hh_emih_in!E28/RES_summary!E$21)</f>
        <v>2.6484265984696802</v>
      </c>
      <c r="F28" s="72">
        <f>IF(RES_hh_emih_in!F28=0,0,RES_hh_emih_in!F28/RES_summary!F$21)</f>
        <v>2.7287483675428978</v>
      </c>
      <c r="G28" s="72">
        <f>IF(RES_hh_emih_in!G28=0,0,RES_hh_emih_in!G28/RES_summary!G$21)</f>
        <v>2.77067246211507</v>
      </c>
      <c r="H28" s="72">
        <f>IF(RES_hh_emih_in!H28=0,0,RES_hh_emih_in!H28/RES_summary!H$21)</f>
        <v>2.880462554683914</v>
      </c>
      <c r="I28" s="72">
        <f>IF(RES_hh_emih_in!I28=0,0,RES_hh_emih_in!I28/RES_summary!I$21)</f>
        <v>2.8916373345852029</v>
      </c>
      <c r="J28" s="72">
        <f>IF(RES_hh_emih_in!J28=0,0,RES_hh_emih_in!J28/RES_summary!J$21)</f>
        <v>2.9154883969587067</v>
      </c>
      <c r="K28" s="72">
        <f>IF(RES_hh_emih_in!K28=0,0,RES_hh_emih_in!K28/RES_summary!K$21)</f>
        <v>2.853067022115912</v>
      </c>
      <c r="L28" s="72">
        <f>IF(RES_hh_emih_in!L28=0,0,RES_hh_emih_in!L28/RES_summary!L$21)</f>
        <v>2.7645579421236</v>
      </c>
      <c r="M28" s="72">
        <f>IF(RES_hh_emih_in!M28=0,0,RES_hh_emih_in!M28/RES_summary!M$21)</f>
        <v>2.696864634401646</v>
      </c>
      <c r="N28" s="72">
        <f>IF(RES_hh_emih_in!N28=0,0,RES_hh_emih_in!N28/RES_summary!N$21)</f>
        <v>2.4589263404858959</v>
      </c>
      <c r="O28" s="72">
        <f>IF(RES_hh_emih_in!O28=0,0,RES_hh_emih_in!O28/RES_summary!O$21)</f>
        <v>2.1903044169886097</v>
      </c>
      <c r="P28" s="72">
        <f>IF(RES_hh_emih_in!P28=0,0,RES_hh_emih_in!P28/RES_summary!P$21)</f>
        <v>2.2937326491268988</v>
      </c>
      <c r="Q28" s="72">
        <f>IF(RES_hh_emih_in!Q28=0,0,RES_hh_emih_in!Q28/RES_summary!Q$21)</f>
        <v>2.3602345910616371</v>
      </c>
      <c r="R28" s="72">
        <f>IF(RES_hh_emih_in!R28=0,0,RES_hh_emih_in!R28/RES_summary!R$21)</f>
        <v>2.2976443537115609</v>
      </c>
      <c r="S28" s="72">
        <f>IF(RES_hh_emih_in!S28=0,0,RES_hh_emih_in!S28/RES_summary!S$21)</f>
        <v>2.5734615379120815</v>
      </c>
      <c r="T28" s="72">
        <f>IF(RES_hh_emih_in!T28=0,0,RES_hh_emih_in!T28/RES_summary!T$21)</f>
        <v>2.561729705523164</v>
      </c>
      <c r="U28" s="72">
        <f>IF(RES_hh_emih_in!U28=0,0,RES_hh_emih_in!U28/RES_summary!U$21)</f>
        <v>2.6737266940821867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1.6893845982846403</v>
      </c>
      <c r="D29" s="72">
        <f>IF(RES_hh_emih_in!D29=0,0,RES_hh_emih_in!D29/RES_summary!D$21)</f>
        <v>1.7185868329604816</v>
      </c>
      <c r="E29" s="72">
        <f>IF(RES_hh_emih_in!E29=0,0,RES_hh_emih_in!E29/RES_summary!E$21)</f>
        <v>1.7227757068622953</v>
      </c>
      <c r="F29" s="72">
        <f>IF(RES_hh_emih_in!F29=0,0,RES_hh_emih_in!F29/RES_summary!F$21)</f>
        <v>1.7586309009187628</v>
      </c>
      <c r="G29" s="72">
        <f>IF(RES_hh_emih_in!G29=0,0,RES_hh_emih_in!G29/RES_summary!G$21)</f>
        <v>1.7833491807639543</v>
      </c>
      <c r="H29" s="72">
        <f>IF(RES_hh_emih_in!H29=0,0,RES_hh_emih_in!H29/RES_summary!H$21)</f>
        <v>1.8244565156440087</v>
      </c>
      <c r="I29" s="72">
        <f>IF(RES_hh_emih_in!I29=0,0,RES_hh_emih_in!I29/RES_summary!I$21)</f>
        <v>1.8591377179040287</v>
      </c>
      <c r="J29" s="72">
        <f>IF(RES_hh_emih_in!J29=0,0,RES_hh_emih_in!J29/RES_summary!J$21)</f>
        <v>1.8631945971562809</v>
      </c>
      <c r="K29" s="72">
        <f>IF(RES_hh_emih_in!K29=0,0,RES_hh_emih_in!K29/RES_summary!K$21)</f>
        <v>1.8138388423371226</v>
      </c>
      <c r="L29" s="72">
        <f>IF(RES_hh_emih_in!L29=0,0,RES_hh_emih_in!L29/RES_summary!L$21)</f>
        <v>1.7648600695862395</v>
      </c>
      <c r="M29" s="72">
        <f>IF(RES_hh_emih_in!M29=0,0,RES_hh_emih_in!M29/RES_summary!M$21)</f>
        <v>1.6162660732715837</v>
      </c>
      <c r="N29" s="72">
        <f>IF(RES_hh_emih_in!N29=0,0,RES_hh_emih_in!N29/RES_summary!N$21)</f>
        <v>1.5430138868561916</v>
      </c>
      <c r="O29" s="72">
        <f>IF(RES_hh_emih_in!O29=0,0,RES_hh_emih_in!O29/RES_summary!O$21)</f>
        <v>1.4830765050658337</v>
      </c>
      <c r="P29" s="72">
        <f>IF(RES_hh_emih_in!P29=0,0,RES_hh_emih_in!P29/RES_summary!P$21)</f>
        <v>1.4633700932451763</v>
      </c>
      <c r="Q29" s="72">
        <f>IF(RES_hh_emih_in!Q29=0,0,RES_hh_emih_in!Q29/RES_summary!Q$21)</f>
        <v>1.4762656049936667</v>
      </c>
      <c r="R29" s="72">
        <f>IF(RES_hh_emih_in!R29=0,0,RES_hh_emih_in!R29/RES_summary!R$21)</f>
        <v>1.5022494556684658</v>
      </c>
      <c r="S29" s="72">
        <f>IF(RES_hh_emih_in!S29=0,0,RES_hh_emih_in!S29/RES_summary!S$21)</f>
        <v>1.5409994772382654</v>
      </c>
      <c r="T29" s="72">
        <f>IF(RES_hh_emih_in!T29=0,0,RES_hh_emih_in!T29/RES_summary!T$21)</f>
        <v>1.6156931963318844</v>
      </c>
      <c r="U29" s="72">
        <f>IF(RES_hh_emih_in!U29=0,0,RES_hh_emih_in!U29/RES_summary!U$21)</f>
        <v>1.4395295744165273</v>
      </c>
      <c r="V29" s="72">
        <f>IF(RES_hh_emih_in!V29=0,0,RES_hh_emih_in!V29/RES_summary!V$21)</f>
        <v>1.4276303487133764</v>
      </c>
      <c r="W29" s="72">
        <f>IF(RES_hh_emih_in!W29=0,0,RES_hh_emih_in!W29/RES_summary!W$21)</f>
        <v>1.5036985497348145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1.5499782939112625</v>
      </c>
      <c r="D30" s="72">
        <f>IF(RES_hh_emih_in!D30=0,0,RES_hh_emih_in!D30/RES_summary!D$21)</f>
        <v>1.5391104332540912</v>
      </c>
      <c r="E30" s="72">
        <f>IF(RES_hh_emih_in!E30=0,0,RES_hh_emih_in!E30/RES_summary!E$21)</f>
        <v>1.6475133613988386</v>
      </c>
      <c r="F30" s="72">
        <f>IF(RES_hh_emih_in!F30=0,0,RES_hh_emih_in!F30/RES_summary!F$21)</f>
        <v>1.5001024825167724</v>
      </c>
      <c r="G30" s="72">
        <f>IF(RES_hh_emih_in!G30=0,0,RES_hh_emih_in!G30/RES_summary!G$21)</f>
        <v>1.4739707101747674</v>
      </c>
      <c r="H30" s="72">
        <f>IF(RES_hh_emih_in!H30=0,0,RES_hh_emih_in!H30/RES_summary!H$21)</f>
        <v>1.7913703588007557</v>
      </c>
      <c r="I30" s="72">
        <f>IF(RES_hh_emih_in!I30=0,0,RES_hh_emih_in!I30/RES_summary!I$21)</f>
        <v>1.7305118054657807</v>
      </c>
      <c r="J30" s="72">
        <f>IF(RES_hh_emih_in!J30=0,0,RES_hh_emih_in!J30/RES_summary!J$21)</f>
        <v>1.6701175476724848</v>
      </c>
      <c r="K30" s="72">
        <f>IF(RES_hh_emih_in!K30=0,0,RES_hh_emih_in!K30/RES_summary!K$21)</f>
        <v>1.6394142350596088</v>
      </c>
      <c r="L30" s="72">
        <f>IF(RES_hh_emih_in!L30=0,0,RES_hh_emih_in!L30/RES_summary!L$21)</f>
        <v>1.6689132425662037</v>
      </c>
      <c r="M30" s="72">
        <f>IF(RES_hh_emih_in!M30=0,0,RES_hh_emih_in!M30/RES_summary!M$21)</f>
        <v>1.3716188811748948</v>
      </c>
      <c r="N30" s="72">
        <f>IF(RES_hh_emih_in!N30=0,0,RES_hh_emih_in!N30/RES_summary!N$21)</f>
        <v>1.4344195395227406</v>
      </c>
      <c r="O30" s="72">
        <f>IF(RES_hh_emih_in!O30=0,0,RES_hh_emih_in!O30/RES_summary!O$21)</f>
        <v>1.2214241416562699</v>
      </c>
      <c r="P30" s="72">
        <f>IF(RES_hh_emih_in!P30=0,0,RES_hh_emih_in!P30/RES_summary!P$21)</f>
        <v>1.2351426851433669</v>
      </c>
      <c r="Q30" s="72">
        <f>IF(RES_hh_emih_in!Q30=0,0,RES_hh_emih_in!Q30/RES_summary!Q$21)</f>
        <v>1.3244233716589455</v>
      </c>
      <c r="R30" s="72">
        <f>IF(RES_hh_emih_in!R30=0,0,RES_hh_emih_in!R30/RES_summary!R$21)</f>
        <v>1.4098327016431063</v>
      </c>
      <c r="S30" s="72">
        <f>IF(RES_hh_emih_in!S30=0,0,RES_hh_emih_in!S30/RES_summary!S$21)</f>
        <v>1.3416958669351562</v>
      </c>
      <c r="T30" s="72">
        <f>IF(RES_hh_emih_in!T30=0,0,RES_hh_emih_in!T30/RES_summary!T$21)</f>
        <v>1.4322275689231745</v>
      </c>
      <c r="U30" s="72">
        <f>IF(RES_hh_emih_in!U30=0,0,RES_hh_emih_in!U30/RES_summary!U$21)</f>
        <v>1.3076801091105092</v>
      </c>
      <c r="V30" s="72">
        <f>IF(RES_hh_emih_in!V30=0,0,RES_hh_emih_in!V30/RES_summary!V$21)</f>
        <v>1.2897705557696717</v>
      </c>
      <c r="W30" s="72">
        <f>IF(RES_hh_emih_in!W30=0,0,RES_hh_emih_in!W30/RES_summary!W$21)</f>
        <v>1.3519635443535365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2745.2767743235427</v>
      </c>
      <c r="C3" s="19">
        <f t="shared" ref="C3:V3" si="0">SUM(C4,C9,C12)</f>
        <v>2829.8790372113717</v>
      </c>
      <c r="D3" s="19">
        <f t="shared" si="0"/>
        <v>2954.4471875391814</v>
      </c>
      <c r="E3" s="19">
        <f t="shared" si="0"/>
        <v>3141.8744351248597</v>
      </c>
      <c r="F3" s="19">
        <f t="shared" si="0"/>
        <v>3331.9050949711404</v>
      </c>
      <c r="G3" s="19">
        <f t="shared" si="0"/>
        <v>3497.6461828916749</v>
      </c>
      <c r="H3" s="19">
        <f t="shared" si="0"/>
        <v>3641.3070989772104</v>
      </c>
      <c r="I3" s="19">
        <f t="shared" si="0"/>
        <v>3768.7212078762132</v>
      </c>
      <c r="J3" s="19">
        <f t="shared" si="0"/>
        <v>3922.7759646380132</v>
      </c>
      <c r="K3" s="19">
        <f t="shared" si="0"/>
        <v>4007.3571828960644</v>
      </c>
      <c r="L3" s="19">
        <f t="shared" si="0"/>
        <v>4091.8696074661002</v>
      </c>
      <c r="M3" s="19">
        <f t="shared" si="0"/>
        <v>4108.9058019366312</v>
      </c>
      <c r="N3" s="19">
        <f t="shared" si="0"/>
        <v>4158.742714967555</v>
      </c>
      <c r="O3" s="19">
        <f t="shared" si="0"/>
        <v>4212.7295536276788</v>
      </c>
      <c r="P3" s="19">
        <f t="shared" si="0"/>
        <v>4260.9627145135455</v>
      </c>
      <c r="Q3" s="19">
        <f t="shared" si="0"/>
        <v>4288.8342633153861</v>
      </c>
      <c r="R3" s="19">
        <f t="shared" si="0"/>
        <v>4248.8240022580103</v>
      </c>
      <c r="S3" s="19">
        <f t="shared" si="0"/>
        <v>4204.0044318033169</v>
      </c>
      <c r="T3" s="19">
        <f t="shared" si="0"/>
        <v>4105.9051443621647</v>
      </c>
      <c r="U3" s="19">
        <f t="shared" si="0"/>
        <v>4032.593901551963</v>
      </c>
      <c r="V3" s="19">
        <f t="shared" si="0"/>
        <v>4080.0171749065175</v>
      </c>
      <c r="W3" s="19">
        <f t="shared" ref="W3" si="1">SUM(W4,W9,W12)</f>
        <v>4151.0087780845879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1418.7637323216395</v>
      </c>
      <c r="C4" s="22">
        <f t="shared" ref="C4:V4" si="2">SUM(C5:C8)</f>
        <v>1420.8729363004086</v>
      </c>
      <c r="D4" s="22">
        <f t="shared" si="2"/>
        <v>1430.5511265057462</v>
      </c>
      <c r="E4" s="22">
        <f t="shared" si="2"/>
        <v>1454.1164301758067</v>
      </c>
      <c r="F4" s="22">
        <f t="shared" si="2"/>
        <v>1489.6192248579432</v>
      </c>
      <c r="G4" s="22">
        <f t="shared" si="2"/>
        <v>1515.8531702472178</v>
      </c>
      <c r="H4" s="22">
        <f t="shared" si="2"/>
        <v>1516.1530614811022</v>
      </c>
      <c r="I4" s="22">
        <f t="shared" si="2"/>
        <v>1498.6259303471643</v>
      </c>
      <c r="J4" s="22">
        <f t="shared" si="2"/>
        <v>1522.3588201380589</v>
      </c>
      <c r="K4" s="22">
        <f t="shared" si="2"/>
        <v>1522.4917161469791</v>
      </c>
      <c r="L4" s="22">
        <f t="shared" si="2"/>
        <v>1511.2229226672341</v>
      </c>
      <c r="M4" s="22">
        <f t="shared" si="2"/>
        <v>1469.4866643626542</v>
      </c>
      <c r="N4" s="22">
        <f t="shared" si="2"/>
        <v>1445.9310595087427</v>
      </c>
      <c r="O4" s="22">
        <f t="shared" si="2"/>
        <v>1435.8564040518302</v>
      </c>
      <c r="P4" s="22">
        <f t="shared" si="2"/>
        <v>1397.8096226158959</v>
      </c>
      <c r="Q4" s="22">
        <f t="shared" si="2"/>
        <v>1341.1628138270642</v>
      </c>
      <c r="R4" s="22">
        <f t="shared" si="2"/>
        <v>1301.9553153133195</v>
      </c>
      <c r="S4" s="22">
        <f t="shared" si="2"/>
        <v>1256.5690417279134</v>
      </c>
      <c r="T4" s="22">
        <f t="shared" si="2"/>
        <v>1208.3991469988348</v>
      </c>
      <c r="U4" s="22">
        <f t="shared" si="2"/>
        <v>1196.1792315442528</v>
      </c>
      <c r="V4" s="22">
        <f t="shared" si="2"/>
        <v>1185.4966598480387</v>
      </c>
      <c r="W4" s="22">
        <f t="shared" ref="W4" si="3">SUM(W5:W8)</f>
        <v>1177.7051878079415</v>
      </c>
      <c r="DA4" s="57"/>
    </row>
    <row r="5" spans="1:105" ht="12" customHeight="1" x14ac:dyDescent="0.25">
      <c r="A5" s="28" t="s">
        <v>32</v>
      </c>
      <c r="B5" s="29">
        <f>B18*B70/11630</f>
        <v>768.11767781395133</v>
      </c>
      <c r="C5" s="29">
        <f t="shared" ref="C5:V5" si="4">C18*C70/11630</f>
        <v>770.77931970545285</v>
      </c>
      <c r="D5" s="29">
        <f t="shared" si="4"/>
        <v>773.71186308324502</v>
      </c>
      <c r="E5" s="29">
        <f t="shared" si="4"/>
        <v>781.86056211198638</v>
      </c>
      <c r="F5" s="29">
        <f t="shared" si="4"/>
        <v>792.98497972922428</v>
      </c>
      <c r="G5" s="29">
        <f t="shared" si="4"/>
        <v>797.73754243603582</v>
      </c>
      <c r="H5" s="29">
        <f t="shared" si="4"/>
        <v>787.32699247156836</v>
      </c>
      <c r="I5" s="29">
        <f t="shared" si="4"/>
        <v>760.41971239297834</v>
      </c>
      <c r="J5" s="29">
        <f t="shared" si="4"/>
        <v>762.01583515794186</v>
      </c>
      <c r="K5" s="29">
        <f t="shared" si="4"/>
        <v>769.31489386683427</v>
      </c>
      <c r="L5" s="29">
        <f t="shared" si="4"/>
        <v>765.67037921016822</v>
      </c>
      <c r="M5" s="29">
        <f t="shared" si="4"/>
        <v>742.62022323671977</v>
      </c>
      <c r="N5" s="29">
        <f t="shared" si="4"/>
        <v>731.48081364901918</v>
      </c>
      <c r="O5" s="29">
        <f t="shared" si="4"/>
        <v>728.03286247273934</v>
      </c>
      <c r="P5" s="29">
        <f t="shared" si="4"/>
        <v>713.70685582358863</v>
      </c>
      <c r="Q5" s="29">
        <f t="shared" si="4"/>
        <v>681.85823294108411</v>
      </c>
      <c r="R5" s="29">
        <f t="shared" si="4"/>
        <v>659.96679212959248</v>
      </c>
      <c r="S5" s="29">
        <f t="shared" si="4"/>
        <v>630.35490088663471</v>
      </c>
      <c r="T5" s="29">
        <f t="shared" si="4"/>
        <v>600.21554942706598</v>
      </c>
      <c r="U5" s="29">
        <f t="shared" si="4"/>
        <v>594.99592971513368</v>
      </c>
      <c r="V5" s="29">
        <f t="shared" si="4"/>
        <v>580.67987291001009</v>
      </c>
      <c r="W5" s="29">
        <f t="shared" ref="W5" si="5">W18*W70/11630</f>
        <v>561.2185724800795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436.36216473784168</v>
      </c>
      <c r="C6" s="29">
        <f t="shared" ref="C6:V6" si="6">C19*C71/11630</f>
        <v>427.77396917051317</v>
      </c>
      <c r="D6" s="29">
        <f t="shared" si="6"/>
        <v>426.46196316281817</v>
      </c>
      <c r="E6" s="29">
        <f t="shared" si="6"/>
        <v>429.58806021134484</v>
      </c>
      <c r="F6" s="29">
        <f t="shared" si="6"/>
        <v>430.80646965143734</v>
      </c>
      <c r="G6" s="29">
        <f t="shared" si="6"/>
        <v>428.47286535727176</v>
      </c>
      <c r="H6" s="29">
        <f t="shared" si="6"/>
        <v>429.33020215039841</v>
      </c>
      <c r="I6" s="29">
        <f t="shared" si="6"/>
        <v>426.58885955498806</v>
      </c>
      <c r="J6" s="29">
        <f t="shared" si="6"/>
        <v>423.75135969363185</v>
      </c>
      <c r="K6" s="29">
        <f t="shared" si="6"/>
        <v>417.11651634145744</v>
      </c>
      <c r="L6" s="29">
        <f t="shared" si="6"/>
        <v>408.56209059204787</v>
      </c>
      <c r="M6" s="29">
        <f t="shared" si="6"/>
        <v>397.30249330770283</v>
      </c>
      <c r="N6" s="29">
        <f t="shared" si="6"/>
        <v>385.68741632674403</v>
      </c>
      <c r="O6" s="29">
        <f t="shared" si="6"/>
        <v>371.02876234976839</v>
      </c>
      <c r="P6" s="29">
        <f t="shared" si="6"/>
        <v>354.81950947910195</v>
      </c>
      <c r="Q6" s="29">
        <f t="shared" si="6"/>
        <v>339.7181813987371</v>
      </c>
      <c r="R6" s="29">
        <f t="shared" si="6"/>
        <v>330.47478558924143</v>
      </c>
      <c r="S6" s="29">
        <f t="shared" si="6"/>
        <v>321.37126661135648</v>
      </c>
      <c r="T6" s="29">
        <f t="shared" si="6"/>
        <v>309.05801562848359</v>
      </c>
      <c r="U6" s="29">
        <f t="shared" si="6"/>
        <v>297.68071092217383</v>
      </c>
      <c r="V6" s="29">
        <f t="shared" si="6"/>
        <v>291.8813063989262</v>
      </c>
      <c r="W6" s="29">
        <f t="shared" ref="W6" si="7">W19*W71/11630</f>
        <v>285.37857246868157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92.698968584304581</v>
      </c>
      <c r="C7" s="29">
        <f t="shared" ref="C7:V7" si="8">C20*C72/11630</f>
        <v>97.157500912703938</v>
      </c>
      <c r="D7" s="29">
        <f t="shared" si="8"/>
        <v>101.56383548139587</v>
      </c>
      <c r="E7" s="29">
        <f t="shared" si="8"/>
        <v>108.76620089506227</v>
      </c>
      <c r="F7" s="29">
        <f t="shared" si="8"/>
        <v>124.18480674042917</v>
      </c>
      <c r="G7" s="29">
        <f t="shared" si="8"/>
        <v>137.4351966965728</v>
      </c>
      <c r="H7" s="29">
        <f t="shared" si="8"/>
        <v>140.73364917848181</v>
      </c>
      <c r="I7" s="29">
        <f t="shared" si="8"/>
        <v>143.45652395195592</v>
      </c>
      <c r="J7" s="29">
        <f t="shared" si="8"/>
        <v>151.79450927787872</v>
      </c>
      <c r="K7" s="29">
        <f t="shared" si="8"/>
        <v>151.2428576145891</v>
      </c>
      <c r="L7" s="29">
        <f t="shared" si="8"/>
        <v>148.1601396159337</v>
      </c>
      <c r="M7" s="29">
        <f t="shared" si="8"/>
        <v>141.18706665430022</v>
      </c>
      <c r="N7" s="29">
        <f t="shared" si="8"/>
        <v>140.58496924810839</v>
      </c>
      <c r="O7" s="29">
        <f t="shared" si="8"/>
        <v>140.87764645673792</v>
      </c>
      <c r="P7" s="29">
        <f t="shared" si="8"/>
        <v>137.21443879795206</v>
      </c>
      <c r="Q7" s="29">
        <f t="shared" si="8"/>
        <v>132.373211849462</v>
      </c>
      <c r="R7" s="29">
        <f t="shared" si="8"/>
        <v>126.42296898383653</v>
      </c>
      <c r="S7" s="29">
        <f t="shared" si="8"/>
        <v>118.26537267479594</v>
      </c>
      <c r="T7" s="29">
        <f t="shared" si="8"/>
        <v>112.97989317787848</v>
      </c>
      <c r="U7" s="29">
        <f t="shared" si="8"/>
        <v>110.0179942354506</v>
      </c>
      <c r="V7" s="29">
        <f t="shared" si="8"/>
        <v>104.68125800932279</v>
      </c>
      <c r="W7" s="29">
        <f t="shared" ref="W7" si="9">W20*W72/11630</f>
        <v>103.15826713019203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121.58492118554216</v>
      </c>
      <c r="C8" s="29">
        <f t="shared" ref="C8:V8" si="10">C21*C73/11630</f>
        <v>125.1621465117388</v>
      </c>
      <c r="D8" s="29">
        <f t="shared" si="10"/>
        <v>128.81346477828728</v>
      </c>
      <c r="E8" s="29">
        <f t="shared" si="10"/>
        <v>133.90160695741349</v>
      </c>
      <c r="F8" s="29">
        <f t="shared" si="10"/>
        <v>141.64296873685242</v>
      </c>
      <c r="G8" s="29">
        <f t="shared" si="10"/>
        <v>152.20756575733719</v>
      </c>
      <c r="H8" s="29">
        <f t="shared" si="10"/>
        <v>158.76221768065366</v>
      </c>
      <c r="I8" s="29">
        <f t="shared" si="10"/>
        <v>168.16083444724205</v>
      </c>
      <c r="J8" s="29">
        <f t="shared" si="10"/>
        <v>184.79711600860639</v>
      </c>
      <c r="K8" s="29">
        <f t="shared" si="10"/>
        <v>184.81744832409817</v>
      </c>
      <c r="L8" s="29">
        <f t="shared" si="10"/>
        <v>188.8303132490841</v>
      </c>
      <c r="M8" s="29">
        <f t="shared" si="10"/>
        <v>188.37688116393127</v>
      </c>
      <c r="N8" s="29">
        <f t="shared" si="10"/>
        <v>188.17786028487123</v>
      </c>
      <c r="O8" s="29">
        <f t="shared" si="10"/>
        <v>195.91713277258435</v>
      </c>
      <c r="P8" s="29">
        <f t="shared" si="10"/>
        <v>192.06881851525361</v>
      </c>
      <c r="Q8" s="29">
        <f t="shared" si="10"/>
        <v>187.213187637781</v>
      </c>
      <c r="R8" s="29">
        <f t="shared" si="10"/>
        <v>185.09076861064918</v>
      </c>
      <c r="S8" s="29">
        <f t="shared" si="10"/>
        <v>186.57750155512633</v>
      </c>
      <c r="T8" s="29">
        <f t="shared" si="10"/>
        <v>186.14568876540673</v>
      </c>
      <c r="U8" s="29">
        <f t="shared" si="10"/>
        <v>193.48459667149473</v>
      </c>
      <c r="V8" s="29">
        <f t="shared" si="10"/>
        <v>208.2542225297795</v>
      </c>
      <c r="W8" s="29">
        <f t="shared" ref="W8" si="11">W21*W73/11630</f>
        <v>227.94977572898833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495.05683162731731</v>
      </c>
      <c r="C9" s="22">
        <f t="shared" ref="C9:V9" si="12">SUM(C10:C11)</f>
        <v>549.61515573754673</v>
      </c>
      <c r="D9" s="22">
        <f t="shared" si="12"/>
        <v>632.62524086702592</v>
      </c>
      <c r="E9" s="22">
        <f t="shared" si="12"/>
        <v>754.5327345991916</v>
      </c>
      <c r="F9" s="22">
        <f t="shared" si="12"/>
        <v>876.8861964101676</v>
      </c>
      <c r="G9" s="22">
        <f t="shared" si="12"/>
        <v>986.98184575335711</v>
      </c>
      <c r="H9" s="22">
        <f t="shared" si="12"/>
        <v>1093.2988198663497</v>
      </c>
      <c r="I9" s="22">
        <f t="shared" si="12"/>
        <v>1204.8192662343886</v>
      </c>
      <c r="J9" s="22">
        <f t="shared" si="12"/>
        <v>1300.2676756915826</v>
      </c>
      <c r="K9" s="22">
        <f t="shared" si="12"/>
        <v>1371.8432173920946</v>
      </c>
      <c r="L9" s="22">
        <f t="shared" si="12"/>
        <v>1458.8660546779493</v>
      </c>
      <c r="M9" s="22">
        <f t="shared" si="12"/>
        <v>1523.6730495776055</v>
      </c>
      <c r="N9" s="22">
        <f t="shared" si="12"/>
        <v>1584.6007765102618</v>
      </c>
      <c r="O9" s="22">
        <f t="shared" si="12"/>
        <v>1642.0546379718767</v>
      </c>
      <c r="P9" s="22">
        <f t="shared" si="12"/>
        <v>1722.6367716300185</v>
      </c>
      <c r="Q9" s="22">
        <f t="shared" si="12"/>
        <v>1823.8044686214828</v>
      </c>
      <c r="R9" s="22">
        <f t="shared" si="12"/>
        <v>1838.1371139858506</v>
      </c>
      <c r="S9" s="22">
        <f t="shared" si="12"/>
        <v>1857.6610599135483</v>
      </c>
      <c r="T9" s="22">
        <f t="shared" si="12"/>
        <v>1839.6819682312098</v>
      </c>
      <c r="U9" s="22">
        <f t="shared" si="12"/>
        <v>1810.414923916464</v>
      </c>
      <c r="V9" s="22">
        <f t="shared" si="12"/>
        <v>1851.2896582552817</v>
      </c>
      <c r="W9" s="22">
        <f t="shared" ref="W9" si="13">SUM(W10:W11)</f>
        <v>1903.6839108590118</v>
      </c>
      <c r="DA9" s="57"/>
    </row>
    <row r="10" spans="1:105" ht="12" customHeight="1" x14ac:dyDescent="0.25">
      <c r="A10" s="28" t="s">
        <v>28</v>
      </c>
      <c r="B10" s="29">
        <f>B23*B75/11630</f>
        <v>390.21018050780282</v>
      </c>
      <c r="C10" s="29">
        <f t="shared" ref="C10:V10" si="14">C23*C75/11630</f>
        <v>432.28125665470355</v>
      </c>
      <c r="D10" s="29">
        <f t="shared" si="14"/>
        <v>498.39590514201609</v>
      </c>
      <c r="E10" s="29">
        <f t="shared" si="14"/>
        <v>594.95997010520898</v>
      </c>
      <c r="F10" s="29">
        <f t="shared" si="14"/>
        <v>690.32318730231384</v>
      </c>
      <c r="G10" s="29">
        <f t="shared" si="14"/>
        <v>782.84247458466757</v>
      </c>
      <c r="H10" s="29">
        <f t="shared" si="14"/>
        <v>873.9484624849182</v>
      </c>
      <c r="I10" s="29">
        <f t="shared" si="14"/>
        <v>964.49350569305102</v>
      </c>
      <c r="J10" s="29">
        <f t="shared" si="14"/>
        <v>1046.9975004545272</v>
      </c>
      <c r="K10" s="29">
        <f t="shared" si="14"/>
        <v>1104.7376064009522</v>
      </c>
      <c r="L10" s="29">
        <f t="shared" si="14"/>
        <v>1176.3553605914963</v>
      </c>
      <c r="M10" s="29">
        <f t="shared" si="14"/>
        <v>1232.5804075341134</v>
      </c>
      <c r="N10" s="29">
        <f t="shared" si="14"/>
        <v>1283.3683463513414</v>
      </c>
      <c r="O10" s="29">
        <f t="shared" si="14"/>
        <v>1330.4919164030473</v>
      </c>
      <c r="P10" s="29">
        <f t="shared" si="14"/>
        <v>1395.808423070054</v>
      </c>
      <c r="Q10" s="29">
        <f t="shared" si="14"/>
        <v>1473.5042416464146</v>
      </c>
      <c r="R10" s="29">
        <f t="shared" si="14"/>
        <v>1462.0303002371927</v>
      </c>
      <c r="S10" s="29">
        <f t="shared" si="14"/>
        <v>1453.5680795388278</v>
      </c>
      <c r="T10" s="29">
        <f t="shared" si="14"/>
        <v>1409.2311973485093</v>
      </c>
      <c r="U10" s="29">
        <f t="shared" si="14"/>
        <v>1354.7993679742488</v>
      </c>
      <c r="V10" s="29">
        <f t="shared" si="14"/>
        <v>1351.4408452390023</v>
      </c>
      <c r="W10" s="29">
        <f t="shared" ref="W10" si="15">W23*W75/11630</f>
        <v>1362.6058289993696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104.84665111951449</v>
      </c>
      <c r="C11" s="29">
        <f t="shared" ref="C11:V11" si="16">C24*C76/11630</f>
        <v>117.33389908284317</v>
      </c>
      <c r="D11" s="29">
        <f t="shared" si="16"/>
        <v>134.2293357250098</v>
      </c>
      <c r="E11" s="29">
        <f t="shared" si="16"/>
        <v>159.57276449398259</v>
      </c>
      <c r="F11" s="29">
        <f t="shared" si="16"/>
        <v>186.56300910785373</v>
      </c>
      <c r="G11" s="29">
        <f t="shared" si="16"/>
        <v>204.13937116868951</v>
      </c>
      <c r="H11" s="29">
        <f t="shared" si="16"/>
        <v>219.35035738143165</v>
      </c>
      <c r="I11" s="29">
        <f t="shared" si="16"/>
        <v>240.32576054133753</v>
      </c>
      <c r="J11" s="29">
        <f t="shared" si="16"/>
        <v>253.2701752370553</v>
      </c>
      <c r="K11" s="29">
        <f t="shared" si="16"/>
        <v>267.10561099114238</v>
      </c>
      <c r="L11" s="29">
        <f t="shared" si="16"/>
        <v>282.51069408645299</v>
      </c>
      <c r="M11" s="29">
        <f t="shared" si="16"/>
        <v>291.09264204349211</v>
      </c>
      <c r="N11" s="29">
        <f t="shared" si="16"/>
        <v>301.23243015892024</v>
      </c>
      <c r="O11" s="29">
        <f t="shared" si="16"/>
        <v>311.56272156882926</v>
      </c>
      <c r="P11" s="29">
        <f t="shared" si="16"/>
        <v>326.82834855996452</v>
      </c>
      <c r="Q11" s="29">
        <f t="shared" si="16"/>
        <v>350.3002269750682</v>
      </c>
      <c r="R11" s="29">
        <f t="shared" si="16"/>
        <v>376.106813748658</v>
      </c>
      <c r="S11" s="29">
        <f t="shared" si="16"/>
        <v>404.09298037472047</v>
      </c>
      <c r="T11" s="29">
        <f t="shared" si="16"/>
        <v>430.45077088270034</v>
      </c>
      <c r="U11" s="29">
        <f t="shared" si="16"/>
        <v>455.61555594221511</v>
      </c>
      <c r="V11" s="29">
        <f t="shared" si="16"/>
        <v>499.84881301627945</v>
      </c>
      <c r="W11" s="29">
        <f t="shared" ref="W11" si="17">W24*W76/11630</f>
        <v>541.07808185964223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831.45621037458591</v>
      </c>
      <c r="C12" s="22">
        <f t="shared" ref="C12:V12" si="18">SUM(C13:C14)</f>
        <v>859.39094517341618</v>
      </c>
      <c r="D12" s="22">
        <f t="shared" si="18"/>
        <v>891.27082016640941</v>
      </c>
      <c r="E12" s="22">
        <f t="shared" si="18"/>
        <v>933.22527034986138</v>
      </c>
      <c r="F12" s="22">
        <f t="shared" si="18"/>
        <v>965.39967370302975</v>
      </c>
      <c r="G12" s="22">
        <f t="shared" si="18"/>
        <v>994.81116689110013</v>
      </c>
      <c r="H12" s="22">
        <f t="shared" si="18"/>
        <v>1031.8552176297587</v>
      </c>
      <c r="I12" s="22">
        <f t="shared" si="18"/>
        <v>1065.2760112946603</v>
      </c>
      <c r="J12" s="22">
        <f t="shared" si="18"/>
        <v>1100.1494688083717</v>
      </c>
      <c r="K12" s="22">
        <f t="shared" si="18"/>
        <v>1113.0222493569904</v>
      </c>
      <c r="L12" s="22">
        <f t="shared" si="18"/>
        <v>1121.7806301209164</v>
      </c>
      <c r="M12" s="22">
        <f t="shared" si="18"/>
        <v>1115.746087996371</v>
      </c>
      <c r="N12" s="22">
        <f t="shared" si="18"/>
        <v>1128.2108789485501</v>
      </c>
      <c r="O12" s="22">
        <f t="shared" si="18"/>
        <v>1134.8185116039722</v>
      </c>
      <c r="P12" s="22">
        <f t="shared" si="18"/>
        <v>1140.5163202676317</v>
      </c>
      <c r="Q12" s="22">
        <f t="shared" si="18"/>
        <v>1123.8669808668394</v>
      </c>
      <c r="R12" s="22">
        <f t="shared" si="18"/>
        <v>1108.7315729588397</v>
      </c>
      <c r="S12" s="22">
        <f t="shared" si="18"/>
        <v>1089.7743301618555</v>
      </c>
      <c r="T12" s="22">
        <f t="shared" si="18"/>
        <v>1057.8240291321201</v>
      </c>
      <c r="U12" s="22">
        <f t="shared" si="18"/>
        <v>1025.9997460912459</v>
      </c>
      <c r="V12" s="22">
        <f t="shared" si="18"/>
        <v>1043.2308568031974</v>
      </c>
      <c r="W12" s="22">
        <f t="shared" ref="W12" si="19">SUM(W13:W14)</f>
        <v>1069.6196794176344</v>
      </c>
      <c r="DA12" s="57"/>
    </row>
    <row r="13" spans="1:105" ht="12" customHeight="1" x14ac:dyDescent="0.25">
      <c r="A13" s="30" t="s">
        <v>44</v>
      </c>
      <c r="B13" s="31">
        <f>B26*B78/11630</f>
        <v>614.84072029556432</v>
      </c>
      <c r="C13" s="31">
        <f t="shared" ref="C13:V13" si="20">C26*C78/11630</f>
        <v>629.50762460897568</v>
      </c>
      <c r="D13" s="31">
        <f t="shared" si="20"/>
        <v>643.61638842400782</v>
      </c>
      <c r="E13" s="31">
        <f t="shared" si="20"/>
        <v>663.36021413227695</v>
      </c>
      <c r="F13" s="31">
        <f t="shared" si="20"/>
        <v>679.83109425675161</v>
      </c>
      <c r="G13" s="31">
        <f t="shared" si="20"/>
        <v>691.14251672393755</v>
      </c>
      <c r="H13" s="31">
        <f t="shared" si="20"/>
        <v>710.44612336252351</v>
      </c>
      <c r="I13" s="31">
        <f t="shared" si="20"/>
        <v>726.26669862939661</v>
      </c>
      <c r="J13" s="31">
        <f t="shared" si="20"/>
        <v>738.92210009475286</v>
      </c>
      <c r="K13" s="31">
        <f t="shared" si="20"/>
        <v>737.87425997158346</v>
      </c>
      <c r="L13" s="31">
        <f t="shared" si="20"/>
        <v>730.0269393650857</v>
      </c>
      <c r="M13" s="31">
        <f t="shared" si="20"/>
        <v>709.87837592838787</v>
      </c>
      <c r="N13" s="31">
        <f t="shared" si="20"/>
        <v>704.37719309927513</v>
      </c>
      <c r="O13" s="31">
        <f t="shared" si="20"/>
        <v>690.88740640195681</v>
      </c>
      <c r="P13" s="31">
        <f t="shared" si="20"/>
        <v>680.56263107423229</v>
      </c>
      <c r="Q13" s="31">
        <f t="shared" si="20"/>
        <v>649.43602576004298</v>
      </c>
      <c r="R13" s="31">
        <f t="shared" si="20"/>
        <v>621.81055015245988</v>
      </c>
      <c r="S13" s="31">
        <f t="shared" si="20"/>
        <v>589.69629695190508</v>
      </c>
      <c r="T13" s="31">
        <f t="shared" si="20"/>
        <v>549.65657714987947</v>
      </c>
      <c r="U13" s="31">
        <f t="shared" si="20"/>
        <v>513.44018763953216</v>
      </c>
      <c r="V13" s="31">
        <f t="shared" si="20"/>
        <v>503.8542851534275</v>
      </c>
      <c r="W13" s="31">
        <f t="shared" ref="W13" si="21">W26*W78/11630</f>
        <v>506.40290739786303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216.61549007902161</v>
      </c>
      <c r="C14" s="33">
        <f t="shared" ref="C14:V14" si="22">C27*C79/11630</f>
        <v>229.88332056444048</v>
      </c>
      <c r="D14" s="33">
        <f t="shared" si="22"/>
        <v>247.65443174240156</v>
      </c>
      <c r="E14" s="33">
        <f t="shared" si="22"/>
        <v>269.86505621758448</v>
      </c>
      <c r="F14" s="33">
        <f t="shared" si="22"/>
        <v>285.56857944627814</v>
      </c>
      <c r="G14" s="33">
        <f t="shared" si="22"/>
        <v>303.66865016716264</v>
      </c>
      <c r="H14" s="33">
        <f t="shared" si="22"/>
        <v>321.40909426723528</v>
      </c>
      <c r="I14" s="33">
        <f t="shared" si="22"/>
        <v>339.00931266526374</v>
      </c>
      <c r="J14" s="33">
        <f t="shared" si="22"/>
        <v>361.22736871361872</v>
      </c>
      <c r="K14" s="33">
        <f t="shared" si="22"/>
        <v>375.1479893854069</v>
      </c>
      <c r="L14" s="33">
        <f t="shared" si="22"/>
        <v>391.75369075583069</v>
      </c>
      <c r="M14" s="33">
        <f t="shared" si="22"/>
        <v>405.86771206798318</v>
      </c>
      <c r="N14" s="33">
        <f t="shared" si="22"/>
        <v>423.8336858492749</v>
      </c>
      <c r="O14" s="33">
        <f t="shared" si="22"/>
        <v>443.93110520201532</v>
      </c>
      <c r="P14" s="33">
        <f t="shared" si="22"/>
        <v>459.95368919339955</v>
      </c>
      <c r="Q14" s="33">
        <f t="shared" si="22"/>
        <v>474.43095510679643</v>
      </c>
      <c r="R14" s="33">
        <f t="shared" si="22"/>
        <v>486.92102280637982</v>
      </c>
      <c r="S14" s="33">
        <f t="shared" si="22"/>
        <v>500.07803320995032</v>
      </c>
      <c r="T14" s="33">
        <f t="shared" si="22"/>
        <v>508.16745198224066</v>
      </c>
      <c r="U14" s="33">
        <f t="shared" si="22"/>
        <v>512.55955845171377</v>
      </c>
      <c r="V14" s="33">
        <f t="shared" si="22"/>
        <v>539.37657164976997</v>
      </c>
      <c r="W14" s="33">
        <f t="shared" ref="W14" si="23">W27*W79/11630</f>
        <v>563.21677201977127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105529.87661328627</v>
      </c>
      <c r="C16" s="19">
        <f t="shared" ref="C16:Q16" si="24">SUM(C17,C22,C25)</f>
        <v>109423.29210819498</v>
      </c>
      <c r="D16" s="19">
        <f t="shared" si="24"/>
        <v>115047.22710461215</v>
      </c>
      <c r="E16" s="19">
        <f t="shared" si="24"/>
        <v>122703.20469065753</v>
      </c>
      <c r="F16" s="19">
        <f t="shared" si="24"/>
        <v>128812.79982697398</v>
      </c>
      <c r="G16" s="19">
        <f t="shared" si="24"/>
        <v>135167.2296058936</v>
      </c>
      <c r="H16" s="19">
        <f t="shared" si="24"/>
        <v>141281.69330378476</v>
      </c>
      <c r="I16" s="19">
        <f t="shared" si="24"/>
        <v>147375.07167573867</v>
      </c>
      <c r="J16" s="19">
        <f t="shared" si="24"/>
        <v>155456.82512765779</v>
      </c>
      <c r="K16" s="19">
        <f t="shared" si="24"/>
        <v>160105.37689565783</v>
      </c>
      <c r="L16" s="19">
        <f t="shared" si="24"/>
        <v>165303.715152141</v>
      </c>
      <c r="M16" s="19">
        <f t="shared" si="24"/>
        <v>168854.12988632947</v>
      </c>
      <c r="N16" s="19">
        <f t="shared" si="24"/>
        <v>174051.94061200402</v>
      </c>
      <c r="O16" s="19">
        <f t="shared" si="24"/>
        <v>179712.76457946893</v>
      </c>
      <c r="P16" s="19">
        <f t="shared" si="24"/>
        <v>183933.1900316446</v>
      </c>
      <c r="Q16" s="19">
        <f t="shared" si="24"/>
        <v>187215.45113500053</v>
      </c>
      <c r="R16" s="19">
        <f t="shared" ref="R16" si="25">SUM(R17,R22,R25)</f>
        <v>188042.94774922862</v>
      </c>
      <c r="S16" s="19">
        <f t="shared" ref="S16" si="26">SUM(S17,S22,S25)</f>
        <v>188721.54078723211</v>
      </c>
      <c r="T16" s="19">
        <f t="shared" ref="T16" si="27">SUM(T17,T22,T25)</f>
        <v>188936.65327534394</v>
      </c>
      <c r="U16" s="19">
        <f t="shared" ref="U16" si="28">SUM(U17,U22,U25)</f>
        <v>189336.75390373298</v>
      </c>
      <c r="V16" s="19">
        <f t="shared" ref="V16:W16" si="29">SUM(V17,V22,V25)</f>
        <v>189612.56903381526</v>
      </c>
      <c r="W16" s="19">
        <f t="shared" si="29"/>
        <v>187124.10880856737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19720.142543294878</v>
      </c>
      <c r="C17" s="22">
        <f t="shared" ref="C17:Q17" si="30">SUM(C18:C21)</f>
        <v>20000.727751485345</v>
      </c>
      <c r="D17" s="22">
        <f t="shared" si="30"/>
        <v>20303.271225325407</v>
      </c>
      <c r="E17" s="22">
        <f t="shared" si="30"/>
        <v>20789.552773266216</v>
      </c>
      <c r="F17" s="22">
        <f t="shared" si="30"/>
        <v>21723.236264077605</v>
      </c>
      <c r="G17" s="22">
        <f t="shared" si="30"/>
        <v>22534.240844060805</v>
      </c>
      <c r="H17" s="22">
        <f t="shared" si="30"/>
        <v>22882.518753397537</v>
      </c>
      <c r="I17" s="22">
        <f t="shared" si="30"/>
        <v>23210.00911516861</v>
      </c>
      <c r="J17" s="22">
        <f t="shared" si="30"/>
        <v>24054.285536221207</v>
      </c>
      <c r="K17" s="22">
        <f t="shared" si="30"/>
        <v>24017.092148772317</v>
      </c>
      <c r="L17" s="22">
        <f t="shared" si="30"/>
        <v>23944.270557417694</v>
      </c>
      <c r="M17" s="22">
        <f t="shared" si="30"/>
        <v>23630.396606546914</v>
      </c>
      <c r="N17" s="22">
        <f t="shared" si="30"/>
        <v>23309.363056309045</v>
      </c>
      <c r="O17" s="22">
        <f t="shared" si="30"/>
        <v>23074.108485181798</v>
      </c>
      <c r="P17" s="22">
        <f t="shared" si="30"/>
        <v>22372.453128498048</v>
      </c>
      <c r="Q17" s="22">
        <f t="shared" si="30"/>
        <v>21530.76478270402</v>
      </c>
      <c r="R17" s="22">
        <f t="shared" ref="R17" si="31">SUM(R18:R21)</f>
        <v>20804.953429318193</v>
      </c>
      <c r="S17" s="22">
        <f t="shared" ref="S17" si="32">SUM(S18:S21)</f>
        <v>20029.258215771366</v>
      </c>
      <c r="T17" s="22">
        <f t="shared" ref="T17" si="33">SUM(T18:T21)</f>
        <v>19412.827716636548</v>
      </c>
      <c r="U17" s="22">
        <f t="shared" ref="U17" si="34">SUM(U18:U21)</f>
        <v>19222.36114299512</v>
      </c>
      <c r="V17" s="22">
        <f t="shared" ref="V17:W17" si="35">SUM(V18:V21)</f>
        <v>18969.555140387303</v>
      </c>
      <c r="W17" s="22">
        <f t="shared" si="35"/>
        <v>18776.671000791684</v>
      </c>
      <c r="DA17" s="57"/>
    </row>
    <row r="18" spans="1:105" ht="12" customHeight="1" x14ac:dyDescent="0.25">
      <c r="A18" s="28" t="s">
        <v>32</v>
      </c>
      <c r="B18" s="29">
        <f>B31*B83/1000000</f>
        <v>1019.7726704310797</v>
      </c>
      <c r="C18" s="29">
        <f t="shared" ref="C18:Q18" si="36">C31*C83/1000000</f>
        <v>1023.3063342664861</v>
      </c>
      <c r="D18" s="29">
        <f t="shared" si="36"/>
        <v>1027.1996538422536</v>
      </c>
      <c r="E18" s="29">
        <f t="shared" si="36"/>
        <v>1038.0180750413708</v>
      </c>
      <c r="F18" s="29">
        <f t="shared" si="36"/>
        <v>1052.7871363300094</v>
      </c>
      <c r="G18" s="29">
        <f t="shared" si="36"/>
        <v>1059.0967601062905</v>
      </c>
      <c r="H18" s="29">
        <f t="shared" si="36"/>
        <v>1045.2754477676199</v>
      </c>
      <c r="I18" s="29">
        <f t="shared" si="36"/>
        <v>1009.5526546952449</v>
      </c>
      <c r="J18" s="29">
        <f t="shared" si="36"/>
        <v>1011.6717080921084</v>
      </c>
      <c r="K18" s="29">
        <f t="shared" si="36"/>
        <v>1021.3621250766307</v>
      </c>
      <c r="L18" s="29">
        <f t="shared" si="36"/>
        <v>1016.523574225372</v>
      </c>
      <c r="M18" s="29">
        <f t="shared" si="36"/>
        <v>985.92159774464108</v>
      </c>
      <c r="N18" s="29">
        <f t="shared" si="36"/>
        <v>971.13263273265989</v>
      </c>
      <c r="O18" s="29">
        <f t="shared" si="36"/>
        <v>966.55504458424218</v>
      </c>
      <c r="P18" s="29">
        <f t="shared" si="36"/>
        <v>947.53547182971943</v>
      </c>
      <c r="Q18" s="29">
        <f t="shared" si="36"/>
        <v>905.25242569689624</v>
      </c>
      <c r="R18" s="29">
        <f t="shared" ref="R18:V18" si="37">R31*R83/1000000</f>
        <v>876.18878909442515</v>
      </c>
      <c r="S18" s="29">
        <f t="shared" si="37"/>
        <v>836.87528508122875</v>
      </c>
      <c r="T18" s="29">
        <f t="shared" si="37"/>
        <v>796.86151139689287</v>
      </c>
      <c r="U18" s="29">
        <f t="shared" si="37"/>
        <v>789.93181079760325</v>
      </c>
      <c r="V18" s="29">
        <f t="shared" si="37"/>
        <v>770.92544771043583</v>
      </c>
      <c r="W18" s="29">
        <f t="shared" ref="W18" si="38">W31*W83/1000000</f>
        <v>745.08812761910133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11536.458412399466</v>
      </c>
      <c r="C19" s="29">
        <f t="shared" ref="C19:Q19" si="39">C32*C84/1000000</f>
        <v>11531.859841402891</v>
      </c>
      <c r="D19" s="29">
        <f t="shared" si="39"/>
        <v>11524.48026333336</v>
      </c>
      <c r="E19" s="29">
        <f t="shared" si="39"/>
        <v>11574.047107120607</v>
      </c>
      <c r="F19" s="29">
        <f t="shared" si="39"/>
        <v>11575.250292051522</v>
      </c>
      <c r="G19" s="29">
        <f t="shared" si="39"/>
        <v>11479.100754828403</v>
      </c>
      <c r="H19" s="29">
        <f t="shared" si="39"/>
        <v>11472.030647650017</v>
      </c>
      <c r="I19" s="29">
        <f t="shared" si="39"/>
        <v>11412.102799064443</v>
      </c>
      <c r="J19" s="29">
        <f t="shared" si="39"/>
        <v>11386.267781053075</v>
      </c>
      <c r="K19" s="29">
        <f t="shared" si="39"/>
        <v>11240.048835556279</v>
      </c>
      <c r="L19" s="29">
        <f t="shared" si="39"/>
        <v>11037.425557934441</v>
      </c>
      <c r="M19" s="29">
        <f t="shared" si="39"/>
        <v>10788.005523721215</v>
      </c>
      <c r="N19" s="29">
        <f t="shared" si="39"/>
        <v>10535.776496143029</v>
      </c>
      <c r="O19" s="29">
        <f t="shared" si="39"/>
        <v>10215.331206387424</v>
      </c>
      <c r="P19" s="29">
        <f t="shared" si="39"/>
        <v>9840.327928552746</v>
      </c>
      <c r="Q19" s="29">
        <f t="shared" si="39"/>
        <v>9449.527652049841</v>
      </c>
      <c r="R19" s="29">
        <f t="shared" ref="R19:V19" si="40">R32*R84/1000000</f>
        <v>9198.98632346253</v>
      </c>
      <c r="S19" s="29">
        <f t="shared" si="40"/>
        <v>8955.1912504751162</v>
      </c>
      <c r="T19" s="29">
        <f t="shared" si="40"/>
        <v>8690.5201813675139</v>
      </c>
      <c r="U19" s="29">
        <f t="shared" si="40"/>
        <v>8483.9615606851021</v>
      </c>
      <c r="V19" s="29">
        <f t="shared" si="40"/>
        <v>8330.031905463271</v>
      </c>
      <c r="W19" s="29">
        <f t="shared" ref="W19" si="41">W32*W84/1000000</f>
        <v>8130.4984518593728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4046.1494144350763</v>
      </c>
      <c r="C20" s="29">
        <f t="shared" ref="C20:Q20" si="43">C33*C85/1000000</f>
        <v>4269.2764632855751</v>
      </c>
      <c r="D20" s="29">
        <f t="shared" si="43"/>
        <v>4509.5630132246397</v>
      </c>
      <c r="E20" s="29">
        <f t="shared" si="43"/>
        <v>4836.6740794308826</v>
      </c>
      <c r="F20" s="29">
        <f t="shared" si="43"/>
        <v>5589.9250165895401</v>
      </c>
      <c r="G20" s="29">
        <f t="shared" si="43"/>
        <v>6262.425661029517</v>
      </c>
      <c r="H20" s="29">
        <f t="shared" si="43"/>
        <v>6498.9694209182981</v>
      </c>
      <c r="I20" s="29">
        <f t="shared" si="43"/>
        <v>6717.518092942556</v>
      </c>
      <c r="J20" s="29">
        <f t="shared" si="43"/>
        <v>7193.2611043377219</v>
      </c>
      <c r="K20" s="29">
        <f t="shared" si="43"/>
        <v>7293.9168347739587</v>
      </c>
      <c r="L20" s="29">
        <f t="shared" si="43"/>
        <v>7345.8751045299778</v>
      </c>
      <c r="M20" s="29">
        <f t="shared" si="43"/>
        <v>7273.1515899163969</v>
      </c>
      <c r="N20" s="29">
        <f t="shared" si="43"/>
        <v>7233.2637835979194</v>
      </c>
      <c r="O20" s="29">
        <f t="shared" si="43"/>
        <v>7189.2015172001766</v>
      </c>
      <c r="P20" s="29">
        <f t="shared" si="43"/>
        <v>6984.5493895223963</v>
      </c>
      <c r="Q20" s="29">
        <f t="shared" si="43"/>
        <v>6691.1106685216882</v>
      </c>
      <c r="R20" s="29">
        <f t="shared" ref="R20:V20" si="44">R33*R85/1000000</f>
        <v>6271.1203349098769</v>
      </c>
      <c r="S20" s="29">
        <f t="shared" si="44"/>
        <v>5780.2617653413045</v>
      </c>
      <c r="T20" s="29">
        <f t="shared" si="44"/>
        <v>5501.2041418470208</v>
      </c>
      <c r="U20" s="29">
        <f t="shared" si="44"/>
        <v>5356.2557630763649</v>
      </c>
      <c r="V20" s="29">
        <f t="shared" si="44"/>
        <v>5103.1211618884945</v>
      </c>
      <c r="W20" s="29">
        <f t="shared" ref="W20" si="45">W33*W85/1000000</f>
        <v>4981.4024071281556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3117.762046029256</v>
      </c>
      <c r="C21" s="29">
        <f t="shared" ref="C21:Q21" si="47">C34*C86/1000000</f>
        <v>3176.2851125303919</v>
      </c>
      <c r="D21" s="29">
        <f t="shared" si="47"/>
        <v>3242.0282949251537</v>
      </c>
      <c r="E21" s="29">
        <f t="shared" si="47"/>
        <v>3340.8135116733533</v>
      </c>
      <c r="F21" s="29">
        <f t="shared" si="47"/>
        <v>3505.2738191065346</v>
      </c>
      <c r="G21" s="29">
        <f t="shared" si="47"/>
        <v>3733.6176680965928</v>
      </c>
      <c r="H21" s="29">
        <f t="shared" si="47"/>
        <v>3866.2432370616057</v>
      </c>
      <c r="I21" s="29">
        <f t="shared" si="47"/>
        <v>4070.8355684663666</v>
      </c>
      <c r="J21" s="29">
        <f t="shared" si="47"/>
        <v>4463.0849427383</v>
      </c>
      <c r="K21" s="29">
        <f t="shared" si="47"/>
        <v>4461.7643533654473</v>
      </c>
      <c r="L21" s="29">
        <f t="shared" si="47"/>
        <v>4544.446320727905</v>
      </c>
      <c r="M21" s="29">
        <f t="shared" si="47"/>
        <v>4583.3178951646632</v>
      </c>
      <c r="N21" s="29">
        <f t="shared" si="47"/>
        <v>4569.1901438354371</v>
      </c>
      <c r="O21" s="29">
        <f t="shared" si="47"/>
        <v>4703.0207170099557</v>
      </c>
      <c r="P21" s="29">
        <f t="shared" si="47"/>
        <v>4600.0403385931859</v>
      </c>
      <c r="Q21" s="29">
        <f t="shared" si="47"/>
        <v>4484.8740364355936</v>
      </c>
      <c r="R21" s="29">
        <f t="shared" ref="R21:V21" si="48">R34*R86/1000000</f>
        <v>4458.6579818513601</v>
      </c>
      <c r="S21" s="29">
        <f t="shared" si="48"/>
        <v>4456.9299148737146</v>
      </c>
      <c r="T21" s="29">
        <f t="shared" si="48"/>
        <v>4424.2418820251196</v>
      </c>
      <c r="U21" s="29">
        <f t="shared" si="48"/>
        <v>4592.2120084360486</v>
      </c>
      <c r="V21" s="29">
        <f t="shared" si="48"/>
        <v>4765.4766253251028</v>
      </c>
      <c r="W21" s="29">
        <f t="shared" ref="W21" si="49">W34*W86/1000000</f>
        <v>4919.682014185053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4647.988644885243</v>
      </c>
      <c r="C22" s="22">
        <f t="shared" ref="C22:Q22" si="50">SUM(C23:C24)</f>
        <v>5125.9793323718404</v>
      </c>
      <c r="D22" s="22">
        <f t="shared" si="50"/>
        <v>5855.7086298355089</v>
      </c>
      <c r="E22" s="22">
        <f t="shared" si="50"/>
        <v>6944.5888124244702</v>
      </c>
      <c r="F22" s="22">
        <f t="shared" si="50"/>
        <v>8046.7330552798339</v>
      </c>
      <c r="G22" s="22">
        <f t="shared" si="50"/>
        <v>8977.4978751676827</v>
      </c>
      <c r="H22" s="22">
        <f t="shared" si="50"/>
        <v>9873.9408272244546</v>
      </c>
      <c r="I22" s="22">
        <f t="shared" si="50"/>
        <v>10860.554837290492</v>
      </c>
      <c r="J22" s="22">
        <f t="shared" si="50"/>
        <v>11702.60434504061</v>
      </c>
      <c r="K22" s="22">
        <f t="shared" si="50"/>
        <v>12401.901244633664</v>
      </c>
      <c r="L22" s="22">
        <f t="shared" si="50"/>
        <v>13217.290606103445</v>
      </c>
      <c r="M22" s="22">
        <f t="shared" si="50"/>
        <v>13752.000385951731</v>
      </c>
      <c r="N22" s="22">
        <f t="shared" si="50"/>
        <v>14287.195520960469</v>
      </c>
      <c r="O22" s="22">
        <f t="shared" si="50"/>
        <v>14808.325241527213</v>
      </c>
      <c r="P22" s="22">
        <f t="shared" si="50"/>
        <v>15550.491214014166</v>
      </c>
      <c r="Q22" s="22">
        <f t="shared" si="50"/>
        <v>16556.646508251237</v>
      </c>
      <c r="R22" s="22">
        <f t="shared" ref="R22" si="51">SUM(R23:R24)</f>
        <v>16699.423047587396</v>
      </c>
      <c r="S22" s="22">
        <f t="shared" ref="S22" si="52">SUM(S23:S24)</f>
        <v>16888.379121616537</v>
      </c>
      <c r="T22" s="22">
        <f t="shared" ref="T22" si="53">SUM(T23:T24)</f>
        <v>16961.924258397979</v>
      </c>
      <c r="U22" s="22">
        <f t="shared" ref="U22" si="54">SUM(U23:U24)</f>
        <v>17004.527641281908</v>
      </c>
      <c r="V22" s="22">
        <f t="shared" ref="V22:W22" si="55">SUM(V23:V24)</f>
        <v>16971.104057458517</v>
      </c>
      <c r="W22" s="22">
        <f t="shared" si="55"/>
        <v>16788.335785767231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2921.372698888993</v>
      </c>
      <c r="C23" s="29">
        <f t="shared" ref="C23:Q23" si="57">C36*C88/1000000</f>
        <v>3224.5234318716534</v>
      </c>
      <c r="D23" s="29">
        <f t="shared" si="57"/>
        <v>3711.5876429191298</v>
      </c>
      <c r="E23" s="29">
        <f t="shared" si="57"/>
        <v>4429.6563698246882</v>
      </c>
      <c r="F23" s="29">
        <f t="shared" si="57"/>
        <v>5143.4553276562083</v>
      </c>
      <c r="G23" s="29">
        <f t="shared" si="57"/>
        <v>5840.1664818948502</v>
      </c>
      <c r="H23" s="29">
        <f t="shared" si="57"/>
        <v>6539.0862809203927</v>
      </c>
      <c r="I23" s="29">
        <f t="shared" si="57"/>
        <v>7244.5451249576581</v>
      </c>
      <c r="J23" s="29">
        <f t="shared" si="57"/>
        <v>7919.5738062671262</v>
      </c>
      <c r="K23" s="29">
        <f t="shared" si="57"/>
        <v>8433.8648917491428</v>
      </c>
      <c r="L23" s="29">
        <f t="shared" si="57"/>
        <v>9049.9693957819673</v>
      </c>
      <c r="M23" s="29">
        <f t="shared" si="57"/>
        <v>9467.8600118130489</v>
      </c>
      <c r="N23" s="29">
        <f t="shared" si="57"/>
        <v>9858.2066183521911</v>
      </c>
      <c r="O23" s="29">
        <f t="shared" si="57"/>
        <v>10235.526442671195</v>
      </c>
      <c r="P23" s="29">
        <f t="shared" si="57"/>
        <v>10766.926926892345</v>
      </c>
      <c r="Q23" s="29">
        <f t="shared" si="57"/>
        <v>11450.526541415255</v>
      </c>
      <c r="R23" s="29">
        <f t="shared" ref="R23:V23" si="58">R36*R88/1000000</f>
        <v>11268.046724687705</v>
      </c>
      <c r="S23" s="29">
        <f t="shared" si="58"/>
        <v>11116.370521672725</v>
      </c>
      <c r="T23" s="29">
        <f t="shared" si="58"/>
        <v>10800.607266093759</v>
      </c>
      <c r="U23" s="29">
        <f t="shared" si="58"/>
        <v>10440.07258464589</v>
      </c>
      <c r="V23" s="29">
        <f t="shared" si="58"/>
        <v>10014.774327384912</v>
      </c>
      <c r="W23" s="29">
        <f t="shared" ref="W23" si="59">W36*W88/1000000</f>
        <v>9566.5721173097227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1726.6159459962498</v>
      </c>
      <c r="C24" s="29">
        <f t="shared" ref="C24:Q24" si="61">C37*C89/1000000</f>
        <v>1901.4559005001868</v>
      </c>
      <c r="D24" s="29">
        <f t="shared" si="61"/>
        <v>2144.120986916379</v>
      </c>
      <c r="E24" s="29">
        <f t="shared" si="61"/>
        <v>2514.9324425997816</v>
      </c>
      <c r="F24" s="29">
        <f t="shared" si="61"/>
        <v>2903.2777276236252</v>
      </c>
      <c r="G24" s="29">
        <f t="shared" si="61"/>
        <v>3137.331393272832</v>
      </c>
      <c r="H24" s="29">
        <f t="shared" si="61"/>
        <v>3334.8545463040609</v>
      </c>
      <c r="I24" s="29">
        <f t="shared" si="61"/>
        <v>3616.0097123328342</v>
      </c>
      <c r="J24" s="29">
        <f t="shared" si="61"/>
        <v>3783.0305387734852</v>
      </c>
      <c r="K24" s="29">
        <f t="shared" si="61"/>
        <v>3968.0363528845205</v>
      </c>
      <c r="L24" s="29">
        <f t="shared" si="61"/>
        <v>4167.3212103214764</v>
      </c>
      <c r="M24" s="29">
        <f t="shared" si="61"/>
        <v>4284.1403741386812</v>
      </c>
      <c r="N24" s="29">
        <f t="shared" si="61"/>
        <v>4428.9889026082783</v>
      </c>
      <c r="O24" s="29">
        <f t="shared" si="61"/>
        <v>4572.798798856018</v>
      </c>
      <c r="P24" s="29">
        <f t="shared" si="61"/>
        <v>4783.5642871218206</v>
      </c>
      <c r="Q24" s="29">
        <f t="shared" si="61"/>
        <v>5106.1199668359814</v>
      </c>
      <c r="R24" s="29">
        <f t="shared" ref="R24:V24" si="62">R37*R89/1000000</f>
        <v>5431.3763228996904</v>
      </c>
      <c r="S24" s="29">
        <f t="shared" si="62"/>
        <v>5772.0085999438124</v>
      </c>
      <c r="T24" s="29">
        <f t="shared" si="62"/>
        <v>6161.3169923042196</v>
      </c>
      <c r="U24" s="29">
        <f t="shared" si="62"/>
        <v>6564.4550566360185</v>
      </c>
      <c r="V24" s="29">
        <f t="shared" si="62"/>
        <v>6956.3297300736049</v>
      </c>
      <c r="W24" s="29">
        <f t="shared" ref="W24" si="63">W37*W89/1000000</f>
        <v>7221.76366845751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81161.745425106143</v>
      </c>
      <c r="C25" s="22">
        <f t="shared" ref="C25:Q25" si="64">SUM(C26:C27)</f>
        <v>84296.585024337794</v>
      </c>
      <c r="D25" s="22">
        <f t="shared" si="64"/>
        <v>88888.247249451233</v>
      </c>
      <c r="E25" s="22">
        <f t="shared" si="64"/>
        <v>94969.063104966845</v>
      </c>
      <c r="F25" s="22">
        <f t="shared" si="64"/>
        <v>99042.830507616542</v>
      </c>
      <c r="G25" s="22">
        <f t="shared" si="64"/>
        <v>103655.49088666511</v>
      </c>
      <c r="H25" s="22">
        <f t="shared" si="64"/>
        <v>108525.23372316278</v>
      </c>
      <c r="I25" s="22">
        <f t="shared" si="64"/>
        <v>113304.50772327957</v>
      </c>
      <c r="J25" s="22">
        <f t="shared" si="64"/>
        <v>119699.93524639597</v>
      </c>
      <c r="K25" s="22">
        <f t="shared" si="64"/>
        <v>123686.38350225185</v>
      </c>
      <c r="L25" s="22">
        <f t="shared" si="64"/>
        <v>128142.15398861984</v>
      </c>
      <c r="M25" s="22">
        <f t="shared" si="64"/>
        <v>131471.73289383081</v>
      </c>
      <c r="N25" s="22">
        <f t="shared" si="64"/>
        <v>136455.3820347345</v>
      </c>
      <c r="O25" s="22">
        <f t="shared" si="64"/>
        <v>141830.33085275991</v>
      </c>
      <c r="P25" s="22">
        <f t="shared" si="64"/>
        <v>146010.2456891324</v>
      </c>
      <c r="Q25" s="22">
        <f t="shared" si="64"/>
        <v>149128.03984404527</v>
      </c>
      <c r="R25" s="22">
        <f t="shared" ref="R25" si="65">SUM(R26:R27)</f>
        <v>150538.57127232305</v>
      </c>
      <c r="S25" s="22">
        <f t="shared" ref="S25" si="66">SUM(S26:S27)</f>
        <v>151803.90344984422</v>
      </c>
      <c r="T25" s="22">
        <f t="shared" ref="T25" si="67">SUM(T26:T27)</f>
        <v>152561.9013003094</v>
      </c>
      <c r="U25" s="22">
        <f t="shared" ref="U25" si="68">SUM(U26:U27)</f>
        <v>153109.86511945596</v>
      </c>
      <c r="V25" s="22">
        <f t="shared" ref="V25:W25" si="69">SUM(V26:V27)</f>
        <v>153671.90983596945</v>
      </c>
      <c r="W25" s="22">
        <f t="shared" si="69"/>
        <v>151559.10202200845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14392.98387886813</v>
      </c>
      <c r="C26" s="31">
        <f t="shared" ref="C26:Q26" si="71">C39*C91/1000000</f>
        <v>14666.79649169808</v>
      </c>
      <c r="D26" s="31">
        <f t="shared" si="71"/>
        <v>14939.499855384307</v>
      </c>
      <c r="E26" s="31">
        <f t="shared" si="71"/>
        <v>15346.783954839239</v>
      </c>
      <c r="F26" s="31">
        <f t="shared" si="71"/>
        <v>15672.147638704266</v>
      </c>
      <c r="G26" s="31">
        <f t="shared" si="71"/>
        <v>15865.625551126182</v>
      </c>
      <c r="H26" s="31">
        <f t="shared" si="71"/>
        <v>16263.258107431389</v>
      </c>
      <c r="I26" s="31">
        <f t="shared" si="71"/>
        <v>16577.322718809111</v>
      </c>
      <c r="J26" s="31">
        <f t="shared" si="71"/>
        <v>16864.091678074714</v>
      </c>
      <c r="K26" s="31">
        <f t="shared" si="71"/>
        <v>16863.638533120396</v>
      </c>
      <c r="L26" s="31">
        <f t="shared" si="71"/>
        <v>16676.426941347232</v>
      </c>
      <c r="M26" s="31">
        <f t="shared" si="71"/>
        <v>16185.669224280336</v>
      </c>
      <c r="N26" s="31">
        <f t="shared" si="71"/>
        <v>16051.051107374082</v>
      </c>
      <c r="O26" s="31">
        <f t="shared" si="71"/>
        <v>15724.277547731604</v>
      </c>
      <c r="P26" s="31">
        <f t="shared" si="71"/>
        <v>15452.514853650982</v>
      </c>
      <c r="Q26" s="31">
        <f t="shared" si="71"/>
        <v>14690.783870122952</v>
      </c>
      <c r="R26" s="31">
        <f t="shared" ref="R26:V26" si="72">R39*R91/1000000</f>
        <v>14015.969243259202</v>
      </c>
      <c r="S26" s="31">
        <f t="shared" si="72"/>
        <v>13218.864163920041</v>
      </c>
      <c r="T26" s="31">
        <f t="shared" si="72"/>
        <v>12287.96184482579</v>
      </c>
      <c r="U26" s="31">
        <f t="shared" si="72"/>
        <v>11475.84824867988</v>
      </c>
      <c r="V26" s="31">
        <f t="shared" si="72"/>
        <v>10789.842212279182</v>
      </c>
      <c r="W26" s="31">
        <f t="shared" ref="W26" si="73">W39*W91/1000000</f>
        <v>10304.731515252686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66768.761546238005</v>
      </c>
      <c r="C27" s="33">
        <f t="shared" ref="C27:Q27" si="75">C40*C92/1000000</f>
        <v>69629.788532639708</v>
      </c>
      <c r="D27" s="33">
        <f t="shared" si="75"/>
        <v>73948.74739406693</v>
      </c>
      <c r="E27" s="33">
        <f t="shared" si="75"/>
        <v>79622.279150127608</v>
      </c>
      <c r="F27" s="33">
        <f t="shared" si="75"/>
        <v>83370.682868912278</v>
      </c>
      <c r="G27" s="33">
        <f t="shared" si="75"/>
        <v>87789.865335538925</v>
      </c>
      <c r="H27" s="33">
        <f t="shared" si="75"/>
        <v>92261.975615731382</v>
      </c>
      <c r="I27" s="33">
        <f t="shared" si="75"/>
        <v>96727.185004470462</v>
      </c>
      <c r="J27" s="33">
        <f t="shared" si="75"/>
        <v>102835.84356832126</v>
      </c>
      <c r="K27" s="33">
        <f t="shared" si="75"/>
        <v>106822.74496913145</v>
      </c>
      <c r="L27" s="33">
        <f t="shared" si="75"/>
        <v>111465.72704727261</v>
      </c>
      <c r="M27" s="33">
        <f t="shared" si="75"/>
        <v>115286.06366955047</v>
      </c>
      <c r="N27" s="33">
        <f t="shared" si="75"/>
        <v>120404.33092736042</v>
      </c>
      <c r="O27" s="33">
        <f t="shared" si="75"/>
        <v>126106.05330502831</v>
      </c>
      <c r="P27" s="33">
        <f t="shared" si="75"/>
        <v>130557.7308354814</v>
      </c>
      <c r="Q27" s="33">
        <f t="shared" si="75"/>
        <v>134437.25597392232</v>
      </c>
      <c r="R27" s="33">
        <f t="shared" ref="R27:V27" si="76">R40*R92/1000000</f>
        <v>136522.60202906386</v>
      </c>
      <c r="S27" s="33">
        <f t="shared" si="76"/>
        <v>138585.03928592417</v>
      </c>
      <c r="T27" s="33">
        <f t="shared" si="76"/>
        <v>140273.9394554836</v>
      </c>
      <c r="U27" s="33">
        <f t="shared" si="76"/>
        <v>141634.01687077607</v>
      </c>
      <c r="V27" s="33">
        <f t="shared" si="76"/>
        <v>142882.06762369027</v>
      </c>
      <c r="W27" s="33">
        <f t="shared" ref="W27" si="77">W40*W92/1000000</f>
        <v>141254.37050675577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18437499</v>
      </c>
      <c r="C31" s="34">
        <v>18724853</v>
      </c>
      <c r="D31" s="34">
        <v>19100615</v>
      </c>
      <c r="E31" s="34">
        <v>19702431</v>
      </c>
      <c r="F31" s="34">
        <v>20477383</v>
      </c>
      <c r="G31" s="34">
        <v>21097297</v>
      </c>
      <c r="H31" s="34">
        <v>21225001</v>
      </c>
      <c r="I31" s="34">
        <v>20778524</v>
      </c>
      <c r="J31" s="34">
        <v>21464059</v>
      </c>
      <c r="K31" s="34">
        <v>22437782</v>
      </c>
      <c r="L31" s="34">
        <v>23037934</v>
      </c>
      <c r="M31" s="34">
        <v>22853507</v>
      </c>
      <c r="N31" s="34">
        <v>23229792</v>
      </c>
      <c r="O31" s="34">
        <v>24027788</v>
      </c>
      <c r="P31" s="34">
        <v>24407944</v>
      </c>
      <c r="Q31" s="34">
        <v>23984114</v>
      </c>
      <c r="R31" s="34">
        <v>24114614</v>
      </c>
      <c r="S31" s="34">
        <v>23859414</v>
      </c>
      <c r="T31" s="34">
        <v>23600661</v>
      </c>
      <c r="U31" s="34">
        <v>24476402</v>
      </c>
      <c r="V31" s="34">
        <v>24774868</v>
      </c>
      <c r="W31" s="34">
        <v>24874607</v>
      </c>
      <c r="DA31" s="58" t="s">
        <v>984</v>
      </c>
    </row>
    <row r="32" spans="1:105" ht="12" customHeight="1" x14ac:dyDescent="0.25">
      <c r="A32" s="28" t="s">
        <v>47</v>
      </c>
      <c r="B32" s="34">
        <v>14285975</v>
      </c>
      <c r="C32" s="34">
        <v>14436514</v>
      </c>
      <c r="D32" s="34">
        <v>14651104</v>
      </c>
      <c r="E32" s="34">
        <v>15020539</v>
      </c>
      <c r="F32" s="34">
        <v>15373086</v>
      </c>
      <c r="G32" s="34">
        <v>15605938</v>
      </c>
      <c r="H32" s="34">
        <v>16060640</v>
      </c>
      <c r="I32" s="34">
        <v>16457243</v>
      </c>
      <c r="J32" s="34">
        <v>16975964</v>
      </c>
      <c r="K32" s="34">
        <v>17317747</v>
      </c>
      <c r="L32" s="34">
        <v>17602992</v>
      </c>
      <c r="M32" s="34">
        <v>17847988</v>
      </c>
      <c r="N32" s="34">
        <v>18114318</v>
      </c>
      <c r="O32" s="34">
        <v>18277620</v>
      </c>
      <c r="P32" s="34">
        <v>18343185</v>
      </c>
      <c r="Q32" s="34">
        <v>18403757</v>
      </c>
      <c r="R32" s="34">
        <v>18492553</v>
      </c>
      <c r="S32" s="34">
        <v>18545055</v>
      </c>
      <c r="T32" s="34">
        <v>18568139</v>
      </c>
      <c r="U32" s="34">
        <v>18670550</v>
      </c>
      <c r="V32" s="34">
        <v>18813608</v>
      </c>
      <c r="W32" s="34">
        <v>18873576</v>
      </c>
      <c r="DA32" s="58" t="s">
        <v>985</v>
      </c>
    </row>
    <row r="33" spans="1:105" ht="12" customHeight="1" x14ac:dyDescent="0.25">
      <c r="A33" s="28" t="s">
        <v>46</v>
      </c>
      <c r="B33" s="34">
        <v>2210605</v>
      </c>
      <c r="C33" s="34">
        <v>2346435</v>
      </c>
      <c r="D33" s="34">
        <v>2499679</v>
      </c>
      <c r="E33" s="34">
        <v>2712385</v>
      </c>
      <c r="F33" s="34">
        <v>3193682</v>
      </c>
      <c r="G33" s="34">
        <v>3637497</v>
      </c>
      <c r="H33" s="34">
        <v>3818792</v>
      </c>
      <c r="I33" s="34">
        <v>3995786</v>
      </c>
      <c r="J33" s="34">
        <v>4351054</v>
      </c>
      <c r="K33" s="34">
        <v>4463912</v>
      </c>
      <c r="L33" s="34">
        <v>4550339</v>
      </c>
      <c r="M33" s="34">
        <v>4561863</v>
      </c>
      <c r="N33" s="34">
        <v>4617047</v>
      </c>
      <c r="O33" s="34">
        <v>4694577</v>
      </c>
      <c r="P33" s="34">
        <v>4671888</v>
      </c>
      <c r="Q33" s="34">
        <v>4638830</v>
      </c>
      <c r="R33" s="34">
        <v>4698061</v>
      </c>
      <c r="S33" s="34">
        <v>4649563</v>
      </c>
      <c r="T33" s="34">
        <v>4620869</v>
      </c>
      <c r="U33" s="34">
        <v>4752875</v>
      </c>
      <c r="V33" s="34">
        <v>4902899</v>
      </c>
      <c r="W33" s="34">
        <v>5018573</v>
      </c>
      <c r="DA33" s="58" t="s">
        <v>986</v>
      </c>
    </row>
    <row r="34" spans="1:105" ht="12" customHeight="1" x14ac:dyDescent="0.25">
      <c r="A34" s="28" t="s">
        <v>45</v>
      </c>
      <c r="B34" s="34">
        <v>4537949</v>
      </c>
      <c r="C34" s="34">
        <v>4652544</v>
      </c>
      <c r="D34" s="34">
        <v>4791537</v>
      </c>
      <c r="E34" s="34">
        <v>4998049</v>
      </c>
      <c r="F34" s="34">
        <v>5334636</v>
      </c>
      <c r="G34" s="34">
        <v>5803887</v>
      </c>
      <c r="H34" s="34">
        <v>6119674</v>
      </c>
      <c r="I34" s="34">
        <v>6590811</v>
      </c>
      <c r="J34" s="34">
        <v>7451609</v>
      </c>
      <c r="K34" s="34">
        <v>7565104</v>
      </c>
      <c r="L34" s="34">
        <v>7875821</v>
      </c>
      <c r="M34" s="34">
        <v>8124030</v>
      </c>
      <c r="N34" s="34">
        <v>8271317</v>
      </c>
      <c r="O34" s="34">
        <v>8771506</v>
      </c>
      <c r="P34" s="34">
        <v>8765238</v>
      </c>
      <c r="Q34" s="34">
        <v>8743580</v>
      </c>
      <c r="R34" s="34">
        <v>8826592</v>
      </c>
      <c r="S34" s="34">
        <v>8971644</v>
      </c>
      <c r="T34" s="34">
        <v>9064505</v>
      </c>
      <c r="U34" s="34">
        <v>9671871</v>
      </c>
      <c r="V34" s="34">
        <v>10340469</v>
      </c>
      <c r="W34" s="34">
        <v>10901891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7129131.3698544875</v>
      </c>
      <c r="C36" s="34">
        <v>8049356.9070419483</v>
      </c>
      <c r="D36" s="34">
        <v>9522898.4369853977</v>
      </c>
      <c r="E36" s="34">
        <v>11735714.852386741</v>
      </c>
      <c r="F36" s="34">
        <v>14029935.778591249</v>
      </c>
      <c r="G36" s="34">
        <v>16358020.059571393</v>
      </c>
      <c r="H36" s="34">
        <v>18799303.206676051</v>
      </c>
      <c r="I36" s="34">
        <v>21416518.621187918</v>
      </c>
      <c r="J36" s="34">
        <v>24111082.877280958</v>
      </c>
      <c r="K36" s="34">
        <v>26356490.861006767</v>
      </c>
      <c r="L36" s="34">
        <v>29285643.246339224</v>
      </c>
      <c r="M36" s="34">
        <v>31962420.332550786</v>
      </c>
      <c r="N36" s="34">
        <v>34848862.512608089</v>
      </c>
      <c r="O36" s="34">
        <v>38195108.3190872</v>
      </c>
      <c r="P36" s="34">
        <v>43041733.424157664</v>
      </c>
      <c r="Q36" s="34">
        <v>50455595.121917717</v>
      </c>
      <c r="R36" s="34">
        <v>53131968.234583423</v>
      </c>
      <c r="S36" s="34">
        <v>55838967.604089372</v>
      </c>
      <c r="T36" s="34">
        <v>58455065.40396212</v>
      </c>
      <c r="U36" s="34">
        <v>60817665.211668275</v>
      </c>
      <c r="V36" s="34">
        <v>62721165.858970433</v>
      </c>
      <c r="W36" s="34">
        <v>63941694.832168013</v>
      </c>
      <c r="DA36" s="58" t="s">
        <v>988</v>
      </c>
    </row>
    <row r="37" spans="1:105" ht="12" customHeight="1" x14ac:dyDescent="0.25">
      <c r="A37" s="28" t="s">
        <v>27</v>
      </c>
      <c r="B37" s="34">
        <v>4432318.2654874576</v>
      </c>
      <c r="C37" s="34">
        <v>4999753.3480545841</v>
      </c>
      <c r="D37" s="34">
        <v>5822906.7345981123</v>
      </c>
      <c r="E37" s="34">
        <v>7102099.9661442647</v>
      </c>
      <c r="F37" s="34">
        <v>8534889.7548278309</v>
      </c>
      <c r="G37" s="34">
        <v>9589300.6744572073</v>
      </c>
      <c r="H37" s="34">
        <v>10626843.788778674</v>
      </c>
      <c r="I37" s="34">
        <v>12106146.964718703</v>
      </c>
      <c r="J37" s="34">
        <v>13407218.241378658</v>
      </c>
      <c r="K37" s="34">
        <v>14987099.534343198</v>
      </c>
      <c r="L37" s="34">
        <v>16636945.082295585</v>
      </c>
      <c r="M37" s="34">
        <v>18125546.086030606</v>
      </c>
      <c r="N37" s="34">
        <v>20079770.102214936</v>
      </c>
      <c r="O37" s="34">
        <v>22246749.498199195</v>
      </c>
      <c r="P37" s="34">
        <v>24958537.787854932</v>
      </c>
      <c r="Q37" s="34">
        <v>28116368.291535452</v>
      </c>
      <c r="R37" s="34">
        <v>31099589.557922609</v>
      </c>
      <c r="S37" s="34">
        <v>34200374.201719835</v>
      </c>
      <c r="T37" s="34">
        <v>37333591.395665415</v>
      </c>
      <c r="U37" s="34">
        <v>40374915.629677765</v>
      </c>
      <c r="V37" s="34">
        <v>43193143.004973613</v>
      </c>
      <c r="W37" s="34">
        <v>45271928.363843188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211519372.25827166</v>
      </c>
      <c r="C39" s="35">
        <v>216726794.03591231</v>
      </c>
      <c r="D39" s="35">
        <v>223497058.80528846</v>
      </c>
      <c r="E39" s="35">
        <v>232987814.67433697</v>
      </c>
      <c r="F39" s="35">
        <v>242235793.06702593</v>
      </c>
      <c r="G39" s="35">
        <v>249704948.7472226</v>
      </c>
      <c r="H39" s="35">
        <v>261084485.15238005</v>
      </c>
      <c r="I39" s="35">
        <v>272478648.4532302</v>
      </c>
      <c r="J39" s="35">
        <v>286026115.32082999</v>
      </c>
      <c r="K39" s="35">
        <v>296554332.62387449</v>
      </c>
      <c r="L39" s="35">
        <v>306432971.56013811</v>
      </c>
      <c r="M39" s="35">
        <v>313351747.68451959</v>
      </c>
      <c r="N39" s="35">
        <v>327668140.55363339</v>
      </c>
      <c r="O39" s="35">
        <v>333874056.28666204</v>
      </c>
      <c r="P39" s="35">
        <v>344257591.01627964</v>
      </c>
      <c r="Q39" s="35">
        <v>347626565.71998817</v>
      </c>
      <c r="R39" s="35">
        <v>355018271.37903374</v>
      </c>
      <c r="S39" s="35">
        <v>358922609.13625002</v>
      </c>
      <c r="T39" s="35">
        <v>363023308.4884069</v>
      </c>
      <c r="U39" s="35">
        <v>373868256.66322196</v>
      </c>
      <c r="V39" s="35">
        <v>384524485.88555914</v>
      </c>
      <c r="W39" s="35">
        <v>398940605.71605259</v>
      </c>
      <c r="DA39" s="59" t="s">
        <v>990</v>
      </c>
    </row>
    <row r="40" spans="1:105" ht="12" customHeight="1" x14ac:dyDescent="0.25">
      <c r="A40" s="32" t="s">
        <v>25</v>
      </c>
      <c r="B40" s="36">
        <v>7318711.6852855384</v>
      </c>
      <c r="C40" s="36">
        <v>7679784.4130124887</v>
      </c>
      <c r="D40" s="36">
        <v>8218292.2770185703</v>
      </c>
      <c r="E40" s="36">
        <v>8913572.6364411395</v>
      </c>
      <c r="F40" s="36">
        <v>9395539.9579092246</v>
      </c>
      <c r="G40" s="36">
        <v>9958091.2150337752</v>
      </c>
      <c r="H40" s="36">
        <v>10528446.733778363</v>
      </c>
      <c r="I40" s="36">
        <v>11101820.896752078</v>
      </c>
      <c r="J40" s="36">
        <v>11880194.689395575</v>
      </c>
      <c r="K40" s="36">
        <v>12408470.357312888</v>
      </c>
      <c r="L40" s="36">
        <v>13052232.162272517</v>
      </c>
      <c r="M40" s="36">
        <v>13646728.094717039</v>
      </c>
      <c r="N40" s="36">
        <v>14436601.166410422</v>
      </c>
      <c r="O40" s="36">
        <v>15340334.106140431</v>
      </c>
      <c r="P40" s="36">
        <v>16154179.022028308</v>
      </c>
      <c r="Q40" s="36">
        <v>16933475.455000985</v>
      </c>
      <c r="R40" s="36">
        <v>17528050.465904821</v>
      </c>
      <c r="S40" s="36">
        <v>18127802.692929778</v>
      </c>
      <c r="T40" s="36">
        <v>18739348.045044187</v>
      </c>
      <c r="U40" s="36">
        <v>19338172.380179226</v>
      </c>
      <c r="V40" s="36">
        <v>19909976.292424068</v>
      </c>
      <c r="W40" s="36">
        <v>20091318.998613119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1256793.2127653807</v>
      </c>
      <c r="D44" s="37">
        <v>1351436.8983231261</v>
      </c>
      <c r="E44" s="37">
        <v>1583766.6934347861</v>
      </c>
      <c r="F44" s="37">
        <v>1763218.8560954668</v>
      </c>
      <c r="G44" s="37">
        <v>1614537.6459597573</v>
      </c>
      <c r="H44" s="37">
        <v>1128725.3243524097</v>
      </c>
      <c r="I44" s="37">
        <v>560983.15427909791</v>
      </c>
      <c r="J44" s="37">
        <v>1699475.4004372023</v>
      </c>
      <c r="K44" s="37">
        <v>1994185.3292267174</v>
      </c>
      <c r="L44" s="37">
        <v>1627178.2087611854</v>
      </c>
      <c r="M44" s="37">
        <v>849205.30887872353</v>
      </c>
      <c r="N44" s="37">
        <v>1416565.9011531249</v>
      </c>
      <c r="O44" s="37">
        <v>1844968.2589050047</v>
      </c>
      <c r="P44" s="37">
        <v>1433862.657213062</v>
      </c>
      <c r="Q44" s="37">
        <v>636654.37292536721</v>
      </c>
      <c r="R44" s="37">
        <v>1197805.6846707389</v>
      </c>
      <c r="S44" s="37">
        <v>818970.87287022918</v>
      </c>
      <c r="T44" s="37">
        <v>822327.21974861622</v>
      </c>
      <c r="U44" s="37">
        <v>2132534.2127653807</v>
      </c>
      <c r="V44" s="37">
        <v>1649902.8983231261</v>
      </c>
      <c r="W44" s="37">
        <v>1683505.6934347861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1019807.8057550974</v>
      </c>
      <c r="D45" s="37">
        <v>1095081.5622224193</v>
      </c>
      <c r="E45" s="37">
        <v>1261294.2108817641</v>
      </c>
      <c r="F45" s="37">
        <v>1255920.622374041</v>
      </c>
      <c r="G45" s="37">
        <v>1147888.6914911922</v>
      </c>
      <c r="H45" s="37">
        <v>1381552.3374880124</v>
      </c>
      <c r="I45" s="37">
        <v>1335419.504397966</v>
      </c>
      <c r="J45" s="37">
        <v>1469658.1613531038</v>
      </c>
      <c r="K45" s="37">
        <v>1304997.3029080927</v>
      </c>
      <c r="L45" s="37">
        <v>1260894.9493684396</v>
      </c>
      <c r="M45" s="37">
        <v>1233242.1471229475</v>
      </c>
      <c r="N45" s="37">
        <v>1267334.9689804688</v>
      </c>
      <c r="O45" s="37">
        <v>1177230.5145110004</v>
      </c>
      <c r="P45" s="37">
        <v>1092583.9103911817</v>
      </c>
      <c r="Q45" s="37">
        <v>1100850.3107542768</v>
      </c>
      <c r="R45" s="37">
        <v>1108603.8057550974</v>
      </c>
      <c r="S45" s="37">
        <v>1147583.5622224212</v>
      </c>
      <c r="T45" s="37">
        <v>1284378.2108817622</v>
      </c>
      <c r="U45" s="37">
        <v>1358331.6223740429</v>
      </c>
      <c r="V45" s="37">
        <v>1290946.6914911941</v>
      </c>
      <c r="W45" s="37">
        <v>1441520.3374880105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278255.35609173798</v>
      </c>
      <c r="D46" s="37">
        <v>302169.5856214175</v>
      </c>
      <c r="E46" s="37">
        <v>368428.48271857249</v>
      </c>
      <c r="F46" s="37">
        <v>644126.58715825062</v>
      </c>
      <c r="G46" s="37">
        <v>614076.05666477466</v>
      </c>
      <c r="H46" s="37">
        <v>359326.69511467218</v>
      </c>
      <c r="I46" s="37">
        <v>363150.98202677211</v>
      </c>
      <c r="J46" s="37">
        <v>549921.10339821549</v>
      </c>
      <c r="K46" s="37">
        <v>316394.98394781305</v>
      </c>
      <c r="L46" s="37">
        <v>299253.32083096821</v>
      </c>
      <c r="M46" s="37">
        <v>234063.61889334023</v>
      </c>
      <c r="N46" s="37">
        <v>287880.22753346525</v>
      </c>
      <c r="O46" s="37">
        <v>355785.35609173775</v>
      </c>
      <c r="P46" s="37">
        <v>279480.5856214175</v>
      </c>
      <c r="Q46" s="37">
        <v>335370.48271857202</v>
      </c>
      <c r="R46" s="37">
        <v>703357.58715825062</v>
      </c>
      <c r="S46" s="37">
        <v>565578.05666477466</v>
      </c>
      <c r="T46" s="37">
        <v>330632.69511467218</v>
      </c>
      <c r="U46" s="37">
        <v>495156.98202677257</v>
      </c>
      <c r="V46" s="37">
        <v>699945.10339821503</v>
      </c>
      <c r="W46" s="37">
        <v>432068.98394781351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322001.58854735736</v>
      </c>
      <c r="D47" s="37">
        <v>357151.12630271073</v>
      </c>
      <c r="E47" s="37">
        <v>435979.00201398134</v>
      </c>
      <c r="F47" s="37">
        <v>577949.10695274081</v>
      </c>
      <c r="G47" s="37">
        <v>723124.83005560376</v>
      </c>
      <c r="H47" s="37">
        <v>582821.13556015026</v>
      </c>
      <c r="I47" s="37">
        <v>752013.64466533996</v>
      </c>
      <c r="J47" s="37">
        <v>1156234.721425036</v>
      </c>
      <c r="K47" s="37">
        <v>424246.56309407949</v>
      </c>
      <c r="L47" s="37">
        <v>637577.29515771009</v>
      </c>
      <c r="M47" s="37">
        <v>592013.07128713373</v>
      </c>
      <c r="N47" s="37">
        <v>508913.17847657762</v>
      </c>
      <c r="O47" s="37">
        <v>880561.14763043169</v>
      </c>
      <c r="P47" s="37">
        <v>393821.86988301948</v>
      </c>
      <c r="Q47" s="37">
        <v>399171.71894812956</v>
      </c>
      <c r="R47" s="37">
        <v>405013.58854735643</v>
      </c>
      <c r="S47" s="37">
        <v>502203.12630271167</v>
      </c>
      <c r="T47" s="37">
        <v>528840.00201398134</v>
      </c>
      <c r="U47" s="37">
        <v>1185315.1069527417</v>
      </c>
      <c r="V47" s="37">
        <v>1391722.8300556038</v>
      </c>
      <c r="W47" s="37">
        <v>1144243.1355601512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1597237.7428006977</v>
      </c>
      <c r="D49" s="37">
        <v>2202830.8206175268</v>
      </c>
      <c r="E49" s="37">
        <v>2998419.4888498317</v>
      </c>
      <c r="F49" s="37">
        <v>3140486.1832210533</v>
      </c>
      <c r="G49" s="37">
        <v>3239695.8943227418</v>
      </c>
      <c r="H49" s="37">
        <v>3423286.9889152702</v>
      </c>
      <c r="I49" s="37">
        <v>3675046.9857825488</v>
      </c>
      <c r="J49" s="37">
        <v>3834078.7727712877</v>
      </c>
      <c r="K49" s="37">
        <v>3842645.7265265062</v>
      </c>
      <c r="L49" s="37">
        <v>5131983.2059499845</v>
      </c>
      <c r="M49" s="37">
        <v>5675196.5750613958</v>
      </c>
      <c r="N49" s="37">
        <v>6026928.3632783554</v>
      </c>
      <c r="O49" s="37">
        <v>6585941.7008018531</v>
      </c>
      <c r="P49" s="37">
        <v>8269912.0939857364</v>
      </c>
      <c r="Q49" s="37">
        <v>11088908.683542602</v>
      </c>
      <c r="R49" s="37">
        <v>6510451.8854369968</v>
      </c>
      <c r="S49" s="37">
        <v>6549645.0960324556</v>
      </c>
      <c r="T49" s="37">
        <v>7748081.005822733</v>
      </c>
      <c r="U49" s="37">
        <v>8037796.3827675506</v>
      </c>
      <c r="V49" s="37">
        <v>7930429.0105805099</v>
      </c>
      <c r="W49" s="37">
        <v>7806470.6739994287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1394331.9884653073</v>
      </c>
      <c r="D50" s="37">
        <v>1678815.4876424628</v>
      </c>
      <c r="E50" s="37">
        <v>2164621.1803443991</v>
      </c>
      <c r="F50" s="37">
        <v>2349019.0472965091</v>
      </c>
      <c r="G50" s="37">
        <v>2002512.9707085285</v>
      </c>
      <c r="H50" s="37">
        <v>2431875.1027867738</v>
      </c>
      <c r="I50" s="37">
        <v>3158118.6635824926</v>
      </c>
      <c r="J50" s="37">
        <v>3465692.4570043534</v>
      </c>
      <c r="K50" s="37">
        <v>3928900.3402610496</v>
      </c>
      <c r="L50" s="37">
        <v>3652358.518660916</v>
      </c>
      <c r="M50" s="37">
        <v>3920476.1065217946</v>
      </c>
      <c r="N50" s="37">
        <v>5112342.6797668226</v>
      </c>
      <c r="O50" s="37">
        <v>5632671.8529886119</v>
      </c>
      <c r="P50" s="37">
        <v>6640688.6299167871</v>
      </c>
      <c r="Q50" s="37">
        <v>6810189.0223414376</v>
      </c>
      <c r="R50" s="37">
        <v>6903697.3729089499</v>
      </c>
      <c r="S50" s="37">
        <v>8213127.3235640489</v>
      </c>
      <c r="T50" s="37">
        <v>8765889.0469341911</v>
      </c>
      <c r="U50" s="37">
        <v>9682012.8639291376</v>
      </c>
      <c r="V50" s="37">
        <v>9628416.3976372853</v>
      </c>
      <c r="W50" s="37">
        <v>8982482.7317785248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56123002.86092338</v>
      </c>
      <c r="D52" s="38">
        <v>58170495.603258729</v>
      </c>
      <c r="E52" s="38">
        <v>61967887.518015236</v>
      </c>
      <c r="F52" s="38">
        <v>61769339.807179421</v>
      </c>
      <c r="G52" s="38">
        <v>61406033.695580155</v>
      </c>
      <c r="H52" s="38">
        <v>66939276.729345143</v>
      </c>
      <c r="I52" s="38">
        <v>71792288.866490602</v>
      </c>
      <c r="J52" s="38">
        <v>75307517.342337847</v>
      </c>
      <c r="K52" s="38">
        <v>73397012.964805752</v>
      </c>
      <c r="L52" s="38">
        <v>75882947.786360264</v>
      </c>
      <c r="M52" s="38">
        <v>75838502.149377584</v>
      </c>
      <c r="N52" s="38">
        <v>77691761.778170645</v>
      </c>
      <c r="O52" s="38">
        <v>53968197.534135163</v>
      </c>
      <c r="P52" s="38">
        <v>57521184.903036535</v>
      </c>
      <c r="Q52" s="38">
        <v>59097688.192738235</v>
      </c>
      <c r="R52" s="38">
        <v>54183334.725217462</v>
      </c>
      <c r="S52" s="38">
        <v>42410521.053403199</v>
      </c>
      <c r="T52" s="38">
        <v>41378738.785731316</v>
      </c>
      <c r="U52" s="38">
        <v>43551592.77909416</v>
      </c>
      <c r="V52" s="38">
        <v>37976217.371886313</v>
      </c>
      <c r="W52" s="38">
        <v>36717156.743301868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1222110.7117285924</v>
      </c>
      <c r="D53" s="39">
        <v>1414394.2484455649</v>
      </c>
      <c r="E53" s="39">
        <v>1586271.201523453</v>
      </c>
      <c r="F53" s="39">
        <v>1388323.0941013927</v>
      </c>
      <c r="G53" s="39">
        <v>1484536.924955586</v>
      </c>
      <c r="H53" s="39">
        <v>1508240.6156928875</v>
      </c>
      <c r="I53" s="39">
        <v>1527432.8710087761</v>
      </c>
      <c r="J53" s="39">
        <v>1748885.0219393224</v>
      </c>
      <c r="K53" s="39">
        <v>1750386.3796459064</v>
      </c>
      <c r="L53" s="39">
        <v>2058156.0534051936</v>
      </c>
      <c r="M53" s="39">
        <v>2180767.1339679752</v>
      </c>
      <c r="N53" s="39">
        <v>2178196.1657947768</v>
      </c>
      <c r="O53" s="39">
        <v>2388269.864685595</v>
      </c>
      <c r="P53" s="39">
        <v>2322085.5315807648</v>
      </c>
      <c r="Q53" s="39">
        <v>2306729.3039814532</v>
      </c>
      <c r="R53" s="39">
        <v>2343460.0328431576</v>
      </c>
      <c r="S53" s="39">
        <v>2350138.6066708639</v>
      </c>
      <c r="T53" s="39">
        <v>2669701.4055196028</v>
      </c>
      <c r="U53" s="39">
        <v>2779591.4691030141</v>
      </c>
      <c r="V53" s="39">
        <v>2750000.0780396163</v>
      </c>
      <c r="W53" s="39">
        <v>2569612.5708746463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969439.21276538074</v>
      </c>
      <c r="D57" s="37">
        <v>975674.89832312614</v>
      </c>
      <c r="E57" s="37">
        <v>981950.69343478605</v>
      </c>
      <c r="F57" s="37">
        <v>988266.85609546676</v>
      </c>
      <c r="G57" s="37">
        <v>994623.64595975727</v>
      </c>
      <c r="H57" s="37">
        <v>1001021.3243524097</v>
      </c>
      <c r="I57" s="37">
        <v>1007460.1542790979</v>
      </c>
      <c r="J57" s="37">
        <v>1013940.4004372023</v>
      </c>
      <c r="K57" s="37">
        <v>1020462.3292267174</v>
      </c>
      <c r="L57" s="37">
        <v>1027026.2087611854</v>
      </c>
      <c r="M57" s="37">
        <v>1033632.3088787235</v>
      </c>
      <c r="N57" s="37">
        <v>1040280.9011531249</v>
      </c>
      <c r="O57" s="37">
        <v>1046972.2589050047</v>
      </c>
      <c r="P57" s="37">
        <v>1053706.657213062</v>
      </c>
      <c r="Q57" s="37">
        <v>1060484.3729253672</v>
      </c>
      <c r="R57" s="37">
        <v>1067305.6846707389</v>
      </c>
      <c r="S57" s="37">
        <v>1074170.8728702292</v>
      </c>
      <c r="T57" s="37">
        <v>1081080.2197486162</v>
      </c>
      <c r="U57" s="37">
        <v>1256793.2127653807</v>
      </c>
      <c r="V57" s="37">
        <v>1351436.8983231261</v>
      </c>
      <c r="W57" s="37">
        <v>1583766.6934347861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869268.80575509742</v>
      </c>
      <c r="D58" s="37">
        <v>880491.56222241931</v>
      </c>
      <c r="E58" s="37">
        <v>891859.21088176407</v>
      </c>
      <c r="F58" s="37">
        <v>903373.62237404101</v>
      </c>
      <c r="G58" s="37">
        <v>915036.69149119221</v>
      </c>
      <c r="H58" s="37">
        <v>926850.33748801053</v>
      </c>
      <c r="I58" s="37">
        <v>938816.50439796597</v>
      </c>
      <c r="J58" s="37">
        <v>950937.16135310382</v>
      </c>
      <c r="K58" s="37">
        <v>963214.30290809274</v>
      </c>
      <c r="L58" s="37">
        <v>975649.94936843961</v>
      </c>
      <c r="M58" s="37">
        <v>988246.14712294936</v>
      </c>
      <c r="N58" s="37">
        <v>1001004.9689804688</v>
      </c>
      <c r="O58" s="37">
        <v>1013928.5145110004</v>
      </c>
      <c r="P58" s="37">
        <v>1027018.9103911817</v>
      </c>
      <c r="Q58" s="37">
        <v>1040278.3107542768</v>
      </c>
      <c r="R58" s="37">
        <v>1019807.8057550974</v>
      </c>
      <c r="S58" s="37">
        <v>1095081.5622224212</v>
      </c>
      <c r="T58" s="37">
        <v>1261294.2108817622</v>
      </c>
      <c r="U58" s="37">
        <v>1255920.6223740429</v>
      </c>
      <c r="V58" s="37">
        <v>1147888.6914911941</v>
      </c>
      <c r="W58" s="37">
        <v>1381552.3374880105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142425.35609173775</v>
      </c>
      <c r="D59" s="37">
        <v>148925.5856214175</v>
      </c>
      <c r="E59" s="37">
        <v>155722.48271857249</v>
      </c>
      <c r="F59" s="37">
        <v>162829.58715825062</v>
      </c>
      <c r="G59" s="37">
        <v>170261.05666477466</v>
      </c>
      <c r="H59" s="37">
        <v>178031.69511467218</v>
      </c>
      <c r="I59" s="37">
        <v>186156.98202677211</v>
      </c>
      <c r="J59" s="37">
        <v>194653.10339821503</v>
      </c>
      <c r="K59" s="37">
        <v>203536.98394781351</v>
      </c>
      <c r="L59" s="37">
        <v>212826.32083096821</v>
      </c>
      <c r="M59" s="37">
        <v>222539.61889334023</v>
      </c>
      <c r="N59" s="37">
        <v>232696.22753346525</v>
      </c>
      <c r="O59" s="37">
        <v>278255.35609173775</v>
      </c>
      <c r="P59" s="37">
        <v>302169.5856214175</v>
      </c>
      <c r="Q59" s="37">
        <v>368428.48271857202</v>
      </c>
      <c r="R59" s="37">
        <v>644126.58715825062</v>
      </c>
      <c r="S59" s="37">
        <v>614076.05666477419</v>
      </c>
      <c r="T59" s="37">
        <v>359326.69511467218</v>
      </c>
      <c r="U59" s="37">
        <v>363150.98202677257</v>
      </c>
      <c r="V59" s="37">
        <v>549921.10339821503</v>
      </c>
      <c r="W59" s="37">
        <v>316394.98394781351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207406.58854735736</v>
      </c>
      <c r="D60" s="37">
        <v>218158.12630271073</v>
      </c>
      <c r="E60" s="37">
        <v>229467.00201398134</v>
      </c>
      <c r="F60" s="37">
        <v>241362.10695274081</v>
      </c>
      <c r="G60" s="37">
        <v>253873.83005560376</v>
      </c>
      <c r="H60" s="37">
        <v>267034.13556015026</v>
      </c>
      <c r="I60" s="37">
        <v>280876.64466533996</v>
      </c>
      <c r="J60" s="37">
        <v>295436.72142503597</v>
      </c>
      <c r="K60" s="37">
        <v>310751.56309407949</v>
      </c>
      <c r="L60" s="37">
        <v>326860.29515771009</v>
      </c>
      <c r="M60" s="37">
        <v>343804.0712871328</v>
      </c>
      <c r="N60" s="37">
        <v>361626.17847657762</v>
      </c>
      <c r="O60" s="37">
        <v>380372.14763043076</v>
      </c>
      <c r="P60" s="37">
        <v>400089.86988301948</v>
      </c>
      <c r="Q60" s="37">
        <v>420829.71894812956</v>
      </c>
      <c r="R60" s="37">
        <v>322001.58854735643</v>
      </c>
      <c r="S60" s="37">
        <v>357151.12630271167</v>
      </c>
      <c r="T60" s="37">
        <v>435979.00201398134</v>
      </c>
      <c r="U60" s="37">
        <v>577949.10695274174</v>
      </c>
      <c r="V60" s="37">
        <v>723124.83005560376</v>
      </c>
      <c r="W60" s="37">
        <v>582821.13556015119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677012.20561323687</v>
      </c>
      <c r="D62" s="37">
        <v>729289.29067407735</v>
      </c>
      <c r="E62" s="37">
        <v>785603.07344848849</v>
      </c>
      <c r="F62" s="37">
        <v>846265.25701654516</v>
      </c>
      <c r="G62" s="37">
        <v>911611.61334259808</v>
      </c>
      <c r="H62" s="37">
        <v>982003.84181061387</v>
      </c>
      <c r="I62" s="37">
        <v>1057831.5712706819</v>
      </c>
      <c r="J62" s="37">
        <v>1139514.5166782476</v>
      </c>
      <c r="K62" s="37">
        <v>1597237.7428006977</v>
      </c>
      <c r="L62" s="37">
        <v>2202830.8206175268</v>
      </c>
      <c r="M62" s="37">
        <v>2998419.4888498336</v>
      </c>
      <c r="N62" s="37">
        <v>3140486.1832210496</v>
      </c>
      <c r="O62" s="37">
        <v>3239695.8943227455</v>
      </c>
      <c r="P62" s="37">
        <v>3423286.9889152721</v>
      </c>
      <c r="Q62" s="37">
        <v>3675046.9857825488</v>
      </c>
      <c r="R62" s="37">
        <v>3834078.7727712914</v>
      </c>
      <c r="S62" s="37">
        <v>3842645.7265265062</v>
      </c>
      <c r="T62" s="37">
        <v>5131983.2059499845</v>
      </c>
      <c r="U62" s="37">
        <v>5675196.5750613958</v>
      </c>
      <c r="V62" s="37">
        <v>6026928.3632783592</v>
      </c>
      <c r="W62" s="37">
        <v>6585941.7008018494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826896.90589818079</v>
      </c>
      <c r="D63" s="37">
        <v>855662.10109893512</v>
      </c>
      <c r="E63" s="37">
        <v>885427.94879824668</v>
      </c>
      <c r="F63" s="37">
        <v>916229.25861294195</v>
      </c>
      <c r="G63" s="37">
        <v>948102.05107915215</v>
      </c>
      <c r="H63" s="37">
        <v>1394331.9884653073</v>
      </c>
      <c r="I63" s="37">
        <v>1678815.4876424633</v>
      </c>
      <c r="J63" s="37">
        <v>2164621.1803443991</v>
      </c>
      <c r="K63" s="37">
        <v>2349019.0472965091</v>
      </c>
      <c r="L63" s="37">
        <v>2002512.9707085304</v>
      </c>
      <c r="M63" s="37">
        <v>2431875.1027867757</v>
      </c>
      <c r="N63" s="37">
        <v>3158118.6635824926</v>
      </c>
      <c r="O63" s="37">
        <v>3465692.4570043534</v>
      </c>
      <c r="P63" s="37">
        <v>3928900.3402610496</v>
      </c>
      <c r="Q63" s="37">
        <v>3652358.5186609179</v>
      </c>
      <c r="R63" s="37">
        <v>3920476.1065217927</v>
      </c>
      <c r="S63" s="37">
        <v>5112342.6797668189</v>
      </c>
      <c r="T63" s="37">
        <v>5632671.8529886082</v>
      </c>
      <c r="U63" s="37">
        <v>6640688.6299167871</v>
      </c>
      <c r="V63" s="37">
        <v>6810189.0223414376</v>
      </c>
      <c r="W63" s="37">
        <v>6903697.3729089499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50915581.083282739</v>
      </c>
      <c r="D65" s="38">
        <v>51400230.83388254</v>
      </c>
      <c r="E65" s="38">
        <v>52477131.64896673</v>
      </c>
      <c r="F65" s="38">
        <v>52521361.414490432</v>
      </c>
      <c r="G65" s="38">
        <v>53936878.015383482</v>
      </c>
      <c r="H65" s="38">
        <v>55559740.324187696</v>
      </c>
      <c r="I65" s="38">
        <v>60398125.56564045</v>
      </c>
      <c r="J65" s="38">
        <v>61760050.474738061</v>
      </c>
      <c r="K65" s="38">
        <v>62868795.661761224</v>
      </c>
      <c r="L65" s="38">
        <v>66004308.850096643</v>
      </c>
      <c r="M65" s="38">
        <v>68919726.024996102</v>
      </c>
      <c r="N65" s="38">
        <v>63375368.909056842</v>
      </c>
      <c r="O65" s="38">
        <v>47762281.801106513</v>
      </c>
      <c r="P65" s="38">
        <v>47137650.173418939</v>
      </c>
      <c r="Q65" s="38">
        <v>55728713.489029706</v>
      </c>
      <c r="R65" s="38">
        <v>46791629.066171885</v>
      </c>
      <c r="S65" s="38">
        <v>38506183.296186924</v>
      </c>
      <c r="T65" s="38">
        <v>37278039.433574438</v>
      </c>
      <c r="U65" s="38">
        <v>32706644.604279101</v>
      </c>
      <c r="V65" s="38">
        <v>27319988.149549127</v>
      </c>
      <c r="W65" s="38">
        <v>22301036.912808418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861037.98400164116</v>
      </c>
      <c r="D66" s="39">
        <v>875886.38443948235</v>
      </c>
      <c r="E66" s="39">
        <v>890990.8421008829</v>
      </c>
      <c r="F66" s="39">
        <v>906355.77263330854</v>
      </c>
      <c r="G66" s="39">
        <v>921985.66783103533</v>
      </c>
      <c r="H66" s="39">
        <v>937885.09694829956</v>
      </c>
      <c r="I66" s="39">
        <v>954058.70803506114</v>
      </c>
      <c r="J66" s="39">
        <v>970511.22929582559</v>
      </c>
      <c r="K66" s="39">
        <v>1222110.7117285933</v>
      </c>
      <c r="L66" s="39">
        <v>1414394.2484455649</v>
      </c>
      <c r="M66" s="39">
        <v>1586271.201523453</v>
      </c>
      <c r="N66" s="39">
        <v>1388323.0941013936</v>
      </c>
      <c r="O66" s="39">
        <v>1484536.9249555878</v>
      </c>
      <c r="P66" s="39">
        <v>1508240.6156928875</v>
      </c>
      <c r="Q66" s="39">
        <v>1527432.8710087761</v>
      </c>
      <c r="R66" s="39">
        <v>1748885.0219393224</v>
      </c>
      <c r="S66" s="39">
        <v>1750386.3796459064</v>
      </c>
      <c r="T66" s="39">
        <v>2058156.0534051917</v>
      </c>
      <c r="U66" s="39">
        <v>2180767.1339679733</v>
      </c>
      <c r="V66" s="39">
        <v>2178196.1657947749</v>
      </c>
      <c r="W66" s="39">
        <v>2388269.864685595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8759.9999999999982</v>
      </c>
      <c r="D70" s="40">
        <v>8759.9999999999982</v>
      </c>
      <c r="E70" s="40">
        <v>8759.9999999999927</v>
      </c>
      <c r="F70" s="40">
        <v>8759.9999999999964</v>
      </c>
      <c r="G70" s="40">
        <v>8759.9999999999927</v>
      </c>
      <c r="H70" s="40">
        <v>8759.9999999999909</v>
      </c>
      <c r="I70" s="40">
        <v>8759.9999999999927</v>
      </c>
      <c r="J70" s="40">
        <v>8759.9999999999945</v>
      </c>
      <c r="K70" s="40">
        <v>8759.9999999999964</v>
      </c>
      <c r="L70" s="40">
        <v>8759.9999999999964</v>
      </c>
      <c r="M70" s="40">
        <v>8759.9999999999964</v>
      </c>
      <c r="N70" s="40">
        <v>8759.9999999999927</v>
      </c>
      <c r="O70" s="40">
        <v>8759.9999999999964</v>
      </c>
      <c r="P70" s="40">
        <v>8759.9999999999927</v>
      </c>
      <c r="Q70" s="40">
        <v>8759.9999999999964</v>
      </c>
      <c r="R70" s="40">
        <v>8759.9999999999964</v>
      </c>
      <c r="S70" s="40">
        <v>8759.9999999999982</v>
      </c>
      <c r="T70" s="40">
        <v>8759.9999999999945</v>
      </c>
      <c r="U70" s="40">
        <v>8760</v>
      </c>
      <c r="V70" s="40">
        <v>8759.9999999999982</v>
      </c>
      <c r="W70" s="40">
        <v>8759.9999999999964</v>
      </c>
      <c r="DA70" s="58" t="s">
        <v>1008</v>
      </c>
    </row>
    <row r="71" spans="1:105" ht="12" customHeight="1" x14ac:dyDescent="0.25">
      <c r="A71" s="28" t="s">
        <v>47</v>
      </c>
      <c r="B71" s="40">
        <v>439.9003398171634</v>
      </c>
      <c r="C71" s="40">
        <v>431.41447519083272</v>
      </c>
      <c r="D71" s="40">
        <v>430.36670793421166</v>
      </c>
      <c r="E71" s="40">
        <v>431.66483547351601</v>
      </c>
      <c r="F71" s="40">
        <v>432.84413862624365</v>
      </c>
      <c r="G71" s="40">
        <v>434.1053825151796</v>
      </c>
      <c r="H71" s="40">
        <v>435.24205996014706</v>
      </c>
      <c r="I71" s="40">
        <v>434.73394202435941</v>
      </c>
      <c r="J71" s="40">
        <v>432.8220983382796</v>
      </c>
      <c r="K71" s="40">
        <v>431.58754521648541</v>
      </c>
      <c r="L71" s="40">
        <v>430.49686619809319</v>
      </c>
      <c r="M71" s="40">
        <v>428.31160838845625</v>
      </c>
      <c r="N71" s="40">
        <v>425.74409712678664</v>
      </c>
      <c r="O71" s="40">
        <v>422.41063152506405</v>
      </c>
      <c r="P71" s="40">
        <v>419.35095305801087</v>
      </c>
      <c r="Q71" s="40">
        <v>418.10793038001827</v>
      </c>
      <c r="R71" s="40">
        <v>417.80926954962581</v>
      </c>
      <c r="S71" s="40">
        <v>417.36102849749642</v>
      </c>
      <c r="T71" s="40">
        <v>413.59373739969482</v>
      </c>
      <c r="U71" s="40">
        <v>408.06722699782176</v>
      </c>
      <c r="V71" s="40">
        <v>407.51099538924558</v>
      </c>
      <c r="W71" s="40">
        <v>408.21024903482407</v>
      </c>
      <c r="DA71" s="58" t="s">
        <v>1009</v>
      </c>
    </row>
    <row r="72" spans="1:105" ht="12" customHeight="1" x14ac:dyDescent="0.25">
      <c r="A72" s="28" t="s">
        <v>46</v>
      </c>
      <c r="B72" s="40">
        <v>266.44814469511755</v>
      </c>
      <c r="C72" s="40">
        <v>264.66820439760409</v>
      </c>
      <c r="D72" s="40">
        <v>261.92946039000037</v>
      </c>
      <c r="E72" s="40">
        <v>261.53321386468474</v>
      </c>
      <c r="F72" s="40">
        <v>258.37006723792371</v>
      </c>
      <c r="G72" s="40">
        <v>255.23198583061122</v>
      </c>
      <c r="H72" s="40">
        <v>251.84490554418929</v>
      </c>
      <c r="I72" s="40">
        <v>248.365445463269</v>
      </c>
      <c r="J72" s="40">
        <v>245.42000037189888</v>
      </c>
      <c r="K72" s="40">
        <v>241.1536179946288</v>
      </c>
      <c r="L72" s="40">
        <v>234.56734551213972</v>
      </c>
      <c r="M72" s="40">
        <v>225.76259615790383</v>
      </c>
      <c r="N72" s="40">
        <v>226.03948110713432</v>
      </c>
      <c r="O72" s="40">
        <v>227.89833118072576</v>
      </c>
      <c r="P72" s="40">
        <v>228.4762887658961</v>
      </c>
      <c r="Q72" s="40">
        <v>230.08145135781697</v>
      </c>
      <c r="R72" s="40">
        <v>234.45557583980707</v>
      </c>
      <c r="S72" s="40">
        <v>237.95224853915636</v>
      </c>
      <c r="T72" s="40">
        <v>238.8488272346803</v>
      </c>
      <c r="U72" s="40">
        <v>238.88128751779479</v>
      </c>
      <c r="V72" s="40">
        <v>238.56831770733211</v>
      </c>
      <c r="W72" s="40">
        <v>240.84194543435689</v>
      </c>
      <c r="DA72" s="58" t="s">
        <v>1010</v>
      </c>
    </row>
    <row r="73" spans="1:105" ht="12" customHeight="1" x14ac:dyDescent="0.25">
      <c r="A73" s="28" t="s">
        <v>45</v>
      </c>
      <c r="B73" s="40">
        <v>453.54090931626746</v>
      </c>
      <c r="C73" s="40">
        <v>458.28246280192644</v>
      </c>
      <c r="D73" s="40">
        <v>462.08745238790908</v>
      </c>
      <c r="E73" s="40">
        <v>466.13667104534295</v>
      </c>
      <c r="F73" s="40">
        <v>469.95122533094406</v>
      </c>
      <c r="G73" s="40">
        <v>474.11763793700663</v>
      </c>
      <c r="H73" s="40">
        <v>477.57072651985885</v>
      </c>
      <c r="I73" s="40">
        <v>480.41992159320085</v>
      </c>
      <c r="J73" s="40">
        <v>481.54818623314594</v>
      </c>
      <c r="K73" s="40">
        <v>481.74371252663275</v>
      </c>
      <c r="L73" s="40">
        <v>483.24842854235527</v>
      </c>
      <c r="M73" s="40">
        <v>477.99938342653661</v>
      </c>
      <c r="N73" s="40">
        <v>478.97076860889626</v>
      </c>
      <c r="O73" s="40">
        <v>484.47931473152659</v>
      </c>
      <c r="P73" s="40">
        <v>485.5958198000373</v>
      </c>
      <c r="Q73" s="40">
        <v>485.47391845096712</v>
      </c>
      <c r="R73" s="40">
        <v>482.79227689225621</v>
      </c>
      <c r="S73" s="40">
        <v>486.85897793562282</v>
      </c>
      <c r="T73" s="40">
        <v>489.32097703273558</v>
      </c>
      <c r="U73" s="40">
        <v>490.0091405091365</v>
      </c>
      <c r="V73" s="40">
        <v>508.23806272601456</v>
      </c>
      <c r="W73" s="40">
        <v>538.86732599470304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1553.4287703282832</v>
      </c>
      <c r="C75" s="40">
        <v>1559.1237344416079</v>
      </c>
      <c r="D75" s="40">
        <v>1561.6886719244692</v>
      </c>
      <c r="E75" s="40">
        <v>1562.0589667991399</v>
      </c>
      <c r="F75" s="40">
        <v>1560.9076305488886</v>
      </c>
      <c r="G75" s="40">
        <v>1558.938089803517</v>
      </c>
      <c r="H75" s="40">
        <v>1554.3487548644162</v>
      </c>
      <c r="I75" s="40">
        <v>1548.3455866079298</v>
      </c>
      <c r="J75" s="40">
        <v>1537.5298252350724</v>
      </c>
      <c r="K75" s="40">
        <v>1523.3939039042918</v>
      </c>
      <c r="L75" s="40">
        <v>1511.71923852644</v>
      </c>
      <c r="M75" s="40">
        <v>1514.0602123115543</v>
      </c>
      <c r="N75" s="40">
        <v>1514.0252630007185</v>
      </c>
      <c r="O75" s="40">
        <v>1511.7562417951456</v>
      </c>
      <c r="P75" s="40">
        <v>1507.695935017377</v>
      </c>
      <c r="Q75" s="40">
        <v>1496.599677610086</v>
      </c>
      <c r="R75" s="40">
        <v>1508.9937774667687</v>
      </c>
      <c r="S75" s="40">
        <v>1520.7298760038816</v>
      </c>
      <c r="T75" s="40">
        <v>1517.4479009725794</v>
      </c>
      <c r="U75" s="40">
        <v>1509.2152398167395</v>
      </c>
      <c r="V75" s="40">
        <v>1569.4070097167864</v>
      </c>
      <c r="W75" s="40">
        <v>1656.5082661728927</v>
      </c>
      <c r="DA75" s="58" t="s">
        <v>1012</v>
      </c>
    </row>
    <row r="76" spans="1:105" ht="12" customHeight="1" x14ac:dyDescent="0.25">
      <c r="A76" s="28" t="s">
        <v>27</v>
      </c>
      <c r="B76" s="40">
        <v>706.2175901638534</v>
      </c>
      <c r="C76" s="40">
        <v>717.65705740243754</v>
      </c>
      <c r="D76" s="40">
        <v>728.07793217255914</v>
      </c>
      <c r="E76" s="40">
        <v>737.92489198897692</v>
      </c>
      <c r="F76" s="40">
        <v>747.33731991265347</v>
      </c>
      <c r="G76" s="40">
        <v>756.73895712214812</v>
      </c>
      <c r="H76" s="40">
        <v>764.96429482158726</v>
      </c>
      <c r="I76" s="40">
        <v>772.94830972469799</v>
      </c>
      <c r="J76" s="40">
        <v>778.61706581991757</v>
      </c>
      <c r="K76" s="40">
        <v>782.86537207976801</v>
      </c>
      <c r="L76" s="40">
        <v>788.41999606072841</v>
      </c>
      <c r="M76" s="40">
        <v>790.21860427401225</v>
      </c>
      <c r="N76" s="40">
        <v>791.00066398565423</v>
      </c>
      <c r="O76" s="40">
        <v>792.39752528625854</v>
      </c>
      <c r="P76" s="40">
        <v>794.59864352306738</v>
      </c>
      <c r="Q76" s="40">
        <v>797.8644579799211</v>
      </c>
      <c r="R76" s="40">
        <v>805.34324706148254</v>
      </c>
      <c r="S76" s="40">
        <v>814.20553701249639</v>
      </c>
      <c r="T76" s="40">
        <v>812.51175221445624</v>
      </c>
      <c r="U76" s="40">
        <v>807.1970742265022</v>
      </c>
      <c r="V76" s="40">
        <v>835.67655947180356</v>
      </c>
      <c r="W76" s="40">
        <v>871.35752164148278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496.81133788636879</v>
      </c>
      <c r="C78" s="41">
        <v>499.16651385641217</v>
      </c>
      <c r="D78" s="41">
        <v>501.03809831849679</v>
      </c>
      <c r="E78" s="41">
        <v>502.70332292816829</v>
      </c>
      <c r="F78" s="41">
        <v>504.4896084745987</v>
      </c>
      <c r="G78" s="41">
        <v>506.62909215885514</v>
      </c>
      <c r="H78" s="41">
        <v>508.04631889416169</v>
      </c>
      <c r="I78" s="41">
        <v>509.52025537128856</v>
      </c>
      <c r="J78" s="41">
        <v>509.58356893153888</v>
      </c>
      <c r="K78" s="41">
        <v>508.87461959145929</v>
      </c>
      <c r="L78" s="41">
        <v>509.11465235790195</v>
      </c>
      <c r="M78" s="41">
        <v>510.07378179101721</v>
      </c>
      <c r="N78" s="41">
        <v>510.36575118629401</v>
      </c>
      <c r="O78" s="41">
        <v>510.99457587569071</v>
      </c>
      <c r="P78" s="41">
        <v>512.21069672832243</v>
      </c>
      <c r="Q78" s="41">
        <v>514.1278400364954</v>
      </c>
      <c r="R78" s="41">
        <v>515.95837382071022</v>
      </c>
      <c r="S78" s="41">
        <v>518.81673406324444</v>
      </c>
      <c r="T78" s="41">
        <v>520.22508476007783</v>
      </c>
      <c r="U78" s="41">
        <v>520.33708122052474</v>
      </c>
      <c r="V78" s="41">
        <v>543.08721305170661</v>
      </c>
      <c r="W78" s="41">
        <v>571.53025329381705</v>
      </c>
      <c r="DA78" s="59" t="s">
        <v>1014</v>
      </c>
    </row>
    <row r="79" spans="1:105" ht="12" customHeight="1" x14ac:dyDescent="0.25">
      <c r="A79" s="32" t="s">
        <v>25</v>
      </c>
      <c r="B79" s="42">
        <v>37.730790436698832</v>
      </c>
      <c r="C79" s="42">
        <v>38.396540826936317</v>
      </c>
      <c r="D79" s="42">
        <v>38.948882065786236</v>
      </c>
      <c r="E79" s="42">
        <v>39.41774384394116</v>
      </c>
      <c r="F79" s="42">
        <v>39.836096631021221</v>
      </c>
      <c r="G79" s="42">
        <v>40.228634455080076</v>
      </c>
      <c r="H79" s="42">
        <v>40.514933062961532</v>
      </c>
      <c r="I79" s="42">
        <v>40.760808929927997</v>
      </c>
      <c r="J79" s="42">
        <v>40.852237433617297</v>
      </c>
      <c r="K79" s="42">
        <v>40.843091214451093</v>
      </c>
      <c r="L79" s="42">
        <v>40.874406368498107</v>
      </c>
      <c r="M79" s="42">
        <v>40.943730240287159</v>
      </c>
      <c r="N79" s="42">
        <v>40.938608507370304</v>
      </c>
      <c r="O79" s="42">
        <v>40.941085841543611</v>
      </c>
      <c r="P79" s="42">
        <v>40.972383412974267</v>
      </c>
      <c r="Q79" s="42">
        <v>41.042432530476027</v>
      </c>
      <c r="R79" s="42">
        <v>41.479516293079755</v>
      </c>
      <c r="S79" s="42">
        <v>41.966344680485527</v>
      </c>
      <c r="T79" s="42">
        <v>42.131756543623794</v>
      </c>
      <c r="U79" s="42">
        <v>42.087824637722342</v>
      </c>
      <c r="V79" s="42">
        <v>43.90298679613138</v>
      </c>
      <c r="W79" s="42">
        <v>46.371740818289673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55.309707158822341</v>
      </c>
      <c r="C83" s="29">
        <v>54.649632457274095</v>
      </c>
      <c r="D83" s="29">
        <v>53.778354981881662</v>
      </c>
      <c r="E83" s="29">
        <v>52.684771490450636</v>
      </c>
      <c r="F83" s="29">
        <v>51.412191505624001</v>
      </c>
      <c r="G83" s="29">
        <v>50.200590156468408</v>
      </c>
      <c r="H83" s="29">
        <v>49.247368599305126</v>
      </c>
      <c r="I83" s="29">
        <v>48.586350729014484</v>
      </c>
      <c r="J83" s="29">
        <v>47.133289565226612</v>
      </c>
      <c r="K83" s="29">
        <v>45.519745448842968</v>
      </c>
      <c r="L83" s="29">
        <v>44.123903394521925</v>
      </c>
      <c r="M83" s="29">
        <v>43.140932275498947</v>
      </c>
      <c r="N83" s="29">
        <v>41.805481199860075</v>
      </c>
      <c r="O83" s="29">
        <v>40.226551215794075</v>
      </c>
      <c r="P83" s="29">
        <v>38.820781948275503</v>
      </c>
      <c r="Q83" s="29">
        <v>37.743834343720025</v>
      </c>
      <c r="R83" s="29">
        <v>36.334348503128652</v>
      </c>
      <c r="S83" s="29">
        <v>35.075265682603465</v>
      </c>
      <c r="T83" s="29">
        <v>33.764372590958061</v>
      </c>
      <c r="U83" s="29">
        <v>32.273199745518284</v>
      </c>
      <c r="V83" s="29">
        <v>31.117237343522309</v>
      </c>
      <c r="W83" s="29">
        <v>29.95376480195652</v>
      </c>
      <c r="DA83" s="58" t="s">
        <v>1016</v>
      </c>
    </row>
    <row r="84" spans="1:105" ht="12" customHeight="1" x14ac:dyDescent="0.25">
      <c r="A84" s="28" t="s">
        <v>47</v>
      </c>
      <c r="B84" s="29">
        <v>807.53735131130111</v>
      </c>
      <c r="C84" s="29">
        <v>798.79809221276628</v>
      </c>
      <c r="D84" s="29">
        <v>786.59466640420817</v>
      </c>
      <c r="E84" s="29">
        <v>770.54805470833026</v>
      </c>
      <c r="F84" s="29">
        <v>752.95554139562614</v>
      </c>
      <c r="G84" s="29">
        <v>735.55980773654255</v>
      </c>
      <c r="H84" s="29">
        <v>714.29473841951608</v>
      </c>
      <c r="I84" s="29">
        <v>693.43952684325336</v>
      </c>
      <c r="J84" s="29">
        <v>670.72878930781633</v>
      </c>
      <c r="K84" s="29">
        <v>649.04798733670611</v>
      </c>
      <c r="L84" s="29">
        <v>627.01985877937341</v>
      </c>
      <c r="M84" s="29">
        <v>604.43818786303609</v>
      </c>
      <c r="N84" s="29">
        <v>581.62700335408874</v>
      </c>
      <c r="O84" s="29">
        <v>558.89832518607045</v>
      </c>
      <c r="P84" s="29">
        <v>536.45688731552048</v>
      </c>
      <c r="Q84" s="29">
        <v>513.45644544479921</v>
      </c>
      <c r="R84" s="29">
        <v>497.44274484234438</v>
      </c>
      <c r="S84" s="29">
        <v>482.88836298814516</v>
      </c>
      <c r="T84" s="29">
        <v>468.03398990967884</v>
      </c>
      <c r="U84" s="29">
        <v>454.40340861330287</v>
      </c>
      <c r="V84" s="29">
        <v>442.76631603375978</v>
      </c>
      <c r="W84" s="29">
        <v>430.78738506467312</v>
      </c>
      <c r="DA84" s="58" t="s">
        <v>1017</v>
      </c>
    </row>
    <row r="85" spans="1:105" ht="12" customHeight="1" x14ac:dyDescent="0.25">
      <c r="A85" s="28" t="s">
        <v>46</v>
      </c>
      <c r="B85" s="29">
        <v>1830.3357743400907</v>
      </c>
      <c r="C85" s="29">
        <v>1819.4735687481541</v>
      </c>
      <c r="D85" s="29">
        <v>1804.0568461889065</v>
      </c>
      <c r="E85" s="29">
        <v>1783.181251714223</v>
      </c>
      <c r="F85" s="29">
        <v>1750.3073307203224</v>
      </c>
      <c r="G85" s="29">
        <v>1721.6304676071259</v>
      </c>
      <c r="H85" s="29">
        <v>1701.8390687207625</v>
      </c>
      <c r="I85" s="29">
        <v>1681.1506154089725</v>
      </c>
      <c r="J85" s="29">
        <v>1653.2226684241846</v>
      </c>
      <c r="K85" s="29">
        <v>1633.9741542337661</v>
      </c>
      <c r="L85" s="29">
        <v>1614.3577664279469</v>
      </c>
      <c r="M85" s="29">
        <v>1594.3380127628552</v>
      </c>
      <c r="N85" s="29">
        <v>1566.6428744602165</v>
      </c>
      <c r="O85" s="29">
        <v>1531.3843009072332</v>
      </c>
      <c r="P85" s="29">
        <v>1495.0164450694015</v>
      </c>
      <c r="Q85" s="29">
        <v>1442.4134250493526</v>
      </c>
      <c r="R85" s="29">
        <v>1334.831611362619</v>
      </c>
      <c r="S85" s="29">
        <v>1243.1838788594337</v>
      </c>
      <c r="T85" s="29">
        <v>1190.512897432717</v>
      </c>
      <c r="U85" s="29">
        <v>1126.9506904928837</v>
      </c>
      <c r="V85" s="29">
        <v>1040.8375048901669</v>
      </c>
      <c r="W85" s="29">
        <v>992.5933940042629</v>
      </c>
      <c r="DA85" s="58" t="s">
        <v>1018</v>
      </c>
    </row>
    <row r="86" spans="1:105" ht="12" customHeight="1" x14ac:dyDescent="0.25">
      <c r="A86" s="28" t="s">
        <v>45</v>
      </c>
      <c r="B86" s="29">
        <v>687.04210779567063</v>
      </c>
      <c r="C86" s="29">
        <v>682.69856502816344</v>
      </c>
      <c r="D86" s="29">
        <v>676.61551917999464</v>
      </c>
      <c r="E86" s="29">
        <v>668.42352119264001</v>
      </c>
      <c r="F86" s="29">
        <v>657.07834969556211</v>
      </c>
      <c r="G86" s="29">
        <v>643.29606487800208</v>
      </c>
      <c r="H86" s="29">
        <v>631.77274427716338</v>
      </c>
      <c r="I86" s="29">
        <v>617.65320966818297</v>
      </c>
      <c r="J86" s="29">
        <v>598.94244890443133</v>
      </c>
      <c r="K86" s="29">
        <v>589.78228896330404</v>
      </c>
      <c r="L86" s="29">
        <v>577.01239283217649</v>
      </c>
      <c r="M86" s="29">
        <v>564.16801700198835</v>
      </c>
      <c r="N86" s="29">
        <v>552.41385910314364</v>
      </c>
      <c r="O86" s="29">
        <v>536.17026734177182</v>
      </c>
      <c r="P86" s="29">
        <v>524.80495550642036</v>
      </c>
      <c r="Q86" s="29">
        <v>512.93337928349638</v>
      </c>
      <c r="R86" s="29">
        <v>505.13924081359602</v>
      </c>
      <c r="S86" s="29">
        <v>496.77962198162504</v>
      </c>
      <c r="T86" s="29">
        <v>488.08422324496701</v>
      </c>
      <c r="U86" s="29">
        <v>474.80079174298834</v>
      </c>
      <c r="V86" s="29">
        <v>460.85691329137035</v>
      </c>
      <c r="W86" s="29">
        <v>451.26868487173948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409.77961371872163</v>
      </c>
      <c r="C88" s="29">
        <v>400.59391937891235</v>
      </c>
      <c r="D88" s="29">
        <v>389.75398797743378</v>
      </c>
      <c r="E88" s="29">
        <v>377.45092016476616</v>
      </c>
      <c r="F88" s="29">
        <v>366.60576419065148</v>
      </c>
      <c r="G88" s="29">
        <v>357.02159922940405</v>
      </c>
      <c r="H88" s="29">
        <v>347.83663038097166</v>
      </c>
      <c r="I88" s="29">
        <v>338.26903677007715</v>
      </c>
      <c r="J88" s="29">
        <v>328.46197106018275</v>
      </c>
      <c r="K88" s="29">
        <v>319.99194946800236</v>
      </c>
      <c r="L88" s="29">
        <v>309.02409483231122</v>
      </c>
      <c r="M88" s="29">
        <v>296.21849388454802</v>
      </c>
      <c r="N88" s="29">
        <v>282.8846024683175</v>
      </c>
      <c r="O88" s="29">
        <v>267.98003443692829</v>
      </c>
      <c r="P88" s="29">
        <v>250.15086685261809</v>
      </c>
      <c r="Q88" s="29">
        <v>226.94265152847618</v>
      </c>
      <c r="R88" s="29">
        <v>212.0765915340846</v>
      </c>
      <c r="S88" s="29">
        <v>199.07908399185047</v>
      </c>
      <c r="T88" s="29">
        <v>184.76768764955804</v>
      </c>
      <c r="U88" s="29">
        <v>171.66184443796917</v>
      </c>
      <c r="V88" s="29">
        <v>159.67136755562382</v>
      </c>
      <c r="W88" s="29">
        <v>149.61399040828894</v>
      </c>
      <c r="DA88" s="58" t="s">
        <v>1020</v>
      </c>
    </row>
    <row r="89" spans="1:105" ht="12" customHeight="1" x14ac:dyDescent="0.25">
      <c r="A89" s="28" t="s">
        <v>27</v>
      </c>
      <c r="B89" s="29">
        <v>389.55143619551427</v>
      </c>
      <c r="C89" s="29">
        <v>380.30994093739599</v>
      </c>
      <c r="D89" s="29">
        <v>368.2217635698338</v>
      </c>
      <c r="E89" s="29">
        <v>354.11110158804763</v>
      </c>
      <c r="F89" s="29">
        <v>340.16581479349071</v>
      </c>
      <c r="G89" s="29">
        <v>327.16998869684699</v>
      </c>
      <c r="H89" s="29">
        <v>313.81420604163509</v>
      </c>
      <c r="I89" s="29">
        <v>298.69203825718262</v>
      </c>
      <c r="J89" s="29">
        <v>282.16371738456002</v>
      </c>
      <c r="K89" s="29">
        <v>264.763461655252</v>
      </c>
      <c r="L89" s="29">
        <v>250.48596300027364</v>
      </c>
      <c r="M89" s="29">
        <v>236.35924422936293</v>
      </c>
      <c r="N89" s="29">
        <v>220.56970174771723</v>
      </c>
      <c r="O89" s="29">
        <v>205.54907579762033</v>
      </c>
      <c r="P89" s="29">
        <v>191.66043811466989</v>
      </c>
      <c r="Q89" s="29">
        <v>181.6066681831451</v>
      </c>
      <c r="R89" s="29">
        <v>174.64463036670688</v>
      </c>
      <c r="S89" s="29">
        <v>168.77033467234855</v>
      </c>
      <c r="T89" s="29">
        <v>165.03413580027487</v>
      </c>
      <c r="U89" s="29">
        <v>162.58746189950639</v>
      </c>
      <c r="V89" s="29">
        <v>161.05171437217697</v>
      </c>
      <c r="W89" s="29">
        <v>159.51968315591418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68.045700614569967</v>
      </c>
      <c r="C91" s="31">
        <v>67.674126574620701</v>
      </c>
      <c r="D91" s="31">
        <v>66.844279451568354</v>
      </c>
      <c r="E91" s="31">
        <v>65.869470368184238</v>
      </c>
      <c r="F91" s="31">
        <v>64.697902156713184</v>
      </c>
      <c r="G91" s="31">
        <v>63.53748946796815</v>
      </c>
      <c r="H91" s="31">
        <v>62.291170223843281</v>
      </c>
      <c r="I91" s="31">
        <v>60.838978807745143</v>
      </c>
      <c r="J91" s="31">
        <v>58.959971746491007</v>
      </c>
      <c r="K91" s="31">
        <v>56.865257654181264</v>
      </c>
      <c r="L91" s="31">
        <v>54.421124647399274</v>
      </c>
      <c r="M91" s="31">
        <v>51.653355514633859</v>
      </c>
      <c r="N91" s="31">
        <v>48.985693513729977</v>
      </c>
      <c r="O91" s="31">
        <v>47.096434274098982</v>
      </c>
      <c r="P91" s="31">
        <v>44.886489817214361</v>
      </c>
      <c r="Q91" s="31">
        <v>42.260245098633575</v>
      </c>
      <c r="R91" s="31">
        <v>39.479571540967569</v>
      </c>
      <c r="S91" s="31">
        <v>36.829288062213017</v>
      </c>
      <c r="T91" s="31">
        <v>33.848961092861082</v>
      </c>
      <c r="U91" s="31">
        <v>30.694898655215994</v>
      </c>
      <c r="V91" s="31">
        <v>28.060221411986799</v>
      </c>
      <c r="W91" s="31">
        <v>25.830239809148722</v>
      </c>
      <c r="DA91" s="59" t="s">
        <v>1022</v>
      </c>
    </row>
    <row r="92" spans="1:105" ht="12" customHeight="1" x14ac:dyDescent="0.25">
      <c r="A92" s="32" t="s">
        <v>25</v>
      </c>
      <c r="B92" s="33">
        <v>9123.0211569173225</v>
      </c>
      <c r="C92" s="33">
        <v>9066.6332266645732</v>
      </c>
      <c r="D92" s="33">
        <v>8998.0673479885081</v>
      </c>
      <c r="E92" s="33">
        <v>8932.7009940559419</v>
      </c>
      <c r="F92" s="33">
        <v>8873.4317817179108</v>
      </c>
      <c r="G92" s="33">
        <v>8815.9330377494607</v>
      </c>
      <c r="H92" s="33">
        <v>8763.1136813113899</v>
      </c>
      <c r="I92" s="33">
        <v>8712.7315333260995</v>
      </c>
      <c r="J92" s="33">
        <v>8656.0739328719883</v>
      </c>
      <c r="K92" s="33">
        <v>8608.8568448064871</v>
      </c>
      <c r="L92" s="33">
        <v>8539.9742865028365</v>
      </c>
      <c r="M92" s="33">
        <v>8447.8904298078851</v>
      </c>
      <c r="N92" s="33">
        <v>8340.2131526293506</v>
      </c>
      <c r="O92" s="33">
        <v>8220.5545480623241</v>
      </c>
      <c r="P92" s="33">
        <v>8081.9787039285056</v>
      </c>
      <c r="Q92" s="33">
        <v>7939.1413966480686</v>
      </c>
      <c r="R92" s="33">
        <v>7788.8069922336563</v>
      </c>
      <c r="S92" s="33">
        <v>7644.8889936327041</v>
      </c>
      <c r="T92" s="33">
        <v>7485.529332093306</v>
      </c>
      <c r="U92" s="33">
        <v>7324.0642438343702</v>
      </c>
      <c r="V92" s="33">
        <v>7176.405713655131</v>
      </c>
      <c r="W92" s="33">
        <v>7030.6170797699442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45.475311468290329</v>
      </c>
      <c r="D96" s="29">
        <v>42.811923039857476</v>
      </c>
      <c r="E96" s="29">
        <v>41.123371748743956</v>
      </c>
      <c r="F96" s="29">
        <v>39.376740700128799</v>
      </c>
      <c r="G96" s="29">
        <v>37.981131329460453</v>
      </c>
      <c r="H96" s="29">
        <v>36.806903393288678</v>
      </c>
      <c r="I96" s="29">
        <v>35.650862031115054</v>
      </c>
      <c r="J96" s="29">
        <v>34.245744308256484</v>
      </c>
      <c r="K96" s="29">
        <v>33.162358889835893</v>
      </c>
      <c r="L96" s="29">
        <v>31.936248727987262</v>
      </c>
      <c r="M96" s="29">
        <v>31.285630878036319</v>
      </c>
      <c r="N96" s="29">
        <v>30.177676138410067</v>
      </c>
      <c r="O96" s="29">
        <v>28.905722706948143</v>
      </c>
      <c r="P96" s="29">
        <v>27.381028224518037</v>
      </c>
      <c r="Q96" s="29">
        <v>25.715733177105847</v>
      </c>
      <c r="R96" s="29">
        <v>25.019691131163679</v>
      </c>
      <c r="S96" s="29">
        <v>24.541254236983377</v>
      </c>
      <c r="T96" s="29">
        <v>24.054240465495088</v>
      </c>
      <c r="U96" s="29">
        <v>23.551022957480146</v>
      </c>
      <c r="V96" s="29">
        <v>23.547597520164683</v>
      </c>
      <c r="W96" s="29">
        <v>23.339693212380084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683.82341657414838</v>
      </c>
      <c r="D97" s="29">
        <v>642.5551029381636</v>
      </c>
      <c r="E97" s="29">
        <v>610.30682773621004</v>
      </c>
      <c r="F97" s="29">
        <v>581.8131450107835</v>
      </c>
      <c r="G97" s="29">
        <v>559.96437088453274</v>
      </c>
      <c r="H97" s="29">
        <v>536.63993704842221</v>
      </c>
      <c r="I97" s="29">
        <v>522.83311906400468</v>
      </c>
      <c r="J97" s="29">
        <v>504.93528226181246</v>
      </c>
      <c r="K97" s="29">
        <v>483.99531555449528</v>
      </c>
      <c r="L97" s="29">
        <v>464.15484382049124</v>
      </c>
      <c r="M97" s="29">
        <v>444.86449247451878</v>
      </c>
      <c r="N97" s="29">
        <v>438.81048604627028</v>
      </c>
      <c r="O97" s="29">
        <v>423.31544343174681</v>
      </c>
      <c r="P97" s="29">
        <v>415.85167829037783</v>
      </c>
      <c r="Q97" s="29">
        <v>408.10572591143011</v>
      </c>
      <c r="R97" s="29">
        <v>403.05393782116812</v>
      </c>
      <c r="S97" s="29">
        <v>400.71606817157436</v>
      </c>
      <c r="T97" s="29">
        <v>393.26842770940732</v>
      </c>
      <c r="U97" s="29">
        <v>385.87963194793008</v>
      </c>
      <c r="V97" s="29">
        <v>378.67335419545998</v>
      </c>
      <c r="W97" s="29">
        <v>375.89667778050193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1738.7384022855078</v>
      </c>
      <c r="D98" s="29">
        <v>1697.2931804561526</v>
      </c>
      <c r="E98" s="29">
        <v>1661.4771276049462</v>
      </c>
      <c r="F98" s="29">
        <v>1632.1073786031277</v>
      </c>
      <c r="G98" s="29">
        <v>1602.628105670794</v>
      </c>
      <c r="H98" s="29">
        <v>1565.1537947774636</v>
      </c>
      <c r="I98" s="29">
        <v>1540.0714401202263</v>
      </c>
      <c r="J98" s="29">
        <v>1512.9871266801426</v>
      </c>
      <c r="K98" s="29">
        <v>1495.5886710114664</v>
      </c>
      <c r="L98" s="29">
        <v>1475.3450263080017</v>
      </c>
      <c r="M98" s="29">
        <v>1429.520369875946</v>
      </c>
      <c r="N98" s="29">
        <v>1340.9202389390589</v>
      </c>
      <c r="O98" s="29">
        <v>1236.0008621805171</v>
      </c>
      <c r="P98" s="29">
        <v>1102.8252594125588</v>
      </c>
      <c r="Q98" s="29">
        <v>950.28272497622095</v>
      </c>
      <c r="R98" s="29">
        <v>897.54263488393008</v>
      </c>
      <c r="S98" s="29">
        <v>872.16427873943917</v>
      </c>
      <c r="T98" s="29">
        <v>856.97488819433966</v>
      </c>
      <c r="U98" s="29">
        <v>836.76509095046151</v>
      </c>
      <c r="V98" s="29">
        <v>827.04907303855634</v>
      </c>
      <c r="W98" s="29">
        <v>813.47657863661357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624.28302659710891</v>
      </c>
      <c r="D99" s="29">
        <v>603.74162488226693</v>
      </c>
      <c r="E99" s="29">
        <v>588.19050526936735</v>
      </c>
      <c r="F99" s="29">
        <v>571.47979668563539</v>
      </c>
      <c r="G99" s="29">
        <v>556.97971299733945</v>
      </c>
      <c r="H99" s="29">
        <v>542.34351678042549</v>
      </c>
      <c r="I99" s="29">
        <v>528.66914876675685</v>
      </c>
      <c r="J99" s="29">
        <v>514.79758482466968</v>
      </c>
      <c r="K99" s="29">
        <v>500.1309096970819</v>
      </c>
      <c r="L99" s="29">
        <v>481.90039989790574</v>
      </c>
      <c r="M99" s="29">
        <v>464.65097070329045</v>
      </c>
      <c r="N99" s="29">
        <v>460.44132963280975</v>
      </c>
      <c r="O99" s="29">
        <v>448.76185633748275</v>
      </c>
      <c r="P99" s="29">
        <v>436.48720967785556</v>
      </c>
      <c r="Q99" s="29">
        <v>435.80601208422979</v>
      </c>
      <c r="R99" s="29">
        <v>431.60051076347685</v>
      </c>
      <c r="S99" s="29">
        <v>425.9211525018531</v>
      </c>
      <c r="T99" s="29">
        <v>423.09711024267068</v>
      </c>
      <c r="U99" s="29">
        <v>420.35772734548567</v>
      </c>
      <c r="V99" s="29">
        <v>413.89741172217492</v>
      </c>
      <c r="W99" s="29">
        <v>411.00937253460205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363.48786252927692</v>
      </c>
      <c r="D101" s="29">
        <v>356.77369660588937</v>
      </c>
      <c r="E101" s="29">
        <v>346.84701548496588</v>
      </c>
      <c r="F101" s="29">
        <v>337.7124260637712</v>
      </c>
      <c r="G101" s="29">
        <v>330.36156600106176</v>
      </c>
      <c r="H101" s="29">
        <v>321.71563691829738</v>
      </c>
      <c r="I101" s="29">
        <v>309.91077422905755</v>
      </c>
      <c r="J101" s="29">
        <v>297.84951417556016</v>
      </c>
      <c r="K101" s="29">
        <v>284.92546450630442</v>
      </c>
      <c r="L101" s="29">
        <v>273.19196938844914</v>
      </c>
      <c r="M101" s="29">
        <v>256.88686684739753</v>
      </c>
      <c r="N101" s="29">
        <v>240.74084293665689</v>
      </c>
      <c r="O101" s="29">
        <v>219.80012868295285</v>
      </c>
      <c r="P101" s="29">
        <v>197.42960017695245</v>
      </c>
      <c r="Q101" s="29">
        <v>164.35668497476453</v>
      </c>
      <c r="R101" s="29">
        <v>147.37820045939938</v>
      </c>
      <c r="S101" s="29">
        <v>144.00649221743353</v>
      </c>
      <c r="T101" s="29">
        <v>140.19643606031377</v>
      </c>
      <c r="U101" s="29">
        <v>136.52358596883192</v>
      </c>
      <c r="V101" s="29">
        <v>129.32838259634372</v>
      </c>
      <c r="W101" s="29">
        <v>128.02054410940022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356.41356283390257</v>
      </c>
      <c r="D102" s="29">
        <v>343.09278836008804</v>
      </c>
      <c r="E102" s="29">
        <v>330.6496264956312</v>
      </c>
      <c r="F102" s="29">
        <v>317.26592828550827</v>
      </c>
      <c r="G102" s="29">
        <v>301.31549215060107</v>
      </c>
      <c r="H102" s="29">
        <v>285.57469255620805</v>
      </c>
      <c r="I102" s="29">
        <v>271.40989434950569</v>
      </c>
      <c r="J102" s="29">
        <v>254.71158280128682</v>
      </c>
      <c r="K102" s="29">
        <v>236.77605491263037</v>
      </c>
      <c r="L102" s="29">
        <v>219.76841392839117</v>
      </c>
      <c r="M102" s="29">
        <v>206.93944474779954</v>
      </c>
      <c r="N102" s="29">
        <v>195.99491741062729</v>
      </c>
      <c r="O102" s="29">
        <v>182.25132481827802</v>
      </c>
      <c r="P102" s="29">
        <v>171.824802300963</v>
      </c>
      <c r="Q102" s="29">
        <v>165.22723741833067</v>
      </c>
      <c r="R102" s="29">
        <v>164.63026162681345</v>
      </c>
      <c r="S102" s="29">
        <v>163.47310901753059</v>
      </c>
      <c r="T102" s="29">
        <v>161.52044501742782</v>
      </c>
      <c r="U102" s="29">
        <v>159.48884772322543</v>
      </c>
      <c r="V102" s="29">
        <v>157.56520379280497</v>
      </c>
      <c r="W102" s="29">
        <v>156.08061656698078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66.610815695373176</v>
      </c>
      <c r="D104" s="31">
        <v>64.812744660147544</v>
      </c>
      <c r="E104" s="31">
        <v>64.154916970044255</v>
      </c>
      <c r="F104" s="31">
        <v>62.795626915540673</v>
      </c>
      <c r="G104" s="31">
        <v>61.692905002083855</v>
      </c>
      <c r="H104" s="31">
        <v>60.050080182842009</v>
      </c>
      <c r="I104" s="31">
        <v>58.330645736726019</v>
      </c>
      <c r="J104" s="31">
        <v>55.500728147450957</v>
      </c>
      <c r="K104" s="31">
        <v>52.858782322407677</v>
      </c>
      <c r="L104" s="31">
        <v>49.867602326719336</v>
      </c>
      <c r="M104" s="31">
        <v>46.591622841651187</v>
      </c>
      <c r="N104" s="31">
        <v>44.348270681672723</v>
      </c>
      <c r="O104" s="31">
        <v>41.944826873673762</v>
      </c>
      <c r="P104" s="31">
        <v>37.708570005105592</v>
      </c>
      <c r="Q104" s="31">
        <v>34.71360479217509</v>
      </c>
      <c r="R104" s="31">
        <v>29.591641105207568</v>
      </c>
      <c r="S104" s="31">
        <v>23.467959768072074</v>
      </c>
      <c r="T104" s="31">
        <v>18.381190249006579</v>
      </c>
      <c r="U104" s="31">
        <v>14.690101182191709</v>
      </c>
      <c r="V104" s="31">
        <v>13.08734343217273</v>
      </c>
      <c r="W104" s="31">
        <v>12.2830699767834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8768.677525296107</v>
      </c>
      <c r="D105" s="33">
        <v>8703.1525271351529</v>
      </c>
      <c r="E105" s="33">
        <v>8700.9459958115276</v>
      </c>
      <c r="F105" s="33">
        <v>8655.8429080881124</v>
      </c>
      <c r="G105" s="33">
        <v>8642.7471118696467</v>
      </c>
      <c r="H105" s="33">
        <v>8638.1812867597037</v>
      </c>
      <c r="I105" s="33">
        <v>8621.7256529164206</v>
      </c>
      <c r="J105" s="33">
        <v>8555.5384453750557</v>
      </c>
      <c r="K105" s="33">
        <v>8399.9717451770357</v>
      </c>
      <c r="L105" s="33">
        <v>8236.8248645760486</v>
      </c>
      <c r="M105" s="33">
        <v>8080.8245900973261</v>
      </c>
      <c r="N105" s="33">
        <v>7866.7725777444366</v>
      </c>
      <c r="O105" s="33">
        <v>7759.6756850303846</v>
      </c>
      <c r="P105" s="33">
        <v>7527.773268955636</v>
      </c>
      <c r="Q105" s="33">
        <v>7390.8248688300146</v>
      </c>
      <c r="R105" s="33">
        <v>7274.7129705475854</v>
      </c>
      <c r="S105" s="33">
        <v>7133.8913123844832</v>
      </c>
      <c r="T105" s="33">
        <v>6982.642735582197</v>
      </c>
      <c r="U105" s="33">
        <v>6829.23167225818</v>
      </c>
      <c r="V105" s="33">
        <v>6684.8814899094805</v>
      </c>
      <c r="W105" s="33">
        <v>6578.619155650822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1.2740727375852963</v>
      </c>
      <c r="C109" s="43">
        <f>C31/RES_summary!C$6</f>
        <v>1.2805093930289957</v>
      </c>
      <c r="D109" s="43">
        <f>D31/RES_summary!D$6</f>
        <v>1.2871546105943565</v>
      </c>
      <c r="E109" s="43">
        <f>E31/RES_summary!E$6</f>
        <v>1.2951827251042363</v>
      </c>
      <c r="F109" s="43">
        <f>F31/RES_summary!F$6</f>
        <v>1.3158288805446736</v>
      </c>
      <c r="G109" s="43">
        <f>G31/RES_summary!G$6</f>
        <v>1.3366000179545487</v>
      </c>
      <c r="H109" s="43">
        <f>H31/RES_summary!H$6</f>
        <v>1.3089000202085521</v>
      </c>
      <c r="I109" s="43">
        <f>I31/RES_summary!I$6</f>
        <v>1.2508500274177148</v>
      </c>
      <c r="J109" s="43">
        <f>J31/RES_summary!J$6</f>
        <v>1.2529999909516183</v>
      </c>
      <c r="K109" s="43">
        <f>K31/RES_summary!K$6</f>
        <v>1.2839814914427108</v>
      </c>
      <c r="L109" s="43">
        <f>L31/RES_summary!L$6</f>
        <v>1.296938230705019</v>
      </c>
      <c r="M109" s="43">
        <f>M31/RES_summary!M$6</f>
        <v>1.2688455443983375</v>
      </c>
      <c r="N109" s="43">
        <f>N31/RES_summary!N$6</f>
        <v>1.2706911451124776</v>
      </c>
      <c r="O109" s="43">
        <f>O31/RES_summary!O$6</f>
        <v>1.3024852437820389</v>
      </c>
      <c r="P109" s="43">
        <f>P31/RES_summary!P$6</f>
        <v>1.3182080387435668</v>
      </c>
      <c r="Q109" s="43">
        <f>Q31/RES_summary!Q$6</f>
        <v>1.2908686012452431</v>
      </c>
      <c r="R109" s="43">
        <f>R31/RES_summary!R$6</f>
        <v>1.2914064801099332</v>
      </c>
      <c r="S109" s="43">
        <f>S31/RES_summary!S$6</f>
        <v>1.2737868043870808</v>
      </c>
      <c r="T109" s="43">
        <f>T31/RES_summary!T$6</f>
        <v>1.2579682058507102</v>
      </c>
      <c r="U109" s="43">
        <f>U31/RES_summary!U$6</f>
        <v>1.2969029823245031</v>
      </c>
      <c r="V109" s="43">
        <f>V31/RES_summary!V$6</f>
        <v>1.3022705674823383</v>
      </c>
      <c r="W109" s="43">
        <f>W31/RES_summary!W$6</f>
        <v>1.3030664584870517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0.98719307197386719</v>
      </c>
      <c r="C110" s="43">
        <f>C32/RES_summary!C$6</f>
        <v>0.98724896689947839</v>
      </c>
      <c r="D110" s="43">
        <f>D32/RES_summary!D$6</f>
        <v>0.98731041193686275</v>
      </c>
      <c r="E110" s="43">
        <f>E32/RES_summary!E$6</f>
        <v>0.98740823579356574</v>
      </c>
      <c r="F110" s="43">
        <f>F32/RES_summary!F$6</f>
        <v>0.9878386579914531</v>
      </c>
      <c r="G110" s="43">
        <f>G32/RES_summary!G$6</f>
        <v>0.98869997474072502</v>
      </c>
      <c r="H110" s="43">
        <f>H32/RES_summary!H$6</f>
        <v>0.99042501908773894</v>
      </c>
      <c r="I110" s="43">
        <f>I32/RES_summary!I$6</f>
        <v>0.99071247109611804</v>
      </c>
      <c r="J110" s="43">
        <f>J32/RES_summary!J$6</f>
        <v>0.99100001255098102</v>
      </c>
      <c r="K110" s="43">
        <f>K32/RES_summary!K$6</f>
        <v>0.99099218547927459</v>
      </c>
      <c r="L110" s="43">
        <f>L32/RES_summary!L$6</f>
        <v>0.9909739866254762</v>
      </c>
      <c r="M110" s="43">
        <f>M32/RES_summary!M$6</f>
        <v>0.99093500399194723</v>
      </c>
      <c r="N110" s="43">
        <f>N32/RES_summary!N$6</f>
        <v>0.99086997775750929</v>
      </c>
      <c r="O110" s="43">
        <f>O32/RES_summary!O$6</f>
        <v>0.99078326899902192</v>
      </c>
      <c r="P110" s="43">
        <f>P32/RES_summary!P$6</f>
        <v>0.99066656016419963</v>
      </c>
      <c r="Q110" s="43">
        <f>Q32/RES_summary!Q$6</f>
        <v>0.99052364645395496</v>
      </c>
      <c r="R110" s="43">
        <f>R32/RES_summary!R$6</f>
        <v>0.99032905017581407</v>
      </c>
      <c r="S110" s="43">
        <f>S32/RES_summary!S$6</f>
        <v>0.99006816955490418</v>
      </c>
      <c r="T110" s="43">
        <f>T32/RES_summary!T$6</f>
        <v>0.98972348714371183</v>
      </c>
      <c r="U110" s="43">
        <f>U32/RES_summary!U$6</f>
        <v>0.98927497499995098</v>
      </c>
      <c r="V110" s="43">
        <f>V32/RES_summary!V$6</f>
        <v>0.98892183669960465</v>
      </c>
      <c r="W110" s="43">
        <f>W32/RES_summary!W$6</f>
        <v>0.98869999583535995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0.15275778803132378</v>
      </c>
      <c r="C111" s="43">
        <f>C33/RES_summary!C$6</f>
        <v>0.16046225076543946</v>
      </c>
      <c r="D111" s="43">
        <f>D33/RES_summary!D$6</f>
        <v>0.16844867821564335</v>
      </c>
      <c r="E111" s="43">
        <f>E33/RES_summary!E$6</f>
        <v>0.17830460595607991</v>
      </c>
      <c r="F111" s="43">
        <f>F33/RES_summary!F$6</f>
        <v>0.20521855800009575</v>
      </c>
      <c r="G111" s="43">
        <f>G33/RES_summary!G$6</f>
        <v>0.23045030628850779</v>
      </c>
      <c r="H111" s="43">
        <f>H33/RES_summary!H$6</f>
        <v>0.23549666386221874</v>
      </c>
      <c r="I111" s="43">
        <f>I33/RES_summary!I$6</f>
        <v>0.24054302546491371</v>
      </c>
      <c r="J111" s="43">
        <f>J33/RES_summary!J$6</f>
        <v>0.25399998307076971</v>
      </c>
      <c r="K111" s="43">
        <f>K33/RES_summary!K$6</f>
        <v>0.2554432691889516</v>
      </c>
      <c r="L111" s="43">
        <f>L33/RES_summary!L$6</f>
        <v>0.25616483716673749</v>
      </c>
      <c r="M111" s="43">
        <f>M33/RES_summary!M$6</f>
        <v>0.2532783936270977</v>
      </c>
      <c r="N111" s="43">
        <f>N33/RES_summary!N$6</f>
        <v>0.25255674865569738</v>
      </c>
      <c r="O111" s="43">
        <f>O33/RES_summary!O$6</f>
        <v>0.25448107284359894</v>
      </c>
      <c r="P111" s="43">
        <f>P33/RES_summary!P$6</f>
        <v>0.25231622613152527</v>
      </c>
      <c r="Q111" s="43">
        <f>Q33/RES_summary!Q$6</f>
        <v>0.24967026063645589</v>
      </c>
      <c r="R111" s="43">
        <f>R33/RES_summary!R$6</f>
        <v>0.25159458987615368</v>
      </c>
      <c r="S111" s="43">
        <f>S33/RES_summary!S$6</f>
        <v>0.24822705182811314</v>
      </c>
      <c r="T111" s="43">
        <f>T33/RES_summary!T$6</f>
        <v>0.24630268980183079</v>
      </c>
      <c r="U111" s="43">
        <f>U33/RES_summary!U$6</f>
        <v>0.25183512520000173</v>
      </c>
      <c r="V111" s="43">
        <f>V33/RES_summary!V$6</f>
        <v>0.25771685496118846</v>
      </c>
      <c r="W111" s="43">
        <f>W33/RES_summary!W$6</f>
        <v>0.26289999861178664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0.31358250408325217</v>
      </c>
      <c r="C112" s="43">
        <f>C34/RES_summary!C$6</f>
        <v>0.3181667857942968</v>
      </c>
      <c r="D112" s="43">
        <f>D34/RES_summary!D$6</f>
        <v>0.32289268912982388</v>
      </c>
      <c r="E112" s="43">
        <f>E34/RES_summary!E$6</f>
        <v>0.32855776650224039</v>
      </c>
      <c r="F112" s="43">
        <f>F34/RES_summary!F$6</f>
        <v>0.34279126956766476</v>
      </c>
      <c r="G112" s="43">
        <f>G34/RES_summary!G$6</f>
        <v>0.36769996973575197</v>
      </c>
      <c r="H112" s="43">
        <f>H34/RES_summary!H$6</f>
        <v>0.37738709280954807</v>
      </c>
      <c r="I112" s="43">
        <f>I34/RES_summary!I$6</f>
        <v>0.39676139267904575</v>
      </c>
      <c r="J112" s="43">
        <f>J34/RES_summary!J$6</f>
        <v>0.43500001605358041</v>
      </c>
      <c r="K112" s="43">
        <f>K34/RES_summary!K$6</f>
        <v>0.43290613648172604</v>
      </c>
      <c r="L112" s="43">
        <f>L34/RES_summary!L$6</f>
        <v>0.44337540653990209</v>
      </c>
      <c r="M112" s="43">
        <f>M34/RES_summary!M$6</f>
        <v>0.45105284138921986</v>
      </c>
      <c r="N112" s="43">
        <f>N34/RES_summary!N$6</f>
        <v>0.45244870338564819</v>
      </c>
      <c r="O112" s="43">
        <f>O34/RES_summary!O$6</f>
        <v>0.47548101934084058</v>
      </c>
      <c r="P112" s="43">
        <f>P34/RES_summary!P$6</f>
        <v>0.47338715596449188</v>
      </c>
      <c r="Q112" s="43">
        <f>Q34/RES_summary!Q$6</f>
        <v>0.47059536510191213</v>
      </c>
      <c r="R112" s="43">
        <f>R34/RES_summary!R$6</f>
        <v>0.47268922098800736</v>
      </c>
      <c r="S112" s="43">
        <f>S34/RES_summary!S$6</f>
        <v>0.4789707635258153</v>
      </c>
      <c r="T112" s="43">
        <f>T34/RES_summary!T$6</f>
        <v>0.48315846288266212</v>
      </c>
      <c r="U112" s="43">
        <f>U34/RES_summary!U$6</f>
        <v>0.5124723129060339</v>
      </c>
      <c r="V112" s="43">
        <f>V34/RES_summary!V$6</f>
        <v>0.54353825145157286</v>
      </c>
      <c r="W112" s="43">
        <f>W34/RES_summary!W$6</f>
        <v>0.57110001762769014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0.49263904616324161</v>
      </c>
      <c r="C114" s="43">
        <f>C36/RES_summary!C$6</f>
        <v>0.55045970867221439</v>
      </c>
      <c r="D114" s="43">
        <f>D36/RES_summary!D$6</f>
        <v>0.64173025996218158</v>
      </c>
      <c r="E114" s="43">
        <f>E36/RES_summary!E$6</f>
        <v>0.77147308083761434</v>
      </c>
      <c r="F114" s="43">
        <f>F36/RES_summary!F$6</f>
        <v>0.90153095684430906</v>
      </c>
      <c r="G114" s="43">
        <f>G36/RES_summary!G$6</f>
        <v>1.0363474479846395</v>
      </c>
      <c r="H114" s="43">
        <f>H36/RES_summary!H$6</f>
        <v>1.159312470568316</v>
      </c>
      <c r="I114" s="43">
        <f>I36/RES_summary!I$6</f>
        <v>1.289256778032208</v>
      </c>
      <c r="J114" s="43">
        <f>J36/RES_summary!J$6</f>
        <v>1.4075243935486181</v>
      </c>
      <c r="K114" s="43">
        <f>K36/RES_summary!K$6</f>
        <v>1.5082260111499275</v>
      </c>
      <c r="L114" s="43">
        <f>L36/RES_summary!L$6</f>
        <v>1.6486578326409642</v>
      </c>
      <c r="M114" s="43">
        <f>M36/RES_summary!M$6</f>
        <v>1.7745799201472183</v>
      </c>
      <c r="N114" s="43">
        <f>N36/RES_summary!N$6</f>
        <v>1.9062650673761206</v>
      </c>
      <c r="O114" s="43">
        <f>O36/RES_summary!O$6</f>
        <v>2.070459626590166</v>
      </c>
      <c r="P114" s="43">
        <f>P36/RES_summary!P$6</f>
        <v>2.3245693697585632</v>
      </c>
      <c r="Q114" s="43">
        <f>Q36/RES_summary!Q$6</f>
        <v>2.7156118212257594</v>
      </c>
      <c r="R114" s="43">
        <f>R36/RES_summary!R$6</f>
        <v>2.8453687079186158</v>
      </c>
      <c r="S114" s="43">
        <f>S36/RES_summary!S$6</f>
        <v>2.981084954755667</v>
      </c>
      <c r="T114" s="43">
        <f>T36/RES_summary!T$6</f>
        <v>3.1157861955268182</v>
      </c>
      <c r="U114" s="43">
        <f>U36/RES_summary!U$6</f>
        <v>3.2224757295220829</v>
      </c>
      <c r="V114" s="43">
        <f>V36/RES_summary!V$6</f>
        <v>3.2968865164615728</v>
      </c>
      <c r="W114" s="43">
        <f>W36/RES_summary!W$6</f>
        <v>3.3496118284245853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0.30628318224499523</v>
      </c>
      <c r="C115" s="43">
        <f>C37/RES_summary!C$6</f>
        <v>0.34191088843325312</v>
      </c>
      <c r="D115" s="43">
        <f>D37/RES_summary!D$6</f>
        <v>0.39239476061367079</v>
      </c>
      <c r="E115" s="43">
        <f>E37/RES_summary!E$6</f>
        <v>0.46687219400049834</v>
      </c>
      <c r="F115" s="43">
        <f>F37/RES_summary!F$6</f>
        <v>0.5484321132083777</v>
      </c>
      <c r="G115" s="43">
        <f>G37/RES_summary!G$6</f>
        <v>0.60752140208535099</v>
      </c>
      <c r="H115" s="43">
        <f>H37/RES_summary!H$6</f>
        <v>0.65533452977861018</v>
      </c>
      <c r="I115" s="43">
        <f>I37/RES_summary!I$6</f>
        <v>0.72878007421226232</v>
      </c>
      <c r="J115" s="43">
        <f>J37/RES_summary!J$6</f>
        <v>0.78266856865860412</v>
      </c>
      <c r="K115" s="43">
        <f>K37/RES_summary!K$6</f>
        <v>0.85762302229811904</v>
      </c>
      <c r="L115" s="43">
        <f>L37/RES_summary!L$6</f>
        <v>0.93658963166441067</v>
      </c>
      <c r="M115" s="43">
        <f>M37/RES_summary!M$6</f>
        <v>1.0063452576905005</v>
      </c>
      <c r="N115" s="43">
        <f>N37/RES_summary!N$6</f>
        <v>1.0983820287662838</v>
      </c>
      <c r="O115" s="43">
        <f>O37/RES_summary!O$6</f>
        <v>1.2059396788218679</v>
      </c>
      <c r="P115" s="43">
        <f>P37/RES_summary!P$6</f>
        <v>1.3479441425806062</v>
      </c>
      <c r="Q115" s="43">
        <f>Q37/RES_summary!Q$6</f>
        <v>1.5132740366640383</v>
      </c>
      <c r="R115" s="43">
        <f>R37/RES_summary!R$6</f>
        <v>1.6654718787479026</v>
      </c>
      <c r="S115" s="43">
        <f>S37/RES_summary!S$6</f>
        <v>1.825861496986098</v>
      </c>
      <c r="T115" s="43">
        <f>T37/RES_summary!T$6</f>
        <v>1.989964221170277</v>
      </c>
      <c r="U115" s="43">
        <f>U37/RES_summary!U$6</f>
        <v>2.1392992520399559</v>
      </c>
      <c r="V115" s="43">
        <f>V37/RES_summary!V$6</f>
        <v>2.2704120503258696</v>
      </c>
      <c r="W115" s="43">
        <f>W37/RES_summary!W$6</f>
        <v>2.3715884782401848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14.616465371220878</v>
      </c>
      <c r="C117" s="44">
        <f>C39/RES_summary!C$6</f>
        <v>14.820981263994234</v>
      </c>
      <c r="D117" s="44">
        <f>D39/RES_summary!D$6</f>
        <v>15.061047494832238</v>
      </c>
      <c r="E117" s="44">
        <f>E39/RES_summary!E$6</f>
        <v>15.31596749284332</v>
      </c>
      <c r="F117" s="44">
        <f>F39/RES_summary!F$6</f>
        <v>15.565507194900636</v>
      </c>
      <c r="G117" s="44">
        <f>G39/RES_summary!G$6</f>
        <v>15.819829382829344</v>
      </c>
      <c r="H117" s="44">
        <f>H39/RES_summary!H$6</f>
        <v>16.10051692775372</v>
      </c>
      <c r="I117" s="44">
        <f>I39/RES_summary!I$6</f>
        <v>16.402990168525196</v>
      </c>
      <c r="J117" s="44">
        <f>J39/RES_summary!J$6</f>
        <v>16.697248172348321</v>
      </c>
      <c r="K117" s="44">
        <f>K39/RES_summary!K$6</f>
        <v>16.970049637535478</v>
      </c>
      <c r="L117" s="44">
        <f>L39/RES_summary!L$6</f>
        <v>17.250880047007985</v>
      </c>
      <c r="M117" s="44">
        <f>M39/RES_summary!M$6</f>
        <v>17.397547294554606</v>
      </c>
      <c r="N117" s="44">
        <f>N39/RES_summary!N$6</f>
        <v>17.923750877191353</v>
      </c>
      <c r="O117" s="44">
        <f>O39/RES_summary!O$6</f>
        <v>18.098462979406644</v>
      </c>
      <c r="P117" s="44">
        <f>P39/RES_summary!P$6</f>
        <v>18.592435474129037</v>
      </c>
      <c r="Q117" s="44">
        <f>Q39/RES_summary!Q$6</f>
        <v>18.709893500616644</v>
      </c>
      <c r="R117" s="44">
        <f>R39/RES_summary!R$6</f>
        <v>19.012242792536966</v>
      </c>
      <c r="S117" s="44">
        <f>S39/RES_summary!S$6</f>
        <v>19.161865556041619</v>
      </c>
      <c r="T117" s="44">
        <f>T39/RES_summary!T$6</f>
        <v>19.349957192349407</v>
      </c>
      <c r="U117" s="44">
        <f>U39/RES_summary!U$6</f>
        <v>19.809727633293296</v>
      </c>
      <c r="V117" s="44">
        <f>V39/RES_summary!V$6</f>
        <v>20.212213459423538</v>
      </c>
      <c r="W117" s="44">
        <f>W39/RES_summary!W$6</f>
        <v>20.898666750276533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0.50573947325877788</v>
      </c>
      <c r="C118" s="45">
        <f>C40/RES_summary!C$6</f>
        <v>0.5251862899698152</v>
      </c>
      <c r="D118" s="45">
        <f>D40/RES_summary!D$6</f>
        <v>0.55381529838575594</v>
      </c>
      <c r="E118" s="45">
        <f>E40/RES_summary!E$6</f>
        <v>0.5859533423911184</v>
      </c>
      <c r="F118" s="45">
        <f>F40/RES_summary!F$6</f>
        <v>0.60373548831549639</v>
      </c>
      <c r="G118" s="45">
        <f>G40/RES_summary!G$6</f>
        <v>0.63088579057341687</v>
      </c>
      <c r="H118" s="45">
        <f>H40/RES_summary!H$6</f>
        <v>0.64926659568153433</v>
      </c>
      <c r="I118" s="45">
        <f>I40/RES_summary!I$6</f>
        <v>0.66832047228614</v>
      </c>
      <c r="J118" s="45">
        <f>J40/RES_summary!J$6</f>
        <v>0.69352603989376471</v>
      </c>
      <c r="K118" s="45">
        <f>K40/RES_summary!K$6</f>
        <v>0.71006333317193593</v>
      </c>
      <c r="L118" s="45">
        <f>L40/RES_summary!L$6</f>
        <v>0.73478545807488038</v>
      </c>
      <c r="M118" s="45">
        <f>M40/RES_summary!M$6</f>
        <v>0.75767759139099866</v>
      </c>
      <c r="N118" s="45">
        <f>N40/RES_summary!N$6</f>
        <v>0.78969545950640407</v>
      </c>
      <c r="O118" s="45">
        <f>O40/RES_summary!O$6</f>
        <v>0.83156047522702659</v>
      </c>
      <c r="P118" s="45">
        <f>P40/RES_summary!P$6</f>
        <v>0.87244417826181542</v>
      </c>
      <c r="Q118" s="45">
        <f>Q40/RES_summary!Q$6</f>
        <v>0.91139042179410001</v>
      </c>
      <c r="R118" s="45">
        <f>R40/RES_summary!R$6</f>
        <v>0.9386771836929847</v>
      </c>
      <c r="S118" s="45">
        <f>S40/RES_summary!S$6</f>
        <v>0.96779224597831859</v>
      </c>
      <c r="T118" s="45">
        <f>T40/RES_summary!T$6</f>
        <v>0.9988493135440677</v>
      </c>
      <c r="U118" s="45">
        <f>U40/RES_summary!U$6</f>
        <v>1.024649514767725</v>
      </c>
      <c r="V118" s="45">
        <f>V40/RES_summary!V$6</f>
        <v>1.0465515345992962</v>
      </c>
      <c r="W118" s="45">
        <f>W40/RES_summary!W$6</f>
        <v>1.0524919607315371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70.46859001488184</v>
      </c>
      <c r="C122" s="29">
        <f t="shared" si="78"/>
        <v>69.979367687121751</v>
      </c>
      <c r="D122" s="29">
        <f t="shared" si="78"/>
        <v>69.221057565108964</v>
      </c>
      <c r="E122" s="29">
        <f t="shared" si="78"/>
        <v>68.236405910495833</v>
      </c>
      <c r="F122" s="29">
        <f t="shared" si="78"/>
        <v>67.649646395193614</v>
      </c>
      <c r="G122" s="29">
        <f t="shared" si="78"/>
        <v>67.098109704464619</v>
      </c>
      <c r="H122" s="29">
        <f t="shared" si="78"/>
        <v>64.459881754848496</v>
      </c>
      <c r="I122" s="29">
        <f t="shared" si="78"/>
        <v>60.774238141514473</v>
      </c>
      <c r="J122" s="29">
        <f t="shared" si="78"/>
        <v>59.058011398748953</v>
      </c>
      <c r="K122" s="29">
        <f t="shared" si="78"/>
        <v>58.446510651497938</v>
      </c>
      <c r="L122" s="29">
        <f t="shared" si="78"/>
        <v>57.225977200290444</v>
      </c>
      <c r="M122" s="29">
        <f t="shared" si="78"/>
        <v>54.739179698957273</v>
      </c>
      <c r="N122" s="29">
        <f t="shared" si="78"/>
        <v>53.121854777828354</v>
      </c>
      <c r="O122" s="29">
        <f t="shared" si="78"/>
        <v>52.39448936681422</v>
      </c>
      <c r="P122" s="29">
        <f t="shared" si="78"/>
        <v>51.173866834527914</v>
      </c>
      <c r="Q122" s="29">
        <f t="shared" si="78"/>
        <v>48.722330644910038</v>
      </c>
      <c r="R122" s="29">
        <f t="shared" ref="R122:V122" si="79">R83*R109</f>
        <v>46.922413107512995</v>
      </c>
      <c r="S122" s="29">
        <f t="shared" si="79"/>
        <v>44.678410586871308</v>
      </c>
      <c r="T122" s="29">
        <f t="shared" si="79"/>
        <v>42.474507209922407</v>
      </c>
      <c r="U122" s="29">
        <f t="shared" si="79"/>
        <v>41.855208999117053</v>
      </c>
      <c r="V122" s="29">
        <f t="shared" si="79"/>
        <v>40.523062333831405</v>
      </c>
      <c r="W122" s="29">
        <f t="shared" ref="W122" si="80">W83*W109</f>
        <v>39.031746218839587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797.19527857464334</v>
      </c>
      <c r="C123" s="29">
        <f t="shared" si="81"/>
        <v>788.61259129832774</v>
      </c>
      <c r="D123" s="29">
        <f t="shared" si="81"/>
        <v>776.61310411487796</v>
      </c>
      <c r="E123" s="29">
        <f t="shared" si="81"/>
        <v>760.84549529371634</v>
      </c>
      <c r="F123" s="29">
        <f t="shared" si="81"/>
        <v>743.79859153948337</v>
      </c>
      <c r="G123" s="29">
        <f t="shared" si="81"/>
        <v>727.24796332941219</v>
      </c>
      <c r="H123" s="29">
        <f t="shared" si="81"/>
        <v>707.45537993342066</v>
      </c>
      <c r="I123" s="29">
        <f t="shared" si="81"/>
        <v>686.99918719460243</v>
      </c>
      <c r="J123" s="29">
        <f t="shared" si="81"/>
        <v>664.69223862235026</v>
      </c>
      <c r="K123" s="29">
        <f t="shared" si="81"/>
        <v>643.20148345172697</v>
      </c>
      <c r="L123" s="29">
        <f t="shared" si="81"/>
        <v>621.36036914793874</v>
      </c>
      <c r="M123" s="29">
        <f t="shared" si="81"/>
        <v>598.95895810294303</v>
      </c>
      <c r="N123" s="29">
        <f t="shared" si="81"/>
        <v>576.31673587663272</v>
      </c>
      <c r="O123" s="29">
        <f t="shared" si="81"/>
        <v>553.74710966593329</v>
      </c>
      <c r="P123" s="29">
        <f t="shared" si="81"/>
        <v>531.44989923326034</v>
      </c>
      <c r="Q123" s="29">
        <f t="shared" si="81"/>
        <v>508.59075063726874</v>
      </c>
      <c r="R123" s="29">
        <f t="shared" ref="R123:V123" si="82">R84*R110</f>
        <v>492.63200101656872</v>
      </c>
      <c r="S123" s="29">
        <f t="shared" si="82"/>
        <v>478.09239764303703</v>
      </c>
      <c r="T123" s="29">
        <f t="shared" si="82"/>
        <v>463.22423259519218</v>
      </c>
      <c r="U123" s="29">
        <f t="shared" si="82"/>
        <v>449.52992069581774</v>
      </c>
      <c r="V123" s="29">
        <f t="shared" si="82"/>
        <v>437.86127848082333</v>
      </c>
      <c r="W123" s="29">
        <f t="shared" ref="W123" si="83">W84*W110</f>
        <v>425.91948581936794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279.59804424279247</v>
      </c>
      <c r="C124" s="29">
        <f t="shared" si="84"/>
        <v>291.95682404955534</v>
      </c>
      <c r="D124" s="29">
        <f t="shared" si="84"/>
        <v>303.89099116640352</v>
      </c>
      <c r="E124" s="29">
        <f t="shared" si="84"/>
        <v>317.94943043517389</v>
      </c>
      <c r="F124" s="29">
        <f t="shared" si="84"/>
        <v>359.19554646742125</v>
      </c>
      <c r="G124" s="29">
        <f t="shared" si="84"/>
        <v>396.75026857568906</v>
      </c>
      <c r="H124" s="29">
        <f t="shared" si="84"/>
        <v>400.77742311412476</v>
      </c>
      <c r="I124" s="29">
        <f t="shared" si="84"/>
        <v>404.38905529267583</v>
      </c>
      <c r="J124" s="29">
        <f t="shared" si="84"/>
        <v>419.91852979195562</v>
      </c>
      <c r="K124" s="29">
        <f t="shared" si="84"/>
        <v>417.38769972772542</v>
      </c>
      <c r="L124" s="29">
        <f t="shared" si="84"/>
        <v>413.54169436587307</v>
      </c>
      <c r="M124" s="29">
        <f t="shared" si="84"/>
        <v>403.81137077119513</v>
      </c>
      <c r="N124" s="29">
        <f t="shared" si="84"/>
        <v>395.66623067828817</v>
      </c>
      <c r="O124" s="29">
        <f t="shared" si="84"/>
        <v>389.70831983071747</v>
      </c>
      <c r="P124" s="29">
        <f t="shared" si="84"/>
        <v>377.2169074244801</v>
      </c>
      <c r="Q124" s="29">
        <f t="shared" si="84"/>
        <v>360.12773577759486</v>
      </c>
      <c r="R124" s="29">
        <f t="shared" ref="R124:V124" si="85">R85*R111</f>
        <v>335.83641181450349</v>
      </c>
      <c r="S124" s="29">
        <f t="shared" si="85"/>
        <v>308.59186912951537</v>
      </c>
      <c r="T124" s="29">
        <f t="shared" si="85"/>
        <v>293.22652888144927</v>
      </c>
      <c r="U124" s="29">
        <f t="shared" si="85"/>
        <v>283.80576823450377</v>
      </c>
      <c r="V124" s="29">
        <f t="shared" si="85"/>
        <v>268.24136828594442</v>
      </c>
      <c r="W124" s="29">
        <f t="shared" ref="W124" si="86">W85*W111</f>
        <v>260.95280190578933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215.44438457320206</v>
      </c>
      <c r="C125" s="29">
        <f t="shared" si="87"/>
        <v>217.21200810138947</v>
      </c>
      <c r="D125" s="29">
        <f t="shared" si="87"/>
        <v>218.47420449500041</v>
      </c>
      <c r="E125" s="29">
        <f t="shared" si="87"/>
        <v>219.61573920061676</v>
      </c>
      <c r="F125" s="29">
        <f t="shared" si="87"/>
        <v>225.24072169756772</v>
      </c>
      <c r="G125" s="29">
        <f t="shared" si="87"/>
        <v>236.53994358676971</v>
      </c>
      <c r="H125" s="29">
        <f t="shared" si="87"/>
        <v>238.42287927906875</v>
      </c>
      <c r="I125" s="29">
        <f t="shared" si="87"/>
        <v>245.06094766063092</v>
      </c>
      <c r="J125" s="29">
        <f t="shared" si="87"/>
        <v>260.53997488859841</v>
      </c>
      <c r="K125" s="29">
        <f t="shared" si="87"/>
        <v>255.3203720804529</v>
      </c>
      <c r="L125" s="29">
        <f t="shared" si="87"/>
        <v>255.83310425052795</v>
      </c>
      <c r="M125" s="29">
        <f t="shared" si="87"/>
        <v>254.46958708966855</v>
      </c>
      <c r="N125" s="29">
        <f t="shared" si="87"/>
        <v>249.93893428347948</v>
      </c>
      <c r="O125" s="29">
        <f t="shared" si="87"/>
        <v>254.93878525591668</v>
      </c>
      <c r="P125" s="29">
        <f t="shared" si="87"/>
        <v>248.43592532325604</v>
      </c>
      <c r="Q125" s="29">
        <f t="shared" si="87"/>
        <v>241.38407089687456</v>
      </c>
      <c r="R125" s="29">
        <f t="shared" ref="R125:V125" si="88">R86*R112</f>
        <v>238.77387423065215</v>
      </c>
      <c r="S125" s="29">
        <f t="shared" si="88"/>
        <v>237.94291484460484</v>
      </c>
      <c r="T125" s="29">
        <f t="shared" si="88"/>
        <v>235.82202306031635</v>
      </c>
      <c r="U125" s="29">
        <f t="shared" si="88"/>
        <v>243.32225991414535</v>
      </c>
      <c r="V125" s="29">
        <f t="shared" si="88"/>
        <v>250.49336081976057</v>
      </c>
      <c r="W125" s="29">
        <f t="shared" ref="W125" si="89">W86*W112</f>
        <v>257.71955388507496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201.87343803953263</v>
      </c>
      <c r="C127" s="29">
        <f t="shared" si="90"/>
        <v>220.51081215717662</v>
      </c>
      <c r="D127" s="29">
        <f t="shared" si="90"/>
        <v>250.11692802605558</v>
      </c>
      <c r="E127" s="29">
        <f t="shared" si="90"/>
        <v>291.19322424450456</v>
      </c>
      <c r="F127" s="29">
        <f t="shared" si="90"/>
        <v>330.50644537543718</v>
      </c>
      <c r="G127" s="29">
        <f t="shared" si="90"/>
        <v>369.99842323678763</v>
      </c>
      <c r="H127" s="29">
        <f t="shared" si="90"/>
        <v>403.25134332112242</v>
      </c>
      <c r="I127" s="29">
        <f t="shared" si="90"/>
        <v>436.11564845424817</v>
      </c>
      <c r="J127" s="29">
        <f t="shared" si="90"/>
        <v>462.3182366202675</v>
      </c>
      <c r="K127" s="29">
        <f t="shared" si="90"/>
        <v>482.62018154621438</v>
      </c>
      <c r="L127" s="29">
        <f t="shared" si="90"/>
        <v>509.47499442007398</v>
      </c>
      <c r="M127" s="29">
        <f t="shared" si="90"/>
        <v>525.66339122377053</v>
      </c>
      <c r="N127" s="29">
        <f t="shared" si="90"/>
        <v>539.25303578393437</v>
      </c>
      <c r="O127" s="29">
        <f t="shared" si="90"/>
        <v>554.84184203390237</v>
      </c>
      <c r="P127" s="29">
        <f t="shared" si="90"/>
        <v>581.49304290414875</v>
      </c>
      <c r="Q127" s="29">
        <f t="shared" si="90"/>
        <v>616.28814723104801</v>
      </c>
      <c r="R127" s="29">
        <f t="shared" ref="R127:V127" si="91">R88*R114</f>
        <v>603.43609723312238</v>
      </c>
      <c r="S127" s="29">
        <f t="shared" si="91"/>
        <v>593.47166209464524</v>
      </c>
      <c r="T127" s="29">
        <f t="shared" si="91"/>
        <v>575.69661055790391</v>
      </c>
      <c r="U127" s="29">
        <f t="shared" si="91"/>
        <v>553.17612738635103</v>
      </c>
      <c r="V127" s="29">
        <f t="shared" si="91"/>
        <v>526.41837875911597</v>
      </c>
      <c r="W127" s="29">
        <f t="shared" ref="W127" si="92">W88*W114</f>
        <v>501.14879196940706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119.31305352607033</v>
      </c>
      <c r="C128" s="29">
        <f t="shared" si="93"/>
        <v>130.03210978590309</v>
      </c>
      <c r="D128" s="29">
        <f t="shared" si="93"/>
        <v>144.4882907687286</v>
      </c>
      <c r="E128" s="29">
        <f t="shared" si="93"/>
        <v>165.32462691834516</v>
      </c>
      <c r="F128" s="29">
        <f t="shared" si="93"/>
        <v>186.55785664844373</v>
      </c>
      <c r="G128" s="29">
        <f t="shared" si="93"/>
        <v>198.7627702533569</v>
      </c>
      <c r="H128" s="29">
        <f t="shared" si="93"/>
        <v>205.65328515414282</v>
      </c>
      <c r="I128" s="29">
        <f t="shared" si="93"/>
        <v>217.68080580768145</v>
      </c>
      <c r="J128" s="29">
        <f t="shared" si="93"/>
        <v>220.84067281276447</v>
      </c>
      <c r="K128" s="29">
        <f t="shared" si="93"/>
        <v>227.06724017888936</v>
      </c>
      <c r="L128" s="29">
        <f t="shared" si="93"/>
        <v>234.6025558235315</v>
      </c>
      <c r="M128" s="29">
        <f t="shared" si="93"/>
        <v>237.8590045415302</v>
      </c>
      <c r="N128" s="29">
        <f t="shared" si="93"/>
        <v>242.26979649003178</v>
      </c>
      <c r="O128" s="29">
        <f t="shared" si="93"/>
        <v>247.87978644951406</v>
      </c>
      <c r="P128" s="29">
        <f t="shared" si="93"/>
        <v>258.34756492110205</v>
      </c>
      <c r="Q128" s="29">
        <f t="shared" si="93"/>
        <v>274.82065584661456</v>
      </c>
      <c r="R128" s="29">
        <f t="shared" ref="R128:V128" si="94">R89*R115</f>
        <v>290.86572065007232</v>
      </c>
      <c r="S128" s="29">
        <f t="shared" si="94"/>
        <v>308.15125591169908</v>
      </c>
      <c r="T128" s="29">
        <f t="shared" si="94"/>
        <v>328.41202551430371</v>
      </c>
      <c r="U128" s="29">
        <f t="shared" si="94"/>
        <v>347.82323563268886</v>
      </c>
      <c r="V128" s="29">
        <f t="shared" si="94"/>
        <v>365.65375303623063</v>
      </c>
      <c r="W128" s="29">
        <f t="shared" ref="W128" si="95">W89*W115</f>
        <v>378.31504262509094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994.58762669332509</v>
      </c>
      <c r="C130" s="31">
        <f t="shared" si="96"/>
        <v>1002.9969620196277</v>
      </c>
      <c r="D130" s="31">
        <f t="shared" si="96"/>
        <v>1006.7448675779096</v>
      </c>
      <c r="E130" s="31">
        <f t="shared" si="96"/>
        <v>1008.8546669299161</v>
      </c>
      <c r="F130" s="31">
        <f t="shared" si="96"/>
        <v>1007.0556615152965</v>
      </c>
      <c r="G130" s="31">
        <f t="shared" si="96"/>
        <v>1005.1522427965725</v>
      </c>
      <c r="H130" s="31">
        <f t="shared" si="96"/>
        <v>1002.9200406385772</v>
      </c>
      <c r="I130" s="31">
        <f t="shared" si="96"/>
        <v>997.94117124655634</v>
      </c>
      <c r="J130" s="31">
        <f t="shared" si="96"/>
        <v>984.4692804858056</v>
      </c>
      <c r="K130" s="31">
        <f t="shared" si="96"/>
        <v>965.00624504270036</v>
      </c>
      <c r="L130" s="31">
        <f t="shared" si="96"/>
        <v>938.8122933155546</v>
      </c>
      <c r="M130" s="31">
        <f t="shared" si="96"/>
        <v>898.64169548828556</v>
      </c>
      <c r="N130" s="31">
        <f t="shared" si="96"/>
        <v>878.00736708654438</v>
      </c>
      <c r="O130" s="31">
        <f t="shared" si="96"/>
        <v>852.37307217183866</v>
      </c>
      <c r="P130" s="31">
        <f t="shared" si="96"/>
        <v>834.54916558670811</v>
      </c>
      <c r="Q130" s="31">
        <f t="shared" si="96"/>
        <v>790.68468510539071</v>
      </c>
      <c r="R130" s="31">
        <f t="shared" ref="R130:V130" si="97">R91*R117</f>
        <v>750.59519948220816</v>
      </c>
      <c r="S130" s="31">
        <f t="shared" si="97"/>
        <v>705.71786637285436</v>
      </c>
      <c r="T130" s="31">
        <f t="shared" si="97"/>
        <v>654.97594815236255</v>
      </c>
      <c r="U130" s="31">
        <f t="shared" si="97"/>
        <v>608.05758209136945</v>
      </c>
      <c r="V130" s="31">
        <f t="shared" si="97"/>
        <v>567.15918489776413</v>
      </c>
      <c r="W130" s="31">
        <f t="shared" ref="W130" si="98">W91*W117</f>
        <v>539.81757385112564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4613.8719144280531</v>
      </c>
      <c r="C131" s="33">
        <f t="shared" si="99"/>
        <v>4761.6714668290215</v>
      </c>
      <c r="D131" s="33">
        <f t="shared" si="99"/>
        <v>4983.267353221383</v>
      </c>
      <c r="E131" s="33">
        <f t="shared" si="99"/>
        <v>5234.1460040475449</v>
      </c>
      <c r="F131" s="33">
        <f t="shared" si="99"/>
        <v>5357.205669769708</v>
      </c>
      <c r="G131" s="33">
        <f t="shared" si="99"/>
        <v>5561.8468841628728</v>
      </c>
      <c r="H131" s="33">
        <f t="shared" si="99"/>
        <v>5689.5969874353241</v>
      </c>
      <c r="I131" s="33">
        <f t="shared" si="99"/>
        <v>5822.8968532548433</v>
      </c>
      <c r="J131" s="33">
        <f t="shared" si="99"/>
        <v>6003.2126756923553</v>
      </c>
      <c r="K131" s="33">
        <f t="shared" si="99"/>
        <v>6112.8335860233301</v>
      </c>
      <c r="L131" s="33">
        <f t="shared" si="99"/>
        <v>6275.048918055687</v>
      </c>
      <c r="M131" s="33">
        <f t="shared" si="99"/>
        <v>6400.7772731919067</v>
      </c>
      <c r="N131" s="33">
        <f t="shared" si="99"/>
        <v>6586.2284579469897</v>
      </c>
      <c r="O131" s="33">
        <f t="shared" si="99"/>
        <v>6835.8882466164014</v>
      </c>
      <c r="P131" s="33">
        <f t="shared" si="99"/>
        <v>7051.0752690783975</v>
      </c>
      <c r="Q131" s="33">
        <f t="shared" si="99"/>
        <v>7235.6574261740834</v>
      </c>
      <c r="R131" s="33">
        <f t="shared" ref="R131:V131" si="100">R92*R118</f>
        <v>7311.1754117981154</v>
      </c>
      <c r="S131" s="33">
        <f t="shared" si="100"/>
        <v>7398.6642894027227</v>
      </c>
      <c r="T131" s="33">
        <f t="shared" si="100"/>
        <v>7476.9158348753826</v>
      </c>
      <c r="U131" s="33">
        <f t="shared" si="100"/>
        <v>7504.5988735725323</v>
      </c>
      <c r="V131" s="33">
        <f t="shared" si="100"/>
        <v>7510.4784125329343</v>
      </c>
      <c r="W131" s="33">
        <f t="shared" ref="W131" si="101">W92*W118</f>
        <v>7399.6679554397015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2206.2669722310384</v>
      </c>
      <c r="C133" s="19">
        <f t="shared" ref="C133:Q133" si="103">SUM(C134,C139,C142)</f>
        <v>2250.6706025812164</v>
      </c>
      <c r="D133" s="19">
        <f t="shared" si="103"/>
        <v>2315.4708166349392</v>
      </c>
      <c r="E133" s="19">
        <f t="shared" si="103"/>
        <v>2402.0374116016778</v>
      </c>
      <c r="F133" s="19">
        <f t="shared" si="103"/>
        <v>2489.988253988352</v>
      </c>
      <c r="G133" s="19">
        <f t="shared" si="103"/>
        <v>2577.0938546490074</v>
      </c>
      <c r="H133" s="19">
        <f t="shared" si="103"/>
        <v>2611.5345605463181</v>
      </c>
      <c r="I133" s="19">
        <f t="shared" si="103"/>
        <v>2638.5435969718346</v>
      </c>
      <c r="J133" s="19">
        <f t="shared" si="103"/>
        <v>2663.2530606875016</v>
      </c>
      <c r="K133" s="19">
        <f t="shared" si="103"/>
        <v>2666.9606479758254</v>
      </c>
      <c r="L133" s="19">
        <f t="shared" si="103"/>
        <v>2679.0280656272853</v>
      </c>
      <c r="M133" s="19">
        <f t="shared" si="103"/>
        <v>2653.1500004176837</v>
      </c>
      <c r="N133" s="19">
        <f t="shared" si="103"/>
        <v>2645.6747362060214</v>
      </c>
      <c r="O133" s="19">
        <f t="shared" si="103"/>
        <v>2655.8424881335759</v>
      </c>
      <c r="P133" s="19">
        <f t="shared" si="103"/>
        <v>2676.3333517386309</v>
      </c>
      <c r="Q133" s="19">
        <f t="shared" si="103"/>
        <v>2684.5860925908532</v>
      </c>
      <c r="R133" s="19">
        <f t="shared" ref="R133:V133" si="104">SUM(R134,R139,R142)</f>
        <v>2646.2514149339995</v>
      </c>
      <c r="S133" s="19">
        <f t="shared" si="104"/>
        <v>2610.2364652622482</v>
      </c>
      <c r="T133" s="19">
        <f t="shared" si="104"/>
        <v>2545.2715594217675</v>
      </c>
      <c r="U133" s="19">
        <f t="shared" si="104"/>
        <v>2484.986966543056</v>
      </c>
      <c r="V133" s="19">
        <f t="shared" si="104"/>
        <v>2494.2017635051857</v>
      </c>
      <c r="W133" s="19">
        <f t="shared" ref="W133" si="105">SUM(W134,W139,W142)</f>
        <v>2528.9701572962922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1140.2025447112776</v>
      </c>
      <c r="C134" s="22">
        <f t="shared" ref="C134:Q134" si="107">SUM(C135:C138)</f>
        <v>1130.0542905487171</v>
      </c>
      <c r="D134" s="22">
        <f t="shared" si="107"/>
        <v>1121.1570811280119</v>
      </c>
      <c r="E134" s="22">
        <f t="shared" si="107"/>
        <v>1111.7064472909656</v>
      </c>
      <c r="F134" s="22">
        <f t="shared" si="107"/>
        <v>1113.217293736765</v>
      </c>
      <c r="G134" s="22">
        <f t="shared" si="107"/>
        <v>1116.8928145741229</v>
      </c>
      <c r="H134" s="22">
        <f t="shared" si="107"/>
        <v>1087.3804410092644</v>
      </c>
      <c r="I134" s="22">
        <f t="shared" si="107"/>
        <v>1049.2126200552184</v>
      </c>
      <c r="J134" s="22">
        <f t="shared" si="107"/>
        <v>1033.5606274092775</v>
      </c>
      <c r="K134" s="22">
        <f t="shared" si="107"/>
        <v>1013.2427204551699</v>
      </c>
      <c r="L134" s="22">
        <f t="shared" si="107"/>
        <v>989.42757507659758</v>
      </c>
      <c r="M134" s="22">
        <f t="shared" si="107"/>
        <v>948.85809801966468</v>
      </c>
      <c r="N134" s="22">
        <f t="shared" si="107"/>
        <v>919.86052916181222</v>
      </c>
      <c r="O134" s="22">
        <f t="shared" si="107"/>
        <v>905.21083686839745</v>
      </c>
      <c r="P134" s="22">
        <f t="shared" si="107"/>
        <v>877.97166110973706</v>
      </c>
      <c r="Q134" s="22">
        <f t="shared" si="107"/>
        <v>839.49782548064536</v>
      </c>
      <c r="R134" s="22">
        <f t="shared" ref="R134:V134" si="108">SUM(R135:R138)</f>
        <v>810.88345704546259</v>
      </c>
      <c r="S134" s="22">
        <f t="shared" si="108"/>
        <v>780.19478500666105</v>
      </c>
      <c r="T134" s="22">
        <f t="shared" si="108"/>
        <v>749.09280003921174</v>
      </c>
      <c r="U134" s="22">
        <f t="shared" si="108"/>
        <v>737.11607779126484</v>
      </c>
      <c r="V134" s="22">
        <f t="shared" si="108"/>
        <v>724.71946388074537</v>
      </c>
      <c r="W134" s="22">
        <f t="shared" ref="W134" si="109">SUM(W135:W138)</f>
        <v>717.50782358827792</v>
      </c>
      <c r="DA134" s="57"/>
    </row>
    <row r="135" spans="1:105" ht="12" customHeight="1" x14ac:dyDescent="0.25">
      <c r="A135" s="28" t="s">
        <v>32</v>
      </c>
      <c r="B135" s="29">
        <f>B5*1000*11630/RES_summary!B$6</f>
        <v>617.30484853036455</v>
      </c>
      <c r="C135" s="29">
        <f>C5*1000*11630/RES_summary!C$6</f>
        <v>613.01926093918644</v>
      </c>
      <c r="D135" s="29">
        <f>D5*1000*11630/RES_summary!D$6</f>
        <v>606.3764642703544</v>
      </c>
      <c r="E135" s="29">
        <f>E5*1000*11630/RES_summary!E$6</f>
        <v>597.75091577594299</v>
      </c>
      <c r="F135" s="29">
        <f>F5*1000*11630/RES_summary!F$6</f>
        <v>592.61090242189573</v>
      </c>
      <c r="G135" s="29">
        <f>G5*1000*11630/RES_summary!G$6</f>
        <v>587.7794410111095</v>
      </c>
      <c r="H135" s="29">
        <f>H5*1000*11630/RES_summary!H$6</f>
        <v>564.66856417247209</v>
      </c>
      <c r="I135" s="29">
        <f>I5*1000*11630/RES_summary!I$6</f>
        <v>532.38232611966635</v>
      </c>
      <c r="J135" s="29">
        <f>J5*1000*11630/RES_summary!J$6</f>
        <v>517.34817985304051</v>
      </c>
      <c r="K135" s="29">
        <f>K5*1000*11630/RES_summary!K$6</f>
        <v>511.99143330712178</v>
      </c>
      <c r="L135" s="29">
        <f>L5*1000*11630/RES_summary!L$6</f>
        <v>501.29956027454415</v>
      </c>
      <c r="M135" s="29">
        <f>M5*1000*11630/RES_summary!M$6</f>
        <v>479.51521416286533</v>
      </c>
      <c r="N135" s="29">
        <f>N5*1000*11630/RES_summary!N$6</f>
        <v>465.34744785377598</v>
      </c>
      <c r="O135" s="29">
        <f>O5*1000*11630/RES_summary!O$6</f>
        <v>458.97572685329231</v>
      </c>
      <c r="P135" s="29">
        <f>P5*1000*11630/RES_summary!P$6</f>
        <v>448.28307347046422</v>
      </c>
      <c r="Q135" s="29">
        <f>Q5*1000*11630/RES_summary!Q$6</f>
        <v>426.80761644941174</v>
      </c>
      <c r="R135" s="29">
        <f>R5*1000*11630/RES_summary!R$6</f>
        <v>411.04033882181363</v>
      </c>
      <c r="S135" s="29">
        <f>S5*1000*11630/RES_summary!S$6</f>
        <v>391.38287674099257</v>
      </c>
      <c r="T135" s="29">
        <f>T5*1000*11630/RES_summary!T$6</f>
        <v>372.0766831589201</v>
      </c>
      <c r="U135" s="29">
        <f>U5*1000*11630/RES_summary!U$6</f>
        <v>366.65163083226548</v>
      </c>
      <c r="V135" s="29">
        <f>V5*1000*11630/RES_summary!V$6</f>
        <v>354.98202604436307</v>
      </c>
      <c r="W135" s="29">
        <f>W5*1000*11630/RES_summary!W$6</f>
        <v>341.91809687703466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350.68647394562396</v>
      </c>
      <c r="C136" s="29">
        <f>C6*1000*11630/RES_summary!C$6</f>
        <v>340.21888720385073</v>
      </c>
      <c r="D136" s="29">
        <f>D6*1000*11630/RES_summary!D$6</f>
        <v>334.22842495648916</v>
      </c>
      <c r="E136" s="29">
        <f>E6*1000*11630/RES_summary!E$6</f>
        <v>328.4302455467278</v>
      </c>
      <c r="F136" s="29">
        <f>F6*1000*11630/RES_summary!F$6</f>
        <v>321.94886066632097</v>
      </c>
      <c r="G136" s="29">
        <f>G6*1000*11630/RES_summary!G$6</f>
        <v>315.70225530449972</v>
      </c>
      <c r="H136" s="29">
        <f>H6*1000*11630/RES_summary!H$6</f>
        <v>307.91433689211055</v>
      </c>
      <c r="I136" s="29">
        <f>I6*1000*11630/RES_summary!I$6</f>
        <v>298.66186481664027</v>
      </c>
      <c r="J136" s="29">
        <f>J6*1000*11630/RES_summary!J$6</f>
        <v>287.6934894696941</v>
      </c>
      <c r="K136" s="29">
        <f>K6*1000*11630/RES_summary!K$6</f>
        <v>277.59774932253271</v>
      </c>
      <c r="L136" s="29">
        <f>L6*1000*11630/RES_summary!L$6</f>
        <v>267.49369169787792</v>
      </c>
      <c r="M136" s="29">
        <f>M6*1000*11630/RES_summary!M$6</f>
        <v>256.54107470374555</v>
      </c>
      <c r="N136" s="29">
        <f>N6*1000*11630/RES_summary!N$6</f>
        <v>245.36344837485368</v>
      </c>
      <c r="O136" s="29">
        <f>O6*1000*11630/RES_summary!O$6</f>
        <v>233.90866629916573</v>
      </c>
      <c r="P136" s="29">
        <f>P6*1000*11630/RES_summary!P$6</f>
        <v>222.86402174605158</v>
      </c>
      <c r="Q136" s="29">
        <f>Q6*1000*11630/RES_summary!Q$6</f>
        <v>212.64582615936837</v>
      </c>
      <c r="R136" s="29">
        <f>R6*1000*11630/RES_summary!R$6</f>
        <v>205.8262165015031</v>
      </c>
      <c r="S136" s="29">
        <f>S6*1000*11630/RES_summary!S$6</f>
        <v>199.53713479713198</v>
      </c>
      <c r="T136" s="29">
        <f>T6*1000*11630/RES_summary!T$6</f>
        <v>191.5866416131511</v>
      </c>
      <c r="U136" s="29">
        <f>U6*1000*11630/RES_summary!U$6</f>
        <v>183.43842819089303</v>
      </c>
      <c r="V136" s="29">
        <f>V6*1000*11630/RES_summary!V$6</f>
        <v>178.43328543612793</v>
      </c>
      <c r="W136" s="29">
        <f>W6*1000*11630/RES_summary!W$6</f>
        <v>173.86469937510842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74.498380148875441</v>
      </c>
      <c r="C137" s="29">
        <f>C7*1000*11630/RES_summary!C$6</f>
        <v>77.271688382823058</v>
      </c>
      <c r="D137" s="29">
        <f>D7*1000*11630/RES_summary!D$6</f>
        <v>79.598003333598442</v>
      </c>
      <c r="E137" s="29">
        <f>E7*1000*11630/RES_summary!E$6</f>
        <v>83.154336388157034</v>
      </c>
      <c r="F137" s="29">
        <f>F7*1000*11630/RES_summary!F$6</f>
        <v>92.80537749235036</v>
      </c>
      <c r="G137" s="29">
        <f>G7*1000*11630/RES_summary!G$6</f>
        <v>101.26335892740144</v>
      </c>
      <c r="H137" s="29">
        <f>H7*1000*11630/RES_summary!H$6</f>
        <v>100.93375226842035</v>
      </c>
      <c r="I137" s="29">
        <f>I7*1000*11630/RES_summary!I$6</f>
        <v>100.43626785823595</v>
      </c>
      <c r="J137" s="29">
        <f>J7*1000*11630/RES_summary!J$6</f>
        <v>103.05640573770897</v>
      </c>
      <c r="K137" s="29">
        <f>K7*1000*11630/RES_summary!K$6</f>
        <v>100.65455389579674</v>
      </c>
      <c r="L137" s="29">
        <f>L7*1000*11630/RES_summary!L$6</f>
        <v>97.003377505995445</v>
      </c>
      <c r="M137" s="29">
        <f>M7*1000*11630/RES_summary!M$6</f>
        <v>91.165503423386909</v>
      </c>
      <c r="N137" s="29">
        <f>N7*1000*11630/RES_summary!N$6</f>
        <v>89.436189474135958</v>
      </c>
      <c r="O137" s="29">
        <f>O7*1000*11630/RES_summary!O$6</f>
        <v>88.813875736665068</v>
      </c>
      <c r="P137" s="29">
        <f>P7*1000*11630/RES_summary!P$6</f>
        <v>86.185119068093826</v>
      </c>
      <c r="Q137" s="29">
        <f>Q7*1000*11630/RES_summary!Q$6</f>
        <v>82.858712121913484</v>
      </c>
      <c r="R137" s="29">
        <f>R7*1000*11630/RES_summary!R$6</f>
        <v>78.738719319943982</v>
      </c>
      <c r="S137" s="29">
        <f>S7*1000*11630/RES_summary!S$6</f>
        <v>73.430129140269258</v>
      </c>
      <c r="T137" s="29">
        <f>T7*1000*11630/RES_summary!T$6</f>
        <v>70.036812537430265</v>
      </c>
      <c r="U137" s="29">
        <f>U7*1000*11630/RES_summary!U$6</f>
        <v>67.795887320835135</v>
      </c>
      <c r="V137" s="29">
        <f>V7*1000*11630/RES_summary!V$6</f>
        <v>63.993891971490655</v>
      </c>
      <c r="W137" s="29">
        <f>W7*1000*11630/RES_summary!W$6</f>
        <v>62.848380477536651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97.712842086413701</v>
      </c>
      <c r="C138" s="29">
        <f>C8*1000*11630/RES_summary!C$6</f>
        <v>99.544454022856783</v>
      </c>
      <c r="D138" s="29">
        <f>D8*1000*11630/RES_summary!D$6</f>
        <v>100.9541885675698</v>
      </c>
      <c r="E138" s="29">
        <f>E8*1000*11630/RES_summary!E$6</f>
        <v>102.37094958013772</v>
      </c>
      <c r="F138" s="29">
        <f>F8*1000*11630/RES_summary!F$6</f>
        <v>105.85215315619811</v>
      </c>
      <c r="G138" s="29">
        <f>G8*1000*11630/RES_summary!G$6</f>
        <v>112.14775933111207</v>
      </c>
      <c r="H138" s="29">
        <f>H8*1000*11630/RES_summary!H$6</f>
        <v>113.86378767626148</v>
      </c>
      <c r="I138" s="29">
        <f>I8*1000*11630/RES_summary!I$6</f>
        <v>117.73216126067581</v>
      </c>
      <c r="J138" s="29">
        <f>J8*1000*11630/RES_summary!J$6</f>
        <v>125.46255234883394</v>
      </c>
      <c r="K138" s="29">
        <f>K8*1000*11630/RES_summary!K$6</f>
        <v>122.99898392971862</v>
      </c>
      <c r="L138" s="29">
        <f>L8*1000*11630/RES_summary!L$6</f>
        <v>123.63094559818018</v>
      </c>
      <c r="M138" s="29">
        <f>M8*1000*11630/RES_summary!M$6</f>
        <v>121.63630572966692</v>
      </c>
      <c r="N138" s="29">
        <f>N8*1000*11630/RES_summary!N$6</f>
        <v>119.71344345904659</v>
      </c>
      <c r="O138" s="29">
        <f>O8*1000*11630/RES_summary!O$6</f>
        <v>123.51256797927432</v>
      </c>
      <c r="P138" s="29">
        <f>P8*1000*11630/RES_summary!P$6</f>
        <v>120.63944682512739</v>
      </c>
      <c r="Q138" s="29">
        <f>Q8*1000*11630/RES_summary!Q$6</f>
        <v>117.18567074995175</v>
      </c>
      <c r="R138" s="29">
        <f>R8*1000*11630/RES_summary!R$6</f>
        <v>115.27818240220178</v>
      </c>
      <c r="S138" s="29">
        <f>S8*1000*11630/RES_summary!S$6</f>
        <v>115.84464432826725</v>
      </c>
      <c r="T138" s="29">
        <f>T8*1000*11630/RES_summary!T$6</f>
        <v>115.3926627297103</v>
      </c>
      <c r="U138" s="29">
        <f>U8*1000*11630/RES_summary!U$6</f>
        <v>119.23013144727108</v>
      </c>
      <c r="V138" s="29">
        <f>V8*1000*11630/RES_summary!V$6</f>
        <v>127.31026042876367</v>
      </c>
      <c r="W138" s="29">
        <f>W8*1000*11630/RES_summary!W$6</f>
        <v>138.87664685859812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397.85698375196631</v>
      </c>
      <c r="C139" s="22">
        <f t="shared" ref="C139:Q139" si="111">SUM(C140:C141)</f>
        <v>437.12210221203111</v>
      </c>
      <c r="D139" s="22">
        <f t="shared" si="111"/>
        <v>495.80350912088221</v>
      </c>
      <c r="E139" s="22">
        <f t="shared" si="111"/>
        <v>576.85814446411871</v>
      </c>
      <c r="F139" s="22">
        <f t="shared" si="111"/>
        <v>655.31168112840646</v>
      </c>
      <c r="G139" s="22">
        <f t="shared" si="111"/>
        <v>727.21616662730537</v>
      </c>
      <c r="H139" s="22">
        <f t="shared" si="111"/>
        <v>784.11064364427159</v>
      </c>
      <c r="I139" s="22">
        <f t="shared" si="111"/>
        <v>843.51375044334827</v>
      </c>
      <c r="J139" s="22">
        <f t="shared" si="111"/>
        <v>882.77839423291789</v>
      </c>
      <c r="K139" s="22">
        <f t="shared" si="111"/>
        <v>912.98372193845785</v>
      </c>
      <c r="L139" s="22">
        <f t="shared" si="111"/>
        <v>955.14849675120217</v>
      </c>
      <c r="M139" s="22">
        <f t="shared" si="111"/>
        <v>983.84663630348746</v>
      </c>
      <c r="N139" s="22">
        <f t="shared" si="111"/>
        <v>1008.0782892139915</v>
      </c>
      <c r="O139" s="22">
        <f t="shared" si="111"/>
        <v>1035.2049472549493</v>
      </c>
      <c r="P139" s="22">
        <f t="shared" si="111"/>
        <v>1081.9973216712654</v>
      </c>
      <c r="Q139" s="22">
        <f t="shared" si="111"/>
        <v>1141.6062760796492</v>
      </c>
      <c r="R139" s="22">
        <f t="shared" ref="R139:V139" si="112">SUM(R140:R141)</f>
        <v>1144.828059750821</v>
      </c>
      <c r="S139" s="22">
        <f t="shared" si="112"/>
        <v>1153.4085459096675</v>
      </c>
      <c r="T139" s="22">
        <f t="shared" si="112"/>
        <v>1140.4282435870455</v>
      </c>
      <c r="U139" s="22">
        <f t="shared" si="112"/>
        <v>1115.6237399049887</v>
      </c>
      <c r="V139" s="22">
        <f t="shared" si="112"/>
        <v>1131.7329639635727</v>
      </c>
      <c r="W139" s="22">
        <f t="shared" ref="W139" si="113">SUM(W140:W141)</f>
        <v>1159.8047744213734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313.59600661569408</v>
      </c>
      <c r="C140" s="29">
        <f>C10*1000*11630/RES_summary!C$6</f>
        <v>343.80364093524918</v>
      </c>
      <c r="D140" s="29">
        <f>D10*1000*11630/RES_summary!D$6</f>
        <v>390.60477315483882</v>
      </c>
      <c r="E140" s="29">
        <f>E10*1000*11630/RES_summary!E$6</f>
        <v>454.86098700228098</v>
      </c>
      <c r="F140" s="29">
        <f>F10*1000*11630/RES_summary!F$6</f>
        <v>515.89003253210944</v>
      </c>
      <c r="G140" s="29">
        <f>G10*1000*11630/RES_summary!G$6</f>
        <v>576.8046351510709</v>
      </c>
      <c r="H140" s="29">
        <f>H10*1000*11630/RES_summary!H$6</f>
        <v>626.79322338858992</v>
      </c>
      <c r="I140" s="29">
        <f>I10*1000*11630/RES_summary!I$6</f>
        <v>675.25773953479063</v>
      </c>
      <c r="J140" s="29">
        <f>J10*1000*11630/RES_summary!J$6</f>
        <v>710.82807755374677</v>
      </c>
      <c r="K140" s="29">
        <f>K10*1000*11630/RES_summary!K$6</f>
        <v>735.22064246868547</v>
      </c>
      <c r="L140" s="29">
        <f>L10*1000*11630/RES_summary!L$6</f>
        <v>770.18315061297665</v>
      </c>
      <c r="M140" s="29">
        <f>M10*1000*11630/RES_summary!M$6</f>
        <v>795.8860257206735</v>
      </c>
      <c r="N140" s="29">
        <f>N10*1000*11630/RES_summary!N$6</f>
        <v>816.44271932670699</v>
      </c>
      <c r="O140" s="29">
        <f>O10*1000*11630/RES_summary!O$6</f>
        <v>838.78561790386811</v>
      </c>
      <c r="P140" s="29">
        <f>P10*1000*11630/RES_summary!P$6</f>
        <v>876.71469702747015</v>
      </c>
      <c r="Q140" s="29">
        <f>Q10*1000*11630/RES_summary!Q$6</f>
        <v>922.33664246090359</v>
      </c>
      <c r="R140" s="29">
        <f>R10*1000*11630/RES_summary!R$6</f>
        <v>910.58131582361364</v>
      </c>
      <c r="S140" s="29">
        <f>S10*1000*11630/RES_summary!S$6</f>
        <v>902.51008710900726</v>
      </c>
      <c r="T140" s="29">
        <f>T10*1000*11630/RES_summary!T$6</f>
        <v>873.58961328811972</v>
      </c>
      <c r="U140" s="29">
        <f>U10*1000*11630/RES_summary!U$6</f>
        <v>834.86184175428696</v>
      </c>
      <c r="V140" s="29">
        <f>V10*1000*11630/RES_summary!V$6</f>
        <v>826.1646936683029</v>
      </c>
      <c r="W140" s="29">
        <f>W10*1000*11630/RES_summary!W$6</f>
        <v>830.15711647988223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84.260977136272231</v>
      </c>
      <c r="C141" s="29">
        <f>C11*1000*11630/RES_summary!C$6</f>
        <v>93.318461276781903</v>
      </c>
      <c r="D141" s="29">
        <f>D11*1000*11630/RES_summary!D$6</f>
        <v>105.19873596604339</v>
      </c>
      <c r="E141" s="29">
        <f>E11*1000*11630/RES_summary!E$6</f>
        <v>121.99715746183776</v>
      </c>
      <c r="F141" s="29">
        <f>F11*1000*11630/RES_summary!F$6</f>
        <v>139.42164859629696</v>
      </c>
      <c r="G141" s="29">
        <f>G11*1000*11630/RES_summary!G$6</f>
        <v>150.41153147623447</v>
      </c>
      <c r="H141" s="29">
        <f>H11*1000*11630/RES_summary!H$6</f>
        <v>157.31742025568167</v>
      </c>
      <c r="I141" s="29">
        <f>I11*1000*11630/RES_summary!I$6</f>
        <v>168.25601090855761</v>
      </c>
      <c r="J141" s="29">
        <f>J11*1000*11630/RES_summary!J$6</f>
        <v>171.9503166791711</v>
      </c>
      <c r="K141" s="29">
        <f>K11*1000*11630/RES_summary!K$6</f>
        <v>177.76307946977232</v>
      </c>
      <c r="L141" s="29">
        <f>L11*1000*11630/RES_summary!L$6</f>
        <v>184.96534613822553</v>
      </c>
      <c r="M141" s="29">
        <f>M11*1000*11630/RES_summary!M$6</f>
        <v>187.96061058281393</v>
      </c>
      <c r="N141" s="29">
        <f>N11*1000*11630/RES_summary!N$6</f>
        <v>191.6355698872845</v>
      </c>
      <c r="O141" s="29">
        <f>O11*1000*11630/RES_summary!O$6</f>
        <v>196.41932935108116</v>
      </c>
      <c r="P141" s="29">
        <f>P11*1000*11630/RES_summary!P$6</f>
        <v>205.28262464379526</v>
      </c>
      <c r="Q141" s="29">
        <f>Q11*1000*11630/RES_summary!Q$6</f>
        <v>219.26963361874559</v>
      </c>
      <c r="R141" s="29">
        <f>R11*1000*11630/RES_summary!R$6</f>
        <v>234.24674392720735</v>
      </c>
      <c r="S141" s="29">
        <f>S11*1000*11630/RES_summary!S$6</f>
        <v>250.89845880066019</v>
      </c>
      <c r="T141" s="29">
        <f>T11*1000*11630/RES_summary!T$6</f>
        <v>266.83863029892564</v>
      </c>
      <c r="U141" s="29">
        <f>U11*1000*11630/RES_summary!U$6</f>
        <v>280.76189815070171</v>
      </c>
      <c r="V141" s="29">
        <f>V11*1000*11630/RES_summary!V$6</f>
        <v>305.56827029526977</v>
      </c>
      <c r="W141" s="29">
        <f>W11*1000*11630/RES_summary!W$6</f>
        <v>329.64765794149116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668.20744376779442</v>
      </c>
      <c r="C142" s="22">
        <f t="shared" ref="C142:Q142" si="115">SUM(C143:C144)</f>
        <v>683.4942098204682</v>
      </c>
      <c r="D142" s="22">
        <f t="shared" si="115"/>
        <v>698.51022638604513</v>
      </c>
      <c r="E142" s="22">
        <f t="shared" si="115"/>
        <v>713.47281984659355</v>
      </c>
      <c r="F142" s="22">
        <f t="shared" si="115"/>
        <v>721.45927912318075</v>
      </c>
      <c r="G142" s="22">
        <f t="shared" si="115"/>
        <v>732.98487344757905</v>
      </c>
      <c r="H142" s="22">
        <f t="shared" si="115"/>
        <v>740.043475892782</v>
      </c>
      <c r="I142" s="22">
        <f t="shared" si="115"/>
        <v>745.81722647326797</v>
      </c>
      <c r="J142" s="22">
        <f t="shared" si="115"/>
        <v>746.91403904530603</v>
      </c>
      <c r="K142" s="22">
        <f t="shared" si="115"/>
        <v>740.73420558219777</v>
      </c>
      <c r="L142" s="22">
        <f t="shared" si="115"/>
        <v>734.45199379948576</v>
      </c>
      <c r="M142" s="22">
        <f t="shared" si="115"/>
        <v>720.44526609453169</v>
      </c>
      <c r="N142" s="22">
        <f t="shared" si="115"/>
        <v>717.73591783021755</v>
      </c>
      <c r="O142" s="22">
        <f t="shared" si="115"/>
        <v>715.42670401022929</v>
      </c>
      <c r="P142" s="22">
        <f t="shared" si="115"/>
        <v>716.36436895762859</v>
      </c>
      <c r="Q142" s="22">
        <f t="shared" si="115"/>
        <v>703.48199103055867</v>
      </c>
      <c r="R142" s="22">
        <f t="shared" ref="R142:V142" si="116">SUM(R143:R144)</f>
        <v>690.5398981377158</v>
      </c>
      <c r="S142" s="22">
        <f t="shared" si="116"/>
        <v>676.63313434591964</v>
      </c>
      <c r="T142" s="22">
        <f t="shared" si="116"/>
        <v>655.75051579551018</v>
      </c>
      <c r="U142" s="22">
        <f t="shared" si="116"/>
        <v>632.24714884680225</v>
      </c>
      <c r="V142" s="22">
        <f t="shared" si="116"/>
        <v>637.74933566086747</v>
      </c>
      <c r="W142" s="22">
        <f t="shared" ref="W142" si="117">SUM(W143:W144)</f>
        <v>651.657559286641</v>
      </c>
      <c r="DA142" s="57"/>
    </row>
    <row r="143" spans="1:105" ht="12" customHeight="1" x14ac:dyDescent="0.25">
      <c r="A143" s="30" t="s">
        <v>44</v>
      </c>
      <c r="B143" s="31">
        <f>B13*1000*11630/RES_summary!B$6</f>
        <v>494.12240946273914</v>
      </c>
      <c r="C143" s="31">
        <f>C13*1000*11630/RES_summary!C$6</f>
        <v>500.66249693990989</v>
      </c>
      <c r="D143" s="31">
        <f>D13*1000*11630/RES_summary!D$6</f>
        <v>504.4175339431427</v>
      </c>
      <c r="E143" s="31">
        <f>E13*1000*11630/RES_summary!E$6</f>
        <v>507.15459341725921</v>
      </c>
      <c r="F143" s="31">
        <f>F13*1000*11630/RES_summary!F$6</f>
        <v>508.04911638997987</v>
      </c>
      <c r="G143" s="31">
        <f>G13*1000*11630/RES_summary!G$6</f>
        <v>509.23936824946475</v>
      </c>
      <c r="H143" s="31">
        <f>H13*1000*11630/RES_summary!H$6</f>
        <v>509.52983479161225</v>
      </c>
      <c r="I143" s="31">
        <f>I13*1000*11630/RES_summary!I$6</f>
        <v>508.47124041906835</v>
      </c>
      <c r="J143" s="31">
        <f>J13*1000*11630/RES_summary!J$6</f>
        <v>501.66936945342093</v>
      </c>
      <c r="K143" s="31">
        <f>K13*1000*11630/RES_summary!K$6</f>
        <v>491.06718584948669</v>
      </c>
      <c r="L143" s="31">
        <f>L13*1000*11630/RES_summary!L$6</f>
        <v>477.96309434067331</v>
      </c>
      <c r="M143" s="31">
        <f>M13*1000*11630/RES_summary!M$6</f>
        <v>458.37356809280141</v>
      </c>
      <c r="N143" s="31">
        <f>N13*1000*11630/RES_summary!N$6</f>
        <v>448.1048894502245</v>
      </c>
      <c r="O143" s="31">
        <f>O13*1000*11630/RES_summary!O$6</f>
        <v>435.55801650230825</v>
      </c>
      <c r="P143" s="31">
        <f>P13*1000*11630/RES_summary!P$6</f>
        <v>427.46500955920783</v>
      </c>
      <c r="Q143" s="31">
        <f>Q13*1000*11630/RES_summary!Q$6</f>
        <v>406.51300930317103</v>
      </c>
      <c r="R143" s="31">
        <f>R13*1000*11630/RES_summary!R$6</f>
        <v>387.27587852247177</v>
      </c>
      <c r="S143" s="31">
        <f>S13*1000*11630/RES_summary!S$6</f>
        <v>366.13823860164547</v>
      </c>
      <c r="T143" s="31">
        <f>T13*1000*11630/RES_summary!T$6</f>
        <v>340.73491814337501</v>
      </c>
      <c r="U143" s="31">
        <f>U13*1000*11630/RES_summary!U$6</f>
        <v>316.39490747943285</v>
      </c>
      <c r="V143" s="31">
        <f>V13*1000*11630/RES_summary!V$6</f>
        <v>308.01690108280428</v>
      </c>
      <c r="W143" s="31">
        <f>W13*1000*11630/RES_summary!W$6</f>
        <v>308.52207471558768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174.0850343050553</v>
      </c>
      <c r="C144" s="33">
        <f>C14*1000*11630/RES_summary!C$6</f>
        <v>182.83171288055829</v>
      </c>
      <c r="D144" s="33">
        <f>D14*1000*11630/RES_summary!D$6</f>
        <v>194.0926924429024</v>
      </c>
      <c r="E144" s="33">
        <f>E14*1000*11630/RES_summary!E$6</f>
        <v>206.31822642933437</v>
      </c>
      <c r="F144" s="33">
        <f>F14*1000*11630/RES_summary!F$6</f>
        <v>213.41016273320088</v>
      </c>
      <c r="G144" s="33">
        <f>G14*1000*11630/RES_summary!G$6</f>
        <v>223.74550519811436</v>
      </c>
      <c r="H144" s="33">
        <f>H14*1000*11630/RES_summary!H$6</f>
        <v>230.51364110116975</v>
      </c>
      <c r="I144" s="33">
        <f>I14*1000*11630/RES_summary!I$6</f>
        <v>237.34598605419967</v>
      </c>
      <c r="J144" s="33">
        <f>J14*1000*11630/RES_summary!J$6</f>
        <v>245.24466959188504</v>
      </c>
      <c r="K144" s="33">
        <f>K14*1000*11630/RES_summary!K$6</f>
        <v>249.66701973271103</v>
      </c>
      <c r="L144" s="33">
        <f>L14*1000*11630/RES_summary!L$6</f>
        <v>256.48889945881245</v>
      </c>
      <c r="M144" s="33">
        <f>M14*1000*11630/RES_summary!M$6</f>
        <v>262.07169800173028</v>
      </c>
      <c r="N144" s="33">
        <f>N14*1000*11630/RES_summary!N$6</f>
        <v>269.63102837999304</v>
      </c>
      <c r="O144" s="33">
        <f>O14*1000*11630/RES_summary!O$6</f>
        <v>279.86868750792109</v>
      </c>
      <c r="P144" s="33">
        <f>P14*1000*11630/RES_summary!P$6</f>
        <v>288.89935939842076</v>
      </c>
      <c r="Q144" s="33">
        <f>Q14*1000*11630/RES_summary!Q$6</f>
        <v>296.96898172738764</v>
      </c>
      <c r="R144" s="33">
        <f>R14*1000*11630/RES_summary!R$6</f>
        <v>303.26401961524402</v>
      </c>
      <c r="S144" s="33">
        <f>S14*1000*11630/RES_summary!S$6</f>
        <v>310.49489574427423</v>
      </c>
      <c r="T144" s="33">
        <f>T14*1000*11630/RES_summary!T$6</f>
        <v>315.01559765213523</v>
      </c>
      <c r="U144" s="33">
        <f>U14*1000*11630/RES_summary!U$6</f>
        <v>315.85224136736934</v>
      </c>
      <c r="V144" s="33">
        <f>V14*1000*11630/RES_summary!V$6</f>
        <v>329.73243457806313</v>
      </c>
      <c r="W144" s="33">
        <f>W14*1000*11630/RES_summary!W$6</f>
        <v>343.13548457105333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768.11767781395133</v>
      </c>
      <c r="C3" s="49">
        <f t="shared" ref="C3:W3" si="0">C5*C11/11630</f>
        <v>770.77931970545285</v>
      </c>
      <c r="D3" s="49">
        <f t="shared" si="0"/>
        <v>773.71186308324502</v>
      </c>
      <c r="E3" s="49">
        <f t="shared" si="0"/>
        <v>781.86056211198638</v>
      </c>
      <c r="F3" s="49">
        <f t="shared" si="0"/>
        <v>792.98497972922428</v>
      </c>
      <c r="G3" s="49">
        <f t="shared" si="0"/>
        <v>797.73754243603582</v>
      </c>
      <c r="H3" s="49">
        <f t="shared" si="0"/>
        <v>787.32699247156836</v>
      </c>
      <c r="I3" s="49">
        <f t="shared" si="0"/>
        <v>760.41971239297834</v>
      </c>
      <c r="J3" s="49">
        <f t="shared" si="0"/>
        <v>762.01583515794186</v>
      </c>
      <c r="K3" s="49">
        <f t="shared" si="0"/>
        <v>769.31489386683427</v>
      </c>
      <c r="L3" s="49">
        <f t="shared" si="0"/>
        <v>765.67037921016822</v>
      </c>
      <c r="M3" s="49">
        <f t="shared" si="0"/>
        <v>742.62022323671977</v>
      </c>
      <c r="N3" s="49">
        <f t="shared" si="0"/>
        <v>731.48081364901918</v>
      </c>
      <c r="O3" s="49">
        <f t="shared" si="0"/>
        <v>728.03286247273934</v>
      </c>
      <c r="P3" s="49">
        <f t="shared" si="0"/>
        <v>713.70685582358863</v>
      </c>
      <c r="Q3" s="49">
        <f t="shared" si="0"/>
        <v>681.85823294108411</v>
      </c>
      <c r="R3" s="49">
        <f t="shared" si="0"/>
        <v>659.96679212959248</v>
      </c>
      <c r="S3" s="49">
        <f t="shared" si="0"/>
        <v>630.35490088663471</v>
      </c>
      <c r="T3" s="49">
        <f t="shared" si="0"/>
        <v>600.21554942706598</v>
      </c>
      <c r="U3" s="49">
        <f t="shared" si="0"/>
        <v>594.99592971513368</v>
      </c>
      <c r="V3" s="49">
        <f t="shared" si="0"/>
        <v>580.67987291001009</v>
      </c>
      <c r="W3" s="49">
        <f t="shared" si="0"/>
        <v>561.2185724800795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1019.7726704310797</v>
      </c>
      <c r="C5" s="49">
        <f t="shared" ref="C5:W5" si="1">C7*C13/1000000</f>
        <v>1023.3063342664861</v>
      </c>
      <c r="D5" s="49">
        <f t="shared" si="1"/>
        <v>1027.1996538422536</v>
      </c>
      <c r="E5" s="49">
        <f t="shared" si="1"/>
        <v>1038.0180750413708</v>
      </c>
      <c r="F5" s="49">
        <f t="shared" si="1"/>
        <v>1052.7871363300094</v>
      </c>
      <c r="G5" s="49">
        <f t="shared" si="1"/>
        <v>1059.0967601062905</v>
      </c>
      <c r="H5" s="49">
        <f t="shared" si="1"/>
        <v>1045.2754477676199</v>
      </c>
      <c r="I5" s="49">
        <f t="shared" si="1"/>
        <v>1009.5526546952449</v>
      </c>
      <c r="J5" s="49">
        <f t="shared" si="1"/>
        <v>1011.6717080921084</v>
      </c>
      <c r="K5" s="49">
        <f t="shared" si="1"/>
        <v>1021.3621250766307</v>
      </c>
      <c r="L5" s="49">
        <f t="shared" si="1"/>
        <v>1016.523574225372</v>
      </c>
      <c r="M5" s="49">
        <f t="shared" si="1"/>
        <v>985.92159774464108</v>
      </c>
      <c r="N5" s="49">
        <f t="shared" si="1"/>
        <v>971.13263273265989</v>
      </c>
      <c r="O5" s="49">
        <f t="shared" si="1"/>
        <v>966.55504458424218</v>
      </c>
      <c r="P5" s="49">
        <f t="shared" si="1"/>
        <v>947.53547182971943</v>
      </c>
      <c r="Q5" s="49">
        <f t="shared" si="1"/>
        <v>905.25242569689624</v>
      </c>
      <c r="R5" s="49">
        <f t="shared" si="1"/>
        <v>876.18878909442515</v>
      </c>
      <c r="S5" s="49">
        <f t="shared" si="1"/>
        <v>836.87528508122875</v>
      </c>
      <c r="T5" s="49">
        <f t="shared" si="1"/>
        <v>796.86151139689287</v>
      </c>
      <c r="U5" s="49">
        <f t="shared" si="1"/>
        <v>789.93181079760325</v>
      </c>
      <c r="V5" s="49">
        <f t="shared" si="1"/>
        <v>770.92544771043583</v>
      </c>
      <c r="W5" s="49">
        <f t="shared" si="1"/>
        <v>745.08812761910133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18437499</v>
      </c>
      <c r="C7" s="35">
        <v>18724853</v>
      </c>
      <c r="D7" s="35">
        <v>19100615</v>
      </c>
      <c r="E7" s="35">
        <v>19702431</v>
      </c>
      <c r="F7" s="35">
        <v>20477383</v>
      </c>
      <c r="G7" s="35">
        <v>21097297</v>
      </c>
      <c r="H7" s="35">
        <v>21225001</v>
      </c>
      <c r="I7" s="35">
        <v>20778524</v>
      </c>
      <c r="J7" s="35">
        <v>21464059</v>
      </c>
      <c r="K7" s="35">
        <v>22437782</v>
      </c>
      <c r="L7" s="35">
        <v>23037934</v>
      </c>
      <c r="M7" s="35">
        <v>22853507</v>
      </c>
      <c r="N7" s="35">
        <v>23229792</v>
      </c>
      <c r="O7" s="35">
        <v>24027788</v>
      </c>
      <c r="P7" s="35">
        <v>24407944</v>
      </c>
      <c r="Q7" s="35">
        <v>23984114</v>
      </c>
      <c r="R7" s="35">
        <v>24114614</v>
      </c>
      <c r="S7" s="35">
        <v>23859414</v>
      </c>
      <c r="T7" s="35">
        <v>23600661</v>
      </c>
      <c r="U7" s="35">
        <v>24476402</v>
      </c>
      <c r="V7" s="35">
        <v>24774868</v>
      </c>
      <c r="W7" s="35">
        <v>24874607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1256793.2127653807</v>
      </c>
      <c r="D8" s="52">
        <v>1351436.8983231261</v>
      </c>
      <c r="E8" s="52">
        <v>1583766.6934347861</v>
      </c>
      <c r="F8" s="52">
        <v>1763218.8560954668</v>
      </c>
      <c r="G8" s="52">
        <v>1614537.6459597573</v>
      </c>
      <c r="H8" s="52">
        <v>1128725.3243524097</v>
      </c>
      <c r="I8" s="52">
        <v>560983.15427909791</v>
      </c>
      <c r="J8" s="52">
        <v>1699475.4004372023</v>
      </c>
      <c r="K8" s="52">
        <v>1994185.3292267174</v>
      </c>
      <c r="L8" s="52">
        <v>1627178.2087611854</v>
      </c>
      <c r="M8" s="52">
        <v>849205.30887872353</v>
      </c>
      <c r="N8" s="52">
        <v>1416565.9011531249</v>
      </c>
      <c r="O8" s="52">
        <v>1844968.2589050047</v>
      </c>
      <c r="P8" s="52">
        <v>1433862.657213062</v>
      </c>
      <c r="Q8" s="52">
        <v>636654.37292536721</v>
      </c>
      <c r="R8" s="52">
        <v>1197805.6846707389</v>
      </c>
      <c r="S8" s="52">
        <v>818970.87287022918</v>
      </c>
      <c r="T8" s="52">
        <v>822327.21974861622</v>
      </c>
      <c r="U8" s="52">
        <v>2132534.2127653807</v>
      </c>
      <c r="V8" s="52">
        <v>1649902.8983231261</v>
      </c>
      <c r="W8" s="52">
        <v>1683505.6934347861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969439.21276538074</v>
      </c>
      <c r="D9" s="36">
        <v>975674.89832312614</v>
      </c>
      <c r="E9" s="36">
        <v>981950.69343478605</v>
      </c>
      <c r="F9" s="36">
        <v>988266.85609546676</v>
      </c>
      <c r="G9" s="36">
        <v>994623.64595975727</v>
      </c>
      <c r="H9" s="36">
        <v>1001021.3243524097</v>
      </c>
      <c r="I9" s="36">
        <v>1007460.1542790979</v>
      </c>
      <c r="J9" s="36">
        <v>1013940.4004372023</v>
      </c>
      <c r="K9" s="36">
        <v>1020462.3292267174</v>
      </c>
      <c r="L9" s="36">
        <v>1027026.2087611854</v>
      </c>
      <c r="M9" s="36">
        <v>1033632.3088787235</v>
      </c>
      <c r="N9" s="36">
        <v>1040280.9011531249</v>
      </c>
      <c r="O9" s="36">
        <v>1046972.2589050047</v>
      </c>
      <c r="P9" s="36">
        <v>1053706.657213062</v>
      </c>
      <c r="Q9" s="36">
        <v>1060484.3729253672</v>
      </c>
      <c r="R9" s="36">
        <v>1067305.6846707389</v>
      </c>
      <c r="S9" s="36">
        <v>1074170.8728702292</v>
      </c>
      <c r="T9" s="36">
        <v>1081080.2197486162</v>
      </c>
      <c r="U9" s="36">
        <v>1256793.2127653807</v>
      </c>
      <c r="V9" s="36">
        <v>1351436.8983231261</v>
      </c>
      <c r="W9" s="36">
        <v>1583766.6934347861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8759.9999999999945</v>
      </c>
      <c r="C11" s="54">
        <v>8759.9999999999982</v>
      </c>
      <c r="D11" s="54">
        <v>8759.9999999999982</v>
      </c>
      <c r="E11" s="54">
        <v>8759.9999999999927</v>
      </c>
      <c r="F11" s="54">
        <v>8759.9999999999964</v>
      </c>
      <c r="G11" s="54">
        <v>8759.9999999999927</v>
      </c>
      <c r="H11" s="54">
        <v>8759.9999999999909</v>
      </c>
      <c r="I11" s="54">
        <v>8759.9999999999927</v>
      </c>
      <c r="J11" s="54">
        <v>8759.9999999999945</v>
      </c>
      <c r="K11" s="54">
        <v>8759.9999999999964</v>
      </c>
      <c r="L11" s="54">
        <v>8759.9999999999964</v>
      </c>
      <c r="M11" s="54">
        <v>8759.9999999999964</v>
      </c>
      <c r="N11" s="54">
        <v>8759.9999999999927</v>
      </c>
      <c r="O11" s="54">
        <v>8759.9999999999964</v>
      </c>
      <c r="P11" s="54">
        <v>8759.9999999999927</v>
      </c>
      <c r="Q11" s="54">
        <v>8759.9999999999964</v>
      </c>
      <c r="R11" s="54">
        <v>8759.9999999999964</v>
      </c>
      <c r="S11" s="54">
        <v>8759.9999999999982</v>
      </c>
      <c r="T11" s="54">
        <v>8759.9999999999945</v>
      </c>
      <c r="U11" s="54">
        <v>8760</v>
      </c>
      <c r="V11" s="54">
        <v>8759.9999999999982</v>
      </c>
      <c r="W11" s="54">
        <v>8759.9999999999964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55.309707158822341</v>
      </c>
      <c r="C13" s="35">
        <v>54.649632457274095</v>
      </c>
      <c r="D13" s="35">
        <v>53.778354981881662</v>
      </c>
      <c r="E13" s="35">
        <v>52.684771490450636</v>
      </c>
      <c r="F13" s="35">
        <v>51.412191505624001</v>
      </c>
      <c r="G13" s="35">
        <v>50.200590156468408</v>
      </c>
      <c r="H13" s="35">
        <v>49.247368599305126</v>
      </c>
      <c r="I13" s="35">
        <v>48.586350729014484</v>
      </c>
      <c r="J13" s="35">
        <v>47.133289565226612</v>
      </c>
      <c r="K13" s="35">
        <v>45.519745448842968</v>
      </c>
      <c r="L13" s="35">
        <v>44.123903394521925</v>
      </c>
      <c r="M13" s="35">
        <v>43.140932275498947</v>
      </c>
      <c r="N13" s="35">
        <v>41.805481199860075</v>
      </c>
      <c r="O13" s="35">
        <v>40.226551215794075</v>
      </c>
      <c r="P13" s="35">
        <v>38.820781948275503</v>
      </c>
      <c r="Q13" s="35">
        <v>37.743834343720025</v>
      </c>
      <c r="R13" s="35">
        <v>36.334348503128652</v>
      </c>
      <c r="S13" s="35">
        <v>35.075265682603465</v>
      </c>
      <c r="T13" s="35">
        <v>33.764372590958061</v>
      </c>
      <c r="U13" s="35">
        <v>32.273199745518284</v>
      </c>
      <c r="V13" s="35">
        <v>31.117237343522309</v>
      </c>
      <c r="W13" s="35">
        <v>29.95376480195652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45.475311468290329</v>
      </c>
      <c r="D14" s="36">
        <v>42.811923039857476</v>
      </c>
      <c r="E14" s="36">
        <v>41.123371748743956</v>
      </c>
      <c r="F14" s="36">
        <v>39.376740700128799</v>
      </c>
      <c r="G14" s="36">
        <v>37.981131329460453</v>
      </c>
      <c r="H14" s="36">
        <v>36.806903393288678</v>
      </c>
      <c r="I14" s="36">
        <v>35.650862031115054</v>
      </c>
      <c r="J14" s="36">
        <v>34.245744308256484</v>
      </c>
      <c r="K14" s="36">
        <v>33.162358889835893</v>
      </c>
      <c r="L14" s="36">
        <v>31.936248727987262</v>
      </c>
      <c r="M14" s="36">
        <v>31.285630878036319</v>
      </c>
      <c r="N14" s="36">
        <v>30.177676138410067</v>
      </c>
      <c r="O14" s="36">
        <v>28.905722706948143</v>
      </c>
      <c r="P14" s="36">
        <v>27.381028224518037</v>
      </c>
      <c r="Q14" s="36">
        <v>25.715733177105847</v>
      </c>
      <c r="R14" s="36">
        <v>25.019691131163679</v>
      </c>
      <c r="S14" s="36">
        <v>24.541254236983377</v>
      </c>
      <c r="T14" s="36">
        <v>24.054240465495088</v>
      </c>
      <c r="U14" s="36">
        <v>23.551022957480146</v>
      </c>
      <c r="V14" s="36">
        <v>23.547597520164683</v>
      </c>
      <c r="W14" s="36">
        <v>23.339693212380084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1.2740727375852963</v>
      </c>
      <c r="C16" s="44">
        <f>C7/RES_summary!C$6</f>
        <v>1.2805093930289957</v>
      </c>
      <c r="D16" s="44">
        <f>D7/RES_summary!D$6</f>
        <v>1.2871546105943565</v>
      </c>
      <c r="E16" s="44">
        <f>E7/RES_summary!E$6</f>
        <v>1.2951827251042363</v>
      </c>
      <c r="F16" s="44">
        <f>F7/RES_summary!F$6</f>
        <v>1.3158288805446736</v>
      </c>
      <c r="G16" s="44">
        <f>G7/RES_summary!G$6</f>
        <v>1.3366000179545487</v>
      </c>
      <c r="H16" s="44">
        <f>H7/RES_summary!H$6</f>
        <v>1.3089000202085521</v>
      </c>
      <c r="I16" s="44">
        <f>I7/RES_summary!I$6</f>
        <v>1.2508500274177148</v>
      </c>
      <c r="J16" s="44">
        <f>J7/RES_summary!J$6</f>
        <v>1.2529999909516183</v>
      </c>
      <c r="K16" s="44">
        <f>K7/RES_summary!K$6</f>
        <v>1.2839814914427108</v>
      </c>
      <c r="L16" s="44">
        <f>L7/RES_summary!L$6</f>
        <v>1.296938230705019</v>
      </c>
      <c r="M16" s="44">
        <f>M7/RES_summary!M$6</f>
        <v>1.2688455443983375</v>
      </c>
      <c r="N16" s="44">
        <f>N7/RES_summary!N$6</f>
        <v>1.2706911451124776</v>
      </c>
      <c r="O16" s="44">
        <f>O7/RES_summary!O$6</f>
        <v>1.3024852437820389</v>
      </c>
      <c r="P16" s="44">
        <f>P7/RES_summary!P$6</f>
        <v>1.3182080387435668</v>
      </c>
      <c r="Q16" s="44">
        <f>Q7/RES_summary!Q$6</f>
        <v>1.2908686012452431</v>
      </c>
      <c r="R16" s="44">
        <f>R7/RES_summary!R$6</f>
        <v>1.2914064801099332</v>
      </c>
      <c r="S16" s="44">
        <f>S7/RES_summary!S$6</f>
        <v>1.2737868043870808</v>
      </c>
      <c r="T16" s="44">
        <f>T7/RES_summary!T$6</f>
        <v>1.2579682058507102</v>
      </c>
      <c r="U16" s="44">
        <f>U7/RES_summary!U$6</f>
        <v>1.2969029823245031</v>
      </c>
      <c r="V16" s="44">
        <f>V7/RES_summary!V$6</f>
        <v>1.3022705674823383</v>
      </c>
      <c r="W16" s="44">
        <f>W7/RES_summary!W$6</f>
        <v>1.3030664584870517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70.46859001488184</v>
      </c>
      <c r="C17" s="52">
        <f t="shared" si="2"/>
        <v>69.979367687121751</v>
      </c>
      <c r="D17" s="52">
        <f t="shared" si="2"/>
        <v>69.221057565108964</v>
      </c>
      <c r="E17" s="52">
        <f t="shared" si="2"/>
        <v>68.236405910495833</v>
      </c>
      <c r="F17" s="52">
        <f t="shared" si="2"/>
        <v>67.649646395193614</v>
      </c>
      <c r="G17" s="52">
        <f t="shared" si="2"/>
        <v>67.098109704464619</v>
      </c>
      <c r="H17" s="52">
        <f t="shared" si="2"/>
        <v>64.459881754848496</v>
      </c>
      <c r="I17" s="52">
        <f t="shared" si="2"/>
        <v>60.774238141514473</v>
      </c>
      <c r="J17" s="52">
        <f t="shared" si="2"/>
        <v>59.058011398748953</v>
      </c>
      <c r="K17" s="52">
        <f t="shared" si="2"/>
        <v>58.446510651497938</v>
      </c>
      <c r="L17" s="52">
        <f t="shared" si="2"/>
        <v>57.225977200290444</v>
      </c>
      <c r="M17" s="52">
        <f t="shared" si="2"/>
        <v>54.739179698957273</v>
      </c>
      <c r="N17" s="52">
        <f t="shared" si="2"/>
        <v>53.121854777828354</v>
      </c>
      <c r="O17" s="52">
        <f t="shared" si="2"/>
        <v>52.39448936681422</v>
      </c>
      <c r="P17" s="52">
        <f t="shared" si="2"/>
        <v>51.173866834527914</v>
      </c>
      <c r="Q17" s="52">
        <f t="shared" si="2"/>
        <v>48.722330644910038</v>
      </c>
      <c r="R17" s="52">
        <f t="shared" ref="R17:V17" si="3">R13*R16</f>
        <v>46.922413107512995</v>
      </c>
      <c r="S17" s="52">
        <f t="shared" si="3"/>
        <v>44.678410586871308</v>
      </c>
      <c r="T17" s="52">
        <f t="shared" si="3"/>
        <v>42.474507209922407</v>
      </c>
      <c r="U17" s="52">
        <f t="shared" si="3"/>
        <v>41.855208999117053</v>
      </c>
      <c r="V17" s="52">
        <f t="shared" si="3"/>
        <v>40.523062333831405</v>
      </c>
      <c r="W17" s="52">
        <f t="shared" ref="W17" si="4">W13*W16</f>
        <v>39.031746218839587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617.30484853036455</v>
      </c>
      <c r="C18" s="36">
        <f>C3*11630*1000/RES_summary!C$6</f>
        <v>613.01926093918632</v>
      </c>
      <c r="D18" s="36">
        <f>D3*11630*1000/RES_summary!D$6</f>
        <v>606.3764642703544</v>
      </c>
      <c r="E18" s="36">
        <f>E3*11630*1000/RES_summary!E$6</f>
        <v>597.75091577594299</v>
      </c>
      <c r="F18" s="36">
        <f>F3*11630*1000/RES_summary!F$6</f>
        <v>592.61090242189584</v>
      </c>
      <c r="G18" s="36">
        <f>G3*11630*1000/RES_summary!G$6</f>
        <v>587.7794410111095</v>
      </c>
      <c r="H18" s="36">
        <f>H3*11630*1000/RES_summary!H$6</f>
        <v>564.66856417247209</v>
      </c>
      <c r="I18" s="36">
        <f>I3*11630*1000/RES_summary!I$6</f>
        <v>532.38232611966623</v>
      </c>
      <c r="J18" s="36">
        <f>J3*11630*1000/RES_summary!J$6</f>
        <v>517.34817985304051</v>
      </c>
      <c r="K18" s="36">
        <f>K3*11630*1000/RES_summary!K$6</f>
        <v>511.99143330712178</v>
      </c>
      <c r="L18" s="36">
        <f>L3*11630*1000/RES_summary!L$6</f>
        <v>501.29956027454415</v>
      </c>
      <c r="M18" s="36">
        <f>M3*11630*1000/RES_summary!M$6</f>
        <v>479.51521416286545</v>
      </c>
      <c r="N18" s="36">
        <f>N3*11630*1000/RES_summary!N$6</f>
        <v>465.34744785377598</v>
      </c>
      <c r="O18" s="36">
        <f>O3*11630*1000/RES_summary!O$6</f>
        <v>458.97572685329237</v>
      </c>
      <c r="P18" s="36">
        <f>P3*11630*1000/RES_summary!P$6</f>
        <v>448.28307347046422</v>
      </c>
      <c r="Q18" s="36">
        <f>Q3*11630*1000/RES_summary!Q$6</f>
        <v>426.80761644941174</v>
      </c>
      <c r="R18" s="36">
        <f>R3*11630*1000/RES_summary!R$6</f>
        <v>411.04033882181358</v>
      </c>
      <c r="S18" s="36">
        <f>S3*11630*1000/RES_summary!S$6</f>
        <v>391.38287674099257</v>
      </c>
      <c r="T18" s="36">
        <f>T3*11630*1000/RES_summary!T$6</f>
        <v>372.07668315892005</v>
      </c>
      <c r="U18" s="36">
        <f>U3*11630*1000/RES_summary!U$6</f>
        <v>366.65163083226543</v>
      </c>
      <c r="V18" s="36">
        <f>V3*11630*1000/RES_summary!V$6</f>
        <v>354.98202604436307</v>
      </c>
      <c r="W18" s="36">
        <f>W3*11630*1000/RES_summary!W$6</f>
        <v>341.91809687703466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436.36216473784168</v>
      </c>
      <c r="C3" s="49">
        <f t="shared" ref="C3:W3" si="0">C5*C11/11630</f>
        <v>427.77396917051317</v>
      </c>
      <c r="D3" s="49">
        <f t="shared" si="0"/>
        <v>426.46196316281817</v>
      </c>
      <c r="E3" s="49">
        <f t="shared" si="0"/>
        <v>429.58806021134484</v>
      </c>
      <c r="F3" s="49">
        <f t="shared" si="0"/>
        <v>430.80646965143734</v>
      </c>
      <c r="G3" s="49">
        <f t="shared" si="0"/>
        <v>428.47286535727176</v>
      </c>
      <c r="H3" s="49">
        <f t="shared" si="0"/>
        <v>429.33020215039841</v>
      </c>
      <c r="I3" s="49">
        <f t="shared" si="0"/>
        <v>426.58885955498806</v>
      </c>
      <c r="J3" s="49">
        <f t="shared" si="0"/>
        <v>423.75135969363185</v>
      </c>
      <c r="K3" s="49">
        <f t="shared" si="0"/>
        <v>417.11651634145744</v>
      </c>
      <c r="L3" s="49">
        <f t="shared" si="0"/>
        <v>408.56209059204787</v>
      </c>
      <c r="M3" s="49">
        <f t="shared" si="0"/>
        <v>397.30249330770283</v>
      </c>
      <c r="N3" s="49">
        <f t="shared" si="0"/>
        <v>385.68741632674403</v>
      </c>
      <c r="O3" s="49">
        <f t="shared" si="0"/>
        <v>371.02876234976839</v>
      </c>
      <c r="P3" s="49">
        <f t="shared" si="0"/>
        <v>354.81950947910195</v>
      </c>
      <c r="Q3" s="49">
        <f t="shared" si="0"/>
        <v>339.7181813987371</v>
      </c>
      <c r="R3" s="49">
        <f t="shared" si="0"/>
        <v>330.47478558924143</v>
      </c>
      <c r="S3" s="49">
        <f t="shared" si="0"/>
        <v>321.37126661135648</v>
      </c>
      <c r="T3" s="49">
        <f t="shared" si="0"/>
        <v>309.05801562848359</v>
      </c>
      <c r="U3" s="49">
        <f t="shared" si="0"/>
        <v>297.68071092217383</v>
      </c>
      <c r="V3" s="49">
        <f t="shared" si="0"/>
        <v>291.8813063989262</v>
      </c>
      <c r="W3" s="49">
        <f t="shared" si="0"/>
        <v>285.37857246868157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11536.458412399466</v>
      </c>
      <c r="C5" s="49">
        <f t="shared" ref="C5:W5" si="1">C7*C13/1000000</f>
        <v>11531.859841402891</v>
      </c>
      <c r="D5" s="49">
        <f t="shared" si="1"/>
        <v>11524.48026333336</v>
      </c>
      <c r="E5" s="49">
        <f t="shared" si="1"/>
        <v>11574.047107120607</v>
      </c>
      <c r="F5" s="49">
        <f t="shared" si="1"/>
        <v>11575.250292051522</v>
      </c>
      <c r="G5" s="49">
        <f t="shared" si="1"/>
        <v>11479.100754828403</v>
      </c>
      <c r="H5" s="49">
        <f t="shared" si="1"/>
        <v>11472.030647650017</v>
      </c>
      <c r="I5" s="49">
        <f t="shared" si="1"/>
        <v>11412.102799064443</v>
      </c>
      <c r="J5" s="49">
        <f t="shared" si="1"/>
        <v>11386.267781053075</v>
      </c>
      <c r="K5" s="49">
        <f t="shared" si="1"/>
        <v>11240.048835556279</v>
      </c>
      <c r="L5" s="49">
        <f t="shared" si="1"/>
        <v>11037.425557934441</v>
      </c>
      <c r="M5" s="49">
        <f t="shared" si="1"/>
        <v>10788.005523721215</v>
      </c>
      <c r="N5" s="49">
        <f t="shared" si="1"/>
        <v>10535.776496143029</v>
      </c>
      <c r="O5" s="49">
        <f t="shared" si="1"/>
        <v>10215.331206387424</v>
      </c>
      <c r="P5" s="49">
        <f t="shared" si="1"/>
        <v>9840.327928552746</v>
      </c>
      <c r="Q5" s="49">
        <f t="shared" si="1"/>
        <v>9449.527652049841</v>
      </c>
      <c r="R5" s="49">
        <f t="shared" si="1"/>
        <v>9198.98632346253</v>
      </c>
      <c r="S5" s="49">
        <f t="shared" si="1"/>
        <v>8955.1912504751162</v>
      </c>
      <c r="T5" s="49">
        <f t="shared" si="1"/>
        <v>8690.5201813675139</v>
      </c>
      <c r="U5" s="49">
        <f t="shared" si="1"/>
        <v>8483.9615606851021</v>
      </c>
      <c r="V5" s="49">
        <f t="shared" si="1"/>
        <v>8330.031905463271</v>
      </c>
      <c r="W5" s="49">
        <f t="shared" si="1"/>
        <v>8130.4984518593728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14285975</v>
      </c>
      <c r="C7" s="35">
        <v>14436514</v>
      </c>
      <c r="D7" s="35">
        <v>14651104</v>
      </c>
      <c r="E7" s="35">
        <v>15020539</v>
      </c>
      <c r="F7" s="35">
        <v>15373086</v>
      </c>
      <c r="G7" s="35">
        <v>15605938</v>
      </c>
      <c r="H7" s="35">
        <v>16060640</v>
      </c>
      <c r="I7" s="35">
        <v>16457243</v>
      </c>
      <c r="J7" s="35">
        <v>16975964</v>
      </c>
      <c r="K7" s="35">
        <v>17317747</v>
      </c>
      <c r="L7" s="35">
        <v>17602992</v>
      </c>
      <c r="M7" s="35">
        <v>17847988</v>
      </c>
      <c r="N7" s="35">
        <v>18114318</v>
      </c>
      <c r="O7" s="35">
        <v>18277620</v>
      </c>
      <c r="P7" s="35">
        <v>18343185</v>
      </c>
      <c r="Q7" s="35">
        <v>18403757</v>
      </c>
      <c r="R7" s="35">
        <v>18492553</v>
      </c>
      <c r="S7" s="35">
        <v>18545055</v>
      </c>
      <c r="T7" s="35">
        <v>18568139</v>
      </c>
      <c r="U7" s="35">
        <v>18670550</v>
      </c>
      <c r="V7" s="35">
        <v>18813608</v>
      </c>
      <c r="W7" s="35">
        <v>18873576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1019807.8057550974</v>
      </c>
      <c r="D8" s="52">
        <v>1095081.5622224193</v>
      </c>
      <c r="E8" s="52">
        <v>1261294.2108817641</v>
      </c>
      <c r="F8" s="52">
        <v>1255920.622374041</v>
      </c>
      <c r="G8" s="52">
        <v>1147888.6914911922</v>
      </c>
      <c r="H8" s="52">
        <v>1381552.3374880124</v>
      </c>
      <c r="I8" s="52">
        <v>1335419.504397966</v>
      </c>
      <c r="J8" s="52">
        <v>1469658.1613531038</v>
      </c>
      <c r="K8" s="52">
        <v>1304997.3029080927</v>
      </c>
      <c r="L8" s="52">
        <v>1260894.9493684396</v>
      </c>
      <c r="M8" s="52">
        <v>1233242.1471229475</v>
      </c>
      <c r="N8" s="52">
        <v>1267334.9689804688</v>
      </c>
      <c r="O8" s="52">
        <v>1177230.5145110004</v>
      </c>
      <c r="P8" s="52">
        <v>1092583.9103911817</v>
      </c>
      <c r="Q8" s="52">
        <v>1100850.3107542768</v>
      </c>
      <c r="R8" s="52">
        <v>1108603.8057550974</v>
      </c>
      <c r="S8" s="52">
        <v>1147583.5622224212</v>
      </c>
      <c r="T8" s="52">
        <v>1284378.2108817622</v>
      </c>
      <c r="U8" s="52">
        <v>1358331.6223740429</v>
      </c>
      <c r="V8" s="52">
        <v>1290946.6914911941</v>
      </c>
      <c r="W8" s="52">
        <v>1441520.3374880105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869268.80575509742</v>
      </c>
      <c r="D9" s="36">
        <v>880491.56222241931</v>
      </c>
      <c r="E9" s="36">
        <v>891859.21088176407</v>
      </c>
      <c r="F9" s="36">
        <v>903373.62237404101</v>
      </c>
      <c r="G9" s="36">
        <v>915036.69149119221</v>
      </c>
      <c r="H9" s="36">
        <v>926850.33748801053</v>
      </c>
      <c r="I9" s="36">
        <v>938816.50439796597</v>
      </c>
      <c r="J9" s="36">
        <v>950937.16135310382</v>
      </c>
      <c r="K9" s="36">
        <v>963214.30290809274</v>
      </c>
      <c r="L9" s="36">
        <v>975649.94936843961</v>
      </c>
      <c r="M9" s="36">
        <v>988246.14712294936</v>
      </c>
      <c r="N9" s="36">
        <v>1001004.9689804688</v>
      </c>
      <c r="O9" s="36">
        <v>1013928.5145110004</v>
      </c>
      <c r="P9" s="36">
        <v>1027018.9103911817</v>
      </c>
      <c r="Q9" s="36">
        <v>1040278.3107542768</v>
      </c>
      <c r="R9" s="36">
        <v>1019807.8057550974</v>
      </c>
      <c r="S9" s="36">
        <v>1095081.5622224212</v>
      </c>
      <c r="T9" s="36">
        <v>1261294.2108817622</v>
      </c>
      <c r="U9" s="36">
        <v>1255920.6223740429</v>
      </c>
      <c r="V9" s="36">
        <v>1147888.6914911941</v>
      </c>
      <c r="W9" s="36">
        <v>1381552.3374880105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439.9003398171634</v>
      </c>
      <c r="C11" s="54">
        <v>431.41447519083272</v>
      </c>
      <c r="D11" s="54">
        <v>430.36670793421166</v>
      </c>
      <c r="E11" s="54">
        <v>431.66483547351601</v>
      </c>
      <c r="F11" s="54">
        <v>432.84413862624365</v>
      </c>
      <c r="G11" s="54">
        <v>434.1053825151796</v>
      </c>
      <c r="H11" s="54">
        <v>435.24205996014706</v>
      </c>
      <c r="I11" s="54">
        <v>434.73394202435941</v>
      </c>
      <c r="J11" s="54">
        <v>432.8220983382796</v>
      </c>
      <c r="K11" s="54">
        <v>431.58754521648541</v>
      </c>
      <c r="L11" s="54">
        <v>430.49686619809319</v>
      </c>
      <c r="M11" s="54">
        <v>428.31160838845625</v>
      </c>
      <c r="N11" s="54">
        <v>425.74409712678664</v>
      </c>
      <c r="O11" s="54">
        <v>422.41063152506405</v>
      </c>
      <c r="P11" s="54">
        <v>419.35095305801087</v>
      </c>
      <c r="Q11" s="54">
        <v>418.10793038001827</v>
      </c>
      <c r="R11" s="54">
        <v>417.80926954962581</v>
      </c>
      <c r="S11" s="54">
        <v>417.36102849749642</v>
      </c>
      <c r="T11" s="54">
        <v>413.59373739969482</v>
      </c>
      <c r="U11" s="54">
        <v>408.06722699782176</v>
      </c>
      <c r="V11" s="54">
        <v>407.51099538924558</v>
      </c>
      <c r="W11" s="54">
        <v>408.21024903482407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807.53735131130111</v>
      </c>
      <c r="C13" s="35">
        <v>798.79809221276628</v>
      </c>
      <c r="D13" s="35">
        <v>786.59466640420817</v>
      </c>
      <c r="E13" s="35">
        <v>770.54805470833026</v>
      </c>
      <c r="F13" s="35">
        <v>752.95554139562614</v>
      </c>
      <c r="G13" s="35">
        <v>735.55980773654255</v>
      </c>
      <c r="H13" s="35">
        <v>714.29473841951608</v>
      </c>
      <c r="I13" s="35">
        <v>693.43952684325336</v>
      </c>
      <c r="J13" s="35">
        <v>670.72878930781633</v>
      </c>
      <c r="K13" s="35">
        <v>649.04798733670611</v>
      </c>
      <c r="L13" s="35">
        <v>627.01985877937341</v>
      </c>
      <c r="M13" s="35">
        <v>604.43818786303609</v>
      </c>
      <c r="N13" s="35">
        <v>581.62700335408874</v>
      </c>
      <c r="O13" s="35">
        <v>558.89832518607045</v>
      </c>
      <c r="P13" s="35">
        <v>536.45688731552048</v>
      </c>
      <c r="Q13" s="35">
        <v>513.45644544479921</v>
      </c>
      <c r="R13" s="35">
        <v>497.44274484234438</v>
      </c>
      <c r="S13" s="35">
        <v>482.88836298814516</v>
      </c>
      <c r="T13" s="35">
        <v>468.03398990967884</v>
      </c>
      <c r="U13" s="35">
        <v>454.40340861330287</v>
      </c>
      <c r="V13" s="35">
        <v>442.76631603375978</v>
      </c>
      <c r="W13" s="35">
        <v>430.78738506467312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683.82341657414838</v>
      </c>
      <c r="D14" s="36">
        <v>642.5551029381636</v>
      </c>
      <c r="E14" s="36">
        <v>610.30682773621004</v>
      </c>
      <c r="F14" s="36">
        <v>581.8131450107835</v>
      </c>
      <c r="G14" s="36">
        <v>559.96437088453274</v>
      </c>
      <c r="H14" s="36">
        <v>536.63993704842221</v>
      </c>
      <c r="I14" s="36">
        <v>522.83311906400468</v>
      </c>
      <c r="J14" s="36">
        <v>504.93528226181246</v>
      </c>
      <c r="K14" s="36">
        <v>483.99531555449528</v>
      </c>
      <c r="L14" s="36">
        <v>464.15484382049124</v>
      </c>
      <c r="M14" s="36">
        <v>444.86449247451878</v>
      </c>
      <c r="N14" s="36">
        <v>438.81048604627028</v>
      </c>
      <c r="O14" s="36">
        <v>423.31544343174681</v>
      </c>
      <c r="P14" s="36">
        <v>415.85167829037783</v>
      </c>
      <c r="Q14" s="36">
        <v>408.10572591143011</v>
      </c>
      <c r="R14" s="36">
        <v>403.05393782116812</v>
      </c>
      <c r="S14" s="36">
        <v>400.71606817157436</v>
      </c>
      <c r="T14" s="36">
        <v>393.26842770940732</v>
      </c>
      <c r="U14" s="36">
        <v>385.87963194793008</v>
      </c>
      <c r="V14" s="36">
        <v>378.67335419545998</v>
      </c>
      <c r="W14" s="36">
        <v>375.89667778050193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0.98719307197386719</v>
      </c>
      <c r="C16" s="44">
        <f>C7/RES_summary!C$6</f>
        <v>0.98724896689947839</v>
      </c>
      <c r="D16" s="44">
        <f>D7/RES_summary!D$6</f>
        <v>0.98731041193686275</v>
      </c>
      <c r="E16" s="44">
        <f>E7/RES_summary!E$6</f>
        <v>0.98740823579356574</v>
      </c>
      <c r="F16" s="44">
        <f>F7/RES_summary!F$6</f>
        <v>0.9878386579914531</v>
      </c>
      <c r="G16" s="44">
        <f>G7/RES_summary!G$6</f>
        <v>0.98869997474072502</v>
      </c>
      <c r="H16" s="44">
        <f>H7/RES_summary!H$6</f>
        <v>0.99042501908773894</v>
      </c>
      <c r="I16" s="44">
        <f>I7/RES_summary!I$6</f>
        <v>0.99071247109611804</v>
      </c>
      <c r="J16" s="44">
        <f>J7/RES_summary!J$6</f>
        <v>0.99100001255098102</v>
      </c>
      <c r="K16" s="44">
        <f>K7/RES_summary!K$6</f>
        <v>0.99099218547927459</v>
      </c>
      <c r="L16" s="44">
        <f>L7/RES_summary!L$6</f>
        <v>0.9909739866254762</v>
      </c>
      <c r="M16" s="44">
        <f>M7/RES_summary!M$6</f>
        <v>0.99093500399194723</v>
      </c>
      <c r="N16" s="44">
        <f>N7/RES_summary!N$6</f>
        <v>0.99086997775750929</v>
      </c>
      <c r="O16" s="44">
        <f>O7/RES_summary!O$6</f>
        <v>0.99078326899902192</v>
      </c>
      <c r="P16" s="44">
        <f>P7/RES_summary!P$6</f>
        <v>0.99066656016419963</v>
      </c>
      <c r="Q16" s="44">
        <f>Q7/RES_summary!Q$6</f>
        <v>0.99052364645395496</v>
      </c>
      <c r="R16" s="44">
        <f>R7/RES_summary!R$6</f>
        <v>0.99032905017581407</v>
      </c>
      <c r="S16" s="44">
        <f>S7/RES_summary!S$6</f>
        <v>0.99006816955490418</v>
      </c>
      <c r="T16" s="44">
        <f>T7/RES_summary!T$6</f>
        <v>0.98972348714371183</v>
      </c>
      <c r="U16" s="44">
        <f>U7/RES_summary!U$6</f>
        <v>0.98927497499995098</v>
      </c>
      <c r="V16" s="44">
        <f>V7/RES_summary!V$6</f>
        <v>0.98892183669960465</v>
      </c>
      <c r="W16" s="44">
        <f>W7/RES_summary!W$6</f>
        <v>0.98869999583535995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797.19527857464334</v>
      </c>
      <c r="C17" s="52">
        <f t="shared" si="2"/>
        <v>788.61259129832774</v>
      </c>
      <c r="D17" s="52">
        <f t="shared" si="2"/>
        <v>776.61310411487796</v>
      </c>
      <c r="E17" s="52">
        <f t="shared" si="2"/>
        <v>760.84549529371634</v>
      </c>
      <c r="F17" s="52">
        <f t="shared" si="2"/>
        <v>743.79859153948337</v>
      </c>
      <c r="G17" s="52">
        <f t="shared" si="2"/>
        <v>727.24796332941219</v>
      </c>
      <c r="H17" s="52">
        <f t="shared" si="2"/>
        <v>707.45537993342066</v>
      </c>
      <c r="I17" s="52">
        <f t="shared" si="2"/>
        <v>686.99918719460243</v>
      </c>
      <c r="J17" s="52">
        <f t="shared" si="2"/>
        <v>664.69223862235026</v>
      </c>
      <c r="K17" s="52">
        <f t="shared" si="2"/>
        <v>643.20148345172697</v>
      </c>
      <c r="L17" s="52">
        <f t="shared" si="2"/>
        <v>621.36036914793874</v>
      </c>
      <c r="M17" s="52">
        <f t="shared" si="2"/>
        <v>598.95895810294303</v>
      </c>
      <c r="N17" s="52">
        <f t="shared" si="2"/>
        <v>576.31673587663272</v>
      </c>
      <c r="O17" s="52">
        <f t="shared" si="2"/>
        <v>553.74710966593329</v>
      </c>
      <c r="P17" s="52">
        <f t="shared" si="2"/>
        <v>531.44989923326034</v>
      </c>
      <c r="Q17" s="52">
        <f t="shared" si="2"/>
        <v>508.59075063726874</v>
      </c>
      <c r="R17" s="52">
        <f t="shared" ref="R17:V17" si="3">R13*R16</f>
        <v>492.63200101656872</v>
      </c>
      <c r="S17" s="52">
        <f t="shared" si="3"/>
        <v>478.09239764303703</v>
      </c>
      <c r="T17" s="52">
        <f t="shared" si="3"/>
        <v>463.22423259519218</v>
      </c>
      <c r="U17" s="52">
        <f t="shared" si="3"/>
        <v>449.52992069581774</v>
      </c>
      <c r="V17" s="52">
        <f t="shared" si="3"/>
        <v>437.86127848082333</v>
      </c>
      <c r="W17" s="52">
        <f t="shared" ref="W17" si="4">W13*W16</f>
        <v>425.91948581936794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350.68647394562396</v>
      </c>
      <c r="C18" s="36">
        <f>C3*11630*1000/RES_summary!C$6</f>
        <v>340.21888720385073</v>
      </c>
      <c r="D18" s="36">
        <f>D3*11630*1000/RES_summary!D$6</f>
        <v>334.22842495648916</v>
      </c>
      <c r="E18" s="36">
        <f>E3*11630*1000/RES_summary!E$6</f>
        <v>328.4302455467278</v>
      </c>
      <c r="F18" s="36">
        <f>F3*11630*1000/RES_summary!F$6</f>
        <v>321.94886066632097</v>
      </c>
      <c r="G18" s="36">
        <f>G3*11630*1000/RES_summary!G$6</f>
        <v>315.70225530449972</v>
      </c>
      <c r="H18" s="36">
        <f>H3*11630*1000/RES_summary!H$6</f>
        <v>307.91433689211055</v>
      </c>
      <c r="I18" s="36">
        <f>I3*11630*1000/RES_summary!I$6</f>
        <v>298.66186481664027</v>
      </c>
      <c r="J18" s="36">
        <f>J3*11630*1000/RES_summary!J$6</f>
        <v>287.6934894696941</v>
      </c>
      <c r="K18" s="36">
        <f>K3*11630*1000/RES_summary!K$6</f>
        <v>277.59774932253271</v>
      </c>
      <c r="L18" s="36">
        <f>L3*11630*1000/RES_summary!L$6</f>
        <v>267.49369169787798</v>
      </c>
      <c r="M18" s="36">
        <f>M3*11630*1000/RES_summary!M$6</f>
        <v>256.54107470374555</v>
      </c>
      <c r="N18" s="36">
        <f>N3*11630*1000/RES_summary!N$6</f>
        <v>245.3634483748537</v>
      </c>
      <c r="O18" s="36">
        <f>O3*11630*1000/RES_summary!O$6</f>
        <v>233.90866629916579</v>
      </c>
      <c r="P18" s="36">
        <f>P3*11630*1000/RES_summary!P$6</f>
        <v>222.86402174605155</v>
      </c>
      <c r="Q18" s="36">
        <f>Q3*11630*1000/RES_summary!Q$6</f>
        <v>212.64582615936837</v>
      </c>
      <c r="R18" s="36">
        <f>R3*11630*1000/RES_summary!R$6</f>
        <v>205.82621650150313</v>
      </c>
      <c r="S18" s="36">
        <f>S3*11630*1000/RES_summary!S$6</f>
        <v>199.53713479713198</v>
      </c>
      <c r="T18" s="36">
        <f>T3*11630*1000/RES_summary!T$6</f>
        <v>191.5866416131511</v>
      </c>
      <c r="U18" s="36">
        <f>U3*11630*1000/RES_summary!U$6</f>
        <v>183.43842819089306</v>
      </c>
      <c r="V18" s="36">
        <f>V3*11630*1000/RES_summary!V$6</f>
        <v>178.43328543612796</v>
      </c>
      <c r="W18" s="36">
        <f>W3*11630*1000/RES_summary!W$6</f>
        <v>173.86469937510842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92.698968584304581</v>
      </c>
      <c r="C3" s="49">
        <f t="shared" ref="C3:W3" si="0">C5*C11/11630</f>
        <v>97.157500912703938</v>
      </c>
      <c r="D3" s="49">
        <f t="shared" si="0"/>
        <v>101.56383548139587</v>
      </c>
      <c r="E3" s="49">
        <f t="shared" si="0"/>
        <v>108.76620089506227</v>
      </c>
      <c r="F3" s="49">
        <f t="shared" si="0"/>
        <v>124.18480674042917</v>
      </c>
      <c r="G3" s="49">
        <f t="shared" si="0"/>
        <v>137.4351966965728</v>
      </c>
      <c r="H3" s="49">
        <f t="shared" si="0"/>
        <v>140.73364917848181</v>
      </c>
      <c r="I3" s="49">
        <f t="shared" si="0"/>
        <v>143.45652395195592</v>
      </c>
      <c r="J3" s="49">
        <f t="shared" si="0"/>
        <v>151.79450927787872</v>
      </c>
      <c r="K3" s="49">
        <f t="shared" si="0"/>
        <v>151.2428576145891</v>
      </c>
      <c r="L3" s="49">
        <f t="shared" si="0"/>
        <v>148.1601396159337</v>
      </c>
      <c r="M3" s="49">
        <f t="shared" si="0"/>
        <v>141.18706665430022</v>
      </c>
      <c r="N3" s="49">
        <f t="shared" si="0"/>
        <v>140.58496924810839</v>
      </c>
      <c r="O3" s="49">
        <f t="shared" si="0"/>
        <v>140.87764645673792</v>
      </c>
      <c r="P3" s="49">
        <f t="shared" si="0"/>
        <v>137.21443879795206</v>
      </c>
      <c r="Q3" s="49">
        <f t="shared" si="0"/>
        <v>132.373211849462</v>
      </c>
      <c r="R3" s="49">
        <f t="shared" si="0"/>
        <v>126.42296898383653</v>
      </c>
      <c r="S3" s="49">
        <f t="shared" si="0"/>
        <v>118.26537267479594</v>
      </c>
      <c r="T3" s="49">
        <f t="shared" si="0"/>
        <v>112.97989317787848</v>
      </c>
      <c r="U3" s="49">
        <f t="shared" si="0"/>
        <v>110.0179942354506</v>
      </c>
      <c r="V3" s="49">
        <f t="shared" si="0"/>
        <v>104.68125800932279</v>
      </c>
      <c r="W3" s="49">
        <f t="shared" si="0"/>
        <v>103.15826713019203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4046.1494144350763</v>
      </c>
      <c r="C5" s="49">
        <f t="shared" ref="C5:W5" si="1">C7*C13/1000000</f>
        <v>4269.2764632855751</v>
      </c>
      <c r="D5" s="49">
        <f t="shared" si="1"/>
        <v>4509.5630132246397</v>
      </c>
      <c r="E5" s="49">
        <f t="shared" si="1"/>
        <v>4836.6740794308826</v>
      </c>
      <c r="F5" s="49">
        <f t="shared" si="1"/>
        <v>5589.9250165895401</v>
      </c>
      <c r="G5" s="49">
        <f t="shared" si="1"/>
        <v>6262.425661029517</v>
      </c>
      <c r="H5" s="49">
        <f t="shared" si="1"/>
        <v>6498.9694209182981</v>
      </c>
      <c r="I5" s="49">
        <f t="shared" si="1"/>
        <v>6717.518092942556</v>
      </c>
      <c r="J5" s="49">
        <f t="shared" si="1"/>
        <v>7193.2611043377219</v>
      </c>
      <c r="K5" s="49">
        <f t="shared" si="1"/>
        <v>7293.9168347739587</v>
      </c>
      <c r="L5" s="49">
        <f t="shared" si="1"/>
        <v>7345.8751045299778</v>
      </c>
      <c r="M5" s="49">
        <f t="shared" si="1"/>
        <v>7273.1515899163969</v>
      </c>
      <c r="N5" s="49">
        <f t="shared" si="1"/>
        <v>7233.2637835979194</v>
      </c>
      <c r="O5" s="49">
        <f t="shared" si="1"/>
        <v>7189.2015172001766</v>
      </c>
      <c r="P5" s="49">
        <f t="shared" si="1"/>
        <v>6984.5493895223963</v>
      </c>
      <c r="Q5" s="49">
        <f t="shared" si="1"/>
        <v>6691.1106685216882</v>
      </c>
      <c r="R5" s="49">
        <f t="shared" si="1"/>
        <v>6271.1203349098769</v>
      </c>
      <c r="S5" s="49">
        <f t="shared" si="1"/>
        <v>5780.2617653413045</v>
      </c>
      <c r="T5" s="49">
        <f t="shared" si="1"/>
        <v>5501.2041418470208</v>
      </c>
      <c r="U5" s="49">
        <f t="shared" si="1"/>
        <v>5356.2557630763649</v>
      </c>
      <c r="V5" s="49">
        <f t="shared" si="1"/>
        <v>5103.1211618884945</v>
      </c>
      <c r="W5" s="49">
        <f t="shared" si="1"/>
        <v>4981.4024071281556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2210605</v>
      </c>
      <c r="C7" s="35">
        <v>2346435</v>
      </c>
      <c r="D7" s="35">
        <v>2499679</v>
      </c>
      <c r="E7" s="35">
        <v>2712385</v>
      </c>
      <c r="F7" s="35">
        <v>3193682</v>
      </c>
      <c r="G7" s="35">
        <v>3637497</v>
      </c>
      <c r="H7" s="35">
        <v>3818792</v>
      </c>
      <c r="I7" s="35">
        <v>3995786</v>
      </c>
      <c r="J7" s="35">
        <v>4351054</v>
      </c>
      <c r="K7" s="35">
        <v>4463912</v>
      </c>
      <c r="L7" s="35">
        <v>4550339</v>
      </c>
      <c r="M7" s="35">
        <v>4561863</v>
      </c>
      <c r="N7" s="35">
        <v>4617047</v>
      </c>
      <c r="O7" s="35">
        <v>4694577</v>
      </c>
      <c r="P7" s="35">
        <v>4671888</v>
      </c>
      <c r="Q7" s="35">
        <v>4638830</v>
      </c>
      <c r="R7" s="35">
        <v>4698061</v>
      </c>
      <c r="S7" s="35">
        <v>4649563</v>
      </c>
      <c r="T7" s="35">
        <v>4620869</v>
      </c>
      <c r="U7" s="35">
        <v>4752875</v>
      </c>
      <c r="V7" s="35">
        <v>4902899</v>
      </c>
      <c r="W7" s="35">
        <v>5018573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278255.35609173798</v>
      </c>
      <c r="D8" s="52">
        <v>302169.5856214175</v>
      </c>
      <c r="E8" s="52">
        <v>368428.48271857249</v>
      </c>
      <c r="F8" s="52">
        <v>644126.58715825062</v>
      </c>
      <c r="G8" s="52">
        <v>614076.05666477466</v>
      </c>
      <c r="H8" s="52">
        <v>359326.69511467218</v>
      </c>
      <c r="I8" s="52">
        <v>363150.98202677211</v>
      </c>
      <c r="J8" s="52">
        <v>549921.10339821549</v>
      </c>
      <c r="K8" s="52">
        <v>316394.98394781305</v>
      </c>
      <c r="L8" s="52">
        <v>299253.32083096821</v>
      </c>
      <c r="M8" s="52">
        <v>234063.61889334023</v>
      </c>
      <c r="N8" s="52">
        <v>287880.22753346525</v>
      </c>
      <c r="O8" s="52">
        <v>355785.35609173775</v>
      </c>
      <c r="P8" s="52">
        <v>279480.5856214175</v>
      </c>
      <c r="Q8" s="52">
        <v>335370.48271857202</v>
      </c>
      <c r="R8" s="52">
        <v>703357.58715825062</v>
      </c>
      <c r="S8" s="52">
        <v>565578.05666477466</v>
      </c>
      <c r="T8" s="52">
        <v>330632.69511467218</v>
      </c>
      <c r="U8" s="52">
        <v>495156.98202677257</v>
      </c>
      <c r="V8" s="52">
        <v>699945.10339821503</v>
      </c>
      <c r="W8" s="52">
        <v>432068.98394781351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142425.35609173775</v>
      </c>
      <c r="D9" s="36">
        <v>148925.5856214175</v>
      </c>
      <c r="E9" s="36">
        <v>155722.48271857249</v>
      </c>
      <c r="F9" s="36">
        <v>162829.58715825062</v>
      </c>
      <c r="G9" s="36">
        <v>170261.05666477466</v>
      </c>
      <c r="H9" s="36">
        <v>178031.69511467218</v>
      </c>
      <c r="I9" s="36">
        <v>186156.98202677211</v>
      </c>
      <c r="J9" s="36">
        <v>194653.10339821503</v>
      </c>
      <c r="K9" s="36">
        <v>203536.98394781351</v>
      </c>
      <c r="L9" s="36">
        <v>212826.32083096821</v>
      </c>
      <c r="M9" s="36">
        <v>222539.61889334023</v>
      </c>
      <c r="N9" s="36">
        <v>232696.22753346525</v>
      </c>
      <c r="O9" s="36">
        <v>278255.35609173775</v>
      </c>
      <c r="P9" s="36">
        <v>302169.5856214175</v>
      </c>
      <c r="Q9" s="36">
        <v>368428.48271857202</v>
      </c>
      <c r="R9" s="36">
        <v>644126.58715825062</v>
      </c>
      <c r="S9" s="36">
        <v>614076.05666477419</v>
      </c>
      <c r="T9" s="36">
        <v>359326.69511467218</v>
      </c>
      <c r="U9" s="36">
        <v>363150.98202677257</v>
      </c>
      <c r="V9" s="36">
        <v>549921.10339821503</v>
      </c>
      <c r="W9" s="36">
        <v>316394.98394781351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266.44814469511755</v>
      </c>
      <c r="C11" s="54">
        <v>264.66820439760409</v>
      </c>
      <c r="D11" s="54">
        <v>261.92946039000037</v>
      </c>
      <c r="E11" s="54">
        <v>261.53321386468474</v>
      </c>
      <c r="F11" s="54">
        <v>258.37006723792371</v>
      </c>
      <c r="G11" s="54">
        <v>255.23198583061122</v>
      </c>
      <c r="H11" s="54">
        <v>251.84490554418929</v>
      </c>
      <c r="I11" s="54">
        <v>248.365445463269</v>
      </c>
      <c r="J11" s="54">
        <v>245.42000037189888</v>
      </c>
      <c r="K11" s="54">
        <v>241.1536179946288</v>
      </c>
      <c r="L11" s="54">
        <v>234.56734551213972</v>
      </c>
      <c r="M11" s="54">
        <v>225.76259615790383</v>
      </c>
      <c r="N11" s="54">
        <v>226.03948110713432</v>
      </c>
      <c r="O11" s="54">
        <v>227.89833118072576</v>
      </c>
      <c r="P11" s="54">
        <v>228.4762887658961</v>
      </c>
      <c r="Q11" s="54">
        <v>230.08145135781697</v>
      </c>
      <c r="R11" s="54">
        <v>234.45557583980707</v>
      </c>
      <c r="S11" s="54">
        <v>237.95224853915636</v>
      </c>
      <c r="T11" s="54">
        <v>238.8488272346803</v>
      </c>
      <c r="U11" s="54">
        <v>238.88128751779479</v>
      </c>
      <c r="V11" s="54">
        <v>238.56831770733211</v>
      </c>
      <c r="W11" s="54">
        <v>240.84194543435689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1830.3357743400907</v>
      </c>
      <c r="C13" s="35">
        <v>1819.4735687481541</v>
      </c>
      <c r="D13" s="35">
        <v>1804.0568461889065</v>
      </c>
      <c r="E13" s="35">
        <v>1783.181251714223</v>
      </c>
      <c r="F13" s="35">
        <v>1750.3073307203224</v>
      </c>
      <c r="G13" s="35">
        <v>1721.6304676071259</v>
      </c>
      <c r="H13" s="35">
        <v>1701.8390687207625</v>
      </c>
      <c r="I13" s="35">
        <v>1681.1506154089725</v>
      </c>
      <c r="J13" s="35">
        <v>1653.2226684241846</v>
      </c>
      <c r="K13" s="35">
        <v>1633.9741542337661</v>
      </c>
      <c r="L13" s="35">
        <v>1614.3577664279469</v>
      </c>
      <c r="M13" s="35">
        <v>1594.3380127628552</v>
      </c>
      <c r="N13" s="35">
        <v>1566.6428744602165</v>
      </c>
      <c r="O13" s="35">
        <v>1531.3843009072332</v>
      </c>
      <c r="P13" s="35">
        <v>1495.0164450694015</v>
      </c>
      <c r="Q13" s="35">
        <v>1442.4134250493526</v>
      </c>
      <c r="R13" s="35">
        <v>1334.831611362619</v>
      </c>
      <c r="S13" s="35">
        <v>1243.1838788594337</v>
      </c>
      <c r="T13" s="35">
        <v>1190.512897432717</v>
      </c>
      <c r="U13" s="35">
        <v>1126.9506904928837</v>
      </c>
      <c r="V13" s="35">
        <v>1040.8375048901669</v>
      </c>
      <c r="W13" s="35">
        <v>992.5933940042629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1738.7384022855078</v>
      </c>
      <c r="D14" s="36">
        <v>1697.2931804561526</v>
      </c>
      <c r="E14" s="36">
        <v>1661.4771276049462</v>
      </c>
      <c r="F14" s="36">
        <v>1632.1073786031277</v>
      </c>
      <c r="G14" s="36">
        <v>1602.628105670794</v>
      </c>
      <c r="H14" s="36">
        <v>1565.1537947774636</v>
      </c>
      <c r="I14" s="36">
        <v>1540.0714401202263</v>
      </c>
      <c r="J14" s="36">
        <v>1512.9871266801426</v>
      </c>
      <c r="K14" s="36">
        <v>1495.5886710114664</v>
      </c>
      <c r="L14" s="36">
        <v>1475.3450263080017</v>
      </c>
      <c r="M14" s="36">
        <v>1429.520369875946</v>
      </c>
      <c r="N14" s="36">
        <v>1340.9202389390589</v>
      </c>
      <c r="O14" s="36">
        <v>1236.0008621805171</v>
      </c>
      <c r="P14" s="36">
        <v>1102.8252594125588</v>
      </c>
      <c r="Q14" s="36">
        <v>950.28272497622095</v>
      </c>
      <c r="R14" s="36">
        <v>897.54263488393008</v>
      </c>
      <c r="S14" s="36">
        <v>872.16427873943917</v>
      </c>
      <c r="T14" s="36">
        <v>856.97488819433966</v>
      </c>
      <c r="U14" s="36">
        <v>836.76509095046151</v>
      </c>
      <c r="V14" s="36">
        <v>827.04907303855634</v>
      </c>
      <c r="W14" s="36">
        <v>813.47657863661357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0.15275778803132378</v>
      </c>
      <c r="C16" s="44">
        <f>C7/RES_summary!C$6</f>
        <v>0.16046225076543946</v>
      </c>
      <c r="D16" s="44">
        <f>D7/RES_summary!D$6</f>
        <v>0.16844867821564335</v>
      </c>
      <c r="E16" s="44">
        <f>E7/RES_summary!E$6</f>
        <v>0.17830460595607991</v>
      </c>
      <c r="F16" s="44">
        <f>F7/RES_summary!F$6</f>
        <v>0.20521855800009575</v>
      </c>
      <c r="G16" s="44">
        <f>G7/RES_summary!G$6</f>
        <v>0.23045030628850779</v>
      </c>
      <c r="H16" s="44">
        <f>H7/RES_summary!H$6</f>
        <v>0.23549666386221874</v>
      </c>
      <c r="I16" s="44">
        <f>I7/RES_summary!I$6</f>
        <v>0.24054302546491371</v>
      </c>
      <c r="J16" s="44">
        <f>J7/RES_summary!J$6</f>
        <v>0.25399998307076971</v>
      </c>
      <c r="K16" s="44">
        <f>K7/RES_summary!K$6</f>
        <v>0.2554432691889516</v>
      </c>
      <c r="L16" s="44">
        <f>L7/RES_summary!L$6</f>
        <v>0.25616483716673749</v>
      </c>
      <c r="M16" s="44">
        <f>M7/RES_summary!M$6</f>
        <v>0.2532783936270977</v>
      </c>
      <c r="N16" s="44">
        <f>N7/RES_summary!N$6</f>
        <v>0.25255674865569738</v>
      </c>
      <c r="O16" s="44">
        <f>O7/RES_summary!O$6</f>
        <v>0.25448107284359894</v>
      </c>
      <c r="P16" s="44">
        <f>P7/RES_summary!P$6</f>
        <v>0.25231622613152527</v>
      </c>
      <c r="Q16" s="44">
        <f>Q7/RES_summary!Q$6</f>
        <v>0.24967026063645589</v>
      </c>
      <c r="R16" s="44">
        <f>R7/RES_summary!R$6</f>
        <v>0.25159458987615368</v>
      </c>
      <c r="S16" s="44">
        <f>S7/RES_summary!S$6</f>
        <v>0.24822705182811314</v>
      </c>
      <c r="T16" s="44">
        <f>T7/RES_summary!T$6</f>
        <v>0.24630268980183079</v>
      </c>
      <c r="U16" s="44">
        <f>U7/RES_summary!U$6</f>
        <v>0.25183512520000173</v>
      </c>
      <c r="V16" s="44">
        <f>V7/RES_summary!V$6</f>
        <v>0.25771685496118846</v>
      </c>
      <c r="W16" s="44">
        <f>W7/RES_summary!W$6</f>
        <v>0.26289999861178664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279.59804424279247</v>
      </c>
      <c r="C17" s="52">
        <f t="shared" si="2"/>
        <v>291.95682404955534</v>
      </c>
      <c r="D17" s="52">
        <f t="shared" si="2"/>
        <v>303.89099116640352</v>
      </c>
      <c r="E17" s="52">
        <f t="shared" si="2"/>
        <v>317.94943043517389</v>
      </c>
      <c r="F17" s="52">
        <f t="shared" si="2"/>
        <v>359.19554646742125</v>
      </c>
      <c r="G17" s="52">
        <f t="shared" si="2"/>
        <v>396.75026857568906</v>
      </c>
      <c r="H17" s="52">
        <f t="shared" si="2"/>
        <v>400.77742311412476</v>
      </c>
      <c r="I17" s="52">
        <f t="shared" si="2"/>
        <v>404.38905529267583</v>
      </c>
      <c r="J17" s="52">
        <f t="shared" si="2"/>
        <v>419.91852979195562</v>
      </c>
      <c r="K17" s="52">
        <f t="shared" si="2"/>
        <v>417.38769972772542</v>
      </c>
      <c r="L17" s="52">
        <f t="shared" si="2"/>
        <v>413.54169436587307</v>
      </c>
      <c r="M17" s="52">
        <f t="shared" si="2"/>
        <v>403.81137077119513</v>
      </c>
      <c r="N17" s="52">
        <f t="shared" si="2"/>
        <v>395.66623067828817</v>
      </c>
      <c r="O17" s="52">
        <f t="shared" si="2"/>
        <v>389.70831983071747</v>
      </c>
      <c r="P17" s="52">
        <f t="shared" si="2"/>
        <v>377.2169074244801</v>
      </c>
      <c r="Q17" s="52">
        <f t="shared" si="2"/>
        <v>360.12773577759486</v>
      </c>
      <c r="R17" s="52">
        <f t="shared" ref="R17:V17" si="3">R13*R16</f>
        <v>335.83641181450349</v>
      </c>
      <c r="S17" s="52">
        <f t="shared" si="3"/>
        <v>308.59186912951537</v>
      </c>
      <c r="T17" s="52">
        <f t="shared" si="3"/>
        <v>293.22652888144927</v>
      </c>
      <c r="U17" s="52">
        <f t="shared" si="3"/>
        <v>283.80576823450377</v>
      </c>
      <c r="V17" s="52">
        <f t="shared" si="3"/>
        <v>268.24136828594442</v>
      </c>
      <c r="W17" s="52">
        <f t="shared" ref="W17" si="4">W13*W16</f>
        <v>260.95280190578933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74.498380148875441</v>
      </c>
      <c r="C18" s="36">
        <f>C3*11630*1000/RES_summary!C$6</f>
        <v>77.271688382823058</v>
      </c>
      <c r="D18" s="36">
        <f>D3*11630*1000/RES_summary!D$6</f>
        <v>79.598003333598442</v>
      </c>
      <c r="E18" s="36">
        <f>E3*11630*1000/RES_summary!E$6</f>
        <v>83.154336388157034</v>
      </c>
      <c r="F18" s="36">
        <f>F3*11630*1000/RES_summary!F$6</f>
        <v>92.80537749235036</v>
      </c>
      <c r="G18" s="36">
        <f>G3*11630*1000/RES_summary!G$6</f>
        <v>101.26335892740146</v>
      </c>
      <c r="H18" s="36">
        <f>H3*11630*1000/RES_summary!H$6</f>
        <v>100.93375226842036</v>
      </c>
      <c r="I18" s="36">
        <f>I3*11630*1000/RES_summary!I$6</f>
        <v>100.43626785823595</v>
      </c>
      <c r="J18" s="36">
        <f>J3*11630*1000/RES_summary!J$6</f>
        <v>103.05640573770899</v>
      </c>
      <c r="K18" s="36">
        <f>K3*11630*1000/RES_summary!K$6</f>
        <v>100.65455389579672</v>
      </c>
      <c r="L18" s="36">
        <f>L3*11630*1000/RES_summary!L$6</f>
        <v>97.003377505995431</v>
      </c>
      <c r="M18" s="36">
        <f>M3*11630*1000/RES_summary!M$6</f>
        <v>91.165503423386895</v>
      </c>
      <c r="N18" s="36">
        <f>N3*11630*1000/RES_summary!N$6</f>
        <v>89.436189474135944</v>
      </c>
      <c r="O18" s="36">
        <f>O3*11630*1000/RES_summary!O$6</f>
        <v>88.813875736665068</v>
      </c>
      <c r="P18" s="36">
        <f>P3*11630*1000/RES_summary!P$6</f>
        <v>86.185119068093826</v>
      </c>
      <c r="Q18" s="36">
        <f>Q3*11630*1000/RES_summary!Q$6</f>
        <v>82.85871212191347</v>
      </c>
      <c r="R18" s="36">
        <f>R3*11630*1000/RES_summary!R$6</f>
        <v>78.738719319943982</v>
      </c>
      <c r="S18" s="36">
        <f>S3*11630*1000/RES_summary!S$6</f>
        <v>73.430129140269244</v>
      </c>
      <c r="T18" s="36">
        <f>T3*11630*1000/RES_summary!T$6</f>
        <v>70.036812537430265</v>
      </c>
      <c r="U18" s="36">
        <f>U3*11630*1000/RES_summary!U$6</f>
        <v>67.795887320835135</v>
      </c>
      <c r="V18" s="36">
        <f>V3*11630*1000/RES_summary!V$6</f>
        <v>63.993891971490669</v>
      </c>
      <c r="W18" s="36">
        <f>W3*11630*1000/RES_summary!W$6</f>
        <v>62.848380477536651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121.58492118554216</v>
      </c>
      <c r="C3" s="49">
        <f t="shared" ref="C3:W3" si="0">C5*C11/11630</f>
        <v>125.1621465117388</v>
      </c>
      <c r="D3" s="49">
        <f t="shared" si="0"/>
        <v>128.81346477828728</v>
      </c>
      <c r="E3" s="49">
        <f t="shared" si="0"/>
        <v>133.90160695741349</v>
      </c>
      <c r="F3" s="49">
        <f t="shared" si="0"/>
        <v>141.64296873685242</v>
      </c>
      <c r="G3" s="49">
        <f t="shared" si="0"/>
        <v>152.20756575733719</v>
      </c>
      <c r="H3" s="49">
        <f t="shared" si="0"/>
        <v>158.76221768065366</v>
      </c>
      <c r="I3" s="49">
        <f t="shared" si="0"/>
        <v>168.16083444724205</v>
      </c>
      <c r="J3" s="49">
        <f t="shared" si="0"/>
        <v>184.79711600860639</v>
      </c>
      <c r="K3" s="49">
        <f t="shared" si="0"/>
        <v>184.81744832409817</v>
      </c>
      <c r="L3" s="49">
        <f t="shared" si="0"/>
        <v>188.8303132490841</v>
      </c>
      <c r="M3" s="49">
        <f t="shared" si="0"/>
        <v>188.37688116393127</v>
      </c>
      <c r="N3" s="49">
        <f t="shared" si="0"/>
        <v>188.17786028487123</v>
      </c>
      <c r="O3" s="49">
        <f t="shared" si="0"/>
        <v>195.91713277258435</v>
      </c>
      <c r="P3" s="49">
        <f t="shared" si="0"/>
        <v>192.06881851525361</v>
      </c>
      <c r="Q3" s="49">
        <f t="shared" si="0"/>
        <v>187.213187637781</v>
      </c>
      <c r="R3" s="49">
        <f t="shared" si="0"/>
        <v>185.09076861064918</v>
      </c>
      <c r="S3" s="49">
        <f t="shared" si="0"/>
        <v>186.57750155512633</v>
      </c>
      <c r="T3" s="49">
        <f t="shared" si="0"/>
        <v>186.14568876540673</v>
      </c>
      <c r="U3" s="49">
        <f t="shared" si="0"/>
        <v>193.48459667149473</v>
      </c>
      <c r="V3" s="49">
        <f t="shared" si="0"/>
        <v>208.2542225297795</v>
      </c>
      <c r="W3" s="49">
        <f t="shared" si="0"/>
        <v>227.94977572898833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3117.762046029256</v>
      </c>
      <c r="C5" s="49">
        <f t="shared" ref="C5:W5" si="1">C7*C13/1000000</f>
        <v>3176.2851125303919</v>
      </c>
      <c r="D5" s="49">
        <f t="shared" si="1"/>
        <v>3242.0282949251537</v>
      </c>
      <c r="E5" s="49">
        <f t="shared" si="1"/>
        <v>3340.8135116733533</v>
      </c>
      <c r="F5" s="49">
        <f t="shared" si="1"/>
        <v>3505.2738191065346</v>
      </c>
      <c r="G5" s="49">
        <f t="shared" si="1"/>
        <v>3733.6176680965928</v>
      </c>
      <c r="H5" s="49">
        <f t="shared" si="1"/>
        <v>3866.2432370616057</v>
      </c>
      <c r="I5" s="49">
        <f t="shared" si="1"/>
        <v>4070.8355684663666</v>
      </c>
      <c r="J5" s="49">
        <f t="shared" si="1"/>
        <v>4463.0849427383</v>
      </c>
      <c r="K5" s="49">
        <f t="shared" si="1"/>
        <v>4461.7643533654473</v>
      </c>
      <c r="L5" s="49">
        <f t="shared" si="1"/>
        <v>4544.446320727905</v>
      </c>
      <c r="M5" s="49">
        <f t="shared" si="1"/>
        <v>4583.3178951646632</v>
      </c>
      <c r="N5" s="49">
        <f t="shared" si="1"/>
        <v>4569.1901438354371</v>
      </c>
      <c r="O5" s="49">
        <f t="shared" si="1"/>
        <v>4703.0207170099557</v>
      </c>
      <c r="P5" s="49">
        <f t="shared" si="1"/>
        <v>4600.0403385931859</v>
      </c>
      <c r="Q5" s="49">
        <f t="shared" si="1"/>
        <v>4484.8740364355936</v>
      </c>
      <c r="R5" s="49">
        <f t="shared" si="1"/>
        <v>4458.6579818513601</v>
      </c>
      <c r="S5" s="49">
        <f t="shared" si="1"/>
        <v>4456.9299148737146</v>
      </c>
      <c r="T5" s="49">
        <f t="shared" si="1"/>
        <v>4424.2418820251196</v>
      </c>
      <c r="U5" s="49">
        <f t="shared" si="1"/>
        <v>4592.2120084360486</v>
      </c>
      <c r="V5" s="49">
        <f t="shared" si="1"/>
        <v>4765.4766253251028</v>
      </c>
      <c r="W5" s="49">
        <f t="shared" si="1"/>
        <v>4919.682014185053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4537949</v>
      </c>
      <c r="C7" s="35">
        <v>4652544</v>
      </c>
      <c r="D7" s="35">
        <v>4791537</v>
      </c>
      <c r="E7" s="35">
        <v>4998049</v>
      </c>
      <c r="F7" s="35">
        <v>5334636</v>
      </c>
      <c r="G7" s="35">
        <v>5803887</v>
      </c>
      <c r="H7" s="35">
        <v>6119674</v>
      </c>
      <c r="I7" s="35">
        <v>6590811</v>
      </c>
      <c r="J7" s="35">
        <v>7451609</v>
      </c>
      <c r="K7" s="35">
        <v>7565104</v>
      </c>
      <c r="L7" s="35">
        <v>7875821</v>
      </c>
      <c r="M7" s="35">
        <v>8124030</v>
      </c>
      <c r="N7" s="35">
        <v>8271317</v>
      </c>
      <c r="O7" s="35">
        <v>8771506</v>
      </c>
      <c r="P7" s="35">
        <v>8765238</v>
      </c>
      <c r="Q7" s="35">
        <v>8743580</v>
      </c>
      <c r="R7" s="35">
        <v>8826592</v>
      </c>
      <c r="S7" s="35">
        <v>8971644</v>
      </c>
      <c r="T7" s="35">
        <v>9064505</v>
      </c>
      <c r="U7" s="35">
        <v>9671871</v>
      </c>
      <c r="V7" s="35">
        <v>10340469</v>
      </c>
      <c r="W7" s="35">
        <v>10901891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322001.58854735736</v>
      </c>
      <c r="D8" s="52">
        <v>357151.12630271073</v>
      </c>
      <c r="E8" s="52">
        <v>435979.00201398134</v>
      </c>
      <c r="F8" s="52">
        <v>577949.10695274081</v>
      </c>
      <c r="G8" s="52">
        <v>723124.83005560376</v>
      </c>
      <c r="H8" s="52">
        <v>582821.13556015026</v>
      </c>
      <c r="I8" s="52">
        <v>752013.64466533996</v>
      </c>
      <c r="J8" s="52">
        <v>1156234.721425036</v>
      </c>
      <c r="K8" s="52">
        <v>424246.56309407949</v>
      </c>
      <c r="L8" s="52">
        <v>637577.29515771009</v>
      </c>
      <c r="M8" s="52">
        <v>592013.07128713373</v>
      </c>
      <c r="N8" s="52">
        <v>508913.17847657762</v>
      </c>
      <c r="O8" s="52">
        <v>880561.14763043169</v>
      </c>
      <c r="P8" s="52">
        <v>393821.86988301948</v>
      </c>
      <c r="Q8" s="52">
        <v>399171.71894812956</v>
      </c>
      <c r="R8" s="52">
        <v>405013.58854735643</v>
      </c>
      <c r="S8" s="52">
        <v>502203.12630271167</v>
      </c>
      <c r="T8" s="52">
        <v>528840.00201398134</v>
      </c>
      <c r="U8" s="52">
        <v>1185315.1069527417</v>
      </c>
      <c r="V8" s="52">
        <v>1391722.8300556038</v>
      </c>
      <c r="W8" s="52">
        <v>1144243.1355601512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207406.58854735736</v>
      </c>
      <c r="D9" s="36">
        <v>218158.12630271073</v>
      </c>
      <c r="E9" s="36">
        <v>229467.00201398134</v>
      </c>
      <c r="F9" s="36">
        <v>241362.10695274081</v>
      </c>
      <c r="G9" s="36">
        <v>253873.83005560376</v>
      </c>
      <c r="H9" s="36">
        <v>267034.13556015026</v>
      </c>
      <c r="I9" s="36">
        <v>280876.64466533996</v>
      </c>
      <c r="J9" s="36">
        <v>295436.72142503597</v>
      </c>
      <c r="K9" s="36">
        <v>310751.56309407949</v>
      </c>
      <c r="L9" s="36">
        <v>326860.29515771009</v>
      </c>
      <c r="M9" s="36">
        <v>343804.0712871328</v>
      </c>
      <c r="N9" s="36">
        <v>361626.17847657762</v>
      </c>
      <c r="O9" s="36">
        <v>380372.14763043076</v>
      </c>
      <c r="P9" s="36">
        <v>400089.86988301948</v>
      </c>
      <c r="Q9" s="36">
        <v>420829.71894812956</v>
      </c>
      <c r="R9" s="36">
        <v>322001.58854735643</v>
      </c>
      <c r="S9" s="36">
        <v>357151.12630271167</v>
      </c>
      <c r="T9" s="36">
        <v>435979.00201398134</v>
      </c>
      <c r="U9" s="36">
        <v>577949.10695274174</v>
      </c>
      <c r="V9" s="36">
        <v>723124.83005560376</v>
      </c>
      <c r="W9" s="36">
        <v>582821.13556015119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453.54090931626746</v>
      </c>
      <c r="C11" s="54">
        <v>458.28246280192644</v>
      </c>
      <c r="D11" s="54">
        <v>462.08745238790908</v>
      </c>
      <c r="E11" s="54">
        <v>466.13667104534295</v>
      </c>
      <c r="F11" s="54">
        <v>469.95122533094406</v>
      </c>
      <c r="G11" s="54">
        <v>474.11763793700663</v>
      </c>
      <c r="H11" s="54">
        <v>477.57072651985885</v>
      </c>
      <c r="I11" s="54">
        <v>480.41992159320085</v>
      </c>
      <c r="J11" s="54">
        <v>481.54818623314594</v>
      </c>
      <c r="K11" s="54">
        <v>481.74371252663275</v>
      </c>
      <c r="L11" s="54">
        <v>483.24842854235527</v>
      </c>
      <c r="M11" s="54">
        <v>477.99938342653661</v>
      </c>
      <c r="N11" s="54">
        <v>478.97076860889626</v>
      </c>
      <c r="O11" s="54">
        <v>484.47931473152659</v>
      </c>
      <c r="P11" s="54">
        <v>485.5958198000373</v>
      </c>
      <c r="Q11" s="54">
        <v>485.47391845096712</v>
      </c>
      <c r="R11" s="54">
        <v>482.79227689225621</v>
      </c>
      <c r="S11" s="54">
        <v>486.85897793562282</v>
      </c>
      <c r="T11" s="54">
        <v>489.32097703273558</v>
      </c>
      <c r="U11" s="54">
        <v>490.0091405091365</v>
      </c>
      <c r="V11" s="54">
        <v>508.23806272601456</v>
      </c>
      <c r="W11" s="54">
        <v>538.86732599470304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687.04210779567063</v>
      </c>
      <c r="C13" s="35">
        <v>682.69856502816344</v>
      </c>
      <c r="D13" s="35">
        <v>676.61551917999464</v>
      </c>
      <c r="E13" s="35">
        <v>668.42352119264001</v>
      </c>
      <c r="F13" s="35">
        <v>657.07834969556211</v>
      </c>
      <c r="G13" s="35">
        <v>643.29606487800208</v>
      </c>
      <c r="H13" s="35">
        <v>631.77274427716338</v>
      </c>
      <c r="I13" s="35">
        <v>617.65320966818297</v>
      </c>
      <c r="J13" s="35">
        <v>598.94244890443133</v>
      </c>
      <c r="K13" s="35">
        <v>589.78228896330404</v>
      </c>
      <c r="L13" s="35">
        <v>577.01239283217649</v>
      </c>
      <c r="M13" s="35">
        <v>564.16801700198835</v>
      </c>
      <c r="N13" s="35">
        <v>552.41385910314364</v>
      </c>
      <c r="O13" s="35">
        <v>536.17026734177182</v>
      </c>
      <c r="P13" s="35">
        <v>524.80495550642036</v>
      </c>
      <c r="Q13" s="35">
        <v>512.93337928349638</v>
      </c>
      <c r="R13" s="35">
        <v>505.13924081359602</v>
      </c>
      <c r="S13" s="35">
        <v>496.77962198162504</v>
      </c>
      <c r="T13" s="35">
        <v>488.08422324496701</v>
      </c>
      <c r="U13" s="35">
        <v>474.80079174298834</v>
      </c>
      <c r="V13" s="35">
        <v>460.85691329137035</v>
      </c>
      <c r="W13" s="35">
        <v>451.26868487173948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624.28302659710891</v>
      </c>
      <c r="D14" s="36">
        <v>603.74162488226693</v>
      </c>
      <c r="E14" s="36">
        <v>588.19050526936735</v>
      </c>
      <c r="F14" s="36">
        <v>571.47979668563539</v>
      </c>
      <c r="G14" s="36">
        <v>556.97971299733945</v>
      </c>
      <c r="H14" s="36">
        <v>542.34351678042549</v>
      </c>
      <c r="I14" s="36">
        <v>528.66914876675685</v>
      </c>
      <c r="J14" s="36">
        <v>514.79758482466968</v>
      </c>
      <c r="K14" s="36">
        <v>500.1309096970819</v>
      </c>
      <c r="L14" s="36">
        <v>481.90039989790574</v>
      </c>
      <c r="M14" s="36">
        <v>464.65097070329045</v>
      </c>
      <c r="N14" s="36">
        <v>460.44132963280975</v>
      </c>
      <c r="O14" s="36">
        <v>448.76185633748275</v>
      </c>
      <c r="P14" s="36">
        <v>436.48720967785556</v>
      </c>
      <c r="Q14" s="36">
        <v>435.80601208422979</v>
      </c>
      <c r="R14" s="36">
        <v>431.60051076347685</v>
      </c>
      <c r="S14" s="36">
        <v>425.9211525018531</v>
      </c>
      <c r="T14" s="36">
        <v>423.09711024267068</v>
      </c>
      <c r="U14" s="36">
        <v>420.35772734548567</v>
      </c>
      <c r="V14" s="36">
        <v>413.89741172217492</v>
      </c>
      <c r="W14" s="36">
        <v>411.00937253460205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0.31358250408325217</v>
      </c>
      <c r="C16" s="44">
        <f>C7/RES_summary!C$6</f>
        <v>0.3181667857942968</v>
      </c>
      <c r="D16" s="44">
        <f>D7/RES_summary!D$6</f>
        <v>0.32289268912982388</v>
      </c>
      <c r="E16" s="44">
        <f>E7/RES_summary!E$6</f>
        <v>0.32855776650224039</v>
      </c>
      <c r="F16" s="44">
        <f>F7/RES_summary!F$6</f>
        <v>0.34279126956766476</v>
      </c>
      <c r="G16" s="44">
        <f>G7/RES_summary!G$6</f>
        <v>0.36769996973575197</v>
      </c>
      <c r="H16" s="44">
        <f>H7/RES_summary!H$6</f>
        <v>0.37738709280954807</v>
      </c>
      <c r="I16" s="44">
        <f>I7/RES_summary!I$6</f>
        <v>0.39676139267904575</v>
      </c>
      <c r="J16" s="44">
        <f>J7/RES_summary!J$6</f>
        <v>0.43500001605358041</v>
      </c>
      <c r="K16" s="44">
        <f>K7/RES_summary!K$6</f>
        <v>0.43290613648172604</v>
      </c>
      <c r="L16" s="44">
        <f>L7/RES_summary!L$6</f>
        <v>0.44337540653990209</v>
      </c>
      <c r="M16" s="44">
        <f>M7/RES_summary!M$6</f>
        <v>0.45105284138921986</v>
      </c>
      <c r="N16" s="44">
        <f>N7/RES_summary!N$6</f>
        <v>0.45244870338564819</v>
      </c>
      <c r="O16" s="44">
        <f>O7/RES_summary!O$6</f>
        <v>0.47548101934084058</v>
      </c>
      <c r="P16" s="44">
        <f>P7/RES_summary!P$6</f>
        <v>0.47338715596449188</v>
      </c>
      <c r="Q16" s="44">
        <f>Q7/RES_summary!Q$6</f>
        <v>0.47059536510191213</v>
      </c>
      <c r="R16" s="44">
        <f>R7/RES_summary!R$6</f>
        <v>0.47268922098800736</v>
      </c>
      <c r="S16" s="44">
        <f>S7/RES_summary!S$6</f>
        <v>0.4789707635258153</v>
      </c>
      <c r="T16" s="44">
        <f>T7/RES_summary!T$6</f>
        <v>0.48315846288266212</v>
      </c>
      <c r="U16" s="44">
        <f>U7/RES_summary!U$6</f>
        <v>0.5124723129060339</v>
      </c>
      <c r="V16" s="44">
        <f>V7/RES_summary!V$6</f>
        <v>0.54353825145157286</v>
      </c>
      <c r="W16" s="44">
        <f>W7/RES_summary!W$6</f>
        <v>0.57110001762769014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215.44438457320206</v>
      </c>
      <c r="C17" s="52">
        <f t="shared" si="2"/>
        <v>217.21200810138947</v>
      </c>
      <c r="D17" s="52">
        <f t="shared" si="2"/>
        <v>218.47420449500041</v>
      </c>
      <c r="E17" s="52">
        <f t="shared" si="2"/>
        <v>219.61573920061676</v>
      </c>
      <c r="F17" s="52">
        <f t="shared" si="2"/>
        <v>225.24072169756772</v>
      </c>
      <c r="G17" s="52">
        <f t="shared" si="2"/>
        <v>236.53994358676971</v>
      </c>
      <c r="H17" s="52">
        <f t="shared" si="2"/>
        <v>238.42287927906875</v>
      </c>
      <c r="I17" s="52">
        <f t="shared" si="2"/>
        <v>245.06094766063092</v>
      </c>
      <c r="J17" s="52">
        <f t="shared" si="2"/>
        <v>260.53997488859841</v>
      </c>
      <c r="K17" s="52">
        <f t="shared" si="2"/>
        <v>255.3203720804529</v>
      </c>
      <c r="L17" s="52">
        <f t="shared" si="2"/>
        <v>255.83310425052795</v>
      </c>
      <c r="M17" s="52">
        <f t="shared" si="2"/>
        <v>254.46958708966855</v>
      </c>
      <c r="N17" s="52">
        <f t="shared" si="2"/>
        <v>249.93893428347948</v>
      </c>
      <c r="O17" s="52">
        <f t="shared" si="2"/>
        <v>254.93878525591668</v>
      </c>
      <c r="P17" s="52">
        <f t="shared" si="2"/>
        <v>248.43592532325604</v>
      </c>
      <c r="Q17" s="52">
        <f t="shared" si="2"/>
        <v>241.38407089687456</v>
      </c>
      <c r="R17" s="52">
        <f t="shared" ref="R17:V17" si="3">R13*R16</f>
        <v>238.77387423065215</v>
      </c>
      <c r="S17" s="52">
        <f t="shared" si="3"/>
        <v>237.94291484460484</v>
      </c>
      <c r="T17" s="52">
        <f t="shared" si="3"/>
        <v>235.82202306031635</v>
      </c>
      <c r="U17" s="52">
        <f t="shared" si="3"/>
        <v>243.32225991414535</v>
      </c>
      <c r="V17" s="52">
        <f t="shared" si="3"/>
        <v>250.49336081976057</v>
      </c>
      <c r="W17" s="52">
        <f t="shared" ref="W17" si="4">W13*W16</f>
        <v>257.71955388507496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97.712842086413701</v>
      </c>
      <c r="C18" s="36">
        <f>C3*11630*1000/RES_summary!C$6</f>
        <v>99.544454022856783</v>
      </c>
      <c r="D18" s="36">
        <f>D3*11630*1000/RES_summary!D$6</f>
        <v>100.9541885675698</v>
      </c>
      <c r="E18" s="36">
        <f>E3*11630*1000/RES_summary!E$6</f>
        <v>102.37094958013772</v>
      </c>
      <c r="F18" s="36">
        <f>F3*11630*1000/RES_summary!F$6</f>
        <v>105.85215315619809</v>
      </c>
      <c r="G18" s="36">
        <f>G3*11630*1000/RES_summary!G$6</f>
        <v>112.14775933111206</v>
      </c>
      <c r="H18" s="36">
        <f>H3*11630*1000/RES_summary!H$6</f>
        <v>113.86378767626147</v>
      </c>
      <c r="I18" s="36">
        <f>I3*11630*1000/RES_summary!I$6</f>
        <v>117.73216126067581</v>
      </c>
      <c r="J18" s="36">
        <f>J3*11630*1000/RES_summary!J$6</f>
        <v>125.46255234883394</v>
      </c>
      <c r="K18" s="36">
        <f>K3*11630*1000/RES_summary!K$6</f>
        <v>122.99898392971862</v>
      </c>
      <c r="L18" s="36">
        <f>L3*11630*1000/RES_summary!L$6</f>
        <v>123.63094559818018</v>
      </c>
      <c r="M18" s="36">
        <f>M3*11630*1000/RES_summary!M$6</f>
        <v>121.63630572966692</v>
      </c>
      <c r="N18" s="36">
        <f>N3*11630*1000/RES_summary!N$6</f>
        <v>119.71344345904659</v>
      </c>
      <c r="O18" s="36">
        <f>O3*11630*1000/RES_summary!O$6</f>
        <v>123.51256797927432</v>
      </c>
      <c r="P18" s="36">
        <f>P3*11630*1000/RES_summary!P$6</f>
        <v>120.63944682512739</v>
      </c>
      <c r="Q18" s="36">
        <f>Q3*11630*1000/RES_summary!Q$6</f>
        <v>117.18567074995175</v>
      </c>
      <c r="R18" s="36">
        <f>R3*11630*1000/RES_summary!R$6</f>
        <v>115.27818240220178</v>
      </c>
      <c r="S18" s="36">
        <f>S3*11630*1000/RES_summary!S$6</f>
        <v>115.84464432826725</v>
      </c>
      <c r="T18" s="36">
        <f>T3*11630*1000/RES_summary!T$6</f>
        <v>115.3926627297103</v>
      </c>
      <c r="U18" s="36">
        <f>U3*11630*1000/RES_summary!U$6</f>
        <v>119.23013144727108</v>
      </c>
      <c r="V18" s="36">
        <f>V3*11630*1000/RES_summary!V$6</f>
        <v>127.31026042876367</v>
      </c>
      <c r="W18" s="36">
        <f>W3*11630*1000/RES_summary!W$6</f>
        <v>138.87664685859812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390.21018050780282</v>
      </c>
      <c r="C3" s="49">
        <f t="shared" ref="C3:W3" si="0">C5*C11/11630</f>
        <v>432.28125665470355</v>
      </c>
      <c r="D3" s="49">
        <f t="shared" si="0"/>
        <v>498.39590514201609</v>
      </c>
      <c r="E3" s="49">
        <f t="shared" si="0"/>
        <v>594.95997010520898</v>
      </c>
      <c r="F3" s="49">
        <f t="shared" si="0"/>
        <v>690.32318730231384</v>
      </c>
      <c r="G3" s="49">
        <f t="shared" si="0"/>
        <v>782.84247458466757</v>
      </c>
      <c r="H3" s="49">
        <f t="shared" si="0"/>
        <v>873.9484624849182</v>
      </c>
      <c r="I3" s="49">
        <f t="shared" si="0"/>
        <v>964.49350569305102</v>
      </c>
      <c r="J3" s="49">
        <f t="shared" si="0"/>
        <v>1046.9975004545272</v>
      </c>
      <c r="K3" s="49">
        <f t="shared" si="0"/>
        <v>1104.7376064009522</v>
      </c>
      <c r="L3" s="49">
        <f t="shared" si="0"/>
        <v>1176.3553605914963</v>
      </c>
      <c r="M3" s="49">
        <f t="shared" si="0"/>
        <v>1232.5804075341134</v>
      </c>
      <c r="N3" s="49">
        <f t="shared" si="0"/>
        <v>1283.3683463513414</v>
      </c>
      <c r="O3" s="49">
        <f t="shared" si="0"/>
        <v>1330.4919164030473</v>
      </c>
      <c r="P3" s="49">
        <f t="shared" si="0"/>
        <v>1395.808423070054</v>
      </c>
      <c r="Q3" s="49">
        <f t="shared" si="0"/>
        <v>1473.5042416464146</v>
      </c>
      <c r="R3" s="49">
        <f t="shared" si="0"/>
        <v>1462.0303002371927</v>
      </c>
      <c r="S3" s="49">
        <f t="shared" si="0"/>
        <v>1453.5680795388278</v>
      </c>
      <c r="T3" s="49">
        <f t="shared" si="0"/>
        <v>1409.2311973485093</v>
      </c>
      <c r="U3" s="49">
        <f t="shared" si="0"/>
        <v>1354.7993679742488</v>
      </c>
      <c r="V3" s="49">
        <f t="shared" si="0"/>
        <v>1351.4408452390023</v>
      </c>
      <c r="W3" s="49">
        <f t="shared" si="0"/>
        <v>1362.6058289993696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2921.372698888993</v>
      </c>
      <c r="C5" s="49">
        <f t="shared" ref="C5:W5" si="1">C7*C13/1000000</f>
        <v>3224.5234318716534</v>
      </c>
      <c r="D5" s="49">
        <f t="shared" si="1"/>
        <v>3711.5876429191298</v>
      </c>
      <c r="E5" s="49">
        <f t="shared" si="1"/>
        <v>4429.6563698246882</v>
      </c>
      <c r="F5" s="49">
        <f t="shared" si="1"/>
        <v>5143.4553276562083</v>
      </c>
      <c r="G5" s="49">
        <f t="shared" si="1"/>
        <v>5840.1664818948502</v>
      </c>
      <c r="H5" s="49">
        <f t="shared" si="1"/>
        <v>6539.0862809203927</v>
      </c>
      <c r="I5" s="49">
        <f t="shared" si="1"/>
        <v>7244.5451249576581</v>
      </c>
      <c r="J5" s="49">
        <f t="shared" si="1"/>
        <v>7919.5738062671262</v>
      </c>
      <c r="K5" s="49">
        <f t="shared" si="1"/>
        <v>8433.8648917491428</v>
      </c>
      <c r="L5" s="49">
        <f t="shared" si="1"/>
        <v>9049.9693957819673</v>
      </c>
      <c r="M5" s="49">
        <f t="shared" si="1"/>
        <v>9467.8600118130489</v>
      </c>
      <c r="N5" s="49">
        <f t="shared" si="1"/>
        <v>9858.2066183521911</v>
      </c>
      <c r="O5" s="49">
        <f t="shared" si="1"/>
        <v>10235.526442671195</v>
      </c>
      <c r="P5" s="49">
        <f t="shared" si="1"/>
        <v>10766.926926892345</v>
      </c>
      <c r="Q5" s="49">
        <f t="shared" si="1"/>
        <v>11450.526541415255</v>
      </c>
      <c r="R5" s="49">
        <f t="shared" si="1"/>
        <v>11268.046724687705</v>
      </c>
      <c r="S5" s="49">
        <f t="shared" si="1"/>
        <v>11116.370521672725</v>
      </c>
      <c r="T5" s="49">
        <f t="shared" si="1"/>
        <v>10800.607266093759</v>
      </c>
      <c r="U5" s="49">
        <f t="shared" si="1"/>
        <v>10440.07258464589</v>
      </c>
      <c r="V5" s="49">
        <f t="shared" si="1"/>
        <v>10014.774327384912</v>
      </c>
      <c r="W5" s="49">
        <f t="shared" si="1"/>
        <v>9566.5721173097227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7129131.3698544875</v>
      </c>
      <c r="C7" s="35">
        <v>8049356.9070419483</v>
      </c>
      <c r="D7" s="35">
        <v>9522898.4369853977</v>
      </c>
      <c r="E7" s="35">
        <v>11735714.852386741</v>
      </c>
      <c r="F7" s="35">
        <v>14029935.778591249</v>
      </c>
      <c r="G7" s="35">
        <v>16358020.059571393</v>
      </c>
      <c r="H7" s="35">
        <v>18799303.206676051</v>
      </c>
      <c r="I7" s="35">
        <v>21416518.621187918</v>
      </c>
      <c r="J7" s="35">
        <v>24111082.877280958</v>
      </c>
      <c r="K7" s="35">
        <v>26356490.861006767</v>
      </c>
      <c r="L7" s="35">
        <v>29285643.246339224</v>
      </c>
      <c r="M7" s="35">
        <v>31962420.332550786</v>
      </c>
      <c r="N7" s="35">
        <v>34848862.512608089</v>
      </c>
      <c r="O7" s="35">
        <v>38195108.3190872</v>
      </c>
      <c r="P7" s="35">
        <v>43041733.424157664</v>
      </c>
      <c r="Q7" s="35">
        <v>50455595.121917717</v>
      </c>
      <c r="R7" s="35">
        <v>53131968.234583423</v>
      </c>
      <c r="S7" s="35">
        <v>55838967.604089372</v>
      </c>
      <c r="T7" s="35">
        <v>58455065.40396212</v>
      </c>
      <c r="U7" s="35">
        <v>60817665.211668275</v>
      </c>
      <c r="V7" s="35">
        <v>62721165.858970433</v>
      </c>
      <c r="W7" s="35">
        <v>63941694.832168013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1597237.7428006977</v>
      </c>
      <c r="D8" s="52">
        <v>2202830.8206175268</v>
      </c>
      <c r="E8" s="52">
        <v>2998419.4888498317</v>
      </c>
      <c r="F8" s="52">
        <v>3140486.1832210533</v>
      </c>
      <c r="G8" s="52">
        <v>3239695.8943227418</v>
      </c>
      <c r="H8" s="52">
        <v>3423286.9889152702</v>
      </c>
      <c r="I8" s="52">
        <v>3675046.9857825488</v>
      </c>
      <c r="J8" s="52">
        <v>3834078.7727712877</v>
      </c>
      <c r="K8" s="52">
        <v>3842645.7265265062</v>
      </c>
      <c r="L8" s="52">
        <v>5131983.2059499845</v>
      </c>
      <c r="M8" s="52">
        <v>5675196.5750613958</v>
      </c>
      <c r="N8" s="52">
        <v>6026928.3632783554</v>
      </c>
      <c r="O8" s="52">
        <v>6585941.7008018531</v>
      </c>
      <c r="P8" s="52">
        <v>8269912.0939857364</v>
      </c>
      <c r="Q8" s="52">
        <v>11088908.683542602</v>
      </c>
      <c r="R8" s="52">
        <v>6510451.8854369968</v>
      </c>
      <c r="S8" s="52">
        <v>6549645.0960324556</v>
      </c>
      <c r="T8" s="52">
        <v>7748081.005822733</v>
      </c>
      <c r="U8" s="52">
        <v>8037796.3827675506</v>
      </c>
      <c r="V8" s="52">
        <v>7930429.0105805099</v>
      </c>
      <c r="W8" s="52">
        <v>7806470.6739994287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677012.20561323687</v>
      </c>
      <c r="D9" s="36">
        <v>729289.29067407735</v>
      </c>
      <c r="E9" s="36">
        <v>785603.07344848849</v>
      </c>
      <c r="F9" s="36">
        <v>846265.25701654516</v>
      </c>
      <c r="G9" s="36">
        <v>911611.61334259808</v>
      </c>
      <c r="H9" s="36">
        <v>982003.84181061387</v>
      </c>
      <c r="I9" s="36">
        <v>1057831.5712706819</v>
      </c>
      <c r="J9" s="36">
        <v>1139514.5166782476</v>
      </c>
      <c r="K9" s="36">
        <v>1597237.7428006977</v>
      </c>
      <c r="L9" s="36">
        <v>2202830.8206175268</v>
      </c>
      <c r="M9" s="36">
        <v>2998419.4888498336</v>
      </c>
      <c r="N9" s="36">
        <v>3140486.1832210496</v>
      </c>
      <c r="O9" s="36">
        <v>3239695.8943227455</v>
      </c>
      <c r="P9" s="36">
        <v>3423286.9889152721</v>
      </c>
      <c r="Q9" s="36">
        <v>3675046.9857825488</v>
      </c>
      <c r="R9" s="36">
        <v>3834078.7727712914</v>
      </c>
      <c r="S9" s="36">
        <v>3842645.7265265062</v>
      </c>
      <c r="T9" s="36">
        <v>5131983.2059499845</v>
      </c>
      <c r="U9" s="36">
        <v>5675196.5750613958</v>
      </c>
      <c r="V9" s="36">
        <v>6026928.3632783592</v>
      </c>
      <c r="W9" s="36">
        <v>6585941.7008018494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1553.4287703282832</v>
      </c>
      <c r="C11" s="54">
        <v>1559.1237344416079</v>
      </c>
      <c r="D11" s="54">
        <v>1561.6886719244692</v>
      </c>
      <c r="E11" s="54">
        <v>1562.0589667991399</v>
      </c>
      <c r="F11" s="54">
        <v>1560.9076305488886</v>
      </c>
      <c r="G11" s="54">
        <v>1558.938089803517</v>
      </c>
      <c r="H11" s="54">
        <v>1554.3487548644162</v>
      </c>
      <c r="I11" s="54">
        <v>1548.3455866079298</v>
      </c>
      <c r="J11" s="54">
        <v>1537.5298252350724</v>
      </c>
      <c r="K11" s="54">
        <v>1523.3939039042918</v>
      </c>
      <c r="L11" s="54">
        <v>1511.71923852644</v>
      </c>
      <c r="M11" s="54">
        <v>1514.0602123115543</v>
      </c>
      <c r="N11" s="54">
        <v>1514.0252630007185</v>
      </c>
      <c r="O11" s="54">
        <v>1511.7562417951456</v>
      </c>
      <c r="P11" s="54">
        <v>1507.695935017377</v>
      </c>
      <c r="Q11" s="54">
        <v>1496.599677610086</v>
      </c>
      <c r="R11" s="54">
        <v>1508.9937774667687</v>
      </c>
      <c r="S11" s="54">
        <v>1520.7298760038816</v>
      </c>
      <c r="T11" s="54">
        <v>1517.4479009725794</v>
      </c>
      <c r="U11" s="54">
        <v>1509.2152398167395</v>
      </c>
      <c r="V11" s="54">
        <v>1569.4070097167864</v>
      </c>
      <c r="W11" s="54">
        <v>1656.5082661728927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409.77961371872163</v>
      </c>
      <c r="C13" s="35">
        <v>400.59391937891235</v>
      </c>
      <c r="D13" s="35">
        <v>389.75398797743378</v>
      </c>
      <c r="E13" s="35">
        <v>377.45092016476616</v>
      </c>
      <c r="F13" s="35">
        <v>366.60576419065148</v>
      </c>
      <c r="G13" s="35">
        <v>357.02159922940405</v>
      </c>
      <c r="H13" s="35">
        <v>347.83663038097166</v>
      </c>
      <c r="I13" s="35">
        <v>338.26903677007715</v>
      </c>
      <c r="J13" s="35">
        <v>328.46197106018275</v>
      </c>
      <c r="K13" s="35">
        <v>319.99194946800236</v>
      </c>
      <c r="L13" s="35">
        <v>309.02409483231122</v>
      </c>
      <c r="M13" s="35">
        <v>296.21849388454802</v>
      </c>
      <c r="N13" s="35">
        <v>282.8846024683175</v>
      </c>
      <c r="O13" s="35">
        <v>267.98003443692829</v>
      </c>
      <c r="P13" s="35">
        <v>250.15086685261809</v>
      </c>
      <c r="Q13" s="35">
        <v>226.94265152847618</v>
      </c>
      <c r="R13" s="35">
        <v>212.0765915340846</v>
      </c>
      <c r="S13" s="35">
        <v>199.07908399185047</v>
      </c>
      <c r="T13" s="35">
        <v>184.76768764955804</v>
      </c>
      <c r="U13" s="35">
        <v>171.66184443796917</v>
      </c>
      <c r="V13" s="35">
        <v>159.67136755562382</v>
      </c>
      <c r="W13" s="35">
        <v>149.61399040828894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363.48786252927692</v>
      </c>
      <c r="D14" s="36">
        <v>356.77369660588937</v>
      </c>
      <c r="E14" s="36">
        <v>346.84701548496588</v>
      </c>
      <c r="F14" s="36">
        <v>337.7124260637712</v>
      </c>
      <c r="G14" s="36">
        <v>330.36156600106176</v>
      </c>
      <c r="H14" s="36">
        <v>321.71563691829738</v>
      </c>
      <c r="I14" s="36">
        <v>309.91077422905755</v>
      </c>
      <c r="J14" s="36">
        <v>297.84951417556016</v>
      </c>
      <c r="K14" s="36">
        <v>284.92546450630442</v>
      </c>
      <c r="L14" s="36">
        <v>273.19196938844914</v>
      </c>
      <c r="M14" s="36">
        <v>256.88686684739753</v>
      </c>
      <c r="N14" s="36">
        <v>240.74084293665689</v>
      </c>
      <c r="O14" s="36">
        <v>219.80012868295285</v>
      </c>
      <c r="P14" s="36">
        <v>197.42960017695245</v>
      </c>
      <c r="Q14" s="36">
        <v>164.35668497476453</v>
      </c>
      <c r="R14" s="36">
        <v>147.37820045939938</v>
      </c>
      <c r="S14" s="36">
        <v>144.00649221743353</v>
      </c>
      <c r="T14" s="36">
        <v>140.19643606031377</v>
      </c>
      <c r="U14" s="36">
        <v>136.52358596883192</v>
      </c>
      <c r="V14" s="36">
        <v>129.32838259634372</v>
      </c>
      <c r="W14" s="36">
        <v>128.02054410940022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0.49263904616324161</v>
      </c>
      <c r="C16" s="44">
        <f>C7/RES_summary!C$6</f>
        <v>0.55045970867221439</v>
      </c>
      <c r="D16" s="44">
        <f>D7/RES_summary!D$6</f>
        <v>0.64173025996218158</v>
      </c>
      <c r="E16" s="44">
        <f>E7/RES_summary!E$6</f>
        <v>0.77147308083761434</v>
      </c>
      <c r="F16" s="44">
        <f>F7/RES_summary!F$6</f>
        <v>0.90153095684430906</v>
      </c>
      <c r="G16" s="44">
        <f>G7/RES_summary!G$6</f>
        <v>1.0363474479846395</v>
      </c>
      <c r="H16" s="44">
        <f>H7/RES_summary!H$6</f>
        <v>1.159312470568316</v>
      </c>
      <c r="I16" s="44">
        <f>I7/RES_summary!I$6</f>
        <v>1.289256778032208</v>
      </c>
      <c r="J16" s="44">
        <f>J7/RES_summary!J$6</f>
        <v>1.4075243935486181</v>
      </c>
      <c r="K16" s="44">
        <f>K7/RES_summary!K$6</f>
        <v>1.5082260111499275</v>
      </c>
      <c r="L16" s="44">
        <f>L7/RES_summary!L$6</f>
        <v>1.6486578326409642</v>
      </c>
      <c r="M16" s="44">
        <f>M7/RES_summary!M$6</f>
        <v>1.7745799201472183</v>
      </c>
      <c r="N16" s="44">
        <f>N7/RES_summary!N$6</f>
        <v>1.9062650673761206</v>
      </c>
      <c r="O16" s="44">
        <f>O7/RES_summary!O$6</f>
        <v>2.070459626590166</v>
      </c>
      <c r="P16" s="44">
        <f>P7/RES_summary!P$6</f>
        <v>2.3245693697585632</v>
      </c>
      <c r="Q16" s="44">
        <f>Q7/RES_summary!Q$6</f>
        <v>2.7156118212257594</v>
      </c>
      <c r="R16" s="44">
        <f>R7/RES_summary!R$6</f>
        <v>2.8453687079186158</v>
      </c>
      <c r="S16" s="44">
        <f>S7/RES_summary!S$6</f>
        <v>2.981084954755667</v>
      </c>
      <c r="T16" s="44">
        <f>T7/RES_summary!T$6</f>
        <v>3.1157861955268182</v>
      </c>
      <c r="U16" s="44">
        <f>U7/RES_summary!U$6</f>
        <v>3.2224757295220829</v>
      </c>
      <c r="V16" s="44">
        <f>V7/RES_summary!V$6</f>
        <v>3.2968865164615728</v>
      </c>
      <c r="W16" s="44">
        <f>W7/RES_summary!W$6</f>
        <v>3.3496118284245853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201.87343803953263</v>
      </c>
      <c r="C17" s="52">
        <f t="shared" si="2"/>
        <v>220.51081215717662</v>
      </c>
      <c r="D17" s="52">
        <f t="shared" si="2"/>
        <v>250.11692802605558</v>
      </c>
      <c r="E17" s="52">
        <f t="shared" si="2"/>
        <v>291.19322424450456</v>
      </c>
      <c r="F17" s="52">
        <f t="shared" si="2"/>
        <v>330.50644537543718</v>
      </c>
      <c r="G17" s="52">
        <f t="shared" si="2"/>
        <v>369.99842323678763</v>
      </c>
      <c r="H17" s="52">
        <f t="shared" si="2"/>
        <v>403.25134332112242</v>
      </c>
      <c r="I17" s="52">
        <f t="shared" si="2"/>
        <v>436.11564845424817</v>
      </c>
      <c r="J17" s="52">
        <f t="shared" si="2"/>
        <v>462.3182366202675</v>
      </c>
      <c r="K17" s="52">
        <f t="shared" si="2"/>
        <v>482.62018154621438</v>
      </c>
      <c r="L17" s="52">
        <f t="shared" si="2"/>
        <v>509.47499442007398</v>
      </c>
      <c r="M17" s="52">
        <f t="shared" si="2"/>
        <v>525.66339122377053</v>
      </c>
      <c r="N17" s="52">
        <f t="shared" si="2"/>
        <v>539.25303578393437</v>
      </c>
      <c r="O17" s="52">
        <f t="shared" si="2"/>
        <v>554.84184203390237</v>
      </c>
      <c r="P17" s="52">
        <f t="shared" si="2"/>
        <v>581.49304290414875</v>
      </c>
      <c r="Q17" s="52">
        <f t="shared" si="2"/>
        <v>616.28814723104801</v>
      </c>
      <c r="R17" s="52">
        <f t="shared" ref="R17:V17" si="3">R13*R16</f>
        <v>603.43609723312238</v>
      </c>
      <c r="S17" s="52">
        <f t="shared" si="3"/>
        <v>593.47166209464524</v>
      </c>
      <c r="T17" s="52">
        <f t="shared" si="3"/>
        <v>575.69661055790391</v>
      </c>
      <c r="U17" s="52">
        <f t="shared" si="3"/>
        <v>553.17612738635103</v>
      </c>
      <c r="V17" s="52">
        <f t="shared" si="3"/>
        <v>526.41837875911597</v>
      </c>
      <c r="W17" s="52">
        <f t="shared" ref="W17" si="4">W13*W16</f>
        <v>501.14879196940706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313.59600661569408</v>
      </c>
      <c r="C18" s="36">
        <f>C3*11630*1000/RES_summary!C$6</f>
        <v>343.80364093524918</v>
      </c>
      <c r="D18" s="36">
        <f>D3*11630*1000/RES_summary!D$6</f>
        <v>390.60477315483882</v>
      </c>
      <c r="E18" s="36">
        <f>E3*11630*1000/RES_summary!E$6</f>
        <v>454.86098700228092</v>
      </c>
      <c r="F18" s="36">
        <f>F3*11630*1000/RES_summary!F$6</f>
        <v>515.89003253210944</v>
      </c>
      <c r="G18" s="36">
        <f>G3*11630*1000/RES_summary!G$6</f>
        <v>576.8046351510709</v>
      </c>
      <c r="H18" s="36">
        <f>H3*11630*1000/RES_summary!H$6</f>
        <v>626.79322338858992</v>
      </c>
      <c r="I18" s="36">
        <f>I3*11630*1000/RES_summary!I$6</f>
        <v>675.25773953479063</v>
      </c>
      <c r="J18" s="36">
        <f>J3*11630*1000/RES_summary!J$6</f>
        <v>710.82807755374665</v>
      </c>
      <c r="K18" s="36">
        <f>K3*11630*1000/RES_summary!K$6</f>
        <v>735.22064246868558</v>
      </c>
      <c r="L18" s="36">
        <f>L3*11630*1000/RES_summary!L$6</f>
        <v>770.18315061297665</v>
      </c>
      <c r="M18" s="36">
        <f>M3*11630*1000/RES_summary!M$6</f>
        <v>795.8860257206735</v>
      </c>
      <c r="N18" s="36">
        <f>N3*11630*1000/RES_summary!N$6</f>
        <v>816.44271932670711</v>
      </c>
      <c r="O18" s="36">
        <f>O3*11630*1000/RES_summary!O$6</f>
        <v>838.78561790386811</v>
      </c>
      <c r="P18" s="36">
        <f>P3*11630*1000/RES_summary!P$6</f>
        <v>876.71469702747015</v>
      </c>
      <c r="Q18" s="36">
        <f>Q3*11630*1000/RES_summary!Q$6</f>
        <v>922.3366424609037</v>
      </c>
      <c r="R18" s="36">
        <f>R3*11630*1000/RES_summary!R$6</f>
        <v>910.58131582361352</v>
      </c>
      <c r="S18" s="36">
        <f>S3*11630*1000/RES_summary!S$6</f>
        <v>902.51008710900726</v>
      </c>
      <c r="T18" s="36">
        <f>T3*11630*1000/RES_summary!T$6</f>
        <v>873.58961328811972</v>
      </c>
      <c r="U18" s="36">
        <f>U3*11630*1000/RES_summary!U$6</f>
        <v>834.86184175428707</v>
      </c>
      <c r="V18" s="36">
        <f>V3*11630*1000/RES_summary!V$6</f>
        <v>826.1646936683029</v>
      </c>
      <c r="W18" s="36">
        <f>W3*11630*1000/RES_summary!W$6</f>
        <v>830.15711647988212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104.84665111951449</v>
      </c>
      <c r="C3" s="49">
        <f t="shared" ref="C3:W3" si="0">C5*C11/11630</f>
        <v>117.33389908284317</v>
      </c>
      <c r="D3" s="49">
        <f t="shared" si="0"/>
        <v>134.2293357250098</v>
      </c>
      <c r="E3" s="49">
        <f t="shared" si="0"/>
        <v>159.57276449398259</v>
      </c>
      <c r="F3" s="49">
        <f t="shared" si="0"/>
        <v>186.56300910785373</v>
      </c>
      <c r="G3" s="49">
        <f t="shared" si="0"/>
        <v>204.13937116868951</v>
      </c>
      <c r="H3" s="49">
        <f t="shared" si="0"/>
        <v>219.35035738143165</v>
      </c>
      <c r="I3" s="49">
        <f t="shared" si="0"/>
        <v>240.32576054133753</v>
      </c>
      <c r="J3" s="49">
        <f t="shared" si="0"/>
        <v>253.2701752370553</v>
      </c>
      <c r="K3" s="49">
        <f t="shared" si="0"/>
        <v>267.10561099114238</v>
      </c>
      <c r="L3" s="49">
        <f t="shared" si="0"/>
        <v>282.51069408645299</v>
      </c>
      <c r="M3" s="49">
        <f t="shared" si="0"/>
        <v>291.09264204349211</v>
      </c>
      <c r="N3" s="49">
        <f t="shared" si="0"/>
        <v>301.23243015892024</v>
      </c>
      <c r="O3" s="49">
        <f t="shared" si="0"/>
        <v>311.56272156882926</v>
      </c>
      <c r="P3" s="49">
        <f t="shared" si="0"/>
        <v>326.82834855996452</v>
      </c>
      <c r="Q3" s="49">
        <f t="shared" si="0"/>
        <v>350.3002269750682</v>
      </c>
      <c r="R3" s="49">
        <f t="shared" si="0"/>
        <v>376.106813748658</v>
      </c>
      <c r="S3" s="49">
        <f t="shared" si="0"/>
        <v>404.09298037472047</v>
      </c>
      <c r="T3" s="49">
        <f t="shared" si="0"/>
        <v>430.45077088270034</v>
      </c>
      <c r="U3" s="49">
        <f t="shared" si="0"/>
        <v>455.61555594221511</v>
      </c>
      <c r="V3" s="49">
        <f t="shared" si="0"/>
        <v>499.84881301627945</v>
      </c>
      <c r="W3" s="49">
        <f t="shared" si="0"/>
        <v>541.07808185964223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1726.6159459962498</v>
      </c>
      <c r="C5" s="49">
        <f t="shared" ref="C5:W5" si="1">C7*C13/1000000</f>
        <v>1901.4559005001868</v>
      </c>
      <c r="D5" s="49">
        <f t="shared" si="1"/>
        <v>2144.120986916379</v>
      </c>
      <c r="E5" s="49">
        <f t="shared" si="1"/>
        <v>2514.9324425997816</v>
      </c>
      <c r="F5" s="49">
        <f t="shared" si="1"/>
        <v>2903.2777276236252</v>
      </c>
      <c r="G5" s="49">
        <f t="shared" si="1"/>
        <v>3137.331393272832</v>
      </c>
      <c r="H5" s="49">
        <f t="shared" si="1"/>
        <v>3334.8545463040609</v>
      </c>
      <c r="I5" s="49">
        <f t="shared" si="1"/>
        <v>3616.0097123328342</v>
      </c>
      <c r="J5" s="49">
        <f t="shared" si="1"/>
        <v>3783.0305387734852</v>
      </c>
      <c r="K5" s="49">
        <f t="shared" si="1"/>
        <v>3968.0363528845205</v>
      </c>
      <c r="L5" s="49">
        <f t="shared" si="1"/>
        <v>4167.3212103214764</v>
      </c>
      <c r="M5" s="49">
        <f t="shared" si="1"/>
        <v>4284.1403741386812</v>
      </c>
      <c r="N5" s="49">
        <f t="shared" si="1"/>
        <v>4428.9889026082783</v>
      </c>
      <c r="O5" s="49">
        <f t="shared" si="1"/>
        <v>4572.798798856018</v>
      </c>
      <c r="P5" s="49">
        <f t="shared" si="1"/>
        <v>4783.5642871218206</v>
      </c>
      <c r="Q5" s="49">
        <f t="shared" si="1"/>
        <v>5106.1199668359814</v>
      </c>
      <c r="R5" s="49">
        <f t="shared" si="1"/>
        <v>5431.3763228996904</v>
      </c>
      <c r="S5" s="49">
        <f t="shared" si="1"/>
        <v>5772.0085999438124</v>
      </c>
      <c r="T5" s="49">
        <f t="shared" si="1"/>
        <v>6161.3169923042196</v>
      </c>
      <c r="U5" s="49">
        <f t="shared" si="1"/>
        <v>6564.4550566360185</v>
      </c>
      <c r="V5" s="49">
        <f t="shared" si="1"/>
        <v>6956.3297300736049</v>
      </c>
      <c r="W5" s="49">
        <f t="shared" si="1"/>
        <v>7221.76366845751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4432318.2654874576</v>
      </c>
      <c r="C7" s="35">
        <v>4999753.3480545841</v>
      </c>
      <c r="D7" s="35">
        <v>5822906.7345981123</v>
      </c>
      <c r="E7" s="35">
        <v>7102099.9661442647</v>
      </c>
      <c r="F7" s="35">
        <v>8534889.7548278309</v>
      </c>
      <c r="G7" s="35">
        <v>9589300.6744572073</v>
      </c>
      <c r="H7" s="35">
        <v>10626843.788778674</v>
      </c>
      <c r="I7" s="35">
        <v>12106146.964718703</v>
      </c>
      <c r="J7" s="35">
        <v>13407218.241378658</v>
      </c>
      <c r="K7" s="35">
        <v>14987099.534343198</v>
      </c>
      <c r="L7" s="35">
        <v>16636945.082295585</v>
      </c>
      <c r="M7" s="35">
        <v>18125546.086030606</v>
      </c>
      <c r="N7" s="35">
        <v>20079770.102214936</v>
      </c>
      <c r="O7" s="35">
        <v>22246749.498199195</v>
      </c>
      <c r="P7" s="35">
        <v>24958537.787854932</v>
      </c>
      <c r="Q7" s="35">
        <v>28116368.291535452</v>
      </c>
      <c r="R7" s="35">
        <v>31099589.557922609</v>
      </c>
      <c r="S7" s="35">
        <v>34200374.201719835</v>
      </c>
      <c r="T7" s="35">
        <v>37333591.395665415</v>
      </c>
      <c r="U7" s="35">
        <v>40374915.629677765</v>
      </c>
      <c r="V7" s="35">
        <v>43193143.004973613</v>
      </c>
      <c r="W7" s="35">
        <v>45271928.363843188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1394331.9884653073</v>
      </c>
      <c r="D8" s="52">
        <v>1678815.4876424628</v>
      </c>
      <c r="E8" s="52">
        <v>2164621.1803443991</v>
      </c>
      <c r="F8" s="52">
        <v>2349019.0472965091</v>
      </c>
      <c r="G8" s="52">
        <v>2002512.9707085285</v>
      </c>
      <c r="H8" s="52">
        <v>2431875.1027867738</v>
      </c>
      <c r="I8" s="52">
        <v>3158118.6635824926</v>
      </c>
      <c r="J8" s="52">
        <v>3465692.4570043534</v>
      </c>
      <c r="K8" s="52">
        <v>3928900.3402610496</v>
      </c>
      <c r="L8" s="52">
        <v>3652358.518660916</v>
      </c>
      <c r="M8" s="52">
        <v>3920476.1065217946</v>
      </c>
      <c r="N8" s="52">
        <v>5112342.6797668226</v>
      </c>
      <c r="O8" s="52">
        <v>5632671.8529886119</v>
      </c>
      <c r="P8" s="52">
        <v>6640688.6299167871</v>
      </c>
      <c r="Q8" s="52">
        <v>6810189.0223414376</v>
      </c>
      <c r="R8" s="52">
        <v>6903697.3729089499</v>
      </c>
      <c r="S8" s="52">
        <v>8213127.3235640489</v>
      </c>
      <c r="T8" s="52">
        <v>8765889.0469341911</v>
      </c>
      <c r="U8" s="52">
        <v>9682012.8639291376</v>
      </c>
      <c r="V8" s="52">
        <v>9628416.3976372853</v>
      </c>
      <c r="W8" s="52">
        <v>8982482.7317785248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826896.90589818079</v>
      </c>
      <c r="D9" s="36">
        <v>855662.10109893512</v>
      </c>
      <c r="E9" s="36">
        <v>885427.94879824668</v>
      </c>
      <c r="F9" s="36">
        <v>916229.25861294195</v>
      </c>
      <c r="G9" s="36">
        <v>948102.05107915215</v>
      </c>
      <c r="H9" s="36">
        <v>1394331.9884653073</v>
      </c>
      <c r="I9" s="36">
        <v>1678815.4876424633</v>
      </c>
      <c r="J9" s="36">
        <v>2164621.1803443991</v>
      </c>
      <c r="K9" s="36">
        <v>2349019.0472965091</v>
      </c>
      <c r="L9" s="36">
        <v>2002512.9707085304</v>
      </c>
      <c r="M9" s="36">
        <v>2431875.1027867757</v>
      </c>
      <c r="N9" s="36">
        <v>3158118.6635824926</v>
      </c>
      <c r="O9" s="36">
        <v>3465692.4570043534</v>
      </c>
      <c r="P9" s="36">
        <v>3928900.3402610496</v>
      </c>
      <c r="Q9" s="36">
        <v>3652358.5186609179</v>
      </c>
      <c r="R9" s="36">
        <v>3920476.1065217927</v>
      </c>
      <c r="S9" s="36">
        <v>5112342.6797668189</v>
      </c>
      <c r="T9" s="36">
        <v>5632671.8529886082</v>
      </c>
      <c r="U9" s="36">
        <v>6640688.6299167871</v>
      </c>
      <c r="V9" s="36">
        <v>6810189.0223414376</v>
      </c>
      <c r="W9" s="36">
        <v>6903697.3729089499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706.2175901638534</v>
      </c>
      <c r="C11" s="54">
        <v>717.65705740243754</v>
      </c>
      <c r="D11" s="54">
        <v>728.07793217255914</v>
      </c>
      <c r="E11" s="54">
        <v>737.92489198897692</v>
      </c>
      <c r="F11" s="54">
        <v>747.33731991265347</v>
      </c>
      <c r="G11" s="54">
        <v>756.73895712214812</v>
      </c>
      <c r="H11" s="54">
        <v>764.96429482158726</v>
      </c>
      <c r="I11" s="54">
        <v>772.94830972469799</v>
      </c>
      <c r="J11" s="54">
        <v>778.61706581991757</v>
      </c>
      <c r="K11" s="54">
        <v>782.86537207976801</v>
      </c>
      <c r="L11" s="54">
        <v>788.41999606072841</v>
      </c>
      <c r="M11" s="54">
        <v>790.21860427401225</v>
      </c>
      <c r="N11" s="54">
        <v>791.00066398565423</v>
      </c>
      <c r="O11" s="54">
        <v>792.39752528625854</v>
      </c>
      <c r="P11" s="54">
        <v>794.59864352306738</v>
      </c>
      <c r="Q11" s="54">
        <v>797.8644579799211</v>
      </c>
      <c r="R11" s="54">
        <v>805.34324706148254</v>
      </c>
      <c r="S11" s="54">
        <v>814.20553701249639</v>
      </c>
      <c r="T11" s="54">
        <v>812.51175221445624</v>
      </c>
      <c r="U11" s="54">
        <v>807.1970742265022</v>
      </c>
      <c r="V11" s="54">
        <v>835.67655947180356</v>
      </c>
      <c r="W11" s="54">
        <v>871.35752164148278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389.55143619551427</v>
      </c>
      <c r="C13" s="35">
        <v>380.30994093739599</v>
      </c>
      <c r="D13" s="35">
        <v>368.2217635698338</v>
      </c>
      <c r="E13" s="35">
        <v>354.11110158804763</v>
      </c>
      <c r="F13" s="35">
        <v>340.16581479349071</v>
      </c>
      <c r="G13" s="35">
        <v>327.16998869684699</v>
      </c>
      <c r="H13" s="35">
        <v>313.81420604163509</v>
      </c>
      <c r="I13" s="35">
        <v>298.69203825718262</v>
      </c>
      <c r="J13" s="35">
        <v>282.16371738456002</v>
      </c>
      <c r="K13" s="35">
        <v>264.763461655252</v>
      </c>
      <c r="L13" s="35">
        <v>250.48596300027364</v>
      </c>
      <c r="M13" s="35">
        <v>236.35924422936293</v>
      </c>
      <c r="N13" s="35">
        <v>220.56970174771723</v>
      </c>
      <c r="O13" s="35">
        <v>205.54907579762033</v>
      </c>
      <c r="P13" s="35">
        <v>191.66043811466989</v>
      </c>
      <c r="Q13" s="35">
        <v>181.6066681831451</v>
      </c>
      <c r="R13" s="35">
        <v>174.64463036670688</v>
      </c>
      <c r="S13" s="35">
        <v>168.77033467234855</v>
      </c>
      <c r="T13" s="35">
        <v>165.03413580027487</v>
      </c>
      <c r="U13" s="35">
        <v>162.58746189950639</v>
      </c>
      <c r="V13" s="35">
        <v>161.05171437217697</v>
      </c>
      <c r="W13" s="35">
        <v>159.51968315591418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356.41356283390257</v>
      </c>
      <c r="D14" s="36">
        <v>343.09278836008804</v>
      </c>
      <c r="E14" s="36">
        <v>330.6496264956312</v>
      </c>
      <c r="F14" s="36">
        <v>317.26592828550827</v>
      </c>
      <c r="G14" s="36">
        <v>301.31549215060107</v>
      </c>
      <c r="H14" s="36">
        <v>285.57469255620805</v>
      </c>
      <c r="I14" s="36">
        <v>271.40989434950569</v>
      </c>
      <c r="J14" s="36">
        <v>254.71158280128682</v>
      </c>
      <c r="K14" s="36">
        <v>236.77605491263037</v>
      </c>
      <c r="L14" s="36">
        <v>219.76841392839117</v>
      </c>
      <c r="M14" s="36">
        <v>206.93944474779954</v>
      </c>
      <c r="N14" s="36">
        <v>195.99491741062729</v>
      </c>
      <c r="O14" s="36">
        <v>182.25132481827802</v>
      </c>
      <c r="P14" s="36">
        <v>171.824802300963</v>
      </c>
      <c r="Q14" s="36">
        <v>165.22723741833067</v>
      </c>
      <c r="R14" s="36">
        <v>164.63026162681345</v>
      </c>
      <c r="S14" s="36">
        <v>163.47310901753059</v>
      </c>
      <c r="T14" s="36">
        <v>161.52044501742782</v>
      </c>
      <c r="U14" s="36">
        <v>159.48884772322543</v>
      </c>
      <c r="V14" s="36">
        <v>157.56520379280497</v>
      </c>
      <c r="W14" s="36">
        <v>156.08061656698078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0.30628318224499523</v>
      </c>
      <c r="C16" s="44">
        <f>C7/RES_summary!C$6</f>
        <v>0.34191088843325312</v>
      </c>
      <c r="D16" s="44">
        <f>D7/RES_summary!D$6</f>
        <v>0.39239476061367079</v>
      </c>
      <c r="E16" s="44">
        <f>E7/RES_summary!E$6</f>
        <v>0.46687219400049834</v>
      </c>
      <c r="F16" s="44">
        <f>F7/RES_summary!F$6</f>
        <v>0.5484321132083777</v>
      </c>
      <c r="G16" s="44">
        <f>G7/RES_summary!G$6</f>
        <v>0.60752140208535099</v>
      </c>
      <c r="H16" s="44">
        <f>H7/RES_summary!H$6</f>
        <v>0.65533452977861018</v>
      </c>
      <c r="I16" s="44">
        <f>I7/RES_summary!I$6</f>
        <v>0.72878007421226232</v>
      </c>
      <c r="J16" s="44">
        <f>J7/RES_summary!J$6</f>
        <v>0.78266856865860412</v>
      </c>
      <c r="K16" s="44">
        <f>K7/RES_summary!K$6</f>
        <v>0.85762302229811904</v>
      </c>
      <c r="L16" s="44">
        <f>L7/RES_summary!L$6</f>
        <v>0.93658963166441067</v>
      </c>
      <c r="M16" s="44">
        <f>M7/RES_summary!M$6</f>
        <v>1.0063452576905005</v>
      </c>
      <c r="N16" s="44">
        <f>N7/RES_summary!N$6</f>
        <v>1.0983820287662838</v>
      </c>
      <c r="O16" s="44">
        <f>O7/RES_summary!O$6</f>
        <v>1.2059396788218679</v>
      </c>
      <c r="P16" s="44">
        <f>P7/RES_summary!P$6</f>
        <v>1.3479441425806062</v>
      </c>
      <c r="Q16" s="44">
        <f>Q7/RES_summary!Q$6</f>
        <v>1.5132740366640383</v>
      </c>
      <c r="R16" s="44">
        <f>R7/RES_summary!R$6</f>
        <v>1.6654718787479026</v>
      </c>
      <c r="S16" s="44">
        <f>S7/RES_summary!S$6</f>
        <v>1.825861496986098</v>
      </c>
      <c r="T16" s="44">
        <f>T7/RES_summary!T$6</f>
        <v>1.989964221170277</v>
      </c>
      <c r="U16" s="44">
        <f>U7/RES_summary!U$6</f>
        <v>2.1392992520399559</v>
      </c>
      <c r="V16" s="44">
        <f>V7/RES_summary!V$6</f>
        <v>2.2704120503258696</v>
      </c>
      <c r="W16" s="44">
        <f>W7/RES_summary!W$6</f>
        <v>2.3715884782401848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119.31305352607033</v>
      </c>
      <c r="C17" s="52">
        <f t="shared" si="2"/>
        <v>130.03210978590309</v>
      </c>
      <c r="D17" s="52">
        <f t="shared" si="2"/>
        <v>144.4882907687286</v>
      </c>
      <c r="E17" s="52">
        <f t="shared" si="2"/>
        <v>165.32462691834516</v>
      </c>
      <c r="F17" s="52">
        <f t="shared" si="2"/>
        <v>186.55785664844373</v>
      </c>
      <c r="G17" s="52">
        <f t="shared" si="2"/>
        <v>198.7627702533569</v>
      </c>
      <c r="H17" s="52">
        <f t="shared" si="2"/>
        <v>205.65328515414282</v>
      </c>
      <c r="I17" s="52">
        <f t="shared" si="2"/>
        <v>217.68080580768145</v>
      </c>
      <c r="J17" s="52">
        <f t="shared" si="2"/>
        <v>220.84067281276447</v>
      </c>
      <c r="K17" s="52">
        <f t="shared" si="2"/>
        <v>227.06724017888936</v>
      </c>
      <c r="L17" s="52">
        <f t="shared" si="2"/>
        <v>234.6025558235315</v>
      </c>
      <c r="M17" s="52">
        <f t="shared" si="2"/>
        <v>237.8590045415302</v>
      </c>
      <c r="N17" s="52">
        <f t="shared" si="2"/>
        <v>242.26979649003178</v>
      </c>
      <c r="O17" s="52">
        <f t="shared" si="2"/>
        <v>247.87978644951406</v>
      </c>
      <c r="P17" s="52">
        <f t="shared" si="2"/>
        <v>258.34756492110205</v>
      </c>
      <c r="Q17" s="52">
        <f t="shared" si="2"/>
        <v>274.82065584661456</v>
      </c>
      <c r="R17" s="52">
        <f t="shared" ref="R17:V17" si="3">R13*R16</f>
        <v>290.86572065007232</v>
      </c>
      <c r="S17" s="52">
        <f t="shared" si="3"/>
        <v>308.15125591169908</v>
      </c>
      <c r="T17" s="52">
        <f t="shared" si="3"/>
        <v>328.41202551430371</v>
      </c>
      <c r="U17" s="52">
        <f t="shared" si="3"/>
        <v>347.82323563268886</v>
      </c>
      <c r="V17" s="52">
        <f t="shared" si="3"/>
        <v>365.65375303623063</v>
      </c>
      <c r="W17" s="52">
        <f t="shared" ref="W17" si="4">W13*W16</f>
        <v>378.31504262509094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84.260977136272231</v>
      </c>
      <c r="C18" s="36">
        <f>C3*11630*1000/RES_summary!C$6</f>
        <v>93.318461276781903</v>
      </c>
      <c r="D18" s="36">
        <f>D3*11630*1000/RES_summary!D$6</f>
        <v>105.19873596604339</v>
      </c>
      <c r="E18" s="36">
        <f>E3*11630*1000/RES_summary!E$6</f>
        <v>121.99715746183774</v>
      </c>
      <c r="F18" s="36">
        <f>F3*11630*1000/RES_summary!F$6</f>
        <v>139.42164859629696</v>
      </c>
      <c r="G18" s="36">
        <f>G3*11630*1000/RES_summary!G$6</f>
        <v>150.41153147623444</v>
      </c>
      <c r="H18" s="36">
        <f>H3*11630*1000/RES_summary!H$6</f>
        <v>157.31742025568167</v>
      </c>
      <c r="I18" s="36">
        <f>I3*11630*1000/RES_summary!I$6</f>
        <v>168.25601090855761</v>
      </c>
      <c r="J18" s="36">
        <f>J3*11630*1000/RES_summary!J$6</f>
        <v>171.95031667917112</v>
      </c>
      <c r="K18" s="36">
        <f>K3*11630*1000/RES_summary!K$6</f>
        <v>177.76307946977229</v>
      </c>
      <c r="L18" s="36">
        <f>L3*11630*1000/RES_summary!L$6</f>
        <v>184.9653461382255</v>
      </c>
      <c r="M18" s="36">
        <f>M3*11630*1000/RES_summary!M$6</f>
        <v>187.96061058281393</v>
      </c>
      <c r="N18" s="36">
        <f>N3*11630*1000/RES_summary!N$6</f>
        <v>191.6355698872845</v>
      </c>
      <c r="O18" s="36">
        <f>O3*11630*1000/RES_summary!O$6</f>
        <v>196.41932935108116</v>
      </c>
      <c r="P18" s="36">
        <f>P3*11630*1000/RES_summary!P$6</f>
        <v>205.28262464379529</v>
      </c>
      <c r="Q18" s="36">
        <f>Q3*11630*1000/RES_summary!Q$6</f>
        <v>219.26963361874559</v>
      </c>
      <c r="R18" s="36">
        <f>R3*11630*1000/RES_summary!R$6</f>
        <v>234.24674392720735</v>
      </c>
      <c r="S18" s="36">
        <f>S3*11630*1000/RES_summary!S$6</f>
        <v>250.89845880066019</v>
      </c>
      <c r="T18" s="36">
        <f>T3*11630*1000/RES_summary!T$6</f>
        <v>266.83863029892564</v>
      </c>
      <c r="U18" s="36">
        <f>U3*11630*1000/RES_summary!U$6</f>
        <v>280.76189815070171</v>
      </c>
      <c r="V18" s="36">
        <f>V3*11630*1000/RES_summary!V$6</f>
        <v>305.56827029526977</v>
      </c>
      <c r="W18" s="36">
        <f>W3*11630*1000/RES_summary!W$6</f>
        <v>329.64765794149122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614.84072029556432</v>
      </c>
      <c r="C3" s="49">
        <f t="shared" ref="C3:W3" si="0">C5*C11/11630</f>
        <v>629.50762460897568</v>
      </c>
      <c r="D3" s="49">
        <f t="shared" si="0"/>
        <v>643.61638842400782</v>
      </c>
      <c r="E3" s="49">
        <f t="shared" si="0"/>
        <v>663.36021413227695</v>
      </c>
      <c r="F3" s="49">
        <f t="shared" si="0"/>
        <v>679.83109425675161</v>
      </c>
      <c r="G3" s="49">
        <f t="shared" si="0"/>
        <v>691.14251672393755</v>
      </c>
      <c r="H3" s="49">
        <f t="shared" si="0"/>
        <v>710.44612336252351</v>
      </c>
      <c r="I3" s="49">
        <f t="shared" si="0"/>
        <v>726.26669862939661</v>
      </c>
      <c r="J3" s="49">
        <f t="shared" si="0"/>
        <v>738.92210009475286</v>
      </c>
      <c r="K3" s="49">
        <f t="shared" si="0"/>
        <v>737.87425997158346</v>
      </c>
      <c r="L3" s="49">
        <f t="shared" si="0"/>
        <v>730.0269393650857</v>
      </c>
      <c r="M3" s="49">
        <f t="shared" si="0"/>
        <v>709.87837592838787</v>
      </c>
      <c r="N3" s="49">
        <f t="shared" si="0"/>
        <v>704.37719309927513</v>
      </c>
      <c r="O3" s="49">
        <f t="shared" si="0"/>
        <v>690.88740640195681</v>
      </c>
      <c r="P3" s="49">
        <f t="shared" si="0"/>
        <v>680.56263107423229</v>
      </c>
      <c r="Q3" s="49">
        <f t="shared" si="0"/>
        <v>649.43602576004298</v>
      </c>
      <c r="R3" s="49">
        <f t="shared" si="0"/>
        <v>621.81055015245988</v>
      </c>
      <c r="S3" s="49">
        <f t="shared" si="0"/>
        <v>589.69629695190508</v>
      </c>
      <c r="T3" s="49">
        <f t="shared" si="0"/>
        <v>549.65657714987947</v>
      </c>
      <c r="U3" s="49">
        <f t="shared" si="0"/>
        <v>513.44018763953216</v>
      </c>
      <c r="V3" s="49">
        <f t="shared" si="0"/>
        <v>503.8542851534275</v>
      </c>
      <c r="W3" s="49">
        <f t="shared" si="0"/>
        <v>506.40290739786303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14392.98387886813</v>
      </c>
      <c r="C5" s="49">
        <f t="shared" ref="C5:W5" si="1">C7*C13/1000000</f>
        <v>14666.79649169808</v>
      </c>
      <c r="D5" s="49">
        <f t="shared" si="1"/>
        <v>14939.499855384307</v>
      </c>
      <c r="E5" s="49">
        <f t="shared" si="1"/>
        <v>15346.783954839239</v>
      </c>
      <c r="F5" s="49">
        <f t="shared" si="1"/>
        <v>15672.147638704266</v>
      </c>
      <c r="G5" s="49">
        <f t="shared" si="1"/>
        <v>15865.625551126182</v>
      </c>
      <c r="H5" s="49">
        <f t="shared" si="1"/>
        <v>16263.258107431389</v>
      </c>
      <c r="I5" s="49">
        <f t="shared" si="1"/>
        <v>16577.322718809111</v>
      </c>
      <c r="J5" s="49">
        <f t="shared" si="1"/>
        <v>16864.091678074714</v>
      </c>
      <c r="K5" s="49">
        <f t="shared" si="1"/>
        <v>16863.638533120396</v>
      </c>
      <c r="L5" s="49">
        <f t="shared" si="1"/>
        <v>16676.426941347232</v>
      </c>
      <c r="M5" s="49">
        <f t="shared" si="1"/>
        <v>16185.669224280336</v>
      </c>
      <c r="N5" s="49">
        <f t="shared" si="1"/>
        <v>16051.051107374082</v>
      </c>
      <c r="O5" s="49">
        <f t="shared" si="1"/>
        <v>15724.277547731604</v>
      </c>
      <c r="P5" s="49">
        <f t="shared" si="1"/>
        <v>15452.514853650982</v>
      </c>
      <c r="Q5" s="49">
        <f t="shared" si="1"/>
        <v>14690.783870122952</v>
      </c>
      <c r="R5" s="49">
        <f t="shared" si="1"/>
        <v>14015.969243259202</v>
      </c>
      <c r="S5" s="49">
        <f t="shared" si="1"/>
        <v>13218.864163920041</v>
      </c>
      <c r="T5" s="49">
        <f t="shared" si="1"/>
        <v>12287.96184482579</v>
      </c>
      <c r="U5" s="49">
        <f t="shared" si="1"/>
        <v>11475.84824867988</v>
      </c>
      <c r="V5" s="49">
        <f t="shared" si="1"/>
        <v>10789.842212279182</v>
      </c>
      <c r="W5" s="49">
        <f t="shared" si="1"/>
        <v>10304.731515252686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211519372.25827166</v>
      </c>
      <c r="C7" s="35">
        <v>216726794.03591231</v>
      </c>
      <c r="D7" s="35">
        <v>223497058.80528846</v>
      </c>
      <c r="E7" s="35">
        <v>232987814.67433697</v>
      </c>
      <c r="F7" s="35">
        <v>242235793.06702593</v>
      </c>
      <c r="G7" s="35">
        <v>249704948.7472226</v>
      </c>
      <c r="H7" s="35">
        <v>261084485.15238005</v>
      </c>
      <c r="I7" s="35">
        <v>272478648.4532302</v>
      </c>
      <c r="J7" s="35">
        <v>286026115.32082999</v>
      </c>
      <c r="K7" s="35">
        <v>296554332.62387449</v>
      </c>
      <c r="L7" s="35">
        <v>306432971.56013811</v>
      </c>
      <c r="M7" s="35">
        <v>313351747.68451959</v>
      </c>
      <c r="N7" s="35">
        <v>327668140.55363339</v>
      </c>
      <c r="O7" s="35">
        <v>333874056.28666204</v>
      </c>
      <c r="P7" s="35">
        <v>344257591.01627964</v>
      </c>
      <c r="Q7" s="35">
        <v>347626565.71998817</v>
      </c>
      <c r="R7" s="35">
        <v>355018271.37903374</v>
      </c>
      <c r="S7" s="35">
        <v>358922609.13625002</v>
      </c>
      <c r="T7" s="35">
        <v>363023308.4884069</v>
      </c>
      <c r="U7" s="35">
        <v>373868256.66322196</v>
      </c>
      <c r="V7" s="35">
        <v>384524485.88555914</v>
      </c>
      <c r="W7" s="35">
        <v>398940605.71605259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56123002.86092338</v>
      </c>
      <c r="D8" s="52">
        <v>58170495.603258729</v>
      </c>
      <c r="E8" s="52">
        <v>61967887.518015236</v>
      </c>
      <c r="F8" s="52">
        <v>61769339.807179421</v>
      </c>
      <c r="G8" s="52">
        <v>61406033.695580155</v>
      </c>
      <c r="H8" s="52">
        <v>66939276.729345143</v>
      </c>
      <c r="I8" s="52">
        <v>71792288.866490602</v>
      </c>
      <c r="J8" s="52">
        <v>75307517.342337847</v>
      </c>
      <c r="K8" s="52">
        <v>73397012.964805752</v>
      </c>
      <c r="L8" s="52">
        <v>75882947.786360264</v>
      </c>
      <c r="M8" s="52">
        <v>75838502.149377584</v>
      </c>
      <c r="N8" s="52">
        <v>77691761.778170645</v>
      </c>
      <c r="O8" s="52">
        <v>53968197.534135163</v>
      </c>
      <c r="P8" s="52">
        <v>57521184.903036535</v>
      </c>
      <c r="Q8" s="52">
        <v>59097688.192738235</v>
      </c>
      <c r="R8" s="52">
        <v>54183334.725217462</v>
      </c>
      <c r="S8" s="52">
        <v>42410521.053403199</v>
      </c>
      <c r="T8" s="52">
        <v>41378738.785731316</v>
      </c>
      <c r="U8" s="52">
        <v>43551592.77909416</v>
      </c>
      <c r="V8" s="52">
        <v>37976217.371886313</v>
      </c>
      <c r="W8" s="52">
        <v>36717156.743301868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50915581.083282739</v>
      </c>
      <c r="D9" s="36">
        <v>51400230.83388254</v>
      </c>
      <c r="E9" s="36">
        <v>52477131.64896673</v>
      </c>
      <c r="F9" s="36">
        <v>52521361.414490432</v>
      </c>
      <c r="G9" s="36">
        <v>53936878.015383482</v>
      </c>
      <c r="H9" s="36">
        <v>55559740.324187696</v>
      </c>
      <c r="I9" s="36">
        <v>60398125.56564045</v>
      </c>
      <c r="J9" s="36">
        <v>61760050.474738061</v>
      </c>
      <c r="K9" s="36">
        <v>62868795.661761224</v>
      </c>
      <c r="L9" s="36">
        <v>66004308.850096643</v>
      </c>
      <c r="M9" s="36">
        <v>68919726.024996102</v>
      </c>
      <c r="N9" s="36">
        <v>63375368.909056842</v>
      </c>
      <c r="O9" s="36">
        <v>47762281.801106513</v>
      </c>
      <c r="P9" s="36">
        <v>47137650.173418939</v>
      </c>
      <c r="Q9" s="36">
        <v>55728713.489029706</v>
      </c>
      <c r="R9" s="36">
        <v>46791629.066171885</v>
      </c>
      <c r="S9" s="36">
        <v>38506183.296186924</v>
      </c>
      <c r="T9" s="36">
        <v>37278039.433574438</v>
      </c>
      <c r="U9" s="36">
        <v>32706644.604279101</v>
      </c>
      <c r="V9" s="36">
        <v>27319988.149549127</v>
      </c>
      <c r="W9" s="36">
        <v>22301036.912808418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496.81133788636879</v>
      </c>
      <c r="C11" s="54">
        <v>499.16651385641217</v>
      </c>
      <c r="D11" s="54">
        <v>501.03809831849679</v>
      </c>
      <c r="E11" s="54">
        <v>502.70332292816829</v>
      </c>
      <c r="F11" s="54">
        <v>504.4896084745987</v>
      </c>
      <c r="G11" s="54">
        <v>506.62909215885514</v>
      </c>
      <c r="H11" s="54">
        <v>508.04631889416169</v>
      </c>
      <c r="I11" s="54">
        <v>509.52025537128856</v>
      </c>
      <c r="J11" s="54">
        <v>509.58356893153888</v>
      </c>
      <c r="K11" s="54">
        <v>508.87461959145929</v>
      </c>
      <c r="L11" s="54">
        <v>509.11465235790195</v>
      </c>
      <c r="M11" s="54">
        <v>510.07378179101721</v>
      </c>
      <c r="N11" s="54">
        <v>510.36575118629401</v>
      </c>
      <c r="O11" s="54">
        <v>510.99457587569071</v>
      </c>
      <c r="P11" s="54">
        <v>512.21069672832243</v>
      </c>
      <c r="Q11" s="54">
        <v>514.1278400364954</v>
      </c>
      <c r="R11" s="54">
        <v>515.95837382071022</v>
      </c>
      <c r="S11" s="54">
        <v>518.81673406324444</v>
      </c>
      <c r="T11" s="54">
        <v>520.22508476007783</v>
      </c>
      <c r="U11" s="54">
        <v>520.33708122052474</v>
      </c>
      <c r="V11" s="54">
        <v>543.08721305170661</v>
      </c>
      <c r="W11" s="54">
        <v>571.53025329381705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68.045700614569967</v>
      </c>
      <c r="C13" s="35">
        <v>67.674126574620701</v>
      </c>
      <c r="D13" s="35">
        <v>66.844279451568354</v>
      </c>
      <c r="E13" s="35">
        <v>65.869470368184238</v>
      </c>
      <c r="F13" s="35">
        <v>64.697902156713184</v>
      </c>
      <c r="G13" s="35">
        <v>63.53748946796815</v>
      </c>
      <c r="H13" s="35">
        <v>62.291170223843281</v>
      </c>
      <c r="I13" s="35">
        <v>60.838978807745143</v>
      </c>
      <c r="J13" s="35">
        <v>58.959971746491007</v>
      </c>
      <c r="K13" s="35">
        <v>56.865257654181264</v>
      </c>
      <c r="L13" s="35">
        <v>54.421124647399274</v>
      </c>
      <c r="M13" s="35">
        <v>51.653355514633859</v>
      </c>
      <c r="N13" s="35">
        <v>48.985693513729977</v>
      </c>
      <c r="O13" s="35">
        <v>47.096434274098982</v>
      </c>
      <c r="P13" s="35">
        <v>44.886489817214361</v>
      </c>
      <c r="Q13" s="35">
        <v>42.260245098633575</v>
      </c>
      <c r="R13" s="35">
        <v>39.479571540967569</v>
      </c>
      <c r="S13" s="35">
        <v>36.829288062213017</v>
      </c>
      <c r="T13" s="35">
        <v>33.848961092861082</v>
      </c>
      <c r="U13" s="35">
        <v>30.694898655215994</v>
      </c>
      <c r="V13" s="35">
        <v>28.060221411986799</v>
      </c>
      <c r="W13" s="35">
        <v>25.830239809148722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66.610815695373176</v>
      </c>
      <c r="D14" s="36">
        <v>64.812744660147544</v>
      </c>
      <c r="E14" s="36">
        <v>64.154916970044255</v>
      </c>
      <c r="F14" s="36">
        <v>62.795626915540673</v>
      </c>
      <c r="G14" s="36">
        <v>61.692905002083855</v>
      </c>
      <c r="H14" s="36">
        <v>60.050080182842009</v>
      </c>
      <c r="I14" s="36">
        <v>58.330645736726019</v>
      </c>
      <c r="J14" s="36">
        <v>55.500728147450957</v>
      </c>
      <c r="K14" s="36">
        <v>52.858782322407677</v>
      </c>
      <c r="L14" s="36">
        <v>49.867602326719336</v>
      </c>
      <c r="M14" s="36">
        <v>46.591622841651187</v>
      </c>
      <c r="N14" s="36">
        <v>44.348270681672723</v>
      </c>
      <c r="O14" s="36">
        <v>41.944826873673762</v>
      </c>
      <c r="P14" s="36">
        <v>37.708570005105592</v>
      </c>
      <c r="Q14" s="36">
        <v>34.71360479217509</v>
      </c>
      <c r="R14" s="36">
        <v>29.591641105207568</v>
      </c>
      <c r="S14" s="36">
        <v>23.467959768072074</v>
      </c>
      <c r="T14" s="36">
        <v>18.381190249006579</v>
      </c>
      <c r="U14" s="36">
        <v>14.690101182191709</v>
      </c>
      <c r="V14" s="36">
        <v>13.08734343217273</v>
      </c>
      <c r="W14" s="36">
        <v>12.2830699767834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14.616465371220878</v>
      </c>
      <c r="C16" s="44">
        <f>C7/RES_summary!C$6</f>
        <v>14.820981263994234</v>
      </c>
      <c r="D16" s="44">
        <f>D7/RES_summary!D$6</f>
        <v>15.061047494832238</v>
      </c>
      <c r="E16" s="44">
        <f>E7/RES_summary!E$6</f>
        <v>15.31596749284332</v>
      </c>
      <c r="F16" s="44">
        <f>F7/RES_summary!F$6</f>
        <v>15.565507194900636</v>
      </c>
      <c r="G16" s="44">
        <f>G7/RES_summary!G$6</f>
        <v>15.819829382829344</v>
      </c>
      <c r="H16" s="44">
        <f>H7/RES_summary!H$6</f>
        <v>16.10051692775372</v>
      </c>
      <c r="I16" s="44">
        <f>I7/RES_summary!I$6</f>
        <v>16.402990168525196</v>
      </c>
      <c r="J16" s="44">
        <f>J7/RES_summary!J$6</f>
        <v>16.697248172348321</v>
      </c>
      <c r="K16" s="44">
        <f>K7/RES_summary!K$6</f>
        <v>16.970049637535478</v>
      </c>
      <c r="L16" s="44">
        <f>L7/RES_summary!L$6</f>
        <v>17.250880047007985</v>
      </c>
      <c r="M16" s="44">
        <f>M7/RES_summary!M$6</f>
        <v>17.397547294554606</v>
      </c>
      <c r="N16" s="44">
        <f>N7/RES_summary!N$6</f>
        <v>17.923750877191353</v>
      </c>
      <c r="O16" s="44">
        <f>O7/RES_summary!O$6</f>
        <v>18.098462979406644</v>
      </c>
      <c r="P16" s="44">
        <f>P7/RES_summary!P$6</f>
        <v>18.592435474129037</v>
      </c>
      <c r="Q16" s="44">
        <f>Q7/RES_summary!Q$6</f>
        <v>18.709893500616644</v>
      </c>
      <c r="R16" s="44">
        <f>R7/RES_summary!R$6</f>
        <v>19.012242792536966</v>
      </c>
      <c r="S16" s="44">
        <f>S7/RES_summary!S$6</f>
        <v>19.161865556041619</v>
      </c>
      <c r="T16" s="44">
        <f>T7/RES_summary!T$6</f>
        <v>19.349957192349407</v>
      </c>
      <c r="U16" s="44">
        <f>U7/RES_summary!U$6</f>
        <v>19.809727633293296</v>
      </c>
      <c r="V16" s="44">
        <f>V7/RES_summary!V$6</f>
        <v>20.212213459423538</v>
      </c>
      <c r="W16" s="44">
        <f>W7/RES_summary!W$6</f>
        <v>20.898666750276533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994.58762669332509</v>
      </c>
      <c r="C17" s="52">
        <f t="shared" si="2"/>
        <v>1002.9969620196277</v>
      </c>
      <c r="D17" s="52">
        <f t="shared" si="2"/>
        <v>1006.7448675779096</v>
      </c>
      <c r="E17" s="52">
        <f t="shared" si="2"/>
        <v>1008.8546669299161</v>
      </c>
      <c r="F17" s="52">
        <f t="shared" si="2"/>
        <v>1007.0556615152965</v>
      </c>
      <c r="G17" s="52">
        <f t="shared" si="2"/>
        <v>1005.1522427965725</v>
      </c>
      <c r="H17" s="52">
        <f t="shared" si="2"/>
        <v>1002.9200406385772</v>
      </c>
      <c r="I17" s="52">
        <f t="shared" si="2"/>
        <v>997.94117124655634</v>
      </c>
      <c r="J17" s="52">
        <f t="shared" si="2"/>
        <v>984.4692804858056</v>
      </c>
      <c r="K17" s="52">
        <f t="shared" si="2"/>
        <v>965.00624504270036</v>
      </c>
      <c r="L17" s="52">
        <f t="shared" si="2"/>
        <v>938.8122933155546</v>
      </c>
      <c r="M17" s="52">
        <f t="shared" si="2"/>
        <v>898.64169548828556</v>
      </c>
      <c r="N17" s="52">
        <f t="shared" si="2"/>
        <v>878.00736708654438</v>
      </c>
      <c r="O17" s="52">
        <f t="shared" si="2"/>
        <v>852.37307217183866</v>
      </c>
      <c r="P17" s="52">
        <f t="shared" si="2"/>
        <v>834.54916558670811</v>
      </c>
      <c r="Q17" s="52">
        <f t="shared" si="2"/>
        <v>790.68468510539071</v>
      </c>
      <c r="R17" s="52">
        <f t="shared" ref="R17:V17" si="3">R13*R16</f>
        <v>750.59519948220816</v>
      </c>
      <c r="S17" s="52">
        <f t="shared" si="3"/>
        <v>705.71786637285436</v>
      </c>
      <c r="T17" s="52">
        <f t="shared" si="3"/>
        <v>654.97594815236255</v>
      </c>
      <c r="U17" s="52">
        <f t="shared" si="3"/>
        <v>608.05758209136945</v>
      </c>
      <c r="V17" s="52">
        <f t="shared" si="3"/>
        <v>567.15918489776413</v>
      </c>
      <c r="W17" s="52">
        <f t="shared" ref="W17" si="4">W13*W16</f>
        <v>539.81757385112564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494.12240946273914</v>
      </c>
      <c r="C18" s="52">
        <f>C3*11630*1000/RES_summary!C$6</f>
        <v>500.66249693990983</v>
      </c>
      <c r="D18" s="52">
        <f>D3*11630*1000/RES_summary!D$6</f>
        <v>504.4175339431427</v>
      </c>
      <c r="E18" s="52">
        <f>E3*11630*1000/RES_summary!E$6</f>
        <v>507.15459341725921</v>
      </c>
      <c r="F18" s="52">
        <f>F3*11630*1000/RES_summary!F$6</f>
        <v>508.04911638997982</v>
      </c>
      <c r="G18" s="52">
        <f>G3*11630*1000/RES_summary!G$6</f>
        <v>509.23936824946469</v>
      </c>
      <c r="H18" s="52">
        <f>H3*11630*1000/RES_summary!H$6</f>
        <v>509.52983479161225</v>
      </c>
      <c r="I18" s="52">
        <f>I3*11630*1000/RES_summary!I$6</f>
        <v>508.47124041906829</v>
      </c>
      <c r="J18" s="52">
        <f>J3*11630*1000/RES_summary!J$6</f>
        <v>501.66936945342093</v>
      </c>
      <c r="K18" s="52">
        <f>K3*11630*1000/RES_summary!K$6</f>
        <v>491.06718584948669</v>
      </c>
      <c r="L18" s="52">
        <f>L3*11630*1000/RES_summary!L$6</f>
        <v>477.96309434067331</v>
      </c>
      <c r="M18" s="52">
        <f>M3*11630*1000/RES_summary!M$6</f>
        <v>458.37356809280146</v>
      </c>
      <c r="N18" s="52">
        <f>N3*11630*1000/RES_summary!N$6</f>
        <v>448.1048894502245</v>
      </c>
      <c r="O18" s="52">
        <f>O3*11630*1000/RES_summary!O$6</f>
        <v>435.55801650230825</v>
      </c>
      <c r="P18" s="52">
        <f>P3*11630*1000/RES_summary!P$6</f>
        <v>427.46500955920789</v>
      </c>
      <c r="Q18" s="52">
        <f>Q3*11630*1000/RES_summary!Q$6</f>
        <v>406.51300930317109</v>
      </c>
      <c r="R18" s="52">
        <f>R3*11630*1000/RES_summary!R$6</f>
        <v>387.27587852247177</v>
      </c>
      <c r="S18" s="52">
        <f>S3*11630*1000/RES_summary!S$6</f>
        <v>366.13823860164541</v>
      </c>
      <c r="T18" s="52">
        <f>T3*11630*1000/RES_summary!T$6</f>
        <v>340.73491814337507</v>
      </c>
      <c r="U18" s="52">
        <f>U3*11630*1000/RES_summary!U$6</f>
        <v>316.39490747943285</v>
      </c>
      <c r="V18" s="52">
        <f>V3*11630*1000/RES_summary!V$6</f>
        <v>308.01690108280428</v>
      </c>
      <c r="W18" s="52">
        <f>W3*11630*1000/RES_summary!W$6</f>
        <v>308.52207471558762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157.48165657223271</v>
      </c>
      <c r="D19" s="36">
        <v>160.68213975823497</v>
      </c>
      <c r="E19" s="36">
        <v>164.94330610536684</v>
      </c>
      <c r="F19" s="36">
        <v>167.00881903518086</v>
      </c>
      <c r="G19" s="36">
        <v>167.97677837829329</v>
      </c>
      <c r="H19" s="36">
        <v>172.75726912667361</v>
      </c>
      <c r="I19" s="36">
        <v>174.83890286599893</v>
      </c>
      <c r="J19" s="36">
        <v>178.38034234398117</v>
      </c>
      <c r="K19" s="36">
        <v>178.4196358624732</v>
      </c>
      <c r="L19" s="36">
        <v>179.94773927604334</v>
      </c>
      <c r="M19" s="36">
        <v>180.18278784286579</v>
      </c>
      <c r="N19" s="36">
        <v>184.74813337658551</v>
      </c>
      <c r="O19" s="36">
        <v>184.2908195524906</v>
      </c>
      <c r="P19" s="36">
        <v>187.19955620598199</v>
      </c>
      <c r="Q19" s="36">
        <v>187.33425203099543</v>
      </c>
      <c r="R19" s="36">
        <v>189.62279005361756</v>
      </c>
      <c r="S19" s="36">
        <v>189.62969352946652</v>
      </c>
      <c r="T19" s="36">
        <v>190.10852132756617</v>
      </c>
      <c r="U19" s="36">
        <v>194.38154854149809</v>
      </c>
      <c r="V19" s="36">
        <v>197.45266262376342</v>
      </c>
      <c r="W19" s="36">
        <v>201.82773057756023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216.61549007902161</v>
      </c>
      <c r="C3" s="49">
        <f t="shared" ref="C3:W3" si="0">C5*C11/11630</f>
        <v>229.88332056444048</v>
      </c>
      <c r="D3" s="49">
        <f t="shared" si="0"/>
        <v>247.65443174240156</v>
      </c>
      <c r="E3" s="49">
        <f t="shared" si="0"/>
        <v>269.86505621758448</v>
      </c>
      <c r="F3" s="49">
        <f t="shared" si="0"/>
        <v>285.56857944627814</v>
      </c>
      <c r="G3" s="49">
        <f t="shared" si="0"/>
        <v>303.66865016716264</v>
      </c>
      <c r="H3" s="49">
        <f t="shared" si="0"/>
        <v>321.40909426723528</v>
      </c>
      <c r="I3" s="49">
        <f t="shared" si="0"/>
        <v>339.00931266526374</v>
      </c>
      <c r="J3" s="49">
        <f t="shared" si="0"/>
        <v>361.22736871361872</v>
      </c>
      <c r="K3" s="49">
        <f t="shared" si="0"/>
        <v>375.1479893854069</v>
      </c>
      <c r="L3" s="49">
        <f t="shared" si="0"/>
        <v>391.75369075583069</v>
      </c>
      <c r="M3" s="49">
        <f t="shared" si="0"/>
        <v>405.86771206798318</v>
      </c>
      <c r="N3" s="49">
        <f t="shared" si="0"/>
        <v>423.8336858492749</v>
      </c>
      <c r="O3" s="49">
        <f t="shared" si="0"/>
        <v>443.93110520201532</v>
      </c>
      <c r="P3" s="49">
        <f t="shared" si="0"/>
        <v>459.95368919339955</v>
      </c>
      <c r="Q3" s="49">
        <f t="shared" si="0"/>
        <v>474.43095510679643</v>
      </c>
      <c r="R3" s="49">
        <f t="shared" si="0"/>
        <v>486.92102280637982</v>
      </c>
      <c r="S3" s="49">
        <f t="shared" si="0"/>
        <v>500.07803320995032</v>
      </c>
      <c r="T3" s="49">
        <f t="shared" si="0"/>
        <v>508.16745198224066</v>
      </c>
      <c r="U3" s="49">
        <f t="shared" si="0"/>
        <v>512.55955845171377</v>
      </c>
      <c r="V3" s="49">
        <f t="shared" si="0"/>
        <v>539.37657164976997</v>
      </c>
      <c r="W3" s="49">
        <f t="shared" si="0"/>
        <v>563.21677201977127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66768.761546238005</v>
      </c>
      <c r="C5" s="49">
        <f t="shared" ref="C5:W5" si="1">C7*C13/1000000</f>
        <v>69629.788532639708</v>
      </c>
      <c r="D5" s="49">
        <f t="shared" si="1"/>
        <v>73948.74739406693</v>
      </c>
      <c r="E5" s="49">
        <f t="shared" si="1"/>
        <v>79622.279150127608</v>
      </c>
      <c r="F5" s="49">
        <f t="shared" si="1"/>
        <v>83370.682868912278</v>
      </c>
      <c r="G5" s="49">
        <f t="shared" si="1"/>
        <v>87789.865335538925</v>
      </c>
      <c r="H5" s="49">
        <f t="shared" si="1"/>
        <v>92261.975615731382</v>
      </c>
      <c r="I5" s="49">
        <f t="shared" si="1"/>
        <v>96727.185004470462</v>
      </c>
      <c r="J5" s="49">
        <f t="shared" si="1"/>
        <v>102835.84356832126</v>
      </c>
      <c r="K5" s="49">
        <f t="shared" si="1"/>
        <v>106822.74496913145</v>
      </c>
      <c r="L5" s="49">
        <f t="shared" si="1"/>
        <v>111465.72704727261</v>
      </c>
      <c r="M5" s="49">
        <f t="shared" si="1"/>
        <v>115286.06366955047</v>
      </c>
      <c r="N5" s="49">
        <f t="shared" si="1"/>
        <v>120404.33092736042</v>
      </c>
      <c r="O5" s="49">
        <f t="shared" si="1"/>
        <v>126106.05330502831</v>
      </c>
      <c r="P5" s="49">
        <f t="shared" si="1"/>
        <v>130557.7308354814</v>
      </c>
      <c r="Q5" s="49">
        <f t="shared" si="1"/>
        <v>134437.25597392232</v>
      </c>
      <c r="R5" s="49">
        <f t="shared" si="1"/>
        <v>136522.60202906386</v>
      </c>
      <c r="S5" s="49">
        <f t="shared" si="1"/>
        <v>138585.03928592417</v>
      </c>
      <c r="T5" s="49">
        <f t="shared" si="1"/>
        <v>140273.9394554836</v>
      </c>
      <c r="U5" s="49">
        <f t="shared" si="1"/>
        <v>141634.01687077607</v>
      </c>
      <c r="V5" s="49">
        <f t="shared" si="1"/>
        <v>142882.06762369027</v>
      </c>
      <c r="W5" s="49">
        <f t="shared" si="1"/>
        <v>141254.37050675577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7318711.6852855384</v>
      </c>
      <c r="C7" s="35">
        <v>7679784.4130124887</v>
      </c>
      <c r="D7" s="35">
        <v>8218292.2770185703</v>
      </c>
      <c r="E7" s="35">
        <v>8913572.6364411395</v>
      </c>
      <c r="F7" s="35">
        <v>9395539.9579092246</v>
      </c>
      <c r="G7" s="35">
        <v>9958091.2150337752</v>
      </c>
      <c r="H7" s="35">
        <v>10528446.733778363</v>
      </c>
      <c r="I7" s="35">
        <v>11101820.896752078</v>
      </c>
      <c r="J7" s="35">
        <v>11880194.689395575</v>
      </c>
      <c r="K7" s="35">
        <v>12408470.357312888</v>
      </c>
      <c r="L7" s="35">
        <v>13052232.162272517</v>
      </c>
      <c r="M7" s="35">
        <v>13646728.094717039</v>
      </c>
      <c r="N7" s="35">
        <v>14436601.166410422</v>
      </c>
      <c r="O7" s="35">
        <v>15340334.106140431</v>
      </c>
      <c r="P7" s="35">
        <v>16154179.022028308</v>
      </c>
      <c r="Q7" s="35">
        <v>16933475.455000985</v>
      </c>
      <c r="R7" s="35">
        <v>17528050.465904821</v>
      </c>
      <c r="S7" s="35">
        <v>18127802.692929778</v>
      </c>
      <c r="T7" s="35">
        <v>18739348.045044187</v>
      </c>
      <c r="U7" s="35">
        <v>19338172.380179226</v>
      </c>
      <c r="V7" s="35">
        <v>19909976.292424068</v>
      </c>
      <c r="W7" s="35">
        <v>20091318.998613119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1222110.7117285924</v>
      </c>
      <c r="D8" s="52">
        <v>1414394.2484455649</v>
      </c>
      <c r="E8" s="52">
        <v>1586271.201523453</v>
      </c>
      <c r="F8" s="52">
        <v>1388323.0941013927</v>
      </c>
      <c r="G8" s="52">
        <v>1484536.924955586</v>
      </c>
      <c r="H8" s="52">
        <v>1508240.6156928875</v>
      </c>
      <c r="I8" s="52">
        <v>1527432.8710087761</v>
      </c>
      <c r="J8" s="52">
        <v>1748885.0219393224</v>
      </c>
      <c r="K8" s="52">
        <v>1750386.3796459064</v>
      </c>
      <c r="L8" s="52">
        <v>2058156.0534051936</v>
      </c>
      <c r="M8" s="52">
        <v>2180767.1339679752</v>
      </c>
      <c r="N8" s="52">
        <v>2178196.1657947768</v>
      </c>
      <c r="O8" s="52">
        <v>2388269.864685595</v>
      </c>
      <c r="P8" s="52">
        <v>2322085.5315807648</v>
      </c>
      <c r="Q8" s="52">
        <v>2306729.3039814532</v>
      </c>
      <c r="R8" s="52">
        <v>2343460.0328431576</v>
      </c>
      <c r="S8" s="52">
        <v>2350138.6066708639</v>
      </c>
      <c r="T8" s="52">
        <v>2669701.4055196028</v>
      </c>
      <c r="U8" s="52">
        <v>2779591.4691030141</v>
      </c>
      <c r="V8" s="52">
        <v>2750000.0780396163</v>
      </c>
      <c r="W8" s="52">
        <v>2569612.5708746463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861037.98400164116</v>
      </c>
      <c r="D9" s="36">
        <v>875886.38443948235</v>
      </c>
      <c r="E9" s="36">
        <v>890990.8421008829</v>
      </c>
      <c r="F9" s="36">
        <v>906355.77263330854</v>
      </c>
      <c r="G9" s="36">
        <v>921985.66783103533</v>
      </c>
      <c r="H9" s="36">
        <v>937885.09694829956</v>
      </c>
      <c r="I9" s="36">
        <v>954058.70803506114</v>
      </c>
      <c r="J9" s="36">
        <v>970511.22929582559</v>
      </c>
      <c r="K9" s="36">
        <v>1222110.7117285933</v>
      </c>
      <c r="L9" s="36">
        <v>1414394.2484455649</v>
      </c>
      <c r="M9" s="36">
        <v>1586271.201523453</v>
      </c>
      <c r="N9" s="36">
        <v>1388323.0941013936</v>
      </c>
      <c r="O9" s="36">
        <v>1484536.9249555878</v>
      </c>
      <c r="P9" s="36">
        <v>1508240.6156928875</v>
      </c>
      <c r="Q9" s="36">
        <v>1527432.8710087761</v>
      </c>
      <c r="R9" s="36">
        <v>1748885.0219393224</v>
      </c>
      <c r="S9" s="36">
        <v>1750386.3796459064</v>
      </c>
      <c r="T9" s="36">
        <v>2058156.0534051917</v>
      </c>
      <c r="U9" s="36">
        <v>2180767.1339679733</v>
      </c>
      <c r="V9" s="36">
        <v>2178196.1657947749</v>
      </c>
      <c r="W9" s="36">
        <v>2388269.864685595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37.730790436698832</v>
      </c>
      <c r="C11" s="54">
        <v>38.396540826936317</v>
      </c>
      <c r="D11" s="54">
        <v>38.948882065786236</v>
      </c>
      <c r="E11" s="54">
        <v>39.41774384394116</v>
      </c>
      <c r="F11" s="54">
        <v>39.836096631021221</v>
      </c>
      <c r="G11" s="54">
        <v>40.228634455080076</v>
      </c>
      <c r="H11" s="54">
        <v>40.514933062961532</v>
      </c>
      <c r="I11" s="54">
        <v>40.760808929927997</v>
      </c>
      <c r="J11" s="54">
        <v>40.852237433617297</v>
      </c>
      <c r="K11" s="54">
        <v>40.843091214451093</v>
      </c>
      <c r="L11" s="54">
        <v>40.874406368498107</v>
      </c>
      <c r="M11" s="54">
        <v>40.943730240287159</v>
      </c>
      <c r="N11" s="54">
        <v>40.938608507370304</v>
      </c>
      <c r="O11" s="54">
        <v>40.941085841543611</v>
      </c>
      <c r="P11" s="54">
        <v>40.972383412974267</v>
      </c>
      <c r="Q11" s="54">
        <v>41.042432530476027</v>
      </c>
      <c r="R11" s="54">
        <v>41.479516293079755</v>
      </c>
      <c r="S11" s="54">
        <v>41.966344680485527</v>
      </c>
      <c r="T11" s="54">
        <v>42.131756543623794</v>
      </c>
      <c r="U11" s="54">
        <v>42.087824637722342</v>
      </c>
      <c r="V11" s="54">
        <v>43.90298679613138</v>
      </c>
      <c r="W11" s="54">
        <v>46.371740818289673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9123.0211569173225</v>
      </c>
      <c r="C13" s="35">
        <v>9066.6332266645732</v>
      </c>
      <c r="D13" s="35">
        <v>8998.0673479885081</v>
      </c>
      <c r="E13" s="35">
        <v>8932.7009940559419</v>
      </c>
      <c r="F13" s="35">
        <v>8873.4317817179108</v>
      </c>
      <c r="G13" s="35">
        <v>8815.9330377494607</v>
      </c>
      <c r="H13" s="35">
        <v>8763.1136813113899</v>
      </c>
      <c r="I13" s="35">
        <v>8712.7315333260995</v>
      </c>
      <c r="J13" s="35">
        <v>8656.0739328719883</v>
      </c>
      <c r="K13" s="35">
        <v>8608.8568448064871</v>
      </c>
      <c r="L13" s="35">
        <v>8539.9742865028365</v>
      </c>
      <c r="M13" s="35">
        <v>8447.8904298078851</v>
      </c>
      <c r="N13" s="35">
        <v>8340.2131526293506</v>
      </c>
      <c r="O13" s="35">
        <v>8220.5545480623241</v>
      </c>
      <c r="P13" s="35">
        <v>8081.9787039285056</v>
      </c>
      <c r="Q13" s="35">
        <v>7939.1413966480686</v>
      </c>
      <c r="R13" s="35">
        <v>7788.8069922336563</v>
      </c>
      <c r="S13" s="35">
        <v>7644.8889936327041</v>
      </c>
      <c r="T13" s="35">
        <v>7485.529332093306</v>
      </c>
      <c r="U13" s="35">
        <v>7324.0642438343702</v>
      </c>
      <c r="V13" s="35">
        <v>7176.405713655131</v>
      </c>
      <c r="W13" s="35">
        <v>7030.6170797699442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8768.677525296107</v>
      </c>
      <c r="D14" s="36">
        <v>8703.1525271351529</v>
      </c>
      <c r="E14" s="36">
        <v>8700.9459958115276</v>
      </c>
      <c r="F14" s="36">
        <v>8655.8429080881124</v>
      </c>
      <c r="G14" s="36">
        <v>8642.7471118696467</v>
      </c>
      <c r="H14" s="36">
        <v>8638.1812867597037</v>
      </c>
      <c r="I14" s="36">
        <v>8621.7256529164206</v>
      </c>
      <c r="J14" s="36">
        <v>8555.5384453750557</v>
      </c>
      <c r="K14" s="36">
        <v>8399.9717451770357</v>
      </c>
      <c r="L14" s="36">
        <v>8236.8248645760486</v>
      </c>
      <c r="M14" s="36">
        <v>8080.8245900973261</v>
      </c>
      <c r="N14" s="36">
        <v>7866.7725777444366</v>
      </c>
      <c r="O14" s="36">
        <v>7759.6756850303846</v>
      </c>
      <c r="P14" s="36">
        <v>7527.773268955636</v>
      </c>
      <c r="Q14" s="36">
        <v>7390.8248688300146</v>
      </c>
      <c r="R14" s="36">
        <v>7274.7129705475854</v>
      </c>
      <c r="S14" s="36">
        <v>7133.8913123844832</v>
      </c>
      <c r="T14" s="36">
        <v>6982.642735582197</v>
      </c>
      <c r="U14" s="36">
        <v>6829.23167225818</v>
      </c>
      <c r="V14" s="36">
        <v>6684.8814899094805</v>
      </c>
      <c r="W14" s="36">
        <v>6578.619155650822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0.50573947325877788</v>
      </c>
      <c r="C16" s="44">
        <f>C7/RES_summary!C$6</f>
        <v>0.5251862899698152</v>
      </c>
      <c r="D16" s="44">
        <f>D7/RES_summary!D$6</f>
        <v>0.55381529838575594</v>
      </c>
      <c r="E16" s="44">
        <f>E7/RES_summary!E$6</f>
        <v>0.5859533423911184</v>
      </c>
      <c r="F16" s="44">
        <f>F7/RES_summary!F$6</f>
        <v>0.60373548831549639</v>
      </c>
      <c r="G16" s="44">
        <f>G7/RES_summary!G$6</f>
        <v>0.63088579057341687</v>
      </c>
      <c r="H16" s="44">
        <f>H7/RES_summary!H$6</f>
        <v>0.64926659568153433</v>
      </c>
      <c r="I16" s="44">
        <f>I7/RES_summary!I$6</f>
        <v>0.66832047228614</v>
      </c>
      <c r="J16" s="44">
        <f>J7/RES_summary!J$6</f>
        <v>0.69352603989376471</v>
      </c>
      <c r="K16" s="44">
        <f>K7/RES_summary!K$6</f>
        <v>0.71006333317193593</v>
      </c>
      <c r="L16" s="44">
        <f>L7/RES_summary!L$6</f>
        <v>0.73478545807488038</v>
      </c>
      <c r="M16" s="44">
        <f>M7/RES_summary!M$6</f>
        <v>0.75767759139099866</v>
      </c>
      <c r="N16" s="44">
        <f>N7/RES_summary!N$6</f>
        <v>0.78969545950640407</v>
      </c>
      <c r="O16" s="44">
        <f>O7/RES_summary!O$6</f>
        <v>0.83156047522702659</v>
      </c>
      <c r="P16" s="44">
        <f>P7/RES_summary!P$6</f>
        <v>0.87244417826181542</v>
      </c>
      <c r="Q16" s="44">
        <f>Q7/RES_summary!Q$6</f>
        <v>0.91139042179410001</v>
      </c>
      <c r="R16" s="44">
        <f>R7/RES_summary!R$6</f>
        <v>0.9386771836929847</v>
      </c>
      <c r="S16" s="44">
        <f>S7/RES_summary!S$6</f>
        <v>0.96779224597831859</v>
      </c>
      <c r="T16" s="44">
        <f>T7/RES_summary!T$6</f>
        <v>0.9988493135440677</v>
      </c>
      <c r="U16" s="44">
        <f>U7/RES_summary!U$6</f>
        <v>1.024649514767725</v>
      </c>
      <c r="V16" s="44">
        <f>V7/RES_summary!V$6</f>
        <v>1.0465515345992962</v>
      </c>
      <c r="W16" s="44">
        <f>W7/RES_summary!W$6</f>
        <v>1.0524919607315371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4613.8719144280531</v>
      </c>
      <c r="C17" s="52">
        <f t="shared" si="2"/>
        <v>4761.6714668290215</v>
      </c>
      <c r="D17" s="52">
        <f t="shared" si="2"/>
        <v>4983.267353221383</v>
      </c>
      <c r="E17" s="52">
        <f t="shared" si="2"/>
        <v>5234.1460040475449</v>
      </c>
      <c r="F17" s="52">
        <f t="shared" si="2"/>
        <v>5357.205669769708</v>
      </c>
      <c r="G17" s="52">
        <f t="shared" si="2"/>
        <v>5561.8468841628728</v>
      </c>
      <c r="H17" s="52">
        <f t="shared" si="2"/>
        <v>5689.5969874353241</v>
      </c>
      <c r="I17" s="52">
        <f t="shared" si="2"/>
        <v>5822.8968532548433</v>
      </c>
      <c r="J17" s="52">
        <f t="shared" si="2"/>
        <v>6003.2126756923553</v>
      </c>
      <c r="K17" s="52">
        <f t="shared" si="2"/>
        <v>6112.8335860233301</v>
      </c>
      <c r="L17" s="52">
        <f t="shared" si="2"/>
        <v>6275.048918055687</v>
      </c>
      <c r="M17" s="52">
        <f t="shared" si="2"/>
        <v>6400.7772731919067</v>
      </c>
      <c r="N17" s="52">
        <f t="shared" si="2"/>
        <v>6586.2284579469897</v>
      </c>
      <c r="O17" s="52">
        <f t="shared" si="2"/>
        <v>6835.8882466164014</v>
      </c>
      <c r="P17" s="52">
        <f t="shared" si="2"/>
        <v>7051.0752690783975</v>
      </c>
      <c r="Q17" s="52">
        <f t="shared" si="2"/>
        <v>7235.6574261740834</v>
      </c>
      <c r="R17" s="52">
        <f t="shared" ref="R17:V17" si="3">R13*R16</f>
        <v>7311.1754117981154</v>
      </c>
      <c r="S17" s="52">
        <f t="shared" si="3"/>
        <v>7398.6642894027227</v>
      </c>
      <c r="T17" s="52">
        <f t="shared" si="3"/>
        <v>7476.9158348753826</v>
      </c>
      <c r="U17" s="52">
        <f t="shared" si="3"/>
        <v>7504.5988735725323</v>
      </c>
      <c r="V17" s="52">
        <f t="shared" si="3"/>
        <v>7510.4784125329343</v>
      </c>
      <c r="W17" s="52">
        <f t="shared" ref="W17" si="4">W13*W16</f>
        <v>7399.6679554397015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174.0850343050553</v>
      </c>
      <c r="C18" s="36">
        <f>C3*11630*1000/RES_summary!C$6</f>
        <v>182.83171288055829</v>
      </c>
      <c r="D18" s="36">
        <f>D3*11630*1000/RES_summary!D$6</f>
        <v>194.0926924429024</v>
      </c>
      <c r="E18" s="36">
        <f>E3*11630*1000/RES_summary!E$6</f>
        <v>206.31822642933437</v>
      </c>
      <c r="F18" s="36">
        <f>F3*11630*1000/RES_summary!F$6</f>
        <v>213.41016273320085</v>
      </c>
      <c r="G18" s="36">
        <f>G3*11630*1000/RES_summary!G$6</f>
        <v>223.74550519811436</v>
      </c>
      <c r="H18" s="36">
        <f>H3*11630*1000/RES_summary!H$6</f>
        <v>230.51364110116978</v>
      </c>
      <c r="I18" s="36">
        <f>I3*11630*1000/RES_summary!I$6</f>
        <v>237.34598605419967</v>
      </c>
      <c r="J18" s="36">
        <f>J3*11630*1000/RES_summary!J$6</f>
        <v>245.24466959188504</v>
      </c>
      <c r="K18" s="36">
        <f>K3*11630*1000/RES_summary!K$6</f>
        <v>249.66701973271103</v>
      </c>
      <c r="L18" s="36">
        <f>L3*11630*1000/RES_summary!L$6</f>
        <v>256.48889945881245</v>
      </c>
      <c r="M18" s="36">
        <f>M3*11630*1000/RES_summary!M$6</f>
        <v>262.07169800173028</v>
      </c>
      <c r="N18" s="36">
        <f>N3*11630*1000/RES_summary!N$6</f>
        <v>269.63102837999304</v>
      </c>
      <c r="O18" s="36">
        <f>O3*11630*1000/RES_summary!O$6</f>
        <v>279.86868750792109</v>
      </c>
      <c r="P18" s="36">
        <f>P3*11630*1000/RES_summary!P$6</f>
        <v>288.89935939842076</v>
      </c>
      <c r="Q18" s="36">
        <f>Q3*11630*1000/RES_summary!Q$6</f>
        <v>296.96898172738764</v>
      </c>
      <c r="R18" s="36">
        <f>R3*11630*1000/RES_summary!R$6</f>
        <v>303.26401961524402</v>
      </c>
      <c r="S18" s="36">
        <f>S3*11630*1000/RES_summary!S$6</f>
        <v>310.49489574427423</v>
      </c>
      <c r="T18" s="36">
        <f>T3*11630*1000/RES_summary!T$6</f>
        <v>315.01559765213523</v>
      </c>
      <c r="U18" s="36">
        <f>U3*11630*1000/RES_summary!U$6</f>
        <v>315.85224136736934</v>
      </c>
      <c r="V18" s="36">
        <f>V3*11630*1000/RES_summary!V$6</f>
        <v>329.73243457806313</v>
      </c>
      <c r="W18" s="36">
        <f>W3*11630*1000/RES_summary!W$6</f>
        <v>343.13548457105333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370827</v>
      </c>
      <c r="C3" s="120">
        <v>382678</v>
      </c>
      <c r="D3" s="120">
        <v>385238</v>
      </c>
      <c r="E3" s="120">
        <v>383295</v>
      </c>
      <c r="F3" s="120">
        <v>408868</v>
      </c>
      <c r="G3" s="120">
        <v>419499</v>
      </c>
      <c r="H3" s="120">
        <v>426495</v>
      </c>
      <c r="I3" s="120">
        <v>421103</v>
      </c>
      <c r="J3" s="120">
        <v>426014</v>
      </c>
      <c r="K3" s="120">
        <v>421394</v>
      </c>
      <c r="L3" s="120">
        <v>394765</v>
      </c>
      <c r="M3" s="120">
        <v>368787</v>
      </c>
      <c r="N3" s="120">
        <v>335808</v>
      </c>
      <c r="O3" s="120">
        <v>306206</v>
      </c>
      <c r="P3" s="120">
        <v>290928</v>
      </c>
      <c r="Q3" s="120">
        <v>299119</v>
      </c>
      <c r="R3" s="120">
        <v>327984</v>
      </c>
      <c r="S3" s="120">
        <v>385387</v>
      </c>
      <c r="T3" s="120">
        <v>388564</v>
      </c>
      <c r="U3" s="120">
        <v>370662</v>
      </c>
      <c r="V3" s="120">
        <v>310213</v>
      </c>
      <c r="W3" s="120">
        <v>292429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370827</v>
      </c>
      <c r="C5" s="52">
        <v>382678</v>
      </c>
      <c r="D5" s="52">
        <v>385238</v>
      </c>
      <c r="E5" s="52">
        <v>383295</v>
      </c>
      <c r="F5" s="52">
        <v>408868</v>
      </c>
      <c r="G5" s="52">
        <v>419499</v>
      </c>
      <c r="H5" s="52">
        <v>426495</v>
      </c>
      <c r="I5" s="52">
        <v>421103</v>
      </c>
      <c r="J5" s="52">
        <v>426014</v>
      </c>
      <c r="K5" s="52">
        <v>421394</v>
      </c>
      <c r="L5" s="52">
        <v>394765</v>
      </c>
      <c r="M5" s="52">
        <v>368787</v>
      </c>
      <c r="N5" s="52">
        <v>335808</v>
      </c>
      <c r="O5" s="52">
        <v>306206</v>
      </c>
      <c r="P5" s="52">
        <v>290928</v>
      </c>
      <c r="Q5" s="52">
        <v>299119</v>
      </c>
      <c r="R5" s="52">
        <v>327984</v>
      </c>
      <c r="S5" s="52">
        <v>385387</v>
      </c>
      <c r="T5" s="52">
        <v>388564</v>
      </c>
      <c r="U5" s="52">
        <v>370662</v>
      </c>
      <c r="V5" s="52">
        <v>310213</v>
      </c>
      <c r="W5" s="52">
        <v>292429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21980</v>
      </c>
      <c r="C8" s="52">
        <v>28464</v>
      </c>
      <c r="D8" s="52">
        <v>33055</v>
      </c>
      <c r="E8" s="52">
        <v>38411</v>
      </c>
      <c r="F8" s="52">
        <v>53963</v>
      </c>
      <c r="G8" s="52">
        <v>84457</v>
      </c>
      <c r="H8" s="52">
        <v>91935</v>
      </c>
      <c r="I8" s="52">
        <v>100548</v>
      </c>
      <c r="J8" s="52">
        <v>107235</v>
      </c>
      <c r="K8" s="52">
        <v>113570</v>
      </c>
      <c r="L8" s="52">
        <v>116241</v>
      </c>
      <c r="M8" s="52">
        <v>106194</v>
      </c>
      <c r="N8" s="52">
        <v>95243</v>
      </c>
      <c r="O8" s="52">
        <v>78824</v>
      </c>
      <c r="P8" s="52">
        <v>70571</v>
      </c>
      <c r="Q8" s="52">
        <v>62027</v>
      </c>
      <c r="R8" s="52">
        <v>69273</v>
      </c>
      <c r="S8" s="52">
        <v>84271</v>
      </c>
      <c r="T8" s="52">
        <v>108575</v>
      </c>
      <c r="U8" s="52">
        <v>120125</v>
      </c>
      <c r="V8" s="52">
        <v>113161</v>
      </c>
      <c r="W8" s="52">
        <v>109612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122290</v>
      </c>
      <c r="C10" s="52">
        <v>121485</v>
      </c>
      <c r="D10" s="52">
        <v>120306</v>
      </c>
      <c r="E10" s="52">
        <v>120349</v>
      </c>
      <c r="F10" s="52">
        <v>120136</v>
      </c>
      <c r="G10" s="52">
        <v>117038</v>
      </c>
      <c r="H10" s="52">
        <v>110470</v>
      </c>
      <c r="I10" s="52">
        <v>103453</v>
      </c>
      <c r="J10" s="52">
        <v>98775</v>
      </c>
      <c r="K10" s="52">
        <v>92581</v>
      </c>
      <c r="L10" s="52">
        <v>85218</v>
      </c>
      <c r="M10" s="52">
        <v>74728</v>
      </c>
      <c r="N10" s="52">
        <v>66642</v>
      </c>
      <c r="O10" s="52">
        <v>60222</v>
      </c>
      <c r="P10" s="52">
        <v>55508</v>
      </c>
      <c r="Q10" s="52">
        <v>50855</v>
      </c>
      <c r="R10" s="52">
        <v>45752</v>
      </c>
      <c r="S10" s="52">
        <v>42029</v>
      </c>
      <c r="T10" s="52">
        <v>37080</v>
      </c>
      <c r="U10" s="52">
        <v>33153</v>
      </c>
      <c r="V10" s="52">
        <v>27299</v>
      </c>
      <c r="W10" s="52">
        <v>22618</v>
      </c>
      <c r="DA10" s="63" t="s">
        <v>1060</v>
      </c>
    </row>
    <row r="11" spans="1:105" ht="12" customHeight="1" x14ac:dyDescent="0.25">
      <c r="A11" s="97" t="s">
        <v>124</v>
      </c>
      <c r="B11" s="52">
        <v>215086</v>
      </c>
      <c r="C11" s="52">
        <v>211450</v>
      </c>
      <c r="D11" s="52">
        <v>207823</v>
      </c>
      <c r="E11" s="52">
        <v>204469</v>
      </c>
      <c r="F11" s="52">
        <v>216228</v>
      </c>
      <c r="G11" s="52">
        <v>207226</v>
      </c>
      <c r="H11" s="52">
        <v>200033</v>
      </c>
      <c r="I11" s="52">
        <v>188219</v>
      </c>
      <c r="J11" s="52">
        <v>181630</v>
      </c>
      <c r="K11" s="52">
        <v>172247</v>
      </c>
      <c r="L11" s="52">
        <v>155131</v>
      </c>
      <c r="M11" s="52">
        <v>140969</v>
      </c>
      <c r="N11" s="52">
        <v>123782</v>
      </c>
      <c r="O11" s="52">
        <v>112692</v>
      </c>
      <c r="P11" s="52">
        <v>111075</v>
      </c>
      <c r="Q11" s="52">
        <v>118206</v>
      </c>
      <c r="R11" s="52">
        <v>138094</v>
      </c>
      <c r="S11" s="52">
        <v>165827</v>
      </c>
      <c r="T11" s="52">
        <v>165837</v>
      </c>
      <c r="U11" s="52">
        <v>155080</v>
      </c>
      <c r="V11" s="52">
        <v>129278</v>
      </c>
      <c r="W11" s="52">
        <v>122049</v>
      </c>
      <c r="DA11" s="63" t="s">
        <v>1061</v>
      </c>
    </row>
    <row r="12" spans="1:105" ht="12" customHeight="1" x14ac:dyDescent="0.25">
      <c r="A12" s="97" t="s">
        <v>123</v>
      </c>
      <c r="B12" s="52">
        <v>417</v>
      </c>
      <c r="C12" s="52">
        <v>352</v>
      </c>
      <c r="D12" s="52">
        <v>320</v>
      </c>
      <c r="E12" s="52">
        <v>358</v>
      </c>
      <c r="F12" s="52">
        <v>414</v>
      </c>
      <c r="G12" s="52">
        <v>406</v>
      </c>
      <c r="H12" s="52">
        <v>384</v>
      </c>
      <c r="I12" s="52">
        <v>456</v>
      </c>
      <c r="J12" s="52">
        <v>620</v>
      </c>
      <c r="K12" s="52">
        <v>785</v>
      </c>
      <c r="L12" s="52">
        <v>788</v>
      </c>
      <c r="M12" s="52">
        <v>694</v>
      </c>
      <c r="N12" s="52">
        <v>680</v>
      </c>
      <c r="O12" s="52">
        <v>718</v>
      </c>
      <c r="P12" s="52">
        <v>746</v>
      </c>
      <c r="Q12" s="52">
        <v>995</v>
      </c>
      <c r="R12" s="52">
        <v>1274</v>
      </c>
      <c r="S12" s="52">
        <v>1566</v>
      </c>
      <c r="T12" s="52">
        <v>1559</v>
      </c>
      <c r="U12" s="52">
        <v>1462</v>
      </c>
      <c r="V12" s="52">
        <v>1237</v>
      </c>
      <c r="W12" s="52">
        <v>1164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28124</v>
      </c>
      <c r="C15" s="52">
        <v>42704</v>
      </c>
      <c r="D15" s="52">
        <v>49166</v>
      </c>
      <c r="E15" s="52">
        <v>49833</v>
      </c>
      <c r="F15" s="52">
        <v>60770</v>
      </c>
      <c r="G15" s="52">
        <v>79865</v>
      </c>
      <c r="H15" s="52">
        <v>95936</v>
      </c>
      <c r="I15" s="52">
        <v>101697</v>
      </c>
      <c r="J15" s="52">
        <v>104811</v>
      </c>
      <c r="K15" s="52">
        <v>103494</v>
      </c>
      <c r="L15" s="52">
        <v>99161</v>
      </c>
      <c r="M15" s="52">
        <v>99360</v>
      </c>
      <c r="N15" s="52">
        <v>91806</v>
      </c>
      <c r="O15" s="52">
        <v>80609</v>
      </c>
      <c r="P15" s="52">
        <v>71628</v>
      </c>
      <c r="Q15" s="52">
        <v>73039</v>
      </c>
      <c r="R15" s="52">
        <v>75713</v>
      </c>
      <c r="S15" s="52">
        <v>89282</v>
      </c>
      <c r="T15" s="52">
        <v>93127</v>
      </c>
      <c r="U15" s="52">
        <v>90056</v>
      </c>
      <c r="V15" s="52">
        <v>74920</v>
      </c>
      <c r="W15" s="52">
        <v>72729</v>
      </c>
      <c r="DA15" s="63" t="s">
        <v>1063</v>
      </c>
    </row>
    <row r="16" spans="1:105" ht="12" customHeight="1" x14ac:dyDescent="0.25">
      <c r="A16" s="97" t="s">
        <v>121</v>
      </c>
      <c r="B16" s="52">
        <v>4910</v>
      </c>
      <c r="C16" s="52">
        <v>6687</v>
      </c>
      <c r="D16" s="52">
        <v>7623</v>
      </c>
      <c r="E16" s="52">
        <v>8286</v>
      </c>
      <c r="F16" s="52">
        <v>11320</v>
      </c>
      <c r="G16" s="52">
        <v>14964</v>
      </c>
      <c r="H16" s="52">
        <v>19672</v>
      </c>
      <c r="I16" s="52">
        <v>27278</v>
      </c>
      <c r="J16" s="52">
        <v>40178</v>
      </c>
      <c r="K16" s="52">
        <v>52287</v>
      </c>
      <c r="L16" s="52">
        <v>54467</v>
      </c>
      <c r="M16" s="52">
        <v>53036</v>
      </c>
      <c r="N16" s="52">
        <v>52898</v>
      </c>
      <c r="O16" s="52">
        <v>51965</v>
      </c>
      <c r="P16" s="52">
        <v>51971</v>
      </c>
      <c r="Q16" s="52">
        <v>56024</v>
      </c>
      <c r="R16" s="52">
        <v>67151</v>
      </c>
      <c r="S16" s="52">
        <v>86683</v>
      </c>
      <c r="T16" s="52">
        <v>90961</v>
      </c>
      <c r="U16" s="52">
        <v>90911</v>
      </c>
      <c r="V16" s="52">
        <v>77479</v>
      </c>
      <c r="W16" s="52">
        <v>73869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239353</v>
      </c>
      <c r="C20" s="52">
        <v>230002</v>
      </c>
      <c r="D20" s="52">
        <v>225129</v>
      </c>
      <c r="E20" s="52">
        <v>220369</v>
      </c>
      <c r="F20" s="52">
        <v>218015</v>
      </c>
      <c r="G20" s="52">
        <v>210791</v>
      </c>
      <c r="H20" s="52">
        <v>198732</v>
      </c>
      <c r="I20" s="52">
        <v>194466</v>
      </c>
      <c r="J20" s="52">
        <v>194358</v>
      </c>
      <c r="K20" s="52">
        <v>198462</v>
      </c>
      <c r="L20" s="52">
        <v>198309</v>
      </c>
      <c r="M20" s="52">
        <v>200514</v>
      </c>
      <c r="N20" s="52">
        <v>192834</v>
      </c>
      <c r="O20" s="52">
        <v>184462</v>
      </c>
      <c r="P20" s="52">
        <v>169547</v>
      </c>
      <c r="Q20" s="52">
        <v>157621</v>
      </c>
      <c r="R20" s="52">
        <v>142623</v>
      </c>
      <c r="S20" s="52">
        <v>131756</v>
      </c>
      <c r="T20" s="52">
        <v>115272</v>
      </c>
      <c r="U20" s="52">
        <v>102122</v>
      </c>
      <c r="V20" s="52">
        <v>83139</v>
      </c>
      <c r="W20" s="52">
        <v>68573</v>
      </c>
      <c r="DA20" s="63" t="s">
        <v>1065</v>
      </c>
    </row>
    <row r="21" spans="1:105" ht="12" customHeight="1" x14ac:dyDescent="0.25">
      <c r="A21" s="97" t="s">
        <v>50</v>
      </c>
      <c r="B21" s="52">
        <v>42881</v>
      </c>
      <c r="C21" s="52">
        <v>45221</v>
      </c>
      <c r="D21" s="52">
        <v>46586</v>
      </c>
      <c r="E21" s="52">
        <v>46434</v>
      </c>
      <c r="F21" s="52">
        <v>53179</v>
      </c>
      <c r="G21" s="52">
        <v>55674</v>
      </c>
      <c r="H21" s="52">
        <v>56803</v>
      </c>
      <c r="I21" s="52">
        <v>55056</v>
      </c>
      <c r="J21" s="52">
        <v>55010</v>
      </c>
      <c r="K21" s="52">
        <v>52668</v>
      </c>
      <c r="L21" s="52">
        <v>45684</v>
      </c>
      <c r="M21" s="52">
        <v>38829</v>
      </c>
      <c r="N21" s="52">
        <v>32746</v>
      </c>
      <c r="O21" s="52">
        <v>27997</v>
      </c>
      <c r="P21" s="52">
        <v>28148</v>
      </c>
      <c r="Q21" s="52">
        <v>31172</v>
      </c>
      <c r="R21" s="52">
        <v>40454</v>
      </c>
      <c r="S21" s="52">
        <v>55519</v>
      </c>
      <c r="T21" s="52">
        <v>58443</v>
      </c>
      <c r="U21" s="52">
        <v>56191</v>
      </c>
      <c r="V21" s="52">
        <v>47086</v>
      </c>
      <c r="W21" s="52">
        <v>46175</v>
      </c>
      <c r="DA21" s="63" t="s">
        <v>1066</v>
      </c>
    </row>
    <row r="22" spans="1:105" ht="12" customHeight="1" x14ac:dyDescent="0.25">
      <c r="A22" s="109" t="s">
        <v>120</v>
      </c>
      <c r="B22" s="36">
        <v>88593</v>
      </c>
      <c r="C22" s="36">
        <v>107455</v>
      </c>
      <c r="D22" s="36">
        <v>113523</v>
      </c>
      <c r="E22" s="36">
        <v>116492</v>
      </c>
      <c r="F22" s="36">
        <v>137674</v>
      </c>
      <c r="G22" s="36">
        <v>153034</v>
      </c>
      <c r="H22" s="36">
        <v>170960</v>
      </c>
      <c r="I22" s="36">
        <v>171581</v>
      </c>
      <c r="J22" s="36">
        <v>176646</v>
      </c>
      <c r="K22" s="36">
        <v>170264</v>
      </c>
      <c r="L22" s="36">
        <v>150772</v>
      </c>
      <c r="M22" s="36">
        <v>129444</v>
      </c>
      <c r="N22" s="36">
        <v>110228</v>
      </c>
      <c r="O22" s="36">
        <v>93747</v>
      </c>
      <c r="P22" s="36">
        <v>93233</v>
      </c>
      <c r="Q22" s="36">
        <v>110326</v>
      </c>
      <c r="R22" s="36">
        <v>144907</v>
      </c>
      <c r="S22" s="36">
        <v>198112</v>
      </c>
      <c r="T22" s="36">
        <v>214849</v>
      </c>
      <c r="U22" s="36">
        <v>212349</v>
      </c>
      <c r="V22" s="36">
        <v>179988</v>
      </c>
      <c r="W22" s="36">
        <v>177681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2017815</v>
      </c>
      <c r="C24" s="120">
        <v>1853707</v>
      </c>
      <c r="D24" s="120">
        <v>1760536</v>
      </c>
      <c r="E24" s="120">
        <v>1671328</v>
      </c>
      <c r="F24" s="120">
        <v>1616474</v>
      </c>
      <c r="G24" s="120">
        <v>1548632</v>
      </c>
      <c r="H24" s="120">
        <v>1474732</v>
      </c>
      <c r="I24" s="120">
        <v>1429186</v>
      </c>
      <c r="J24" s="120">
        <v>1379477</v>
      </c>
      <c r="K24" s="120">
        <v>1279361</v>
      </c>
      <c r="L24" s="120">
        <v>1173764</v>
      </c>
      <c r="M24" s="120">
        <v>1078529</v>
      </c>
      <c r="N24" s="120">
        <v>1019361</v>
      </c>
      <c r="O24" s="120">
        <v>962213</v>
      </c>
      <c r="P24" s="120">
        <v>921463</v>
      </c>
      <c r="Q24" s="120">
        <v>913115</v>
      </c>
      <c r="R24" s="120">
        <v>896708</v>
      </c>
      <c r="S24" s="120">
        <v>902392</v>
      </c>
      <c r="T24" s="120">
        <v>872740</v>
      </c>
      <c r="U24" s="120">
        <v>808547</v>
      </c>
      <c r="V24" s="120">
        <v>764511</v>
      </c>
      <c r="W24" s="120">
        <v>785338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2017815</v>
      </c>
      <c r="C26" s="52">
        <v>1853707</v>
      </c>
      <c r="D26" s="52">
        <v>1760536</v>
      </c>
      <c r="E26" s="52">
        <v>1671328</v>
      </c>
      <c r="F26" s="52">
        <v>1616474</v>
      </c>
      <c r="G26" s="52">
        <v>1548632</v>
      </c>
      <c r="H26" s="52">
        <v>1474732</v>
      </c>
      <c r="I26" s="52">
        <v>1429186</v>
      </c>
      <c r="J26" s="52">
        <v>1379477</v>
      </c>
      <c r="K26" s="52">
        <v>1279361</v>
      </c>
      <c r="L26" s="52">
        <v>1173764</v>
      </c>
      <c r="M26" s="52">
        <v>1078529</v>
      </c>
      <c r="N26" s="52">
        <v>1019361</v>
      </c>
      <c r="O26" s="52">
        <v>962213</v>
      </c>
      <c r="P26" s="52">
        <v>921463</v>
      </c>
      <c r="Q26" s="52">
        <v>913115</v>
      </c>
      <c r="R26" s="52">
        <v>896708</v>
      </c>
      <c r="S26" s="52">
        <v>902392</v>
      </c>
      <c r="T26" s="52">
        <v>872740</v>
      </c>
      <c r="U26" s="52">
        <v>808547</v>
      </c>
      <c r="V26" s="52">
        <v>764511</v>
      </c>
      <c r="W26" s="52">
        <v>785338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119603</v>
      </c>
      <c r="C29" s="52">
        <v>135120</v>
      </c>
      <c r="D29" s="52">
        <v>147125</v>
      </c>
      <c r="E29" s="52">
        <v>140539</v>
      </c>
      <c r="F29" s="52">
        <v>161682</v>
      </c>
      <c r="G29" s="52">
        <v>214789</v>
      </c>
      <c r="H29" s="52">
        <v>223334</v>
      </c>
      <c r="I29" s="52">
        <v>245241</v>
      </c>
      <c r="J29" s="52">
        <v>275221</v>
      </c>
      <c r="K29" s="52">
        <v>295447</v>
      </c>
      <c r="L29" s="52">
        <v>306041</v>
      </c>
      <c r="M29" s="52">
        <v>304554</v>
      </c>
      <c r="N29" s="52">
        <v>306533</v>
      </c>
      <c r="O29" s="52">
        <v>291658</v>
      </c>
      <c r="P29" s="52">
        <v>283438</v>
      </c>
      <c r="Q29" s="52">
        <v>254067</v>
      </c>
      <c r="R29" s="52">
        <v>238050</v>
      </c>
      <c r="S29" s="52">
        <v>230446</v>
      </c>
      <c r="T29" s="52">
        <v>231122</v>
      </c>
      <c r="U29" s="52">
        <v>224358</v>
      </c>
      <c r="V29" s="52">
        <v>204650</v>
      </c>
      <c r="W29" s="52">
        <v>198566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1746231</v>
      </c>
      <c r="C31" s="52">
        <v>1561381</v>
      </c>
      <c r="D31" s="52">
        <v>1444927</v>
      </c>
      <c r="E31" s="52">
        <v>1357145</v>
      </c>
      <c r="F31" s="52">
        <v>1266869</v>
      </c>
      <c r="G31" s="52">
        <v>1110098</v>
      </c>
      <c r="H31" s="52">
        <v>958631</v>
      </c>
      <c r="I31" s="52">
        <v>858246</v>
      </c>
      <c r="J31" s="52">
        <v>786824</v>
      </c>
      <c r="K31" s="52">
        <v>698009</v>
      </c>
      <c r="L31" s="52">
        <v>606349</v>
      </c>
      <c r="M31" s="52">
        <v>525212</v>
      </c>
      <c r="N31" s="52">
        <v>474514</v>
      </c>
      <c r="O31" s="52">
        <v>445791</v>
      </c>
      <c r="P31" s="52">
        <v>436278</v>
      </c>
      <c r="Q31" s="52">
        <v>436149</v>
      </c>
      <c r="R31" s="52">
        <v>435764</v>
      </c>
      <c r="S31" s="52">
        <v>435924</v>
      </c>
      <c r="T31" s="52">
        <v>410057</v>
      </c>
      <c r="U31" s="52">
        <v>363534</v>
      </c>
      <c r="V31" s="52">
        <v>325089</v>
      </c>
      <c r="W31" s="52">
        <v>330565</v>
      </c>
      <c r="DA31" s="63" t="s">
        <v>1070</v>
      </c>
    </row>
    <row r="32" spans="1:105" ht="12" customHeight="1" x14ac:dyDescent="0.25">
      <c r="A32" s="97" t="s">
        <v>140</v>
      </c>
      <c r="B32" s="52">
        <v>3388</v>
      </c>
      <c r="C32" s="52">
        <v>2859</v>
      </c>
      <c r="D32" s="52">
        <v>2502</v>
      </c>
      <c r="E32" s="52">
        <v>2598</v>
      </c>
      <c r="F32" s="52">
        <v>2557</v>
      </c>
      <c r="G32" s="52">
        <v>2289</v>
      </c>
      <c r="H32" s="52">
        <v>1951</v>
      </c>
      <c r="I32" s="52">
        <v>2144</v>
      </c>
      <c r="J32" s="52">
        <v>2510</v>
      </c>
      <c r="K32" s="52">
        <v>2707</v>
      </c>
      <c r="L32" s="52">
        <v>2675</v>
      </c>
      <c r="M32" s="52">
        <v>2200</v>
      </c>
      <c r="N32" s="52">
        <v>2326</v>
      </c>
      <c r="O32" s="52">
        <v>2746</v>
      </c>
      <c r="P32" s="52">
        <v>2779</v>
      </c>
      <c r="Q32" s="52">
        <v>3247</v>
      </c>
      <c r="R32" s="52">
        <v>3476</v>
      </c>
      <c r="S32" s="52">
        <v>3686</v>
      </c>
      <c r="T32" s="52">
        <v>3530</v>
      </c>
      <c r="U32" s="52">
        <v>3175</v>
      </c>
      <c r="V32" s="52">
        <v>2901</v>
      </c>
      <c r="W32" s="52">
        <v>3164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228330</v>
      </c>
      <c r="C35" s="52">
        <v>248362</v>
      </c>
      <c r="D35" s="52">
        <v>269351</v>
      </c>
      <c r="E35" s="52">
        <v>265258</v>
      </c>
      <c r="F35" s="52">
        <v>291626</v>
      </c>
      <c r="G35" s="52">
        <v>366441</v>
      </c>
      <c r="H35" s="52">
        <v>425607</v>
      </c>
      <c r="I35" s="52">
        <v>447675</v>
      </c>
      <c r="J35" s="52">
        <v>435821</v>
      </c>
      <c r="K35" s="52">
        <v>405482</v>
      </c>
      <c r="L35" s="52">
        <v>382632</v>
      </c>
      <c r="M35" s="52">
        <v>376228</v>
      </c>
      <c r="N35" s="52">
        <v>357827</v>
      </c>
      <c r="O35" s="52">
        <v>320378</v>
      </c>
      <c r="P35" s="52">
        <v>292352</v>
      </c>
      <c r="Q35" s="52">
        <v>282483</v>
      </c>
      <c r="R35" s="52">
        <v>264114</v>
      </c>
      <c r="S35" s="52">
        <v>256500</v>
      </c>
      <c r="T35" s="52">
        <v>249241</v>
      </c>
      <c r="U35" s="52">
        <v>231734</v>
      </c>
      <c r="V35" s="52">
        <v>226690</v>
      </c>
      <c r="W35" s="52">
        <v>235220</v>
      </c>
      <c r="DA35" s="63" t="s">
        <v>1072</v>
      </c>
    </row>
    <row r="36" spans="1:105" ht="12" customHeight="1" x14ac:dyDescent="0.25">
      <c r="A36" s="97" t="s">
        <v>121</v>
      </c>
      <c r="B36" s="52">
        <v>39866</v>
      </c>
      <c r="C36" s="52">
        <v>41105</v>
      </c>
      <c r="D36" s="52">
        <v>43756</v>
      </c>
      <c r="E36" s="52">
        <v>46327</v>
      </c>
      <c r="F36" s="52">
        <v>55422</v>
      </c>
      <c r="G36" s="52">
        <v>69804</v>
      </c>
      <c r="H36" s="52">
        <v>88543</v>
      </c>
      <c r="I36" s="52">
        <v>121121</v>
      </c>
      <c r="J36" s="52">
        <v>154322</v>
      </c>
      <c r="K36" s="52">
        <v>173163</v>
      </c>
      <c r="L36" s="52">
        <v>182108</v>
      </c>
      <c r="M36" s="52">
        <v>174889</v>
      </c>
      <c r="N36" s="52">
        <v>184694</v>
      </c>
      <c r="O36" s="52">
        <v>193298</v>
      </c>
      <c r="P36" s="52">
        <v>190054</v>
      </c>
      <c r="Q36" s="52">
        <v>191236</v>
      </c>
      <c r="R36" s="52">
        <v>193354</v>
      </c>
      <c r="S36" s="52">
        <v>206282</v>
      </c>
      <c r="T36" s="52">
        <v>209912</v>
      </c>
      <c r="U36" s="52">
        <v>210104</v>
      </c>
      <c r="V36" s="52">
        <v>209831</v>
      </c>
      <c r="W36" s="52">
        <v>216389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658127</v>
      </c>
      <c r="C40" s="52">
        <v>588032</v>
      </c>
      <c r="D40" s="52">
        <v>549205</v>
      </c>
      <c r="E40" s="52">
        <v>509517</v>
      </c>
      <c r="F40" s="52">
        <v>478760</v>
      </c>
      <c r="G40" s="52">
        <v>434873</v>
      </c>
      <c r="H40" s="52">
        <v>379394</v>
      </c>
      <c r="I40" s="52">
        <v>351128</v>
      </c>
      <c r="J40" s="52">
        <v>331609</v>
      </c>
      <c r="K40" s="52">
        <v>304392</v>
      </c>
      <c r="L40" s="52">
        <v>276066</v>
      </c>
      <c r="M40" s="52">
        <v>255663</v>
      </c>
      <c r="N40" s="52">
        <v>242816</v>
      </c>
      <c r="O40" s="52">
        <v>229767</v>
      </c>
      <c r="P40" s="52">
        <v>221009</v>
      </c>
      <c r="Q40" s="52">
        <v>214253</v>
      </c>
      <c r="R40" s="52">
        <v>207928</v>
      </c>
      <c r="S40" s="52">
        <v>205654</v>
      </c>
      <c r="T40" s="52">
        <v>190329</v>
      </c>
      <c r="U40" s="52">
        <v>166139</v>
      </c>
      <c r="V40" s="52">
        <v>146085</v>
      </c>
      <c r="W40" s="52">
        <v>147963</v>
      </c>
      <c r="DA40" s="63" t="s">
        <v>1074</v>
      </c>
    </row>
    <row r="41" spans="1:105" ht="12" customHeight="1" x14ac:dyDescent="0.25">
      <c r="A41" s="109" t="s">
        <v>120</v>
      </c>
      <c r="B41" s="36">
        <v>1359688</v>
      </c>
      <c r="C41" s="36">
        <v>1265675</v>
      </c>
      <c r="D41" s="36">
        <v>1211331</v>
      </c>
      <c r="E41" s="36">
        <v>1161811</v>
      </c>
      <c r="F41" s="36">
        <v>1137714</v>
      </c>
      <c r="G41" s="36">
        <v>1113759</v>
      </c>
      <c r="H41" s="36">
        <v>1095338</v>
      </c>
      <c r="I41" s="36">
        <v>1078058</v>
      </c>
      <c r="J41" s="36">
        <v>1047868</v>
      </c>
      <c r="K41" s="36">
        <v>974969</v>
      </c>
      <c r="L41" s="36">
        <v>897698</v>
      </c>
      <c r="M41" s="36">
        <v>822866</v>
      </c>
      <c r="N41" s="36">
        <v>776545</v>
      </c>
      <c r="O41" s="36">
        <v>732446</v>
      </c>
      <c r="P41" s="36">
        <v>700454</v>
      </c>
      <c r="Q41" s="36">
        <v>698862</v>
      </c>
      <c r="R41" s="36">
        <v>688780</v>
      </c>
      <c r="S41" s="36">
        <v>696738</v>
      </c>
      <c r="T41" s="36">
        <v>682411</v>
      </c>
      <c r="U41" s="36">
        <v>642408</v>
      </c>
      <c r="V41" s="36">
        <v>618426</v>
      </c>
      <c r="W41" s="36">
        <v>637375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3827699</v>
      </c>
      <c r="C43" s="120">
        <v>3742116</v>
      </c>
      <c r="D43" s="120">
        <v>3755926</v>
      </c>
      <c r="E43" s="120">
        <v>3813792</v>
      </c>
      <c r="F43" s="120">
        <v>3828554</v>
      </c>
      <c r="G43" s="120">
        <v>3676831</v>
      </c>
      <c r="H43" s="120">
        <v>3395015</v>
      </c>
      <c r="I43" s="120">
        <v>3201581</v>
      </c>
      <c r="J43" s="120">
        <v>3071320</v>
      </c>
      <c r="K43" s="120">
        <v>2939982</v>
      </c>
      <c r="L43" s="120">
        <v>2795895</v>
      </c>
      <c r="M43" s="120">
        <v>2734672</v>
      </c>
      <c r="N43" s="120">
        <v>2771558</v>
      </c>
      <c r="O43" s="120">
        <v>3018365</v>
      </c>
      <c r="P43" s="120">
        <v>3280033</v>
      </c>
      <c r="Q43" s="120">
        <v>3597512</v>
      </c>
      <c r="R43" s="120">
        <v>3670330</v>
      </c>
      <c r="S43" s="120">
        <v>3593659</v>
      </c>
      <c r="T43" s="120">
        <v>3441072</v>
      </c>
      <c r="U43" s="120">
        <v>3335773</v>
      </c>
      <c r="V43" s="120">
        <v>3351786</v>
      </c>
      <c r="W43" s="120">
        <v>3404089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3827699</v>
      </c>
      <c r="C45" s="52">
        <v>3742116</v>
      </c>
      <c r="D45" s="52">
        <v>3755926</v>
      </c>
      <c r="E45" s="52">
        <v>3813792</v>
      </c>
      <c r="F45" s="52">
        <v>3828554</v>
      </c>
      <c r="G45" s="52">
        <v>3676831</v>
      </c>
      <c r="H45" s="52">
        <v>3395015</v>
      </c>
      <c r="I45" s="52">
        <v>3201581</v>
      </c>
      <c r="J45" s="52">
        <v>3071320</v>
      </c>
      <c r="K45" s="52">
        <v>2939982</v>
      </c>
      <c r="L45" s="52">
        <v>2795895</v>
      </c>
      <c r="M45" s="52">
        <v>2734672</v>
      </c>
      <c r="N45" s="52">
        <v>2771558</v>
      </c>
      <c r="O45" s="52">
        <v>3018365</v>
      </c>
      <c r="P45" s="52">
        <v>3280033</v>
      </c>
      <c r="Q45" s="52">
        <v>3597512</v>
      </c>
      <c r="R45" s="52">
        <v>3670330</v>
      </c>
      <c r="S45" s="52">
        <v>3593659</v>
      </c>
      <c r="T45" s="52">
        <v>3441072</v>
      </c>
      <c r="U45" s="52">
        <v>3335773</v>
      </c>
      <c r="V45" s="52">
        <v>3351786</v>
      </c>
      <c r="W45" s="52">
        <v>3404089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226881</v>
      </c>
      <c r="C48" s="52">
        <v>275428</v>
      </c>
      <c r="D48" s="52">
        <v>318681</v>
      </c>
      <c r="E48" s="52">
        <v>363492</v>
      </c>
      <c r="F48" s="52">
        <v>501680</v>
      </c>
      <c r="G48" s="52">
        <v>682241</v>
      </c>
      <c r="H48" s="52">
        <v>663837</v>
      </c>
      <c r="I48" s="52">
        <v>636748</v>
      </c>
      <c r="J48" s="52">
        <v>638347</v>
      </c>
      <c r="K48" s="52">
        <v>638568</v>
      </c>
      <c r="L48" s="52">
        <v>651733</v>
      </c>
      <c r="M48" s="52">
        <v>642461</v>
      </c>
      <c r="N48" s="52">
        <v>689725</v>
      </c>
      <c r="O48" s="52">
        <v>740006</v>
      </c>
      <c r="P48" s="52">
        <v>878843</v>
      </c>
      <c r="Q48" s="52">
        <v>1028475</v>
      </c>
      <c r="R48" s="52">
        <v>1212363</v>
      </c>
      <c r="S48" s="52">
        <v>1273517</v>
      </c>
      <c r="T48" s="52">
        <v>1234366</v>
      </c>
      <c r="U48" s="52">
        <v>1162488</v>
      </c>
      <c r="V48" s="52">
        <v>1086529</v>
      </c>
      <c r="W48" s="52">
        <v>1030902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1510327</v>
      </c>
      <c r="C50" s="52">
        <v>1464813</v>
      </c>
      <c r="D50" s="52">
        <v>1435881</v>
      </c>
      <c r="E50" s="52">
        <v>1419425</v>
      </c>
      <c r="F50" s="52">
        <v>1399251</v>
      </c>
      <c r="G50" s="52">
        <v>1356978</v>
      </c>
      <c r="H50" s="52">
        <v>1294650</v>
      </c>
      <c r="I50" s="52">
        <v>1247059</v>
      </c>
      <c r="J50" s="52">
        <v>1205778</v>
      </c>
      <c r="K50" s="52">
        <v>1149262</v>
      </c>
      <c r="L50" s="52">
        <v>1075669</v>
      </c>
      <c r="M50" s="52">
        <v>1030892</v>
      </c>
      <c r="N50" s="52">
        <v>1013824</v>
      </c>
      <c r="O50" s="52">
        <v>1051049</v>
      </c>
      <c r="P50" s="52">
        <v>1060000</v>
      </c>
      <c r="Q50" s="52">
        <v>1044675</v>
      </c>
      <c r="R50" s="52">
        <v>1039034</v>
      </c>
      <c r="S50" s="52">
        <v>1049479</v>
      </c>
      <c r="T50" s="52">
        <v>1025417</v>
      </c>
      <c r="U50" s="52">
        <v>1015625</v>
      </c>
      <c r="V50" s="52">
        <v>1032326</v>
      </c>
      <c r="W50" s="52">
        <v>1027816</v>
      </c>
      <c r="DA50" s="63" t="s">
        <v>1078</v>
      </c>
    </row>
    <row r="51" spans="1:105" ht="12" customHeight="1" x14ac:dyDescent="0.25">
      <c r="A51" s="97" t="s">
        <v>137</v>
      </c>
      <c r="B51" s="52">
        <v>2846</v>
      </c>
      <c r="C51" s="52">
        <v>2624</v>
      </c>
      <c r="D51" s="52">
        <v>2401</v>
      </c>
      <c r="E51" s="52">
        <v>2607</v>
      </c>
      <c r="F51" s="52">
        <v>2730</v>
      </c>
      <c r="G51" s="52">
        <v>2657</v>
      </c>
      <c r="H51" s="52">
        <v>2520</v>
      </c>
      <c r="I51" s="52">
        <v>3221</v>
      </c>
      <c r="J51" s="52">
        <v>4532</v>
      </c>
      <c r="K51" s="52">
        <v>5650</v>
      </c>
      <c r="L51" s="52">
        <v>5668</v>
      </c>
      <c r="M51" s="52">
        <v>5207</v>
      </c>
      <c r="N51" s="52">
        <v>4929</v>
      </c>
      <c r="O51" s="52">
        <v>6458</v>
      </c>
      <c r="P51" s="52">
        <v>6930</v>
      </c>
      <c r="Q51" s="52">
        <v>9281</v>
      </c>
      <c r="R51" s="52">
        <v>8848</v>
      </c>
      <c r="S51" s="52">
        <v>8224</v>
      </c>
      <c r="T51" s="52">
        <v>8517</v>
      </c>
      <c r="U51" s="52">
        <v>8166</v>
      </c>
      <c r="V51" s="52">
        <v>9140</v>
      </c>
      <c r="W51" s="52">
        <v>8826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1970483</v>
      </c>
      <c r="C54" s="52">
        <v>1946355</v>
      </c>
      <c r="D54" s="52">
        <v>1988257</v>
      </c>
      <c r="E54" s="52">
        <v>2021689</v>
      </c>
      <c r="F54" s="52">
        <v>2031707</v>
      </c>
      <c r="G54" s="52">
        <v>1935982</v>
      </c>
      <c r="H54" s="52">
        <v>1736951</v>
      </c>
      <c r="I54" s="52">
        <v>1574304</v>
      </c>
      <c r="J54" s="52">
        <v>1429810</v>
      </c>
      <c r="K54" s="52">
        <v>1257812</v>
      </c>
      <c r="L54" s="52">
        <v>1139985</v>
      </c>
      <c r="M54" s="52">
        <v>1146209</v>
      </c>
      <c r="N54" s="52">
        <v>1148621</v>
      </c>
      <c r="O54" s="52">
        <v>1226332</v>
      </c>
      <c r="P54" s="52">
        <v>1280080</v>
      </c>
      <c r="Q54" s="52">
        <v>1425873</v>
      </c>
      <c r="R54" s="52">
        <v>1410865</v>
      </c>
      <c r="S54" s="52">
        <v>1325977</v>
      </c>
      <c r="T54" s="52">
        <v>1233039</v>
      </c>
      <c r="U54" s="52">
        <v>1157366</v>
      </c>
      <c r="V54" s="52">
        <v>1163109</v>
      </c>
      <c r="W54" s="52">
        <v>1208323</v>
      </c>
      <c r="DA54" s="63" t="s">
        <v>1080</v>
      </c>
    </row>
    <row r="55" spans="1:105" ht="12" customHeight="1" x14ac:dyDescent="0.25">
      <c r="A55" s="97" t="s">
        <v>121</v>
      </c>
      <c r="B55" s="52">
        <v>344043</v>
      </c>
      <c r="C55" s="52">
        <v>328324</v>
      </c>
      <c r="D55" s="52">
        <v>329387</v>
      </c>
      <c r="E55" s="52">
        <v>370071</v>
      </c>
      <c r="F55" s="52">
        <v>394866</v>
      </c>
      <c r="G55" s="52">
        <v>381214</v>
      </c>
      <c r="H55" s="52">
        <v>360894</v>
      </c>
      <c r="I55" s="52">
        <v>376997</v>
      </c>
      <c r="J55" s="52">
        <v>431200</v>
      </c>
      <c r="K55" s="52">
        <v>527258</v>
      </c>
      <c r="L55" s="52">
        <v>574573</v>
      </c>
      <c r="M55" s="52">
        <v>552364</v>
      </c>
      <c r="N55" s="52">
        <v>604184</v>
      </c>
      <c r="O55" s="52">
        <v>734526</v>
      </c>
      <c r="P55" s="52">
        <v>933023</v>
      </c>
      <c r="Q55" s="52">
        <v>1117683</v>
      </c>
      <c r="R55" s="52">
        <v>1211583</v>
      </c>
      <c r="S55" s="52">
        <v>1209979</v>
      </c>
      <c r="T55" s="52">
        <v>1174099</v>
      </c>
      <c r="U55" s="52">
        <v>1154616</v>
      </c>
      <c r="V55" s="52">
        <v>1147211</v>
      </c>
      <c r="W55" s="52">
        <v>1159124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1248436</v>
      </c>
      <c r="C59" s="52">
        <v>1164349</v>
      </c>
      <c r="D59" s="52">
        <v>1145621</v>
      </c>
      <c r="E59" s="52">
        <v>1133820</v>
      </c>
      <c r="F59" s="52">
        <v>1108688</v>
      </c>
      <c r="G59" s="52">
        <v>1019818</v>
      </c>
      <c r="H59" s="52">
        <v>883232</v>
      </c>
      <c r="I59" s="52">
        <v>803615</v>
      </c>
      <c r="J59" s="52">
        <v>753282</v>
      </c>
      <c r="K59" s="52">
        <v>713394</v>
      </c>
      <c r="L59" s="52">
        <v>671870</v>
      </c>
      <c r="M59" s="52">
        <v>665715</v>
      </c>
      <c r="N59" s="52">
        <v>675842</v>
      </c>
      <c r="O59" s="52">
        <v>727057</v>
      </c>
      <c r="P59" s="52">
        <v>784512</v>
      </c>
      <c r="Q59" s="52">
        <v>828147</v>
      </c>
      <c r="R59" s="52">
        <v>833898</v>
      </c>
      <c r="S59" s="52">
        <v>804751</v>
      </c>
      <c r="T59" s="52">
        <v>742787</v>
      </c>
      <c r="U59" s="52">
        <v>676465</v>
      </c>
      <c r="V59" s="52">
        <v>628495</v>
      </c>
      <c r="W59" s="52">
        <v>629001</v>
      </c>
      <c r="DA59" s="63" t="s">
        <v>1082</v>
      </c>
    </row>
    <row r="60" spans="1:105" ht="12" customHeight="1" x14ac:dyDescent="0.25">
      <c r="A60" s="109" t="s">
        <v>120</v>
      </c>
      <c r="B60" s="36">
        <v>2579263</v>
      </c>
      <c r="C60" s="36">
        <v>2577767</v>
      </c>
      <c r="D60" s="36">
        <v>2610305</v>
      </c>
      <c r="E60" s="36">
        <v>2679972</v>
      </c>
      <c r="F60" s="36">
        <v>2719866</v>
      </c>
      <c r="G60" s="36">
        <v>2657013</v>
      </c>
      <c r="H60" s="36">
        <v>2511783</v>
      </c>
      <c r="I60" s="36">
        <v>2397966</v>
      </c>
      <c r="J60" s="36">
        <v>2318038</v>
      </c>
      <c r="K60" s="36">
        <v>2226588</v>
      </c>
      <c r="L60" s="36">
        <v>2124025</v>
      </c>
      <c r="M60" s="36">
        <v>2068957</v>
      </c>
      <c r="N60" s="36">
        <v>2095716</v>
      </c>
      <c r="O60" s="36">
        <v>2291308</v>
      </c>
      <c r="P60" s="36">
        <v>2495521</v>
      </c>
      <c r="Q60" s="36">
        <v>2769365</v>
      </c>
      <c r="R60" s="36">
        <v>2836432</v>
      </c>
      <c r="S60" s="36">
        <v>2788908</v>
      </c>
      <c r="T60" s="36">
        <v>2698285</v>
      </c>
      <c r="U60" s="36">
        <v>2659308</v>
      </c>
      <c r="V60" s="36">
        <v>2723291</v>
      </c>
      <c r="W60" s="36">
        <v>2775088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3375279</v>
      </c>
      <c r="C62" s="120">
        <v>3570898</v>
      </c>
      <c r="D62" s="120">
        <v>3872002</v>
      </c>
      <c r="E62" s="120">
        <v>4255503</v>
      </c>
      <c r="F62" s="120">
        <v>4496397</v>
      </c>
      <c r="G62" s="120">
        <v>4641602</v>
      </c>
      <c r="H62" s="120">
        <v>5011680</v>
      </c>
      <c r="I62" s="120">
        <v>5264928</v>
      </c>
      <c r="J62" s="120">
        <v>5553387</v>
      </c>
      <c r="K62" s="120">
        <v>5614684</v>
      </c>
      <c r="L62" s="120">
        <v>5775614</v>
      </c>
      <c r="M62" s="120">
        <v>5736050</v>
      </c>
      <c r="N62" s="120">
        <v>5675353</v>
      </c>
      <c r="O62" s="120">
        <v>5483038</v>
      </c>
      <c r="P62" s="120">
        <v>5583419</v>
      </c>
      <c r="Q62" s="120">
        <v>5583089</v>
      </c>
      <c r="R62" s="120">
        <v>5970228</v>
      </c>
      <c r="S62" s="120">
        <v>6286125</v>
      </c>
      <c r="T62" s="120">
        <v>6557760</v>
      </c>
      <c r="U62" s="120">
        <v>6628234</v>
      </c>
      <c r="V62" s="120">
        <v>6652042</v>
      </c>
      <c r="W62" s="120">
        <v>6587385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3375279</v>
      </c>
      <c r="C64" s="52">
        <v>3570898</v>
      </c>
      <c r="D64" s="52">
        <v>3872002</v>
      </c>
      <c r="E64" s="52">
        <v>4255503</v>
      </c>
      <c r="F64" s="52">
        <v>4496397</v>
      </c>
      <c r="G64" s="52">
        <v>4641602</v>
      </c>
      <c r="H64" s="52">
        <v>5011680</v>
      </c>
      <c r="I64" s="52">
        <v>5264928</v>
      </c>
      <c r="J64" s="52">
        <v>5553387</v>
      </c>
      <c r="K64" s="52">
        <v>5614684</v>
      </c>
      <c r="L64" s="52">
        <v>5775614</v>
      </c>
      <c r="M64" s="52">
        <v>5736050</v>
      </c>
      <c r="N64" s="52">
        <v>5675353</v>
      </c>
      <c r="O64" s="52">
        <v>5483038</v>
      </c>
      <c r="P64" s="52">
        <v>5583419</v>
      </c>
      <c r="Q64" s="52">
        <v>5583089</v>
      </c>
      <c r="R64" s="52">
        <v>5970228</v>
      </c>
      <c r="S64" s="52">
        <v>6286125</v>
      </c>
      <c r="T64" s="52">
        <v>6557760</v>
      </c>
      <c r="U64" s="52">
        <v>6628234</v>
      </c>
      <c r="V64" s="52">
        <v>6652042</v>
      </c>
      <c r="W64" s="52">
        <v>6587385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200065</v>
      </c>
      <c r="C67" s="52">
        <v>266843</v>
      </c>
      <c r="D67" s="52">
        <v>333680</v>
      </c>
      <c r="E67" s="52">
        <v>453042</v>
      </c>
      <c r="F67" s="52">
        <v>725767</v>
      </c>
      <c r="G67" s="52">
        <v>1088006</v>
      </c>
      <c r="H67" s="52">
        <v>1180552</v>
      </c>
      <c r="I67" s="52">
        <v>1400693</v>
      </c>
      <c r="J67" s="52">
        <v>1567791</v>
      </c>
      <c r="K67" s="52">
        <v>1693427</v>
      </c>
      <c r="L67" s="52">
        <v>1768279</v>
      </c>
      <c r="M67" s="52">
        <v>1765207</v>
      </c>
      <c r="N67" s="52">
        <v>1699110</v>
      </c>
      <c r="O67" s="52">
        <v>1593654</v>
      </c>
      <c r="P67" s="52">
        <v>1495168</v>
      </c>
      <c r="Q67" s="52">
        <v>1462452</v>
      </c>
      <c r="R67" s="52">
        <v>1500793</v>
      </c>
      <c r="S67" s="52">
        <v>1647644</v>
      </c>
      <c r="T67" s="52">
        <v>1816421</v>
      </c>
      <c r="U67" s="52">
        <v>1963598</v>
      </c>
      <c r="V67" s="52">
        <v>2077333</v>
      </c>
      <c r="W67" s="52">
        <v>2156359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3252204</v>
      </c>
      <c r="C69" s="52">
        <v>3445175</v>
      </c>
      <c r="D69" s="52">
        <v>3818155</v>
      </c>
      <c r="E69" s="52">
        <v>4141049</v>
      </c>
      <c r="F69" s="52">
        <v>4364890</v>
      </c>
      <c r="G69" s="52">
        <v>4604482</v>
      </c>
      <c r="H69" s="52">
        <v>4903427</v>
      </c>
      <c r="I69" s="52">
        <v>5148966</v>
      </c>
      <c r="J69" s="52">
        <v>5314781</v>
      </c>
      <c r="K69" s="52">
        <v>5370770</v>
      </c>
      <c r="L69" s="52">
        <v>5399810</v>
      </c>
      <c r="M69" s="52">
        <v>5305583</v>
      </c>
      <c r="N69" s="52">
        <v>5299021</v>
      </c>
      <c r="O69" s="52">
        <v>5259788</v>
      </c>
      <c r="P69" s="52">
        <v>5350002</v>
      </c>
      <c r="Q69" s="52">
        <v>5448581</v>
      </c>
      <c r="R69" s="52">
        <v>5795682</v>
      </c>
      <c r="S69" s="52">
        <v>6046806</v>
      </c>
      <c r="T69" s="52">
        <v>6134910</v>
      </c>
      <c r="U69" s="52">
        <v>6224673</v>
      </c>
      <c r="V69" s="52">
        <v>6350776</v>
      </c>
      <c r="W69" s="52">
        <v>6507713</v>
      </c>
      <c r="DA69" s="63" t="s">
        <v>1086</v>
      </c>
    </row>
    <row r="70" spans="1:105" ht="12" customHeight="1" x14ac:dyDescent="0.25">
      <c r="A70" s="97" t="s">
        <v>133</v>
      </c>
      <c r="B70" s="52">
        <v>5887</v>
      </c>
      <c r="C70" s="52">
        <v>5427</v>
      </c>
      <c r="D70" s="52">
        <v>6078</v>
      </c>
      <c r="E70" s="52">
        <v>7942</v>
      </c>
      <c r="F70" s="52">
        <v>8257</v>
      </c>
      <c r="G70" s="52">
        <v>8562</v>
      </c>
      <c r="H70" s="52">
        <v>9957</v>
      </c>
      <c r="I70" s="52">
        <v>13763</v>
      </c>
      <c r="J70" s="52">
        <v>19517</v>
      </c>
      <c r="K70" s="52">
        <v>26085</v>
      </c>
      <c r="L70" s="52">
        <v>29957</v>
      </c>
      <c r="M70" s="52">
        <v>29195</v>
      </c>
      <c r="N70" s="52">
        <v>28265</v>
      </c>
      <c r="O70" s="52">
        <v>31162</v>
      </c>
      <c r="P70" s="52">
        <v>31991</v>
      </c>
      <c r="Q70" s="52">
        <v>40905</v>
      </c>
      <c r="R70" s="52">
        <v>48128</v>
      </c>
      <c r="S70" s="52">
        <v>48741</v>
      </c>
      <c r="T70" s="52">
        <v>50319</v>
      </c>
      <c r="U70" s="52">
        <v>51744</v>
      </c>
      <c r="V70" s="52">
        <v>53556</v>
      </c>
      <c r="W70" s="52">
        <v>58155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99769</v>
      </c>
      <c r="C73" s="52">
        <v>103067</v>
      </c>
      <c r="D73" s="52">
        <v>41319</v>
      </c>
      <c r="E73" s="52">
        <v>87362</v>
      </c>
      <c r="F73" s="52">
        <v>100767</v>
      </c>
      <c r="G73" s="52">
        <v>22769</v>
      </c>
      <c r="H73" s="52">
        <v>78513</v>
      </c>
      <c r="I73" s="52">
        <v>80709</v>
      </c>
      <c r="J73" s="52">
        <v>137485</v>
      </c>
      <c r="K73" s="52">
        <v>135365</v>
      </c>
      <c r="L73" s="52">
        <v>214501</v>
      </c>
      <c r="M73" s="52">
        <v>263266</v>
      </c>
      <c r="N73" s="52">
        <v>223823</v>
      </c>
      <c r="O73" s="52">
        <v>137537</v>
      </c>
      <c r="P73" s="52">
        <v>139562</v>
      </c>
      <c r="Q73" s="52">
        <v>70649</v>
      </c>
      <c r="R73" s="52">
        <v>80210</v>
      </c>
      <c r="S73" s="52">
        <v>105585</v>
      </c>
      <c r="T73" s="52">
        <v>208153</v>
      </c>
      <c r="U73" s="52">
        <v>189612</v>
      </c>
      <c r="V73" s="52">
        <v>142968</v>
      </c>
      <c r="W73" s="52">
        <v>12401</v>
      </c>
      <c r="DA73" s="63" t="s">
        <v>1088</v>
      </c>
    </row>
    <row r="74" spans="1:105" ht="12" customHeight="1" x14ac:dyDescent="0.25">
      <c r="A74" s="97" t="s">
        <v>121</v>
      </c>
      <c r="B74" s="52">
        <v>17419</v>
      </c>
      <c r="C74" s="52">
        <v>17229</v>
      </c>
      <c r="D74" s="52">
        <v>6450</v>
      </c>
      <c r="E74" s="52">
        <v>19150</v>
      </c>
      <c r="F74" s="52">
        <v>22483</v>
      </c>
      <c r="G74" s="52">
        <v>5789</v>
      </c>
      <c r="H74" s="52">
        <v>19783</v>
      </c>
      <c r="I74" s="52">
        <v>21490</v>
      </c>
      <c r="J74" s="52">
        <v>81604</v>
      </c>
      <c r="K74" s="52">
        <v>82464</v>
      </c>
      <c r="L74" s="52">
        <v>131346</v>
      </c>
      <c r="M74" s="52">
        <v>138006</v>
      </c>
      <c r="N74" s="52">
        <v>124244</v>
      </c>
      <c r="O74" s="52">
        <v>54551</v>
      </c>
      <c r="P74" s="52">
        <v>61864</v>
      </c>
      <c r="Q74" s="52">
        <v>22954</v>
      </c>
      <c r="R74" s="52">
        <v>46208</v>
      </c>
      <c r="S74" s="52">
        <v>84993</v>
      </c>
      <c r="T74" s="52">
        <v>164378</v>
      </c>
      <c r="U74" s="52">
        <v>162205</v>
      </c>
      <c r="V74" s="52">
        <v>104742</v>
      </c>
      <c r="W74" s="52">
        <v>9116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2639912</v>
      </c>
      <c r="C78" s="52">
        <v>2791121</v>
      </c>
      <c r="D78" s="52">
        <v>3084289</v>
      </c>
      <c r="E78" s="52">
        <v>3339522</v>
      </c>
      <c r="F78" s="52">
        <v>3509526</v>
      </c>
      <c r="G78" s="52">
        <v>3704234</v>
      </c>
      <c r="H78" s="52">
        <v>3950448</v>
      </c>
      <c r="I78" s="52">
        <v>4148855</v>
      </c>
      <c r="J78" s="52">
        <v>4267712</v>
      </c>
      <c r="K78" s="52">
        <v>4274357</v>
      </c>
      <c r="L78" s="52">
        <v>4203676</v>
      </c>
      <c r="M78" s="52">
        <v>4063977</v>
      </c>
      <c r="N78" s="52">
        <v>4028806</v>
      </c>
      <c r="O78" s="52">
        <v>4009405</v>
      </c>
      <c r="P78" s="52">
        <v>4094428</v>
      </c>
      <c r="Q78" s="52">
        <v>4353481</v>
      </c>
      <c r="R78" s="52">
        <v>4638916</v>
      </c>
      <c r="S78" s="52">
        <v>4773332</v>
      </c>
      <c r="T78" s="52">
        <v>4839681</v>
      </c>
      <c r="U78" s="52">
        <v>4883282</v>
      </c>
      <c r="V78" s="52">
        <v>4969826</v>
      </c>
      <c r="W78" s="52">
        <v>5120018</v>
      </c>
      <c r="DA78" s="63" t="s">
        <v>1090</v>
      </c>
    </row>
    <row r="79" spans="1:105" ht="12" customHeight="1" x14ac:dyDescent="0.25">
      <c r="A79" s="109" t="s">
        <v>120</v>
      </c>
      <c r="B79" s="36">
        <v>735367</v>
      </c>
      <c r="C79" s="36">
        <v>779777</v>
      </c>
      <c r="D79" s="36">
        <v>787713</v>
      </c>
      <c r="E79" s="36">
        <v>915981</v>
      </c>
      <c r="F79" s="36">
        <v>986871</v>
      </c>
      <c r="G79" s="36">
        <v>937368</v>
      </c>
      <c r="H79" s="36">
        <v>1061232</v>
      </c>
      <c r="I79" s="36">
        <v>1116073</v>
      </c>
      <c r="J79" s="36">
        <v>1285675</v>
      </c>
      <c r="K79" s="36">
        <v>1340327</v>
      </c>
      <c r="L79" s="36">
        <v>1571938</v>
      </c>
      <c r="M79" s="36">
        <v>1672073</v>
      </c>
      <c r="N79" s="36">
        <v>1646547</v>
      </c>
      <c r="O79" s="36">
        <v>1473633</v>
      </c>
      <c r="P79" s="36">
        <v>1488991</v>
      </c>
      <c r="Q79" s="36">
        <v>1229608</v>
      </c>
      <c r="R79" s="36">
        <v>1331312</v>
      </c>
      <c r="S79" s="36">
        <v>1512793</v>
      </c>
      <c r="T79" s="36">
        <v>1718079</v>
      </c>
      <c r="U79" s="36">
        <v>1744952</v>
      </c>
      <c r="V79" s="36">
        <v>1682216</v>
      </c>
      <c r="W79" s="36">
        <v>1467367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3706851</v>
      </c>
      <c r="C81" s="120">
        <v>3602330</v>
      </c>
      <c r="D81" s="120">
        <v>3453461</v>
      </c>
      <c r="E81" s="120">
        <v>3297747</v>
      </c>
      <c r="F81" s="120">
        <v>3192154</v>
      </c>
      <c r="G81" s="120">
        <v>3155291</v>
      </c>
      <c r="H81" s="120">
        <v>3210575</v>
      </c>
      <c r="I81" s="120">
        <v>3417077</v>
      </c>
      <c r="J81" s="120">
        <v>3705459</v>
      </c>
      <c r="K81" s="120">
        <v>4099922</v>
      </c>
      <c r="L81" s="120">
        <v>4340728</v>
      </c>
      <c r="M81" s="120">
        <v>4762165</v>
      </c>
      <c r="N81" s="120">
        <v>5127201</v>
      </c>
      <c r="O81" s="120">
        <v>5550723</v>
      </c>
      <c r="P81" s="120">
        <v>5576659</v>
      </c>
      <c r="Q81" s="120">
        <v>5391852</v>
      </c>
      <c r="R81" s="120">
        <v>4883028</v>
      </c>
      <c r="S81" s="120">
        <v>4527496</v>
      </c>
      <c r="T81" s="120">
        <v>4241924</v>
      </c>
      <c r="U81" s="120">
        <v>4255579</v>
      </c>
      <c r="V81" s="120">
        <v>4311631</v>
      </c>
      <c r="W81" s="120">
        <v>4364993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3706851</v>
      </c>
      <c r="C83" s="52">
        <v>3602330</v>
      </c>
      <c r="D83" s="52">
        <v>3453461</v>
      </c>
      <c r="E83" s="52">
        <v>3297747</v>
      </c>
      <c r="F83" s="52">
        <v>3192154</v>
      </c>
      <c r="G83" s="52">
        <v>3155291</v>
      </c>
      <c r="H83" s="52">
        <v>3210575</v>
      </c>
      <c r="I83" s="52">
        <v>3417077</v>
      </c>
      <c r="J83" s="52">
        <v>3705459</v>
      </c>
      <c r="K83" s="52">
        <v>4099922</v>
      </c>
      <c r="L83" s="52">
        <v>4340728</v>
      </c>
      <c r="M83" s="52">
        <v>4762165</v>
      </c>
      <c r="N83" s="52">
        <v>5127201</v>
      </c>
      <c r="O83" s="52">
        <v>5550723</v>
      </c>
      <c r="P83" s="52">
        <v>5576659</v>
      </c>
      <c r="Q83" s="52">
        <v>5391852</v>
      </c>
      <c r="R83" s="52">
        <v>4883028</v>
      </c>
      <c r="S83" s="52">
        <v>4527496</v>
      </c>
      <c r="T83" s="52">
        <v>4241924</v>
      </c>
      <c r="U83" s="52">
        <v>4255579</v>
      </c>
      <c r="V83" s="52">
        <v>4311631</v>
      </c>
      <c r="W83" s="52">
        <v>4364993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219718</v>
      </c>
      <c r="C86" s="52">
        <v>264820</v>
      </c>
      <c r="D86" s="52">
        <v>292509</v>
      </c>
      <c r="E86" s="52">
        <v>299164</v>
      </c>
      <c r="F86" s="52">
        <v>343691</v>
      </c>
      <c r="G86" s="52">
        <v>459431</v>
      </c>
      <c r="H86" s="52">
        <v>516508</v>
      </c>
      <c r="I86" s="52">
        <v>652636</v>
      </c>
      <c r="J86" s="52">
        <v>830759</v>
      </c>
      <c r="K86" s="52">
        <v>1051189</v>
      </c>
      <c r="L86" s="52">
        <v>1351996</v>
      </c>
      <c r="M86" s="52">
        <v>1525264</v>
      </c>
      <c r="N86" s="52">
        <v>1770349</v>
      </c>
      <c r="O86" s="52">
        <v>1887448</v>
      </c>
      <c r="P86" s="52">
        <v>1948784</v>
      </c>
      <c r="Q86" s="52">
        <v>1856927</v>
      </c>
      <c r="R86" s="52">
        <v>1632605</v>
      </c>
      <c r="S86" s="52">
        <v>1397080</v>
      </c>
      <c r="T86" s="52">
        <v>1203992</v>
      </c>
      <c r="U86" s="52">
        <v>1027596</v>
      </c>
      <c r="V86" s="52">
        <v>932160</v>
      </c>
      <c r="W86" s="52">
        <v>932375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238038</v>
      </c>
      <c r="C88" s="52">
        <v>239801</v>
      </c>
      <c r="D88" s="52">
        <v>243000</v>
      </c>
      <c r="E88" s="52">
        <v>245839</v>
      </c>
      <c r="F88" s="52">
        <v>251663</v>
      </c>
      <c r="G88" s="52">
        <v>262090</v>
      </c>
      <c r="H88" s="52">
        <v>279900</v>
      </c>
      <c r="I88" s="52">
        <v>308588</v>
      </c>
      <c r="J88" s="52">
        <v>346494</v>
      </c>
      <c r="K88" s="52">
        <v>390464</v>
      </c>
      <c r="L88" s="52">
        <v>431933</v>
      </c>
      <c r="M88" s="52">
        <v>458643</v>
      </c>
      <c r="N88" s="52">
        <v>465116</v>
      </c>
      <c r="O88" s="52">
        <v>470960</v>
      </c>
      <c r="P88" s="52">
        <v>465169</v>
      </c>
      <c r="Q88" s="52">
        <v>452564</v>
      </c>
      <c r="R88" s="52">
        <v>401861</v>
      </c>
      <c r="S88" s="52">
        <v>365003</v>
      </c>
      <c r="T88" s="52">
        <v>344844</v>
      </c>
      <c r="U88" s="52">
        <v>346544</v>
      </c>
      <c r="V88" s="52">
        <v>347362</v>
      </c>
      <c r="W88" s="52">
        <v>340047</v>
      </c>
      <c r="DA88" s="63" t="s">
        <v>1094</v>
      </c>
    </row>
    <row r="89" spans="1:105" ht="12" customHeight="1" x14ac:dyDescent="0.25">
      <c r="A89" s="97" t="s">
        <v>131</v>
      </c>
      <c r="B89" s="52">
        <v>441</v>
      </c>
      <c r="C89" s="52">
        <v>407</v>
      </c>
      <c r="D89" s="52">
        <v>391</v>
      </c>
      <c r="E89" s="52">
        <v>446</v>
      </c>
      <c r="F89" s="52">
        <v>473</v>
      </c>
      <c r="G89" s="52">
        <v>497</v>
      </c>
      <c r="H89" s="52">
        <v>544</v>
      </c>
      <c r="I89" s="52">
        <v>784</v>
      </c>
      <c r="J89" s="52">
        <v>1264</v>
      </c>
      <c r="K89" s="52">
        <v>1907</v>
      </c>
      <c r="L89" s="52">
        <v>2270</v>
      </c>
      <c r="M89" s="52">
        <v>2326</v>
      </c>
      <c r="N89" s="52">
        <v>2671</v>
      </c>
      <c r="O89" s="52">
        <v>3278</v>
      </c>
      <c r="P89" s="52">
        <v>3403</v>
      </c>
      <c r="Q89" s="52">
        <v>3722</v>
      </c>
      <c r="R89" s="52">
        <v>3243</v>
      </c>
      <c r="S89" s="52">
        <v>2851</v>
      </c>
      <c r="T89" s="52">
        <v>2730</v>
      </c>
      <c r="U89" s="52">
        <v>2943</v>
      </c>
      <c r="V89" s="52">
        <v>2975</v>
      </c>
      <c r="W89" s="52">
        <v>2941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3001552</v>
      </c>
      <c r="C92" s="52">
        <v>2786170</v>
      </c>
      <c r="D92" s="52">
        <v>2591742</v>
      </c>
      <c r="E92" s="52">
        <v>2437122</v>
      </c>
      <c r="F92" s="52">
        <v>2270724</v>
      </c>
      <c r="G92" s="52">
        <v>2033597</v>
      </c>
      <c r="H92" s="52">
        <v>1859408</v>
      </c>
      <c r="I92" s="52">
        <v>1782776</v>
      </c>
      <c r="J92" s="52">
        <v>1776655</v>
      </c>
      <c r="K92" s="52">
        <v>1846860</v>
      </c>
      <c r="L92" s="52">
        <v>1885634</v>
      </c>
      <c r="M92" s="52">
        <v>2032773</v>
      </c>
      <c r="N92" s="52">
        <v>2161375</v>
      </c>
      <c r="O92" s="52">
        <v>2362194</v>
      </c>
      <c r="P92" s="52">
        <v>2441498</v>
      </c>
      <c r="Q92" s="52">
        <v>2377395</v>
      </c>
      <c r="R92" s="52">
        <v>2187054</v>
      </c>
      <c r="S92" s="52">
        <v>2027366</v>
      </c>
      <c r="T92" s="52">
        <v>1851211</v>
      </c>
      <c r="U92" s="52">
        <v>1722525</v>
      </c>
      <c r="V92" s="52">
        <v>1617192</v>
      </c>
      <c r="W92" s="52">
        <v>1619986</v>
      </c>
      <c r="DA92" s="63" t="s">
        <v>1096</v>
      </c>
    </row>
    <row r="93" spans="1:105" ht="12" customHeight="1" x14ac:dyDescent="0.25">
      <c r="A93" s="97" t="s">
        <v>123</v>
      </c>
      <c r="B93" s="52">
        <v>5824</v>
      </c>
      <c r="C93" s="52">
        <v>4914</v>
      </c>
      <c r="D93" s="52">
        <v>4308</v>
      </c>
      <c r="E93" s="52">
        <v>4465</v>
      </c>
      <c r="F93" s="52">
        <v>4373</v>
      </c>
      <c r="G93" s="52">
        <v>4004</v>
      </c>
      <c r="H93" s="52">
        <v>3573</v>
      </c>
      <c r="I93" s="52">
        <v>4786</v>
      </c>
      <c r="J93" s="52">
        <v>7048</v>
      </c>
      <c r="K93" s="52">
        <v>9850</v>
      </c>
      <c r="L93" s="52">
        <v>10801</v>
      </c>
      <c r="M93" s="52">
        <v>9825</v>
      </c>
      <c r="N93" s="52">
        <v>11232</v>
      </c>
      <c r="O93" s="52">
        <v>14655</v>
      </c>
      <c r="P93" s="52">
        <v>15743</v>
      </c>
      <c r="Q93" s="52">
        <v>17224</v>
      </c>
      <c r="R93" s="52">
        <v>16502</v>
      </c>
      <c r="S93" s="52">
        <v>16133</v>
      </c>
      <c r="T93" s="52">
        <v>15360</v>
      </c>
      <c r="U93" s="52">
        <v>14084</v>
      </c>
      <c r="V93" s="52">
        <v>13517</v>
      </c>
      <c r="W93" s="52">
        <v>14608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392471</v>
      </c>
      <c r="C96" s="52">
        <v>491698</v>
      </c>
      <c r="D96" s="52">
        <v>529801</v>
      </c>
      <c r="E96" s="52">
        <v>521467</v>
      </c>
      <c r="F96" s="52">
        <v>561826</v>
      </c>
      <c r="G96" s="52">
        <v>721337</v>
      </c>
      <c r="H96" s="52">
        <v>884759</v>
      </c>
      <c r="I96" s="52">
        <v>1014939</v>
      </c>
      <c r="J96" s="52">
        <v>1093661</v>
      </c>
      <c r="K96" s="52">
        <v>1172690</v>
      </c>
      <c r="L96" s="52">
        <v>1246062</v>
      </c>
      <c r="M96" s="52">
        <v>1469828</v>
      </c>
      <c r="N96" s="52">
        <v>1601240</v>
      </c>
      <c r="O96" s="52">
        <v>1677273</v>
      </c>
      <c r="P96" s="52">
        <v>1586107</v>
      </c>
      <c r="Q96" s="52">
        <v>1503005</v>
      </c>
      <c r="R96" s="52">
        <v>1326205</v>
      </c>
      <c r="S96" s="52">
        <v>1198617</v>
      </c>
      <c r="T96" s="52">
        <v>1115229</v>
      </c>
      <c r="U96" s="52">
        <v>1150598</v>
      </c>
      <c r="V96" s="52">
        <v>1230605</v>
      </c>
      <c r="W96" s="52">
        <v>1264166</v>
      </c>
      <c r="DA96" s="63" t="s">
        <v>1098</v>
      </c>
    </row>
    <row r="97" spans="1:105" ht="12" customHeight="1" x14ac:dyDescent="0.25">
      <c r="A97" s="97" t="s">
        <v>121</v>
      </c>
      <c r="B97" s="52">
        <v>68525</v>
      </c>
      <c r="C97" s="52">
        <v>79340</v>
      </c>
      <c r="D97" s="52">
        <v>84219</v>
      </c>
      <c r="E97" s="52">
        <v>88408</v>
      </c>
      <c r="F97" s="52">
        <v>103095</v>
      </c>
      <c r="G97" s="52">
        <v>133766</v>
      </c>
      <c r="H97" s="52">
        <v>182391</v>
      </c>
      <c r="I97" s="52">
        <v>305204</v>
      </c>
      <c r="J97" s="52">
        <v>480337</v>
      </c>
      <c r="K97" s="52">
        <v>678151</v>
      </c>
      <c r="L97" s="52">
        <v>764028</v>
      </c>
      <c r="M97" s="52">
        <v>788770</v>
      </c>
      <c r="N97" s="52">
        <v>885567</v>
      </c>
      <c r="O97" s="52">
        <v>1022363</v>
      </c>
      <c r="P97" s="52">
        <v>1064739</v>
      </c>
      <c r="Q97" s="52">
        <v>1037942</v>
      </c>
      <c r="R97" s="52">
        <v>948163</v>
      </c>
      <c r="S97" s="52">
        <v>917526</v>
      </c>
      <c r="T97" s="52">
        <v>912550</v>
      </c>
      <c r="U97" s="52">
        <v>1018885</v>
      </c>
      <c r="V97" s="52">
        <v>1099980</v>
      </c>
      <c r="W97" s="52">
        <v>1123245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332785</v>
      </c>
      <c r="C101" s="52">
        <v>334910</v>
      </c>
      <c r="D101" s="52">
        <v>333768</v>
      </c>
      <c r="E101" s="52">
        <v>333518</v>
      </c>
      <c r="F101" s="52">
        <v>330542</v>
      </c>
      <c r="G101" s="52">
        <v>328805</v>
      </c>
      <c r="H101" s="52">
        <v>326809</v>
      </c>
      <c r="I101" s="52">
        <v>325761</v>
      </c>
      <c r="J101" s="52">
        <v>327771</v>
      </c>
      <c r="K101" s="52">
        <v>335415</v>
      </c>
      <c r="L101" s="52">
        <v>345781</v>
      </c>
      <c r="M101" s="52">
        <v>352429</v>
      </c>
      <c r="N101" s="52">
        <v>355279</v>
      </c>
      <c r="O101" s="52">
        <v>359072</v>
      </c>
      <c r="P101" s="52">
        <v>353731</v>
      </c>
      <c r="Q101" s="52">
        <v>341165</v>
      </c>
      <c r="R101" s="52">
        <v>308085</v>
      </c>
      <c r="S101" s="52">
        <v>281254</v>
      </c>
      <c r="T101" s="52">
        <v>269848</v>
      </c>
      <c r="U101" s="52">
        <v>267020</v>
      </c>
      <c r="V101" s="52">
        <v>269655</v>
      </c>
      <c r="W101" s="52">
        <v>266361</v>
      </c>
      <c r="DA101" s="63" t="s">
        <v>1100</v>
      </c>
    </row>
    <row r="102" spans="1:105" ht="12" customHeight="1" x14ac:dyDescent="0.25">
      <c r="A102" s="97" t="s">
        <v>50</v>
      </c>
      <c r="B102" s="52">
        <v>1100480</v>
      </c>
      <c r="C102" s="52">
        <v>1019602</v>
      </c>
      <c r="D102" s="52">
        <v>957027</v>
      </c>
      <c r="E102" s="52">
        <v>889047</v>
      </c>
      <c r="F102" s="52">
        <v>834982</v>
      </c>
      <c r="G102" s="52">
        <v>780613</v>
      </c>
      <c r="H102" s="52">
        <v>724869</v>
      </c>
      <c r="I102" s="52">
        <v>737072</v>
      </c>
      <c r="J102" s="52">
        <v>780524</v>
      </c>
      <c r="K102" s="52">
        <v>870948</v>
      </c>
      <c r="L102" s="52">
        <v>933405</v>
      </c>
      <c r="M102" s="52">
        <v>1063056</v>
      </c>
      <c r="N102" s="52">
        <v>1157898</v>
      </c>
      <c r="O102" s="52">
        <v>1246326</v>
      </c>
      <c r="P102" s="52">
        <v>1253333</v>
      </c>
      <c r="Q102" s="52">
        <v>1191398</v>
      </c>
      <c r="R102" s="52">
        <v>1070761</v>
      </c>
      <c r="S102" s="52">
        <v>976604</v>
      </c>
      <c r="T102" s="52">
        <v>874078</v>
      </c>
      <c r="U102" s="52">
        <v>801082</v>
      </c>
      <c r="V102" s="52">
        <v>739545</v>
      </c>
      <c r="W102" s="52">
        <v>738150</v>
      </c>
      <c r="DA102" s="63" t="s">
        <v>1101</v>
      </c>
    </row>
    <row r="103" spans="1:105" ht="12" customHeight="1" x14ac:dyDescent="0.25">
      <c r="A103" s="109" t="s">
        <v>120</v>
      </c>
      <c r="B103" s="36">
        <v>2273586</v>
      </c>
      <c r="C103" s="36">
        <v>2247818</v>
      </c>
      <c r="D103" s="36">
        <v>2162666</v>
      </c>
      <c r="E103" s="36">
        <v>2075182</v>
      </c>
      <c r="F103" s="36">
        <v>2026630</v>
      </c>
      <c r="G103" s="36">
        <v>2045873</v>
      </c>
      <c r="H103" s="36">
        <v>2158897</v>
      </c>
      <c r="I103" s="36">
        <v>2354244</v>
      </c>
      <c r="J103" s="36">
        <v>2597164</v>
      </c>
      <c r="K103" s="36">
        <v>2893559</v>
      </c>
      <c r="L103" s="36">
        <v>3061542</v>
      </c>
      <c r="M103" s="36">
        <v>3346680</v>
      </c>
      <c r="N103" s="36">
        <v>3614024</v>
      </c>
      <c r="O103" s="36">
        <v>3945325</v>
      </c>
      <c r="P103" s="36">
        <v>3969595</v>
      </c>
      <c r="Q103" s="36">
        <v>3859289</v>
      </c>
      <c r="R103" s="36">
        <v>3504182</v>
      </c>
      <c r="S103" s="36">
        <v>3269638</v>
      </c>
      <c r="T103" s="36">
        <v>3097998</v>
      </c>
      <c r="U103" s="36">
        <v>3187477</v>
      </c>
      <c r="V103" s="36">
        <v>3302431</v>
      </c>
      <c r="W103" s="36">
        <v>3360482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248</v>
      </c>
      <c r="C105" s="120">
        <v>240</v>
      </c>
      <c r="D105" s="120">
        <v>230</v>
      </c>
      <c r="E105" s="120">
        <v>220</v>
      </c>
      <c r="F105" s="120">
        <v>210</v>
      </c>
      <c r="G105" s="120">
        <v>204</v>
      </c>
      <c r="H105" s="120">
        <v>201</v>
      </c>
      <c r="I105" s="120">
        <v>203</v>
      </c>
      <c r="J105" s="120">
        <v>204</v>
      </c>
      <c r="K105" s="120">
        <v>204</v>
      </c>
      <c r="L105" s="120">
        <v>202</v>
      </c>
      <c r="M105" s="120">
        <v>210</v>
      </c>
      <c r="N105" s="120">
        <v>217</v>
      </c>
      <c r="O105" s="120">
        <v>227</v>
      </c>
      <c r="P105" s="120">
        <v>233</v>
      </c>
      <c r="Q105" s="120">
        <v>238</v>
      </c>
      <c r="R105" s="120">
        <v>243</v>
      </c>
      <c r="S105" s="120">
        <v>241</v>
      </c>
      <c r="T105" s="120">
        <v>233</v>
      </c>
      <c r="U105" s="120">
        <v>232</v>
      </c>
      <c r="V105" s="120">
        <v>233</v>
      </c>
      <c r="W105" s="120">
        <v>234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248</v>
      </c>
      <c r="C107" s="52">
        <v>240</v>
      </c>
      <c r="D107" s="52">
        <v>230</v>
      </c>
      <c r="E107" s="52">
        <v>220</v>
      </c>
      <c r="F107" s="52">
        <v>210</v>
      </c>
      <c r="G107" s="52">
        <v>204</v>
      </c>
      <c r="H107" s="52">
        <v>201</v>
      </c>
      <c r="I107" s="52">
        <v>203</v>
      </c>
      <c r="J107" s="52">
        <v>204</v>
      </c>
      <c r="K107" s="52">
        <v>204</v>
      </c>
      <c r="L107" s="52">
        <v>202</v>
      </c>
      <c r="M107" s="52">
        <v>210</v>
      </c>
      <c r="N107" s="52">
        <v>217</v>
      </c>
      <c r="O107" s="52">
        <v>227</v>
      </c>
      <c r="P107" s="52">
        <v>233</v>
      </c>
      <c r="Q107" s="52">
        <v>238</v>
      </c>
      <c r="R107" s="52">
        <v>243</v>
      </c>
      <c r="S107" s="52">
        <v>241</v>
      </c>
      <c r="T107" s="52">
        <v>233</v>
      </c>
      <c r="U107" s="52">
        <v>232</v>
      </c>
      <c r="V107" s="52">
        <v>233</v>
      </c>
      <c r="W107" s="52">
        <v>234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15</v>
      </c>
      <c r="C110" s="52">
        <v>18</v>
      </c>
      <c r="D110" s="52">
        <v>19</v>
      </c>
      <c r="E110" s="52">
        <v>20</v>
      </c>
      <c r="F110" s="52">
        <v>22</v>
      </c>
      <c r="G110" s="52">
        <v>27</v>
      </c>
      <c r="H110" s="52">
        <v>29</v>
      </c>
      <c r="I110" s="52">
        <v>33</v>
      </c>
      <c r="J110" s="52">
        <v>40</v>
      </c>
      <c r="K110" s="52">
        <v>47</v>
      </c>
      <c r="L110" s="52">
        <v>51</v>
      </c>
      <c r="M110" s="52">
        <v>54</v>
      </c>
      <c r="N110" s="52">
        <v>60</v>
      </c>
      <c r="O110" s="52">
        <v>63</v>
      </c>
      <c r="P110" s="52">
        <v>63</v>
      </c>
      <c r="Q110" s="52">
        <v>62</v>
      </c>
      <c r="R110" s="52">
        <v>58</v>
      </c>
      <c r="S110" s="52">
        <v>53</v>
      </c>
      <c r="T110" s="52">
        <v>53</v>
      </c>
      <c r="U110" s="52">
        <v>45</v>
      </c>
      <c r="V110" s="52">
        <v>42</v>
      </c>
      <c r="W110" s="52">
        <v>41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170</v>
      </c>
      <c r="C112" s="52">
        <v>165</v>
      </c>
      <c r="D112" s="52">
        <v>158</v>
      </c>
      <c r="E112" s="52">
        <v>152</v>
      </c>
      <c r="F112" s="52">
        <v>146</v>
      </c>
      <c r="G112" s="52">
        <v>141</v>
      </c>
      <c r="H112" s="52">
        <v>140</v>
      </c>
      <c r="I112" s="52">
        <v>142</v>
      </c>
      <c r="J112" s="52">
        <v>142</v>
      </c>
      <c r="K112" s="52">
        <v>135</v>
      </c>
      <c r="L112" s="52">
        <v>143</v>
      </c>
      <c r="M112" s="52">
        <v>146</v>
      </c>
      <c r="N112" s="52">
        <v>152</v>
      </c>
      <c r="O112" s="52">
        <v>160</v>
      </c>
      <c r="P112" s="52">
        <v>158</v>
      </c>
      <c r="Q112" s="52">
        <v>169</v>
      </c>
      <c r="R112" s="52">
        <v>165</v>
      </c>
      <c r="S112" s="52">
        <v>168</v>
      </c>
      <c r="T112" s="52">
        <v>159</v>
      </c>
      <c r="U112" s="52">
        <v>153</v>
      </c>
      <c r="V112" s="52">
        <v>148</v>
      </c>
      <c r="W112" s="52">
        <v>146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1</v>
      </c>
      <c r="Q113" s="52">
        <v>1</v>
      </c>
      <c r="R113" s="52">
        <v>1</v>
      </c>
      <c r="S113" s="52">
        <v>1</v>
      </c>
      <c r="T113" s="52">
        <v>1</v>
      </c>
      <c r="U113" s="52">
        <v>1</v>
      </c>
      <c r="V113" s="52">
        <v>1</v>
      </c>
      <c r="W113" s="52">
        <v>1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66</v>
      </c>
      <c r="C116" s="52">
        <v>64</v>
      </c>
      <c r="D116" s="52">
        <v>62</v>
      </c>
      <c r="E116" s="52">
        <v>58</v>
      </c>
      <c r="F116" s="52">
        <v>53</v>
      </c>
      <c r="G116" s="52">
        <v>52</v>
      </c>
      <c r="H116" s="52">
        <v>50</v>
      </c>
      <c r="I116" s="52">
        <v>47</v>
      </c>
      <c r="J116" s="52">
        <v>45</v>
      </c>
      <c r="K116" s="52">
        <v>42</v>
      </c>
      <c r="L116" s="52">
        <v>34</v>
      </c>
      <c r="M116" s="52">
        <v>39</v>
      </c>
      <c r="N116" s="52">
        <v>38</v>
      </c>
      <c r="O116" s="52">
        <v>38</v>
      </c>
      <c r="P116" s="52">
        <v>36</v>
      </c>
      <c r="Q116" s="52">
        <v>32</v>
      </c>
      <c r="R116" s="52">
        <v>33</v>
      </c>
      <c r="S116" s="52">
        <v>28</v>
      </c>
      <c r="T116" s="52">
        <v>31</v>
      </c>
      <c r="U116" s="52">
        <v>37</v>
      </c>
      <c r="V116" s="52">
        <v>44</v>
      </c>
      <c r="W116" s="52">
        <v>56</v>
      </c>
      <c r="DA116" s="63" t="s">
        <v>1107</v>
      </c>
    </row>
    <row r="117" spans="1:105" ht="12" customHeight="1" x14ac:dyDescent="0.25">
      <c r="A117" s="97" t="s">
        <v>121</v>
      </c>
      <c r="B117" s="52">
        <v>12</v>
      </c>
      <c r="C117" s="52">
        <v>11</v>
      </c>
      <c r="D117" s="52">
        <v>10</v>
      </c>
      <c r="E117" s="52">
        <v>10</v>
      </c>
      <c r="F117" s="52">
        <v>11</v>
      </c>
      <c r="G117" s="52">
        <v>11</v>
      </c>
      <c r="H117" s="52">
        <v>11</v>
      </c>
      <c r="I117" s="52">
        <v>14</v>
      </c>
      <c r="J117" s="52">
        <v>17</v>
      </c>
      <c r="K117" s="52">
        <v>27</v>
      </c>
      <c r="L117" s="52">
        <v>25</v>
      </c>
      <c r="M117" s="52">
        <v>25</v>
      </c>
      <c r="N117" s="52">
        <v>27</v>
      </c>
      <c r="O117" s="52">
        <v>29</v>
      </c>
      <c r="P117" s="52">
        <v>38</v>
      </c>
      <c r="Q117" s="52">
        <v>36</v>
      </c>
      <c r="R117" s="52">
        <v>44</v>
      </c>
      <c r="S117" s="52">
        <v>44</v>
      </c>
      <c r="T117" s="52">
        <v>42</v>
      </c>
      <c r="U117" s="52">
        <v>41</v>
      </c>
      <c r="V117" s="52">
        <v>40</v>
      </c>
      <c r="W117" s="52">
        <v>31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81</v>
      </c>
      <c r="C121" s="52">
        <v>75</v>
      </c>
      <c r="D121" s="52">
        <v>71</v>
      </c>
      <c r="E121" s="52">
        <v>66</v>
      </c>
      <c r="F121" s="52">
        <v>61</v>
      </c>
      <c r="G121" s="52">
        <v>57</v>
      </c>
      <c r="H121" s="52">
        <v>51</v>
      </c>
      <c r="I121" s="52">
        <v>50</v>
      </c>
      <c r="J121" s="52">
        <v>49</v>
      </c>
      <c r="K121" s="52">
        <v>48</v>
      </c>
      <c r="L121" s="52">
        <v>47</v>
      </c>
      <c r="M121" s="52">
        <v>50</v>
      </c>
      <c r="N121" s="52">
        <v>48</v>
      </c>
      <c r="O121" s="52">
        <v>47</v>
      </c>
      <c r="P121" s="52">
        <v>44</v>
      </c>
      <c r="Q121" s="52">
        <v>42</v>
      </c>
      <c r="R121" s="52">
        <v>41</v>
      </c>
      <c r="S121" s="52">
        <v>42</v>
      </c>
      <c r="T121" s="52">
        <v>41</v>
      </c>
      <c r="U121" s="52">
        <v>40</v>
      </c>
      <c r="V121" s="52">
        <v>40</v>
      </c>
      <c r="W121" s="52">
        <v>38</v>
      </c>
      <c r="DA121" s="63" t="s">
        <v>1109</v>
      </c>
    </row>
    <row r="122" spans="1:105" ht="12" customHeight="1" x14ac:dyDescent="0.25">
      <c r="A122" s="109" t="s">
        <v>120</v>
      </c>
      <c r="B122" s="36">
        <v>167</v>
      </c>
      <c r="C122" s="36">
        <v>165</v>
      </c>
      <c r="D122" s="36">
        <v>159</v>
      </c>
      <c r="E122" s="36">
        <v>154</v>
      </c>
      <c r="F122" s="36">
        <v>149</v>
      </c>
      <c r="G122" s="36">
        <v>147</v>
      </c>
      <c r="H122" s="36">
        <v>150</v>
      </c>
      <c r="I122" s="36">
        <v>153</v>
      </c>
      <c r="J122" s="36">
        <v>155</v>
      </c>
      <c r="K122" s="36">
        <v>156</v>
      </c>
      <c r="L122" s="36">
        <v>155</v>
      </c>
      <c r="M122" s="36">
        <v>160</v>
      </c>
      <c r="N122" s="36">
        <v>169</v>
      </c>
      <c r="O122" s="36">
        <v>180</v>
      </c>
      <c r="P122" s="36">
        <v>189</v>
      </c>
      <c r="Q122" s="36">
        <v>196</v>
      </c>
      <c r="R122" s="36">
        <v>202</v>
      </c>
      <c r="S122" s="36">
        <v>199</v>
      </c>
      <c r="T122" s="36">
        <v>192</v>
      </c>
      <c r="U122" s="36">
        <v>192</v>
      </c>
      <c r="V122" s="36">
        <v>193</v>
      </c>
      <c r="W122" s="36">
        <v>196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0</v>
      </c>
      <c r="C124" s="120">
        <v>0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120">
        <v>0</v>
      </c>
      <c r="L124" s="120">
        <v>0</v>
      </c>
      <c r="M124" s="120">
        <v>0</v>
      </c>
      <c r="N124" s="120">
        <v>0</v>
      </c>
      <c r="O124" s="120">
        <v>0</v>
      </c>
      <c r="P124" s="120">
        <v>0</v>
      </c>
      <c r="Q124" s="120">
        <v>0</v>
      </c>
      <c r="R124" s="120">
        <v>0</v>
      </c>
      <c r="S124" s="120">
        <v>0</v>
      </c>
      <c r="T124" s="120">
        <v>0</v>
      </c>
      <c r="U124" s="120">
        <v>0</v>
      </c>
      <c r="V124" s="120">
        <v>0</v>
      </c>
      <c r="W124" s="120">
        <v>0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1117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73669</v>
      </c>
      <c r="C143" s="120">
        <v>96215</v>
      </c>
      <c r="D143" s="120">
        <v>123251</v>
      </c>
      <c r="E143" s="120">
        <v>154657</v>
      </c>
      <c r="F143" s="120">
        <v>190443</v>
      </c>
      <c r="G143" s="120">
        <v>232979</v>
      </c>
      <c r="H143" s="120">
        <v>273943</v>
      </c>
      <c r="I143" s="120">
        <v>305987</v>
      </c>
      <c r="J143" s="120">
        <v>329208</v>
      </c>
      <c r="K143" s="120">
        <v>349803</v>
      </c>
      <c r="L143" s="120">
        <v>374228</v>
      </c>
      <c r="M143" s="120">
        <v>396488</v>
      </c>
      <c r="N143" s="120">
        <v>418840</v>
      </c>
      <c r="O143" s="120">
        <v>449023</v>
      </c>
      <c r="P143" s="120">
        <v>503189</v>
      </c>
      <c r="Q143" s="120">
        <v>580132</v>
      </c>
      <c r="R143" s="120">
        <v>672492</v>
      </c>
      <c r="S143" s="120">
        <v>746866</v>
      </c>
      <c r="T143" s="120">
        <v>800585</v>
      </c>
      <c r="U143" s="120">
        <v>873554</v>
      </c>
      <c r="V143" s="120">
        <v>946235</v>
      </c>
      <c r="W143" s="120">
        <v>995248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73669</v>
      </c>
      <c r="C145" s="52">
        <v>96215</v>
      </c>
      <c r="D145" s="52">
        <v>123251</v>
      </c>
      <c r="E145" s="52">
        <v>154657</v>
      </c>
      <c r="F145" s="52">
        <v>190443</v>
      </c>
      <c r="G145" s="52">
        <v>232979</v>
      </c>
      <c r="H145" s="52">
        <v>273943</v>
      </c>
      <c r="I145" s="52">
        <v>305987</v>
      </c>
      <c r="J145" s="52">
        <v>329208</v>
      </c>
      <c r="K145" s="52">
        <v>349803</v>
      </c>
      <c r="L145" s="52">
        <v>374228</v>
      </c>
      <c r="M145" s="52">
        <v>396488</v>
      </c>
      <c r="N145" s="52">
        <v>418840</v>
      </c>
      <c r="O145" s="52">
        <v>449023</v>
      </c>
      <c r="P145" s="52">
        <v>503189</v>
      </c>
      <c r="Q145" s="52">
        <v>580132</v>
      </c>
      <c r="R145" s="52">
        <v>672492</v>
      </c>
      <c r="S145" s="52">
        <v>746866</v>
      </c>
      <c r="T145" s="52">
        <v>800585</v>
      </c>
      <c r="U145" s="52">
        <v>873554</v>
      </c>
      <c r="V145" s="52">
        <v>946235</v>
      </c>
      <c r="W145" s="52">
        <v>995248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43666</v>
      </c>
      <c r="C147" s="52">
        <v>51800</v>
      </c>
      <c r="D147" s="52">
        <v>63447</v>
      </c>
      <c r="E147" s="52">
        <v>85547</v>
      </c>
      <c r="F147" s="52">
        <v>101256</v>
      </c>
      <c r="G147" s="52">
        <v>122628</v>
      </c>
      <c r="H147" s="52">
        <v>147557</v>
      </c>
      <c r="I147" s="52">
        <v>168923</v>
      </c>
      <c r="J147" s="52">
        <v>175408</v>
      </c>
      <c r="K147" s="52">
        <v>173740</v>
      </c>
      <c r="L147" s="52">
        <v>178312</v>
      </c>
      <c r="M147" s="52">
        <v>202889</v>
      </c>
      <c r="N147" s="52">
        <v>256197</v>
      </c>
      <c r="O147" s="52">
        <v>291930</v>
      </c>
      <c r="P147" s="52">
        <v>321028</v>
      </c>
      <c r="Q147" s="52">
        <v>360506</v>
      </c>
      <c r="R147" s="52">
        <v>454615</v>
      </c>
      <c r="S147" s="52">
        <v>543269</v>
      </c>
      <c r="T147" s="52">
        <v>622248</v>
      </c>
      <c r="U147" s="52">
        <v>690439</v>
      </c>
      <c r="V147" s="52">
        <v>768243</v>
      </c>
      <c r="W147" s="52">
        <v>805748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63753</v>
      </c>
      <c r="C149" s="52">
        <v>73615</v>
      </c>
      <c r="D149" s="52">
        <v>90799</v>
      </c>
      <c r="E149" s="52">
        <v>115987</v>
      </c>
      <c r="F149" s="52">
        <v>139214</v>
      </c>
      <c r="G149" s="52">
        <v>154711</v>
      </c>
      <c r="H149" s="52">
        <v>171340</v>
      </c>
      <c r="I149" s="52">
        <v>177489</v>
      </c>
      <c r="J149" s="52">
        <v>177956</v>
      </c>
      <c r="K149" s="52">
        <v>178576</v>
      </c>
      <c r="L149" s="52">
        <v>184186</v>
      </c>
      <c r="M149" s="52">
        <v>189298</v>
      </c>
      <c r="N149" s="52">
        <v>195366</v>
      </c>
      <c r="O149" s="52">
        <v>209903</v>
      </c>
      <c r="P149" s="52">
        <v>245823</v>
      </c>
      <c r="Q149" s="52">
        <v>281943</v>
      </c>
      <c r="R149" s="52">
        <v>331560</v>
      </c>
      <c r="S149" s="52">
        <v>364475</v>
      </c>
      <c r="T149" s="52">
        <v>378210</v>
      </c>
      <c r="U149" s="52">
        <v>386717</v>
      </c>
      <c r="V149" s="52">
        <v>393576</v>
      </c>
      <c r="W149" s="52">
        <v>411132</v>
      </c>
      <c r="DA149" s="63" t="s">
        <v>1121</v>
      </c>
    </row>
    <row r="150" spans="1:105" ht="12" customHeight="1" x14ac:dyDescent="0.25">
      <c r="A150" s="97" t="s">
        <v>123</v>
      </c>
      <c r="B150" s="52">
        <v>124</v>
      </c>
      <c r="C150" s="52">
        <v>105</v>
      </c>
      <c r="D150" s="52">
        <v>114</v>
      </c>
      <c r="E150" s="52">
        <v>214</v>
      </c>
      <c r="F150" s="52">
        <v>284</v>
      </c>
      <c r="G150" s="52">
        <v>321</v>
      </c>
      <c r="H150" s="52">
        <v>346</v>
      </c>
      <c r="I150" s="52">
        <v>482</v>
      </c>
      <c r="J150" s="52">
        <v>675</v>
      </c>
      <c r="K150" s="52">
        <v>877</v>
      </c>
      <c r="L150" s="52">
        <v>990</v>
      </c>
      <c r="M150" s="52">
        <v>887</v>
      </c>
      <c r="N150" s="52">
        <v>992</v>
      </c>
      <c r="O150" s="52">
        <v>1278</v>
      </c>
      <c r="P150" s="52">
        <v>1624</v>
      </c>
      <c r="Q150" s="52">
        <v>2415</v>
      </c>
      <c r="R150" s="52">
        <v>3082</v>
      </c>
      <c r="S150" s="52">
        <v>3454</v>
      </c>
      <c r="T150" s="52">
        <v>3477</v>
      </c>
      <c r="U150" s="52">
        <v>3310</v>
      </c>
      <c r="V150" s="52">
        <v>3384</v>
      </c>
      <c r="W150" s="52">
        <v>3762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8336</v>
      </c>
      <c r="C153" s="52">
        <v>19584</v>
      </c>
      <c r="D153" s="52">
        <v>28114</v>
      </c>
      <c r="E153" s="52">
        <v>32788</v>
      </c>
      <c r="F153" s="52">
        <v>42720</v>
      </c>
      <c r="G153" s="52">
        <v>65465</v>
      </c>
      <c r="H153" s="52">
        <v>84626</v>
      </c>
      <c r="I153" s="52">
        <v>98660</v>
      </c>
      <c r="J153" s="52">
        <v>106262</v>
      </c>
      <c r="K153" s="52">
        <v>110833</v>
      </c>
      <c r="L153" s="52">
        <v>119898</v>
      </c>
      <c r="M153" s="52">
        <v>135809</v>
      </c>
      <c r="N153" s="52">
        <v>144433</v>
      </c>
      <c r="O153" s="52">
        <v>148423</v>
      </c>
      <c r="P153" s="52">
        <v>147231</v>
      </c>
      <c r="Q153" s="52">
        <v>164804</v>
      </c>
      <c r="R153" s="52">
        <v>177002</v>
      </c>
      <c r="S153" s="52">
        <v>191933</v>
      </c>
      <c r="T153" s="52">
        <v>213955</v>
      </c>
      <c r="U153" s="52">
        <v>248135</v>
      </c>
      <c r="V153" s="52">
        <v>285295</v>
      </c>
      <c r="W153" s="52">
        <v>303586</v>
      </c>
      <c r="DA153" s="63" t="s">
        <v>1123</v>
      </c>
    </row>
    <row r="154" spans="1:105" ht="12" customHeight="1" x14ac:dyDescent="0.25">
      <c r="A154" s="97" t="s">
        <v>121</v>
      </c>
      <c r="B154" s="52">
        <v>1456</v>
      </c>
      <c r="C154" s="52">
        <v>2911</v>
      </c>
      <c r="D154" s="52">
        <v>4224</v>
      </c>
      <c r="E154" s="52">
        <v>5668</v>
      </c>
      <c r="F154" s="52">
        <v>8225</v>
      </c>
      <c r="G154" s="52">
        <v>12482</v>
      </c>
      <c r="H154" s="52">
        <v>17631</v>
      </c>
      <c r="I154" s="52">
        <v>29356</v>
      </c>
      <c r="J154" s="52">
        <v>44315</v>
      </c>
      <c r="K154" s="52">
        <v>59517</v>
      </c>
      <c r="L154" s="52">
        <v>69154</v>
      </c>
      <c r="M154" s="52">
        <v>70494</v>
      </c>
      <c r="N154" s="52">
        <v>78049</v>
      </c>
      <c r="O154" s="52">
        <v>89419</v>
      </c>
      <c r="P154" s="52">
        <v>108511</v>
      </c>
      <c r="Q154" s="52">
        <v>130970</v>
      </c>
      <c r="R154" s="52">
        <v>160848</v>
      </c>
      <c r="S154" s="52">
        <v>187004</v>
      </c>
      <c r="T154" s="52">
        <v>204943</v>
      </c>
      <c r="U154" s="52">
        <v>235392</v>
      </c>
      <c r="V154" s="52">
        <v>263980</v>
      </c>
      <c r="W154" s="52">
        <v>276768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24028</v>
      </c>
      <c r="C158" s="52">
        <v>27648</v>
      </c>
      <c r="D158" s="52">
        <v>35003</v>
      </c>
      <c r="E158" s="52">
        <v>43239</v>
      </c>
      <c r="F158" s="52">
        <v>52590</v>
      </c>
      <c r="G158" s="52">
        <v>61736</v>
      </c>
      <c r="H158" s="52">
        <v>68359</v>
      </c>
      <c r="I158" s="52">
        <v>73826</v>
      </c>
      <c r="J158" s="52">
        <v>77225</v>
      </c>
      <c r="K158" s="52">
        <v>81709</v>
      </c>
      <c r="L158" s="52">
        <v>88228</v>
      </c>
      <c r="M158" s="52">
        <v>95717</v>
      </c>
      <c r="N158" s="52">
        <v>101522</v>
      </c>
      <c r="O158" s="52">
        <v>107661</v>
      </c>
      <c r="P158" s="52">
        <v>119921</v>
      </c>
      <c r="Q158" s="52">
        <v>131818</v>
      </c>
      <c r="R158" s="52">
        <v>150385</v>
      </c>
      <c r="S158" s="52">
        <v>165392</v>
      </c>
      <c r="T158" s="52">
        <v>170555</v>
      </c>
      <c r="U158" s="52">
        <v>174481</v>
      </c>
      <c r="V158" s="52">
        <v>176358</v>
      </c>
      <c r="W158" s="52">
        <v>184042</v>
      </c>
      <c r="DA158" s="63" t="s">
        <v>1125</v>
      </c>
    </row>
    <row r="159" spans="1:105" ht="12" customHeight="1" x14ac:dyDescent="0.25">
      <c r="A159" s="109" t="s">
        <v>120</v>
      </c>
      <c r="B159" s="36">
        <v>49641</v>
      </c>
      <c r="C159" s="36">
        <v>68567</v>
      </c>
      <c r="D159" s="36">
        <v>88248</v>
      </c>
      <c r="E159" s="36">
        <v>111418</v>
      </c>
      <c r="F159" s="36">
        <v>137853</v>
      </c>
      <c r="G159" s="36">
        <v>171243</v>
      </c>
      <c r="H159" s="36">
        <v>205584</v>
      </c>
      <c r="I159" s="36">
        <v>232161</v>
      </c>
      <c r="J159" s="36">
        <v>251983</v>
      </c>
      <c r="K159" s="36">
        <v>268094</v>
      </c>
      <c r="L159" s="36">
        <v>286000</v>
      </c>
      <c r="M159" s="36">
        <v>300771</v>
      </c>
      <c r="N159" s="36">
        <v>317318</v>
      </c>
      <c r="O159" s="36">
        <v>341362</v>
      </c>
      <c r="P159" s="36">
        <v>383268</v>
      </c>
      <c r="Q159" s="36">
        <v>448314</v>
      </c>
      <c r="R159" s="36">
        <v>522107</v>
      </c>
      <c r="S159" s="36">
        <v>581474</v>
      </c>
      <c r="T159" s="36">
        <v>630030</v>
      </c>
      <c r="U159" s="36">
        <v>699073</v>
      </c>
      <c r="V159" s="36">
        <v>769877</v>
      </c>
      <c r="W159" s="36">
        <v>811206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1098920</v>
      </c>
      <c r="C161" s="120">
        <v>1374788</v>
      </c>
      <c r="D161" s="120">
        <v>1488766</v>
      </c>
      <c r="E161" s="120">
        <v>1635544</v>
      </c>
      <c r="F161" s="120">
        <v>1829245</v>
      </c>
      <c r="G161" s="120">
        <v>2109263</v>
      </c>
      <c r="H161" s="120">
        <v>2423266</v>
      </c>
      <c r="I161" s="120">
        <v>2571458</v>
      </c>
      <c r="J161" s="120">
        <v>2665066</v>
      </c>
      <c r="K161" s="120">
        <v>2769810</v>
      </c>
      <c r="L161" s="120">
        <v>2908128</v>
      </c>
      <c r="M161" s="120">
        <v>2934359</v>
      </c>
      <c r="N161" s="120">
        <v>2932888</v>
      </c>
      <c r="O161" s="120">
        <v>2677852</v>
      </c>
      <c r="P161" s="120">
        <v>2360079</v>
      </c>
      <c r="Q161" s="120">
        <v>2214769</v>
      </c>
      <c r="R161" s="120">
        <v>2252127</v>
      </c>
      <c r="S161" s="120">
        <v>2288923</v>
      </c>
      <c r="T161" s="120">
        <v>2458058</v>
      </c>
      <c r="U161" s="120">
        <v>2600382</v>
      </c>
      <c r="V161" s="120">
        <v>2687712</v>
      </c>
      <c r="W161" s="120">
        <v>2659569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1098920</v>
      </c>
      <c r="C163" s="52">
        <v>1374788</v>
      </c>
      <c r="D163" s="52">
        <v>1488766</v>
      </c>
      <c r="E163" s="52">
        <v>1635544</v>
      </c>
      <c r="F163" s="52">
        <v>1829245</v>
      </c>
      <c r="G163" s="52">
        <v>2109263</v>
      </c>
      <c r="H163" s="52">
        <v>2423266</v>
      </c>
      <c r="I163" s="52">
        <v>2571458</v>
      </c>
      <c r="J163" s="52">
        <v>2665066</v>
      </c>
      <c r="K163" s="52">
        <v>2769810</v>
      </c>
      <c r="L163" s="52">
        <v>2908128</v>
      </c>
      <c r="M163" s="52">
        <v>2934359</v>
      </c>
      <c r="N163" s="52">
        <v>2932888</v>
      </c>
      <c r="O163" s="52">
        <v>2677852</v>
      </c>
      <c r="P163" s="52">
        <v>2360079</v>
      </c>
      <c r="Q163" s="52">
        <v>2214769</v>
      </c>
      <c r="R163" s="52">
        <v>2252127</v>
      </c>
      <c r="S163" s="52">
        <v>2288923</v>
      </c>
      <c r="T163" s="52">
        <v>2458058</v>
      </c>
      <c r="U163" s="52">
        <v>2600382</v>
      </c>
      <c r="V163" s="52">
        <v>2687712</v>
      </c>
      <c r="W163" s="52">
        <v>2659569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325684</v>
      </c>
      <c r="C165" s="52">
        <v>437978</v>
      </c>
      <c r="D165" s="52">
        <v>518008</v>
      </c>
      <c r="E165" s="52">
        <v>672377</v>
      </c>
      <c r="F165" s="52">
        <v>773339</v>
      </c>
      <c r="G165" s="52">
        <v>916229</v>
      </c>
      <c r="H165" s="52">
        <v>1084725</v>
      </c>
      <c r="I165" s="52">
        <v>1214758</v>
      </c>
      <c r="J165" s="52">
        <v>1201735</v>
      </c>
      <c r="K165" s="52">
        <v>1171659</v>
      </c>
      <c r="L165" s="52">
        <v>1205405</v>
      </c>
      <c r="M165" s="52">
        <v>1270665</v>
      </c>
      <c r="N165" s="52">
        <v>1397938</v>
      </c>
      <c r="O165" s="52">
        <v>1370074</v>
      </c>
      <c r="P165" s="52">
        <v>1241952</v>
      </c>
      <c r="Q165" s="52">
        <v>1162887</v>
      </c>
      <c r="R165" s="52">
        <v>1166230</v>
      </c>
      <c r="S165" s="52">
        <v>1192559</v>
      </c>
      <c r="T165" s="52">
        <v>1330568</v>
      </c>
      <c r="U165" s="52">
        <v>1454593</v>
      </c>
      <c r="V165" s="52">
        <v>1571111</v>
      </c>
      <c r="W165" s="52">
        <v>1639126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951013</v>
      </c>
      <c r="C167" s="52">
        <v>1062949</v>
      </c>
      <c r="D167" s="52">
        <v>1115572</v>
      </c>
      <c r="E167" s="52">
        <v>1228437</v>
      </c>
      <c r="F167" s="52">
        <v>1337031</v>
      </c>
      <c r="G167" s="52">
        <v>1400564</v>
      </c>
      <c r="H167" s="52">
        <v>1499137</v>
      </c>
      <c r="I167" s="52">
        <v>1486160</v>
      </c>
      <c r="J167" s="52">
        <v>1445699</v>
      </c>
      <c r="K167" s="52">
        <v>1419146</v>
      </c>
      <c r="L167" s="52">
        <v>1438348</v>
      </c>
      <c r="M167" s="52">
        <v>1405103</v>
      </c>
      <c r="N167" s="52">
        <v>1369464</v>
      </c>
      <c r="O167" s="52">
        <v>1247761</v>
      </c>
      <c r="P167" s="52">
        <v>1116398</v>
      </c>
      <c r="Q167" s="52">
        <v>1061237</v>
      </c>
      <c r="R167" s="52">
        <v>1102361</v>
      </c>
      <c r="S167" s="52">
        <v>1111920</v>
      </c>
      <c r="T167" s="52">
        <v>1139249</v>
      </c>
      <c r="U167" s="52">
        <v>1123506</v>
      </c>
      <c r="V167" s="52">
        <v>1099235</v>
      </c>
      <c r="W167" s="52">
        <v>1079860</v>
      </c>
      <c r="DA167" s="63" t="s">
        <v>1129</v>
      </c>
    </row>
    <row r="168" spans="1:105" ht="12" customHeight="1" x14ac:dyDescent="0.25">
      <c r="A168" s="97" t="s">
        <v>123</v>
      </c>
      <c r="B168" s="52">
        <v>1845</v>
      </c>
      <c r="C168" s="52">
        <v>1557</v>
      </c>
      <c r="D168" s="52">
        <v>1491</v>
      </c>
      <c r="E168" s="52">
        <v>2092</v>
      </c>
      <c r="F168" s="52">
        <v>2504</v>
      </c>
      <c r="G168" s="52">
        <v>2714</v>
      </c>
      <c r="H168" s="52">
        <v>2833</v>
      </c>
      <c r="I168" s="52">
        <v>3730</v>
      </c>
      <c r="J168" s="52">
        <v>5075</v>
      </c>
      <c r="K168" s="52">
        <v>6721</v>
      </c>
      <c r="L168" s="52">
        <v>7427</v>
      </c>
      <c r="M168" s="52">
        <v>6626</v>
      </c>
      <c r="N168" s="52">
        <v>7052</v>
      </c>
      <c r="O168" s="52">
        <v>7260</v>
      </c>
      <c r="P168" s="52">
        <v>6875</v>
      </c>
      <c r="Q168" s="52">
        <v>7178</v>
      </c>
      <c r="R168" s="52">
        <v>8306</v>
      </c>
      <c r="S168" s="52">
        <v>8945</v>
      </c>
      <c r="T168" s="52">
        <v>9109</v>
      </c>
      <c r="U168" s="52">
        <v>8644</v>
      </c>
      <c r="V168" s="52">
        <v>8651</v>
      </c>
      <c r="W168" s="52">
        <v>8921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124351</v>
      </c>
      <c r="C171" s="52">
        <v>269854</v>
      </c>
      <c r="D171" s="52">
        <v>323249</v>
      </c>
      <c r="E171" s="52">
        <v>347587</v>
      </c>
      <c r="F171" s="52">
        <v>414106</v>
      </c>
      <c r="G171" s="52">
        <v>595996</v>
      </c>
      <c r="H171" s="52">
        <v>764679</v>
      </c>
      <c r="I171" s="52">
        <v>844817</v>
      </c>
      <c r="J171" s="52">
        <v>873807</v>
      </c>
      <c r="K171" s="52">
        <v>887172</v>
      </c>
      <c r="L171" s="52">
        <v>939913</v>
      </c>
      <c r="M171" s="52">
        <v>1001651</v>
      </c>
      <c r="N171" s="52">
        <v>1005043</v>
      </c>
      <c r="O171" s="52">
        <v>888809</v>
      </c>
      <c r="P171" s="52">
        <v>747630</v>
      </c>
      <c r="Q171" s="52">
        <v>690659</v>
      </c>
      <c r="R171" s="52">
        <v>658186</v>
      </c>
      <c r="S171" s="52">
        <v>641498</v>
      </c>
      <c r="T171" s="52">
        <v>709731</v>
      </c>
      <c r="U171" s="52">
        <v>778379</v>
      </c>
      <c r="V171" s="52">
        <v>835908</v>
      </c>
      <c r="W171" s="52">
        <v>834174</v>
      </c>
      <c r="DA171" s="63" t="s">
        <v>1131</v>
      </c>
    </row>
    <row r="172" spans="1:105" ht="12" customHeight="1" x14ac:dyDescent="0.25">
      <c r="A172" s="97" t="s">
        <v>121</v>
      </c>
      <c r="B172" s="52">
        <v>21711</v>
      </c>
      <c r="C172" s="52">
        <v>40428</v>
      </c>
      <c r="D172" s="52">
        <v>48454</v>
      </c>
      <c r="E172" s="52">
        <v>57428</v>
      </c>
      <c r="F172" s="52">
        <v>75604</v>
      </c>
      <c r="G172" s="52">
        <v>109989</v>
      </c>
      <c r="H172" s="52">
        <v>156617</v>
      </c>
      <c r="I172" s="52">
        <v>236751</v>
      </c>
      <c r="J172" s="52">
        <v>340485</v>
      </c>
      <c r="K172" s="52">
        <v>456771</v>
      </c>
      <c r="L172" s="52">
        <v>522440</v>
      </c>
      <c r="M172" s="52">
        <v>520979</v>
      </c>
      <c r="N172" s="52">
        <v>551329</v>
      </c>
      <c r="O172" s="52">
        <v>534022</v>
      </c>
      <c r="P172" s="52">
        <v>489176</v>
      </c>
      <c r="Q172" s="52">
        <v>455695</v>
      </c>
      <c r="R172" s="52">
        <v>483274</v>
      </c>
      <c r="S172" s="52">
        <v>526560</v>
      </c>
      <c r="T172" s="52">
        <v>599969</v>
      </c>
      <c r="U172" s="52">
        <v>689853</v>
      </c>
      <c r="V172" s="52">
        <v>743918</v>
      </c>
      <c r="W172" s="52">
        <v>736614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358422</v>
      </c>
      <c r="C176" s="52">
        <v>399342</v>
      </c>
      <c r="D176" s="52">
        <v>425700</v>
      </c>
      <c r="E176" s="52">
        <v>458849</v>
      </c>
      <c r="F176" s="52">
        <v>504496</v>
      </c>
      <c r="G176" s="52">
        <v>556659</v>
      </c>
      <c r="H176" s="52">
        <v>597228</v>
      </c>
      <c r="I176" s="52">
        <v>614638</v>
      </c>
      <c r="J176" s="52">
        <v>622358</v>
      </c>
      <c r="K176" s="52">
        <v>645785</v>
      </c>
      <c r="L176" s="52">
        <v>683607</v>
      </c>
      <c r="M176" s="52">
        <v>702373</v>
      </c>
      <c r="N176" s="52">
        <v>705465</v>
      </c>
      <c r="O176" s="52">
        <v>646381</v>
      </c>
      <c r="P176" s="52">
        <v>574807</v>
      </c>
      <c r="Q176" s="52">
        <v>533747</v>
      </c>
      <c r="R176" s="52">
        <v>532844</v>
      </c>
      <c r="S176" s="52">
        <v>529293</v>
      </c>
      <c r="T176" s="52">
        <v>531814</v>
      </c>
      <c r="U176" s="52">
        <v>518788</v>
      </c>
      <c r="V176" s="52">
        <v>500667</v>
      </c>
      <c r="W176" s="52">
        <v>490851</v>
      </c>
      <c r="DA176" s="63" t="s">
        <v>1133</v>
      </c>
    </row>
    <row r="177" spans="1:105" ht="12" customHeight="1" x14ac:dyDescent="0.25">
      <c r="A177" s="109" t="s">
        <v>120</v>
      </c>
      <c r="B177" s="36">
        <v>740498</v>
      </c>
      <c r="C177" s="36">
        <v>975446</v>
      </c>
      <c r="D177" s="36">
        <v>1063066</v>
      </c>
      <c r="E177" s="36">
        <v>1176695</v>
      </c>
      <c r="F177" s="36">
        <v>1324749</v>
      </c>
      <c r="G177" s="36">
        <v>1552604</v>
      </c>
      <c r="H177" s="36">
        <v>1826038</v>
      </c>
      <c r="I177" s="36">
        <v>1956820</v>
      </c>
      <c r="J177" s="36">
        <v>2042708</v>
      </c>
      <c r="K177" s="36">
        <v>2124025</v>
      </c>
      <c r="L177" s="36">
        <v>2224521</v>
      </c>
      <c r="M177" s="36">
        <v>2231986</v>
      </c>
      <c r="N177" s="36">
        <v>2227423</v>
      </c>
      <c r="O177" s="36">
        <v>2031471</v>
      </c>
      <c r="P177" s="36">
        <v>1785272</v>
      </c>
      <c r="Q177" s="36">
        <v>1681022</v>
      </c>
      <c r="R177" s="36">
        <v>1719283</v>
      </c>
      <c r="S177" s="36">
        <v>1759630</v>
      </c>
      <c r="T177" s="36">
        <v>1926244</v>
      </c>
      <c r="U177" s="36">
        <v>2081594</v>
      </c>
      <c r="V177" s="36">
        <v>2187045</v>
      </c>
      <c r="W177" s="36">
        <v>2168718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28971</v>
      </c>
      <c r="D5" s="52">
        <v>28981</v>
      </c>
      <c r="E5" s="52">
        <v>29049</v>
      </c>
      <c r="F5" s="52">
        <v>29220</v>
      </c>
      <c r="G5" s="52">
        <v>29544</v>
      </c>
      <c r="H5" s="52">
        <v>30093</v>
      </c>
      <c r="I5" s="52">
        <v>30926</v>
      </c>
      <c r="J5" s="52">
        <v>32090</v>
      </c>
      <c r="K5" s="52">
        <v>33640</v>
      </c>
      <c r="L5" s="52">
        <v>35613</v>
      </c>
      <c r="M5" s="52">
        <v>38064</v>
      </c>
      <c r="N5" s="52">
        <v>40982</v>
      </c>
      <c r="O5" s="52">
        <v>38632</v>
      </c>
      <c r="P5" s="52">
        <v>19405</v>
      </c>
      <c r="Q5" s="52">
        <v>23878</v>
      </c>
      <c r="R5" s="52">
        <v>28905</v>
      </c>
      <c r="S5" s="52">
        <v>34518</v>
      </c>
      <c r="T5" s="52">
        <v>32652</v>
      </c>
      <c r="U5" s="52">
        <v>32418</v>
      </c>
      <c r="V5" s="52">
        <v>60450</v>
      </c>
      <c r="W5" s="52">
        <v>17784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3434</v>
      </c>
      <c r="D8" s="52">
        <v>3454</v>
      </c>
      <c r="E8" s="52">
        <v>3586</v>
      </c>
      <c r="F8" s="52">
        <v>3929</v>
      </c>
      <c r="G8" s="52">
        <v>4610</v>
      </c>
      <c r="H8" s="52">
        <v>10123</v>
      </c>
      <c r="I8" s="52">
        <v>9520</v>
      </c>
      <c r="J8" s="52">
        <v>6064</v>
      </c>
      <c r="K8" s="52">
        <v>10005</v>
      </c>
      <c r="L8" s="52">
        <v>12782</v>
      </c>
      <c r="M8" s="52">
        <v>17385</v>
      </c>
      <c r="N8" s="52">
        <v>22202</v>
      </c>
      <c r="O8" s="52">
        <v>24866</v>
      </c>
      <c r="P8" s="52">
        <v>15612</v>
      </c>
      <c r="Q8" s="52">
        <v>14252</v>
      </c>
      <c r="R8" s="52">
        <v>12762</v>
      </c>
      <c r="S8" s="52">
        <v>14330</v>
      </c>
      <c r="T8" s="52">
        <v>12606</v>
      </c>
      <c r="U8" s="52">
        <v>9748</v>
      </c>
      <c r="V8" s="52">
        <v>18156</v>
      </c>
      <c r="W8" s="52">
        <v>9007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9554</v>
      </c>
      <c r="D10" s="52">
        <v>9556</v>
      </c>
      <c r="E10" s="52">
        <v>9571</v>
      </c>
      <c r="F10" s="52">
        <v>9611</v>
      </c>
      <c r="G10" s="52">
        <v>9688</v>
      </c>
      <c r="H10" s="52">
        <v>9822</v>
      </c>
      <c r="I10" s="52">
        <v>10013</v>
      </c>
      <c r="J10" s="52">
        <v>15792</v>
      </c>
      <c r="K10" s="52">
        <v>14227</v>
      </c>
      <c r="L10" s="52">
        <v>16839</v>
      </c>
      <c r="M10" s="52">
        <v>22315</v>
      </c>
      <c r="N10" s="52">
        <v>20425</v>
      </c>
      <c r="O10" s="52">
        <v>16925</v>
      </c>
      <c r="P10" s="52">
        <v>9050</v>
      </c>
      <c r="Q10" s="52">
        <v>8768</v>
      </c>
      <c r="R10" s="52">
        <v>9687</v>
      </c>
      <c r="S10" s="52">
        <v>9065</v>
      </c>
      <c r="T10" s="52">
        <v>10653</v>
      </c>
      <c r="U10" s="52">
        <v>8652</v>
      </c>
      <c r="V10" s="52">
        <v>13746</v>
      </c>
      <c r="W10" s="52">
        <v>10475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33607</v>
      </c>
      <c r="D11" s="52">
        <v>33665</v>
      </c>
      <c r="E11" s="52">
        <v>34078</v>
      </c>
      <c r="F11" s="52">
        <v>35188</v>
      </c>
      <c r="G11" s="52">
        <v>37398</v>
      </c>
      <c r="H11" s="52">
        <v>41188</v>
      </c>
      <c r="I11" s="52">
        <v>26762</v>
      </c>
      <c r="J11" s="52">
        <v>24317</v>
      </c>
      <c r="K11" s="52">
        <v>33175</v>
      </c>
      <c r="L11" s="52">
        <v>33065</v>
      </c>
      <c r="M11" s="52">
        <v>32415</v>
      </c>
      <c r="N11" s="52">
        <v>33079</v>
      </c>
      <c r="O11" s="52">
        <v>25155</v>
      </c>
      <c r="P11" s="52">
        <v>18886</v>
      </c>
      <c r="Q11" s="52">
        <v>17419</v>
      </c>
      <c r="R11" s="52">
        <v>18991</v>
      </c>
      <c r="S11" s="52">
        <v>20089</v>
      </c>
      <c r="T11" s="52">
        <v>17473</v>
      </c>
      <c r="U11" s="52">
        <v>18750</v>
      </c>
      <c r="V11" s="52">
        <v>25802</v>
      </c>
      <c r="W11" s="52">
        <v>16716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65</v>
      </c>
      <c r="D12" s="52">
        <v>65</v>
      </c>
      <c r="E12" s="52">
        <v>65</v>
      </c>
      <c r="F12" s="52">
        <v>66</v>
      </c>
      <c r="G12" s="52">
        <v>69</v>
      </c>
      <c r="H12" s="52">
        <v>73</v>
      </c>
      <c r="I12" s="52">
        <v>40</v>
      </c>
      <c r="J12" s="52">
        <v>36</v>
      </c>
      <c r="K12" s="52">
        <v>53</v>
      </c>
      <c r="L12" s="52">
        <v>76</v>
      </c>
      <c r="M12" s="52">
        <v>94</v>
      </c>
      <c r="N12" s="52">
        <v>102</v>
      </c>
      <c r="O12" s="52">
        <v>96</v>
      </c>
      <c r="P12" s="52">
        <v>105</v>
      </c>
      <c r="Q12" s="52">
        <v>141</v>
      </c>
      <c r="R12" s="52">
        <v>153</v>
      </c>
      <c r="S12" s="52">
        <v>124</v>
      </c>
      <c r="T12" s="52">
        <v>94</v>
      </c>
      <c r="U12" s="52">
        <v>116</v>
      </c>
      <c r="V12" s="52">
        <v>225</v>
      </c>
      <c r="W12" s="52">
        <v>189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4394</v>
      </c>
      <c r="D15" s="52">
        <v>4431</v>
      </c>
      <c r="E15" s="52">
        <v>4676</v>
      </c>
      <c r="F15" s="52">
        <v>5256</v>
      </c>
      <c r="G15" s="52">
        <v>6275</v>
      </c>
      <c r="H15" s="52">
        <v>7910</v>
      </c>
      <c r="I15" s="52">
        <v>7812</v>
      </c>
      <c r="J15" s="52">
        <v>11306</v>
      </c>
      <c r="K15" s="52">
        <v>15564</v>
      </c>
      <c r="L15" s="52">
        <v>13857</v>
      </c>
      <c r="M15" s="52">
        <v>14807</v>
      </c>
      <c r="N15" s="52">
        <v>19722</v>
      </c>
      <c r="O15" s="52">
        <v>19862</v>
      </c>
      <c r="P15" s="52">
        <v>14053</v>
      </c>
      <c r="Q15" s="52">
        <v>13221</v>
      </c>
      <c r="R15" s="52">
        <v>13194</v>
      </c>
      <c r="S15" s="52">
        <v>12662</v>
      </c>
      <c r="T15" s="52">
        <v>11438</v>
      </c>
      <c r="U15" s="52">
        <v>12336</v>
      </c>
      <c r="V15" s="52">
        <v>15136</v>
      </c>
      <c r="W15" s="52">
        <v>8247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767</v>
      </c>
      <c r="D16" s="52">
        <v>771</v>
      </c>
      <c r="E16" s="52">
        <v>807</v>
      </c>
      <c r="F16" s="52">
        <v>888</v>
      </c>
      <c r="G16" s="52">
        <v>1040</v>
      </c>
      <c r="H16" s="52">
        <v>1311</v>
      </c>
      <c r="I16" s="52">
        <v>1290</v>
      </c>
      <c r="J16" s="52">
        <v>2006</v>
      </c>
      <c r="K16" s="52">
        <v>2905</v>
      </c>
      <c r="L16" s="52">
        <v>3465</v>
      </c>
      <c r="M16" s="52">
        <v>4435</v>
      </c>
      <c r="N16" s="52">
        <v>6423</v>
      </c>
      <c r="O16" s="52">
        <v>7727</v>
      </c>
      <c r="P16" s="52">
        <v>8410</v>
      </c>
      <c r="Q16" s="52">
        <v>10460</v>
      </c>
      <c r="R16" s="52">
        <v>10993</v>
      </c>
      <c r="S16" s="52">
        <v>9200</v>
      </c>
      <c r="T16" s="52">
        <v>6274</v>
      </c>
      <c r="U16" s="52">
        <v>7230</v>
      </c>
      <c r="V16" s="52">
        <v>13432</v>
      </c>
      <c r="W16" s="52">
        <v>9174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37399</v>
      </c>
      <c r="D20" s="52">
        <v>37454</v>
      </c>
      <c r="E20" s="52">
        <v>37845</v>
      </c>
      <c r="F20" s="52">
        <v>38950</v>
      </c>
      <c r="G20" s="52">
        <v>41159</v>
      </c>
      <c r="H20" s="52">
        <v>44885</v>
      </c>
      <c r="I20" s="52">
        <v>28107</v>
      </c>
      <c r="J20" s="52">
        <v>27779</v>
      </c>
      <c r="K20" s="52">
        <v>31003</v>
      </c>
      <c r="L20" s="52">
        <v>33470</v>
      </c>
      <c r="M20" s="52">
        <v>34272</v>
      </c>
      <c r="N20" s="52">
        <v>35197</v>
      </c>
      <c r="O20" s="52">
        <v>33018</v>
      </c>
      <c r="P20" s="52">
        <v>22608</v>
      </c>
      <c r="Q20" s="52">
        <v>26595</v>
      </c>
      <c r="R20" s="52">
        <v>30639</v>
      </c>
      <c r="S20" s="52">
        <v>33395</v>
      </c>
      <c r="T20" s="52">
        <v>30560</v>
      </c>
      <c r="U20" s="52">
        <v>27089</v>
      </c>
      <c r="V20" s="52">
        <v>26067</v>
      </c>
      <c r="W20" s="52">
        <v>17488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6700</v>
      </c>
      <c r="D21" s="52">
        <v>6718</v>
      </c>
      <c r="E21" s="52">
        <v>6839</v>
      </c>
      <c r="F21" s="52">
        <v>7160</v>
      </c>
      <c r="G21" s="52">
        <v>7771</v>
      </c>
      <c r="H21" s="52">
        <v>8819</v>
      </c>
      <c r="I21" s="52">
        <v>6409</v>
      </c>
      <c r="J21" s="52">
        <v>6593</v>
      </c>
      <c r="K21" s="52">
        <v>9050</v>
      </c>
      <c r="L21" s="52">
        <v>9112</v>
      </c>
      <c r="M21" s="52">
        <v>9545</v>
      </c>
      <c r="N21" s="52">
        <v>10557</v>
      </c>
      <c r="O21" s="52">
        <v>8182</v>
      </c>
      <c r="P21" s="52">
        <v>5538</v>
      </c>
      <c r="Q21" s="52">
        <v>5050</v>
      </c>
      <c r="R21" s="52">
        <v>5079</v>
      </c>
      <c r="S21" s="52">
        <v>4630</v>
      </c>
      <c r="T21" s="52">
        <v>3675</v>
      </c>
      <c r="U21" s="52">
        <v>4727</v>
      </c>
      <c r="V21" s="52">
        <v>9457</v>
      </c>
      <c r="W21" s="52">
        <v>4631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13843</v>
      </c>
      <c r="D22" s="36">
        <v>13906</v>
      </c>
      <c r="E22" s="36">
        <v>14330</v>
      </c>
      <c r="F22" s="36">
        <v>15361</v>
      </c>
      <c r="G22" s="36">
        <v>17254</v>
      </c>
      <c r="H22" s="36">
        <v>20389</v>
      </c>
      <c r="I22" s="36">
        <v>16857</v>
      </c>
      <c r="J22" s="36">
        <v>20058</v>
      </c>
      <c r="K22" s="36">
        <v>27396</v>
      </c>
      <c r="L22" s="36">
        <v>25417</v>
      </c>
      <c r="M22" s="36">
        <v>28370</v>
      </c>
      <c r="N22" s="36">
        <v>33069</v>
      </c>
      <c r="O22" s="36">
        <v>28860</v>
      </c>
      <c r="P22" s="36">
        <v>20274</v>
      </c>
      <c r="Q22" s="36">
        <v>17805</v>
      </c>
      <c r="R22" s="36">
        <v>17291</v>
      </c>
      <c r="S22" s="36">
        <v>14671</v>
      </c>
      <c r="T22" s="36">
        <v>11823</v>
      </c>
      <c r="U22" s="36">
        <v>15874</v>
      </c>
      <c r="V22" s="36">
        <v>34524</v>
      </c>
      <c r="W22" s="36">
        <v>17749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164108</v>
      </c>
      <c r="D26" s="52">
        <v>151176</v>
      </c>
      <c r="E26" s="52">
        <v>157656</v>
      </c>
      <c r="F26" s="52">
        <v>157757</v>
      </c>
      <c r="G26" s="52">
        <v>158053</v>
      </c>
      <c r="H26" s="52">
        <v>158681</v>
      </c>
      <c r="I26" s="52">
        <v>159776</v>
      </c>
      <c r="J26" s="52">
        <v>161469</v>
      </c>
      <c r="K26" s="52">
        <v>163924</v>
      </c>
      <c r="L26" s="52">
        <v>167290</v>
      </c>
      <c r="M26" s="52">
        <v>171672</v>
      </c>
      <c r="N26" s="52">
        <v>177161</v>
      </c>
      <c r="O26" s="52">
        <v>152360</v>
      </c>
      <c r="P26" s="52">
        <v>40750</v>
      </c>
      <c r="Q26" s="52">
        <v>38326</v>
      </c>
      <c r="R26" s="52">
        <v>54413</v>
      </c>
      <c r="S26" s="52">
        <v>67796</v>
      </c>
      <c r="T26" s="52">
        <v>82230</v>
      </c>
      <c r="U26" s="52">
        <v>86769</v>
      </c>
      <c r="V26" s="52">
        <v>89566</v>
      </c>
      <c r="W26" s="52">
        <v>85598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18688</v>
      </c>
      <c r="D29" s="52">
        <v>18755</v>
      </c>
      <c r="E29" s="52">
        <v>19215</v>
      </c>
      <c r="F29" s="52">
        <v>20404</v>
      </c>
      <c r="G29" s="52">
        <v>22553</v>
      </c>
      <c r="H29" s="52">
        <v>34662</v>
      </c>
      <c r="I29" s="52">
        <v>28826</v>
      </c>
      <c r="J29" s="52">
        <v>18060</v>
      </c>
      <c r="K29" s="52">
        <v>28645</v>
      </c>
      <c r="L29" s="52">
        <v>31287</v>
      </c>
      <c r="M29" s="52">
        <v>37643</v>
      </c>
      <c r="N29" s="52">
        <v>53828</v>
      </c>
      <c r="O29" s="52">
        <v>69519</v>
      </c>
      <c r="P29" s="52">
        <v>48355</v>
      </c>
      <c r="Q29" s="52">
        <v>42631</v>
      </c>
      <c r="R29" s="52">
        <v>43220</v>
      </c>
      <c r="S29" s="52">
        <v>40740</v>
      </c>
      <c r="T29" s="52">
        <v>43988</v>
      </c>
      <c r="U29" s="52">
        <v>43846</v>
      </c>
      <c r="V29" s="52">
        <v>47840</v>
      </c>
      <c r="W29" s="52">
        <v>39542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272849</v>
      </c>
      <c r="D31" s="52">
        <v>273020</v>
      </c>
      <c r="E31" s="52">
        <v>274358</v>
      </c>
      <c r="F31" s="52">
        <v>278618</v>
      </c>
      <c r="G31" s="52">
        <v>287936</v>
      </c>
      <c r="H31" s="52">
        <v>304404</v>
      </c>
      <c r="I31" s="52">
        <v>165996</v>
      </c>
      <c r="J31" s="52">
        <v>123518</v>
      </c>
      <c r="K31" s="52">
        <v>137337</v>
      </c>
      <c r="L31" s="52">
        <v>158773</v>
      </c>
      <c r="M31" s="52">
        <v>159455</v>
      </c>
      <c r="N31" s="52">
        <v>145474</v>
      </c>
      <c r="O31" s="52">
        <v>113648</v>
      </c>
      <c r="P31" s="52">
        <v>54442</v>
      </c>
      <c r="Q31" s="52">
        <v>55894</v>
      </c>
      <c r="R31" s="52">
        <v>61388</v>
      </c>
      <c r="S31" s="52">
        <v>66970</v>
      </c>
      <c r="T31" s="52">
        <v>76947</v>
      </c>
      <c r="U31" s="52">
        <v>78789</v>
      </c>
      <c r="V31" s="52">
        <v>77245</v>
      </c>
      <c r="W31" s="52">
        <v>65619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529</v>
      </c>
      <c r="D32" s="52">
        <v>530</v>
      </c>
      <c r="E32" s="52">
        <v>529</v>
      </c>
      <c r="F32" s="52">
        <v>532</v>
      </c>
      <c r="G32" s="52">
        <v>547</v>
      </c>
      <c r="H32" s="52">
        <v>571</v>
      </c>
      <c r="I32" s="52">
        <v>302</v>
      </c>
      <c r="J32" s="52">
        <v>226</v>
      </c>
      <c r="K32" s="52">
        <v>249</v>
      </c>
      <c r="L32" s="52">
        <v>367</v>
      </c>
      <c r="M32" s="52">
        <v>477</v>
      </c>
      <c r="N32" s="52">
        <v>414</v>
      </c>
      <c r="O32" s="52">
        <v>383</v>
      </c>
      <c r="P32" s="52">
        <v>316</v>
      </c>
      <c r="Q32" s="52">
        <v>422</v>
      </c>
      <c r="R32" s="52">
        <v>452</v>
      </c>
      <c r="S32" s="52">
        <v>378</v>
      </c>
      <c r="T32" s="52">
        <v>406</v>
      </c>
      <c r="U32" s="52">
        <v>432</v>
      </c>
      <c r="V32" s="52">
        <v>626</v>
      </c>
      <c r="W32" s="52">
        <v>638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35677</v>
      </c>
      <c r="D35" s="52">
        <v>35785</v>
      </c>
      <c r="E35" s="52">
        <v>36549</v>
      </c>
      <c r="F35" s="52">
        <v>38583</v>
      </c>
      <c r="G35" s="52">
        <v>42380</v>
      </c>
      <c r="H35" s="52">
        <v>48735</v>
      </c>
      <c r="I35" s="52">
        <v>37506</v>
      </c>
      <c r="J35" s="52">
        <v>54228</v>
      </c>
      <c r="K35" s="52">
        <v>59393</v>
      </c>
      <c r="L35" s="52">
        <v>62903</v>
      </c>
      <c r="M35" s="52">
        <v>70809</v>
      </c>
      <c r="N35" s="52">
        <v>90954</v>
      </c>
      <c r="O35" s="52">
        <v>89729</v>
      </c>
      <c r="P35" s="52">
        <v>41240</v>
      </c>
      <c r="Q35" s="52">
        <v>43080</v>
      </c>
      <c r="R35" s="52">
        <v>43288</v>
      </c>
      <c r="S35" s="52">
        <v>44445</v>
      </c>
      <c r="T35" s="52">
        <v>51881</v>
      </c>
      <c r="U35" s="52">
        <v>54930</v>
      </c>
      <c r="V35" s="52">
        <v>49121</v>
      </c>
      <c r="W35" s="52">
        <v>36808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6229</v>
      </c>
      <c r="D36" s="52">
        <v>6244</v>
      </c>
      <c r="E36" s="52">
        <v>6349</v>
      </c>
      <c r="F36" s="52">
        <v>6644</v>
      </c>
      <c r="G36" s="52">
        <v>7251</v>
      </c>
      <c r="H36" s="52">
        <v>8349</v>
      </c>
      <c r="I36" s="52">
        <v>6455</v>
      </c>
      <c r="J36" s="52">
        <v>10602</v>
      </c>
      <c r="K36" s="52">
        <v>11780</v>
      </c>
      <c r="L36" s="52">
        <v>14812</v>
      </c>
      <c r="M36" s="52">
        <v>20114</v>
      </c>
      <c r="N36" s="52">
        <v>27694</v>
      </c>
      <c r="O36" s="52">
        <v>32409</v>
      </c>
      <c r="P36" s="52">
        <v>25143</v>
      </c>
      <c r="Q36" s="52">
        <v>31812</v>
      </c>
      <c r="R36" s="52">
        <v>32594</v>
      </c>
      <c r="S36" s="52">
        <v>27391</v>
      </c>
      <c r="T36" s="52">
        <v>27224</v>
      </c>
      <c r="U36" s="52">
        <v>28820</v>
      </c>
      <c r="V36" s="52">
        <v>36548</v>
      </c>
      <c r="W36" s="52">
        <v>35189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102832</v>
      </c>
      <c r="D40" s="52">
        <v>102897</v>
      </c>
      <c r="E40" s="52">
        <v>103405</v>
      </c>
      <c r="F40" s="52">
        <v>105046</v>
      </c>
      <c r="G40" s="52">
        <v>108591</v>
      </c>
      <c r="H40" s="52">
        <v>114871</v>
      </c>
      <c r="I40" s="52">
        <v>62944</v>
      </c>
      <c r="J40" s="52">
        <v>48229</v>
      </c>
      <c r="K40" s="52">
        <v>53514</v>
      </c>
      <c r="L40" s="52">
        <v>63034</v>
      </c>
      <c r="M40" s="52">
        <v>63395</v>
      </c>
      <c r="N40" s="52">
        <v>63018</v>
      </c>
      <c r="O40" s="52">
        <v>51958</v>
      </c>
      <c r="P40" s="52">
        <v>26744</v>
      </c>
      <c r="Q40" s="52">
        <v>29843</v>
      </c>
      <c r="R40" s="52">
        <v>32636</v>
      </c>
      <c r="S40" s="52">
        <v>34861</v>
      </c>
      <c r="T40" s="52">
        <v>39130</v>
      </c>
      <c r="U40" s="52">
        <v>39625</v>
      </c>
      <c r="V40" s="52">
        <v>36894</v>
      </c>
      <c r="W40" s="52">
        <v>29017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212451</v>
      </c>
      <c r="D41" s="36">
        <v>212682</v>
      </c>
      <c r="E41" s="36">
        <v>214382</v>
      </c>
      <c r="F41" s="36">
        <v>219332</v>
      </c>
      <c r="G41" s="36">
        <v>229521</v>
      </c>
      <c r="H41" s="36">
        <v>247194</v>
      </c>
      <c r="I41" s="36">
        <v>147307</v>
      </c>
      <c r="J41" s="36">
        <v>140351</v>
      </c>
      <c r="K41" s="36">
        <v>155240</v>
      </c>
      <c r="L41" s="36">
        <v>173838</v>
      </c>
      <c r="M41" s="36">
        <v>187438</v>
      </c>
      <c r="N41" s="36">
        <v>201535</v>
      </c>
      <c r="O41" s="36">
        <v>184223</v>
      </c>
      <c r="P41" s="36">
        <v>94393</v>
      </c>
      <c r="Q41" s="36">
        <v>101380</v>
      </c>
      <c r="R41" s="36">
        <v>105096</v>
      </c>
      <c r="S41" s="36">
        <v>104346</v>
      </c>
      <c r="T41" s="36">
        <v>117315</v>
      </c>
      <c r="U41" s="36">
        <v>123350</v>
      </c>
      <c r="V41" s="36">
        <v>126657</v>
      </c>
      <c r="W41" s="36">
        <v>109234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299039</v>
      </c>
      <c r="D45" s="52">
        <v>299091</v>
      </c>
      <c r="E45" s="52">
        <v>299480</v>
      </c>
      <c r="F45" s="52">
        <v>300652</v>
      </c>
      <c r="G45" s="52">
        <v>303105</v>
      </c>
      <c r="H45" s="52">
        <v>307277</v>
      </c>
      <c r="I45" s="52">
        <v>313399</v>
      </c>
      <c r="J45" s="52">
        <v>321553</v>
      </c>
      <c r="K45" s="52">
        <v>331923</v>
      </c>
      <c r="L45" s="52">
        <v>344760</v>
      </c>
      <c r="M45" s="52">
        <v>360370</v>
      </c>
      <c r="N45" s="52">
        <v>379054</v>
      </c>
      <c r="O45" s="52">
        <v>341464</v>
      </c>
      <c r="P45" s="52">
        <v>128600</v>
      </c>
      <c r="Q45" s="52">
        <v>159881</v>
      </c>
      <c r="R45" s="52">
        <v>196719</v>
      </c>
      <c r="S45" s="52">
        <v>239767</v>
      </c>
      <c r="T45" s="52">
        <v>246822</v>
      </c>
      <c r="U45" s="52">
        <v>235594</v>
      </c>
      <c r="V45" s="52">
        <v>214422</v>
      </c>
      <c r="W45" s="52">
        <v>199165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35450</v>
      </c>
      <c r="D48" s="52">
        <v>35614</v>
      </c>
      <c r="E48" s="52">
        <v>36753</v>
      </c>
      <c r="F48" s="52">
        <v>39805</v>
      </c>
      <c r="G48" s="52">
        <v>45908</v>
      </c>
      <c r="H48" s="52">
        <v>87213</v>
      </c>
      <c r="I48" s="52">
        <v>63248</v>
      </c>
      <c r="J48" s="52">
        <v>54315</v>
      </c>
      <c r="K48" s="52">
        <v>88736</v>
      </c>
      <c r="L48" s="52">
        <v>104549</v>
      </c>
      <c r="M48" s="52">
        <v>124459</v>
      </c>
      <c r="N48" s="52">
        <v>146974</v>
      </c>
      <c r="O48" s="52">
        <v>144019</v>
      </c>
      <c r="P48" s="52">
        <v>78681</v>
      </c>
      <c r="Q48" s="52">
        <v>61162</v>
      </c>
      <c r="R48" s="52">
        <v>90949</v>
      </c>
      <c r="S48" s="52">
        <v>124316</v>
      </c>
      <c r="T48" s="52">
        <v>171903</v>
      </c>
      <c r="U48" s="52">
        <v>181215</v>
      </c>
      <c r="V48" s="52">
        <v>202542</v>
      </c>
      <c r="W48" s="52">
        <v>200483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117994</v>
      </c>
      <c r="D50" s="52">
        <v>118013</v>
      </c>
      <c r="E50" s="52">
        <v>118139</v>
      </c>
      <c r="F50" s="52">
        <v>118507</v>
      </c>
      <c r="G50" s="52">
        <v>119260</v>
      </c>
      <c r="H50" s="52">
        <v>120541</v>
      </c>
      <c r="I50" s="52">
        <v>122447</v>
      </c>
      <c r="J50" s="52">
        <v>187609</v>
      </c>
      <c r="K50" s="52">
        <v>171794</v>
      </c>
      <c r="L50" s="52">
        <v>184570</v>
      </c>
      <c r="M50" s="52">
        <v>195690</v>
      </c>
      <c r="N50" s="52">
        <v>215413</v>
      </c>
      <c r="O50" s="52">
        <v>193395</v>
      </c>
      <c r="P50" s="52">
        <v>37741</v>
      </c>
      <c r="Q50" s="52">
        <v>53392</v>
      </c>
      <c r="R50" s="52">
        <v>61400</v>
      </c>
      <c r="S50" s="52">
        <v>95533</v>
      </c>
      <c r="T50" s="52">
        <v>116091</v>
      </c>
      <c r="U50" s="52">
        <v>111338</v>
      </c>
      <c r="V50" s="52">
        <v>101945</v>
      </c>
      <c r="W50" s="52">
        <v>79893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222</v>
      </c>
      <c r="D51" s="52">
        <v>223</v>
      </c>
      <c r="E51" s="52">
        <v>222</v>
      </c>
      <c r="F51" s="52">
        <v>222</v>
      </c>
      <c r="G51" s="52">
        <v>224</v>
      </c>
      <c r="H51" s="52">
        <v>223</v>
      </c>
      <c r="I51" s="52">
        <v>229</v>
      </c>
      <c r="J51" s="52">
        <v>362</v>
      </c>
      <c r="K51" s="52">
        <v>341</v>
      </c>
      <c r="L51" s="52">
        <v>386</v>
      </c>
      <c r="M51" s="52">
        <v>461</v>
      </c>
      <c r="N51" s="52">
        <v>549</v>
      </c>
      <c r="O51" s="52">
        <v>549</v>
      </c>
      <c r="P51" s="52">
        <v>235</v>
      </c>
      <c r="Q51" s="52">
        <v>311</v>
      </c>
      <c r="R51" s="52">
        <v>433</v>
      </c>
      <c r="S51" s="52">
        <v>720</v>
      </c>
      <c r="T51" s="52">
        <v>786</v>
      </c>
      <c r="U51" s="52">
        <v>740</v>
      </c>
      <c r="V51" s="52">
        <v>643</v>
      </c>
      <c r="W51" s="52">
        <v>583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307888</v>
      </c>
      <c r="D54" s="52">
        <v>308442</v>
      </c>
      <c r="E54" s="52">
        <v>312452</v>
      </c>
      <c r="F54" s="52">
        <v>323883</v>
      </c>
      <c r="G54" s="52">
        <v>346777</v>
      </c>
      <c r="H54" s="52">
        <v>384900</v>
      </c>
      <c r="I54" s="52">
        <v>256513</v>
      </c>
      <c r="J54" s="52">
        <v>241080</v>
      </c>
      <c r="K54" s="52">
        <v>322345</v>
      </c>
      <c r="L54" s="52">
        <v>320827</v>
      </c>
      <c r="M54" s="52">
        <v>286637</v>
      </c>
      <c r="N54" s="52">
        <v>239375</v>
      </c>
      <c r="O54" s="52">
        <v>175129</v>
      </c>
      <c r="P54" s="52">
        <v>108463</v>
      </c>
      <c r="Q54" s="52">
        <v>140403</v>
      </c>
      <c r="R54" s="52">
        <v>170277</v>
      </c>
      <c r="S54" s="52">
        <v>205350</v>
      </c>
      <c r="T54" s="52">
        <v>232928</v>
      </c>
      <c r="U54" s="52">
        <v>246055</v>
      </c>
      <c r="V54" s="52">
        <v>223058</v>
      </c>
      <c r="W54" s="52">
        <v>210967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53757</v>
      </c>
      <c r="D55" s="52">
        <v>53830</v>
      </c>
      <c r="E55" s="52">
        <v>54385</v>
      </c>
      <c r="F55" s="52">
        <v>56105</v>
      </c>
      <c r="G55" s="52">
        <v>60000</v>
      </c>
      <c r="H55" s="52">
        <v>66979</v>
      </c>
      <c r="I55" s="52">
        <v>45403</v>
      </c>
      <c r="J55" s="52">
        <v>45616</v>
      </c>
      <c r="K55" s="52">
        <v>62341</v>
      </c>
      <c r="L55" s="52">
        <v>73112</v>
      </c>
      <c r="M55" s="52">
        <v>80838</v>
      </c>
      <c r="N55" s="52">
        <v>73160</v>
      </c>
      <c r="O55" s="52">
        <v>68004</v>
      </c>
      <c r="P55" s="52">
        <v>70321</v>
      </c>
      <c r="Q55" s="52">
        <v>99867</v>
      </c>
      <c r="R55" s="52">
        <v>122367</v>
      </c>
      <c r="S55" s="52">
        <v>133416</v>
      </c>
      <c r="T55" s="52">
        <v>132695</v>
      </c>
      <c r="U55" s="52">
        <v>151631</v>
      </c>
      <c r="V55" s="52">
        <v>195735</v>
      </c>
      <c r="W55" s="52">
        <v>224118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195068</v>
      </c>
      <c r="D59" s="52">
        <v>195285</v>
      </c>
      <c r="E59" s="52">
        <v>196930</v>
      </c>
      <c r="F59" s="52">
        <v>201963</v>
      </c>
      <c r="G59" s="52">
        <v>212515</v>
      </c>
      <c r="H59" s="52">
        <v>230576</v>
      </c>
      <c r="I59" s="52">
        <v>140605</v>
      </c>
      <c r="J59" s="52">
        <v>123150</v>
      </c>
      <c r="K59" s="52">
        <v>146087</v>
      </c>
      <c r="L59" s="52">
        <v>160840</v>
      </c>
      <c r="M59" s="52">
        <v>150649</v>
      </c>
      <c r="N59" s="52">
        <v>132778</v>
      </c>
      <c r="O59" s="52">
        <v>102218</v>
      </c>
      <c r="P59" s="52">
        <v>58195</v>
      </c>
      <c r="Q59" s="52">
        <v>82772</v>
      </c>
      <c r="R59" s="52">
        <v>105762</v>
      </c>
      <c r="S59" s="52">
        <v>128424</v>
      </c>
      <c r="T59" s="52">
        <v>138966</v>
      </c>
      <c r="U59" s="52">
        <v>144205</v>
      </c>
      <c r="V59" s="52">
        <v>137311</v>
      </c>
      <c r="W59" s="52">
        <v>126218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403010</v>
      </c>
      <c r="D60" s="36">
        <v>403794</v>
      </c>
      <c r="E60" s="36">
        <v>409352</v>
      </c>
      <c r="F60" s="36">
        <v>424808</v>
      </c>
      <c r="G60" s="36">
        <v>455673</v>
      </c>
      <c r="H60" s="36">
        <v>507276</v>
      </c>
      <c r="I60" s="36">
        <v>342492</v>
      </c>
      <c r="J60" s="36">
        <v>359313</v>
      </c>
      <c r="K60" s="36">
        <v>423914</v>
      </c>
      <c r="L60" s="36">
        <v>434475</v>
      </c>
      <c r="M60" s="36">
        <v>433557</v>
      </c>
      <c r="N60" s="36">
        <v>415267</v>
      </c>
      <c r="O60" s="36">
        <v>356945</v>
      </c>
      <c r="P60" s="36">
        <v>197058</v>
      </c>
      <c r="Q60" s="36">
        <v>272522</v>
      </c>
      <c r="R60" s="36">
        <v>335516</v>
      </c>
      <c r="S60" s="36">
        <v>389535</v>
      </c>
      <c r="T60" s="36">
        <v>423713</v>
      </c>
      <c r="U60" s="36">
        <v>459471</v>
      </c>
      <c r="V60" s="36">
        <v>480716</v>
      </c>
      <c r="W60" s="36">
        <v>473797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263694</v>
      </c>
      <c r="D64" s="52">
        <v>263806</v>
      </c>
      <c r="E64" s="52">
        <v>264617</v>
      </c>
      <c r="F64" s="52">
        <v>266947</v>
      </c>
      <c r="G64" s="52">
        <v>271694</v>
      </c>
      <c r="H64" s="52">
        <v>279613</v>
      </c>
      <c r="I64" s="52">
        <v>291393</v>
      </c>
      <c r="J64" s="52">
        <v>307905</v>
      </c>
      <c r="K64" s="52">
        <v>329977</v>
      </c>
      <c r="L64" s="52">
        <v>358431</v>
      </c>
      <c r="M64" s="52">
        <v>393917</v>
      </c>
      <c r="N64" s="52">
        <v>437122</v>
      </c>
      <c r="O64" s="52">
        <v>435880</v>
      </c>
      <c r="P64" s="52">
        <v>285214</v>
      </c>
      <c r="Q64" s="52">
        <v>354729</v>
      </c>
      <c r="R64" s="52">
        <v>433989</v>
      </c>
      <c r="S64" s="52">
        <v>523640</v>
      </c>
      <c r="T64" s="52">
        <v>533144</v>
      </c>
      <c r="U64" s="52">
        <v>522866</v>
      </c>
      <c r="V64" s="52">
        <v>495053</v>
      </c>
      <c r="W64" s="52">
        <v>492332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31260</v>
      </c>
      <c r="D67" s="52">
        <v>31451</v>
      </c>
      <c r="E67" s="52">
        <v>32792</v>
      </c>
      <c r="F67" s="52">
        <v>36539</v>
      </c>
      <c r="G67" s="52">
        <v>44677</v>
      </c>
      <c r="H67" s="52">
        <v>111304</v>
      </c>
      <c r="I67" s="52">
        <v>102493</v>
      </c>
      <c r="J67" s="52">
        <v>77942</v>
      </c>
      <c r="K67" s="52">
        <v>136183</v>
      </c>
      <c r="L67" s="52">
        <v>184857</v>
      </c>
      <c r="M67" s="52">
        <v>254500</v>
      </c>
      <c r="N67" s="52">
        <v>325863</v>
      </c>
      <c r="O67" s="52">
        <v>324108</v>
      </c>
      <c r="P67" s="52">
        <v>257866</v>
      </c>
      <c r="Q67" s="52">
        <v>256946</v>
      </c>
      <c r="R67" s="52">
        <v>243480</v>
      </c>
      <c r="S67" s="52">
        <v>261483</v>
      </c>
      <c r="T67" s="52">
        <v>272511</v>
      </c>
      <c r="U67" s="52">
        <v>262969</v>
      </c>
      <c r="V67" s="52">
        <v>242957</v>
      </c>
      <c r="W67" s="52">
        <v>223987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254078</v>
      </c>
      <c r="D69" s="52">
        <v>254188</v>
      </c>
      <c r="E69" s="52">
        <v>264011</v>
      </c>
      <c r="F69" s="52">
        <v>266155</v>
      </c>
      <c r="G69" s="52">
        <v>270132</v>
      </c>
      <c r="H69" s="52">
        <v>279083</v>
      </c>
      <c r="I69" s="52">
        <v>290763</v>
      </c>
      <c r="J69" s="52">
        <v>307050</v>
      </c>
      <c r="K69" s="52">
        <v>328720</v>
      </c>
      <c r="L69" s="52">
        <v>356458</v>
      </c>
      <c r="M69" s="52">
        <v>386361</v>
      </c>
      <c r="N69" s="52">
        <v>432550</v>
      </c>
      <c r="O69" s="52">
        <v>432118</v>
      </c>
      <c r="P69" s="52">
        <v>283626</v>
      </c>
      <c r="Q69" s="52">
        <v>349794</v>
      </c>
      <c r="R69" s="52">
        <v>431073</v>
      </c>
      <c r="S69" s="52">
        <v>519587</v>
      </c>
      <c r="T69" s="52">
        <v>520599</v>
      </c>
      <c r="U69" s="52">
        <v>516112</v>
      </c>
      <c r="V69" s="52">
        <v>490499</v>
      </c>
      <c r="W69" s="52">
        <v>487680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460</v>
      </c>
      <c r="D70" s="52">
        <v>460</v>
      </c>
      <c r="E70" s="52">
        <v>476</v>
      </c>
      <c r="F70" s="52">
        <v>478</v>
      </c>
      <c r="G70" s="52">
        <v>484</v>
      </c>
      <c r="H70" s="52">
        <v>498</v>
      </c>
      <c r="I70" s="52">
        <v>518</v>
      </c>
      <c r="J70" s="52">
        <v>550</v>
      </c>
      <c r="K70" s="52">
        <v>597</v>
      </c>
      <c r="L70" s="52">
        <v>669</v>
      </c>
      <c r="M70" s="52">
        <v>762</v>
      </c>
      <c r="N70" s="52">
        <v>930</v>
      </c>
      <c r="O70" s="52">
        <v>1020</v>
      </c>
      <c r="P70" s="52">
        <v>942</v>
      </c>
      <c r="Q70" s="52">
        <v>1221</v>
      </c>
      <c r="R70" s="52">
        <v>1617</v>
      </c>
      <c r="S70" s="52">
        <v>2063</v>
      </c>
      <c r="T70" s="52">
        <v>2459</v>
      </c>
      <c r="U70" s="52">
        <v>2884</v>
      </c>
      <c r="V70" s="52">
        <v>3158</v>
      </c>
      <c r="W70" s="52">
        <v>3645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15589</v>
      </c>
      <c r="D73" s="52">
        <v>61748</v>
      </c>
      <c r="E73" s="52">
        <v>337</v>
      </c>
      <c r="F73" s="52">
        <v>964</v>
      </c>
      <c r="G73" s="52">
        <v>77999</v>
      </c>
      <c r="H73" s="52">
        <v>200</v>
      </c>
      <c r="I73" s="52">
        <v>650</v>
      </c>
      <c r="J73" s="52">
        <v>1830</v>
      </c>
      <c r="K73" s="52">
        <v>3969</v>
      </c>
      <c r="L73" s="52">
        <v>7555</v>
      </c>
      <c r="M73" s="52">
        <v>21122</v>
      </c>
      <c r="N73" s="52">
        <v>39443</v>
      </c>
      <c r="O73" s="52">
        <v>86286</v>
      </c>
      <c r="P73" s="52">
        <v>2760</v>
      </c>
      <c r="Q73" s="52">
        <v>68913</v>
      </c>
      <c r="R73" s="52">
        <v>8420</v>
      </c>
      <c r="S73" s="52">
        <v>12695</v>
      </c>
      <c r="T73" s="52">
        <v>22635</v>
      </c>
      <c r="U73" s="52">
        <v>25068</v>
      </c>
      <c r="V73" s="52">
        <v>46644</v>
      </c>
      <c r="W73" s="52">
        <v>130567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2722</v>
      </c>
      <c r="D74" s="52">
        <v>10779</v>
      </c>
      <c r="E74" s="52">
        <v>48</v>
      </c>
      <c r="F74" s="52">
        <v>148</v>
      </c>
      <c r="G74" s="52">
        <v>16694</v>
      </c>
      <c r="H74" s="52">
        <v>48</v>
      </c>
      <c r="I74" s="52">
        <v>158</v>
      </c>
      <c r="J74" s="52">
        <v>453</v>
      </c>
      <c r="K74" s="52">
        <v>1086</v>
      </c>
      <c r="L74" s="52">
        <v>2548</v>
      </c>
      <c r="M74" s="52">
        <v>7330</v>
      </c>
      <c r="N74" s="52">
        <v>13762</v>
      </c>
      <c r="O74" s="52">
        <v>69693</v>
      </c>
      <c r="P74" s="52">
        <v>615</v>
      </c>
      <c r="Q74" s="52">
        <v>38910</v>
      </c>
      <c r="R74" s="52">
        <v>1792</v>
      </c>
      <c r="S74" s="52">
        <v>2869</v>
      </c>
      <c r="T74" s="52">
        <v>7206</v>
      </c>
      <c r="U74" s="52">
        <v>7233</v>
      </c>
      <c r="V74" s="52">
        <v>57463</v>
      </c>
      <c r="W74" s="52">
        <v>95626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412486</v>
      </c>
      <c r="D78" s="52">
        <v>413587</v>
      </c>
      <c r="E78" s="52">
        <v>421575</v>
      </c>
      <c r="F78" s="52">
        <v>444388</v>
      </c>
      <c r="G78" s="52">
        <v>489902</v>
      </c>
      <c r="H78" s="52">
        <v>565570</v>
      </c>
      <c r="I78" s="52">
        <v>432039</v>
      </c>
      <c r="J78" s="52">
        <v>510833</v>
      </c>
      <c r="K78" s="52">
        <v>639893</v>
      </c>
      <c r="L78" s="52">
        <v>690255</v>
      </c>
      <c r="M78" s="52">
        <v>693227</v>
      </c>
      <c r="N78" s="52">
        <v>709700</v>
      </c>
      <c r="O78" s="52">
        <v>712127</v>
      </c>
      <c r="P78" s="52">
        <v>570264</v>
      </c>
      <c r="Q78" s="52">
        <v>610846</v>
      </c>
      <c r="R78" s="52">
        <v>640326</v>
      </c>
      <c r="S78" s="52">
        <v>670894</v>
      </c>
      <c r="T78" s="52">
        <v>672462</v>
      </c>
      <c r="U78" s="52">
        <v>695596</v>
      </c>
      <c r="V78" s="52">
        <v>746818</v>
      </c>
      <c r="W78" s="52">
        <v>757820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114901</v>
      </c>
      <c r="D79" s="36">
        <v>115213</v>
      </c>
      <c r="E79" s="36">
        <v>117320</v>
      </c>
      <c r="F79" s="36">
        <v>122975</v>
      </c>
      <c r="G79" s="36">
        <v>134721</v>
      </c>
      <c r="H79" s="36">
        <v>154712</v>
      </c>
      <c r="I79" s="36">
        <v>115596</v>
      </c>
      <c r="J79" s="36">
        <v>113091</v>
      </c>
      <c r="K79" s="36">
        <v>169665</v>
      </c>
      <c r="L79" s="36">
        <v>178601</v>
      </c>
      <c r="M79" s="36">
        <v>207887</v>
      </c>
      <c r="N79" s="36">
        <v>194929</v>
      </c>
      <c r="O79" s="36">
        <v>199842</v>
      </c>
      <c r="P79" s="36">
        <v>246165</v>
      </c>
      <c r="Q79" s="36">
        <v>336146</v>
      </c>
      <c r="R79" s="36">
        <v>183554</v>
      </c>
      <c r="S79" s="36">
        <v>262204</v>
      </c>
      <c r="T79" s="36">
        <v>270999</v>
      </c>
      <c r="U79" s="36">
        <v>203578</v>
      </c>
      <c r="V79" s="36">
        <v>163333</v>
      </c>
      <c r="W79" s="36">
        <v>259887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289598</v>
      </c>
      <c r="D83" s="52">
        <v>289642</v>
      </c>
      <c r="E83" s="52">
        <v>289950</v>
      </c>
      <c r="F83" s="52">
        <v>290729</v>
      </c>
      <c r="G83" s="52">
        <v>292197</v>
      </c>
      <c r="H83" s="52">
        <v>294626</v>
      </c>
      <c r="I83" s="52">
        <v>298398</v>
      </c>
      <c r="J83" s="52">
        <v>304041</v>
      </c>
      <c r="K83" s="52">
        <v>312281</v>
      </c>
      <c r="L83" s="52">
        <v>323974</v>
      </c>
      <c r="M83" s="52">
        <v>340118</v>
      </c>
      <c r="N83" s="52">
        <v>361611</v>
      </c>
      <c r="O83" s="52">
        <v>331590</v>
      </c>
      <c r="P83" s="52">
        <v>135297</v>
      </c>
      <c r="Q83" s="52">
        <v>184807</v>
      </c>
      <c r="R83" s="52">
        <v>508824</v>
      </c>
      <c r="S83" s="52">
        <v>355532</v>
      </c>
      <c r="T83" s="52">
        <v>285572</v>
      </c>
      <c r="U83" s="52">
        <v>214572</v>
      </c>
      <c r="V83" s="52">
        <v>344956</v>
      </c>
      <c r="W83" s="52">
        <v>424343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34331</v>
      </c>
      <c r="D86" s="52">
        <v>34486</v>
      </c>
      <c r="E86" s="52">
        <v>35540</v>
      </c>
      <c r="F86" s="52">
        <v>38209</v>
      </c>
      <c r="G86" s="52">
        <v>43117</v>
      </c>
      <c r="H86" s="52">
        <v>66878</v>
      </c>
      <c r="I86" s="52">
        <v>68252</v>
      </c>
      <c r="J86" s="52">
        <v>41660</v>
      </c>
      <c r="K86" s="52">
        <v>66554</v>
      </c>
      <c r="L86" s="52">
        <v>73416</v>
      </c>
      <c r="M86" s="52">
        <v>110140</v>
      </c>
      <c r="N86" s="52">
        <v>161971</v>
      </c>
      <c r="O86" s="52">
        <v>209991</v>
      </c>
      <c r="P86" s="52">
        <v>227925</v>
      </c>
      <c r="Q86" s="52">
        <v>232212</v>
      </c>
      <c r="R86" s="52">
        <v>301239</v>
      </c>
      <c r="S86" s="52">
        <v>320075</v>
      </c>
      <c r="T86" s="52">
        <v>299529</v>
      </c>
      <c r="U86" s="52">
        <v>295923</v>
      </c>
      <c r="V86" s="52">
        <v>295762</v>
      </c>
      <c r="W86" s="52">
        <v>233138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18597</v>
      </c>
      <c r="D88" s="52">
        <v>18601</v>
      </c>
      <c r="E88" s="52">
        <v>18637</v>
      </c>
      <c r="F88" s="52">
        <v>18732</v>
      </c>
      <c r="G88" s="52">
        <v>18926</v>
      </c>
      <c r="H88" s="52">
        <v>19243</v>
      </c>
      <c r="I88" s="52">
        <v>19739</v>
      </c>
      <c r="J88" s="52">
        <v>35854</v>
      </c>
      <c r="K88" s="52">
        <v>29422</v>
      </c>
      <c r="L88" s="52">
        <v>34322</v>
      </c>
      <c r="M88" s="52">
        <v>43627</v>
      </c>
      <c r="N88" s="52">
        <v>58693</v>
      </c>
      <c r="O88" s="52">
        <v>66917</v>
      </c>
      <c r="P88" s="52">
        <v>10386</v>
      </c>
      <c r="Q88" s="52">
        <v>23621</v>
      </c>
      <c r="R88" s="52">
        <v>102866</v>
      </c>
      <c r="S88" s="52">
        <v>82411</v>
      </c>
      <c r="T88" s="52">
        <v>48192</v>
      </c>
      <c r="U88" s="52">
        <v>8944</v>
      </c>
      <c r="V88" s="52">
        <v>15140</v>
      </c>
      <c r="W88" s="52">
        <v>27093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34</v>
      </c>
      <c r="D89" s="52">
        <v>35</v>
      </c>
      <c r="E89" s="52">
        <v>34</v>
      </c>
      <c r="F89" s="52">
        <v>35</v>
      </c>
      <c r="G89" s="52">
        <v>34</v>
      </c>
      <c r="H89" s="52">
        <v>36</v>
      </c>
      <c r="I89" s="52">
        <v>35</v>
      </c>
      <c r="J89" s="52">
        <v>72</v>
      </c>
      <c r="K89" s="52">
        <v>61</v>
      </c>
      <c r="L89" s="52">
        <v>74</v>
      </c>
      <c r="M89" s="52">
        <v>103</v>
      </c>
      <c r="N89" s="52">
        <v>147</v>
      </c>
      <c r="O89" s="52">
        <v>185</v>
      </c>
      <c r="P89" s="52">
        <v>59</v>
      </c>
      <c r="Q89" s="52">
        <v>102</v>
      </c>
      <c r="R89" s="52">
        <v>479</v>
      </c>
      <c r="S89" s="52">
        <v>392</v>
      </c>
      <c r="T89" s="52">
        <v>217</v>
      </c>
      <c r="U89" s="52">
        <v>75</v>
      </c>
      <c r="V89" s="52">
        <v>162</v>
      </c>
      <c r="W89" s="52">
        <v>274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468992</v>
      </c>
      <c r="D92" s="52">
        <v>469489</v>
      </c>
      <c r="E92" s="52">
        <v>472995</v>
      </c>
      <c r="F92" s="52">
        <v>482788</v>
      </c>
      <c r="G92" s="52">
        <v>502496</v>
      </c>
      <c r="H92" s="52">
        <v>535742</v>
      </c>
      <c r="I92" s="52">
        <v>304529</v>
      </c>
      <c r="J92" s="52">
        <v>238697</v>
      </c>
      <c r="K92" s="52">
        <v>284247</v>
      </c>
      <c r="L92" s="52">
        <v>299175</v>
      </c>
      <c r="M92" s="52">
        <v>308385</v>
      </c>
      <c r="N92" s="52">
        <v>305826</v>
      </c>
      <c r="O92" s="52">
        <v>291328</v>
      </c>
      <c r="P92" s="52">
        <v>252822</v>
      </c>
      <c r="Q92" s="52">
        <v>292444</v>
      </c>
      <c r="R92" s="52">
        <v>363251</v>
      </c>
      <c r="S92" s="52">
        <v>370869</v>
      </c>
      <c r="T92" s="52">
        <v>379102</v>
      </c>
      <c r="U92" s="52">
        <v>401928</v>
      </c>
      <c r="V92" s="52">
        <v>384315</v>
      </c>
      <c r="W92" s="52">
        <v>342754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910</v>
      </c>
      <c r="D93" s="52">
        <v>910</v>
      </c>
      <c r="E93" s="52">
        <v>910</v>
      </c>
      <c r="F93" s="52">
        <v>916</v>
      </c>
      <c r="G93" s="52">
        <v>937</v>
      </c>
      <c r="H93" s="52">
        <v>984</v>
      </c>
      <c r="I93" s="52">
        <v>515</v>
      </c>
      <c r="J93" s="52">
        <v>382</v>
      </c>
      <c r="K93" s="52">
        <v>462</v>
      </c>
      <c r="L93" s="52">
        <v>747</v>
      </c>
      <c r="M93" s="52">
        <v>1006</v>
      </c>
      <c r="N93" s="52">
        <v>1078</v>
      </c>
      <c r="O93" s="52">
        <v>1253</v>
      </c>
      <c r="P93" s="52">
        <v>1529</v>
      </c>
      <c r="Q93" s="52">
        <v>2172</v>
      </c>
      <c r="R93" s="52">
        <v>2652</v>
      </c>
      <c r="S93" s="52">
        <v>2221</v>
      </c>
      <c r="T93" s="52">
        <v>1776</v>
      </c>
      <c r="U93" s="52">
        <v>2019</v>
      </c>
      <c r="V93" s="52">
        <v>3172</v>
      </c>
      <c r="W93" s="52">
        <v>3295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61324</v>
      </c>
      <c r="D96" s="52">
        <v>61637</v>
      </c>
      <c r="E96" s="52">
        <v>63713</v>
      </c>
      <c r="F96" s="52">
        <v>68753</v>
      </c>
      <c r="G96" s="52">
        <v>77597</v>
      </c>
      <c r="H96" s="52">
        <v>91669</v>
      </c>
      <c r="I96" s="52">
        <v>76737</v>
      </c>
      <c r="J96" s="52">
        <v>110471</v>
      </c>
      <c r="K96" s="52">
        <v>133261</v>
      </c>
      <c r="L96" s="52">
        <v>128345</v>
      </c>
      <c r="M96" s="52">
        <v>150962</v>
      </c>
      <c r="N96" s="52">
        <v>201142</v>
      </c>
      <c r="O96" s="52">
        <v>226945</v>
      </c>
      <c r="P96" s="52">
        <v>188851</v>
      </c>
      <c r="Q96" s="52">
        <v>219030</v>
      </c>
      <c r="R96" s="52">
        <v>247454</v>
      </c>
      <c r="S96" s="52">
        <v>243471</v>
      </c>
      <c r="T96" s="52">
        <v>260666</v>
      </c>
      <c r="U96" s="52">
        <v>281561</v>
      </c>
      <c r="V96" s="52">
        <v>237027</v>
      </c>
      <c r="W96" s="52">
        <v>186748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10707</v>
      </c>
      <c r="D97" s="52">
        <v>10748</v>
      </c>
      <c r="E97" s="52">
        <v>11033</v>
      </c>
      <c r="F97" s="52">
        <v>11749</v>
      </c>
      <c r="G97" s="52">
        <v>13100</v>
      </c>
      <c r="H97" s="52">
        <v>15413</v>
      </c>
      <c r="I97" s="52">
        <v>12774</v>
      </c>
      <c r="J97" s="52">
        <v>20396</v>
      </c>
      <c r="K97" s="52">
        <v>25842</v>
      </c>
      <c r="L97" s="52">
        <v>33792</v>
      </c>
      <c r="M97" s="52">
        <v>50277</v>
      </c>
      <c r="N97" s="52">
        <v>75095</v>
      </c>
      <c r="O97" s="52">
        <v>100882</v>
      </c>
      <c r="P97" s="52">
        <v>119507</v>
      </c>
      <c r="Q97" s="52">
        <v>161923</v>
      </c>
      <c r="R97" s="52">
        <v>188194</v>
      </c>
      <c r="S97" s="52">
        <v>157427</v>
      </c>
      <c r="T97" s="52">
        <v>127581</v>
      </c>
      <c r="U97" s="52">
        <v>139470</v>
      </c>
      <c r="V97" s="52">
        <v>179861</v>
      </c>
      <c r="W97" s="52">
        <v>179710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51998</v>
      </c>
      <c r="D101" s="52">
        <v>52102</v>
      </c>
      <c r="E101" s="52">
        <v>52837</v>
      </c>
      <c r="F101" s="52">
        <v>54807</v>
      </c>
      <c r="G101" s="52">
        <v>58619</v>
      </c>
      <c r="H101" s="52">
        <v>64899</v>
      </c>
      <c r="I101" s="52">
        <v>43113</v>
      </c>
      <c r="J101" s="52">
        <v>49183</v>
      </c>
      <c r="K101" s="52">
        <v>52496</v>
      </c>
      <c r="L101" s="52">
        <v>53296</v>
      </c>
      <c r="M101" s="52">
        <v>55753</v>
      </c>
      <c r="N101" s="52">
        <v>60008</v>
      </c>
      <c r="O101" s="52">
        <v>61063</v>
      </c>
      <c r="P101" s="52">
        <v>36668</v>
      </c>
      <c r="Q101" s="52">
        <v>46023</v>
      </c>
      <c r="R101" s="52">
        <v>62696</v>
      </c>
      <c r="S101" s="52">
        <v>59798</v>
      </c>
      <c r="T101" s="52">
        <v>58061</v>
      </c>
      <c r="U101" s="52">
        <v>55808</v>
      </c>
      <c r="V101" s="52">
        <v>52102</v>
      </c>
      <c r="W101" s="52">
        <v>45799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171950</v>
      </c>
      <c r="D102" s="52">
        <v>172128</v>
      </c>
      <c r="E102" s="52">
        <v>173409</v>
      </c>
      <c r="F102" s="52">
        <v>177033</v>
      </c>
      <c r="G102" s="52">
        <v>184277</v>
      </c>
      <c r="H102" s="52">
        <v>196563</v>
      </c>
      <c r="I102" s="52">
        <v>112254</v>
      </c>
      <c r="J102" s="52">
        <v>89804</v>
      </c>
      <c r="K102" s="52">
        <v>105795</v>
      </c>
      <c r="L102" s="52">
        <v>116749</v>
      </c>
      <c r="M102" s="52">
        <v>124595</v>
      </c>
      <c r="N102" s="52">
        <v>138598</v>
      </c>
      <c r="O102" s="52">
        <v>143247</v>
      </c>
      <c r="P102" s="52">
        <v>126913</v>
      </c>
      <c r="Q102" s="52">
        <v>158702</v>
      </c>
      <c r="R102" s="52">
        <v>198969</v>
      </c>
      <c r="S102" s="52">
        <v>201243</v>
      </c>
      <c r="T102" s="52">
        <v>197930</v>
      </c>
      <c r="U102" s="52">
        <v>207744</v>
      </c>
      <c r="V102" s="52">
        <v>183585</v>
      </c>
      <c r="W102" s="52">
        <v>153605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355248</v>
      </c>
      <c r="D103" s="36">
        <v>355892</v>
      </c>
      <c r="E103" s="36">
        <v>360279</v>
      </c>
      <c r="F103" s="36">
        <v>371709</v>
      </c>
      <c r="G103" s="36">
        <v>393467</v>
      </c>
      <c r="H103" s="36">
        <v>429415</v>
      </c>
      <c r="I103" s="36">
        <v>271323</v>
      </c>
      <c r="J103" s="36">
        <v>268366</v>
      </c>
      <c r="K103" s="36">
        <v>317877</v>
      </c>
      <c r="L103" s="36">
        <v>330549</v>
      </c>
      <c r="M103" s="36">
        <v>380792</v>
      </c>
      <c r="N103" s="36">
        <v>454685</v>
      </c>
      <c r="O103" s="36">
        <v>503014</v>
      </c>
      <c r="P103" s="36">
        <v>440406</v>
      </c>
      <c r="Q103" s="36">
        <v>528576</v>
      </c>
      <c r="R103" s="36">
        <v>637907</v>
      </c>
      <c r="S103" s="36">
        <v>603427</v>
      </c>
      <c r="T103" s="36">
        <v>584335</v>
      </c>
      <c r="U103" s="36">
        <v>637913</v>
      </c>
      <c r="V103" s="36">
        <v>629141</v>
      </c>
      <c r="W103" s="36">
        <v>573264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19</v>
      </c>
      <c r="D107" s="52">
        <v>20</v>
      </c>
      <c r="E107" s="52">
        <v>19</v>
      </c>
      <c r="F107" s="52">
        <v>19</v>
      </c>
      <c r="G107" s="52">
        <v>20</v>
      </c>
      <c r="H107" s="52">
        <v>19</v>
      </c>
      <c r="I107" s="52">
        <v>20</v>
      </c>
      <c r="J107" s="52">
        <v>20</v>
      </c>
      <c r="K107" s="52">
        <v>20</v>
      </c>
      <c r="L107" s="52">
        <v>21</v>
      </c>
      <c r="M107" s="52">
        <v>22</v>
      </c>
      <c r="N107" s="52">
        <v>24</v>
      </c>
      <c r="O107" s="52">
        <v>22</v>
      </c>
      <c r="P107" s="52">
        <v>7</v>
      </c>
      <c r="Q107" s="52">
        <v>7</v>
      </c>
      <c r="R107" s="52">
        <v>13</v>
      </c>
      <c r="S107" s="52">
        <v>13</v>
      </c>
      <c r="T107" s="52">
        <v>15</v>
      </c>
      <c r="U107" s="52">
        <v>15</v>
      </c>
      <c r="V107" s="52">
        <v>17</v>
      </c>
      <c r="W107" s="52">
        <v>20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2</v>
      </c>
      <c r="D110" s="52">
        <v>3</v>
      </c>
      <c r="E110" s="52">
        <v>2</v>
      </c>
      <c r="F110" s="52">
        <v>2</v>
      </c>
      <c r="G110" s="52">
        <v>3</v>
      </c>
      <c r="H110" s="52">
        <v>3</v>
      </c>
      <c r="I110" s="52">
        <v>4</v>
      </c>
      <c r="J110" s="52">
        <v>2</v>
      </c>
      <c r="K110" s="52">
        <v>3</v>
      </c>
      <c r="L110" s="52">
        <v>6</v>
      </c>
      <c r="M110" s="52">
        <v>5</v>
      </c>
      <c r="N110" s="52">
        <v>8</v>
      </c>
      <c r="O110" s="52">
        <v>7</v>
      </c>
      <c r="P110" s="52">
        <v>8</v>
      </c>
      <c r="Q110" s="52">
        <v>8</v>
      </c>
      <c r="R110" s="52">
        <v>9</v>
      </c>
      <c r="S110" s="52">
        <v>11</v>
      </c>
      <c r="T110" s="52">
        <v>8</v>
      </c>
      <c r="U110" s="52">
        <v>13</v>
      </c>
      <c r="V110" s="52">
        <v>8</v>
      </c>
      <c r="W110" s="52">
        <v>8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13</v>
      </c>
      <c r="D112" s="52">
        <v>14</v>
      </c>
      <c r="E112" s="52">
        <v>13</v>
      </c>
      <c r="F112" s="52">
        <v>13</v>
      </c>
      <c r="G112" s="52">
        <v>13</v>
      </c>
      <c r="H112" s="52">
        <v>14</v>
      </c>
      <c r="I112" s="52">
        <v>15</v>
      </c>
      <c r="J112" s="52">
        <v>19</v>
      </c>
      <c r="K112" s="52">
        <v>20</v>
      </c>
      <c r="L112" s="52">
        <v>21</v>
      </c>
      <c r="M112" s="52">
        <v>21</v>
      </c>
      <c r="N112" s="52">
        <v>21</v>
      </c>
      <c r="O112" s="52">
        <v>17</v>
      </c>
      <c r="P112" s="52">
        <v>7</v>
      </c>
      <c r="Q112" s="52">
        <v>8</v>
      </c>
      <c r="R112" s="52">
        <v>10</v>
      </c>
      <c r="S112" s="52">
        <v>12</v>
      </c>
      <c r="T112" s="52">
        <v>14</v>
      </c>
      <c r="U112" s="52">
        <v>14</v>
      </c>
      <c r="V112" s="52">
        <v>16</v>
      </c>
      <c r="W112" s="52">
        <v>14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10</v>
      </c>
      <c r="D116" s="52">
        <v>11</v>
      </c>
      <c r="E116" s="52">
        <v>10</v>
      </c>
      <c r="F116" s="52">
        <v>10</v>
      </c>
      <c r="G116" s="52">
        <v>12</v>
      </c>
      <c r="H116" s="52">
        <v>11</v>
      </c>
      <c r="I116" s="52">
        <v>8</v>
      </c>
      <c r="J116" s="52">
        <v>4</v>
      </c>
      <c r="K116" s="52">
        <v>8</v>
      </c>
      <c r="L116" s="52">
        <v>8</v>
      </c>
      <c r="M116" s="52">
        <v>6</v>
      </c>
      <c r="N116" s="52">
        <v>9</v>
      </c>
      <c r="O116" s="52">
        <v>7</v>
      </c>
      <c r="P116" s="52">
        <v>4</v>
      </c>
      <c r="Q116" s="52">
        <v>6</v>
      </c>
      <c r="R116" s="52">
        <v>4</v>
      </c>
      <c r="S116" s="52">
        <v>6</v>
      </c>
      <c r="T116" s="52">
        <v>4</v>
      </c>
      <c r="U116" s="52">
        <v>7</v>
      </c>
      <c r="V116" s="52">
        <v>4</v>
      </c>
      <c r="W116" s="52">
        <v>6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2</v>
      </c>
      <c r="D117" s="52">
        <v>2</v>
      </c>
      <c r="E117" s="52">
        <v>2</v>
      </c>
      <c r="F117" s="52">
        <v>1</v>
      </c>
      <c r="G117" s="52">
        <v>2</v>
      </c>
      <c r="H117" s="52">
        <v>2</v>
      </c>
      <c r="I117" s="52">
        <v>1</v>
      </c>
      <c r="J117" s="52">
        <v>1</v>
      </c>
      <c r="K117" s="52">
        <v>1</v>
      </c>
      <c r="L117" s="52">
        <v>2</v>
      </c>
      <c r="M117" s="52">
        <v>2</v>
      </c>
      <c r="N117" s="52">
        <v>2</v>
      </c>
      <c r="O117" s="52">
        <v>4</v>
      </c>
      <c r="P117" s="52">
        <v>3</v>
      </c>
      <c r="Q117" s="52">
        <v>4</v>
      </c>
      <c r="R117" s="52">
        <v>8</v>
      </c>
      <c r="S117" s="52">
        <v>4</v>
      </c>
      <c r="T117" s="52">
        <v>4</v>
      </c>
      <c r="U117" s="52">
        <v>4</v>
      </c>
      <c r="V117" s="52">
        <v>4</v>
      </c>
      <c r="W117" s="52">
        <v>13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13</v>
      </c>
      <c r="D121" s="52">
        <v>12</v>
      </c>
      <c r="E121" s="52">
        <v>13</v>
      </c>
      <c r="F121" s="52">
        <v>13</v>
      </c>
      <c r="G121" s="52">
        <v>12</v>
      </c>
      <c r="H121" s="52">
        <v>15</v>
      </c>
      <c r="I121" s="52">
        <v>8</v>
      </c>
      <c r="J121" s="52">
        <v>5</v>
      </c>
      <c r="K121" s="52">
        <v>7</v>
      </c>
      <c r="L121" s="52">
        <v>9</v>
      </c>
      <c r="M121" s="52">
        <v>8</v>
      </c>
      <c r="N121" s="52">
        <v>10</v>
      </c>
      <c r="O121" s="52">
        <v>8</v>
      </c>
      <c r="P121" s="52">
        <v>7</v>
      </c>
      <c r="Q121" s="52">
        <v>7</v>
      </c>
      <c r="R121" s="52">
        <v>7</v>
      </c>
      <c r="S121" s="52">
        <v>5</v>
      </c>
      <c r="T121" s="52">
        <v>7</v>
      </c>
      <c r="U121" s="52">
        <v>7</v>
      </c>
      <c r="V121" s="52">
        <v>5</v>
      </c>
      <c r="W121" s="52">
        <v>7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26</v>
      </c>
      <c r="D122" s="36">
        <v>26</v>
      </c>
      <c r="E122" s="36">
        <v>26</v>
      </c>
      <c r="F122" s="36">
        <v>27</v>
      </c>
      <c r="G122" s="36">
        <v>29</v>
      </c>
      <c r="H122" s="36">
        <v>32</v>
      </c>
      <c r="I122" s="36">
        <v>19</v>
      </c>
      <c r="J122" s="36">
        <v>21</v>
      </c>
      <c r="K122" s="36">
        <v>22</v>
      </c>
      <c r="L122" s="36">
        <v>25</v>
      </c>
      <c r="M122" s="36">
        <v>25</v>
      </c>
      <c r="N122" s="36">
        <v>28</v>
      </c>
      <c r="O122" s="36">
        <v>26</v>
      </c>
      <c r="P122" s="36">
        <v>18</v>
      </c>
      <c r="Q122" s="36">
        <v>24</v>
      </c>
      <c r="R122" s="36">
        <v>28</v>
      </c>
      <c r="S122" s="36">
        <v>31</v>
      </c>
      <c r="T122" s="36">
        <v>31</v>
      </c>
      <c r="U122" s="36">
        <v>32</v>
      </c>
      <c r="V122" s="36">
        <v>40</v>
      </c>
      <c r="W122" s="36">
        <v>32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5755</v>
      </c>
      <c r="D145" s="52">
        <v>5762</v>
      </c>
      <c r="E145" s="52">
        <v>5812</v>
      </c>
      <c r="F145" s="52">
        <v>5953</v>
      </c>
      <c r="G145" s="52">
        <v>6237</v>
      </c>
      <c r="H145" s="52">
        <v>6726</v>
      </c>
      <c r="I145" s="52">
        <v>7499</v>
      </c>
      <c r="J145" s="52">
        <v>8609</v>
      </c>
      <c r="K145" s="52">
        <v>10127</v>
      </c>
      <c r="L145" s="52">
        <v>12092</v>
      </c>
      <c r="M145" s="52">
        <v>14551</v>
      </c>
      <c r="N145" s="52">
        <v>17568</v>
      </c>
      <c r="O145" s="52">
        <v>20034</v>
      </c>
      <c r="P145" s="52">
        <v>19714</v>
      </c>
      <c r="Q145" s="52">
        <v>24732</v>
      </c>
      <c r="R145" s="52">
        <v>30617</v>
      </c>
      <c r="S145" s="52">
        <v>37473</v>
      </c>
      <c r="T145" s="52">
        <v>39877</v>
      </c>
      <c r="U145" s="52">
        <v>42003</v>
      </c>
      <c r="V145" s="52">
        <v>43877</v>
      </c>
      <c r="W145" s="52">
        <v>45452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6823</v>
      </c>
      <c r="D147" s="52">
        <v>6852</v>
      </c>
      <c r="E147" s="52">
        <v>7063</v>
      </c>
      <c r="F147" s="52">
        <v>14620</v>
      </c>
      <c r="G147" s="52">
        <v>16796</v>
      </c>
      <c r="H147" s="52">
        <v>20802</v>
      </c>
      <c r="I147" s="52">
        <v>19749</v>
      </c>
      <c r="J147" s="52">
        <v>22831</v>
      </c>
      <c r="K147" s="52">
        <v>26811</v>
      </c>
      <c r="L147" s="52">
        <v>27608</v>
      </c>
      <c r="M147" s="52">
        <v>30240</v>
      </c>
      <c r="N147" s="52">
        <v>33510</v>
      </c>
      <c r="O147" s="52">
        <v>39723</v>
      </c>
      <c r="P147" s="52">
        <v>38616</v>
      </c>
      <c r="Q147" s="52">
        <v>35680</v>
      </c>
      <c r="R147" s="52">
        <v>39419</v>
      </c>
      <c r="S147" s="52">
        <v>51998</v>
      </c>
      <c r="T147" s="52">
        <v>77545</v>
      </c>
      <c r="U147" s="52">
        <v>83958</v>
      </c>
      <c r="V147" s="52">
        <v>93583</v>
      </c>
      <c r="W147" s="52">
        <v>105041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9961</v>
      </c>
      <c r="D149" s="52">
        <v>10002</v>
      </c>
      <c r="E149" s="52">
        <v>10283</v>
      </c>
      <c r="F149" s="52">
        <v>11137</v>
      </c>
      <c r="G149" s="52">
        <v>12955</v>
      </c>
      <c r="H149" s="52">
        <v>16129</v>
      </c>
      <c r="I149" s="52">
        <v>15038</v>
      </c>
      <c r="J149" s="52">
        <v>19121</v>
      </c>
      <c r="K149" s="52">
        <v>27185</v>
      </c>
      <c r="L149" s="52">
        <v>30935</v>
      </c>
      <c r="M149" s="52">
        <v>32314</v>
      </c>
      <c r="N149" s="52">
        <v>30361</v>
      </c>
      <c r="O149" s="52">
        <v>27943</v>
      </c>
      <c r="P149" s="52">
        <v>26241</v>
      </c>
      <c r="Q149" s="52">
        <v>25867</v>
      </c>
      <c r="R149" s="52">
        <v>29522</v>
      </c>
      <c r="S149" s="52">
        <v>36508</v>
      </c>
      <c r="T149" s="52">
        <v>41851</v>
      </c>
      <c r="U149" s="52">
        <v>45915</v>
      </c>
      <c r="V149" s="52">
        <v>51110</v>
      </c>
      <c r="W149" s="52">
        <v>58444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19</v>
      </c>
      <c r="D150" s="52">
        <v>20</v>
      </c>
      <c r="E150" s="52">
        <v>19</v>
      </c>
      <c r="F150" s="52">
        <v>19</v>
      </c>
      <c r="G150" s="52">
        <v>24</v>
      </c>
      <c r="H150" s="52">
        <v>26</v>
      </c>
      <c r="I150" s="52">
        <v>24</v>
      </c>
      <c r="J150" s="52">
        <v>28</v>
      </c>
      <c r="K150" s="52">
        <v>51</v>
      </c>
      <c r="L150" s="52">
        <v>69</v>
      </c>
      <c r="M150" s="52">
        <v>104</v>
      </c>
      <c r="N150" s="52">
        <v>102</v>
      </c>
      <c r="O150" s="52">
        <v>115</v>
      </c>
      <c r="P150" s="52">
        <v>139</v>
      </c>
      <c r="Q150" s="52">
        <v>190</v>
      </c>
      <c r="R150" s="52">
        <v>206</v>
      </c>
      <c r="S150" s="52">
        <v>227</v>
      </c>
      <c r="T150" s="52">
        <v>239</v>
      </c>
      <c r="U150" s="52">
        <v>306</v>
      </c>
      <c r="V150" s="52">
        <v>462</v>
      </c>
      <c r="W150" s="52">
        <v>581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1302</v>
      </c>
      <c r="D153" s="52">
        <v>1327</v>
      </c>
      <c r="E153" s="52">
        <v>1494</v>
      </c>
      <c r="F153" s="52">
        <v>1916</v>
      </c>
      <c r="G153" s="52">
        <v>2680</v>
      </c>
      <c r="H153" s="52">
        <v>3951</v>
      </c>
      <c r="I153" s="52">
        <v>5202</v>
      </c>
      <c r="J153" s="52">
        <v>8327</v>
      </c>
      <c r="K153" s="52">
        <v>12077</v>
      </c>
      <c r="L153" s="52">
        <v>12742</v>
      </c>
      <c r="M153" s="52">
        <v>14865</v>
      </c>
      <c r="N153" s="52">
        <v>19271</v>
      </c>
      <c r="O153" s="52">
        <v>22175</v>
      </c>
      <c r="P153" s="52">
        <v>19468</v>
      </c>
      <c r="Q153" s="52">
        <v>19341</v>
      </c>
      <c r="R153" s="52">
        <v>20132</v>
      </c>
      <c r="S153" s="52">
        <v>23158</v>
      </c>
      <c r="T153" s="52">
        <v>26533</v>
      </c>
      <c r="U153" s="52">
        <v>28939</v>
      </c>
      <c r="V153" s="52">
        <v>28707</v>
      </c>
      <c r="W153" s="52">
        <v>30178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227</v>
      </c>
      <c r="D154" s="52">
        <v>232</v>
      </c>
      <c r="E154" s="52">
        <v>252</v>
      </c>
      <c r="F154" s="52">
        <v>315</v>
      </c>
      <c r="G154" s="52">
        <v>434</v>
      </c>
      <c r="H154" s="52">
        <v>650</v>
      </c>
      <c r="I154" s="52">
        <v>878</v>
      </c>
      <c r="J154" s="52">
        <v>1514</v>
      </c>
      <c r="K154" s="52">
        <v>2349</v>
      </c>
      <c r="L154" s="52">
        <v>3297</v>
      </c>
      <c r="M154" s="52">
        <v>4819</v>
      </c>
      <c r="N154" s="52">
        <v>6857</v>
      </c>
      <c r="O154" s="52">
        <v>9138</v>
      </c>
      <c r="P154" s="52">
        <v>11200</v>
      </c>
      <c r="Q154" s="52">
        <v>14205</v>
      </c>
      <c r="R154" s="52">
        <v>15163</v>
      </c>
      <c r="S154" s="52">
        <v>15541</v>
      </c>
      <c r="T154" s="52">
        <v>15630</v>
      </c>
      <c r="U154" s="52">
        <v>18484</v>
      </c>
      <c r="V154" s="52">
        <v>25610</v>
      </c>
      <c r="W154" s="52">
        <v>31837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3754</v>
      </c>
      <c r="D158" s="52">
        <v>3769</v>
      </c>
      <c r="E158" s="52">
        <v>3876</v>
      </c>
      <c r="F158" s="52">
        <v>4204</v>
      </c>
      <c r="G158" s="52">
        <v>4892</v>
      </c>
      <c r="H158" s="52">
        <v>6097</v>
      </c>
      <c r="I158" s="52">
        <v>5731</v>
      </c>
      <c r="J158" s="52">
        <v>7397</v>
      </c>
      <c r="K158" s="52">
        <v>10589</v>
      </c>
      <c r="L158" s="52">
        <v>12375</v>
      </c>
      <c r="M158" s="52">
        <v>13055</v>
      </c>
      <c r="N158" s="52">
        <v>13479</v>
      </c>
      <c r="O158" s="52">
        <v>13324</v>
      </c>
      <c r="P158" s="52">
        <v>12621</v>
      </c>
      <c r="Q158" s="52">
        <v>13762</v>
      </c>
      <c r="R158" s="52">
        <v>15572</v>
      </c>
      <c r="S158" s="52">
        <v>18692</v>
      </c>
      <c r="T158" s="52">
        <v>20747</v>
      </c>
      <c r="U158" s="52">
        <v>22116</v>
      </c>
      <c r="V158" s="52">
        <v>23279</v>
      </c>
      <c r="W158" s="52">
        <v>25338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7756</v>
      </c>
      <c r="D159" s="36">
        <v>7810</v>
      </c>
      <c r="E159" s="36">
        <v>8172</v>
      </c>
      <c r="F159" s="36">
        <v>9183</v>
      </c>
      <c r="G159" s="36">
        <v>11206</v>
      </c>
      <c r="H159" s="36">
        <v>14658</v>
      </c>
      <c r="I159" s="36">
        <v>15408</v>
      </c>
      <c r="J159" s="36">
        <v>21597</v>
      </c>
      <c r="K159" s="36">
        <v>31081</v>
      </c>
      <c r="L159" s="36">
        <v>34667</v>
      </c>
      <c r="M159" s="36">
        <v>39050</v>
      </c>
      <c r="N159" s="36">
        <v>43115</v>
      </c>
      <c r="O159" s="36">
        <v>46046</v>
      </c>
      <c r="P159" s="36">
        <v>44426</v>
      </c>
      <c r="Q159" s="36">
        <v>45859</v>
      </c>
      <c r="R159" s="36">
        <v>49467</v>
      </c>
      <c r="S159" s="36">
        <v>56750</v>
      </c>
      <c r="T159" s="36">
        <v>63523</v>
      </c>
      <c r="U159" s="36">
        <v>71543</v>
      </c>
      <c r="V159" s="36">
        <v>82612</v>
      </c>
      <c r="W159" s="36">
        <v>95688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85853</v>
      </c>
      <c r="D163" s="52">
        <v>85941</v>
      </c>
      <c r="E163" s="52">
        <v>86520</v>
      </c>
      <c r="F163" s="52">
        <v>87931</v>
      </c>
      <c r="G163" s="52">
        <v>90514</v>
      </c>
      <c r="H163" s="52">
        <v>94700</v>
      </c>
      <c r="I163" s="52">
        <v>101012</v>
      </c>
      <c r="J163" s="52">
        <v>110005</v>
      </c>
      <c r="K163" s="52">
        <v>122074</v>
      </c>
      <c r="L163" s="52">
        <v>137527</v>
      </c>
      <c r="M163" s="52">
        <v>156700</v>
      </c>
      <c r="N163" s="52">
        <v>179979</v>
      </c>
      <c r="O163" s="52">
        <v>255036</v>
      </c>
      <c r="P163" s="52">
        <v>317777</v>
      </c>
      <c r="Q163" s="52">
        <v>145313</v>
      </c>
      <c r="R163" s="52">
        <v>142822</v>
      </c>
      <c r="S163" s="52">
        <v>243062</v>
      </c>
      <c r="T163" s="52">
        <v>230885</v>
      </c>
      <c r="U163" s="52">
        <v>247357</v>
      </c>
      <c r="V163" s="52">
        <v>256888</v>
      </c>
      <c r="W163" s="52">
        <v>256156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50888</v>
      </c>
      <c r="D165" s="52">
        <v>51207</v>
      </c>
      <c r="E165" s="52">
        <v>53375</v>
      </c>
      <c r="F165" s="52">
        <v>95241</v>
      </c>
      <c r="G165" s="52">
        <v>116779</v>
      </c>
      <c r="H165" s="52">
        <v>150479</v>
      </c>
      <c r="I165" s="52">
        <v>160711</v>
      </c>
      <c r="J165" s="52">
        <v>190783</v>
      </c>
      <c r="K165" s="52">
        <v>193021</v>
      </c>
      <c r="L165" s="52">
        <v>177578</v>
      </c>
      <c r="M165" s="52">
        <v>206991</v>
      </c>
      <c r="N165" s="52">
        <v>228045</v>
      </c>
      <c r="O165" s="52">
        <v>275433</v>
      </c>
      <c r="P165" s="52">
        <v>262922</v>
      </c>
      <c r="Q165" s="52">
        <v>169315</v>
      </c>
      <c r="R165" s="52">
        <v>144872</v>
      </c>
      <c r="S165" s="52">
        <v>224449</v>
      </c>
      <c r="T165" s="52">
        <v>244083</v>
      </c>
      <c r="U165" s="52">
        <v>268981</v>
      </c>
      <c r="V165" s="52">
        <v>293840</v>
      </c>
      <c r="W165" s="52">
        <v>240509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148596</v>
      </c>
      <c r="D167" s="52">
        <v>149105</v>
      </c>
      <c r="E167" s="52">
        <v>152551</v>
      </c>
      <c r="F167" s="52">
        <v>161537</v>
      </c>
      <c r="G167" s="52">
        <v>179069</v>
      </c>
      <c r="H167" s="52">
        <v>208229</v>
      </c>
      <c r="I167" s="52">
        <v>162900</v>
      </c>
      <c r="J167" s="52">
        <v>181779</v>
      </c>
      <c r="K167" s="52">
        <v>245192</v>
      </c>
      <c r="L167" s="52">
        <v>241690</v>
      </c>
      <c r="M167" s="52">
        <v>257364</v>
      </c>
      <c r="N167" s="52">
        <v>249467</v>
      </c>
      <c r="O167" s="52">
        <v>241060</v>
      </c>
      <c r="P167" s="52">
        <v>232222</v>
      </c>
      <c r="Q167" s="52">
        <v>150308</v>
      </c>
      <c r="R167" s="52">
        <v>178265</v>
      </c>
      <c r="S167" s="52">
        <v>225398</v>
      </c>
      <c r="T167" s="52">
        <v>216375</v>
      </c>
      <c r="U167" s="52">
        <v>189459</v>
      </c>
      <c r="V167" s="52">
        <v>168730</v>
      </c>
      <c r="W167" s="52">
        <v>149362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288</v>
      </c>
      <c r="D168" s="52">
        <v>289</v>
      </c>
      <c r="E168" s="52">
        <v>288</v>
      </c>
      <c r="F168" s="52">
        <v>293</v>
      </c>
      <c r="G168" s="52">
        <v>310</v>
      </c>
      <c r="H168" s="52">
        <v>348</v>
      </c>
      <c r="I168" s="52">
        <v>239</v>
      </c>
      <c r="J168" s="52">
        <v>260</v>
      </c>
      <c r="K168" s="52">
        <v>368</v>
      </c>
      <c r="L168" s="52">
        <v>605</v>
      </c>
      <c r="M168" s="52">
        <v>814</v>
      </c>
      <c r="N168" s="52">
        <v>793</v>
      </c>
      <c r="O168" s="52">
        <v>925</v>
      </c>
      <c r="P168" s="52">
        <v>1177</v>
      </c>
      <c r="Q168" s="52">
        <v>1221</v>
      </c>
      <c r="R168" s="52">
        <v>1325</v>
      </c>
      <c r="S168" s="52">
        <v>1422</v>
      </c>
      <c r="T168" s="52">
        <v>1039</v>
      </c>
      <c r="U168" s="52">
        <v>933</v>
      </c>
      <c r="V168" s="52">
        <v>1343</v>
      </c>
      <c r="W168" s="52">
        <v>1381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19430</v>
      </c>
      <c r="D171" s="52">
        <v>19752</v>
      </c>
      <c r="E171" s="52">
        <v>21828</v>
      </c>
      <c r="F171" s="52">
        <v>26640</v>
      </c>
      <c r="G171" s="52">
        <v>34875</v>
      </c>
      <c r="H171" s="52">
        <v>47777</v>
      </c>
      <c r="I171" s="52">
        <v>55978</v>
      </c>
      <c r="J171" s="52">
        <v>85959</v>
      </c>
      <c r="K171" s="52">
        <v>117582</v>
      </c>
      <c r="L171" s="52">
        <v>102981</v>
      </c>
      <c r="M171" s="52">
        <v>122622</v>
      </c>
      <c r="N171" s="52">
        <v>160296</v>
      </c>
      <c r="O171" s="52">
        <v>189719</v>
      </c>
      <c r="P171" s="52">
        <v>170840</v>
      </c>
      <c r="Q171" s="52">
        <v>113621</v>
      </c>
      <c r="R171" s="52">
        <v>122121</v>
      </c>
      <c r="S171" s="52">
        <v>145617</v>
      </c>
      <c r="T171" s="52">
        <v>144644</v>
      </c>
      <c r="U171" s="52">
        <v>132836</v>
      </c>
      <c r="V171" s="52">
        <v>106643</v>
      </c>
      <c r="W171" s="52">
        <v>84610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3392</v>
      </c>
      <c r="D172" s="52">
        <v>3436</v>
      </c>
      <c r="E172" s="52">
        <v>3716</v>
      </c>
      <c r="F172" s="52">
        <v>4395</v>
      </c>
      <c r="G172" s="52">
        <v>5631</v>
      </c>
      <c r="H172" s="52">
        <v>7709</v>
      </c>
      <c r="I172" s="52">
        <v>9062</v>
      </c>
      <c r="J172" s="52">
        <v>15078</v>
      </c>
      <c r="K172" s="52">
        <v>21671</v>
      </c>
      <c r="L172" s="52">
        <v>26710</v>
      </c>
      <c r="M172" s="52">
        <v>38373</v>
      </c>
      <c r="N172" s="52">
        <v>54261</v>
      </c>
      <c r="O172" s="52">
        <v>74950</v>
      </c>
      <c r="P172" s="52">
        <v>94001</v>
      </c>
      <c r="Q172" s="52">
        <v>89783</v>
      </c>
      <c r="R172" s="52">
        <v>97288</v>
      </c>
      <c r="S172" s="52">
        <v>97796</v>
      </c>
      <c r="T172" s="52">
        <v>73821</v>
      </c>
      <c r="U172" s="52">
        <v>66386</v>
      </c>
      <c r="V172" s="52">
        <v>81054</v>
      </c>
      <c r="W172" s="52">
        <v>83658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56003</v>
      </c>
      <c r="D176" s="52">
        <v>56193</v>
      </c>
      <c r="E176" s="52">
        <v>57489</v>
      </c>
      <c r="F176" s="52">
        <v>60906</v>
      </c>
      <c r="G176" s="52">
        <v>67519</v>
      </c>
      <c r="H176" s="52">
        <v>78574</v>
      </c>
      <c r="I176" s="52">
        <v>61831</v>
      </c>
      <c r="J176" s="52">
        <v>70159</v>
      </c>
      <c r="K176" s="52">
        <v>95090</v>
      </c>
      <c r="L176" s="52">
        <v>97112</v>
      </c>
      <c r="M176" s="52">
        <v>104300</v>
      </c>
      <c r="N176" s="52">
        <v>110119</v>
      </c>
      <c r="O176" s="52">
        <v>113773</v>
      </c>
      <c r="P176" s="52">
        <v>111949</v>
      </c>
      <c r="Q176" s="52">
        <v>80439</v>
      </c>
      <c r="R176" s="52">
        <v>95553</v>
      </c>
      <c r="S176" s="52">
        <v>117631</v>
      </c>
      <c r="T176" s="52">
        <v>111076</v>
      </c>
      <c r="U176" s="52">
        <v>96164</v>
      </c>
      <c r="V176" s="52">
        <v>80843</v>
      </c>
      <c r="W176" s="52">
        <v>66321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115703</v>
      </c>
      <c r="D177" s="36">
        <v>116387</v>
      </c>
      <c r="E177" s="36">
        <v>120896</v>
      </c>
      <c r="F177" s="36">
        <v>131960</v>
      </c>
      <c r="G177" s="36">
        <v>152368</v>
      </c>
      <c r="H177" s="36">
        <v>185497</v>
      </c>
      <c r="I177" s="36">
        <v>166344</v>
      </c>
      <c r="J177" s="36">
        <v>212922</v>
      </c>
      <c r="K177" s="36">
        <v>289718</v>
      </c>
      <c r="L177" s="36">
        <v>274884</v>
      </c>
      <c r="M177" s="36">
        <v>314879</v>
      </c>
      <c r="N177" s="36">
        <v>354703</v>
      </c>
      <c r="O177" s="36">
        <v>392895</v>
      </c>
      <c r="P177" s="36">
        <v>386297</v>
      </c>
      <c r="Q177" s="36">
        <v>274477</v>
      </c>
      <c r="R177" s="36">
        <v>303447</v>
      </c>
      <c r="S177" s="36">
        <v>352648</v>
      </c>
      <c r="T177" s="36">
        <v>324784</v>
      </c>
      <c r="U177" s="36">
        <v>293439</v>
      </c>
      <c r="V177" s="36">
        <v>276948</v>
      </c>
      <c r="W177" s="36">
        <v>252704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40822</v>
      </c>
      <c r="D5" s="52">
        <v>31541</v>
      </c>
      <c r="E5" s="52">
        <v>27106</v>
      </c>
      <c r="F5" s="52">
        <v>54793</v>
      </c>
      <c r="G5" s="52">
        <v>40175</v>
      </c>
      <c r="H5" s="52">
        <v>37089</v>
      </c>
      <c r="I5" s="52">
        <v>25534</v>
      </c>
      <c r="J5" s="52">
        <v>37001</v>
      </c>
      <c r="K5" s="52">
        <v>29020</v>
      </c>
      <c r="L5" s="52">
        <v>8984</v>
      </c>
      <c r="M5" s="52">
        <v>12086</v>
      </c>
      <c r="N5" s="52">
        <v>8003</v>
      </c>
      <c r="O5" s="52">
        <v>9030</v>
      </c>
      <c r="P5" s="52">
        <v>4127</v>
      </c>
      <c r="Q5" s="52">
        <v>32069</v>
      </c>
      <c r="R5" s="52">
        <v>57770</v>
      </c>
      <c r="S5" s="52">
        <v>91921</v>
      </c>
      <c r="T5" s="52">
        <v>35829</v>
      </c>
      <c r="U5" s="52">
        <v>14516</v>
      </c>
      <c r="V5" s="52">
        <v>1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9918</v>
      </c>
      <c r="D8" s="52">
        <v>8045</v>
      </c>
      <c r="E8" s="52">
        <v>8942</v>
      </c>
      <c r="F8" s="52">
        <v>19481</v>
      </c>
      <c r="G8" s="52">
        <v>35104</v>
      </c>
      <c r="H8" s="52">
        <v>17601</v>
      </c>
      <c r="I8" s="52">
        <v>18133</v>
      </c>
      <c r="J8" s="52">
        <v>12751</v>
      </c>
      <c r="K8" s="52">
        <v>16340</v>
      </c>
      <c r="L8" s="52">
        <v>15453</v>
      </c>
      <c r="M8" s="52">
        <v>7338</v>
      </c>
      <c r="N8" s="52">
        <v>11251</v>
      </c>
      <c r="O8" s="52">
        <v>8447</v>
      </c>
      <c r="P8" s="52">
        <v>7359</v>
      </c>
      <c r="Q8" s="52">
        <v>5708</v>
      </c>
      <c r="R8" s="52">
        <v>20008</v>
      </c>
      <c r="S8" s="52">
        <v>29328</v>
      </c>
      <c r="T8" s="52">
        <v>36910</v>
      </c>
      <c r="U8" s="52">
        <v>21298</v>
      </c>
      <c r="V8" s="52">
        <v>11192</v>
      </c>
      <c r="W8" s="52">
        <v>5458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8749</v>
      </c>
      <c r="D10" s="52">
        <v>8377</v>
      </c>
      <c r="E10" s="52">
        <v>9614</v>
      </c>
      <c r="F10" s="52">
        <v>9398</v>
      </c>
      <c r="G10" s="52">
        <v>6590</v>
      </c>
      <c r="H10" s="52">
        <v>3254</v>
      </c>
      <c r="I10" s="52">
        <v>2996</v>
      </c>
      <c r="J10" s="52">
        <v>11114</v>
      </c>
      <c r="K10" s="52">
        <v>8033</v>
      </c>
      <c r="L10" s="52">
        <v>9476</v>
      </c>
      <c r="M10" s="52">
        <v>11825</v>
      </c>
      <c r="N10" s="52">
        <v>12339</v>
      </c>
      <c r="O10" s="52">
        <v>10505</v>
      </c>
      <c r="P10" s="52">
        <v>4336</v>
      </c>
      <c r="Q10" s="52">
        <v>4115</v>
      </c>
      <c r="R10" s="52">
        <v>4584</v>
      </c>
      <c r="S10" s="52">
        <v>5342</v>
      </c>
      <c r="T10" s="52">
        <v>5704</v>
      </c>
      <c r="U10" s="52">
        <v>4725</v>
      </c>
      <c r="V10" s="52">
        <v>7892</v>
      </c>
      <c r="W10" s="52">
        <v>5794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29971</v>
      </c>
      <c r="D11" s="52">
        <v>30038</v>
      </c>
      <c r="E11" s="52">
        <v>30724</v>
      </c>
      <c r="F11" s="52">
        <v>46947</v>
      </c>
      <c r="G11" s="52">
        <v>28396</v>
      </c>
      <c r="H11" s="52">
        <v>33995</v>
      </c>
      <c r="I11" s="52">
        <v>14948</v>
      </c>
      <c r="J11" s="52">
        <v>17728</v>
      </c>
      <c r="K11" s="52">
        <v>23792</v>
      </c>
      <c r="L11" s="52">
        <v>15949</v>
      </c>
      <c r="M11" s="52">
        <v>18253</v>
      </c>
      <c r="N11" s="52">
        <v>15892</v>
      </c>
      <c r="O11" s="52">
        <v>14065</v>
      </c>
      <c r="P11" s="52">
        <v>17269</v>
      </c>
      <c r="Q11" s="52">
        <v>24550</v>
      </c>
      <c r="R11" s="52">
        <v>38879</v>
      </c>
      <c r="S11" s="52">
        <v>47822</v>
      </c>
      <c r="T11" s="52">
        <v>17483</v>
      </c>
      <c r="U11" s="52">
        <v>7993</v>
      </c>
      <c r="V11" s="52">
        <v>0</v>
      </c>
      <c r="W11" s="52">
        <v>9487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33</v>
      </c>
      <c r="E12" s="52">
        <v>103</v>
      </c>
      <c r="F12" s="52">
        <v>122</v>
      </c>
      <c r="G12" s="52">
        <v>61</v>
      </c>
      <c r="H12" s="52">
        <v>51</v>
      </c>
      <c r="I12" s="52">
        <v>112</v>
      </c>
      <c r="J12" s="52">
        <v>200</v>
      </c>
      <c r="K12" s="52">
        <v>218</v>
      </c>
      <c r="L12" s="52">
        <v>79</v>
      </c>
      <c r="M12" s="52">
        <v>0</v>
      </c>
      <c r="N12" s="52">
        <v>88</v>
      </c>
      <c r="O12" s="52">
        <v>134</v>
      </c>
      <c r="P12" s="52">
        <v>133</v>
      </c>
      <c r="Q12" s="52">
        <v>390</v>
      </c>
      <c r="R12" s="52">
        <v>432</v>
      </c>
      <c r="S12" s="52">
        <v>416</v>
      </c>
      <c r="T12" s="52">
        <v>87</v>
      </c>
      <c r="U12" s="52">
        <v>19</v>
      </c>
      <c r="V12" s="52">
        <v>0</v>
      </c>
      <c r="W12" s="52">
        <v>116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18974</v>
      </c>
      <c r="D15" s="52">
        <v>10893</v>
      </c>
      <c r="E15" s="52">
        <v>5343</v>
      </c>
      <c r="F15" s="52">
        <v>16193</v>
      </c>
      <c r="G15" s="52">
        <v>25370</v>
      </c>
      <c r="H15" s="52">
        <v>23981</v>
      </c>
      <c r="I15" s="52">
        <v>13573</v>
      </c>
      <c r="J15" s="52">
        <v>14420</v>
      </c>
      <c r="K15" s="52">
        <v>14247</v>
      </c>
      <c r="L15" s="52">
        <v>9524</v>
      </c>
      <c r="M15" s="52">
        <v>15006</v>
      </c>
      <c r="N15" s="52">
        <v>12168</v>
      </c>
      <c r="O15" s="52">
        <v>8665</v>
      </c>
      <c r="P15" s="52">
        <v>5072</v>
      </c>
      <c r="Q15" s="52">
        <v>14632</v>
      </c>
      <c r="R15" s="52">
        <v>15868</v>
      </c>
      <c r="S15" s="52">
        <v>26231</v>
      </c>
      <c r="T15" s="52">
        <v>15283</v>
      </c>
      <c r="U15" s="52">
        <v>9265</v>
      </c>
      <c r="V15" s="52">
        <v>0</v>
      </c>
      <c r="W15" s="52">
        <v>6056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2544</v>
      </c>
      <c r="D16" s="52">
        <v>1707</v>
      </c>
      <c r="E16" s="52">
        <v>1470</v>
      </c>
      <c r="F16" s="52">
        <v>3922</v>
      </c>
      <c r="G16" s="52">
        <v>4684</v>
      </c>
      <c r="H16" s="52">
        <v>6019</v>
      </c>
      <c r="I16" s="52">
        <v>8896</v>
      </c>
      <c r="J16" s="52">
        <v>14906</v>
      </c>
      <c r="K16" s="52">
        <v>15014</v>
      </c>
      <c r="L16" s="52">
        <v>5645</v>
      </c>
      <c r="M16" s="52">
        <v>3004</v>
      </c>
      <c r="N16" s="52">
        <v>6285</v>
      </c>
      <c r="O16" s="52">
        <v>6794</v>
      </c>
      <c r="P16" s="52">
        <v>8416</v>
      </c>
      <c r="Q16" s="52">
        <v>14513</v>
      </c>
      <c r="R16" s="52">
        <v>22120</v>
      </c>
      <c r="S16" s="52">
        <v>28732</v>
      </c>
      <c r="T16" s="52">
        <v>10552</v>
      </c>
      <c r="U16" s="52">
        <v>7180</v>
      </c>
      <c r="V16" s="52">
        <v>0</v>
      </c>
      <c r="W16" s="52">
        <v>5564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28048</v>
      </c>
      <c r="D20" s="52">
        <v>32581</v>
      </c>
      <c r="E20" s="52">
        <v>33085</v>
      </c>
      <c r="F20" s="52">
        <v>36596</v>
      </c>
      <c r="G20" s="52">
        <v>33935</v>
      </c>
      <c r="H20" s="52">
        <v>32826</v>
      </c>
      <c r="I20" s="52">
        <v>23841</v>
      </c>
      <c r="J20" s="52">
        <v>27671</v>
      </c>
      <c r="K20" s="52">
        <v>35107</v>
      </c>
      <c r="L20" s="52">
        <v>33317</v>
      </c>
      <c r="M20" s="52">
        <v>36477</v>
      </c>
      <c r="N20" s="52">
        <v>27517</v>
      </c>
      <c r="O20" s="52">
        <v>24646</v>
      </c>
      <c r="P20" s="52">
        <v>7693</v>
      </c>
      <c r="Q20" s="52">
        <v>14669</v>
      </c>
      <c r="R20" s="52">
        <v>15641</v>
      </c>
      <c r="S20" s="52">
        <v>22528</v>
      </c>
      <c r="T20" s="52">
        <v>14076</v>
      </c>
      <c r="U20" s="52">
        <v>13939</v>
      </c>
      <c r="V20" s="52">
        <v>7084</v>
      </c>
      <c r="W20" s="52">
        <v>2922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9040</v>
      </c>
      <c r="D21" s="52">
        <v>8083</v>
      </c>
      <c r="E21" s="52">
        <v>6687</v>
      </c>
      <c r="F21" s="52">
        <v>13905</v>
      </c>
      <c r="G21" s="52">
        <v>10266</v>
      </c>
      <c r="H21" s="52">
        <v>9948</v>
      </c>
      <c r="I21" s="52">
        <v>4662</v>
      </c>
      <c r="J21" s="52">
        <v>6547</v>
      </c>
      <c r="K21" s="52">
        <v>6708</v>
      </c>
      <c r="L21" s="52">
        <v>2128</v>
      </c>
      <c r="M21" s="52">
        <v>2690</v>
      </c>
      <c r="N21" s="52">
        <v>4474</v>
      </c>
      <c r="O21" s="52">
        <v>3433</v>
      </c>
      <c r="P21" s="52">
        <v>5689</v>
      </c>
      <c r="Q21" s="52">
        <v>8074</v>
      </c>
      <c r="R21" s="52">
        <v>14361</v>
      </c>
      <c r="S21" s="52">
        <v>19695</v>
      </c>
      <c r="T21" s="52">
        <v>6599</v>
      </c>
      <c r="U21" s="52">
        <v>2475</v>
      </c>
      <c r="V21" s="52">
        <v>352</v>
      </c>
      <c r="W21" s="52">
        <v>3720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32705</v>
      </c>
      <c r="D22" s="36">
        <v>19974</v>
      </c>
      <c r="E22" s="36">
        <v>17299</v>
      </c>
      <c r="F22" s="36">
        <v>36543</v>
      </c>
      <c r="G22" s="36">
        <v>32614</v>
      </c>
      <c r="H22" s="36">
        <v>38315</v>
      </c>
      <c r="I22" s="36">
        <v>17478</v>
      </c>
      <c r="J22" s="36">
        <v>25123</v>
      </c>
      <c r="K22" s="36">
        <v>21014</v>
      </c>
      <c r="L22" s="36">
        <v>5925</v>
      </c>
      <c r="M22" s="36">
        <v>7042</v>
      </c>
      <c r="N22" s="36">
        <v>13853</v>
      </c>
      <c r="O22" s="36">
        <v>12379</v>
      </c>
      <c r="P22" s="36">
        <v>19760</v>
      </c>
      <c r="Q22" s="36">
        <v>34898</v>
      </c>
      <c r="R22" s="36">
        <v>51872</v>
      </c>
      <c r="S22" s="36">
        <v>67876</v>
      </c>
      <c r="T22" s="36">
        <v>28560</v>
      </c>
      <c r="U22" s="36">
        <v>13374</v>
      </c>
      <c r="V22" s="36">
        <v>2163</v>
      </c>
      <c r="W22" s="36">
        <v>15442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58005</v>
      </c>
      <c r="E26" s="52">
        <v>68448</v>
      </c>
      <c r="F26" s="52">
        <v>102903</v>
      </c>
      <c r="G26" s="52">
        <v>90211</v>
      </c>
      <c r="H26" s="52">
        <v>84781</v>
      </c>
      <c r="I26" s="52">
        <v>114230</v>
      </c>
      <c r="J26" s="52">
        <v>111760</v>
      </c>
      <c r="K26" s="52">
        <v>63808</v>
      </c>
      <c r="L26" s="52">
        <v>61693</v>
      </c>
      <c r="M26" s="52">
        <v>76437</v>
      </c>
      <c r="N26" s="52">
        <v>117993</v>
      </c>
      <c r="O26" s="52">
        <v>95212</v>
      </c>
      <c r="P26" s="52">
        <v>0</v>
      </c>
      <c r="Q26" s="52">
        <v>29978</v>
      </c>
      <c r="R26" s="52">
        <v>38006</v>
      </c>
      <c r="S26" s="52">
        <v>73480</v>
      </c>
      <c r="T26" s="52">
        <v>52578</v>
      </c>
      <c r="U26" s="52">
        <v>22576</v>
      </c>
      <c r="V26" s="52">
        <v>45530</v>
      </c>
      <c r="W26" s="52">
        <v>106425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34205</v>
      </c>
      <c r="D29" s="52">
        <v>30760</v>
      </c>
      <c r="E29" s="52">
        <v>12629</v>
      </c>
      <c r="F29" s="52">
        <v>41547</v>
      </c>
      <c r="G29" s="52">
        <v>75660</v>
      </c>
      <c r="H29" s="52">
        <v>43207</v>
      </c>
      <c r="I29" s="52">
        <v>50733</v>
      </c>
      <c r="J29" s="52">
        <v>48040</v>
      </c>
      <c r="K29" s="52">
        <v>48871</v>
      </c>
      <c r="L29" s="52">
        <v>41881</v>
      </c>
      <c r="M29" s="52">
        <v>36156</v>
      </c>
      <c r="N29" s="52">
        <v>55807</v>
      </c>
      <c r="O29" s="52">
        <v>54644</v>
      </c>
      <c r="P29" s="52">
        <v>40135</v>
      </c>
      <c r="Q29" s="52">
        <v>13260</v>
      </c>
      <c r="R29" s="52">
        <v>27203</v>
      </c>
      <c r="S29" s="52">
        <v>33136</v>
      </c>
      <c r="T29" s="52">
        <v>44664</v>
      </c>
      <c r="U29" s="52">
        <v>37082</v>
      </c>
      <c r="V29" s="52">
        <v>28132</v>
      </c>
      <c r="W29" s="52">
        <v>33458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87999</v>
      </c>
      <c r="D31" s="52">
        <v>156566</v>
      </c>
      <c r="E31" s="52">
        <v>186576</v>
      </c>
      <c r="F31" s="52">
        <v>188342</v>
      </c>
      <c r="G31" s="52">
        <v>131165</v>
      </c>
      <c r="H31" s="52">
        <v>152937</v>
      </c>
      <c r="I31" s="52">
        <v>65611</v>
      </c>
      <c r="J31" s="52">
        <v>52096</v>
      </c>
      <c r="K31" s="52">
        <v>48522</v>
      </c>
      <c r="L31" s="52">
        <v>67113</v>
      </c>
      <c r="M31" s="52">
        <v>78318</v>
      </c>
      <c r="N31" s="52">
        <v>94776</v>
      </c>
      <c r="O31" s="52">
        <v>84925</v>
      </c>
      <c r="P31" s="52">
        <v>44929</v>
      </c>
      <c r="Q31" s="52">
        <v>55765</v>
      </c>
      <c r="R31" s="52">
        <v>61003</v>
      </c>
      <c r="S31" s="52">
        <v>67130</v>
      </c>
      <c r="T31" s="52">
        <v>51080</v>
      </c>
      <c r="U31" s="52">
        <v>32266</v>
      </c>
      <c r="V31" s="52">
        <v>38800</v>
      </c>
      <c r="W31" s="52">
        <v>71095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173</v>
      </c>
      <c r="E32" s="52">
        <v>625</v>
      </c>
      <c r="F32" s="52">
        <v>491</v>
      </c>
      <c r="G32" s="52">
        <v>279</v>
      </c>
      <c r="H32" s="52">
        <v>233</v>
      </c>
      <c r="I32" s="52">
        <v>495</v>
      </c>
      <c r="J32" s="52">
        <v>592</v>
      </c>
      <c r="K32" s="52">
        <v>446</v>
      </c>
      <c r="L32" s="52">
        <v>335</v>
      </c>
      <c r="M32" s="52">
        <v>2</v>
      </c>
      <c r="N32" s="52">
        <v>540</v>
      </c>
      <c r="O32" s="52">
        <v>803</v>
      </c>
      <c r="P32" s="52">
        <v>349</v>
      </c>
      <c r="Q32" s="52">
        <v>890</v>
      </c>
      <c r="R32" s="52">
        <v>681</v>
      </c>
      <c r="S32" s="52">
        <v>588</v>
      </c>
      <c r="T32" s="52">
        <v>250</v>
      </c>
      <c r="U32" s="52">
        <v>77</v>
      </c>
      <c r="V32" s="52">
        <v>352</v>
      </c>
      <c r="W32" s="52">
        <v>901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55709</v>
      </c>
      <c r="D35" s="52">
        <v>56774</v>
      </c>
      <c r="E35" s="52">
        <v>32456</v>
      </c>
      <c r="F35" s="52">
        <v>64951</v>
      </c>
      <c r="G35" s="52">
        <v>117195</v>
      </c>
      <c r="H35" s="52">
        <v>107901</v>
      </c>
      <c r="I35" s="52">
        <v>59574</v>
      </c>
      <c r="J35" s="52">
        <v>42374</v>
      </c>
      <c r="K35" s="52">
        <v>29054</v>
      </c>
      <c r="L35" s="52">
        <v>40053</v>
      </c>
      <c r="M35" s="52">
        <v>64405</v>
      </c>
      <c r="N35" s="52">
        <v>72553</v>
      </c>
      <c r="O35" s="52">
        <v>52280</v>
      </c>
      <c r="P35" s="52">
        <v>13214</v>
      </c>
      <c r="Q35" s="52">
        <v>33211</v>
      </c>
      <c r="R35" s="52">
        <v>24919</v>
      </c>
      <c r="S35" s="52">
        <v>36831</v>
      </c>
      <c r="T35" s="52">
        <v>44622</v>
      </c>
      <c r="U35" s="52">
        <v>37423</v>
      </c>
      <c r="V35" s="52">
        <v>44077</v>
      </c>
      <c r="W35" s="52">
        <v>45338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7468</v>
      </c>
      <c r="D36" s="52">
        <v>8895</v>
      </c>
      <c r="E36" s="52">
        <v>8920</v>
      </c>
      <c r="F36" s="52">
        <v>15739</v>
      </c>
      <c r="G36" s="52">
        <v>21633</v>
      </c>
      <c r="H36" s="52">
        <v>27088</v>
      </c>
      <c r="I36" s="52">
        <v>39033</v>
      </c>
      <c r="J36" s="52">
        <v>43803</v>
      </c>
      <c r="K36" s="52">
        <v>30621</v>
      </c>
      <c r="L36" s="52">
        <v>23757</v>
      </c>
      <c r="M36" s="52">
        <v>12895</v>
      </c>
      <c r="N36" s="52">
        <v>37499</v>
      </c>
      <c r="O36" s="52">
        <v>41013</v>
      </c>
      <c r="P36" s="52">
        <v>21899</v>
      </c>
      <c r="Q36" s="52">
        <v>32994</v>
      </c>
      <c r="R36" s="52">
        <v>34712</v>
      </c>
      <c r="S36" s="52">
        <v>40319</v>
      </c>
      <c r="T36" s="52">
        <v>30854</v>
      </c>
      <c r="U36" s="52">
        <v>29012</v>
      </c>
      <c r="V36" s="52">
        <v>36275</v>
      </c>
      <c r="W36" s="52">
        <v>41747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32737</v>
      </c>
      <c r="D40" s="52">
        <v>64070</v>
      </c>
      <c r="E40" s="52">
        <v>63717</v>
      </c>
      <c r="F40" s="52">
        <v>74289</v>
      </c>
      <c r="G40" s="52">
        <v>64704</v>
      </c>
      <c r="H40" s="52">
        <v>59392</v>
      </c>
      <c r="I40" s="52">
        <v>34678</v>
      </c>
      <c r="J40" s="52">
        <v>28710</v>
      </c>
      <c r="K40" s="52">
        <v>26297</v>
      </c>
      <c r="L40" s="52">
        <v>34708</v>
      </c>
      <c r="M40" s="52">
        <v>42992</v>
      </c>
      <c r="N40" s="52">
        <v>50171</v>
      </c>
      <c r="O40" s="52">
        <v>38909</v>
      </c>
      <c r="P40" s="52">
        <v>17986</v>
      </c>
      <c r="Q40" s="52">
        <v>23087</v>
      </c>
      <c r="R40" s="52">
        <v>26311</v>
      </c>
      <c r="S40" s="52">
        <v>32587</v>
      </c>
      <c r="T40" s="52">
        <v>23805</v>
      </c>
      <c r="U40" s="52">
        <v>15435</v>
      </c>
      <c r="V40" s="52">
        <v>16840</v>
      </c>
      <c r="W40" s="52">
        <v>30895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118438</v>
      </c>
      <c r="D41" s="36">
        <v>158338</v>
      </c>
      <c r="E41" s="36">
        <v>164862</v>
      </c>
      <c r="F41" s="36">
        <v>195235</v>
      </c>
      <c r="G41" s="36">
        <v>205566</v>
      </c>
      <c r="H41" s="36">
        <v>228773</v>
      </c>
      <c r="I41" s="36">
        <v>130027</v>
      </c>
      <c r="J41" s="36">
        <v>110161</v>
      </c>
      <c r="K41" s="36">
        <v>82341</v>
      </c>
      <c r="L41" s="36">
        <v>96567</v>
      </c>
      <c r="M41" s="36">
        <v>112606</v>
      </c>
      <c r="N41" s="36">
        <v>155214</v>
      </c>
      <c r="O41" s="36">
        <v>140124</v>
      </c>
      <c r="P41" s="36">
        <v>62401</v>
      </c>
      <c r="Q41" s="36">
        <v>99788</v>
      </c>
      <c r="R41" s="36">
        <v>95014</v>
      </c>
      <c r="S41" s="36">
        <v>112304</v>
      </c>
      <c r="T41" s="36">
        <v>102988</v>
      </c>
      <c r="U41" s="36">
        <v>83347</v>
      </c>
      <c r="V41" s="36">
        <v>102675</v>
      </c>
      <c r="W41" s="36">
        <v>128183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213456</v>
      </c>
      <c r="D45" s="52">
        <v>312901</v>
      </c>
      <c r="E45" s="52">
        <v>357346</v>
      </c>
      <c r="F45" s="52">
        <v>315414</v>
      </c>
      <c r="G45" s="52">
        <v>151382</v>
      </c>
      <c r="H45" s="52">
        <v>25461</v>
      </c>
      <c r="I45" s="52">
        <v>119965</v>
      </c>
      <c r="J45" s="52">
        <v>191292</v>
      </c>
      <c r="K45" s="52">
        <v>200585</v>
      </c>
      <c r="L45" s="52">
        <v>200673</v>
      </c>
      <c r="M45" s="52">
        <v>299147</v>
      </c>
      <c r="N45" s="52">
        <v>415940</v>
      </c>
      <c r="O45" s="52">
        <v>588271</v>
      </c>
      <c r="P45" s="52">
        <v>390268</v>
      </c>
      <c r="Q45" s="52">
        <v>477360</v>
      </c>
      <c r="R45" s="52">
        <v>269537</v>
      </c>
      <c r="S45" s="52">
        <v>163096</v>
      </c>
      <c r="T45" s="52">
        <v>94235</v>
      </c>
      <c r="U45" s="52">
        <v>130295</v>
      </c>
      <c r="V45" s="52">
        <v>230435</v>
      </c>
      <c r="W45" s="52">
        <v>251468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83997</v>
      </c>
      <c r="D48" s="52">
        <v>78867</v>
      </c>
      <c r="E48" s="52">
        <v>81564</v>
      </c>
      <c r="F48" s="52">
        <v>177993</v>
      </c>
      <c r="G48" s="52">
        <v>226469</v>
      </c>
      <c r="H48" s="52">
        <v>68809</v>
      </c>
      <c r="I48" s="52">
        <v>36159</v>
      </c>
      <c r="J48" s="52">
        <v>55914</v>
      </c>
      <c r="K48" s="52">
        <v>88957</v>
      </c>
      <c r="L48" s="52">
        <v>117714</v>
      </c>
      <c r="M48" s="52">
        <v>115187</v>
      </c>
      <c r="N48" s="52">
        <v>194238</v>
      </c>
      <c r="O48" s="52">
        <v>194300</v>
      </c>
      <c r="P48" s="52">
        <v>217518</v>
      </c>
      <c r="Q48" s="52">
        <v>210794</v>
      </c>
      <c r="R48" s="52">
        <v>274837</v>
      </c>
      <c r="S48" s="52">
        <v>185470</v>
      </c>
      <c r="T48" s="52">
        <v>132752</v>
      </c>
      <c r="U48" s="52">
        <v>109337</v>
      </c>
      <c r="V48" s="52">
        <v>126583</v>
      </c>
      <c r="W48" s="52">
        <v>144856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72480</v>
      </c>
      <c r="D50" s="52">
        <v>89081</v>
      </c>
      <c r="E50" s="52">
        <v>101683</v>
      </c>
      <c r="F50" s="52">
        <v>98333</v>
      </c>
      <c r="G50" s="52">
        <v>76987</v>
      </c>
      <c r="H50" s="52">
        <v>58213</v>
      </c>
      <c r="I50" s="52">
        <v>74856</v>
      </c>
      <c r="J50" s="52">
        <v>146328</v>
      </c>
      <c r="K50" s="52">
        <v>115278</v>
      </c>
      <c r="L50" s="52">
        <v>110977</v>
      </c>
      <c r="M50" s="52">
        <v>150913</v>
      </c>
      <c r="N50" s="52">
        <v>198345</v>
      </c>
      <c r="O50" s="52">
        <v>230620</v>
      </c>
      <c r="P50" s="52">
        <v>46692</v>
      </c>
      <c r="Q50" s="52">
        <v>38067</v>
      </c>
      <c r="R50" s="52">
        <v>55759</v>
      </c>
      <c r="S50" s="52">
        <v>105978</v>
      </c>
      <c r="T50" s="52">
        <v>92029</v>
      </c>
      <c r="U50" s="52">
        <v>101546</v>
      </c>
      <c r="V50" s="52">
        <v>118646</v>
      </c>
      <c r="W50" s="52">
        <v>75383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428</v>
      </c>
      <c r="F51" s="52">
        <v>345</v>
      </c>
      <c r="G51" s="52">
        <v>151</v>
      </c>
      <c r="H51" s="52">
        <v>86</v>
      </c>
      <c r="I51" s="52">
        <v>930</v>
      </c>
      <c r="J51" s="52">
        <v>1673</v>
      </c>
      <c r="K51" s="52">
        <v>1459</v>
      </c>
      <c r="L51" s="52">
        <v>404</v>
      </c>
      <c r="M51" s="52">
        <v>0</v>
      </c>
      <c r="N51" s="52">
        <v>271</v>
      </c>
      <c r="O51" s="52">
        <v>2078</v>
      </c>
      <c r="P51" s="52">
        <v>707</v>
      </c>
      <c r="Q51" s="52">
        <v>2662</v>
      </c>
      <c r="R51" s="52">
        <v>0</v>
      </c>
      <c r="S51" s="52">
        <v>96</v>
      </c>
      <c r="T51" s="52">
        <v>1079</v>
      </c>
      <c r="U51" s="52">
        <v>389</v>
      </c>
      <c r="V51" s="52">
        <v>1617</v>
      </c>
      <c r="W51" s="52">
        <v>269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283760</v>
      </c>
      <c r="D54" s="52">
        <v>350344</v>
      </c>
      <c r="E54" s="52">
        <v>345884</v>
      </c>
      <c r="F54" s="52">
        <v>333901</v>
      </c>
      <c r="G54" s="52">
        <v>251052</v>
      </c>
      <c r="H54" s="52">
        <v>185869</v>
      </c>
      <c r="I54" s="52">
        <v>93866</v>
      </c>
      <c r="J54" s="52">
        <v>96586</v>
      </c>
      <c r="K54" s="52">
        <v>150347</v>
      </c>
      <c r="L54" s="52">
        <v>203000</v>
      </c>
      <c r="M54" s="52">
        <v>292861</v>
      </c>
      <c r="N54" s="52">
        <v>241787</v>
      </c>
      <c r="O54" s="52">
        <v>252840</v>
      </c>
      <c r="P54" s="52">
        <v>162211</v>
      </c>
      <c r="Q54" s="52">
        <v>286196</v>
      </c>
      <c r="R54" s="52">
        <v>155269</v>
      </c>
      <c r="S54" s="52">
        <v>120462</v>
      </c>
      <c r="T54" s="52">
        <v>139990</v>
      </c>
      <c r="U54" s="52">
        <v>170382</v>
      </c>
      <c r="V54" s="52">
        <v>228801</v>
      </c>
      <c r="W54" s="52">
        <v>256181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38038</v>
      </c>
      <c r="D55" s="52">
        <v>54893</v>
      </c>
      <c r="E55" s="52">
        <v>95069</v>
      </c>
      <c r="F55" s="52">
        <v>80900</v>
      </c>
      <c r="G55" s="52">
        <v>46348</v>
      </c>
      <c r="H55" s="52">
        <v>46659</v>
      </c>
      <c r="I55" s="52">
        <v>61506</v>
      </c>
      <c r="J55" s="52">
        <v>99819</v>
      </c>
      <c r="K55" s="52">
        <v>158399</v>
      </c>
      <c r="L55" s="52">
        <v>120427</v>
      </c>
      <c r="M55" s="52">
        <v>58629</v>
      </c>
      <c r="N55" s="52">
        <v>124980</v>
      </c>
      <c r="O55" s="52">
        <v>198346</v>
      </c>
      <c r="P55" s="52">
        <v>268818</v>
      </c>
      <c r="Q55" s="52">
        <v>284527</v>
      </c>
      <c r="R55" s="52">
        <v>216267</v>
      </c>
      <c r="S55" s="52">
        <v>131812</v>
      </c>
      <c r="T55" s="52">
        <v>96815</v>
      </c>
      <c r="U55" s="52">
        <v>132148</v>
      </c>
      <c r="V55" s="52">
        <v>188330</v>
      </c>
      <c r="W55" s="52">
        <v>236031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110981</v>
      </c>
      <c r="D59" s="52">
        <v>176557</v>
      </c>
      <c r="E59" s="52">
        <v>185129</v>
      </c>
      <c r="F59" s="52">
        <v>176831</v>
      </c>
      <c r="G59" s="52">
        <v>123645</v>
      </c>
      <c r="H59" s="52">
        <v>93990</v>
      </c>
      <c r="I59" s="52">
        <v>60988</v>
      </c>
      <c r="J59" s="52">
        <v>72817</v>
      </c>
      <c r="K59" s="52">
        <v>106199</v>
      </c>
      <c r="L59" s="52">
        <v>119316</v>
      </c>
      <c r="M59" s="52">
        <v>144494</v>
      </c>
      <c r="N59" s="52">
        <v>142905</v>
      </c>
      <c r="O59" s="52">
        <v>153433</v>
      </c>
      <c r="P59" s="52">
        <v>115650</v>
      </c>
      <c r="Q59" s="52">
        <v>126407</v>
      </c>
      <c r="R59" s="52">
        <v>111513</v>
      </c>
      <c r="S59" s="52">
        <v>99277</v>
      </c>
      <c r="T59" s="52">
        <v>77002</v>
      </c>
      <c r="U59" s="52">
        <v>77883</v>
      </c>
      <c r="V59" s="52">
        <v>89341</v>
      </c>
      <c r="W59" s="52">
        <v>126724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401514</v>
      </c>
      <c r="D60" s="36">
        <v>436332</v>
      </c>
      <c r="E60" s="36">
        <v>479019</v>
      </c>
      <c r="F60" s="36">
        <v>464702</v>
      </c>
      <c r="G60" s="36">
        <v>392820</v>
      </c>
      <c r="H60" s="36">
        <v>362046</v>
      </c>
      <c r="I60" s="36">
        <v>228675</v>
      </c>
      <c r="J60" s="36">
        <v>279385</v>
      </c>
      <c r="K60" s="36">
        <v>332464</v>
      </c>
      <c r="L60" s="36">
        <v>331912</v>
      </c>
      <c r="M60" s="36">
        <v>378489</v>
      </c>
      <c r="N60" s="36">
        <v>442026</v>
      </c>
      <c r="O60" s="36">
        <v>552537</v>
      </c>
      <c r="P60" s="36">
        <v>401271</v>
      </c>
      <c r="Q60" s="36">
        <v>546366</v>
      </c>
      <c r="R60" s="36">
        <v>402583</v>
      </c>
      <c r="S60" s="36">
        <v>342011</v>
      </c>
      <c r="T60" s="36">
        <v>333090</v>
      </c>
      <c r="U60" s="36">
        <v>420494</v>
      </c>
      <c r="V60" s="36">
        <v>544699</v>
      </c>
      <c r="W60" s="36">
        <v>525594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459313</v>
      </c>
      <c r="D64" s="52">
        <v>564910</v>
      </c>
      <c r="E64" s="52">
        <v>648118</v>
      </c>
      <c r="F64" s="52">
        <v>507841</v>
      </c>
      <c r="G64" s="52">
        <v>416899</v>
      </c>
      <c r="H64" s="52">
        <v>649691</v>
      </c>
      <c r="I64" s="52">
        <v>544641</v>
      </c>
      <c r="J64" s="52">
        <v>596364</v>
      </c>
      <c r="K64" s="52">
        <v>391274</v>
      </c>
      <c r="L64" s="52">
        <v>519361</v>
      </c>
      <c r="M64" s="52">
        <v>354353</v>
      </c>
      <c r="N64" s="52">
        <v>376425</v>
      </c>
      <c r="O64" s="52">
        <v>243565</v>
      </c>
      <c r="P64" s="52">
        <v>385595</v>
      </c>
      <c r="Q64" s="52">
        <v>354399</v>
      </c>
      <c r="R64" s="52">
        <v>821128</v>
      </c>
      <c r="S64" s="52">
        <v>839537</v>
      </c>
      <c r="T64" s="52">
        <v>804779</v>
      </c>
      <c r="U64" s="52">
        <v>593340</v>
      </c>
      <c r="V64" s="52">
        <v>518861</v>
      </c>
      <c r="W64" s="52">
        <v>427675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98038</v>
      </c>
      <c r="D67" s="52">
        <v>98288</v>
      </c>
      <c r="E67" s="52">
        <v>152154</v>
      </c>
      <c r="F67" s="52">
        <v>309264</v>
      </c>
      <c r="G67" s="52">
        <v>406916</v>
      </c>
      <c r="H67" s="52">
        <v>203850</v>
      </c>
      <c r="I67" s="52">
        <v>322634</v>
      </c>
      <c r="J67" s="52">
        <v>245040</v>
      </c>
      <c r="K67" s="52">
        <v>261819</v>
      </c>
      <c r="L67" s="52">
        <v>259709</v>
      </c>
      <c r="M67" s="52">
        <v>251428</v>
      </c>
      <c r="N67" s="52">
        <v>259766</v>
      </c>
      <c r="O67" s="52">
        <v>218652</v>
      </c>
      <c r="P67" s="52">
        <v>159380</v>
      </c>
      <c r="Q67" s="52">
        <v>224230</v>
      </c>
      <c r="R67" s="52">
        <v>281821</v>
      </c>
      <c r="S67" s="52">
        <v>408334</v>
      </c>
      <c r="T67" s="52">
        <v>441288</v>
      </c>
      <c r="U67" s="52">
        <v>410146</v>
      </c>
      <c r="V67" s="52">
        <v>356692</v>
      </c>
      <c r="W67" s="52">
        <v>303013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447049</v>
      </c>
      <c r="D69" s="52">
        <v>627168</v>
      </c>
      <c r="E69" s="52">
        <v>586905</v>
      </c>
      <c r="F69" s="52">
        <v>489996</v>
      </c>
      <c r="G69" s="52">
        <v>509724</v>
      </c>
      <c r="H69" s="52">
        <v>578028</v>
      </c>
      <c r="I69" s="52">
        <v>536302</v>
      </c>
      <c r="J69" s="52">
        <v>472865</v>
      </c>
      <c r="K69" s="52">
        <v>384709</v>
      </c>
      <c r="L69" s="52">
        <v>385498</v>
      </c>
      <c r="M69" s="52">
        <v>292134</v>
      </c>
      <c r="N69" s="52">
        <v>425988</v>
      </c>
      <c r="O69" s="52">
        <v>392885</v>
      </c>
      <c r="P69" s="52">
        <v>373840</v>
      </c>
      <c r="Q69" s="52">
        <v>448373</v>
      </c>
      <c r="R69" s="52">
        <v>778174</v>
      </c>
      <c r="S69" s="52">
        <v>770711</v>
      </c>
      <c r="T69" s="52">
        <v>608703</v>
      </c>
      <c r="U69" s="52">
        <v>605875</v>
      </c>
      <c r="V69" s="52">
        <v>616602</v>
      </c>
      <c r="W69" s="52">
        <v>644617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1111</v>
      </c>
      <c r="E70" s="52">
        <v>2340</v>
      </c>
      <c r="F70" s="52">
        <v>793</v>
      </c>
      <c r="G70" s="52">
        <v>789</v>
      </c>
      <c r="H70" s="52">
        <v>1893</v>
      </c>
      <c r="I70" s="52">
        <v>4324</v>
      </c>
      <c r="J70" s="52">
        <v>6304</v>
      </c>
      <c r="K70" s="52">
        <v>7165</v>
      </c>
      <c r="L70" s="52">
        <v>4541</v>
      </c>
      <c r="M70" s="52">
        <v>0</v>
      </c>
      <c r="N70" s="52">
        <v>0</v>
      </c>
      <c r="O70" s="52">
        <v>3917</v>
      </c>
      <c r="P70" s="52">
        <v>1771</v>
      </c>
      <c r="Q70" s="52">
        <v>10135</v>
      </c>
      <c r="R70" s="52">
        <v>8840</v>
      </c>
      <c r="S70" s="52">
        <v>2676</v>
      </c>
      <c r="T70" s="52">
        <v>4037</v>
      </c>
      <c r="U70" s="52">
        <v>4309</v>
      </c>
      <c r="V70" s="52">
        <v>4970</v>
      </c>
      <c r="W70" s="52">
        <v>8244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18887</v>
      </c>
      <c r="D73" s="52">
        <v>0</v>
      </c>
      <c r="E73" s="52">
        <v>46380</v>
      </c>
      <c r="F73" s="52">
        <v>14369</v>
      </c>
      <c r="G73" s="52">
        <v>1</v>
      </c>
      <c r="H73" s="52">
        <v>55944</v>
      </c>
      <c r="I73" s="52">
        <v>2846</v>
      </c>
      <c r="J73" s="52">
        <v>58606</v>
      </c>
      <c r="K73" s="52">
        <v>1849</v>
      </c>
      <c r="L73" s="52">
        <v>86691</v>
      </c>
      <c r="M73" s="52">
        <v>69887</v>
      </c>
      <c r="N73" s="52">
        <v>0</v>
      </c>
      <c r="O73" s="52">
        <v>0</v>
      </c>
      <c r="P73" s="52">
        <v>4785</v>
      </c>
      <c r="Q73" s="52">
        <v>0</v>
      </c>
      <c r="R73" s="52">
        <v>17981</v>
      </c>
      <c r="S73" s="52">
        <v>38070</v>
      </c>
      <c r="T73" s="52">
        <v>125203</v>
      </c>
      <c r="U73" s="52">
        <v>6527</v>
      </c>
      <c r="V73" s="52">
        <v>0</v>
      </c>
      <c r="W73" s="52">
        <v>0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2532</v>
      </c>
      <c r="D74" s="52">
        <v>0</v>
      </c>
      <c r="E74" s="52">
        <v>12748</v>
      </c>
      <c r="F74" s="52">
        <v>3481</v>
      </c>
      <c r="G74" s="52">
        <v>0</v>
      </c>
      <c r="H74" s="52">
        <v>14042</v>
      </c>
      <c r="I74" s="52">
        <v>1865</v>
      </c>
      <c r="J74" s="52">
        <v>60567</v>
      </c>
      <c r="K74" s="52">
        <v>1946</v>
      </c>
      <c r="L74" s="52">
        <v>51430</v>
      </c>
      <c r="M74" s="52">
        <v>13990</v>
      </c>
      <c r="N74" s="52">
        <v>0</v>
      </c>
      <c r="O74" s="52">
        <v>0</v>
      </c>
      <c r="P74" s="52">
        <v>7928</v>
      </c>
      <c r="Q74" s="52">
        <v>0</v>
      </c>
      <c r="R74" s="52">
        <v>25046</v>
      </c>
      <c r="S74" s="52">
        <v>41654</v>
      </c>
      <c r="T74" s="52">
        <v>86591</v>
      </c>
      <c r="U74" s="52">
        <v>5060</v>
      </c>
      <c r="V74" s="52">
        <v>0</v>
      </c>
      <c r="W74" s="52">
        <v>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563695</v>
      </c>
      <c r="D78" s="52">
        <v>706755</v>
      </c>
      <c r="E78" s="52">
        <v>676808</v>
      </c>
      <c r="F78" s="52">
        <v>614392</v>
      </c>
      <c r="G78" s="52">
        <v>684610</v>
      </c>
      <c r="H78" s="52">
        <v>811784</v>
      </c>
      <c r="I78" s="52">
        <v>630446</v>
      </c>
      <c r="J78" s="52">
        <v>629690</v>
      </c>
      <c r="K78" s="52">
        <v>646538</v>
      </c>
      <c r="L78" s="52">
        <v>619574</v>
      </c>
      <c r="M78" s="52">
        <v>553528</v>
      </c>
      <c r="N78" s="52">
        <v>674529</v>
      </c>
      <c r="O78" s="52">
        <v>692726</v>
      </c>
      <c r="P78" s="52">
        <v>655287</v>
      </c>
      <c r="Q78" s="52">
        <v>869899</v>
      </c>
      <c r="R78" s="52">
        <v>925761</v>
      </c>
      <c r="S78" s="52">
        <v>805310</v>
      </c>
      <c r="T78" s="52">
        <v>738811</v>
      </c>
      <c r="U78" s="52">
        <v>739197</v>
      </c>
      <c r="V78" s="52">
        <v>833362</v>
      </c>
      <c r="W78" s="52">
        <v>908012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159311</v>
      </c>
      <c r="D79" s="36">
        <v>123149</v>
      </c>
      <c r="E79" s="36">
        <v>245588</v>
      </c>
      <c r="F79" s="36">
        <v>193865</v>
      </c>
      <c r="G79" s="36">
        <v>85218</v>
      </c>
      <c r="H79" s="36">
        <v>278576</v>
      </c>
      <c r="I79" s="36">
        <v>170437</v>
      </c>
      <c r="J79" s="36">
        <v>282693</v>
      </c>
      <c r="K79" s="36">
        <v>224317</v>
      </c>
      <c r="L79" s="36">
        <v>410212</v>
      </c>
      <c r="M79" s="36">
        <v>308022</v>
      </c>
      <c r="N79" s="36">
        <v>169403</v>
      </c>
      <c r="O79" s="36">
        <v>26928</v>
      </c>
      <c r="P79" s="36">
        <v>261523</v>
      </c>
      <c r="Q79" s="36">
        <v>76763</v>
      </c>
      <c r="R79" s="36">
        <v>285258</v>
      </c>
      <c r="S79" s="36">
        <v>443685</v>
      </c>
      <c r="T79" s="36">
        <v>476285</v>
      </c>
      <c r="U79" s="36">
        <v>230451</v>
      </c>
      <c r="V79" s="36">
        <v>100597</v>
      </c>
      <c r="W79" s="36">
        <v>45038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185077</v>
      </c>
      <c r="D83" s="52">
        <v>140773</v>
      </c>
      <c r="E83" s="52">
        <v>134236</v>
      </c>
      <c r="F83" s="52">
        <v>185136</v>
      </c>
      <c r="G83" s="52">
        <v>255334</v>
      </c>
      <c r="H83" s="52">
        <v>349910</v>
      </c>
      <c r="I83" s="52">
        <v>504900</v>
      </c>
      <c r="J83" s="52">
        <v>592423</v>
      </c>
      <c r="K83" s="52">
        <v>706744</v>
      </c>
      <c r="L83" s="52">
        <v>564780</v>
      </c>
      <c r="M83" s="52">
        <v>761555</v>
      </c>
      <c r="N83" s="52">
        <v>726647</v>
      </c>
      <c r="O83" s="52">
        <v>755112</v>
      </c>
      <c r="P83" s="52">
        <v>161233</v>
      </c>
      <c r="Q83" s="52">
        <v>0</v>
      </c>
      <c r="R83" s="52">
        <v>0</v>
      </c>
      <c r="S83" s="52">
        <v>0</v>
      </c>
      <c r="T83" s="52">
        <v>0</v>
      </c>
      <c r="U83" s="52">
        <v>228227</v>
      </c>
      <c r="V83" s="52">
        <v>401008</v>
      </c>
      <c r="W83" s="52">
        <v>477705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79433</v>
      </c>
      <c r="D86" s="52">
        <v>62175</v>
      </c>
      <c r="E86" s="52">
        <v>42195</v>
      </c>
      <c r="F86" s="52">
        <v>82736</v>
      </c>
      <c r="G86" s="52">
        <v>158857</v>
      </c>
      <c r="H86" s="52">
        <v>123955</v>
      </c>
      <c r="I86" s="52">
        <v>204380</v>
      </c>
      <c r="J86" s="52">
        <v>219783</v>
      </c>
      <c r="K86" s="52">
        <v>286984</v>
      </c>
      <c r="L86" s="52">
        <v>374223</v>
      </c>
      <c r="M86" s="52">
        <v>283408</v>
      </c>
      <c r="N86" s="52">
        <v>407056</v>
      </c>
      <c r="O86" s="52">
        <v>327090</v>
      </c>
      <c r="P86" s="52">
        <v>289261</v>
      </c>
      <c r="Q86" s="52">
        <v>140355</v>
      </c>
      <c r="R86" s="52">
        <v>76917</v>
      </c>
      <c r="S86" s="52">
        <v>84550</v>
      </c>
      <c r="T86" s="52">
        <v>106441</v>
      </c>
      <c r="U86" s="52">
        <v>119527</v>
      </c>
      <c r="V86" s="52">
        <v>200326</v>
      </c>
      <c r="W86" s="52">
        <v>233353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20360</v>
      </c>
      <c r="D88" s="52">
        <v>21800</v>
      </c>
      <c r="E88" s="52">
        <v>21476</v>
      </c>
      <c r="F88" s="52">
        <v>24556</v>
      </c>
      <c r="G88" s="52">
        <v>29353</v>
      </c>
      <c r="H88" s="52">
        <v>37053</v>
      </c>
      <c r="I88" s="52">
        <v>48427</v>
      </c>
      <c r="J88" s="52">
        <v>73760</v>
      </c>
      <c r="K88" s="52">
        <v>73392</v>
      </c>
      <c r="L88" s="52">
        <v>75791</v>
      </c>
      <c r="M88" s="52">
        <v>70337</v>
      </c>
      <c r="N88" s="52">
        <v>65166</v>
      </c>
      <c r="O88" s="52">
        <v>72761</v>
      </c>
      <c r="P88" s="52">
        <v>4595</v>
      </c>
      <c r="Q88" s="52">
        <v>11016</v>
      </c>
      <c r="R88" s="52">
        <v>52163</v>
      </c>
      <c r="S88" s="52">
        <v>45553</v>
      </c>
      <c r="T88" s="52">
        <v>28033</v>
      </c>
      <c r="U88" s="52">
        <v>10644</v>
      </c>
      <c r="V88" s="52">
        <v>15958</v>
      </c>
      <c r="W88" s="52">
        <v>19778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19</v>
      </c>
      <c r="E89" s="52">
        <v>89</v>
      </c>
      <c r="F89" s="52">
        <v>62</v>
      </c>
      <c r="G89" s="52">
        <v>58</v>
      </c>
      <c r="H89" s="52">
        <v>83</v>
      </c>
      <c r="I89" s="52">
        <v>275</v>
      </c>
      <c r="J89" s="52">
        <v>552</v>
      </c>
      <c r="K89" s="52">
        <v>704</v>
      </c>
      <c r="L89" s="52">
        <v>437</v>
      </c>
      <c r="M89" s="52">
        <v>159</v>
      </c>
      <c r="N89" s="52">
        <v>492</v>
      </c>
      <c r="O89" s="52">
        <v>792</v>
      </c>
      <c r="P89" s="52">
        <v>184</v>
      </c>
      <c r="Q89" s="52">
        <v>421</v>
      </c>
      <c r="R89" s="52">
        <v>0</v>
      </c>
      <c r="S89" s="52">
        <v>0</v>
      </c>
      <c r="T89" s="52">
        <v>96</v>
      </c>
      <c r="U89" s="52">
        <v>288</v>
      </c>
      <c r="V89" s="52">
        <v>194</v>
      </c>
      <c r="W89" s="52">
        <v>240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253610</v>
      </c>
      <c r="D92" s="52">
        <v>275061</v>
      </c>
      <c r="E92" s="52">
        <v>318375</v>
      </c>
      <c r="F92" s="52">
        <v>316390</v>
      </c>
      <c r="G92" s="52">
        <v>265369</v>
      </c>
      <c r="H92" s="52">
        <v>361553</v>
      </c>
      <c r="I92" s="52">
        <v>227897</v>
      </c>
      <c r="J92" s="52">
        <v>232576</v>
      </c>
      <c r="K92" s="52">
        <v>354452</v>
      </c>
      <c r="L92" s="52">
        <v>337949</v>
      </c>
      <c r="M92" s="52">
        <v>455524</v>
      </c>
      <c r="N92" s="52">
        <v>434428</v>
      </c>
      <c r="O92" s="52">
        <v>492147</v>
      </c>
      <c r="P92" s="52">
        <v>332126</v>
      </c>
      <c r="Q92" s="52">
        <v>228341</v>
      </c>
      <c r="R92" s="52">
        <v>172910</v>
      </c>
      <c r="S92" s="52">
        <v>211181</v>
      </c>
      <c r="T92" s="52">
        <v>202947</v>
      </c>
      <c r="U92" s="52">
        <v>273242</v>
      </c>
      <c r="V92" s="52">
        <v>278982</v>
      </c>
      <c r="W92" s="52">
        <v>345548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304</v>
      </c>
      <c r="E93" s="52">
        <v>1067</v>
      </c>
      <c r="F93" s="52">
        <v>824</v>
      </c>
      <c r="G93" s="52">
        <v>568</v>
      </c>
      <c r="H93" s="52">
        <v>553</v>
      </c>
      <c r="I93" s="52">
        <v>1728</v>
      </c>
      <c r="J93" s="52">
        <v>2644</v>
      </c>
      <c r="K93" s="52">
        <v>3264</v>
      </c>
      <c r="L93" s="52">
        <v>1698</v>
      </c>
      <c r="M93" s="52">
        <v>30</v>
      </c>
      <c r="N93" s="52">
        <v>2485</v>
      </c>
      <c r="O93" s="52">
        <v>4676</v>
      </c>
      <c r="P93" s="52">
        <v>2617</v>
      </c>
      <c r="Q93" s="52">
        <v>3653</v>
      </c>
      <c r="R93" s="52">
        <v>1930</v>
      </c>
      <c r="S93" s="52">
        <v>1852</v>
      </c>
      <c r="T93" s="52">
        <v>1003</v>
      </c>
      <c r="U93" s="52">
        <v>743</v>
      </c>
      <c r="V93" s="52">
        <v>2605</v>
      </c>
      <c r="W93" s="52">
        <v>4386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160551</v>
      </c>
      <c r="D96" s="52">
        <v>99740</v>
      </c>
      <c r="E96" s="52">
        <v>55379</v>
      </c>
      <c r="F96" s="52">
        <v>109112</v>
      </c>
      <c r="G96" s="52">
        <v>237108</v>
      </c>
      <c r="H96" s="52">
        <v>255091</v>
      </c>
      <c r="I96" s="52">
        <v>206917</v>
      </c>
      <c r="J96" s="52">
        <v>189193</v>
      </c>
      <c r="K96" s="52">
        <v>212290</v>
      </c>
      <c r="L96" s="52">
        <v>201717</v>
      </c>
      <c r="M96" s="52">
        <v>374728</v>
      </c>
      <c r="N96" s="52">
        <v>332554</v>
      </c>
      <c r="O96" s="52">
        <v>302978</v>
      </c>
      <c r="P96" s="52">
        <v>97685</v>
      </c>
      <c r="Q96" s="52">
        <v>135928</v>
      </c>
      <c r="R96" s="52">
        <v>70654</v>
      </c>
      <c r="S96" s="52">
        <v>115883</v>
      </c>
      <c r="T96" s="52">
        <v>177278</v>
      </c>
      <c r="U96" s="52">
        <v>316930</v>
      </c>
      <c r="V96" s="52">
        <v>317034</v>
      </c>
      <c r="W96" s="52">
        <v>220309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21522</v>
      </c>
      <c r="D97" s="52">
        <v>15627</v>
      </c>
      <c r="E97" s="52">
        <v>15222</v>
      </c>
      <c r="F97" s="52">
        <v>26436</v>
      </c>
      <c r="G97" s="52">
        <v>43771</v>
      </c>
      <c r="H97" s="52">
        <v>64038</v>
      </c>
      <c r="I97" s="52">
        <v>135587</v>
      </c>
      <c r="J97" s="52">
        <v>195529</v>
      </c>
      <c r="K97" s="52">
        <v>223656</v>
      </c>
      <c r="L97" s="52">
        <v>119669</v>
      </c>
      <c r="M97" s="52">
        <v>75019</v>
      </c>
      <c r="N97" s="52">
        <v>171892</v>
      </c>
      <c r="O97" s="52">
        <v>237678</v>
      </c>
      <c r="P97" s="52">
        <v>161883</v>
      </c>
      <c r="Q97" s="52">
        <v>135126</v>
      </c>
      <c r="R97" s="52">
        <v>98415</v>
      </c>
      <c r="S97" s="52">
        <v>126790</v>
      </c>
      <c r="T97" s="52">
        <v>122605</v>
      </c>
      <c r="U97" s="52">
        <v>245805</v>
      </c>
      <c r="V97" s="52">
        <v>260956</v>
      </c>
      <c r="W97" s="52">
        <v>202975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54123</v>
      </c>
      <c r="D101" s="52">
        <v>50960</v>
      </c>
      <c r="E101" s="52">
        <v>52587</v>
      </c>
      <c r="F101" s="52">
        <v>51831</v>
      </c>
      <c r="G101" s="52">
        <v>56882</v>
      </c>
      <c r="H101" s="52">
        <v>62903</v>
      </c>
      <c r="I101" s="52">
        <v>42065</v>
      </c>
      <c r="J101" s="52">
        <v>51193</v>
      </c>
      <c r="K101" s="52">
        <v>60140</v>
      </c>
      <c r="L101" s="52">
        <v>63662</v>
      </c>
      <c r="M101" s="52">
        <v>62401</v>
      </c>
      <c r="N101" s="52">
        <v>62858</v>
      </c>
      <c r="O101" s="52">
        <v>64856</v>
      </c>
      <c r="P101" s="52">
        <v>31327</v>
      </c>
      <c r="Q101" s="52">
        <v>33457</v>
      </c>
      <c r="R101" s="52">
        <v>29616</v>
      </c>
      <c r="S101" s="52">
        <v>32967</v>
      </c>
      <c r="T101" s="52">
        <v>46655</v>
      </c>
      <c r="U101" s="52">
        <v>52980</v>
      </c>
      <c r="V101" s="52">
        <v>54737</v>
      </c>
      <c r="W101" s="52">
        <v>42505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91072</v>
      </c>
      <c r="D102" s="52">
        <v>109553</v>
      </c>
      <c r="E102" s="52">
        <v>105429</v>
      </c>
      <c r="F102" s="52">
        <v>122968</v>
      </c>
      <c r="G102" s="52">
        <v>129908</v>
      </c>
      <c r="H102" s="52">
        <v>140819</v>
      </c>
      <c r="I102" s="52">
        <v>124457</v>
      </c>
      <c r="J102" s="52">
        <v>133256</v>
      </c>
      <c r="K102" s="52">
        <v>196219</v>
      </c>
      <c r="L102" s="52">
        <v>179206</v>
      </c>
      <c r="M102" s="52">
        <v>254246</v>
      </c>
      <c r="N102" s="52">
        <v>233440</v>
      </c>
      <c r="O102" s="52">
        <v>231675</v>
      </c>
      <c r="P102" s="52">
        <v>133920</v>
      </c>
      <c r="Q102" s="52">
        <v>96767</v>
      </c>
      <c r="R102" s="52">
        <v>78332</v>
      </c>
      <c r="S102" s="52">
        <v>107086</v>
      </c>
      <c r="T102" s="52">
        <v>95404</v>
      </c>
      <c r="U102" s="52">
        <v>134748</v>
      </c>
      <c r="V102" s="52">
        <v>122048</v>
      </c>
      <c r="W102" s="52">
        <v>152210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329480</v>
      </c>
      <c r="D103" s="36">
        <v>270740</v>
      </c>
      <c r="E103" s="36">
        <v>272795</v>
      </c>
      <c r="F103" s="36">
        <v>323157</v>
      </c>
      <c r="G103" s="36">
        <v>412710</v>
      </c>
      <c r="H103" s="36">
        <v>542439</v>
      </c>
      <c r="I103" s="36">
        <v>466670</v>
      </c>
      <c r="J103" s="36">
        <v>511286</v>
      </c>
      <c r="K103" s="36">
        <v>614272</v>
      </c>
      <c r="L103" s="36">
        <v>498532</v>
      </c>
      <c r="M103" s="36">
        <v>665930</v>
      </c>
      <c r="N103" s="36">
        <v>722029</v>
      </c>
      <c r="O103" s="36">
        <v>834315</v>
      </c>
      <c r="P103" s="36">
        <v>464676</v>
      </c>
      <c r="Q103" s="36">
        <v>418270</v>
      </c>
      <c r="R103" s="36">
        <v>282800</v>
      </c>
      <c r="S103" s="36">
        <v>368883</v>
      </c>
      <c r="T103" s="36">
        <v>412695</v>
      </c>
      <c r="U103" s="36">
        <v>727392</v>
      </c>
      <c r="V103" s="36">
        <v>744095</v>
      </c>
      <c r="W103" s="36">
        <v>631315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11</v>
      </c>
      <c r="D107" s="52">
        <v>10</v>
      </c>
      <c r="E107" s="52">
        <v>9</v>
      </c>
      <c r="F107" s="52">
        <v>9</v>
      </c>
      <c r="G107" s="52">
        <v>14</v>
      </c>
      <c r="H107" s="52">
        <v>16</v>
      </c>
      <c r="I107" s="52">
        <v>22</v>
      </c>
      <c r="J107" s="52">
        <v>21</v>
      </c>
      <c r="K107" s="52">
        <v>20</v>
      </c>
      <c r="L107" s="52">
        <v>19</v>
      </c>
      <c r="M107" s="52">
        <v>30</v>
      </c>
      <c r="N107" s="52">
        <v>31</v>
      </c>
      <c r="O107" s="52">
        <v>32</v>
      </c>
      <c r="P107" s="52">
        <v>13</v>
      </c>
      <c r="Q107" s="52">
        <v>12</v>
      </c>
      <c r="R107" s="52">
        <v>18</v>
      </c>
      <c r="S107" s="52">
        <v>11</v>
      </c>
      <c r="T107" s="52">
        <v>7</v>
      </c>
      <c r="U107" s="52">
        <v>14</v>
      </c>
      <c r="V107" s="52">
        <v>18</v>
      </c>
      <c r="W107" s="52">
        <v>21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5</v>
      </c>
      <c r="D110" s="52">
        <v>4</v>
      </c>
      <c r="E110" s="52">
        <v>3</v>
      </c>
      <c r="F110" s="52">
        <v>4</v>
      </c>
      <c r="G110" s="52">
        <v>8</v>
      </c>
      <c r="H110" s="52">
        <v>5</v>
      </c>
      <c r="I110" s="52">
        <v>8</v>
      </c>
      <c r="J110" s="52">
        <v>9</v>
      </c>
      <c r="K110" s="52">
        <v>10</v>
      </c>
      <c r="L110" s="52">
        <v>10</v>
      </c>
      <c r="M110" s="52">
        <v>8</v>
      </c>
      <c r="N110" s="52">
        <v>14</v>
      </c>
      <c r="O110" s="52">
        <v>10</v>
      </c>
      <c r="P110" s="52">
        <v>8</v>
      </c>
      <c r="Q110" s="52">
        <v>7</v>
      </c>
      <c r="R110" s="52">
        <v>5</v>
      </c>
      <c r="S110" s="52">
        <v>6</v>
      </c>
      <c r="T110" s="52">
        <v>8</v>
      </c>
      <c r="U110" s="52">
        <v>5</v>
      </c>
      <c r="V110" s="52">
        <v>5</v>
      </c>
      <c r="W110" s="52">
        <v>7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8</v>
      </c>
      <c r="D112" s="52">
        <v>7</v>
      </c>
      <c r="E112" s="52">
        <v>7</v>
      </c>
      <c r="F112" s="52">
        <v>7</v>
      </c>
      <c r="G112" s="52">
        <v>8</v>
      </c>
      <c r="H112" s="52">
        <v>13</v>
      </c>
      <c r="I112" s="52">
        <v>17</v>
      </c>
      <c r="J112" s="52">
        <v>19</v>
      </c>
      <c r="K112" s="52">
        <v>13</v>
      </c>
      <c r="L112" s="52">
        <v>29</v>
      </c>
      <c r="M112" s="52">
        <v>24</v>
      </c>
      <c r="N112" s="52">
        <v>27</v>
      </c>
      <c r="O112" s="52">
        <v>25</v>
      </c>
      <c r="P112" s="52">
        <v>5</v>
      </c>
      <c r="Q112" s="52">
        <v>19</v>
      </c>
      <c r="R112" s="52">
        <v>6</v>
      </c>
      <c r="S112" s="52">
        <v>15</v>
      </c>
      <c r="T112" s="52">
        <v>5</v>
      </c>
      <c r="U112" s="52">
        <v>8</v>
      </c>
      <c r="V112" s="52">
        <v>11</v>
      </c>
      <c r="W112" s="52">
        <v>12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1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8</v>
      </c>
      <c r="D116" s="52">
        <v>9</v>
      </c>
      <c r="E116" s="52">
        <v>6</v>
      </c>
      <c r="F116" s="52">
        <v>5</v>
      </c>
      <c r="G116" s="52">
        <v>11</v>
      </c>
      <c r="H116" s="52">
        <v>9</v>
      </c>
      <c r="I116" s="52">
        <v>5</v>
      </c>
      <c r="J116" s="52">
        <v>2</v>
      </c>
      <c r="K116" s="52">
        <v>5</v>
      </c>
      <c r="L116" s="52">
        <v>0</v>
      </c>
      <c r="M116" s="52">
        <v>11</v>
      </c>
      <c r="N116" s="52">
        <v>8</v>
      </c>
      <c r="O116" s="52">
        <v>7</v>
      </c>
      <c r="P116" s="52">
        <v>2</v>
      </c>
      <c r="Q116" s="52">
        <v>2</v>
      </c>
      <c r="R116" s="52">
        <v>5</v>
      </c>
      <c r="S116" s="52">
        <v>1</v>
      </c>
      <c r="T116" s="52">
        <v>7</v>
      </c>
      <c r="U116" s="52">
        <v>13</v>
      </c>
      <c r="V116" s="52">
        <v>11</v>
      </c>
      <c r="W116" s="52">
        <v>18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1</v>
      </c>
      <c r="D117" s="52">
        <v>1</v>
      </c>
      <c r="E117" s="52">
        <v>2</v>
      </c>
      <c r="F117" s="52">
        <v>2</v>
      </c>
      <c r="G117" s="52">
        <v>2</v>
      </c>
      <c r="H117" s="52">
        <v>2</v>
      </c>
      <c r="I117" s="52">
        <v>4</v>
      </c>
      <c r="J117" s="52">
        <v>4</v>
      </c>
      <c r="K117" s="52">
        <v>11</v>
      </c>
      <c r="L117" s="52">
        <v>0</v>
      </c>
      <c r="M117" s="52">
        <v>2</v>
      </c>
      <c r="N117" s="52">
        <v>4</v>
      </c>
      <c r="O117" s="52">
        <v>6</v>
      </c>
      <c r="P117" s="52">
        <v>12</v>
      </c>
      <c r="Q117" s="52">
        <v>2</v>
      </c>
      <c r="R117" s="52">
        <v>16</v>
      </c>
      <c r="S117" s="52">
        <v>4</v>
      </c>
      <c r="T117" s="52">
        <v>2</v>
      </c>
      <c r="U117" s="52">
        <v>3</v>
      </c>
      <c r="V117" s="52">
        <v>3</v>
      </c>
      <c r="W117" s="52">
        <v>4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7</v>
      </c>
      <c r="D121" s="52">
        <v>8</v>
      </c>
      <c r="E121" s="52">
        <v>8</v>
      </c>
      <c r="F121" s="52">
        <v>8</v>
      </c>
      <c r="G121" s="52">
        <v>8</v>
      </c>
      <c r="H121" s="52">
        <v>9</v>
      </c>
      <c r="I121" s="52">
        <v>7</v>
      </c>
      <c r="J121" s="52">
        <v>4</v>
      </c>
      <c r="K121" s="52">
        <v>6</v>
      </c>
      <c r="L121" s="52">
        <v>8</v>
      </c>
      <c r="M121" s="52">
        <v>11</v>
      </c>
      <c r="N121" s="52">
        <v>8</v>
      </c>
      <c r="O121" s="52">
        <v>7</v>
      </c>
      <c r="P121" s="52">
        <v>4</v>
      </c>
      <c r="Q121" s="52">
        <v>5</v>
      </c>
      <c r="R121" s="52">
        <v>6</v>
      </c>
      <c r="S121" s="52">
        <v>6</v>
      </c>
      <c r="T121" s="52">
        <v>6</v>
      </c>
      <c r="U121" s="52">
        <v>6</v>
      </c>
      <c r="V121" s="52">
        <v>5</v>
      </c>
      <c r="W121" s="52">
        <v>5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24</v>
      </c>
      <c r="D122" s="36">
        <v>20</v>
      </c>
      <c r="E122" s="36">
        <v>21</v>
      </c>
      <c r="F122" s="36">
        <v>22</v>
      </c>
      <c r="G122" s="36">
        <v>27</v>
      </c>
      <c r="H122" s="36">
        <v>35</v>
      </c>
      <c r="I122" s="36">
        <v>22</v>
      </c>
      <c r="J122" s="36">
        <v>23</v>
      </c>
      <c r="K122" s="36">
        <v>23</v>
      </c>
      <c r="L122" s="36">
        <v>24</v>
      </c>
      <c r="M122" s="36">
        <v>30</v>
      </c>
      <c r="N122" s="36">
        <v>37</v>
      </c>
      <c r="O122" s="36">
        <v>37</v>
      </c>
      <c r="P122" s="36">
        <v>27</v>
      </c>
      <c r="Q122" s="36">
        <v>31</v>
      </c>
      <c r="R122" s="36">
        <v>34</v>
      </c>
      <c r="S122" s="36">
        <v>28</v>
      </c>
      <c r="T122" s="36">
        <v>24</v>
      </c>
      <c r="U122" s="36">
        <v>32</v>
      </c>
      <c r="V122" s="36">
        <v>41</v>
      </c>
      <c r="W122" s="36">
        <v>35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28301</v>
      </c>
      <c r="D145" s="52">
        <v>32798</v>
      </c>
      <c r="E145" s="52">
        <v>37218</v>
      </c>
      <c r="F145" s="52">
        <v>41739</v>
      </c>
      <c r="G145" s="52">
        <v>48773</v>
      </c>
      <c r="H145" s="52">
        <v>47690</v>
      </c>
      <c r="I145" s="52">
        <v>39543</v>
      </c>
      <c r="J145" s="52">
        <v>31830</v>
      </c>
      <c r="K145" s="52">
        <v>30722</v>
      </c>
      <c r="L145" s="52">
        <v>36517</v>
      </c>
      <c r="M145" s="52">
        <v>36811</v>
      </c>
      <c r="N145" s="52">
        <v>39920</v>
      </c>
      <c r="O145" s="52">
        <v>50217</v>
      </c>
      <c r="P145" s="52">
        <v>73880</v>
      </c>
      <c r="Q145" s="52">
        <v>101675</v>
      </c>
      <c r="R145" s="52">
        <v>122977</v>
      </c>
      <c r="S145" s="52">
        <v>111847</v>
      </c>
      <c r="T145" s="52">
        <v>93596</v>
      </c>
      <c r="U145" s="52">
        <v>114972</v>
      </c>
      <c r="V145" s="52">
        <v>116558</v>
      </c>
      <c r="W145" s="52">
        <v>94465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14957</v>
      </c>
      <c r="D147" s="52">
        <v>18499</v>
      </c>
      <c r="E147" s="52">
        <v>29163</v>
      </c>
      <c r="F147" s="52">
        <v>30329</v>
      </c>
      <c r="G147" s="52">
        <v>38168</v>
      </c>
      <c r="H147" s="52">
        <v>45731</v>
      </c>
      <c r="I147" s="52">
        <v>41115</v>
      </c>
      <c r="J147" s="52">
        <v>29316</v>
      </c>
      <c r="K147" s="52">
        <v>25143</v>
      </c>
      <c r="L147" s="52">
        <v>32180</v>
      </c>
      <c r="M147" s="52">
        <v>54817</v>
      </c>
      <c r="N147" s="52">
        <v>86818</v>
      </c>
      <c r="O147" s="52">
        <v>75456</v>
      </c>
      <c r="P147" s="52">
        <v>67714</v>
      </c>
      <c r="Q147" s="52">
        <v>75158</v>
      </c>
      <c r="R147" s="52">
        <v>133528</v>
      </c>
      <c r="S147" s="52">
        <v>140652</v>
      </c>
      <c r="T147" s="52">
        <v>156524</v>
      </c>
      <c r="U147" s="52">
        <v>152149</v>
      </c>
      <c r="V147" s="52">
        <v>171387</v>
      </c>
      <c r="W147" s="52">
        <v>142546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19823</v>
      </c>
      <c r="D149" s="52">
        <v>27186</v>
      </c>
      <c r="E149" s="52">
        <v>35471</v>
      </c>
      <c r="F149" s="52">
        <v>34364</v>
      </c>
      <c r="G149" s="52">
        <v>28452</v>
      </c>
      <c r="H149" s="52">
        <v>32758</v>
      </c>
      <c r="I149" s="52">
        <v>21187</v>
      </c>
      <c r="J149" s="52">
        <v>19588</v>
      </c>
      <c r="K149" s="52">
        <v>27805</v>
      </c>
      <c r="L149" s="52">
        <v>36545</v>
      </c>
      <c r="M149" s="52">
        <v>37426</v>
      </c>
      <c r="N149" s="52">
        <v>36429</v>
      </c>
      <c r="O149" s="52">
        <v>42480</v>
      </c>
      <c r="P149" s="52">
        <v>62161</v>
      </c>
      <c r="Q149" s="52">
        <v>61987</v>
      </c>
      <c r="R149" s="52">
        <v>79139</v>
      </c>
      <c r="S149" s="52">
        <v>69423</v>
      </c>
      <c r="T149" s="52">
        <v>55586</v>
      </c>
      <c r="U149" s="52">
        <v>54422</v>
      </c>
      <c r="V149" s="52">
        <v>57969</v>
      </c>
      <c r="W149" s="52">
        <v>76000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29</v>
      </c>
      <c r="E150" s="52">
        <v>119</v>
      </c>
      <c r="F150" s="52">
        <v>89</v>
      </c>
      <c r="G150" s="52">
        <v>61</v>
      </c>
      <c r="H150" s="52">
        <v>51</v>
      </c>
      <c r="I150" s="52">
        <v>160</v>
      </c>
      <c r="J150" s="52">
        <v>221</v>
      </c>
      <c r="K150" s="52">
        <v>253</v>
      </c>
      <c r="L150" s="52">
        <v>182</v>
      </c>
      <c r="M150" s="52">
        <v>1</v>
      </c>
      <c r="N150" s="52">
        <v>207</v>
      </c>
      <c r="O150" s="52">
        <v>401</v>
      </c>
      <c r="P150" s="52">
        <v>485</v>
      </c>
      <c r="Q150" s="52">
        <v>981</v>
      </c>
      <c r="R150" s="52">
        <v>873</v>
      </c>
      <c r="S150" s="52">
        <v>599</v>
      </c>
      <c r="T150" s="52">
        <v>262</v>
      </c>
      <c r="U150" s="52">
        <v>139</v>
      </c>
      <c r="V150" s="52">
        <v>536</v>
      </c>
      <c r="W150" s="52">
        <v>959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12550</v>
      </c>
      <c r="D153" s="52">
        <v>9857</v>
      </c>
      <c r="E153" s="52">
        <v>6168</v>
      </c>
      <c r="F153" s="52">
        <v>11848</v>
      </c>
      <c r="G153" s="52">
        <v>25425</v>
      </c>
      <c r="H153" s="52">
        <v>23112</v>
      </c>
      <c r="I153" s="52">
        <v>19236</v>
      </c>
      <c r="J153" s="52">
        <v>15929</v>
      </c>
      <c r="K153" s="52">
        <v>16648</v>
      </c>
      <c r="L153" s="52">
        <v>21807</v>
      </c>
      <c r="M153" s="52">
        <v>30776</v>
      </c>
      <c r="N153" s="52">
        <v>27895</v>
      </c>
      <c r="O153" s="52">
        <v>26165</v>
      </c>
      <c r="P153" s="52">
        <v>18276</v>
      </c>
      <c r="Q153" s="52">
        <v>36914</v>
      </c>
      <c r="R153" s="52">
        <v>32330</v>
      </c>
      <c r="S153" s="52">
        <v>38089</v>
      </c>
      <c r="T153" s="52">
        <v>48555</v>
      </c>
      <c r="U153" s="52">
        <v>63119</v>
      </c>
      <c r="V153" s="52">
        <v>65867</v>
      </c>
      <c r="W153" s="52">
        <v>48469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1682</v>
      </c>
      <c r="D154" s="52">
        <v>1545</v>
      </c>
      <c r="E154" s="52">
        <v>1696</v>
      </c>
      <c r="F154" s="52">
        <v>2872</v>
      </c>
      <c r="G154" s="52">
        <v>4691</v>
      </c>
      <c r="H154" s="52">
        <v>5799</v>
      </c>
      <c r="I154" s="52">
        <v>12603</v>
      </c>
      <c r="J154" s="52">
        <v>16473</v>
      </c>
      <c r="K154" s="52">
        <v>17551</v>
      </c>
      <c r="L154" s="52">
        <v>12934</v>
      </c>
      <c r="M154" s="52">
        <v>6159</v>
      </c>
      <c r="N154" s="52">
        <v>14412</v>
      </c>
      <c r="O154" s="52">
        <v>20508</v>
      </c>
      <c r="P154" s="52">
        <v>30292</v>
      </c>
      <c r="Q154" s="52">
        <v>36664</v>
      </c>
      <c r="R154" s="52">
        <v>45041</v>
      </c>
      <c r="S154" s="52">
        <v>41697</v>
      </c>
      <c r="T154" s="52">
        <v>33569</v>
      </c>
      <c r="U154" s="52">
        <v>48933</v>
      </c>
      <c r="V154" s="52">
        <v>54198</v>
      </c>
      <c r="W154" s="52">
        <v>44625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7374</v>
      </c>
      <c r="D158" s="52">
        <v>11124</v>
      </c>
      <c r="E158" s="52">
        <v>12112</v>
      </c>
      <c r="F158" s="52">
        <v>13555</v>
      </c>
      <c r="G158" s="52">
        <v>14038</v>
      </c>
      <c r="H158" s="52">
        <v>12720</v>
      </c>
      <c r="I158" s="52">
        <v>11198</v>
      </c>
      <c r="J158" s="52">
        <v>10796</v>
      </c>
      <c r="K158" s="52">
        <v>15073</v>
      </c>
      <c r="L158" s="52">
        <v>18894</v>
      </c>
      <c r="M158" s="52">
        <v>20544</v>
      </c>
      <c r="N158" s="52">
        <v>19284</v>
      </c>
      <c r="O158" s="52">
        <v>19463</v>
      </c>
      <c r="P158" s="52">
        <v>24881</v>
      </c>
      <c r="Q158" s="52">
        <v>25659</v>
      </c>
      <c r="R158" s="52">
        <v>34139</v>
      </c>
      <c r="S158" s="52">
        <v>33699</v>
      </c>
      <c r="T158" s="52">
        <v>25910</v>
      </c>
      <c r="U158" s="52">
        <v>26042</v>
      </c>
      <c r="V158" s="52">
        <v>25156</v>
      </c>
      <c r="W158" s="52">
        <v>33022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26682</v>
      </c>
      <c r="D159" s="36">
        <v>27491</v>
      </c>
      <c r="E159" s="36">
        <v>31342</v>
      </c>
      <c r="F159" s="36">
        <v>35618</v>
      </c>
      <c r="G159" s="36">
        <v>44596</v>
      </c>
      <c r="H159" s="36">
        <v>48999</v>
      </c>
      <c r="I159" s="36">
        <v>41985</v>
      </c>
      <c r="J159" s="36">
        <v>41419</v>
      </c>
      <c r="K159" s="36">
        <v>47192</v>
      </c>
      <c r="L159" s="36">
        <v>52573</v>
      </c>
      <c r="M159" s="36">
        <v>53821</v>
      </c>
      <c r="N159" s="36">
        <v>59662</v>
      </c>
      <c r="O159" s="36">
        <v>70090</v>
      </c>
      <c r="P159" s="36">
        <v>86332</v>
      </c>
      <c r="Q159" s="36">
        <v>110905</v>
      </c>
      <c r="R159" s="36">
        <v>123260</v>
      </c>
      <c r="S159" s="36">
        <v>116117</v>
      </c>
      <c r="T159" s="36">
        <v>112079</v>
      </c>
      <c r="U159" s="36">
        <v>140586</v>
      </c>
      <c r="V159" s="36">
        <v>153416</v>
      </c>
      <c r="W159" s="36">
        <v>137017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361721</v>
      </c>
      <c r="D163" s="52">
        <v>199919</v>
      </c>
      <c r="E163" s="52">
        <v>233298</v>
      </c>
      <c r="F163" s="52">
        <v>281632</v>
      </c>
      <c r="G163" s="52">
        <v>370532</v>
      </c>
      <c r="H163" s="52">
        <v>408703</v>
      </c>
      <c r="I163" s="52">
        <v>249204</v>
      </c>
      <c r="J163" s="52">
        <v>203613</v>
      </c>
      <c r="K163" s="52">
        <v>226818</v>
      </c>
      <c r="L163" s="52">
        <v>275845</v>
      </c>
      <c r="M163" s="52">
        <v>182931</v>
      </c>
      <c r="N163" s="52">
        <v>178508</v>
      </c>
      <c r="O163" s="52">
        <v>0</v>
      </c>
      <c r="P163" s="52">
        <v>4</v>
      </c>
      <c r="Q163" s="52">
        <v>3</v>
      </c>
      <c r="R163" s="52">
        <v>180180</v>
      </c>
      <c r="S163" s="52">
        <v>279858</v>
      </c>
      <c r="T163" s="52">
        <v>400020</v>
      </c>
      <c r="U163" s="52">
        <v>389681</v>
      </c>
      <c r="V163" s="52">
        <v>344218</v>
      </c>
      <c r="W163" s="52">
        <v>228013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163182</v>
      </c>
      <c r="D165" s="52">
        <v>131237</v>
      </c>
      <c r="E165" s="52">
        <v>207744</v>
      </c>
      <c r="F165" s="52">
        <v>196203</v>
      </c>
      <c r="G165" s="52">
        <v>259669</v>
      </c>
      <c r="H165" s="52">
        <v>318975</v>
      </c>
      <c r="I165" s="52">
        <v>290744</v>
      </c>
      <c r="J165" s="52">
        <v>177760</v>
      </c>
      <c r="K165" s="52">
        <v>162945</v>
      </c>
      <c r="L165" s="52">
        <v>211324</v>
      </c>
      <c r="M165" s="52">
        <v>272251</v>
      </c>
      <c r="N165" s="52">
        <v>355318</v>
      </c>
      <c r="O165" s="52">
        <v>247569</v>
      </c>
      <c r="P165" s="52">
        <v>134800</v>
      </c>
      <c r="Q165" s="52">
        <v>90250</v>
      </c>
      <c r="R165" s="52">
        <v>148215</v>
      </c>
      <c r="S165" s="52">
        <v>250778</v>
      </c>
      <c r="T165" s="52">
        <v>382092</v>
      </c>
      <c r="U165" s="52">
        <v>393006</v>
      </c>
      <c r="V165" s="52">
        <v>410358</v>
      </c>
      <c r="W165" s="52">
        <v>308524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260532</v>
      </c>
      <c r="D167" s="52">
        <v>201728</v>
      </c>
      <c r="E167" s="52">
        <v>265416</v>
      </c>
      <c r="F167" s="52">
        <v>270131</v>
      </c>
      <c r="G167" s="52">
        <v>242602</v>
      </c>
      <c r="H167" s="52">
        <v>306802</v>
      </c>
      <c r="I167" s="52">
        <v>149923</v>
      </c>
      <c r="J167" s="52">
        <v>141318</v>
      </c>
      <c r="K167" s="52">
        <v>218639</v>
      </c>
      <c r="L167" s="52">
        <v>260892</v>
      </c>
      <c r="M167" s="52">
        <v>224119</v>
      </c>
      <c r="N167" s="52">
        <v>213828</v>
      </c>
      <c r="O167" s="52">
        <v>119357</v>
      </c>
      <c r="P167" s="52">
        <v>100859</v>
      </c>
      <c r="Q167" s="52">
        <v>95147</v>
      </c>
      <c r="R167" s="52">
        <v>219389</v>
      </c>
      <c r="S167" s="52">
        <v>234957</v>
      </c>
      <c r="T167" s="52">
        <v>243704</v>
      </c>
      <c r="U167" s="52">
        <v>173716</v>
      </c>
      <c r="V167" s="52">
        <v>144459</v>
      </c>
      <c r="W167" s="52">
        <v>129987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223</v>
      </c>
      <c r="E168" s="52">
        <v>889</v>
      </c>
      <c r="F168" s="52">
        <v>705</v>
      </c>
      <c r="G168" s="52">
        <v>520</v>
      </c>
      <c r="H168" s="52">
        <v>467</v>
      </c>
      <c r="I168" s="52">
        <v>1136</v>
      </c>
      <c r="J168" s="52">
        <v>1605</v>
      </c>
      <c r="K168" s="52">
        <v>2014</v>
      </c>
      <c r="L168" s="52">
        <v>1311</v>
      </c>
      <c r="M168" s="52">
        <v>13</v>
      </c>
      <c r="N168" s="52">
        <v>1219</v>
      </c>
      <c r="O168" s="52">
        <v>1133</v>
      </c>
      <c r="P168" s="52">
        <v>792</v>
      </c>
      <c r="Q168" s="52">
        <v>1524</v>
      </c>
      <c r="R168" s="52">
        <v>2453</v>
      </c>
      <c r="S168" s="52">
        <v>2061</v>
      </c>
      <c r="T168" s="52">
        <v>1203</v>
      </c>
      <c r="U168" s="52">
        <v>468</v>
      </c>
      <c r="V168" s="52">
        <v>1350</v>
      </c>
      <c r="W168" s="52">
        <v>1651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164933</v>
      </c>
      <c r="D171" s="52">
        <v>73147</v>
      </c>
      <c r="E171" s="52">
        <v>46166</v>
      </c>
      <c r="F171" s="52">
        <v>93159</v>
      </c>
      <c r="G171" s="52">
        <v>216765</v>
      </c>
      <c r="H171" s="52">
        <v>216460</v>
      </c>
      <c r="I171" s="52">
        <v>136116</v>
      </c>
      <c r="J171" s="52">
        <v>114949</v>
      </c>
      <c r="K171" s="52">
        <v>130947</v>
      </c>
      <c r="L171" s="52">
        <v>155722</v>
      </c>
      <c r="M171" s="52">
        <v>184360</v>
      </c>
      <c r="N171" s="52">
        <v>163688</v>
      </c>
      <c r="O171" s="52">
        <v>73485</v>
      </c>
      <c r="P171" s="52">
        <v>29661</v>
      </c>
      <c r="Q171" s="52">
        <v>56650</v>
      </c>
      <c r="R171" s="52">
        <v>89648</v>
      </c>
      <c r="S171" s="52">
        <v>128929</v>
      </c>
      <c r="T171" s="52">
        <v>212877</v>
      </c>
      <c r="U171" s="52">
        <v>201484</v>
      </c>
      <c r="V171" s="52">
        <v>164172</v>
      </c>
      <c r="W171" s="52">
        <v>82876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22109</v>
      </c>
      <c r="D172" s="52">
        <v>11462</v>
      </c>
      <c r="E172" s="52">
        <v>12690</v>
      </c>
      <c r="F172" s="52">
        <v>22571</v>
      </c>
      <c r="G172" s="52">
        <v>40016</v>
      </c>
      <c r="H172" s="52">
        <v>54337</v>
      </c>
      <c r="I172" s="52">
        <v>89196</v>
      </c>
      <c r="J172" s="52">
        <v>118812</v>
      </c>
      <c r="K172" s="52">
        <v>137957</v>
      </c>
      <c r="L172" s="52">
        <v>92379</v>
      </c>
      <c r="M172" s="52">
        <v>36912</v>
      </c>
      <c r="N172" s="52">
        <v>84611</v>
      </c>
      <c r="O172" s="52">
        <v>57643</v>
      </c>
      <c r="P172" s="52">
        <v>49155</v>
      </c>
      <c r="Q172" s="52">
        <v>56302</v>
      </c>
      <c r="R172" s="52">
        <v>124867</v>
      </c>
      <c r="S172" s="52">
        <v>141082</v>
      </c>
      <c r="T172" s="52">
        <v>147230</v>
      </c>
      <c r="U172" s="52">
        <v>156270</v>
      </c>
      <c r="V172" s="52">
        <v>135119</v>
      </c>
      <c r="W172" s="52">
        <v>76354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96923</v>
      </c>
      <c r="D176" s="52">
        <v>82551</v>
      </c>
      <c r="E176" s="52">
        <v>90638</v>
      </c>
      <c r="F176" s="52">
        <v>106553</v>
      </c>
      <c r="G176" s="52">
        <v>119682</v>
      </c>
      <c r="H176" s="52">
        <v>119143</v>
      </c>
      <c r="I176" s="52">
        <v>79241</v>
      </c>
      <c r="J176" s="52">
        <v>77879</v>
      </c>
      <c r="K176" s="52">
        <v>118517</v>
      </c>
      <c r="L176" s="52">
        <v>134934</v>
      </c>
      <c r="M176" s="52">
        <v>123066</v>
      </c>
      <c r="N176" s="52">
        <v>113211</v>
      </c>
      <c r="O176" s="52">
        <v>54689</v>
      </c>
      <c r="P176" s="52">
        <v>40375</v>
      </c>
      <c r="Q176" s="52">
        <v>39379</v>
      </c>
      <c r="R176" s="52">
        <v>94650</v>
      </c>
      <c r="S176" s="52">
        <v>114080</v>
      </c>
      <c r="T176" s="52">
        <v>113597</v>
      </c>
      <c r="U176" s="52">
        <v>83138</v>
      </c>
      <c r="V176" s="52">
        <v>62722</v>
      </c>
      <c r="W176" s="52">
        <v>56505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350651</v>
      </c>
      <c r="D177" s="36">
        <v>204007</v>
      </c>
      <c r="E177" s="36">
        <v>234525</v>
      </c>
      <c r="F177" s="36">
        <v>280014</v>
      </c>
      <c r="G177" s="36">
        <v>380223</v>
      </c>
      <c r="H177" s="36">
        <v>458931</v>
      </c>
      <c r="I177" s="36">
        <v>297126</v>
      </c>
      <c r="J177" s="36">
        <v>298810</v>
      </c>
      <c r="K177" s="36">
        <v>371035</v>
      </c>
      <c r="L177" s="36">
        <v>375380</v>
      </c>
      <c r="M177" s="36">
        <v>322344</v>
      </c>
      <c r="N177" s="36">
        <v>350140</v>
      </c>
      <c r="O177" s="36">
        <v>196943</v>
      </c>
      <c r="P177" s="36">
        <v>140098</v>
      </c>
      <c r="Q177" s="36">
        <v>170227</v>
      </c>
      <c r="R177" s="36">
        <v>341708</v>
      </c>
      <c r="S177" s="36">
        <v>392995</v>
      </c>
      <c r="T177" s="36">
        <v>491398</v>
      </c>
      <c r="U177" s="36">
        <v>448789</v>
      </c>
      <c r="V177" s="36">
        <v>382399</v>
      </c>
      <c r="W177" s="36">
        <v>234377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14769</v>
      </c>
      <c r="D5" s="52">
        <v>12569</v>
      </c>
      <c r="E5" s="52">
        <v>12515</v>
      </c>
      <c r="F5" s="52">
        <v>25050</v>
      </c>
      <c r="G5" s="52">
        <v>16390</v>
      </c>
      <c r="H5" s="52">
        <v>17921</v>
      </c>
      <c r="I5" s="52">
        <v>11953</v>
      </c>
      <c r="J5" s="52">
        <v>18449</v>
      </c>
      <c r="K5" s="52">
        <v>12625</v>
      </c>
      <c r="L5" s="52">
        <v>3598</v>
      </c>
      <c r="M5" s="52">
        <v>4446</v>
      </c>
      <c r="N5" s="52">
        <v>2840</v>
      </c>
      <c r="O5" s="52">
        <v>2923</v>
      </c>
      <c r="P5" s="52">
        <v>1908</v>
      </c>
      <c r="Q5" s="52">
        <v>15022</v>
      </c>
      <c r="R5" s="52">
        <v>19283</v>
      </c>
      <c r="S5" s="52">
        <v>27338</v>
      </c>
      <c r="T5" s="52">
        <v>10572</v>
      </c>
      <c r="U5" s="52">
        <v>5052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3101</v>
      </c>
      <c r="D8" s="52">
        <v>2390</v>
      </c>
      <c r="E8" s="52">
        <v>2542</v>
      </c>
      <c r="F8" s="52">
        <v>8388</v>
      </c>
      <c r="G8" s="52">
        <v>8331</v>
      </c>
      <c r="H8" s="52">
        <v>2693</v>
      </c>
      <c r="I8" s="52">
        <v>3355</v>
      </c>
      <c r="J8" s="52">
        <v>3661</v>
      </c>
      <c r="K8" s="52">
        <v>2627</v>
      </c>
      <c r="L8" s="52">
        <v>968</v>
      </c>
      <c r="M8" s="52">
        <v>827</v>
      </c>
      <c r="N8" s="52">
        <v>867</v>
      </c>
      <c r="O8" s="52">
        <v>190</v>
      </c>
      <c r="P8" s="52">
        <v>41</v>
      </c>
      <c r="Q8" s="52">
        <v>237</v>
      </c>
      <c r="R8" s="52">
        <v>1528</v>
      </c>
      <c r="S8" s="52">
        <v>2434</v>
      </c>
      <c r="T8" s="52">
        <v>1539</v>
      </c>
      <c r="U8" s="52">
        <v>421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338</v>
      </c>
      <c r="D10" s="52">
        <v>505</v>
      </c>
      <c r="E10" s="52">
        <v>716</v>
      </c>
      <c r="F10" s="52">
        <v>914</v>
      </c>
      <c r="G10" s="52">
        <v>500</v>
      </c>
      <c r="H10" s="52">
        <v>203</v>
      </c>
      <c r="I10" s="52">
        <v>149</v>
      </c>
      <c r="J10" s="52">
        <v>2132</v>
      </c>
      <c r="K10" s="52">
        <v>888</v>
      </c>
      <c r="L10" s="52">
        <v>456</v>
      </c>
      <c r="M10" s="52">
        <v>566</v>
      </c>
      <c r="N10" s="52">
        <v>386</v>
      </c>
      <c r="O10" s="52">
        <v>444</v>
      </c>
      <c r="P10" s="52">
        <v>107</v>
      </c>
      <c r="Q10" s="52">
        <v>496</v>
      </c>
      <c r="R10" s="52">
        <v>510</v>
      </c>
      <c r="S10" s="52">
        <v>791</v>
      </c>
      <c r="T10" s="52">
        <v>553</v>
      </c>
      <c r="U10" s="52">
        <v>264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8400</v>
      </c>
      <c r="D11" s="52">
        <v>8493</v>
      </c>
      <c r="E11" s="52">
        <v>9631</v>
      </c>
      <c r="F11" s="52">
        <v>16866</v>
      </c>
      <c r="G11" s="52">
        <v>7711</v>
      </c>
      <c r="H11" s="52">
        <v>9404</v>
      </c>
      <c r="I11" s="52">
        <v>4702</v>
      </c>
      <c r="J11" s="52">
        <v>6121</v>
      </c>
      <c r="K11" s="52">
        <v>5242</v>
      </c>
      <c r="L11" s="52">
        <v>1606</v>
      </c>
      <c r="M11" s="52">
        <v>1952</v>
      </c>
      <c r="N11" s="52">
        <v>1133</v>
      </c>
      <c r="O11" s="52">
        <v>1176</v>
      </c>
      <c r="P11" s="52">
        <v>1006</v>
      </c>
      <c r="Q11" s="52">
        <v>6593</v>
      </c>
      <c r="R11" s="52">
        <v>9438</v>
      </c>
      <c r="S11" s="52">
        <v>12302</v>
      </c>
      <c r="T11" s="52">
        <v>4036</v>
      </c>
      <c r="U11" s="52">
        <v>1564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9</v>
      </c>
      <c r="E12" s="52">
        <v>32</v>
      </c>
      <c r="F12" s="52">
        <v>44</v>
      </c>
      <c r="G12" s="52">
        <v>17</v>
      </c>
      <c r="H12" s="52">
        <v>14</v>
      </c>
      <c r="I12" s="52">
        <v>36</v>
      </c>
      <c r="J12" s="52">
        <v>70</v>
      </c>
      <c r="K12" s="52">
        <v>48</v>
      </c>
      <c r="L12" s="52">
        <v>8</v>
      </c>
      <c r="M12" s="52">
        <v>0</v>
      </c>
      <c r="N12" s="52">
        <v>6</v>
      </c>
      <c r="O12" s="52">
        <v>11</v>
      </c>
      <c r="P12" s="52">
        <v>8</v>
      </c>
      <c r="Q12" s="52">
        <v>106</v>
      </c>
      <c r="R12" s="52">
        <v>106</v>
      </c>
      <c r="S12" s="52">
        <v>108</v>
      </c>
      <c r="T12" s="52">
        <v>20</v>
      </c>
      <c r="U12" s="52">
        <v>4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5318</v>
      </c>
      <c r="D15" s="52">
        <v>3079</v>
      </c>
      <c r="E15" s="52">
        <v>1675</v>
      </c>
      <c r="F15" s="52">
        <v>5817</v>
      </c>
      <c r="G15" s="52">
        <v>6890</v>
      </c>
      <c r="H15" s="52">
        <v>6635</v>
      </c>
      <c r="I15" s="52">
        <v>4269</v>
      </c>
      <c r="J15" s="52">
        <v>4980</v>
      </c>
      <c r="K15" s="52">
        <v>3140</v>
      </c>
      <c r="L15" s="52">
        <v>959</v>
      </c>
      <c r="M15" s="52">
        <v>1606</v>
      </c>
      <c r="N15" s="52">
        <v>867</v>
      </c>
      <c r="O15" s="52">
        <v>724</v>
      </c>
      <c r="P15" s="52">
        <v>296</v>
      </c>
      <c r="Q15" s="52">
        <v>3925</v>
      </c>
      <c r="R15" s="52">
        <v>3857</v>
      </c>
      <c r="S15" s="52">
        <v>6751</v>
      </c>
      <c r="T15" s="52">
        <v>3525</v>
      </c>
      <c r="U15" s="52">
        <v>1813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713</v>
      </c>
      <c r="D16" s="52">
        <v>483</v>
      </c>
      <c r="E16" s="52">
        <v>461</v>
      </c>
      <c r="F16" s="52">
        <v>1409</v>
      </c>
      <c r="G16" s="52">
        <v>1272</v>
      </c>
      <c r="H16" s="52">
        <v>1665</v>
      </c>
      <c r="I16" s="52">
        <v>2797</v>
      </c>
      <c r="J16" s="52">
        <v>5146</v>
      </c>
      <c r="K16" s="52">
        <v>3307</v>
      </c>
      <c r="L16" s="52">
        <v>569</v>
      </c>
      <c r="M16" s="52">
        <v>322</v>
      </c>
      <c r="N16" s="52">
        <v>448</v>
      </c>
      <c r="O16" s="52">
        <v>568</v>
      </c>
      <c r="P16" s="52">
        <v>491</v>
      </c>
      <c r="Q16" s="52">
        <v>3902</v>
      </c>
      <c r="R16" s="52">
        <v>5372</v>
      </c>
      <c r="S16" s="52">
        <v>7386</v>
      </c>
      <c r="T16" s="52">
        <v>2438</v>
      </c>
      <c r="U16" s="52">
        <v>1407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1082</v>
      </c>
      <c r="D20" s="52">
        <v>2301</v>
      </c>
      <c r="E20" s="52">
        <v>3275</v>
      </c>
      <c r="F20" s="52">
        <v>5065</v>
      </c>
      <c r="G20" s="52">
        <v>3786</v>
      </c>
      <c r="H20" s="52">
        <v>3770</v>
      </c>
      <c r="I20" s="52">
        <v>3683</v>
      </c>
      <c r="J20" s="52">
        <v>6465</v>
      </c>
      <c r="K20" s="52">
        <v>5391</v>
      </c>
      <c r="L20" s="52">
        <v>2530</v>
      </c>
      <c r="M20" s="52">
        <v>3012</v>
      </c>
      <c r="N20" s="52">
        <v>1243</v>
      </c>
      <c r="O20" s="52">
        <v>1320</v>
      </c>
      <c r="P20" s="52">
        <v>238</v>
      </c>
      <c r="Q20" s="52">
        <v>2451</v>
      </c>
      <c r="R20" s="52">
        <v>2565</v>
      </c>
      <c r="S20" s="52">
        <v>4329</v>
      </c>
      <c r="T20" s="52">
        <v>2203</v>
      </c>
      <c r="U20" s="52">
        <v>1610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2964</v>
      </c>
      <c r="D21" s="52">
        <v>2958</v>
      </c>
      <c r="E21" s="52">
        <v>2576</v>
      </c>
      <c r="F21" s="52">
        <v>5509</v>
      </c>
      <c r="G21" s="52">
        <v>3018</v>
      </c>
      <c r="H21" s="52">
        <v>2917</v>
      </c>
      <c r="I21" s="52">
        <v>1741</v>
      </c>
      <c r="J21" s="52">
        <v>2478</v>
      </c>
      <c r="K21" s="52">
        <v>1751</v>
      </c>
      <c r="L21" s="52">
        <v>282</v>
      </c>
      <c r="M21" s="52">
        <v>396</v>
      </c>
      <c r="N21" s="52">
        <v>390</v>
      </c>
      <c r="O21" s="52">
        <v>348</v>
      </c>
      <c r="P21" s="52">
        <v>374</v>
      </c>
      <c r="Q21" s="52">
        <v>2362</v>
      </c>
      <c r="R21" s="52">
        <v>3626</v>
      </c>
      <c r="S21" s="52">
        <v>5176</v>
      </c>
      <c r="T21" s="52">
        <v>1571</v>
      </c>
      <c r="U21" s="52">
        <v>538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10723</v>
      </c>
      <c r="D22" s="36">
        <v>7310</v>
      </c>
      <c r="E22" s="36">
        <v>6664</v>
      </c>
      <c r="F22" s="36">
        <v>14476</v>
      </c>
      <c r="G22" s="36">
        <v>9586</v>
      </c>
      <c r="H22" s="36">
        <v>11234</v>
      </c>
      <c r="I22" s="36">
        <v>6529</v>
      </c>
      <c r="J22" s="36">
        <v>9506</v>
      </c>
      <c r="K22" s="36">
        <v>5483</v>
      </c>
      <c r="L22" s="36">
        <v>786</v>
      </c>
      <c r="M22" s="36">
        <v>1038</v>
      </c>
      <c r="N22" s="36">
        <v>1207</v>
      </c>
      <c r="O22" s="36">
        <v>1255</v>
      </c>
      <c r="P22" s="36">
        <v>1296</v>
      </c>
      <c r="Q22" s="36">
        <v>10209</v>
      </c>
      <c r="R22" s="36">
        <v>13092</v>
      </c>
      <c r="S22" s="36">
        <v>17833</v>
      </c>
      <c r="T22" s="36">
        <v>6798</v>
      </c>
      <c r="U22" s="36">
        <v>2904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23114</v>
      </c>
      <c r="E26" s="52">
        <v>31604</v>
      </c>
      <c r="F26" s="52">
        <v>47045</v>
      </c>
      <c r="G26" s="52">
        <v>36803</v>
      </c>
      <c r="H26" s="52">
        <v>40966</v>
      </c>
      <c r="I26" s="52">
        <v>53477</v>
      </c>
      <c r="J26" s="52">
        <v>55726</v>
      </c>
      <c r="K26" s="52">
        <v>27760</v>
      </c>
      <c r="L26" s="52">
        <v>24710</v>
      </c>
      <c r="M26" s="52">
        <v>28124</v>
      </c>
      <c r="N26" s="52">
        <v>41886</v>
      </c>
      <c r="O26" s="52">
        <v>30827</v>
      </c>
      <c r="P26" s="52">
        <v>0</v>
      </c>
      <c r="Q26" s="52">
        <v>14043</v>
      </c>
      <c r="R26" s="52">
        <v>12686</v>
      </c>
      <c r="S26" s="52">
        <v>21853</v>
      </c>
      <c r="T26" s="52">
        <v>15515</v>
      </c>
      <c r="U26" s="52">
        <v>7857</v>
      </c>
      <c r="V26" s="52">
        <v>15436</v>
      </c>
      <c r="W26" s="52">
        <v>32112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4395</v>
      </c>
      <c r="E29" s="52">
        <v>6418</v>
      </c>
      <c r="F29" s="52">
        <v>15753</v>
      </c>
      <c r="G29" s="52">
        <v>18707</v>
      </c>
      <c r="H29" s="52">
        <v>6156</v>
      </c>
      <c r="I29" s="52">
        <v>15009</v>
      </c>
      <c r="J29" s="52">
        <v>11057</v>
      </c>
      <c r="K29" s="52">
        <v>5775</v>
      </c>
      <c r="L29" s="52">
        <v>6648</v>
      </c>
      <c r="M29" s="52">
        <v>5229</v>
      </c>
      <c r="N29" s="52">
        <v>12790</v>
      </c>
      <c r="O29" s="52">
        <v>1998</v>
      </c>
      <c r="P29" s="52">
        <v>0</v>
      </c>
      <c r="Q29" s="52">
        <v>222</v>
      </c>
      <c r="R29" s="52">
        <v>1005</v>
      </c>
      <c r="S29" s="52">
        <v>1946</v>
      </c>
      <c r="T29" s="52">
        <v>2258</v>
      </c>
      <c r="U29" s="52">
        <v>654</v>
      </c>
      <c r="V29" s="52">
        <v>1429</v>
      </c>
      <c r="W29" s="52">
        <v>3660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16271</v>
      </c>
      <c r="E31" s="52">
        <v>25797</v>
      </c>
      <c r="F31" s="52">
        <v>32875</v>
      </c>
      <c r="G31" s="52">
        <v>17861</v>
      </c>
      <c r="H31" s="52">
        <v>21742</v>
      </c>
      <c r="I31" s="52">
        <v>21302</v>
      </c>
      <c r="J31" s="52">
        <v>20906</v>
      </c>
      <c r="K31" s="52">
        <v>12398</v>
      </c>
      <c r="L31" s="52">
        <v>12632</v>
      </c>
      <c r="M31" s="52">
        <v>14151</v>
      </c>
      <c r="N31" s="52">
        <v>19329</v>
      </c>
      <c r="O31" s="52">
        <v>14623</v>
      </c>
      <c r="P31" s="52">
        <v>0</v>
      </c>
      <c r="Q31" s="52">
        <v>6374</v>
      </c>
      <c r="R31" s="52">
        <v>6378</v>
      </c>
      <c r="S31" s="52">
        <v>10127</v>
      </c>
      <c r="T31" s="52">
        <v>6249</v>
      </c>
      <c r="U31" s="52">
        <v>2566</v>
      </c>
      <c r="V31" s="52">
        <v>5010</v>
      </c>
      <c r="W31" s="52">
        <v>14351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18</v>
      </c>
      <c r="E32" s="52">
        <v>86</v>
      </c>
      <c r="F32" s="52">
        <v>86</v>
      </c>
      <c r="G32" s="52">
        <v>38</v>
      </c>
      <c r="H32" s="52">
        <v>33</v>
      </c>
      <c r="I32" s="52">
        <v>161</v>
      </c>
      <c r="J32" s="52">
        <v>238</v>
      </c>
      <c r="K32" s="52">
        <v>114</v>
      </c>
      <c r="L32" s="52">
        <v>64</v>
      </c>
      <c r="M32" s="52">
        <v>1</v>
      </c>
      <c r="N32" s="52">
        <v>111</v>
      </c>
      <c r="O32" s="52">
        <v>139</v>
      </c>
      <c r="P32" s="52">
        <v>0</v>
      </c>
      <c r="Q32" s="52">
        <v>102</v>
      </c>
      <c r="R32" s="52">
        <v>71</v>
      </c>
      <c r="S32" s="52">
        <v>89</v>
      </c>
      <c r="T32" s="52">
        <v>31</v>
      </c>
      <c r="U32" s="52">
        <v>7</v>
      </c>
      <c r="V32" s="52">
        <v>47</v>
      </c>
      <c r="W32" s="52">
        <v>182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5900</v>
      </c>
      <c r="E35" s="52">
        <v>4488</v>
      </c>
      <c r="F35" s="52">
        <v>11337</v>
      </c>
      <c r="G35" s="52">
        <v>15958</v>
      </c>
      <c r="H35" s="52">
        <v>15340</v>
      </c>
      <c r="I35" s="52">
        <v>19340</v>
      </c>
      <c r="J35" s="52">
        <v>17006</v>
      </c>
      <c r="K35" s="52">
        <v>7425</v>
      </c>
      <c r="L35" s="52">
        <v>7541</v>
      </c>
      <c r="M35" s="52">
        <v>11642</v>
      </c>
      <c r="N35" s="52">
        <v>14797</v>
      </c>
      <c r="O35" s="52">
        <v>9003</v>
      </c>
      <c r="P35" s="52">
        <v>0</v>
      </c>
      <c r="Q35" s="52">
        <v>3794</v>
      </c>
      <c r="R35" s="52">
        <v>2606</v>
      </c>
      <c r="S35" s="52">
        <v>5557</v>
      </c>
      <c r="T35" s="52">
        <v>5459</v>
      </c>
      <c r="U35" s="52">
        <v>2976</v>
      </c>
      <c r="V35" s="52">
        <v>5693</v>
      </c>
      <c r="W35" s="52">
        <v>9149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925</v>
      </c>
      <c r="E36" s="52">
        <v>1233</v>
      </c>
      <c r="F36" s="52">
        <v>2747</v>
      </c>
      <c r="G36" s="52">
        <v>2946</v>
      </c>
      <c r="H36" s="52">
        <v>3851</v>
      </c>
      <c r="I36" s="52">
        <v>12674</v>
      </c>
      <c r="J36" s="52">
        <v>17576</v>
      </c>
      <c r="K36" s="52">
        <v>7823</v>
      </c>
      <c r="L36" s="52">
        <v>4473</v>
      </c>
      <c r="M36" s="52">
        <v>2330</v>
      </c>
      <c r="N36" s="52">
        <v>7649</v>
      </c>
      <c r="O36" s="52">
        <v>7062</v>
      </c>
      <c r="P36" s="52">
        <v>0</v>
      </c>
      <c r="Q36" s="52">
        <v>3773</v>
      </c>
      <c r="R36" s="52">
        <v>3631</v>
      </c>
      <c r="S36" s="52">
        <v>6080</v>
      </c>
      <c r="T36" s="52">
        <v>3776</v>
      </c>
      <c r="U36" s="52">
        <v>2308</v>
      </c>
      <c r="V36" s="52">
        <v>4686</v>
      </c>
      <c r="W36" s="52">
        <v>8430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6659</v>
      </c>
      <c r="E40" s="52">
        <v>8810</v>
      </c>
      <c r="F40" s="52">
        <v>12967</v>
      </c>
      <c r="G40" s="52">
        <v>8811</v>
      </c>
      <c r="H40" s="52">
        <v>8443</v>
      </c>
      <c r="I40" s="52">
        <v>11259</v>
      </c>
      <c r="J40" s="52">
        <v>11521</v>
      </c>
      <c r="K40" s="52">
        <v>6721</v>
      </c>
      <c r="L40" s="52">
        <v>6534</v>
      </c>
      <c r="M40" s="52">
        <v>7771</v>
      </c>
      <c r="N40" s="52">
        <v>10234</v>
      </c>
      <c r="O40" s="52">
        <v>6700</v>
      </c>
      <c r="P40" s="52">
        <v>0</v>
      </c>
      <c r="Q40" s="52">
        <v>2638</v>
      </c>
      <c r="R40" s="52">
        <v>2752</v>
      </c>
      <c r="S40" s="52">
        <v>4916</v>
      </c>
      <c r="T40" s="52">
        <v>2913</v>
      </c>
      <c r="U40" s="52">
        <v>1228</v>
      </c>
      <c r="V40" s="52">
        <v>2175</v>
      </c>
      <c r="W40" s="52">
        <v>6238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16455</v>
      </c>
      <c r="E41" s="36">
        <v>22794</v>
      </c>
      <c r="F41" s="36">
        <v>34078</v>
      </c>
      <c r="G41" s="36">
        <v>27992</v>
      </c>
      <c r="H41" s="36">
        <v>32523</v>
      </c>
      <c r="I41" s="36">
        <v>42218</v>
      </c>
      <c r="J41" s="36">
        <v>44205</v>
      </c>
      <c r="K41" s="36">
        <v>21039</v>
      </c>
      <c r="L41" s="36">
        <v>18176</v>
      </c>
      <c r="M41" s="36">
        <v>20353</v>
      </c>
      <c r="N41" s="36">
        <v>31652</v>
      </c>
      <c r="O41" s="36">
        <v>24127</v>
      </c>
      <c r="P41" s="36">
        <v>0</v>
      </c>
      <c r="Q41" s="36">
        <v>11405</v>
      </c>
      <c r="R41" s="36">
        <v>9934</v>
      </c>
      <c r="S41" s="36">
        <v>16937</v>
      </c>
      <c r="T41" s="36">
        <v>12602</v>
      </c>
      <c r="U41" s="36">
        <v>6629</v>
      </c>
      <c r="V41" s="36">
        <v>13261</v>
      </c>
      <c r="W41" s="36">
        <v>25874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77229</v>
      </c>
      <c r="D45" s="52">
        <v>124690</v>
      </c>
      <c r="E45" s="52">
        <v>164999</v>
      </c>
      <c r="F45" s="52">
        <v>144201</v>
      </c>
      <c r="G45" s="52">
        <v>61758</v>
      </c>
      <c r="H45" s="52">
        <v>12302</v>
      </c>
      <c r="I45" s="52">
        <v>56162</v>
      </c>
      <c r="J45" s="52">
        <v>95383</v>
      </c>
      <c r="K45" s="52">
        <v>87267</v>
      </c>
      <c r="L45" s="52">
        <v>80378</v>
      </c>
      <c r="M45" s="52">
        <v>110069</v>
      </c>
      <c r="N45" s="52">
        <v>147655</v>
      </c>
      <c r="O45" s="52">
        <v>190468</v>
      </c>
      <c r="P45" s="52">
        <v>180462</v>
      </c>
      <c r="Q45" s="52">
        <v>223625</v>
      </c>
      <c r="R45" s="52">
        <v>89969</v>
      </c>
      <c r="S45" s="52">
        <v>48506</v>
      </c>
      <c r="T45" s="52">
        <v>27808</v>
      </c>
      <c r="U45" s="52">
        <v>45350</v>
      </c>
      <c r="V45" s="52">
        <v>78129</v>
      </c>
      <c r="W45" s="52">
        <v>75878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16214</v>
      </c>
      <c r="D48" s="52">
        <v>23707</v>
      </c>
      <c r="E48" s="52">
        <v>33510</v>
      </c>
      <c r="F48" s="52">
        <v>48284</v>
      </c>
      <c r="G48" s="52">
        <v>31392</v>
      </c>
      <c r="H48" s="52">
        <v>1849</v>
      </c>
      <c r="I48" s="52">
        <v>15762</v>
      </c>
      <c r="J48" s="52">
        <v>18925</v>
      </c>
      <c r="K48" s="52">
        <v>18153</v>
      </c>
      <c r="L48" s="52">
        <v>21628</v>
      </c>
      <c r="M48" s="52">
        <v>20464</v>
      </c>
      <c r="N48" s="52">
        <v>45087</v>
      </c>
      <c r="O48" s="52">
        <v>12347</v>
      </c>
      <c r="P48" s="52">
        <v>3883</v>
      </c>
      <c r="Q48" s="52">
        <v>3534</v>
      </c>
      <c r="R48" s="52">
        <v>7129</v>
      </c>
      <c r="S48" s="52">
        <v>4319</v>
      </c>
      <c r="T48" s="52">
        <v>4048</v>
      </c>
      <c r="U48" s="52">
        <v>3778</v>
      </c>
      <c r="V48" s="52">
        <v>7233</v>
      </c>
      <c r="W48" s="52">
        <v>8647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1496</v>
      </c>
      <c r="D50" s="52">
        <v>4354</v>
      </c>
      <c r="E50" s="52">
        <v>8311</v>
      </c>
      <c r="F50" s="52">
        <v>7979</v>
      </c>
      <c r="G50" s="52">
        <v>3167</v>
      </c>
      <c r="H50" s="52">
        <v>424</v>
      </c>
      <c r="I50" s="52">
        <v>9977</v>
      </c>
      <c r="J50" s="52">
        <v>30128</v>
      </c>
      <c r="K50" s="52">
        <v>16180</v>
      </c>
      <c r="L50" s="52">
        <v>14421</v>
      </c>
      <c r="M50" s="52">
        <v>25265</v>
      </c>
      <c r="N50" s="52">
        <v>42848</v>
      </c>
      <c r="O50" s="52">
        <v>54462</v>
      </c>
      <c r="P50" s="52">
        <v>11452</v>
      </c>
      <c r="Q50" s="52">
        <v>6884</v>
      </c>
      <c r="R50" s="52">
        <v>5639</v>
      </c>
      <c r="S50" s="52">
        <v>7287</v>
      </c>
      <c r="T50" s="52">
        <v>3346</v>
      </c>
      <c r="U50" s="52">
        <v>4779</v>
      </c>
      <c r="V50" s="52">
        <v>8460</v>
      </c>
      <c r="W50" s="52">
        <v>5581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35</v>
      </c>
      <c r="F51" s="52">
        <v>28</v>
      </c>
      <c r="G51" s="52">
        <v>6</v>
      </c>
      <c r="H51" s="52">
        <v>1</v>
      </c>
      <c r="I51" s="52">
        <v>124</v>
      </c>
      <c r="J51" s="52">
        <v>344</v>
      </c>
      <c r="K51" s="52">
        <v>205</v>
      </c>
      <c r="L51" s="52">
        <v>52</v>
      </c>
      <c r="M51" s="52">
        <v>0</v>
      </c>
      <c r="N51" s="52">
        <v>59</v>
      </c>
      <c r="O51" s="52">
        <v>492</v>
      </c>
      <c r="P51" s="52">
        <v>176</v>
      </c>
      <c r="Q51" s="52">
        <v>482</v>
      </c>
      <c r="R51" s="52">
        <v>0</v>
      </c>
      <c r="S51" s="52">
        <v>7</v>
      </c>
      <c r="T51" s="52">
        <v>39</v>
      </c>
      <c r="U51" s="52">
        <v>19</v>
      </c>
      <c r="V51" s="52">
        <v>116</v>
      </c>
      <c r="W51" s="52">
        <v>20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66781</v>
      </c>
      <c r="D54" s="52">
        <v>104035</v>
      </c>
      <c r="E54" s="52">
        <v>122879</v>
      </c>
      <c r="F54" s="52">
        <v>109631</v>
      </c>
      <c r="G54" s="52">
        <v>49455</v>
      </c>
      <c r="H54" s="52">
        <v>9494</v>
      </c>
      <c r="I54" s="52">
        <v>27827</v>
      </c>
      <c r="J54" s="52">
        <v>31921</v>
      </c>
      <c r="K54" s="52">
        <v>34518</v>
      </c>
      <c r="L54" s="52">
        <v>41365</v>
      </c>
      <c r="M54" s="52">
        <v>70659</v>
      </c>
      <c r="N54" s="52">
        <v>69054</v>
      </c>
      <c r="O54" s="52">
        <v>75941</v>
      </c>
      <c r="P54" s="52">
        <v>63539</v>
      </c>
      <c r="Q54" s="52">
        <v>108443</v>
      </c>
      <c r="R54" s="52">
        <v>35242</v>
      </c>
      <c r="S54" s="52">
        <v>19680</v>
      </c>
      <c r="T54" s="52">
        <v>14438</v>
      </c>
      <c r="U54" s="52">
        <v>22838</v>
      </c>
      <c r="V54" s="52">
        <v>38151</v>
      </c>
      <c r="W54" s="52">
        <v>36576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8952</v>
      </c>
      <c r="D55" s="52">
        <v>16301</v>
      </c>
      <c r="E55" s="52">
        <v>33774</v>
      </c>
      <c r="F55" s="52">
        <v>26563</v>
      </c>
      <c r="G55" s="52">
        <v>9130</v>
      </c>
      <c r="H55" s="52">
        <v>2383</v>
      </c>
      <c r="I55" s="52">
        <v>18234</v>
      </c>
      <c r="J55" s="52">
        <v>32990</v>
      </c>
      <c r="K55" s="52">
        <v>36364</v>
      </c>
      <c r="L55" s="52">
        <v>24540</v>
      </c>
      <c r="M55" s="52">
        <v>14145</v>
      </c>
      <c r="N55" s="52">
        <v>35694</v>
      </c>
      <c r="O55" s="52">
        <v>59573</v>
      </c>
      <c r="P55" s="52">
        <v>105295</v>
      </c>
      <c r="Q55" s="52">
        <v>107816</v>
      </c>
      <c r="R55" s="52">
        <v>49088</v>
      </c>
      <c r="S55" s="52">
        <v>21532</v>
      </c>
      <c r="T55" s="52">
        <v>9985</v>
      </c>
      <c r="U55" s="52">
        <v>17714</v>
      </c>
      <c r="V55" s="52">
        <v>31402</v>
      </c>
      <c r="W55" s="52">
        <v>33701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16724</v>
      </c>
      <c r="D59" s="52">
        <v>35920</v>
      </c>
      <c r="E59" s="52">
        <v>45993</v>
      </c>
      <c r="F59" s="52">
        <v>39747</v>
      </c>
      <c r="G59" s="52">
        <v>14785</v>
      </c>
      <c r="H59" s="52">
        <v>2535</v>
      </c>
      <c r="I59" s="52">
        <v>11825</v>
      </c>
      <c r="J59" s="52">
        <v>19720</v>
      </c>
      <c r="K59" s="52">
        <v>21127</v>
      </c>
      <c r="L59" s="52">
        <v>21253</v>
      </c>
      <c r="M59" s="52">
        <v>30412</v>
      </c>
      <c r="N59" s="52">
        <v>36075</v>
      </c>
      <c r="O59" s="52">
        <v>41396</v>
      </c>
      <c r="P59" s="52">
        <v>40375</v>
      </c>
      <c r="Q59" s="52">
        <v>42015</v>
      </c>
      <c r="R59" s="52">
        <v>19515</v>
      </c>
      <c r="S59" s="52">
        <v>10913</v>
      </c>
      <c r="T59" s="52">
        <v>5221</v>
      </c>
      <c r="U59" s="52">
        <v>7088</v>
      </c>
      <c r="V59" s="52">
        <v>11009</v>
      </c>
      <c r="W59" s="52">
        <v>14741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60505</v>
      </c>
      <c r="D60" s="36">
        <v>88770</v>
      </c>
      <c r="E60" s="36">
        <v>119006</v>
      </c>
      <c r="F60" s="36">
        <v>104454</v>
      </c>
      <c r="G60" s="36">
        <v>46973</v>
      </c>
      <c r="H60" s="36">
        <v>9767</v>
      </c>
      <c r="I60" s="36">
        <v>44337</v>
      </c>
      <c r="J60" s="36">
        <v>75663</v>
      </c>
      <c r="K60" s="36">
        <v>66140</v>
      </c>
      <c r="L60" s="36">
        <v>59125</v>
      </c>
      <c r="M60" s="36">
        <v>79657</v>
      </c>
      <c r="N60" s="36">
        <v>111580</v>
      </c>
      <c r="O60" s="36">
        <v>149072</v>
      </c>
      <c r="P60" s="36">
        <v>140087</v>
      </c>
      <c r="Q60" s="36">
        <v>181610</v>
      </c>
      <c r="R60" s="36">
        <v>70454</v>
      </c>
      <c r="S60" s="36">
        <v>37593</v>
      </c>
      <c r="T60" s="36">
        <v>22587</v>
      </c>
      <c r="U60" s="36">
        <v>38262</v>
      </c>
      <c r="V60" s="36">
        <v>67120</v>
      </c>
      <c r="W60" s="36">
        <v>61137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166185</v>
      </c>
      <c r="D64" s="52">
        <v>225120</v>
      </c>
      <c r="E64" s="52">
        <v>299263</v>
      </c>
      <c r="F64" s="52">
        <v>232179</v>
      </c>
      <c r="G64" s="52">
        <v>170084</v>
      </c>
      <c r="H64" s="52">
        <v>313938</v>
      </c>
      <c r="I64" s="52">
        <v>254982</v>
      </c>
      <c r="J64" s="52">
        <v>297368</v>
      </c>
      <c r="K64" s="52">
        <v>170229</v>
      </c>
      <c r="L64" s="52">
        <v>208027</v>
      </c>
      <c r="M64" s="52">
        <v>130381</v>
      </c>
      <c r="N64" s="52">
        <v>133627</v>
      </c>
      <c r="O64" s="52">
        <v>78860</v>
      </c>
      <c r="P64" s="52">
        <v>178299</v>
      </c>
      <c r="Q64" s="52">
        <v>166019</v>
      </c>
      <c r="R64" s="52">
        <v>274089</v>
      </c>
      <c r="S64" s="52">
        <v>249691</v>
      </c>
      <c r="T64" s="52">
        <v>237487</v>
      </c>
      <c r="U64" s="52">
        <v>206523</v>
      </c>
      <c r="V64" s="52">
        <v>175923</v>
      </c>
      <c r="W64" s="52">
        <v>129047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34891</v>
      </c>
      <c r="D67" s="52">
        <v>42801</v>
      </c>
      <c r="E67" s="52">
        <v>60778</v>
      </c>
      <c r="F67" s="52">
        <v>77743</v>
      </c>
      <c r="G67" s="52">
        <v>86455</v>
      </c>
      <c r="H67" s="52">
        <v>47174</v>
      </c>
      <c r="I67" s="52">
        <v>71565</v>
      </c>
      <c r="J67" s="52">
        <v>59000</v>
      </c>
      <c r="K67" s="52">
        <v>35411</v>
      </c>
      <c r="L67" s="52">
        <v>55973</v>
      </c>
      <c r="M67" s="52">
        <v>24241</v>
      </c>
      <c r="N67" s="52">
        <v>40804</v>
      </c>
      <c r="O67" s="52">
        <v>5112</v>
      </c>
      <c r="P67" s="52">
        <v>3836</v>
      </c>
      <c r="Q67" s="52">
        <v>2624</v>
      </c>
      <c r="R67" s="52">
        <v>21716</v>
      </c>
      <c r="S67" s="52">
        <v>22230</v>
      </c>
      <c r="T67" s="52">
        <v>34573</v>
      </c>
      <c r="U67" s="52">
        <v>17207</v>
      </c>
      <c r="V67" s="52">
        <v>16287</v>
      </c>
      <c r="W67" s="52">
        <v>14705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158435</v>
      </c>
      <c r="D69" s="52">
        <v>224722</v>
      </c>
      <c r="E69" s="52">
        <v>270881</v>
      </c>
      <c r="F69" s="52">
        <v>223656</v>
      </c>
      <c r="G69" s="52">
        <v>169821</v>
      </c>
      <c r="H69" s="52">
        <v>279205</v>
      </c>
      <c r="I69" s="52">
        <v>250756</v>
      </c>
      <c r="J69" s="52">
        <v>234814</v>
      </c>
      <c r="K69" s="52">
        <v>165496</v>
      </c>
      <c r="L69" s="52">
        <v>150925</v>
      </c>
      <c r="M69" s="52">
        <v>99520</v>
      </c>
      <c r="N69" s="52">
        <v>133627</v>
      </c>
      <c r="O69" s="52">
        <v>78081</v>
      </c>
      <c r="P69" s="52">
        <v>171607</v>
      </c>
      <c r="Q69" s="52">
        <v>162349</v>
      </c>
      <c r="R69" s="52">
        <v>256810</v>
      </c>
      <c r="S69" s="52">
        <v>225198</v>
      </c>
      <c r="T69" s="52">
        <v>173832</v>
      </c>
      <c r="U69" s="52">
        <v>201058</v>
      </c>
      <c r="V69" s="52">
        <v>174515</v>
      </c>
      <c r="W69" s="52">
        <v>127417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398</v>
      </c>
      <c r="E70" s="52">
        <v>1080</v>
      </c>
      <c r="F70" s="52">
        <v>362</v>
      </c>
      <c r="G70" s="52">
        <v>263</v>
      </c>
      <c r="H70" s="52">
        <v>915</v>
      </c>
      <c r="I70" s="52">
        <v>2021</v>
      </c>
      <c r="J70" s="52">
        <v>3130</v>
      </c>
      <c r="K70" s="52">
        <v>3082</v>
      </c>
      <c r="L70" s="52">
        <v>1778</v>
      </c>
      <c r="M70" s="52">
        <v>0</v>
      </c>
      <c r="N70" s="52">
        <v>0</v>
      </c>
      <c r="O70" s="52">
        <v>779</v>
      </c>
      <c r="P70" s="52">
        <v>813</v>
      </c>
      <c r="Q70" s="52">
        <v>3670</v>
      </c>
      <c r="R70" s="52">
        <v>2917</v>
      </c>
      <c r="S70" s="52">
        <v>782</v>
      </c>
      <c r="T70" s="52">
        <v>1155</v>
      </c>
      <c r="U70" s="52">
        <v>1432</v>
      </c>
      <c r="V70" s="52">
        <v>1408</v>
      </c>
      <c r="W70" s="52">
        <v>1630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6834</v>
      </c>
      <c r="D73" s="52">
        <v>0</v>
      </c>
      <c r="E73" s="52">
        <v>21416</v>
      </c>
      <c r="F73" s="52">
        <v>6569</v>
      </c>
      <c r="G73" s="52">
        <v>0</v>
      </c>
      <c r="H73" s="52">
        <v>27032</v>
      </c>
      <c r="I73" s="52">
        <v>1332</v>
      </c>
      <c r="J73" s="52">
        <v>29223</v>
      </c>
      <c r="K73" s="52">
        <v>804</v>
      </c>
      <c r="L73" s="52">
        <v>34724</v>
      </c>
      <c r="M73" s="52">
        <v>25714</v>
      </c>
      <c r="N73" s="52">
        <v>0</v>
      </c>
      <c r="O73" s="52">
        <v>0</v>
      </c>
      <c r="P73" s="52">
        <v>2213</v>
      </c>
      <c r="Q73" s="52">
        <v>0</v>
      </c>
      <c r="R73" s="52">
        <v>6002</v>
      </c>
      <c r="S73" s="52">
        <v>11323</v>
      </c>
      <c r="T73" s="52">
        <v>36947</v>
      </c>
      <c r="U73" s="52">
        <v>2271</v>
      </c>
      <c r="V73" s="52">
        <v>0</v>
      </c>
      <c r="W73" s="52">
        <v>0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916</v>
      </c>
      <c r="D74" s="52">
        <v>0</v>
      </c>
      <c r="E74" s="52">
        <v>5886</v>
      </c>
      <c r="F74" s="52">
        <v>1592</v>
      </c>
      <c r="G74" s="52">
        <v>0</v>
      </c>
      <c r="H74" s="52">
        <v>6786</v>
      </c>
      <c r="I74" s="52">
        <v>873</v>
      </c>
      <c r="J74" s="52">
        <v>30201</v>
      </c>
      <c r="K74" s="52">
        <v>847</v>
      </c>
      <c r="L74" s="52">
        <v>20600</v>
      </c>
      <c r="M74" s="52">
        <v>5147</v>
      </c>
      <c r="N74" s="52">
        <v>0</v>
      </c>
      <c r="O74" s="52">
        <v>0</v>
      </c>
      <c r="P74" s="52">
        <v>3666</v>
      </c>
      <c r="Q74" s="52">
        <v>0</v>
      </c>
      <c r="R74" s="52">
        <v>8360</v>
      </c>
      <c r="S74" s="52">
        <v>12388</v>
      </c>
      <c r="T74" s="52">
        <v>25553</v>
      </c>
      <c r="U74" s="52">
        <v>1762</v>
      </c>
      <c r="V74" s="52">
        <v>0</v>
      </c>
      <c r="W74" s="52">
        <v>0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108544</v>
      </c>
      <c r="D78" s="52">
        <v>176044</v>
      </c>
      <c r="E78" s="52">
        <v>185865</v>
      </c>
      <c r="F78" s="52">
        <v>143546</v>
      </c>
      <c r="G78" s="52">
        <v>135317</v>
      </c>
      <c r="H78" s="52">
        <v>188124</v>
      </c>
      <c r="I78" s="52">
        <v>178518</v>
      </c>
      <c r="J78" s="52">
        <v>175891</v>
      </c>
      <c r="K78" s="52">
        <v>107723</v>
      </c>
      <c r="L78" s="52">
        <v>98509</v>
      </c>
      <c r="M78" s="52">
        <v>66643</v>
      </c>
      <c r="N78" s="52">
        <v>94746</v>
      </c>
      <c r="O78" s="52">
        <v>74065</v>
      </c>
      <c r="P78" s="52">
        <v>105480</v>
      </c>
      <c r="Q78" s="52">
        <v>145557</v>
      </c>
      <c r="R78" s="52">
        <v>186483</v>
      </c>
      <c r="S78" s="52">
        <v>139590</v>
      </c>
      <c r="T78" s="52">
        <v>124063</v>
      </c>
      <c r="U78" s="52">
        <v>142494</v>
      </c>
      <c r="V78" s="52">
        <v>148780</v>
      </c>
      <c r="W78" s="52">
        <v>119397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57641</v>
      </c>
      <c r="D79" s="36">
        <v>49076</v>
      </c>
      <c r="E79" s="36">
        <v>113398</v>
      </c>
      <c r="F79" s="36">
        <v>88633</v>
      </c>
      <c r="G79" s="36">
        <v>34767</v>
      </c>
      <c r="H79" s="36">
        <v>125814</v>
      </c>
      <c r="I79" s="36">
        <v>76464</v>
      </c>
      <c r="J79" s="36">
        <v>121477</v>
      </c>
      <c r="K79" s="36">
        <v>62506</v>
      </c>
      <c r="L79" s="36">
        <v>109518</v>
      </c>
      <c r="M79" s="36">
        <v>63738</v>
      </c>
      <c r="N79" s="36">
        <v>38881</v>
      </c>
      <c r="O79" s="36">
        <v>4795</v>
      </c>
      <c r="P79" s="36">
        <v>72819</v>
      </c>
      <c r="Q79" s="36">
        <v>20462</v>
      </c>
      <c r="R79" s="36">
        <v>87606</v>
      </c>
      <c r="S79" s="36">
        <v>110101</v>
      </c>
      <c r="T79" s="36">
        <v>113424</v>
      </c>
      <c r="U79" s="36">
        <v>64029</v>
      </c>
      <c r="V79" s="36">
        <v>27143</v>
      </c>
      <c r="W79" s="36">
        <v>9650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66961</v>
      </c>
      <c r="D83" s="52">
        <v>56097</v>
      </c>
      <c r="E83" s="52">
        <v>61981</v>
      </c>
      <c r="F83" s="52">
        <v>84640</v>
      </c>
      <c r="G83" s="52">
        <v>104167</v>
      </c>
      <c r="H83" s="52">
        <v>169078</v>
      </c>
      <c r="I83" s="52">
        <v>236373</v>
      </c>
      <c r="J83" s="52">
        <v>295398</v>
      </c>
      <c r="K83" s="52">
        <v>307484</v>
      </c>
      <c r="L83" s="52">
        <v>226225</v>
      </c>
      <c r="M83" s="52">
        <v>280212</v>
      </c>
      <c r="N83" s="52">
        <v>257957</v>
      </c>
      <c r="O83" s="52">
        <v>244492</v>
      </c>
      <c r="P83" s="52">
        <v>74554</v>
      </c>
      <c r="Q83" s="52">
        <v>0</v>
      </c>
      <c r="R83" s="52">
        <v>0</v>
      </c>
      <c r="S83" s="52">
        <v>0</v>
      </c>
      <c r="T83" s="52">
        <v>0</v>
      </c>
      <c r="U83" s="52">
        <v>79437</v>
      </c>
      <c r="V83" s="52">
        <v>135962</v>
      </c>
      <c r="W83" s="52">
        <v>144147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14059</v>
      </c>
      <c r="D86" s="52">
        <v>10665</v>
      </c>
      <c r="E86" s="52">
        <v>12588</v>
      </c>
      <c r="F86" s="52">
        <v>28341</v>
      </c>
      <c r="G86" s="52">
        <v>52949</v>
      </c>
      <c r="H86" s="52">
        <v>25407</v>
      </c>
      <c r="I86" s="52">
        <v>66341</v>
      </c>
      <c r="J86" s="52">
        <v>58609</v>
      </c>
      <c r="K86" s="52">
        <v>63963</v>
      </c>
      <c r="L86" s="52">
        <v>60871</v>
      </c>
      <c r="M86" s="52">
        <v>52098</v>
      </c>
      <c r="N86" s="52">
        <v>78769</v>
      </c>
      <c r="O86" s="52">
        <v>15849</v>
      </c>
      <c r="P86" s="52">
        <v>1604</v>
      </c>
      <c r="Q86" s="52">
        <v>0</v>
      </c>
      <c r="R86" s="52">
        <v>0</v>
      </c>
      <c r="S86" s="52">
        <v>0</v>
      </c>
      <c r="T86" s="52">
        <v>0</v>
      </c>
      <c r="U86" s="52">
        <v>6618</v>
      </c>
      <c r="V86" s="52">
        <v>12587</v>
      </c>
      <c r="W86" s="52">
        <v>16427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378</v>
      </c>
      <c r="D88" s="52">
        <v>476</v>
      </c>
      <c r="E88" s="52">
        <v>511</v>
      </c>
      <c r="F88" s="52">
        <v>801</v>
      </c>
      <c r="G88" s="52">
        <v>1236</v>
      </c>
      <c r="H88" s="52">
        <v>2567</v>
      </c>
      <c r="I88" s="52">
        <v>5360</v>
      </c>
      <c r="J88" s="52">
        <v>23313</v>
      </c>
      <c r="K88" s="52">
        <v>17395</v>
      </c>
      <c r="L88" s="52">
        <v>14167</v>
      </c>
      <c r="M88" s="52">
        <v>10506</v>
      </c>
      <c r="N88" s="52">
        <v>7689</v>
      </c>
      <c r="O88" s="52">
        <v>6776</v>
      </c>
      <c r="P88" s="52">
        <v>115</v>
      </c>
      <c r="Q88" s="52">
        <v>0</v>
      </c>
      <c r="R88" s="52">
        <v>0</v>
      </c>
      <c r="S88" s="52">
        <v>0</v>
      </c>
      <c r="T88" s="52">
        <v>0</v>
      </c>
      <c r="U88" s="52">
        <v>206</v>
      </c>
      <c r="V88" s="52">
        <v>1217</v>
      </c>
      <c r="W88" s="52">
        <v>2201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2</v>
      </c>
      <c r="F89" s="52">
        <v>2</v>
      </c>
      <c r="G89" s="52">
        <v>2</v>
      </c>
      <c r="H89" s="52">
        <v>6</v>
      </c>
      <c r="I89" s="52">
        <v>30</v>
      </c>
      <c r="J89" s="52">
        <v>175</v>
      </c>
      <c r="K89" s="52">
        <v>168</v>
      </c>
      <c r="L89" s="52">
        <v>82</v>
      </c>
      <c r="M89" s="52">
        <v>24</v>
      </c>
      <c r="N89" s="52">
        <v>59</v>
      </c>
      <c r="O89" s="52">
        <v>74</v>
      </c>
      <c r="P89" s="52">
        <v>5</v>
      </c>
      <c r="Q89" s="52">
        <v>0</v>
      </c>
      <c r="R89" s="52">
        <v>0</v>
      </c>
      <c r="S89" s="52">
        <v>0</v>
      </c>
      <c r="T89" s="52">
        <v>0</v>
      </c>
      <c r="U89" s="52">
        <v>6</v>
      </c>
      <c r="V89" s="52">
        <v>16</v>
      </c>
      <c r="W89" s="52">
        <v>27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38758</v>
      </c>
      <c r="D92" s="52">
        <v>39155</v>
      </c>
      <c r="E92" s="52">
        <v>50174</v>
      </c>
      <c r="F92" s="52">
        <v>58585</v>
      </c>
      <c r="G92" s="52">
        <v>49951</v>
      </c>
      <c r="H92" s="52">
        <v>88370</v>
      </c>
      <c r="I92" s="52">
        <v>92009</v>
      </c>
      <c r="J92" s="52">
        <v>102009</v>
      </c>
      <c r="K92" s="52">
        <v>129480</v>
      </c>
      <c r="L92" s="52">
        <v>108370</v>
      </c>
      <c r="M92" s="52">
        <v>135696</v>
      </c>
      <c r="N92" s="52">
        <v>115467</v>
      </c>
      <c r="O92" s="52">
        <v>112729</v>
      </c>
      <c r="P92" s="52">
        <v>41596</v>
      </c>
      <c r="Q92" s="52">
        <v>0</v>
      </c>
      <c r="R92" s="52">
        <v>0</v>
      </c>
      <c r="S92" s="52">
        <v>0</v>
      </c>
      <c r="T92" s="52">
        <v>0</v>
      </c>
      <c r="U92" s="52">
        <v>25871</v>
      </c>
      <c r="V92" s="52">
        <v>43728</v>
      </c>
      <c r="W92" s="52">
        <v>63423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43</v>
      </c>
      <c r="E93" s="52">
        <v>168</v>
      </c>
      <c r="F93" s="52">
        <v>153</v>
      </c>
      <c r="G93" s="52">
        <v>107</v>
      </c>
      <c r="H93" s="52">
        <v>135</v>
      </c>
      <c r="I93" s="52">
        <v>697</v>
      </c>
      <c r="J93" s="52">
        <v>1160</v>
      </c>
      <c r="K93" s="52">
        <v>1193</v>
      </c>
      <c r="L93" s="52">
        <v>545</v>
      </c>
      <c r="M93" s="52">
        <v>9</v>
      </c>
      <c r="N93" s="52">
        <v>662</v>
      </c>
      <c r="O93" s="52">
        <v>1072</v>
      </c>
      <c r="P93" s="52">
        <v>328</v>
      </c>
      <c r="Q93" s="52">
        <v>0</v>
      </c>
      <c r="R93" s="52">
        <v>0</v>
      </c>
      <c r="S93" s="52">
        <v>0</v>
      </c>
      <c r="T93" s="52">
        <v>0</v>
      </c>
      <c r="U93" s="52">
        <v>71</v>
      </c>
      <c r="V93" s="52">
        <v>408</v>
      </c>
      <c r="W93" s="52">
        <v>806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24536</v>
      </c>
      <c r="D96" s="52">
        <v>14198</v>
      </c>
      <c r="E96" s="52">
        <v>8727</v>
      </c>
      <c r="F96" s="52">
        <v>20204</v>
      </c>
      <c r="G96" s="52">
        <v>44632</v>
      </c>
      <c r="H96" s="52">
        <v>62348</v>
      </c>
      <c r="I96" s="52">
        <v>83537</v>
      </c>
      <c r="J96" s="52">
        <v>82981</v>
      </c>
      <c r="K96" s="52">
        <v>77549</v>
      </c>
      <c r="L96" s="52">
        <v>64686</v>
      </c>
      <c r="M96" s="52">
        <v>111630</v>
      </c>
      <c r="N96" s="52">
        <v>88391</v>
      </c>
      <c r="O96" s="52">
        <v>69399</v>
      </c>
      <c r="P96" s="52">
        <v>12235</v>
      </c>
      <c r="Q96" s="52">
        <v>0</v>
      </c>
      <c r="R96" s="52">
        <v>0</v>
      </c>
      <c r="S96" s="52">
        <v>0</v>
      </c>
      <c r="T96" s="52">
        <v>0</v>
      </c>
      <c r="U96" s="52">
        <v>30008</v>
      </c>
      <c r="V96" s="52">
        <v>49691</v>
      </c>
      <c r="W96" s="52">
        <v>40435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3289</v>
      </c>
      <c r="D97" s="52">
        <v>2225</v>
      </c>
      <c r="E97" s="52">
        <v>2399</v>
      </c>
      <c r="F97" s="52">
        <v>4895</v>
      </c>
      <c r="G97" s="52">
        <v>8239</v>
      </c>
      <c r="H97" s="52">
        <v>15652</v>
      </c>
      <c r="I97" s="52">
        <v>54740</v>
      </c>
      <c r="J97" s="52">
        <v>85760</v>
      </c>
      <c r="K97" s="52">
        <v>81699</v>
      </c>
      <c r="L97" s="52">
        <v>38375</v>
      </c>
      <c r="M97" s="52">
        <v>22347</v>
      </c>
      <c r="N97" s="52">
        <v>45689</v>
      </c>
      <c r="O97" s="52">
        <v>54442</v>
      </c>
      <c r="P97" s="52">
        <v>20275</v>
      </c>
      <c r="Q97" s="52">
        <v>0</v>
      </c>
      <c r="R97" s="52">
        <v>0</v>
      </c>
      <c r="S97" s="52">
        <v>0</v>
      </c>
      <c r="T97" s="52">
        <v>0</v>
      </c>
      <c r="U97" s="52">
        <v>23275</v>
      </c>
      <c r="V97" s="52">
        <v>40902</v>
      </c>
      <c r="W97" s="52">
        <v>37255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1006</v>
      </c>
      <c r="D101" s="52">
        <v>1177</v>
      </c>
      <c r="E101" s="52">
        <v>1426</v>
      </c>
      <c r="F101" s="52">
        <v>1847</v>
      </c>
      <c r="G101" s="52">
        <v>2595</v>
      </c>
      <c r="H101" s="52">
        <v>4749</v>
      </c>
      <c r="I101" s="52">
        <v>4398</v>
      </c>
      <c r="J101" s="52">
        <v>15357</v>
      </c>
      <c r="K101" s="52">
        <v>13636</v>
      </c>
      <c r="L101" s="52">
        <v>11204</v>
      </c>
      <c r="M101" s="52">
        <v>8803</v>
      </c>
      <c r="N101" s="52">
        <v>7156</v>
      </c>
      <c r="O101" s="52">
        <v>5396</v>
      </c>
      <c r="P101" s="52">
        <v>1084</v>
      </c>
      <c r="Q101" s="52">
        <v>0</v>
      </c>
      <c r="R101" s="52">
        <v>0</v>
      </c>
      <c r="S101" s="52">
        <v>0</v>
      </c>
      <c r="T101" s="52">
        <v>0</v>
      </c>
      <c r="U101" s="52">
        <v>989</v>
      </c>
      <c r="V101" s="52">
        <v>3469</v>
      </c>
      <c r="W101" s="52">
        <v>4774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14283</v>
      </c>
      <c r="D102" s="52">
        <v>15821</v>
      </c>
      <c r="E102" s="52">
        <v>16880</v>
      </c>
      <c r="F102" s="52">
        <v>22821</v>
      </c>
      <c r="G102" s="52">
        <v>24317</v>
      </c>
      <c r="H102" s="52">
        <v>33868</v>
      </c>
      <c r="I102" s="52">
        <v>48841</v>
      </c>
      <c r="J102" s="52">
        <v>57898</v>
      </c>
      <c r="K102" s="52">
        <v>71139</v>
      </c>
      <c r="L102" s="52">
        <v>56854</v>
      </c>
      <c r="M102" s="52">
        <v>74989</v>
      </c>
      <c r="N102" s="52">
        <v>61275</v>
      </c>
      <c r="O102" s="52">
        <v>51964</v>
      </c>
      <c r="P102" s="52">
        <v>16437</v>
      </c>
      <c r="Q102" s="52">
        <v>0</v>
      </c>
      <c r="R102" s="52">
        <v>0</v>
      </c>
      <c r="S102" s="52">
        <v>0</v>
      </c>
      <c r="T102" s="52">
        <v>0</v>
      </c>
      <c r="U102" s="52">
        <v>12261</v>
      </c>
      <c r="V102" s="52">
        <v>18670</v>
      </c>
      <c r="W102" s="52">
        <v>27076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51672</v>
      </c>
      <c r="D103" s="36">
        <v>39099</v>
      </c>
      <c r="E103" s="36">
        <v>43675</v>
      </c>
      <c r="F103" s="36">
        <v>59972</v>
      </c>
      <c r="G103" s="36">
        <v>77255</v>
      </c>
      <c r="H103" s="36">
        <v>130461</v>
      </c>
      <c r="I103" s="36">
        <v>183134</v>
      </c>
      <c r="J103" s="36">
        <v>222143</v>
      </c>
      <c r="K103" s="36">
        <v>222709</v>
      </c>
      <c r="L103" s="36">
        <v>158167</v>
      </c>
      <c r="M103" s="36">
        <v>196420</v>
      </c>
      <c r="N103" s="36">
        <v>189526</v>
      </c>
      <c r="O103" s="36">
        <v>187132</v>
      </c>
      <c r="P103" s="36">
        <v>57033</v>
      </c>
      <c r="Q103" s="36">
        <v>0</v>
      </c>
      <c r="R103" s="36">
        <v>0</v>
      </c>
      <c r="S103" s="36">
        <v>0</v>
      </c>
      <c r="T103" s="36">
        <v>0</v>
      </c>
      <c r="U103" s="36">
        <v>66187</v>
      </c>
      <c r="V103" s="36">
        <v>113823</v>
      </c>
      <c r="W103" s="36">
        <v>112297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3</v>
      </c>
      <c r="D107" s="52">
        <v>3</v>
      </c>
      <c r="E107" s="52">
        <v>4</v>
      </c>
      <c r="F107" s="52">
        <v>4</v>
      </c>
      <c r="G107" s="52">
        <v>5</v>
      </c>
      <c r="H107" s="52">
        <v>7</v>
      </c>
      <c r="I107" s="52">
        <v>10</v>
      </c>
      <c r="J107" s="52">
        <v>10</v>
      </c>
      <c r="K107" s="52">
        <v>8</v>
      </c>
      <c r="L107" s="52">
        <v>7</v>
      </c>
      <c r="M107" s="52">
        <v>11</v>
      </c>
      <c r="N107" s="52">
        <v>11</v>
      </c>
      <c r="O107" s="52">
        <v>10</v>
      </c>
      <c r="P107" s="52">
        <v>6</v>
      </c>
      <c r="Q107" s="52">
        <v>5</v>
      </c>
      <c r="R107" s="52">
        <v>6</v>
      </c>
      <c r="S107" s="52">
        <v>3</v>
      </c>
      <c r="T107" s="52">
        <v>2</v>
      </c>
      <c r="U107" s="52">
        <v>4</v>
      </c>
      <c r="V107" s="52">
        <v>6</v>
      </c>
      <c r="W107" s="52">
        <v>6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1</v>
      </c>
      <c r="D110" s="52">
        <v>1</v>
      </c>
      <c r="E110" s="52">
        <v>1</v>
      </c>
      <c r="F110" s="52">
        <v>1</v>
      </c>
      <c r="G110" s="52">
        <v>3</v>
      </c>
      <c r="H110" s="52">
        <v>1</v>
      </c>
      <c r="I110" s="52">
        <v>3</v>
      </c>
      <c r="J110" s="52">
        <v>2</v>
      </c>
      <c r="K110" s="52">
        <v>2</v>
      </c>
      <c r="L110" s="52">
        <v>2</v>
      </c>
      <c r="M110" s="52">
        <v>2</v>
      </c>
      <c r="N110" s="52">
        <v>3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1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1</v>
      </c>
      <c r="D112" s="52">
        <v>0</v>
      </c>
      <c r="E112" s="52">
        <v>0</v>
      </c>
      <c r="F112" s="52">
        <v>1</v>
      </c>
      <c r="G112" s="52">
        <v>1</v>
      </c>
      <c r="H112" s="52">
        <v>2</v>
      </c>
      <c r="I112" s="52">
        <v>6</v>
      </c>
      <c r="J112" s="52">
        <v>7</v>
      </c>
      <c r="K112" s="52">
        <v>4</v>
      </c>
      <c r="L112" s="52">
        <v>7</v>
      </c>
      <c r="M112" s="52">
        <v>6</v>
      </c>
      <c r="N112" s="52">
        <v>7</v>
      </c>
      <c r="O112" s="52">
        <v>6</v>
      </c>
      <c r="P112" s="52">
        <v>2</v>
      </c>
      <c r="Q112" s="52">
        <v>3</v>
      </c>
      <c r="R112" s="52">
        <v>2</v>
      </c>
      <c r="S112" s="52">
        <v>2</v>
      </c>
      <c r="T112" s="52">
        <v>1</v>
      </c>
      <c r="U112" s="52">
        <v>1</v>
      </c>
      <c r="V112" s="52">
        <v>3</v>
      </c>
      <c r="W112" s="52">
        <v>2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1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2</v>
      </c>
      <c r="D116" s="52">
        <v>3</v>
      </c>
      <c r="E116" s="52">
        <v>3</v>
      </c>
      <c r="F116" s="52">
        <v>2</v>
      </c>
      <c r="G116" s="52">
        <v>3</v>
      </c>
      <c r="H116" s="52">
        <v>4</v>
      </c>
      <c r="I116" s="52">
        <v>2</v>
      </c>
      <c r="J116" s="52">
        <v>1</v>
      </c>
      <c r="K116" s="52">
        <v>2</v>
      </c>
      <c r="L116" s="52">
        <v>0</v>
      </c>
      <c r="M116" s="52">
        <v>4</v>
      </c>
      <c r="N116" s="52">
        <v>3</v>
      </c>
      <c r="O116" s="52">
        <v>2</v>
      </c>
      <c r="P116" s="52">
        <v>1</v>
      </c>
      <c r="Q116" s="52">
        <v>1</v>
      </c>
      <c r="R116" s="52">
        <v>2</v>
      </c>
      <c r="S116" s="52">
        <v>0</v>
      </c>
      <c r="T116" s="52">
        <v>1</v>
      </c>
      <c r="U116" s="52">
        <v>2</v>
      </c>
      <c r="V116" s="52">
        <v>2</v>
      </c>
      <c r="W116" s="52">
        <v>2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1</v>
      </c>
      <c r="F117" s="52">
        <v>1</v>
      </c>
      <c r="G117" s="52">
        <v>1</v>
      </c>
      <c r="H117" s="52">
        <v>1</v>
      </c>
      <c r="I117" s="52">
        <v>2</v>
      </c>
      <c r="J117" s="52">
        <v>2</v>
      </c>
      <c r="K117" s="52">
        <v>2</v>
      </c>
      <c r="L117" s="52">
        <v>0</v>
      </c>
      <c r="M117" s="52">
        <v>1</v>
      </c>
      <c r="N117" s="52">
        <v>1</v>
      </c>
      <c r="O117" s="52">
        <v>2</v>
      </c>
      <c r="P117" s="52">
        <v>2</v>
      </c>
      <c r="Q117" s="52">
        <v>1</v>
      </c>
      <c r="R117" s="52">
        <v>2</v>
      </c>
      <c r="S117" s="52">
        <v>1</v>
      </c>
      <c r="T117" s="52">
        <v>0</v>
      </c>
      <c r="U117" s="52">
        <v>1</v>
      </c>
      <c r="V117" s="52">
        <v>1</v>
      </c>
      <c r="W117" s="52">
        <v>2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1</v>
      </c>
      <c r="D121" s="52">
        <v>1</v>
      </c>
      <c r="E121" s="52">
        <v>1</v>
      </c>
      <c r="F121" s="52">
        <v>1</v>
      </c>
      <c r="G121" s="52">
        <v>1</v>
      </c>
      <c r="H121" s="52">
        <v>1</v>
      </c>
      <c r="I121" s="52">
        <v>2</v>
      </c>
      <c r="J121" s="52">
        <v>2</v>
      </c>
      <c r="K121" s="52">
        <v>2</v>
      </c>
      <c r="L121" s="52">
        <v>2</v>
      </c>
      <c r="M121" s="52">
        <v>3</v>
      </c>
      <c r="N121" s="52">
        <v>3</v>
      </c>
      <c r="O121" s="52">
        <v>2</v>
      </c>
      <c r="P121" s="52">
        <v>1</v>
      </c>
      <c r="Q121" s="52">
        <v>1</v>
      </c>
      <c r="R121" s="52">
        <v>1</v>
      </c>
      <c r="S121" s="52">
        <v>1</v>
      </c>
      <c r="T121" s="52">
        <v>0</v>
      </c>
      <c r="U121" s="52">
        <v>1</v>
      </c>
      <c r="V121" s="52">
        <v>1</v>
      </c>
      <c r="W121" s="52">
        <v>1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2</v>
      </c>
      <c r="D122" s="36">
        <v>2</v>
      </c>
      <c r="E122" s="36">
        <v>3</v>
      </c>
      <c r="F122" s="36">
        <v>3</v>
      </c>
      <c r="G122" s="36">
        <v>4</v>
      </c>
      <c r="H122" s="36">
        <v>6</v>
      </c>
      <c r="I122" s="36">
        <v>8</v>
      </c>
      <c r="J122" s="36">
        <v>8</v>
      </c>
      <c r="K122" s="36">
        <v>6</v>
      </c>
      <c r="L122" s="36">
        <v>5</v>
      </c>
      <c r="M122" s="36">
        <v>8</v>
      </c>
      <c r="N122" s="36">
        <v>8</v>
      </c>
      <c r="O122" s="36">
        <v>8</v>
      </c>
      <c r="P122" s="36">
        <v>5</v>
      </c>
      <c r="Q122" s="36">
        <v>4</v>
      </c>
      <c r="R122" s="36">
        <v>5</v>
      </c>
      <c r="S122" s="36">
        <v>2</v>
      </c>
      <c r="T122" s="36">
        <v>2</v>
      </c>
      <c r="U122" s="36">
        <v>3</v>
      </c>
      <c r="V122" s="36">
        <v>5</v>
      </c>
      <c r="W122" s="36">
        <v>5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10239</v>
      </c>
      <c r="D145" s="52">
        <v>13069</v>
      </c>
      <c r="E145" s="52">
        <v>17184</v>
      </c>
      <c r="F145" s="52">
        <v>19082</v>
      </c>
      <c r="G145" s="52">
        <v>19897</v>
      </c>
      <c r="H145" s="52">
        <v>23044</v>
      </c>
      <c r="I145" s="52">
        <v>18512</v>
      </c>
      <c r="J145" s="52">
        <v>15871</v>
      </c>
      <c r="K145" s="52">
        <v>13366</v>
      </c>
      <c r="L145" s="52">
        <v>14626</v>
      </c>
      <c r="M145" s="52">
        <v>13544</v>
      </c>
      <c r="N145" s="52">
        <v>14171</v>
      </c>
      <c r="O145" s="52">
        <v>16259</v>
      </c>
      <c r="P145" s="52">
        <v>34162</v>
      </c>
      <c r="Q145" s="52">
        <v>47630</v>
      </c>
      <c r="R145" s="52">
        <v>41048</v>
      </c>
      <c r="S145" s="52">
        <v>33264</v>
      </c>
      <c r="T145" s="52">
        <v>27619</v>
      </c>
      <c r="U145" s="52">
        <v>40017</v>
      </c>
      <c r="V145" s="52">
        <v>39519</v>
      </c>
      <c r="W145" s="52">
        <v>28504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5369</v>
      </c>
      <c r="D147" s="52">
        <v>7890</v>
      </c>
      <c r="E147" s="52">
        <v>12201</v>
      </c>
      <c r="F147" s="52">
        <v>15186</v>
      </c>
      <c r="G147" s="52">
        <v>16242</v>
      </c>
      <c r="H147" s="52">
        <v>18983</v>
      </c>
      <c r="I147" s="52">
        <v>15264</v>
      </c>
      <c r="J147" s="52">
        <v>13033</v>
      </c>
      <c r="K147" s="52">
        <v>11020</v>
      </c>
      <c r="L147" s="52">
        <v>12222</v>
      </c>
      <c r="M147" s="52">
        <v>11555</v>
      </c>
      <c r="N147" s="52">
        <v>12459</v>
      </c>
      <c r="O147" s="52">
        <v>9041</v>
      </c>
      <c r="P147" s="52">
        <v>7351</v>
      </c>
      <c r="Q147" s="52">
        <v>7527</v>
      </c>
      <c r="R147" s="52">
        <v>27856</v>
      </c>
      <c r="S147" s="52">
        <v>24542</v>
      </c>
      <c r="T147" s="52">
        <v>24646</v>
      </c>
      <c r="U147" s="52">
        <v>27057</v>
      </c>
      <c r="V147" s="52">
        <v>29154</v>
      </c>
      <c r="W147" s="52">
        <v>25207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5960</v>
      </c>
      <c r="D149" s="52">
        <v>9200</v>
      </c>
      <c r="E149" s="52">
        <v>14027</v>
      </c>
      <c r="F149" s="52">
        <v>13334</v>
      </c>
      <c r="G149" s="52">
        <v>9656</v>
      </c>
      <c r="H149" s="52">
        <v>12230</v>
      </c>
      <c r="I149" s="52">
        <v>7374</v>
      </c>
      <c r="J149" s="52">
        <v>5954</v>
      </c>
      <c r="K149" s="52">
        <v>5969</v>
      </c>
      <c r="L149" s="52">
        <v>7477</v>
      </c>
      <c r="M149" s="52">
        <v>6815</v>
      </c>
      <c r="N149" s="52">
        <v>6540</v>
      </c>
      <c r="O149" s="52">
        <v>7713</v>
      </c>
      <c r="P149" s="52">
        <v>19091</v>
      </c>
      <c r="Q149" s="52">
        <v>21620</v>
      </c>
      <c r="R149" s="52">
        <v>20637</v>
      </c>
      <c r="S149" s="52">
        <v>15415</v>
      </c>
      <c r="T149" s="52">
        <v>11125</v>
      </c>
      <c r="U149" s="52">
        <v>13068</v>
      </c>
      <c r="V149" s="52">
        <v>12826</v>
      </c>
      <c r="W149" s="52">
        <v>12738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10</v>
      </c>
      <c r="E150" s="52">
        <v>47</v>
      </c>
      <c r="F150" s="52">
        <v>35</v>
      </c>
      <c r="G150" s="52">
        <v>21</v>
      </c>
      <c r="H150" s="52">
        <v>19</v>
      </c>
      <c r="I150" s="52">
        <v>56</v>
      </c>
      <c r="J150" s="52">
        <v>68</v>
      </c>
      <c r="K150" s="52">
        <v>55</v>
      </c>
      <c r="L150" s="52">
        <v>38</v>
      </c>
      <c r="M150" s="52">
        <v>0</v>
      </c>
      <c r="N150" s="52">
        <v>37</v>
      </c>
      <c r="O150" s="52">
        <v>73</v>
      </c>
      <c r="P150" s="52">
        <v>150</v>
      </c>
      <c r="Q150" s="52">
        <v>346</v>
      </c>
      <c r="R150" s="52">
        <v>231</v>
      </c>
      <c r="S150" s="52">
        <v>135</v>
      </c>
      <c r="T150" s="52">
        <v>55</v>
      </c>
      <c r="U150" s="52">
        <v>36</v>
      </c>
      <c r="V150" s="52">
        <v>120</v>
      </c>
      <c r="W150" s="52">
        <v>162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3773</v>
      </c>
      <c r="D153" s="52">
        <v>3336</v>
      </c>
      <c r="E153" s="52">
        <v>2439</v>
      </c>
      <c r="F153" s="52">
        <v>4599</v>
      </c>
      <c r="G153" s="52">
        <v>8627</v>
      </c>
      <c r="H153" s="52">
        <v>8629</v>
      </c>
      <c r="I153" s="52">
        <v>6695</v>
      </c>
      <c r="J153" s="52">
        <v>4843</v>
      </c>
      <c r="K153" s="52">
        <v>3575</v>
      </c>
      <c r="L153" s="52">
        <v>4463</v>
      </c>
      <c r="M153" s="52">
        <v>5607</v>
      </c>
      <c r="N153" s="52">
        <v>5006</v>
      </c>
      <c r="O153" s="52">
        <v>4748</v>
      </c>
      <c r="P153" s="52">
        <v>5615</v>
      </c>
      <c r="Q153" s="52">
        <v>12869</v>
      </c>
      <c r="R153" s="52">
        <v>8433</v>
      </c>
      <c r="S153" s="52">
        <v>8459</v>
      </c>
      <c r="T153" s="52">
        <v>9718</v>
      </c>
      <c r="U153" s="52">
        <v>15157</v>
      </c>
      <c r="V153" s="52">
        <v>14576</v>
      </c>
      <c r="W153" s="52">
        <v>8121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506</v>
      </c>
      <c r="D154" s="52">
        <v>523</v>
      </c>
      <c r="E154" s="52">
        <v>671</v>
      </c>
      <c r="F154" s="52">
        <v>1114</v>
      </c>
      <c r="G154" s="52">
        <v>1593</v>
      </c>
      <c r="H154" s="52">
        <v>2166</v>
      </c>
      <c r="I154" s="52">
        <v>4387</v>
      </c>
      <c r="J154" s="52">
        <v>5006</v>
      </c>
      <c r="K154" s="52">
        <v>3767</v>
      </c>
      <c r="L154" s="52">
        <v>2648</v>
      </c>
      <c r="M154" s="52">
        <v>1122</v>
      </c>
      <c r="N154" s="52">
        <v>2588</v>
      </c>
      <c r="O154" s="52">
        <v>3725</v>
      </c>
      <c r="P154" s="52">
        <v>9306</v>
      </c>
      <c r="Q154" s="52">
        <v>12795</v>
      </c>
      <c r="R154" s="52">
        <v>11747</v>
      </c>
      <c r="S154" s="52">
        <v>9255</v>
      </c>
      <c r="T154" s="52">
        <v>6721</v>
      </c>
      <c r="U154" s="52">
        <v>11756</v>
      </c>
      <c r="V154" s="52">
        <v>11997</v>
      </c>
      <c r="W154" s="52">
        <v>7483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2217</v>
      </c>
      <c r="D158" s="52">
        <v>3765</v>
      </c>
      <c r="E158" s="52">
        <v>4790</v>
      </c>
      <c r="F158" s="52">
        <v>5260</v>
      </c>
      <c r="G158" s="52">
        <v>4764</v>
      </c>
      <c r="H158" s="52">
        <v>4749</v>
      </c>
      <c r="I158" s="52">
        <v>3898</v>
      </c>
      <c r="J158" s="52">
        <v>3281</v>
      </c>
      <c r="K158" s="52">
        <v>3236</v>
      </c>
      <c r="L158" s="52">
        <v>3867</v>
      </c>
      <c r="M158" s="52">
        <v>3742</v>
      </c>
      <c r="N158" s="52">
        <v>3462</v>
      </c>
      <c r="O158" s="52">
        <v>3534</v>
      </c>
      <c r="P158" s="52">
        <v>7643</v>
      </c>
      <c r="Q158" s="52">
        <v>8949</v>
      </c>
      <c r="R158" s="52">
        <v>8904</v>
      </c>
      <c r="S158" s="52">
        <v>7484</v>
      </c>
      <c r="T158" s="52">
        <v>5186</v>
      </c>
      <c r="U158" s="52">
        <v>6254</v>
      </c>
      <c r="V158" s="52">
        <v>5569</v>
      </c>
      <c r="W158" s="52">
        <v>5537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8022</v>
      </c>
      <c r="D159" s="36">
        <v>9304</v>
      </c>
      <c r="E159" s="36">
        <v>12394</v>
      </c>
      <c r="F159" s="36">
        <v>13822</v>
      </c>
      <c r="G159" s="36">
        <v>15133</v>
      </c>
      <c r="H159" s="36">
        <v>18295</v>
      </c>
      <c r="I159" s="36">
        <v>14614</v>
      </c>
      <c r="J159" s="36">
        <v>12590</v>
      </c>
      <c r="K159" s="36">
        <v>10130</v>
      </c>
      <c r="L159" s="36">
        <v>10759</v>
      </c>
      <c r="M159" s="36">
        <v>9802</v>
      </c>
      <c r="N159" s="36">
        <v>10709</v>
      </c>
      <c r="O159" s="36">
        <v>12725</v>
      </c>
      <c r="P159" s="36">
        <v>26519</v>
      </c>
      <c r="Q159" s="36">
        <v>38681</v>
      </c>
      <c r="R159" s="36">
        <v>32144</v>
      </c>
      <c r="S159" s="36">
        <v>25780</v>
      </c>
      <c r="T159" s="36">
        <v>22433</v>
      </c>
      <c r="U159" s="36">
        <v>33763</v>
      </c>
      <c r="V159" s="36">
        <v>33950</v>
      </c>
      <c r="W159" s="36">
        <v>22967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130872</v>
      </c>
      <c r="D163" s="52">
        <v>79667</v>
      </c>
      <c r="E163" s="52">
        <v>107722</v>
      </c>
      <c r="F163" s="52">
        <v>128756</v>
      </c>
      <c r="G163" s="52">
        <v>151164</v>
      </c>
      <c r="H163" s="52">
        <v>197487</v>
      </c>
      <c r="I163" s="52">
        <v>116667</v>
      </c>
      <c r="J163" s="52">
        <v>101527</v>
      </c>
      <c r="K163" s="52">
        <v>98680</v>
      </c>
      <c r="L163" s="52">
        <v>110488</v>
      </c>
      <c r="M163" s="52">
        <v>67308</v>
      </c>
      <c r="N163" s="52">
        <v>63368</v>
      </c>
      <c r="O163" s="52">
        <v>0</v>
      </c>
      <c r="P163" s="52">
        <v>1</v>
      </c>
      <c r="Q163" s="52">
        <v>1</v>
      </c>
      <c r="R163" s="52">
        <v>60142</v>
      </c>
      <c r="S163" s="52">
        <v>83232</v>
      </c>
      <c r="T163" s="52">
        <v>118042</v>
      </c>
      <c r="U163" s="52">
        <v>135633</v>
      </c>
      <c r="V163" s="52">
        <v>116707</v>
      </c>
      <c r="W163" s="52">
        <v>68801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68622</v>
      </c>
      <c r="D165" s="52">
        <v>48099</v>
      </c>
      <c r="E165" s="52">
        <v>76396</v>
      </c>
      <c r="F165" s="52">
        <v>102271</v>
      </c>
      <c r="G165" s="52">
        <v>122654</v>
      </c>
      <c r="H165" s="52">
        <v>144329</v>
      </c>
      <c r="I165" s="52">
        <v>95730</v>
      </c>
      <c r="J165" s="52">
        <v>83311</v>
      </c>
      <c r="K165" s="52">
        <v>81311</v>
      </c>
      <c r="L165" s="52">
        <v>91933</v>
      </c>
      <c r="M165" s="52">
        <v>56670</v>
      </c>
      <c r="N165" s="52">
        <v>54312</v>
      </c>
      <c r="O165" s="52">
        <v>0</v>
      </c>
      <c r="P165" s="52">
        <v>0</v>
      </c>
      <c r="Q165" s="52">
        <v>0</v>
      </c>
      <c r="R165" s="52">
        <v>22306</v>
      </c>
      <c r="S165" s="52">
        <v>34230</v>
      </c>
      <c r="T165" s="52">
        <v>76682</v>
      </c>
      <c r="U165" s="52">
        <v>51770</v>
      </c>
      <c r="V165" s="52">
        <v>49145</v>
      </c>
      <c r="W165" s="52">
        <v>35819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76180</v>
      </c>
      <c r="D167" s="52">
        <v>56083</v>
      </c>
      <c r="E167" s="52">
        <v>87929</v>
      </c>
      <c r="F167" s="52">
        <v>89974</v>
      </c>
      <c r="G167" s="52">
        <v>73360</v>
      </c>
      <c r="H167" s="52">
        <v>104813</v>
      </c>
      <c r="I167" s="52">
        <v>46473</v>
      </c>
      <c r="J167" s="52">
        <v>38089</v>
      </c>
      <c r="K167" s="52">
        <v>44071</v>
      </c>
      <c r="L167" s="52">
        <v>56486</v>
      </c>
      <c r="M167" s="52">
        <v>33868</v>
      </c>
      <c r="N167" s="52">
        <v>29243</v>
      </c>
      <c r="O167" s="52">
        <v>0</v>
      </c>
      <c r="P167" s="52">
        <v>1</v>
      </c>
      <c r="Q167" s="52">
        <v>0</v>
      </c>
      <c r="R167" s="52">
        <v>30236</v>
      </c>
      <c r="S167" s="52">
        <v>38570</v>
      </c>
      <c r="T167" s="52">
        <v>47547</v>
      </c>
      <c r="U167" s="52">
        <v>44292</v>
      </c>
      <c r="V167" s="52">
        <v>37878</v>
      </c>
      <c r="W167" s="52">
        <v>30747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62</v>
      </c>
      <c r="E168" s="52">
        <v>295</v>
      </c>
      <c r="F168" s="52">
        <v>235</v>
      </c>
      <c r="G168" s="52">
        <v>157</v>
      </c>
      <c r="H168" s="52">
        <v>160</v>
      </c>
      <c r="I168" s="52">
        <v>352</v>
      </c>
      <c r="J168" s="52">
        <v>433</v>
      </c>
      <c r="K168" s="52">
        <v>406</v>
      </c>
      <c r="L168" s="52">
        <v>284</v>
      </c>
      <c r="M168" s="52">
        <v>2</v>
      </c>
      <c r="N168" s="52">
        <v>168</v>
      </c>
      <c r="O168" s="52">
        <v>0</v>
      </c>
      <c r="P168" s="52">
        <v>0</v>
      </c>
      <c r="Q168" s="52">
        <v>0</v>
      </c>
      <c r="R168" s="52">
        <v>339</v>
      </c>
      <c r="S168" s="52">
        <v>339</v>
      </c>
      <c r="T168" s="52">
        <v>236</v>
      </c>
      <c r="U168" s="52">
        <v>121</v>
      </c>
      <c r="V168" s="52">
        <v>354</v>
      </c>
      <c r="W168" s="52">
        <v>391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48227</v>
      </c>
      <c r="D171" s="52">
        <v>20336</v>
      </c>
      <c r="E171" s="52">
        <v>15294</v>
      </c>
      <c r="F171" s="52">
        <v>31029</v>
      </c>
      <c r="G171" s="52">
        <v>65547</v>
      </c>
      <c r="H171" s="52">
        <v>73950</v>
      </c>
      <c r="I171" s="52">
        <v>42193</v>
      </c>
      <c r="J171" s="52">
        <v>30984</v>
      </c>
      <c r="K171" s="52">
        <v>26395</v>
      </c>
      <c r="L171" s="52">
        <v>33716</v>
      </c>
      <c r="M171" s="52">
        <v>27861</v>
      </c>
      <c r="N171" s="52">
        <v>22386</v>
      </c>
      <c r="O171" s="52">
        <v>0</v>
      </c>
      <c r="P171" s="52">
        <v>0</v>
      </c>
      <c r="Q171" s="52">
        <v>1</v>
      </c>
      <c r="R171" s="52">
        <v>12356</v>
      </c>
      <c r="S171" s="52">
        <v>21166</v>
      </c>
      <c r="T171" s="52">
        <v>41534</v>
      </c>
      <c r="U171" s="52">
        <v>51373</v>
      </c>
      <c r="V171" s="52">
        <v>43044</v>
      </c>
      <c r="W171" s="52">
        <v>19602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6465</v>
      </c>
      <c r="D172" s="52">
        <v>3186</v>
      </c>
      <c r="E172" s="52">
        <v>4204</v>
      </c>
      <c r="F172" s="52">
        <v>7518</v>
      </c>
      <c r="G172" s="52">
        <v>12100</v>
      </c>
      <c r="H172" s="52">
        <v>18564</v>
      </c>
      <c r="I172" s="52">
        <v>27649</v>
      </c>
      <c r="J172" s="52">
        <v>32021</v>
      </c>
      <c r="K172" s="52">
        <v>27808</v>
      </c>
      <c r="L172" s="52">
        <v>20002</v>
      </c>
      <c r="M172" s="52">
        <v>5577</v>
      </c>
      <c r="N172" s="52">
        <v>11571</v>
      </c>
      <c r="O172" s="52">
        <v>0</v>
      </c>
      <c r="P172" s="52">
        <v>0</v>
      </c>
      <c r="Q172" s="52">
        <v>0</v>
      </c>
      <c r="R172" s="52">
        <v>17211</v>
      </c>
      <c r="S172" s="52">
        <v>23157</v>
      </c>
      <c r="T172" s="52">
        <v>28725</v>
      </c>
      <c r="U172" s="52">
        <v>39847</v>
      </c>
      <c r="V172" s="52">
        <v>35431</v>
      </c>
      <c r="W172" s="52">
        <v>18061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28340</v>
      </c>
      <c r="D176" s="52">
        <v>22950</v>
      </c>
      <c r="E176" s="52">
        <v>30027</v>
      </c>
      <c r="F176" s="52">
        <v>35490</v>
      </c>
      <c r="G176" s="52">
        <v>36190</v>
      </c>
      <c r="H176" s="52">
        <v>40702</v>
      </c>
      <c r="I176" s="52">
        <v>24564</v>
      </c>
      <c r="J176" s="52">
        <v>20991</v>
      </c>
      <c r="K176" s="52">
        <v>23890</v>
      </c>
      <c r="L176" s="52">
        <v>29214</v>
      </c>
      <c r="M176" s="52">
        <v>18597</v>
      </c>
      <c r="N176" s="52">
        <v>15482</v>
      </c>
      <c r="O176" s="52">
        <v>0</v>
      </c>
      <c r="P176" s="52">
        <v>0</v>
      </c>
      <c r="Q176" s="52">
        <v>0</v>
      </c>
      <c r="R176" s="52">
        <v>13045</v>
      </c>
      <c r="S176" s="52">
        <v>18725</v>
      </c>
      <c r="T176" s="52">
        <v>22164</v>
      </c>
      <c r="U176" s="52">
        <v>21199</v>
      </c>
      <c r="V176" s="52">
        <v>16445</v>
      </c>
      <c r="W176" s="52">
        <v>13366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102532</v>
      </c>
      <c r="D177" s="36">
        <v>56717</v>
      </c>
      <c r="E177" s="36">
        <v>77695</v>
      </c>
      <c r="F177" s="36">
        <v>93266</v>
      </c>
      <c r="G177" s="36">
        <v>114974</v>
      </c>
      <c r="H177" s="36">
        <v>156785</v>
      </c>
      <c r="I177" s="36">
        <v>92103</v>
      </c>
      <c r="J177" s="36">
        <v>80536</v>
      </c>
      <c r="K177" s="36">
        <v>74790</v>
      </c>
      <c r="L177" s="36">
        <v>81274</v>
      </c>
      <c r="M177" s="36">
        <v>48711</v>
      </c>
      <c r="N177" s="36">
        <v>47886</v>
      </c>
      <c r="O177" s="36">
        <v>0</v>
      </c>
      <c r="P177" s="36">
        <v>1</v>
      </c>
      <c r="Q177" s="36">
        <v>1</v>
      </c>
      <c r="R177" s="36">
        <v>47097</v>
      </c>
      <c r="S177" s="36">
        <v>64507</v>
      </c>
      <c r="T177" s="36">
        <v>95878</v>
      </c>
      <c r="U177" s="36">
        <v>114434</v>
      </c>
      <c r="V177" s="36">
        <v>100262</v>
      </c>
      <c r="W177" s="36">
        <v>55435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26053</v>
      </c>
      <c r="D5" s="52">
        <v>18972</v>
      </c>
      <c r="E5" s="52">
        <v>14591</v>
      </c>
      <c r="F5" s="52">
        <v>29743</v>
      </c>
      <c r="G5" s="52">
        <v>23785</v>
      </c>
      <c r="H5" s="52">
        <v>19168</v>
      </c>
      <c r="I5" s="52">
        <v>13581</v>
      </c>
      <c r="J5" s="52">
        <v>18552</v>
      </c>
      <c r="K5" s="52">
        <v>16395</v>
      </c>
      <c r="L5" s="52">
        <v>5386</v>
      </c>
      <c r="M5" s="52">
        <v>7640</v>
      </c>
      <c r="N5" s="52">
        <v>5163</v>
      </c>
      <c r="O5" s="52">
        <v>6107</v>
      </c>
      <c r="P5" s="52">
        <v>2219</v>
      </c>
      <c r="Q5" s="52">
        <v>17047</v>
      </c>
      <c r="R5" s="52">
        <v>38487</v>
      </c>
      <c r="S5" s="52">
        <v>64583</v>
      </c>
      <c r="T5" s="52">
        <v>25257</v>
      </c>
      <c r="U5" s="52">
        <v>9464</v>
      </c>
      <c r="V5" s="52">
        <v>1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6817</v>
      </c>
      <c r="D8" s="52">
        <v>5655</v>
      </c>
      <c r="E8" s="52">
        <v>6400</v>
      </c>
      <c r="F8" s="52">
        <v>11093</v>
      </c>
      <c r="G8" s="52">
        <v>26773</v>
      </c>
      <c r="H8" s="52">
        <v>14908</v>
      </c>
      <c r="I8" s="52">
        <v>14778</v>
      </c>
      <c r="J8" s="52">
        <v>9090</v>
      </c>
      <c r="K8" s="52">
        <v>13713</v>
      </c>
      <c r="L8" s="52">
        <v>14485</v>
      </c>
      <c r="M8" s="52">
        <v>6511</v>
      </c>
      <c r="N8" s="52">
        <v>10384</v>
      </c>
      <c r="O8" s="52">
        <v>8257</v>
      </c>
      <c r="P8" s="52">
        <v>7318</v>
      </c>
      <c r="Q8" s="52">
        <v>5471</v>
      </c>
      <c r="R8" s="52">
        <v>18480</v>
      </c>
      <c r="S8" s="52">
        <v>26894</v>
      </c>
      <c r="T8" s="52">
        <v>35371</v>
      </c>
      <c r="U8" s="52">
        <v>20877</v>
      </c>
      <c r="V8" s="52">
        <v>11192</v>
      </c>
      <c r="W8" s="52">
        <v>5458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8411</v>
      </c>
      <c r="D10" s="52">
        <f>RES_hhdet_in!D10-RES_hhdet_in_new!D10</f>
        <v>7872</v>
      </c>
      <c r="E10" s="52">
        <f>RES_hhdet_in!E10-RES_hhdet_in_new!E10</f>
        <v>8898</v>
      </c>
      <c r="F10" s="52">
        <f>RES_hhdet_in!F10-RES_hhdet_in_new!F10</f>
        <v>8484</v>
      </c>
      <c r="G10" s="52">
        <f>RES_hhdet_in!G10-RES_hhdet_in_new!G10</f>
        <v>6090</v>
      </c>
      <c r="H10" s="52">
        <f>RES_hhdet_in!H10-RES_hhdet_in_new!H10</f>
        <v>3051</v>
      </c>
      <c r="I10" s="52">
        <f>RES_hhdet_in!I10-RES_hhdet_in_new!I10</f>
        <v>2847</v>
      </c>
      <c r="J10" s="52">
        <f>RES_hhdet_in!J10-RES_hhdet_in_new!J10</f>
        <v>8982</v>
      </c>
      <c r="K10" s="52">
        <f>RES_hhdet_in!K10-RES_hhdet_in_new!K10</f>
        <v>7145</v>
      </c>
      <c r="L10" s="52">
        <f>RES_hhdet_in!L10-RES_hhdet_in_new!L10</f>
        <v>9020</v>
      </c>
      <c r="M10" s="52">
        <f>RES_hhdet_in!M10-RES_hhdet_in_new!M10</f>
        <v>11259</v>
      </c>
      <c r="N10" s="52">
        <f>RES_hhdet_in!N10-RES_hhdet_in_new!N10</f>
        <v>11953</v>
      </c>
      <c r="O10" s="52">
        <f>RES_hhdet_in!O10-RES_hhdet_in_new!O10</f>
        <v>10061</v>
      </c>
      <c r="P10" s="52">
        <f>RES_hhdet_in!P10-RES_hhdet_in_new!P10</f>
        <v>4229</v>
      </c>
      <c r="Q10" s="52">
        <f>RES_hhdet_in!Q10-RES_hhdet_in_new!Q10</f>
        <v>3619</v>
      </c>
      <c r="R10" s="52">
        <f>RES_hhdet_in!R10-RES_hhdet_in_new!R10</f>
        <v>4074</v>
      </c>
      <c r="S10" s="52">
        <f>RES_hhdet_in!S10-RES_hhdet_in_new!S10</f>
        <v>4551</v>
      </c>
      <c r="T10" s="52">
        <f>RES_hhdet_in!T10-RES_hhdet_in_new!T10</f>
        <v>5151</v>
      </c>
      <c r="U10" s="52">
        <f>RES_hhdet_in!U10-RES_hhdet_in_new!U10</f>
        <v>4461</v>
      </c>
      <c r="V10" s="52">
        <f>RES_hhdet_in!V10-RES_hhdet_in_new!V10</f>
        <v>7892</v>
      </c>
      <c r="W10" s="52">
        <f>RES_hhdet_in!W10-RES_hhdet_in_new!W10</f>
        <v>5794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21571</v>
      </c>
      <c r="D11" s="52">
        <f>RES_hhdet_in!D11-RES_hhdet_in_new!D11</f>
        <v>21545</v>
      </c>
      <c r="E11" s="52">
        <f>RES_hhdet_in!E11-RES_hhdet_in_new!E11</f>
        <v>21093</v>
      </c>
      <c r="F11" s="52">
        <f>RES_hhdet_in!F11-RES_hhdet_in_new!F11</f>
        <v>30081</v>
      </c>
      <c r="G11" s="52">
        <f>RES_hhdet_in!G11-RES_hhdet_in_new!G11</f>
        <v>20685</v>
      </c>
      <c r="H11" s="52">
        <f>RES_hhdet_in!H11-RES_hhdet_in_new!H11</f>
        <v>24591</v>
      </c>
      <c r="I11" s="52">
        <f>RES_hhdet_in!I11-RES_hhdet_in_new!I11</f>
        <v>10246</v>
      </c>
      <c r="J11" s="52">
        <f>RES_hhdet_in!J11-RES_hhdet_in_new!J11</f>
        <v>11607</v>
      </c>
      <c r="K11" s="52">
        <f>RES_hhdet_in!K11-RES_hhdet_in_new!K11</f>
        <v>18550</v>
      </c>
      <c r="L11" s="52">
        <f>RES_hhdet_in!L11-RES_hhdet_in_new!L11</f>
        <v>14343</v>
      </c>
      <c r="M11" s="52">
        <f>RES_hhdet_in!M11-RES_hhdet_in_new!M11</f>
        <v>16301</v>
      </c>
      <c r="N11" s="52">
        <f>RES_hhdet_in!N11-RES_hhdet_in_new!N11</f>
        <v>14759</v>
      </c>
      <c r="O11" s="52">
        <f>RES_hhdet_in!O11-RES_hhdet_in_new!O11</f>
        <v>12889</v>
      </c>
      <c r="P11" s="52">
        <f>RES_hhdet_in!P11-RES_hhdet_in_new!P11</f>
        <v>16263</v>
      </c>
      <c r="Q11" s="52">
        <f>RES_hhdet_in!Q11-RES_hhdet_in_new!Q11</f>
        <v>17957</v>
      </c>
      <c r="R11" s="52">
        <f>RES_hhdet_in!R11-RES_hhdet_in_new!R11</f>
        <v>29441</v>
      </c>
      <c r="S11" s="52">
        <f>RES_hhdet_in!S11-RES_hhdet_in_new!S11</f>
        <v>35520</v>
      </c>
      <c r="T11" s="52">
        <f>RES_hhdet_in!T11-RES_hhdet_in_new!T11</f>
        <v>13447</v>
      </c>
      <c r="U11" s="52">
        <f>RES_hhdet_in!U11-RES_hhdet_in_new!U11</f>
        <v>6429</v>
      </c>
      <c r="V11" s="52">
        <f>RES_hhdet_in!V11-RES_hhdet_in_new!V11</f>
        <v>0</v>
      </c>
      <c r="W11" s="52">
        <f>RES_hhdet_in!W11-RES_hhdet_in_new!W11</f>
        <v>9487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24</v>
      </c>
      <c r="E12" s="52">
        <f>RES_hhdet_in!E12-RES_hhdet_in_new!E12</f>
        <v>71</v>
      </c>
      <c r="F12" s="52">
        <f>RES_hhdet_in!F12-RES_hhdet_in_new!F12</f>
        <v>78</v>
      </c>
      <c r="G12" s="52">
        <f>RES_hhdet_in!G12-RES_hhdet_in_new!G12</f>
        <v>44</v>
      </c>
      <c r="H12" s="52">
        <f>RES_hhdet_in!H12-RES_hhdet_in_new!H12</f>
        <v>37</v>
      </c>
      <c r="I12" s="52">
        <f>RES_hhdet_in!I12-RES_hhdet_in_new!I12</f>
        <v>76</v>
      </c>
      <c r="J12" s="52">
        <f>RES_hhdet_in!J12-RES_hhdet_in_new!J12</f>
        <v>130</v>
      </c>
      <c r="K12" s="52">
        <f>RES_hhdet_in!K12-RES_hhdet_in_new!K12</f>
        <v>170</v>
      </c>
      <c r="L12" s="52">
        <f>RES_hhdet_in!L12-RES_hhdet_in_new!L12</f>
        <v>71</v>
      </c>
      <c r="M12" s="52">
        <f>RES_hhdet_in!M12-RES_hhdet_in_new!M12</f>
        <v>0</v>
      </c>
      <c r="N12" s="52">
        <f>RES_hhdet_in!N12-RES_hhdet_in_new!N12</f>
        <v>82</v>
      </c>
      <c r="O12" s="52">
        <f>RES_hhdet_in!O12-RES_hhdet_in_new!O12</f>
        <v>123</v>
      </c>
      <c r="P12" s="52">
        <f>RES_hhdet_in!P12-RES_hhdet_in_new!P12</f>
        <v>125</v>
      </c>
      <c r="Q12" s="52">
        <f>RES_hhdet_in!Q12-RES_hhdet_in_new!Q12</f>
        <v>284</v>
      </c>
      <c r="R12" s="52">
        <f>RES_hhdet_in!R12-RES_hhdet_in_new!R12</f>
        <v>326</v>
      </c>
      <c r="S12" s="52">
        <f>RES_hhdet_in!S12-RES_hhdet_in_new!S12</f>
        <v>308</v>
      </c>
      <c r="T12" s="52">
        <f>RES_hhdet_in!T12-RES_hhdet_in_new!T12</f>
        <v>67</v>
      </c>
      <c r="U12" s="52">
        <f>RES_hhdet_in!U12-RES_hhdet_in_new!U12</f>
        <v>15</v>
      </c>
      <c r="V12" s="52">
        <f>RES_hhdet_in!V12-RES_hhdet_in_new!V12</f>
        <v>0</v>
      </c>
      <c r="W12" s="52">
        <f>RES_hhdet_in!W12-RES_hhdet_in_new!W12</f>
        <v>116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13656</v>
      </c>
      <c r="D15" s="52">
        <f>RES_hhdet_in!D15-RES_hhdet_in_new!D15</f>
        <v>7814</v>
      </c>
      <c r="E15" s="52">
        <f>RES_hhdet_in!E15-RES_hhdet_in_new!E15</f>
        <v>3668</v>
      </c>
      <c r="F15" s="52">
        <f>RES_hhdet_in!F15-RES_hhdet_in_new!F15</f>
        <v>10376</v>
      </c>
      <c r="G15" s="52">
        <f>RES_hhdet_in!G15-RES_hhdet_in_new!G15</f>
        <v>18480</v>
      </c>
      <c r="H15" s="52">
        <f>RES_hhdet_in!H15-RES_hhdet_in_new!H15</f>
        <v>17346</v>
      </c>
      <c r="I15" s="52">
        <f>RES_hhdet_in!I15-RES_hhdet_in_new!I15</f>
        <v>9304</v>
      </c>
      <c r="J15" s="52">
        <f>RES_hhdet_in!J15-RES_hhdet_in_new!J15</f>
        <v>9440</v>
      </c>
      <c r="K15" s="52">
        <f>RES_hhdet_in!K15-RES_hhdet_in_new!K15</f>
        <v>11107</v>
      </c>
      <c r="L15" s="52">
        <f>RES_hhdet_in!L15-RES_hhdet_in_new!L15</f>
        <v>8565</v>
      </c>
      <c r="M15" s="52">
        <f>RES_hhdet_in!M15-RES_hhdet_in_new!M15</f>
        <v>13400</v>
      </c>
      <c r="N15" s="52">
        <f>RES_hhdet_in!N15-RES_hhdet_in_new!N15</f>
        <v>11301</v>
      </c>
      <c r="O15" s="52">
        <f>RES_hhdet_in!O15-RES_hhdet_in_new!O15</f>
        <v>7941</v>
      </c>
      <c r="P15" s="52">
        <f>RES_hhdet_in!P15-RES_hhdet_in_new!P15</f>
        <v>4776</v>
      </c>
      <c r="Q15" s="52">
        <f>RES_hhdet_in!Q15-RES_hhdet_in_new!Q15</f>
        <v>10707</v>
      </c>
      <c r="R15" s="52">
        <f>RES_hhdet_in!R15-RES_hhdet_in_new!R15</f>
        <v>12011</v>
      </c>
      <c r="S15" s="52">
        <f>RES_hhdet_in!S15-RES_hhdet_in_new!S15</f>
        <v>19480</v>
      </c>
      <c r="T15" s="52">
        <f>RES_hhdet_in!T15-RES_hhdet_in_new!T15</f>
        <v>11758</v>
      </c>
      <c r="U15" s="52">
        <f>RES_hhdet_in!U15-RES_hhdet_in_new!U15</f>
        <v>7452</v>
      </c>
      <c r="V15" s="52">
        <f>RES_hhdet_in!V15-RES_hhdet_in_new!V15</f>
        <v>0</v>
      </c>
      <c r="W15" s="52">
        <f>RES_hhdet_in!W15-RES_hhdet_in_new!W15</f>
        <v>6056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1831</v>
      </c>
      <c r="D16" s="52">
        <f>RES_hhdet_in!D16-RES_hhdet_in_new!D16</f>
        <v>1224</v>
      </c>
      <c r="E16" s="52">
        <f>RES_hhdet_in!E16-RES_hhdet_in_new!E16</f>
        <v>1009</v>
      </c>
      <c r="F16" s="52">
        <f>RES_hhdet_in!F16-RES_hhdet_in_new!F16</f>
        <v>2513</v>
      </c>
      <c r="G16" s="52">
        <f>RES_hhdet_in!G16-RES_hhdet_in_new!G16</f>
        <v>3412</v>
      </c>
      <c r="H16" s="52">
        <f>RES_hhdet_in!H16-RES_hhdet_in_new!H16</f>
        <v>4354</v>
      </c>
      <c r="I16" s="52">
        <f>RES_hhdet_in!I16-RES_hhdet_in_new!I16</f>
        <v>6099</v>
      </c>
      <c r="J16" s="52">
        <f>RES_hhdet_in!J16-RES_hhdet_in_new!J16</f>
        <v>9760</v>
      </c>
      <c r="K16" s="52">
        <f>RES_hhdet_in!K16-RES_hhdet_in_new!K16</f>
        <v>11707</v>
      </c>
      <c r="L16" s="52">
        <f>RES_hhdet_in!L16-RES_hhdet_in_new!L16</f>
        <v>5076</v>
      </c>
      <c r="M16" s="52">
        <f>RES_hhdet_in!M16-RES_hhdet_in_new!M16</f>
        <v>2682</v>
      </c>
      <c r="N16" s="52">
        <f>RES_hhdet_in!N16-RES_hhdet_in_new!N16</f>
        <v>5837</v>
      </c>
      <c r="O16" s="52">
        <f>RES_hhdet_in!O16-RES_hhdet_in_new!O16</f>
        <v>6226</v>
      </c>
      <c r="P16" s="52">
        <f>RES_hhdet_in!P16-RES_hhdet_in_new!P16</f>
        <v>7925</v>
      </c>
      <c r="Q16" s="52">
        <f>RES_hhdet_in!Q16-RES_hhdet_in_new!Q16</f>
        <v>10611</v>
      </c>
      <c r="R16" s="52">
        <f>RES_hhdet_in!R16-RES_hhdet_in_new!R16</f>
        <v>16748</v>
      </c>
      <c r="S16" s="52">
        <f>RES_hhdet_in!S16-RES_hhdet_in_new!S16</f>
        <v>21346</v>
      </c>
      <c r="T16" s="52">
        <f>RES_hhdet_in!T16-RES_hhdet_in_new!T16</f>
        <v>8114</v>
      </c>
      <c r="U16" s="52">
        <f>RES_hhdet_in!U16-RES_hhdet_in_new!U16</f>
        <v>5773</v>
      </c>
      <c r="V16" s="52">
        <f>RES_hhdet_in!V16-RES_hhdet_in_new!V16</f>
        <v>0</v>
      </c>
      <c r="W16" s="52">
        <f>RES_hhdet_in!W16-RES_hhdet_in_new!W16</f>
        <v>5564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26966</v>
      </c>
      <c r="D20" s="52">
        <v>30280</v>
      </c>
      <c r="E20" s="52">
        <v>29810</v>
      </c>
      <c r="F20" s="52">
        <v>31531</v>
      </c>
      <c r="G20" s="52">
        <v>30149</v>
      </c>
      <c r="H20" s="52">
        <v>29056</v>
      </c>
      <c r="I20" s="52">
        <v>20158</v>
      </c>
      <c r="J20" s="52">
        <v>21206</v>
      </c>
      <c r="K20" s="52">
        <v>29716</v>
      </c>
      <c r="L20" s="52">
        <v>30787</v>
      </c>
      <c r="M20" s="52">
        <v>33465</v>
      </c>
      <c r="N20" s="52">
        <v>26274</v>
      </c>
      <c r="O20" s="52">
        <v>23326</v>
      </c>
      <c r="P20" s="52">
        <v>7455</v>
      </c>
      <c r="Q20" s="52">
        <v>12218</v>
      </c>
      <c r="R20" s="52">
        <v>13076</v>
      </c>
      <c r="S20" s="52">
        <v>18199</v>
      </c>
      <c r="T20" s="52">
        <v>11873</v>
      </c>
      <c r="U20" s="52">
        <v>12329</v>
      </c>
      <c r="V20" s="52">
        <v>7084</v>
      </c>
      <c r="W20" s="52">
        <v>2922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6076</v>
      </c>
      <c r="D21" s="52">
        <v>5125</v>
      </c>
      <c r="E21" s="52">
        <v>4111</v>
      </c>
      <c r="F21" s="52">
        <v>8396</v>
      </c>
      <c r="G21" s="52">
        <v>7248</v>
      </c>
      <c r="H21" s="52">
        <v>7031</v>
      </c>
      <c r="I21" s="52">
        <v>2921</v>
      </c>
      <c r="J21" s="52">
        <v>4069</v>
      </c>
      <c r="K21" s="52">
        <v>4957</v>
      </c>
      <c r="L21" s="52">
        <v>1846</v>
      </c>
      <c r="M21" s="52">
        <v>2294</v>
      </c>
      <c r="N21" s="52">
        <v>4084</v>
      </c>
      <c r="O21" s="52">
        <v>3085</v>
      </c>
      <c r="P21" s="52">
        <v>5315</v>
      </c>
      <c r="Q21" s="52">
        <v>5712</v>
      </c>
      <c r="R21" s="52">
        <v>10735</v>
      </c>
      <c r="S21" s="52">
        <v>14519</v>
      </c>
      <c r="T21" s="52">
        <v>5028</v>
      </c>
      <c r="U21" s="52">
        <v>1937</v>
      </c>
      <c r="V21" s="52">
        <v>352</v>
      </c>
      <c r="W21" s="52">
        <v>3720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21982</v>
      </c>
      <c r="D22" s="36">
        <v>12664</v>
      </c>
      <c r="E22" s="36">
        <v>10635</v>
      </c>
      <c r="F22" s="36">
        <v>22067</v>
      </c>
      <c r="G22" s="36">
        <v>23028</v>
      </c>
      <c r="H22" s="36">
        <v>27081</v>
      </c>
      <c r="I22" s="36">
        <v>10949</v>
      </c>
      <c r="J22" s="36">
        <v>15617</v>
      </c>
      <c r="K22" s="36">
        <v>15531</v>
      </c>
      <c r="L22" s="36">
        <v>5139</v>
      </c>
      <c r="M22" s="36">
        <v>6004</v>
      </c>
      <c r="N22" s="36">
        <v>12646</v>
      </c>
      <c r="O22" s="36">
        <v>11124</v>
      </c>
      <c r="P22" s="36">
        <v>18464</v>
      </c>
      <c r="Q22" s="36">
        <v>24689</v>
      </c>
      <c r="R22" s="36">
        <v>38780</v>
      </c>
      <c r="S22" s="36">
        <v>50043</v>
      </c>
      <c r="T22" s="36">
        <v>21762</v>
      </c>
      <c r="U22" s="36">
        <v>10470</v>
      </c>
      <c r="V22" s="36">
        <v>2163</v>
      </c>
      <c r="W22" s="36">
        <v>15442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34891</v>
      </c>
      <c r="E26" s="52">
        <v>36844</v>
      </c>
      <c r="F26" s="52">
        <v>55858</v>
      </c>
      <c r="G26" s="52">
        <v>53408</v>
      </c>
      <c r="H26" s="52">
        <v>43815</v>
      </c>
      <c r="I26" s="52">
        <v>60753</v>
      </c>
      <c r="J26" s="52">
        <v>56034</v>
      </c>
      <c r="K26" s="52">
        <v>36048</v>
      </c>
      <c r="L26" s="52">
        <v>36983</v>
      </c>
      <c r="M26" s="52">
        <v>48313</v>
      </c>
      <c r="N26" s="52">
        <v>76107</v>
      </c>
      <c r="O26" s="52">
        <v>64385</v>
      </c>
      <c r="P26" s="52">
        <v>0</v>
      </c>
      <c r="Q26" s="52">
        <v>15935</v>
      </c>
      <c r="R26" s="52">
        <v>25320</v>
      </c>
      <c r="S26" s="52">
        <v>51627</v>
      </c>
      <c r="T26" s="52">
        <v>37063</v>
      </c>
      <c r="U26" s="52">
        <v>14719</v>
      </c>
      <c r="V26" s="52">
        <v>30094</v>
      </c>
      <c r="W26" s="52">
        <v>74313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34205</v>
      </c>
      <c r="D29" s="52">
        <v>26365</v>
      </c>
      <c r="E29" s="52">
        <v>6211</v>
      </c>
      <c r="F29" s="52">
        <v>25794</v>
      </c>
      <c r="G29" s="52">
        <v>56953</v>
      </c>
      <c r="H29" s="52">
        <v>37051</v>
      </c>
      <c r="I29" s="52">
        <v>35724</v>
      </c>
      <c r="J29" s="52">
        <v>36983</v>
      </c>
      <c r="K29" s="52">
        <v>43096</v>
      </c>
      <c r="L29" s="52">
        <v>35233</v>
      </c>
      <c r="M29" s="52">
        <v>30927</v>
      </c>
      <c r="N29" s="52">
        <v>43017</v>
      </c>
      <c r="O29" s="52">
        <v>52646</v>
      </c>
      <c r="P29" s="52">
        <v>40135</v>
      </c>
      <c r="Q29" s="52">
        <v>13038</v>
      </c>
      <c r="R29" s="52">
        <v>26198</v>
      </c>
      <c r="S29" s="52">
        <v>31190</v>
      </c>
      <c r="T29" s="52">
        <v>42406</v>
      </c>
      <c r="U29" s="52">
        <v>36428</v>
      </c>
      <c r="V29" s="52">
        <v>26703</v>
      </c>
      <c r="W29" s="52">
        <v>29798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87999</v>
      </c>
      <c r="D31" s="52">
        <f>RES_hhdet_in!D31-RES_hhdet_in_new!D31</f>
        <v>140295</v>
      </c>
      <c r="E31" s="52">
        <f>RES_hhdet_in!E31-RES_hhdet_in_new!E31</f>
        <v>160779</v>
      </c>
      <c r="F31" s="52">
        <f>RES_hhdet_in!F31-RES_hhdet_in_new!F31</f>
        <v>155467</v>
      </c>
      <c r="G31" s="52">
        <f>RES_hhdet_in!G31-RES_hhdet_in_new!G31</f>
        <v>113304</v>
      </c>
      <c r="H31" s="52">
        <f>RES_hhdet_in!H31-RES_hhdet_in_new!H31</f>
        <v>131195</v>
      </c>
      <c r="I31" s="52">
        <f>RES_hhdet_in!I31-RES_hhdet_in_new!I31</f>
        <v>44309</v>
      </c>
      <c r="J31" s="52">
        <f>RES_hhdet_in!J31-RES_hhdet_in_new!J31</f>
        <v>31190</v>
      </c>
      <c r="K31" s="52">
        <f>RES_hhdet_in!K31-RES_hhdet_in_new!K31</f>
        <v>36124</v>
      </c>
      <c r="L31" s="52">
        <f>RES_hhdet_in!L31-RES_hhdet_in_new!L31</f>
        <v>54481</v>
      </c>
      <c r="M31" s="52">
        <f>RES_hhdet_in!M31-RES_hhdet_in_new!M31</f>
        <v>64167</v>
      </c>
      <c r="N31" s="52">
        <f>RES_hhdet_in!N31-RES_hhdet_in_new!N31</f>
        <v>75447</v>
      </c>
      <c r="O31" s="52">
        <f>RES_hhdet_in!O31-RES_hhdet_in_new!O31</f>
        <v>70302</v>
      </c>
      <c r="P31" s="52">
        <f>RES_hhdet_in!P31-RES_hhdet_in_new!P31</f>
        <v>44929</v>
      </c>
      <c r="Q31" s="52">
        <f>RES_hhdet_in!Q31-RES_hhdet_in_new!Q31</f>
        <v>49391</v>
      </c>
      <c r="R31" s="52">
        <f>RES_hhdet_in!R31-RES_hhdet_in_new!R31</f>
        <v>54625</v>
      </c>
      <c r="S31" s="52">
        <f>RES_hhdet_in!S31-RES_hhdet_in_new!S31</f>
        <v>57003</v>
      </c>
      <c r="T31" s="52">
        <f>RES_hhdet_in!T31-RES_hhdet_in_new!T31</f>
        <v>44831</v>
      </c>
      <c r="U31" s="52">
        <f>RES_hhdet_in!U31-RES_hhdet_in_new!U31</f>
        <v>29700</v>
      </c>
      <c r="V31" s="52">
        <f>RES_hhdet_in!V31-RES_hhdet_in_new!V31</f>
        <v>33790</v>
      </c>
      <c r="W31" s="52">
        <f>RES_hhdet_in!W31-RES_hhdet_in_new!W31</f>
        <v>56744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155</v>
      </c>
      <c r="E32" s="52">
        <f>RES_hhdet_in!E32-RES_hhdet_in_new!E32</f>
        <v>539</v>
      </c>
      <c r="F32" s="52">
        <f>RES_hhdet_in!F32-RES_hhdet_in_new!F32</f>
        <v>405</v>
      </c>
      <c r="G32" s="52">
        <f>RES_hhdet_in!G32-RES_hhdet_in_new!G32</f>
        <v>241</v>
      </c>
      <c r="H32" s="52">
        <f>RES_hhdet_in!H32-RES_hhdet_in_new!H32</f>
        <v>200</v>
      </c>
      <c r="I32" s="52">
        <f>RES_hhdet_in!I32-RES_hhdet_in_new!I32</f>
        <v>334</v>
      </c>
      <c r="J32" s="52">
        <f>RES_hhdet_in!J32-RES_hhdet_in_new!J32</f>
        <v>354</v>
      </c>
      <c r="K32" s="52">
        <f>RES_hhdet_in!K32-RES_hhdet_in_new!K32</f>
        <v>332</v>
      </c>
      <c r="L32" s="52">
        <f>RES_hhdet_in!L32-RES_hhdet_in_new!L32</f>
        <v>271</v>
      </c>
      <c r="M32" s="52">
        <f>RES_hhdet_in!M32-RES_hhdet_in_new!M32</f>
        <v>1</v>
      </c>
      <c r="N32" s="52">
        <f>RES_hhdet_in!N32-RES_hhdet_in_new!N32</f>
        <v>429</v>
      </c>
      <c r="O32" s="52">
        <f>RES_hhdet_in!O32-RES_hhdet_in_new!O32</f>
        <v>664</v>
      </c>
      <c r="P32" s="52">
        <f>RES_hhdet_in!P32-RES_hhdet_in_new!P32</f>
        <v>349</v>
      </c>
      <c r="Q32" s="52">
        <f>RES_hhdet_in!Q32-RES_hhdet_in_new!Q32</f>
        <v>788</v>
      </c>
      <c r="R32" s="52">
        <f>RES_hhdet_in!R32-RES_hhdet_in_new!R32</f>
        <v>610</v>
      </c>
      <c r="S32" s="52">
        <f>RES_hhdet_in!S32-RES_hhdet_in_new!S32</f>
        <v>499</v>
      </c>
      <c r="T32" s="52">
        <f>RES_hhdet_in!T32-RES_hhdet_in_new!T32</f>
        <v>219</v>
      </c>
      <c r="U32" s="52">
        <f>RES_hhdet_in!U32-RES_hhdet_in_new!U32</f>
        <v>70</v>
      </c>
      <c r="V32" s="52">
        <f>RES_hhdet_in!V32-RES_hhdet_in_new!V32</f>
        <v>305</v>
      </c>
      <c r="W32" s="52">
        <f>RES_hhdet_in!W32-RES_hhdet_in_new!W32</f>
        <v>719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55709</v>
      </c>
      <c r="D35" s="52">
        <f>RES_hhdet_in!D35-RES_hhdet_in_new!D35</f>
        <v>50874</v>
      </c>
      <c r="E35" s="52">
        <f>RES_hhdet_in!E35-RES_hhdet_in_new!E35</f>
        <v>27968</v>
      </c>
      <c r="F35" s="52">
        <f>RES_hhdet_in!F35-RES_hhdet_in_new!F35</f>
        <v>53614</v>
      </c>
      <c r="G35" s="52">
        <f>RES_hhdet_in!G35-RES_hhdet_in_new!G35</f>
        <v>101237</v>
      </c>
      <c r="H35" s="52">
        <f>RES_hhdet_in!H35-RES_hhdet_in_new!H35</f>
        <v>92561</v>
      </c>
      <c r="I35" s="52">
        <f>RES_hhdet_in!I35-RES_hhdet_in_new!I35</f>
        <v>40234</v>
      </c>
      <c r="J35" s="52">
        <f>RES_hhdet_in!J35-RES_hhdet_in_new!J35</f>
        <v>25368</v>
      </c>
      <c r="K35" s="52">
        <f>RES_hhdet_in!K35-RES_hhdet_in_new!K35</f>
        <v>21629</v>
      </c>
      <c r="L35" s="52">
        <f>RES_hhdet_in!L35-RES_hhdet_in_new!L35</f>
        <v>32512</v>
      </c>
      <c r="M35" s="52">
        <f>RES_hhdet_in!M35-RES_hhdet_in_new!M35</f>
        <v>52763</v>
      </c>
      <c r="N35" s="52">
        <f>RES_hhdet_in!N35-RES_hhdet_in_new!N35</f>
        <v>57756</v>
      </c>
      <c r="O35" s="52">
        <f>RES_hhdet_in!O35-RES_hhdet_in_new!O35</f>
        <v>43277</v>
      </c>
      <c r="P35" s="52">
        <f>RES_hhdet_in!P35-RES_hhdet_in_new!P35</f>
        <v>13214</v>
      </c>
      <c r="Q35" s="52">
        <f>RES_hhdet_in!Q35-RES_hhdet_in_new!Q35</f>
        <v>29417</v>
      </c>
      <c r="R35" s="52">
        <f>RES_hhdet_in!R35-RES_hhdet_in_new!R35</f>
        <v>22313</v>
      </c>
      <c r="S35" s="52">
        <f>RES_hhdet_in!S35-RES_hhdet_in_new!S35</f>
        <v>31274</v>
      </c>
      <c r="T35" s="52">
        <f>RES_hhdet_in!T35-RES_hhdet_in_new!T35</f>
        <v>39163</v>
      </c>
      <c r="U35" s="52">
        <f>RES_hhdet_in!U35-RES_hhdet_in_new!U35</f>
        <v>34447</v>
      </c>
      <c r="V35" s="52">
        <f>RES_hhdet_in!V35-RES_hhdet_in_new!V35</f>
        <v>38384</v>
      </c>
      <c r="W35" s="52">
        <f>RES_hhdet_in!W35-RES_hhdet_in_new!W35</f>
        <v>36189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7468</v>
      </c>
      <c r="D36" s="52">
        <f>RES_hhdet_in!D36-RES_hhdet_in_new!D36</f>
        <v>7970</v>
      </c>
      <c r="E36" s="52">
        <f>RES_hhdet_in!E36-RES_hhdet_in_new!E36</f>
        <v>7687</v>
      </c>
      <c r="F36" s="52">
        <f>RES_hhdet_in!F36-RES_hhdet_in_new!F36</f>
        <v>12992</v>
      </c>
      <c r="G36" s="52">
        <f>RES_hhdet_in!G36-RES_hhdet_in_new!G36</f>
        <v>18687</v>
      </c>
      <c r="H36" s="52">
        <f>RES_hhdet_in!H36-RES_hhdet_in_new!H36</f>
        <v>23237</v>
      </c>
      <c r="I36" s="52">
        <f>RES_hhdet_in!I36-RES_hhdet_in_new!I36</f>
        <v>26359</v>
      </c>
      <c r="J36" s="52">
        <f>RES_hhdet_in!J36-RES_hhdet_in_new!J36</f>
        <v>26227</v>
      </c>
      <c r="K36" s="52">
        <f>RES_hhdet_in!K36-RES_hhdet_in_new!K36</f>
        <v>22798</v>
      </c>
      <c r="L36" s="52">
        <f>RES_hhdet_in!L36-RES_hhdet_in_new!L36</f>
        <v>19284</v>
      </c>
      <c r="M36" s="52">
        <f>RES_hhdet_in!M36-RES_hhdet_in_new!M36</f>
        <v>10565</v>
      </c>
      <c r="N36" s="52">
        <f>RES_hhdet_in!N36-RES_hhdet_in_new!N36</f>
        <v>29850</v>
      </c>
      <c r="O36" s="52">
        <f>RES_hhdet_in!O36-RES_hhdet_in_new!O36</f>
        <v>33951</v>
      </c>
      <c r="P36" s="52">
        <f>RES_hhdet_in!P36-RES_hhdet_in_new!P36</f>
        <v>21899</v>
      </c>
      <c r="Q36" s="52">
        <f>RES_hhdet_in!Q36-RES_hhdet_in_new!Q36</f>
        <v>29221</v>
      </c>
      <c r="R36" s="52">
        <f>RES_hhdet_in!R36-RES_hhdet_in_new!R36</f>
        <v>31081</v>
      </c>
      <c r="S36" s="52">
        <f>RES_hhdet_in!S36-RES_hhdet_in_new!S36</f>
        <v>34239</v>
      </c>
      <c r="T36" s="52">
        <f>RES_hhdet_in!T36-RES_hhdet_in_new!T36</f>
        <v>27078</v>
      </c>
      <c r="U36" s="52">
        <f>RES_hhdet_in!U36-RES_hhdet_in_new!U36</f>
        <v>26704</v>
      </c>
      <c r="V36" s="52">
        <f>RES_hhdet_in!V36-RES_hhdet_in_new!V36</f>
        <v>31589</v>
      </c>
      <c r="W36" s="52">
        <f>RES_hhdet_in!W36-RES_hhdet_in_new!W36</f>
        <v>33317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32737</v>
      </c>
      <c r="D40" s="52">
        <v>57411</v>
      </c>
      <c r="E40" s="52">
        <v>54907</v>
      </c>
      <c r="F40" s="52">
        <v>61322</v>
      </c>
      <c r="G40" s="52">
        <v>55893</v>
      </c>
      <c r="H40" s="52">
        <v>50949</v>
      </c>
      <c r="I40" s="52">
        <v>23419</v>
      </c>
      <c r="J40" s="52">
        <v>17189</v>
      </c>
      <c r="K40" s="52">
        <v>19576</v>
      </c>
      <c r="L40" s="52">
        <v>28174</v>
      </c>
      <c r="M40" s="52">
        <v>35221</v>
      </c>
      <c r="N40" s="52">
        <v>39937</v>
      </c>
      <c r="O40" s="52">
        <v>32209</v>
      </c>
      <c r="P40" s="52">
        <v>17986</v>
      </c>
      <c r="Q40" s="52">
        <v>20449</v>
      </c>
      <c r="R40" s="52">
        <v>23559</v>
      </c>
      <c r="S40" s="52">
        <v>27671</v>
      </c>
      <c r="T40" s="52">
        <v>20892</v>
      </c>
      <c r="U40" s="52">
        <v>14207</v>
      </c>
      <c r="V40" s="52">
        <v>14665</v>
      </c>
      <c r="W40" s="52">
        <v>24657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118438</v>
      </c>
      <c r="D41" s="36">
        <v>141883</v>
      </c>
      <c r="E41" s="36">
        <v>142068</v>
      </c>
      <c r="F41" s="36">
        <v>161157</v>
      </c>
      <c r="G41" s="36">
        <v>177574</v>
      </c>
      <c r="H41" s="36">
        <v>196250</v>
      </c>
      <c r="I41" s="36">
        <v>87809</v>
      </c>
      <c r="J41" s="36">
        <v>65956</v>
      </c>
      <c r="K41" s="36">
        <v>61302</v>
      </c>
      <c r="L41" s="36">
        <v>78391</v>
      </c>
      <c r="M41" s="36">
        <v>92253</v>
      </c>
      <c r="N41" s="36">
        <v>123562</v>
      </c>
      <c r="O41" s="36">
        <v>115997</v>
      </c>
      <c r="P41" s="36">
        <v>62401</v>
      </c>
      <c r="Q41" s="36">
        <v>88383</v>
      </c>
      <c r="R41" s="36">
        <v>85080</v>
      </c>
      <c r="S41" s="36">
        <v>95367</v>
      </c>
      <c r="T41" s="36">
        <v>90386</v>
      </c>
      <c r="U41" s="36">
        <v>76718</v>
      </c>
      <c r="V41" s="36">
        <v>89414</v>
      </c>
      <c r="W41" s="36">
        <v>102309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136227</v>
      </c>
      <c r="D45" s="52">
        <v>188211</v>
      </c>
      <c r="E45" s="52">
        <v>192347</v>
      </c>
      <c r="F45" s="52">
        <v>171213</v>
      </c>
      <c r="G45" s="52">
        <v>89624</v>
      </c>
      <c r="H45" s="52">
        <v>13159</v>
      </c>
      <c r="I45" s="52">
        <v>63803</v>
      </c>
      <c r="J45" s="52">
        <v>95909</v>
      </c>
      <c r="K45" s="52">
        <v>113318</v>
      </c>
      <c r="L45" s="52">
        <v>120295</v>
      </c>
      <c r="M45" s="52">
        <v>189078</v>
      </c>
      <c r="N45" s="52">
        <v>268285</v>
      </c>
      <c r="O45" s="52">
        <v>397803</v>
      </c>
      <c r="P45" s="52">
        <v>209806</v>
      </c>
      <c r="Q45" s="52">
        <v>253735</v>
      </c>
      <c r="R45" s="52">
        <v>179568</v>
      </c>
      <c r="S45" s="52">
        <v>114590</v>
      </c>
      <c r="T45" s="52">
        <v>66427</v>
      </c>
      <c r="U45" s="52">
        <v>84945</v>
      </c>
      <c r="V45" s="52">
        <v>152306</v>
      </c>
      <c r="W45" s="52">
        <v>175590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67783</v>
      </c>
      <c r="D48" s="52">
        <v>55160</v>
      </c>
      <c r="E48" s="52">
        <v>48054</v>
      </c>
      <c r="F48" s="52">
        <v>129709</v>
      </c>
      <c r="G48" s="52">
        <v>195077</v>
      </c>
      <c r="H48" s="52">
        <v>66960</v>
      </c>
      <c r="I48" s="52">
        <v>20397</v>
      </c>
      <c r="J48" s="52">
        <v>36989</v>
      </c>
      <c r="K48" s="52">
        <v>70804</v>
      </c>
      <c r="L48" s="52">
        <v>96086</v>
      </c>
      <c r="M48" s="52">
        <v>94723</v>
      </c>
      <c r="N48" s="52">
        <v>149151</v>
      </c>
      <c r="O48" s="52">
        <v>181953</v>
      </c>
      <c r="P48" s="52">
        <v>213635</v>
      </c>
      <c r="Q48" s="52">
        <v>207260</v>
      </c>
      <c r="R48" s="52">
        <v>267708</v>
      </c>
      <c r="S48" s="52">
        <v>181151</v>
      </c>
      <c r="T48" s="52">
        <v>128704</v>
      </c>
      <c r="U48" s="52">
        <v>105559</v>
      </c>
      <c r="V48" s="52">
        <v>119350</v>
      </c>
      <c r="W48" s="52">
        <v>136209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70984</v>
      </c>
      <c r="D50" s="52">
        <f>RES_hhdet_in!D50-RES_hhdet_in_new!D50</f>
        <v>84727</v>
      </c>
      <c r="E50" s="52">
        <f>RES_hhdet_in!E50-RES_hhdet_in_new!E50</f>
        <v>93372</v>
      </c>
      <c r="F50" s="52">
        <f>RES_hhdet_in!F50-RES_hhdet_in_new!F50</f>
        <v>90354</v>
      </c>
      <c r="G50" s="52">
        <f>RES_hhdet_in!G50-RES_hhdet_in_new!G50</f>
        <v>73820</v>
      </c>
      <c r="H50" s="52">
        <f>RES_hhdet_in!H50-RES_hhdet_in_new!H50</f>
        <v>57789</v>
      </c>
      <c r="I50" s="52">
        <f>RES_hhdet_in!I50-RES_hhdet_in_new!I50</f>
        <v>64879</v>
      </c>
      <c r="J50" s="52">
        <f>RES_hhdet_in!J50-RES_hhdet_in_new!J50</f>
        <v>116200</v>
      </c>
      <c r="K50" s="52">
        <f>RES_hhdet_in!K50-RES_hhdet_in_new!K50</f>
        <v>99098</v>
      </c>
      <c r="L50" s="52">
        <f>RES_hhdet_in!L50-RES_hhdet_in_new!L50</f>
        <v>96556</v>
      </c>
      <c r="M50" s="52">
        <f>RES_hhdet_in!M50-RES_hhdet_in_new!M50</f>
        <v>125648</v>
      </c>
      <c r="N50" s="52">
        <f>RES_hhdet_in!N50-RES_hhdet_in_new!N50</f>
        <v>155497</v>
      </c>
      <c r="O50" s="52">
        <f>RES_hhdet_in!O50-RES_hhdet_in_new!O50</f>
        <v>176158</v>
      </c>
      <c r="P50" s="52">
        <f>RES_hhdet_in!P50-RES_hhdet_in_new!P50</f>
        <v>35240</v>
      </c>
      <c r="Q50" s="52">
        <f>RES_hhdet_in!Q50-RES_hhdet_in_new!Q50</f>
        <v>31183</v>
      </c>
      <c r="R50" s="52">
        <f>RES_hhdet_in!R50-RES_hhdet_in_new!R50</f>
        <v>50120</v>
      </c>
      <c r="S50" s="52">
        <f>RES_hhdet_in!S50-RES_hhdet_in_new!S50</f>
        <v>98691</v>
      </c>
      <c r="T50" s="52">
        <f>RES_hhdet_in!T50-RES_hhdet_in_new!T50</f>
        <v>88683</v>
      </c>
      <c r="U50" s="52">
        <f>RES_hhdet_in!U50-RES_hhdet_in_new!U50</f>
        <v>96767</v>
      </c>
      <c r="V50" s="52">
        <f>RES_hhdet_in!V50-RES_hhdet_in_new!V50</f>
        <v>110186</v>
      </c>
      <c r="W50" s="52">
        <f>RES_hhdet_in!W50-RES_hhdet_in_new!W50</f>
        <v>69802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393</v>
      </c>
      <c r="F51" s="52">
        <f>RES_hhdet_in!F51-RES_hhdet_in_new!F51</f>
        <v>317</v>
      </c>
      <c r="G51" s="52">
        <f>RES_hhdet_in!G51-RES_hhdet_in_new!G51</f>
        <v>145</v>
      </c>
      <c r="H51" s="52">
        <f>RES_hhdet_in!H51-RES_hhdet_in_new!H51</f>
        <v>85</v>
      </c>
      <c r="I51" s="52">
        <f>RES_hhdet_in!I51-RES_hhdet_in_new!I51</f>
        <v>806</v>
      </c>
      <c r="J51" s="52">
        <f>RES_hhdet_in!J51-RES_hhdet_in_new!J51</f>
        <v>1329</v>
      </c>
      <c r="K51" s="52">
        <f>RES_hhdet_in!K51-RES_hhdet_in_new!K51</f>
        <v>1254</v>
      </c>
      <c r="L51" s="52">
        <f>RES_hhdet_in!L51-RES_hhdet_in_new!L51</f>
        <v>352</v>
      </c>
      <c r="M51" s="52">
        <f>RES_hhdet_in!M51-RES_hhdet_in_new!M51</f>
        <v>0</v>
      </c>
      <c r="N51" s="52">
        <f>RES_hhdet_in!N51-RES_hhdet_in_new!N51</f>
        <v>212</v>
      </c>
      <c r="O51" s="52">
        <f>RES_hhdet_in!O51-RES_hhdet_in_new!O51</f>
        <v>1586</v>
      </c>
      <c r="P51" s="52">
        <f>RES_hhdet_in!P51-RES_hhdet_in_new!P51</f>
        <v>531</v>
      </c>
      <c r="Q51" s="52">
        <f>RES_hhdet_in!Q51-RES_hhdet_in_new!Q51</f>
        <v>2180</v>
      </c>
      <c r="R51" s="52">
        <f>RES_hhdet_in!R51-RES_hhdet_in_new!R51</f>
        <v>0</v>
      </c>
      <c r="S51" s="52">
        <f>RES_hhdet_in!S51-RES_hhdet_in_new!S51</f>
        <v>89</v>
      </c>
      <c r="T51" s="52">
        <f>RES_hhdet_in!T51-RES_hhdet_in_new!T51</f>
        <v>1040</v>
      </c>
      <c r="U51" s="52">
        <f>RES_hhdet_in!U51-RES_hhdet_in_new!U51</f>
        <v>370</v>
      </c>
      <c r="V51" s="52">
        <f>RES_hhdet_in!V51-RES_hhdet_in_new!V51</f>
        <v>1501</v>
      </c>
      <c r="W51" s="52">
        <f>RES_hhdet_in!W51-RES_hhdet_in_new!W51</f>
        <v>249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216979</v>
      </c>
      <c r="D54" s="52">
        <f>RES_hhdet_in!D54-RES_hhdet_in_new!D54</f>
        <v>246309</v>
      </c>
      <c r="E54" s="52">
        <f>RES_hhdet_in!E54-RES_hhdet_in_new!E54</f>
        <v>223005</v>
      </c>
      <c r="F54" s="52">
        <f>RES_hhdet_in!F54-RES_hhdet_in_new!F54</f>
        <v>224270</v>
      </c>
      <c r="G54" s="52">
        <f>RES_hhdet_in!G54-RES_hhdet_in_new!G54</f>
        <v>201597</v>
      </c>
      <c r="H54" s="52">
        <f>RES_hhdet_in!H54-RES_hhdet_in_new!H54</f>
        <v>176375</v>
      </c>
      <c r="I54" s="52">
        <f>RES_hhdet_in!I54-RES_hhdet_in_new!I54</f>
        <v>66039</v>
      </c>
      <c r="J54" s="52">
        <f>RES_hhdet_in!J54-RES_hhdet_in_new!J54</f>
        <v>64665</v>
      </c>
      <c r="K54" s="52">
        <f>RES_hhdet_in!K54-RES_hhdet_in_new!K54</f>
        <v>115829</v>
      </c>
      <c r="L54" s="52">
        <f>RES_hhdet_in!L54-RES_hhdet_in_new!L54</f>
        <v>161635</v>
      </c>
      <c r="M54" s="52">
        <f>RES_hhdet_in!M54-RES_hhdet_in_new!M54</f>
        <v>222202</v>
      </c>
      <c r="N54" s="52">
        <f>RES_hhdet_in!N54-RES_hhdet_in_new!N54</f>
        <v>172733</v>
      </c>
      <c r="O54" s="52">
        <f>RES_hhdet_in!O54-RES_hhdet_in_new!O54</f>
        <v>176899</v>
      </c>
      <c r="P54" s="52">
        <f>RES_hhdet_in!P54-RES_hhdet_in_new!P54</f>
        <v>98672</v>
      </c>
      <c r="Q54" s="52">
        <f>RES_hhdet_in!Q54-RES_hhdet_in_new!Q54</f>
        <v>177753</v>
      </c>
      <c r="R54" s="52">
        <f>RES_hhdet_in!R54-RES_hhdet_in_new!R54</f>
        <v>120027</v>
      </c>
      <c r="S54" s="52">
        <f>RES_hhdet_in!S54-RES_hhdet_in_new!S54</f>
        <v>100782</v>
      </c>
      <c r="T54" s="52">
        <f>RES_hhdet_in!T54-RES_hhdet_in_new!T54</f>
        <v>125552</v>
      </c>
      <c r="U54" s="52">
        <f>RES_hhdet_in!U54-RES_hhdet_in_new!U54</f>
        <v>147544</v>
      </c>
      <c r="V54" s="52">
        <f>RES_hhdet_in!V54-RES_hhdet_in_new!V54</f>
        <v>190650</v>
      </c>
      <c r="W54" s="52">
        <f>RES_hhdet_in!W54-RES_hhdet_in_new!W54</f>
        <v>219605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29086</v>
      </c>
      <c r="D55" s="52">
        <f>RES_hhdet_in!D55-RES_hhdet_in_new!D55</f>
        <v>38592</v>
      </c>
      <c r="E55" s="52">
        <f>RES_hhdet_in!E55-RES_hhdet_in_new!E55</f>
        <v>61295</v>
      </c>
      <c r="F55" s="52">
        <f>RES_hhdet_in!F55-RES_hhdet_in_new!F55</f>
        <v>54337</v>
      </c>
      <c r="G55" s="52">
        <f>RES_hhdet_in!G55-RES_hhdet_in_new!G55</f>
        <v>37218</v>
      </c>
      <c r="H55" s="52">
        <f>RES_hhdet_in!H55-RES_hhdet_in_new!H55</f>
        <v>44276</v>
      </c>
      <c r="I55" s="52">
        <f>RES_hhdet_in!I55-RES_hhdet_in_new!I55</f>
        <v>43272</v>
      </c>
      <c r="J55" s="52">
        <f>RES_hhdet_in!J55-RES_hhdet_in_new!J55</f>
        <v>66829</v>
      </c>
      <c r="K55" s="52">
        <f>RES_hhdet_in!K55-RES_hhdet_in_new!K55</f>
        <v>122035</v>
      </c>
      <c r="L55" s="52">
        <f>RES_hhdet_in!L55-RES_hhdet_in_new!L55</f>
        <v>95887</v>
      </c>
      <c r="M55" s="52">
        <f>RES_hhdet_in!M55-RES_hhdet_in_new!M55</f>
        <v>44484</v>
      </c>
      <c r="N55" s="52">
        <f>RES_hhdet_in!N55-RES_hhdet_in_new!N55</f>
        <v>89286</v>
      </c>
      <c r="O55" s="52">
        <f>RES_hhdet_in!O55-RES_hhdet_in_new!O55</f>
        <v>138773</v>
      </c>
      <c r="P55" s="52">
        <f>RES_hhdet_in!P55-RES_hhdet_in_new!P55</f>
        <v>163523</v>
      </c>
      <c r="Q55" s="52">
        <f>RES_hhdet_in!Q55-RES_hhdet_in_new!Q55</f>
        <v>176711</v>
      </c>
      <c r="R55" s="52">
        <f>RES_hhdet_in!R55-RES_hhdet_in_new!R55</f>
        <v>167179</v>
      </c>
      <c r="S55" s="52">
        <f>RES_hhdet_in!S55-RES_hhdet_in_new!S55</f>
        <v>110280</v>
      </c>
      <c r="T55" s="52">
        <f>RES_hhdet_in!T55-RES_hhdet_in_new!T55</f>
        <v>86830</v>
      </c>
      <c r="U55" s="52">
        <f>RES_hhdet_in!U55-RES_hhdet_in_new!U55</f>
        <v>114434</v>
      </c>
      <c r="V55" s="52">
        <f>RES_hhdet_in!V55-RES_hhdet_in_new!V55</f>
        <v>156928</v>
      </c>
      <c r="W55" s="52">
        <f>RES_hhdet_in!W55-RES_hhdet_in_new!W55</f>
        <v>202330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94257</v>
      </c>
      <c r="D59" s="52">
        <v>140637</v>
      </c>
      <c r="E59" s="52">
        <v>139136</v>
      </c>
      <c r="F59" s="52">
        <v>137084</v>
      </c>
      <c r="G59" s="52">
        <v>108860</v>
      </c>
      <c r="H59" s="52">
        <v>91455</v>
      </c>
      <c r="I59" s="52">
        <v>49163</v>
      </c>
      <c r="J59" s="52">
        <v>53097</v>
      </c>
      <c r="K59" s="52">
        <v>85072</v>
      </c>
      <c r="L59" s="52">
        <v>98063</v>
      </c>
      <c r="M59" s="52">
        <v>114082</v>
      </c>
      <c r="N59" s="52">
        <v>106830</v>
      </c>
      <c r="O59" s="52">
        <v>112037</v>
      </c>
      <c r="P59" s="52">
        <v>75275</v>
      </c>
      <c r="Q59" s="52">
        <v>84392</v>
      </c>
      <c r="R59" s="52">
        <v>91998</v>
      </c>
      <c r="S59" s="52">
        <v>88364</v>
      </c>
      <c r="T59" s="52">
        <v>71781</v>
      </c>
      <c r="U59" s="52">
        <v>70795</v>
      </c>
      <c r="V59" s="52">
        <v>78332</v>
      </c>
      <c r="W59" s="52">
        <v>111983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341009</v>
      </c>
      <c r="D60" s="36">
        <v>347562</v>
      </c>
      <c r="E60" s="36">
        <v>360013</v>
      </c>
      <c r="F60" s="36">
        <v>360248</v>
      </c>
      <c r="G60" s="36">
        <v>345847</v>
      </c>
      <c r="H60" s="36">
        <v>352279</v>
      </c>
      <c r="I60" s="36">
        <v>184338</v>
      </c>
      <c r="J60" s="36">
        <v>203722</v>
      </c>
      <c r="K60" s="36">
        <v>266324</v>
      </c>
      <c r="L60" s="36">
        <v>272787</v>
      </c>
      <c r="M60" s="36">
        <v>298832</v>
      </c>
      <c r="N60" s="36">
        <v>330446</v>
      </c>
      <c r="O60" s="36">
        <v>403465</v>
      </c>
      <c r="P60" s="36">
        <v>261184</v>
      </c>
      <c r="Q60" s="36">
        <v>364756</v>
      </c>
      <c r="R60" s="36">
        <v>332129</v>
      </c>
      <c r="S60" s="36">
        <v>304418</v>
      </c>
      <c r="T60" s="36">
        <v>310503</v>
      </c>
      <c r="U60" s="36">
        <v>382232</v>
      </c>
      <c r="V60" s="36">
        <v>477579</v>
      </c>
      <c r="W60" s="36">
        <v>464457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293128</v>
      </c>
      <c r="D64" s="52">
        <v>339790</v>
      </c>
      <c r="E64" s="52">
        <v>348855</v>
      </c>
      <c r="F64" s="52">
        <v>275662</v>
      </c>
      <c r="G64" s="52">
        <v>246815</v>
      </c>
      <c r="H64" s="52">
        <v>335753</v>
      </c>
      <c r="I64" s="52">
        <v>289659</v>
      </c>
      <c r="J64" s="52">
        <v>298996</v>
      </c>
      <c r="K64" s="52">
        <v>221045</v>
      </c>
      <c r="L64" s="52">
        <v>311334</v>
      </c>
      <c r="M64" s="52">
        <v>223972</v>
      </c>
      <c r="N64" s="52">
        <v>242798</v>
      </c>
      <c r="O64" s="52">
        <v>164705</v>
      </c>
      <c r="P64" s="52">
        <v>207296</v>
      </c>
      <c r="Q64" s="52">
        <v>188380</v>
      </c>
      <c r="R64" s="52">
        <v>547039</v>
      </c>
      <c r="S64" s="52">
        <v>589846</v>
      </c>
      <c r="T64" s="52">
        <v>567292</v>
      </c>
      <c r="U64" s="52">
        <v>386817</v>
      </c>
      <c r="V64" s="52">
        <v>342938</v>
      </c>
      <c r="W64" s="52">
        <v>298628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63147</v>
      </c>
      <c r="D67" s="52">
        <v>55487</v>
      </c>
      <c r="E67" s="52">
        <v>91376</v>
      </c>
      <c r="F67" s="52">
        <v>231521</v>
      </c>
      <c r="G67" s="52">
        <v>320461</v>
      </c>
      <c r="H67" s="52">
        <v>156676</v>
      </c>
      <c r="I67" s="52">
        <v>251069</v>
      </c>
      <c r="J67" s="52">
        <v>186040</v>
      </c>
      <c r="K67" s="52">
        <v>226408</v>
      </c>
      <c r="L67" s="52">
        <v>203736</v>
      </c>
      <c r="M67" s="52">
        <v>227187</v>
      </c>
      <c r="N67" s="52">
        <v>218962</v>
      </c>
      <c r="O67" s="52">
        <v>213540</v>
      </c>
      <c r="P67" s="52">
        <v>155544</v>
      </c>
      <c r="Q67" s="52">
        <v>221606</v>
      </c>
      <c r="R67" s="52">
        <v>260105</v>
      </c>
      <c r="S67" s="52">
        <v>386104</v>
      </c>
      <c r="T67" s="52">
        <v>406715</v>
      </c>
      <c r="U67" s="52">
        <v>392939</v>
      </c>
      <c r="V67" s="52">
        <v>340405</v>
      </c>
      <c r="W67" s="52">
        <v>288308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288614</v>
      </c>
      <c r="D69" s="52">
        <f>RES_hhdet_in!D69-RES_hhdet_in_new!D69</f>
        <v>402446</v>
      </c>
      <c r="E69" s="52">
        <f>RES_hhdet_in!E69-RES_hhdet_in_new!E69</f>
        <v>316024</v>
      </c>
      <c r="F69" s="52">
        <f>RES_hhdet_in!F69-RES_hhdet_in_new!F69</f>
        <v>266340</v>
      </c>
      <c r="G69" s="52">
        <f>RES_hhdet_in!G69-RES_hhdet_in_new!G69</f>
        <v>339903</v>
      </c>
      <c r="H69" s="52">
        <f>RES_hhdet_in!H69-RES_hhdet_in_new!H69</f>
        <v>298823</v>
      </c>
      <c r="I69" s="52">
        <f>RES_hhdet_in!I69-RES_hhdet_in_new!I69</f>
        <v>285546</v>
      </c>
      <c r="J69" s="52">
        <f>RES_hhdet_in!J69-RES_hhdet_in_new!J69</f>
        <v>238051</v>
      </c>
      <c r="K69" s="52">
        <f>RES_hhdet_in!K69-RES_hhdet_in_new!K69</f>
        <v>219213</v>
      </c>
      <c r="L69" s="52">
        <f>RES_hhdet_in!L69-RES_hhdet_in_new!L69</f>
        <v>234573</v>
      </c>
      <c r="M69" s="52">
        <f>RES_hhdet_in!M69-RES_hhdet_in_new!M69</f>
        <v>192614</v>
      </c>
      <c r="N69" s="52">
        <f>RES_hhdet_in!N69-RES_hhdet_in_new!N69</f>
        <v>292361</v>
      </c>
      <c r="O69" s="52">
        <f>RES_hhdet_in!O69-RES_hhdet_in_new!O69</f>
        <v>314804</v>
      </c>
      <c r="P69" s="52">
        <f>RES_hhdet_in!P69-RES_hhdet_in_new!P69</f>
        <v>202233</v>
      </c>
      <c r="Q69" s="52">
        <f>RES_hhdet_in!Q69-RES_hhdet_in_new!Q69</f>
        <v>286024</v>
      </c>
      <c r="R69" s="52">
        <f>RES_hhdet_in!R69-RES_hhdet_in_new!R69</f>
        <v>521364</v>
      </c>
      <c r="S69" s="52">
        <f>RES_hhdet_in!S69-RES_hhdet_in_new!S69</f>
        <v>545513</v>
      </c>
      <c r="T69" s="52">
        <f>RES_hhdet_in!T69-RES_hhdet_in_new!T69</f>
        <v>434871</v>
      </c>
      <c r="U69" s="52">
        <f>RES_hhdet_in!U69-RES_hhdet_in_new!U69</f>
        <v>404817</v>
      </c>
      <c r="V69" s="52">
        <f>RES_hhdet_in!V69-RES_hhdet_in_new!V69</f>
        <v>442087</v>
      </c>
      <c r="W69" s="52">
        <f>RES_hhdet_in!W69-RES_hhdet_in_new!W69</f>
        <v>517200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713</v>
      </c>
      <c r="E70" s="52">
        <f>RES_hhdet_in!E70-RES_hhdet_in_new!E70</f>
        <v>1260</v>
      </c>
      <c r="F70" s="52">
        <f>RES_hhdet_in!F70-RES_hhdet_in_new!F70</f>
        <v>431</v>
      </c>
      <c r="G70" s="52">
        <f>RES_hhdet_in!G70-RES_hhdet_in_new!G70</f>
        <v>526</v>
      </c>
      <c r="H70" s="52">
        <f>RES_hhdet_in!H70-RES_hhdet_in_new!H70</f>
        <v>978</v>
      </c>
      <c r="I70" s="52">
        <f>RES_hhdet_in!I70-RES_hhdet_in_new!I70</f>
        <v>2303</v>
      </c>
      <c r="J70" s="52">
        <f>RES_hhdet_in!J70-RES_hhdet_in_new!J70</f>
        <v>3174</v>
      </c>
      <c r="K70" s="52">
        <f>RES_hhdet_in!K70-RES_hhdet_in_new!K70</f>
        <v>4083</v>
      </c>
      <c r="L70" s="52">
        <f>RES_hhdet_in!L70-RES_hhdet_in_new!L70</f>
        <v>2763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3138</v>
      </c>
      <c r="P70" s="52">
        <f>RES_hhdet_in!P70-RES_hhdet_in_new!P70</f>
        <v>958</v>
      </c>
      <c r="Q70" s="52">
        <f>RES_hhdet_in!Q70-RES_hhdet_in_new!Q70</f>
        <v>6465</v>
      </c>
      <c r="R70" s="52">
        <f>RES_hhdet_in!R70-RES_hhdet_in_new!R70</f>
        <v>5923</v>
      </c>
      <c r="S70" s="52">
        <f>RES_hhdet_in!S70-RES_hhdet_in_new!S70</f>
        <v>1894</v>
      </c>
      <c r="T70" s="52">
        <f>RES_hhdet_in!T70-RES_hhdet_in_new!T70</f>
        <v>2882</v>
      </c>
      <c r="U70" s="52">
        <f>RES_hhdet_in!U70-RES_hhdet_in_new!U70</f>
        <v>2877</v>
      </c>
      <c r="V70" s="52">
        <f>RES_hhdet_in!V70-RES_hhdet_in_new!V70</f>
        <v>3562</v>
      </c>
      <c r="W70" s="52">
        <f>RES_hhdet_in!W70-RES_hhdet_in_new!W70</f>
        <v>6614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12053</v>
      </c>
      <c r="D73" s="52">
        <f>RES_hhdet_in!D73-RES_hhdet_in_new!D73</f>
        <v>0</v>
      </c>
      <c r="E73" s="52">
        <f>RES_hhdet_in!E73-RES_hhdet_in_new!E73</f>
        <v>24964</v>
      </c>
      <c r="F73" s="52">
        <f>RES_hhdet_in!F73-RES_hhdet_in_new!F73</f>
        <v>7800</v>
      </c>
      <c r="G73" s="52">
        <f>RES_hhdet_in!G73-RES_hhdet_in_new!G73</f>
        <v>1</v>
      </c>
      <c r="H73" s="52">
        <f>RES_hhdet_in!H73-RES_hhdet_in_new!H73</f>
        <v>28912</v>
      </c>
      <c r="I73" s="52">
        <f>RES_hhdet_in!I73-RES_hhdet_in_new!I73</f>
        <v>1514</v>
      </c>
      <c r="J73" s="52">
        <f>RES_hhdet_in!J73-RES_hhdet_in_new!J73</f>
        <v>29383</v>
      </c>
      <c r="K73" s="52">
        <f>RES_hhdet_in!K73-RES_hhdet_in_new!K73</f>
        <v>1045</v>
      </c>
      <c r="L73" s="52">
        <f>RES_hhdet_in!L73-RES_hhdet_in_new!L73</f>
        <v>51967</v>
      </c>
      <c r="M73" s="52">
        <f>RES_hhdet_in!M73-RES_hhdet_in_new!M73</f>
        <v>44173</v>
      </c>
      <c r="N73" s="52">
        <f>RES_hhdet_in!N73-RES_hhdet_in_new!N73</f>
        <v>0</v>
      </c>
      <c r="O73" s="52">
        <f>RES_hhdet_in!O73-RES_hhdet_in_new!O73</f>
        <v>0</v>
      </c>
      <c r="P73" s="52">
        <f>RES_hhdet_in!P73-RES_hhdet_in_new!P73</f>
        <v>2572</v>
      </c>
      <c r="Q73" s="52">
        <f>RES_hhdet_in!Q73-RES_hhdet_in_new!Q73</f>
        <v>0</v>
      </c>
      <c r="R73" s="52">
        <f>RES_hhdet_in!R73-RES_hhdet_in_new!R73</f>
        <v>11979</v>
      </c>
      <c r="S73" s="52">
        <f>RES_hhdet_in!S73-RES_hhdet_in_new!S73</f>
        <v>26747</v>
      </c>
      <c r="T73" s="52">
        <f>RES_hhdet_in!T73-RES_hhdet_in_new!T73</f>
        <v>88256</v>
      </c>
      <c r="U73" s="52">
        <f>RES_hhdet_in!U73-RES_hhdet_in_new!U73</f>
        <v>4256</v>
      </c>
      <c r="V73" s="52">
        <f>RES_hhdet_in!V73-RES_hhdet_in_new!V73</f>
        <v>0</v>
      </c>
      <c r="W73" s="52">
        <f>RES_hhdet_in!W73-RES_hhdet_in_new!W73</f>
        <v>0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1616</v>
      </c>
      <c r="D74" s="52">
        <f>RES_hhdet_in!D74-RES_hhdet_in_new!D74</f>
        <v>0</v>
      </c>
      <c r="E74" s="52">
        <f>RES_hhdet_in!E74-RES_hhdet_in_new!E74</f>
        <v>6862</v>
      </c>
      <c r="F74" s="52">
        <f>RES_hhdet_in!F74-RES_hhdet_in_new!F74</f>
        <v>1889</v>
      </c>
      <c r="G74" s="52">
        <f>RES_hhdet_in!G74-RES_hhdet_in_new!G74</f>
        <v>0</v>
      </c>
      <c r="H74" s="52">
        <f>RES_hhdet_in!H74-RES_hhdet_in_new!H74</f>
        <v>7256</v>
      </c>
      <c r="I74" s="52">
        <f>RES_hhdet_in!I74-RES_hhdet_in_new!I74</f>
        <v>992</v>
      </c>
      <c r="J74" s="52">
        <f>RES_hhdet_in!J74-RES_hhdet_in_new!J74</f>
        <v>30366</v>
      </c>
      <c r="K74" s="52">
        <f>RES_hhdet_in!K74-RES_hhdet_in_new!K74</f>
        <v>1099</v>
      </c>
      <c r="L74" s="52">
        <f>RES_hhdet_in!L74-RES_hhdet_in_new!L74</f>
        <v>30830</v>
      </c>
      <c r="M74" s="52">
        <f>RES_hhdet_in!M74-RES_hhdet_in_new!M74</f>
        <v>8843</v>
      </c>
      <c r="N74" s="52">
        <f>RES_hhdet_in!N74-RES_hhdet_in_new!N74</f>
        <v>0</v>
      </c>
      <c r="O74" s="52">
        <f>RES_hhdet_in!O74-RES_hhdet_in_new!O74</f>
        <v>0</v>
      </c>
      <c r="P74" s="52">
        <f>RES_hhdet_in!P74-RES_hhdet_in_new!P74</f>
        <v>4262</v>
      </c>
      <c r="Q74" s="52">
        <f>RES_hhdet_in!Q74-RES_hhdet_in_new!Q74</f>
        <v>0</v>
      </c>
      <c r="R74" s="52">
        <f>RES_hhdet_in!R74-RES_hhdet_in_new!R74</f>
        <v>16686</v>
      </c>
      <c r="S74" s="52">
        <f>RES_hhdet_in!S74-RES_hhdet_in_new!S74</f>
        <v>29266</v>
      </c>
      <c r="T74" s="52">
        <f>RES_hhdet_in!T74-RES_hhdet_in_new!T74</f>
        <v>61038</v>
      </c>
      <c r="U74" s="52">
        <f>RES_hhdet_in!U74-RES_hhdet_in_new!U74</f>
        <v>3298</v>
      </c>
      <c r="V74" s="52">
        <f>RES_hhdet_in!V74-RES_hhdet_in_new!V74</f>
        <v>0</v>
      </c>
      <c r="W74" s="52">
        <f>RES_hhdet_in!W74-RES_hhdet_in_new!W74</f>
        <v>0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455151</v>
      </c>
      <c r="D78" s="52">
        <v>530711</v>
      </c>
      <c r="E78" s="52">
        <v>490943</v>
      </c>
      <c r="F78" s="52">
        <v>470846</v>
      </c>
      <c r="G78" s="52">
        <v>549293</v>
      </c>
      <c r="H78" s="52">
        <v>623660</v>
      </c>
      <c r="I78" s="52">
        <v>451928</v>
      </c>
      <c r="J78" s="52">
        <v>453799</v>
      </c>
      <c r="K78" s="52">
        <v>538815</v>
      </c>
      <c r="L78" s="52">
        <v>521065</v>
      </c>
      <c r="M78" s="52">
        <v>486885</v>
      </c>
      <c r="N78" s="52">
        <v>579783</v>
      </c>
      <c r="O78" s="52">
        <v>618661</v>
      </c>
      <c r="P78" s="52">
        <v>549807</v>
      </c>
      <c r="Q78" s="52">
        <v>724342</v>
      </c>
      <c r="R78" s="52">
        <v>739278</v>
      </c>
      <c r="S78" s="52">
        <v>665720</v>
      </c>
      <c r="T78" s="52">
        <v>614748</v>
      </c>
      <c r="U78" s="52">
        <v>596703</v>
      </c>
      <c r="V78" s="52">
        <v>684582</v>
      </c>
      <c r="W78" s="52">
        <v>788615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101670</v>
      </c>
      <c r="D79" s="36">
        <v>74073</v>
      </c>
      <c r="E79" s="36">
        <v>132190</v>
      </c>
      <c r="F79" s="36">
        <v>105232</v>
      </c>
      <c r="G79" s="36">
        <v>50451</v>
      </c>
      <c r="H79" s="36">
        <v>152762</v>
      </c>
      <c r="I79" s="36">
        <v>93973</v>
      </c>
      <c r="J79" s="36">
        <v>161216</v>
      </c>
      <c r="K79" s="36">
        <v>161811</v>
      </c>
      <c r="L79" s="36">
        <v>300694</v>
      </c>
      <c r="M79" s="36">
        <v>244284</v>
      </c>
      <c r="N79" s="36">
        <v>130522</v>
      </c>
      <c r="O79" s="36">
        <v>22133</v>
      </c>
      <c r="P79" s="36">
        <v>188704</v>
      </c>
      <c r="Q79" s="36">
        <v>56301</v>
      </c>
      <c r="R79" s="36">
        <v>197652</v>
      </c>
      <c r="S79" s="36">
        <v>333584</v>
      </c>
      <c r="T79" s="36">
        <v>362861</v>
      </c>
      <c r="U79" s="36">
        <v>166422</v>
      </c>
      <c r="V79" s="36">
        <v>73454</v>
      </c>
      <c r="W79" s="36">
        <v>35388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118116</v>
      </c>
      <c r="D83" s="52">
        <v>84676</v>
      </c>
      <c r="E83" s="52">
        <v>72255</v>
      </c>
      <c r="F83" s="52">
        <v>100496</v>
      </c>
      <c r="G83" s="52">
        <v>151167</v>
      </c>
      <c r="H83" s="52">
        <v>180832</v>
      </c>
      <c r="I83" s="52">
        <v>268527</v>
      </c>
      <c r="J83" s="52">
        <v>297025</v>
      </c>
      <c r="K83" s="52">
        <v>399260</v>
      </c>
      <c r="L83" s="52">
        <v>338555</v>
      </c>
      <c r="M83" s="52">
        <v>481343</v>
      </c>
      <c r="N83" s="52">
        <v>468690</v>
      </c>
      <c r="O83" s="52">
        <v>510620</v>
      </c>
      <c r="P83" s="52">
        <v>86679</v>
      </c>
      <c r="Q83" s="52">
        <v>0</v>
      </c>
      <c r="R83" s="52">
        <v>0</v>
      </c>
      <c r="S83" s="52">
        <v>0</v>
      </c>
      <c r="T83" s="52">
        <v>0</v>
      </c>
      <c r="U83" s="52">
        <v>148790</v>
      </c>
      <c r="V83" s="52">
        <v>265046</v>
      </c>
      <c r="W83" s="52">
        <v>333558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65374</v>
      </c>
      <c r="D86" s="52">
        <v>51510</v>
      </c>
      <c r="E86" s="52">
        <v>29607</v>
      </c>
      <c r="F86" s="52">
        <v>54395</v>
      </c>
      <c r="G86" s="52">
        <v>105908</v>
      </c>
      <c r="H86" s="52">
        <v>98548</v>
      </c>
      <c r="I86" s="52">
        <v>138039</v>
      </c>
      <c r="J86" s="52">
        <v>161174</v>
      </c>
      <c r="K86" s="52">
        <v>223021</v>
      </c>
      <c r="L86" s="52">
        <v>313352</v>
      </c>
      <c r="M86" s="52">
        <v>231310</v>
      </c>
      <c r="N86" s="52">
        <v>328287</v>
      </c>
      <c r="O86" s="52">
        <v>311241</v>
      </c>
      <c r="P86" s="52">
        <v>287657</v>
      </c>
      <c r="Q86" s="52">
        <v>140355</v>
      </c>
      <c r="R86" s="52">
        <v>76917</v>
      </c>
      <c r="S86" s="52">
        <v>84550</v>
      </c>
      <c r="T86" s="52">
        <v>106441</v>
      </c>
      <c r="U86" s="52">
        <v>112909</v>
      </c>
      <c r="V86" s="52">
        <v>187739</v>
      </c>
      <c r="W86" s="52">
        <v>216926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19982</v>
      </c>
      <c r="D88" s="52">
        <f>RES_hhdet_in!D88-RES_hhdet_in_new!D88</f>
        <v>21324</v>
      </c>
      <c r="E88" s="52">
        <f>RES_hhdet_in!E88-RES_hhdet_in_new!E88</f>
        <v>20965</v>
      </c>
      <c r="F88" s="52">
        <f>RES_hhdet_in!F88-RES_hhdet_in_new!F88</f>
        <v>23755</v>
      </c>
      <c r="G88" s="52">
        <f>RES_hhdet_in!G88-RES_hhdet_in_new!G88</f>
        <v>28117</v>
      </c>
      <c r="H88" s="52">
        <f>RES_hhdet_in!H88-RES_hhdet_in_new!H88</f>
        <v>34486</v>
      </c>
      <c r="I88" s="52">
        <f>RES_hhdet_in!I88-RES_hhdet_in_new!I88</f>
        <v>43067</v>
      </c>
      <c r="J88" s="52">
        <f>RES_hhdet_in!J88-RES_hhdet_in_new!J88</f>
        <v>50447</v>
      </c>
      <c r="K88" s="52">
        <f>RES_hhdet_in!K88-RES_hhdet_in_new!K88</f>
        <v>55997</v>
      </c>
      <c r="L88" s="52">
        <f>RES_hhdet_in!L88-RES_hhdet_in_new!L88</f>
        <v>61624</v>
      </c>
      <c r="M88" s="52">
        <f>RES_hhdet_in!M88-RES_hhdet_in_new!M88</f>
        <v>59831</v>
      </c>
      <c r="N88" s="52">
        <f>RES_hhdet_in!N88-RES_hhdet_in_new!N88</f>
        <v>57477</v>
      </c>
      <c r="O88" s="52">
        <f>RES_hhdet_in!O88-RES_hhdet_in_new!O88</f>
        <v>65985</v>
      </c>
      <c r="P88" s="52">
        <f>RES_hhdet_in!P88-RES_hhdet_in_new!P88</f>
        <v>4480</v>
      </c>
      <c r="Q88" s="52">
        <f>RES_hhdet_in!Q88-RES_hhdet_in_new!Q88</f>
        <v>11016</v>
      </c>
      <c r="R88" s="52">
        <f>RES_hhdet_in!R88-RES_hhdet_in_new!R88</f>
        <v>52163</v>
      </c>
      <c r="S88" s="52">
        <f>RES_hhdet_in!S88-RES_hhdet_in_new!S88</f>
        <v>45553</v>
      </c>
      <c r="T88" s="52">
        <f>RES_hhdet_in!T88-RES_hhdet_in_new!T88</f>
        <v>28033</v>
      </c>
      <c r="U88" s="52">
        <f>RES_hhdet_in!U88-RES_hhdet_in_new!U88</f>
        <v>10438</v>
      </c>
      <c r="V88" s="52">
        <f>RES_hhdet_in!V88-RES_hhdet_in_new!V88</f>
        <v>14741</v>
      </c>
      <c r="W88" s="52">
        <f>RES_hhdet_in!W88-RES_hhdet_in_new!W88</f>
        <v>17577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19</v>
      </c>
      <c r="E89" s="52">
        <f>RES_hhdet_in!E89-RES_hhdet_in_new!E89</f>
        <v>87</v>
      </c>
      <c r="F89" s="52">
        <f>RES_hhdet_in!F89-RES_hhdet_in_new!F89</f>
        <v>60</v>
      </c>
      <c r="G89" s="52">
        <f>RES_hhdet_in!G89-RES_hhdet_in_new!G89</f>
        <v>56</v>
      </c>
      <c r="H89" s="52">
        <f>RES_hhdet_in!H89-RES_hhdet_in_new!H89</f>
        <v>77</v>
      </c>
      <c r="I89" s="52">
        <f>RES_hhdet_in!I89-RES_hhdet_in_new!I89</f>
        <v>245</v>
      </c>
      <c r="J89" s="52">
        <f>RES_hhdet_in!J89-RES_hhdet_in_new!J89</f>
        <v>377</v>
      </c>
      <c r="K89" s="52">
        <f>RES_hhdet_in!K89-RES_hhdet_in_new!K89</f>
        <v>536</v>
      </c>
      <c r="L89" s="52">
        <f>RES_hhdet_in!L89-RES_hhdet_in_new!L89</f>
        <v>355</v>
      </c>
      <c r="M89" s="52">
        <f>RES_hhdet_in!M89-RES_hhdet_in_new!M89</f>
        <v>135</v>
      </c>
      <c r="N89" s="52">
        <f>RES_hhdet_in!N89-RES_hhdet_in_new!N89</f>
        <v>433</v>
      </c>
      <c r="O89" s="52">
        <f>RES_hhdet_in!O89-RES_hhdet_in_new!O89</f>
        <v>718</v>
      </c>
      <c r="P89" s="52">
        <f>RES_hhdet_in!P89-RES_hhdet_in_new!P89</f>
        <v>179</v>
      </c>
      <c r="Q89" s="52">
        <f>RES_hhdet_in!Q89-RES_hhdet_in_new!Q89</f>
        <v>421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96</v>
      </c>
      <c r="U89" s="52">
        <f>RES_hhdet_in!U89-RES_hhdet_in_new!U89</f>
        <v>282</v>
      </c>
      <c r="V89" s="52">
        <f>RES_hhdet_in!V89-RES_hhdet_in_new!V89</f>
        <v>178</v>
      </c>
      <c r="W89" s="52">
        <f>RES_hhdet_in!W89-RES_hhdet_in_new!W89</f>
        <v>213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214852</v>
      </c>
      <c r="D92" s="52">
        <f>RES_hhdet_in!D92-RES_hhdet_in_new!D92</f>
        <v>235906</v>
      </c>
      <c r="E92" s="52">
        <f>RES_hhdet_in!E92-RES_hhdet_in_new!E92</f>
        <v>268201</v>
      </c>
      <c r="F92" s="52">
        <f>RES_hhdet_in!F92-RES_hhdet_in_new!F92</f>
        <v>257805</v>
      </c>
      <c r="G92" s="52">
        <f>RES_hhdet_in!G92-RES_hhdet_in_new!G92</f>
        <v>215418</v>
      </c>
      <c r="H92" s="52">
        <f>RES_hhdet_in!H92-RES_hhdet_in_new!H92</f>
        <v>273183</v>
      </c>
      <c r="I92" s="52">
        <f>RES_hhdet_in!I92-RES_hhdet_in_new!I92</f>
        <v>135888</v>
      </c>
      <c r="J92" s="52">
        <f>RES_hhdet_in!J92-RES_hhdet_in_new!J92</f>
        <v>130567</v>
      </c>
      <c r="K92" s="52">
        <f>RES_hhdet_in!K92-RES_hhdet_in_new!K92</f>
        <v>224972</v>
      </c>
      <c r="L92" s="52">
        <f>RES_hhdet_in!L92-RES_hhdet_in_new!L92</f>
        <v>229579</v>
      </c>
      <c r="M92" s="52">
        <f>RES_hhdet_in!M92-RES_hhdet_in_new!M92</f>
        <v>319828</v>
      </c>
      <c r="N92" s="52">
        <f>RES_hhdet_in!N92-RES_hhdet_in_new!N92</f>
        <v>318961</v>
      </c>
      <c r="O92" s="52">
        <f>RES_hhdet_in!O92-RES_hhdet_in_new!O92</f>
        <v>379418</v>
      </c>
      <c r="P92" s="52">
        <f>RES_hhdet_in!P92-RES_hhdet_in_new!P92</f>
        <v>290530</v>
      </c>
      <c r="Q92" s="52">
        <f>RES_hhdet_in!Q92-RES_hhdet_in_new!Q92</f>
        <v>228341</v>
      </c>
      <c r="R92" s="52">
        <f>RES_hhdet_in!R92-RES_hhdet_in_new!R92</f>
        <v>172910</v>
      </c>
      <c r="S92" s="52">
        <f>RES_hhdet_in!S92-RES_hhdet_in_new!S92</f>
        <v>211181</v>
      </c>
      <c r="T92" s="52">
        <f>RES_hhdet_in!T92-RES_hhdet_in_new!T92</f>
        <v>202947</v>
      </c>
      <c r="U92" s="52">
        <f>RES_hhdet_in!U92-RES_hhdet_in_new!U92</f>
        <v>247371</v>
      </c>
      <c r="V92" s="52">
        <f>RES_hhdet_in!V92-RES_hhdet_in_new!V92</f>
        <v>235254</v>
      </c>
      <c r="W92" s="52">
        <f>RES_hhdet_in!W92-RES_hhdet_in_new!W92</f>
        <v>282125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261</v>
      </c>
      <c r="E93" s="52">
        <f>RES_hhdet_in!E93-RES_hhdet_in_new!E93</f>
        <v>899</v>
      </c>
      <c r="F93" s="52">
        <f>RES_hhdet_in!F93-RES_hhdet_in_new!F93</f>
        <v>671</v>
      </c>
      <c r="G93" s="52">
        <f>RES_hhdet_in!G93-RES_hhdet_in_new!G93</f>
        <v>461</v>
      </c>
      <c r="H93" s="52">
        <f>RES_hhdet_in!H93-RES_hhdet_in_new!H93</f>
        <v>418</v>
      </c>
      <c r="I93" s="52">
        <f>RES_hhdet_in!I93-RES_hhdet_in_new!I93</f>
        <v>1031</v>
      </c>
      <c r="J93" s="52">
        <f>RES_hhdet_in!J93-RES_hhdet_in_new!J93</f>
        <v>1484</v>
      </c>
      <c r="K93" s="52">
        <f>RES_hhdet_in!K93-RES_hhdet_in_new!K93</f>
        <v>2071</v>
      </c>
      <c r="L93" s="52">
        <f>RES_hhdet_in!L93-RES_hhdet_in_new!L93</f>
        <v>1153</v>
      </c>
      <c r="M93" s="52">
        <f>RES_hhdet_in!M93-RES_hhdet_in_new!M93</f>
        <v>21</v>
      </c>
      <c r="N93" s="52">
        <f>RES_hhdet_in!N93-RES_hhdet_in_new!N93</f>
        <v>1823</v>
      </c>
      <c r="O93" s="52">
        <f>RES_hhdet_in!O93-RES_hhdet_in_new!O93</f>
        <v>3604</v>
      </c>
      <c r="P93" s="52">
        <f>RES_hhdet_in!P93-RES_hhdet_in_new!P93</f>
        <v>2289</v>
      </c>
      <c r="Q93" s="52">
        <f>RES_hhdet_in!Q93-RES_hhdet_in_new!Q93</f>
        <v>3653</v>
      </c>
      <c r="R93" s="52">
        <f>RES_hhdet_in!R93-RES_hhdet_in_new!R93</f>
        <v>1930</v>
      </c>
      <c r="S93" s="52">
        <f>RES_hhdet_in!S93-RES_hhdet_in_new!S93</f>
        <v>1852</v>
      </c>
      <c r="T93" s="52">
        <f>RES_hhdet_in!T93-RES_hhdet_in_new!T93</f>
        <v>1003</v>
      </c>
      <c r="U93" s="52">
        <f>RES_hhdet_in!U93-RES_hhdet_in_new!U93</f>
        <v>672</v>
      </c>
      <c r="V93" s="52">
        <f>RES_hhdet_in!V93-RES_hhdet_in_new!V93</f>
        <v>2197</v>
      </c>
      <c r="W93" s="52">
        <f>RES_hhdet_in!W93-RES_hhdet_in_new!W93</f>
        <v>3580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136015</v>
      </c>
      <c r="D96" s="52">
        <f>RES_hhdet_in!D96-RES_hhdet_in_new!D96</f>
        <v>85542</v>
      </c>
      <c r="E96" s="52">
        <f>RES_hhdet_in!E96-RES_hhdet_in_new!E96</f>
        <v>46652</v>
      </c>
      <c r="F96" s="52">
        <f>RES_hhdet_in!F96-RES_hhdet_in_new!F96</f>
        <v>88908</v>
      </c>
      <c r="G96" s="52">
        <f>RES_hhdet_in!G96-RES_hhdet_in_new!G96</f>
        <v>192476</v>
      </c>
      <c r="H96" s="52">
        <f>RES_hhdet_in!H96-RES_hhdet_in_new!H96</f>
        <v>192743</v>
      </c>
      <c r="I96" s="52">
        <f>RES_hhdet_in!I96-RES_hhdet_in_new!I96</f>
        <v>123380</v>
      </c>
      <c r="J96" s="52">
        <f>RES_hhdet_in!J96-RES_hhdet_in_new!J96</f>
        <v>106212</v>
      </c>
      <c r="K96" s="52">
        <f>RES_hhdet_in!K96-RES_hhdet_in_new!K96</f>
        <v>134741</v>
      </c>
      <c r="L96" s="52">
        <f>RES_hhdet_in!L96-RES_hhdet_in_new!L96</f>
        <v>137031</v>
      </c>
      <c r="M96" s="52">
        <f>RES_hhdet_in!M96-RES_hhdet_in_new!M96</f>
        <v>263098</v>
      </c>
      <c r="N96" s="52">
        <f>RES_hhdet_in!N96-RES_hhdet_in_new!N96</f>
        <v>244163</v>
      </c>
      <c r="O96" s="52">
        <f>RES_hhdet_in!O96-RES_hhdet_in_new!O96</f>
        <v>233579</v>
      </c>
      <c r="P96" s="52">
        <f>RES_hhdet_in!P96-RES_hhdet_in_new!P96</f>
        <v>85450</v>
      </c>
      <c r="Q96" s="52">
        <f>RES_hhdet_in!Q96-RES_hhdet_in_new!Q96</f>
        <v>135928</v>
      </c>
      <c r="R96" s="52">
        <f>RES_hhdet_in!R96-RES_hhdet_in_new!R96</f>
        <v>70654</v>
      </c>
      <c r="S96" s="52">
        <f>RES_hhdet_in!S96-RES_hhdet_in_new!S96</f>
        <v>115883</v>
      </c>
      <c r="T96" s="52">
        <f>RES_hhdet_in!T96-RES_hhdet_in_new!T96</f>
        <v>177278</v>
      </c>
      <c r="U96" s="52">
        <f>RES_hhdet_in!U96-RES_hhdet_in_new!U96</f>
        <v>286922</v>
      </c>
      <c r="V96" s="52">
        <f>RES_hhdet_in!V96-RES_hhdet_in_new!V96</f>
        <v>267343</v>
      </c>
      <c r="W96" s="52">
        <f>RES_hhdet_in!W96-RES_hhdet_in_new!W96</f>
        <v>179874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18233</v>
      </c>
      <c r="D97" s="52">
        <f>RES_hhdet_in!D97-RES_hhdet_in_new!D97</f>
        <v>13402</v>
      </c>
      <c r="E97" s="52">
        <f>RES_hhdet_in!E97-RES_hhdet_in_new!E97</f>
        <v>12823</v>
      </c>
      <c r="F97" s="52">
        <f>RES_hhdet_in!F97-RES_hhdet_in_new!F97</f>
        <v>21541</v>
      </c>
      <c r="G97" s="52">
        <f>RES_hhdet_in!G97-RES_hhdet_in_new!G97</f>
        <v>35532</v>
      </c>
      <c r="H97" s="52">
        <f>RES_hhdet_in!H97-RES_hhdet_in_new!H97</f>
        <v>48386</v>
      </c>
      <c r="I97" s="52">
        <f>RES_hhdet_in!I97-RES_hhdet_in_new!I97</f>
        <v>80847</v>
      </c>
      <c r="J97" s="52">
        <f>RES_hhdet_in!J97-RES_hhdet_in_new!J97</f>
        <v>109769</v>
      </c>
      <c r="K97" s="52">
        <f>RES_hhdet_in!K97-RES_hhdet_in_new!K97</f>
        <v>141957</v>
      </c>
      <c r="L97" s="52">
        <f>RES_hhdet_in!L97-RES_hhdet_in_new!L97</f>
        <v>81294</v>
      </c>
      <c r="M97" s="52">
        <f>RES_hhdet_in!M97-RES_hhdet_in_new!M97</f>
        <v>52672</v>
      </c>
      <c r="N97" s="52">
        <f>RES_hhdet_in!N97-RES_hhdet_in_new!N97</f>
        <v>126203</v>
      </c>
      <c r="O97" s="52">
        <f>RES_hhdet_in!O97-RES_hhdet_in_new!O97</f>
        <v>183236</v>
      </c>
      <c r="P97" s="52">
        <f>RES_hhdet_in!P97-RES_hhdet_in_new!P97</f>
        <v>141608</v>
      </c>
      <c r="Q97" s="52">
        <f>RES_hhdet_in!Q97-RES_hhdet_in_new!Q97</f>
        <v>135126</v>
      </c>
      <c r="R97" s="52">
        <f>RES_hhdet_in!R97-RES_hhdet_in_new!R97</f>
        <v>98415</v>
      </c>
      <c r="S97" s="52">
        <f>RES_hhdet_in!S97-RES_hhdet_in_new!S97</f>
        <v>126790</v>
      </c>
      <c r="T97" s="52">
        <f>RES_hhdet_in!T97-RES_hhdet_in_new!T97</f>
        <v>122605</v>
      </c>
      <c r="U97" s="52">
        <f>RES_hhdet_in!U97-RES_hhdet_in_new!U97</f>
        <v>222530</v>
      </c>
      <c r="V97" s="52">
        <f>RES_hhdet_in!V97-RES_hhdet_in_new!V97</f>
        <v>220054</v>
      </c>
      <c r="W97" s="52">
        <f>RES_hhdet_in!W97-RES_hhdet_in_new!W97</f>
        <v>165720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53117</v>
      </c>
      <c r="D101" s="52">
        <v>49783</v>
      </c>
      <c r="E101" s="52">
        <v>51161</v>
      </c>
      <c r="F101" s="52">
        <v>49984</v>
      </c>
      <c r="G101" s="52">
        <v>54287</v>
      </c>
      <c r="H101" s="52">
        <v>58154</v>
      </c>
      <c r="I101" s="52">
        <v>37667</v>
      </c>
      <c r="J101" s="52">
        <v>35836</v>
      </c>
      <c r="K101" s="52">
        <v>46504</v>
      </c>
      <c r="L101" s="52">
        <v>52458</v>
      </c>
      <c r="M101" s="52">
        <v>53598</v>
      </c>
      <c r="N101" s="52">
        <v>55702</v>
      </c>
      <c r="O101" s="52">
        <v>59460</v>
      </c>
      <c r="P101" s="52">
        <v>30243</v>
      </c>
      <c r="Q101" s="52">
        <v>33457</v>
      </c>
      <c r="R101" s="52">
        <v>29616</v>
      </c>
      <c r="S101" s="52">
        <v>32967</v>
      </c>
      <c r="T101" s="52">
        <v>46655</v>
      </c>
      <c r="U101" s="52">
        <v>51991</v>
      </c>
      <c r="V101" s="52">
        <v>51268</v>
      </c>
      <c r="W101" s="52">
        <v>37731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76789</v>
      </c>
      <c r="D102" s="52">
        <v>93732</v>
      </c>
      <c r="E102" s="52">
        <v>88549</v>
      </c>
      <c r="F102" s="52">
        <v>100147</v>
      </c>
      <c r="G102" s="52">
        <v>105591</v>
      </c>
      <c r="H102" s="52">
        <v>106951</v>
      </c>
      <c r="I102" s="52">
        <v>75616</v>
      </c>
      <c r="J102" s="52">
        <v>75358</v>
      </c>
      <c r="K102" s="52">
        <v>125080</v>
      </c>
      <c r="L102" s="52">
        <v>122352</v>
      </c>
      <c r="M102" s="52">
        <v>179257</v>
      </c>
      <c r="N102" s="52">
        <v>172165</v>
      </c>
      <c r="O102" s="52">
        <v>179711</v>
      </c>
      <c r="P102" s="52">
        <v>117483</v>
      </c>
      <c r="Q102" s="52">
        <v>96767</v>
      </c>
      <c r="R102" s="52">
        <v>78332</v>
      </c>
      <c r="S102" s="52">
        <v>107086</v>
      </c>
      <c r="T102" s="52">
        <v>95404</v>
      </c>
      <c r="U102" s="52">
        <v>122487</v>
      </c>
      <c r="V102" s="52">
        <v>103378</v>
      </c>
      <c r="W102" s="52">
        <v>125134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277808</v>
      </c>
      <c r="D103" s="36">
        <v>231641</v>
      </c>
      <c r="E103" s="36">
        <v>229120</v>
      </c>
      <c r="F103" s="36">
        <v>263185</v>
      </c>
      <c r="G103" s="36">
        <v>335455</v>
      </c>
      <c r="H103" s="36">
        <v>411978</v>
      </c>
      <c r="I103" s="36">
        <v>283536</v>
      </c>
      <c r="J103" s="36">
        <v>289143</v>
      </c>
      <c r="K103" s="36">
        <v>391563</v>
      </c>
      <c r="L103" s="36">
        <v>340365</v>
      </c>
      <c r="M103" s="36">
        <v>469510</v>
      </c>
      <c r="N103" s="36">
        <v>532503</v>
      </c>
      <c r="O103" s="36">
        <v>647183</v>
      </c>
      <c r="P103" s="36">
        <v>407643</v>
      </c>
      <c r="Q103" s="36">
        <v>418270</v>
      </c>
      <c r="R103" s="36">
        <v>282800</v>
      </c>
      <c r="S103" s="36">
        <v>368883</v>
      </c>
      <c r="T103" s="36">
        <v>412695</v>
      </c>
      <c r="U103" s="36">
        <v>661205</v>
      </c>
      <c r="V103" s="36">
        <v>630272</v>
      </c>
      <c r="W103" s="36">
        <v>519018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8</v>
      </c>
      <c r="D107" s="52">
        <v>7</v>
      </c>
      <c r="E107" s="52">
        <v>5</v>
      </c>
      <c r="F107" s="52">
        <v>5</v>
      </c>
      <c r="G107" s="52">
        <v>9</v>
      </c>
      <c r="H107" s="52">
        <v>9</v>
      </c>
      <c r="I107" s="52">
        <v>12</v>
      </c>
      <c r="J107" s="52">
        <v>11</v>
      </c>
      <c r="K107" s="52">
        <v>12</v>
      </c>
      <c r="L107" s="52">
        <v>12</v>
      </c>
      <c r="M107" s="52">
        <v>19</v>
      </c>
      <c r="N107" s="52">
        <v>20</v>
      </c>
      <c r="O107" s="52">
        <v>22</v>
      </c>
      <c r="P107" s="52">
        <v>7</v>
      </c>
      <c r="Q107" s="52">
        <v>7</v>
      </c>
      <c r="R107" s="52">
        <v>12</v>
      </c>
      <c r="S107" s="52">
        <v>8</v>
      </c>
      <c r="T107" s="52">
        <v>5</v>
      </c>
      <c r="U107" s="52">
        <v>10</v>
      </c>
      <c r="V107" s="52">
        <v>12</v>
      </c>
      <c r="W107" s="52">
        <v>15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4</v>
      </c>
      <c r="D110" s="52">
        <v>3</v>
      </c>
      <c r="E110" s="52">
        <v>2</v>
      </c>
      <c r="F110" s="52">
        <v>3</v>
      </c>
      <c r="G110" s="52">
        <v>5</v>
      </c>
      <c r="H110" s="52">
        <v>4</v>
      </c>
      <c r="I110" s="52">
        <v>5</v>
      </c>
      <c r="J110" s="52">
        <v>7</v>
      </c>
      <c r="K110" s="52">
        <v>8</v>
      </c>
      <c r="L110" s="52">
        <v>8</v>
      </c>
      <c r="M110" s="52">
        <v>6</v>
      </c>
      <c r="N110" s="52">
        <v>11</v>
      </c>
      <c r="O110" s="52">
        <v>10</v>
      </c>
      <c r="P110" s="52">
        <v>8</v>
      </c>
      <c r="Q110" s="52">
        <v>7</v>
      </c>
      <c r="R110" s="52">
        <v>5</v>
      </c>
      <c r="S110" s="52">
        <v>6</v>
      </c>
      <c r="T110" s="52">
        <v>8</v>
      </c>
      <c r="U110" s="52">
        <v>5</v>
      </c>
      <c r="V110" s="52">
        <v>5</v>
      </c>
      <c r="W110" s="52">
        <v>6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7</v>
      </c>
      <c r="D112" s="52">
        <f>RES_hhdet_in!D112-RES_hhdet_in_new!D112</f>
        <v>7</v>
      </c>
      <c r="E112" s="52">
        <f>RES_hhdet_in!E112-RES_hhdet_in_new!E112</f>
        <v>7</v>
      </c>
      <c r="F112" s="52">
        <f>RES_hhdet_in!F112-RES_hhdet_in_new!F112</f>
        <v>6</v>
      </c>
      <c r="G112" s="52">
        <f>RES_hhdet_in!G112-RES_hhdet_in_new!G112</f>
        <v>7</v>
      </c>
      <c r="H112" s="52">
        <f>RES_hhdet_in!H112-RES_hhdet_in_new!H112</f>
        <v>11</v>
      </c>
      <c r="I112" s="52">
        <f>RES_hhdet_in!I112-RES_hhdet_in_new!I112</f>
        <v>11</v>
      </c>
      <c r="J112" s="52">
        <f>RES_hhdet_in!J112-RES_hhdet_in_new!J112</f>
        <v>12</v>
      </c>
      <c r="K112" s="52">
        <f>RES_hhdet_in!K112-RES_hhdet_in_new!K112</f>
        <v>9</v>
      </c>
      <c r="L112" s="52">
        <f>RES_hhdet_in!L112-RES_hhdet_in_new!L112</f>
        <v>22</v>
      </c>
      <c r="M112" s="52">
        <f>RES_hhdet_in!M112-RES_hhdet_in_new!M112</f>
        <v>18</v>
      </c>
      <c r="N112" s="52">
        <f>RES_hhdet_in!N112-RES_hhdet_in_new!N112</f>
        <v>20</v>
      </c>
      <c r="O112" s="52">
        <f>RES_hhdet_in!O112-RES_hhdet_in_new!O112</f>
        <v>19</v>
      </c>
      <c r="P112" s="52">
        <f>RES_hhdet_in!P112-RES_hhdet_in_new!P112</f>
        <v>3</v>
      </c>
      <c r="Q112" s="52">
        <f>RES_hhdet_in!Q112-RES_hhdet_in_new!Q112</f>
        <v>16</v>
      </c>
      <c r="R112" s="52">
        <f>RES_hhdet_in!R112-RES_hhdet_in_new!R112</f>
        <v>4</v>
      </c>
      <c r="S112" s="52">
        <f>RES_hhdet_in!S112-RES_hhdet_in_new!S112</f>
        <v>13</v>
      </c>
      <c r="T112" s="52">
        <f>RES_hhdet_in!T112-RES_hhdet_in_new!T112</f>
        <v>4</v>
      </c>
      <c r="U112" s="52">
        <f>RES_hhdet_in!U112-RES_hhdet_in_new!U112</f>
        <v>7</v>
      </c>
      <c r="V112" s="52">
        <f>RES_hhdet_in!V112-RES_hhdet_in_new!V112</f>
        <v>8</v>
      </c>
      <c r="W112" s="52">
        <f>RES_hhdet_in!W112-RES_hhdet_in_new!W112</f>
        <v>10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6</v>
      </c>
      <c r="D116" s="52">
        <f>RES_hhdet_in!D116-RES_hhdet_in_new!D116</f>
        <v>6</v>
      </c>
      <c r="E116" s="52">
        <f>RES_hhdet_in!E116-RES_hhdet_in_new!E116</f>
        <v>3</v>
      </c>
      <c r="F116" s="52">
        <f>RES_hhdet_in!F116-RES_hhdet_in_new!F116</f>
        <v>3</v>
      </c>
      <c r="G116" s="52">
        <f>RES_hhdet_in!G116-RES_hhdet_in_new!G116</f>
        <v>8</v>
      </c>
      <c r="H116" s="52">
        <f>RES_hhdet_in!H116-RES_hhdet_in_new!H116</f>
        <v>5</v>
      </c>
      <c r="I116" s="52">
        <f>RES_hhdet_in!I116-RES_hhdet_in_new!I116</f>
        <v>3</v>
      </c>
      <c r="J116" s="52">
        <f>RES_hhdet_in!J116-RES_hhdet_in_new!J116</f>
        <v>1</v>
      </c>
      <c r="K116" s="52">
        <f>RES_hhdet_in!K116-RES_hhdet_in_new!K116</f>
        <v>3</v>
      </c>
      <c r="L116" s="52">
        <f>RES_hhdet_in!L116-RES_hhdet_in_new!L116</f>
        <v>0</v>
      </c>
      <c r="M116" s="52">
        <f>RES_hhdet_in!M116-RES_hhdet_in_new!M116</f>
        <v>7</v>
      </c>
      <c r="N116" s="52">
        <f>RES_hhdet_in!N116-RES_hhdet_in_new!N116</f>
        <v>5</v>
      </c>
      <c r="O116" s="52">
        <f>RES_hhdet_in!O116-RES_hhdet_in_new!O116</f>
        <v>5</v>
      </c>
      <c r="P116" s="52">
        <f>RES_hhdet_in!P116-RES_hhdet_in_new!P116</f>
        <v>1</v>
      </c>
      <c r="Q116" s="52">
        <f>RES_hhdet_in!Q116-RES_hhdet_in_new!Q116</f>
        <v>1</v>
      </c>
      <c r="R116" s="52">
        <f>RES_hhdet_in!R116-RES_hhdet_in_new!R116</f>
        <v>3</v>
      </c>
      <c r="S116" s="52">
        <f>RES_hhdet_in!S116-RES_hhdet_in_new!S116</f>
        <v>1</v>
      </c>
      <c r="T116" s="52">
        <f>RES_hhdet_in!T116-RES_hhdet_in_new!T116</f>
        <v>6</v>
      </c>
      <c r="U116" s="52">
        <f>RES_hhdet_in!U116-RES_hhdet_in_new!U116</f>
        <v>11</v>
      </c>
      <c r="V116" s="52">
        <f>RES_hhdet_in!V116-RES_hhdet_in_new!V116</f>
        <v>9</v>
      </c>
      <c r="W116" s="52">
        <f>RES_hhdet_in!W116-RES_hhdet_in_new!W116</f>
        <v>16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1</v>
      </c>
      <c r="D117" s="52">
        <f>RES_hhdet_in!D117-RES_hhdet_in_new!D117</f>
        <v>1</v>
      </c>
      <c r="E117" s="52">
        <f>RES_hhdet_in!E117-RES_hhdet_in_new!E117</f>
        <v>1</v>
      </c>
      <c r="F117" s="52">
        <f>RES_hhdet_in!F117-RES_hhdet_in_new!F117</f>
        <v>1</v>
      </c>
      <c r="G117" s="52">
        <f>RES_hhdet_in!G117-RES_hhdet_in_new!G117</f>
        <v>1</v>
      </c>
      <c r="H117" s="52">
        <f>RES_hhdet_in!H117-RES_hhdet_in_new!H117</f>
        <v>1</v>
      </c>
      <c r="I117" s="52">
        <f>RES_hhdet_in!I117-RES_hhdet_in_new!I117</f>
        <v>2</v>
      </c>
      <c r="J117" s="52">
        <f>RES_hhdet_in!J117-RES_hhdet_in_new!J117</f>
        <v>2</v>
      </c>
      <c r="K117" s="52">
        <f>RES_hhdet_in!K117-RES_hhdet_in_new!K117</f>
        <v>9</v>
      </c>
      <c r="L117" s="52">
        <f>RES_hhdet_in!L117-RES_hhdet_in_new!L117</f>
        <v>0</v>
      </c>
      <c r="M117" s="52">
        <f>RES_hhdet_in!M117-RES_hhdet_in_new!M117</f>
        <v>1</v>
      </c>
      <c r="N117" s="52">
        <f>RES_hhdet_in!N117-RES_hhdet_in_new!N117</f>
        <v>3</v>
      </c>
      <c r="O117" s="52">
        <f>RES_hhdet_in!O117-RES_hhdet_in_new!O117</f>
        <v>4</v>
      </c>
      <c r="P117" s="52">
        <f>RES_hhdet_in!P117-RES_hhdet_in_new!P117</f>
        <v>10</v>
      </c>
      <c r="Q117" s="52">
        <f>RES_hhdet_in!Q117-RES_hhdet_in_new!Q117</f>
        <v>1</v>
      </c>
      <c r="R117" s="52">
        <f>RES_hhdet_in!R117-RES_hhdet_in_new!R117</f>
        <v>14</v>
      </c>
      <c r="S117" s="52">
        <f>RES_hhdet_in!S117-RES_hhdet_in_new!S117</f>
        <v>3</v>
      </c>
      <c r="T117" s="52">
        <f>RES_hhdet_in!T117-RES_hhdet_in_new!T117</f>
        <v>2</v>
      </c>
      <c r="U117" s="52">
        <f>RES_hhdet_in!U117-RES_hhdet_in_new!U117</f>
        <v>2</v>
      </c>
      <c r="V117" s="52">
        <f>RES_hhdet_in!V117-RES_hhdet_in_new!V117</f>
        <v>2</v>
      </c>
      <c r="W117" s="52">
        <f>RES_hhdet_in!W117-RES_hhdet_in_new!W117</f>
        <v>2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6</v>
      </c>
      <c r="D121" s="52">
        <v>7</v>
      </c>
      <c r="E121" s="52">
        <v>7</v>
      </c>
      <c r="F121" s="52">
        <v>7</v>
      </c>
      <c r="G121" s="52">
        <v>7</v>
      </c>
      <c r="H121" s="52">
        <v>8</v>
      </c>
      <c r="I121" s="52">
        <v>5</v>
      </c>
      <c r="J121" s="52">
        <v>2</v>
      </c>
      <c r="K121" s="52">
        <v>4</v>
      </c>
      <c r="L121" s="52">
        <v>6</v>
      </c>
      <c r="M121" s="52">
        <v>8</v>
      </c>
      <c r="N121" s="52">
        <v>5</v>
      </c>
      <c r="O121" s="52">
        <v>5</v>
      </c>
      <c r="P121" s="52">
        <v>3</v>
      </c>
      <c r="Q121" s="52">
        <v>4</v>
      </c>
      <c r="R121" s="52">
        <v>5</v>
      </c>
      <c r="S121" s="52">
        <v>5</v>
      </c>
      <c r="T121" s="52">
        <v>6</v>
      </c>
      <c r="U121" s="52">
        <v>5</v>
      </c>
      <c r="V121" s="52">
        <v>4</v>
      </c>
      <c r="W121" s="52">
        <v>4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22</v>
      </c>
      <c r="D122" s="36">
        <v>18</v>
      </c>
      <c r="E122" s="36">
        <v>18</v>
      </c>
      <c r="F122" s="36">
        <v>19</v>
      </c>
      <c r="G122" s="36">
        <v>23</v>
      </c>
      <c r="H122" s="36">
        <v>29</v>
      </c>
      <c r="I122" s="36">
        <v>14</v>
      </c>
      <c r="J122" s="36">
        <v>15</v>
      </c>
      <c r="K122" s="36">
        <v>17</v>
      </c>
      <c r="L122" s="36">
        <v>19</v>
      </c>
      <c r="M122" s="36">
        <v>22</v>
      </c>
      <c r="N122" s="36">
        <v>29</v>
      </c>
      <c r="O122" s="36">
        <v>29</v>
      </c>
      <c r="P122" s="36">
        <v>22</v>
      </c>
      <c r="Q122" s="36">
        <v>27</v>
      </c>
      <c r="R122" s="36">
        <v>29</v>
      </c>
      <c r="S122" s="36">
        <v>26</v>
      </c>
      <c r="T122" s="36">
        <v>22</v>
      </c>
      <c r="U122" s="36">
        <v>29</v>
      </c>
      <c r="V122" s="36">
        <v>36</v>
      </c>
      <c r="W122" s="36">
        <v>30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0</v>
      </c>
      <c r="D131" s="52">
        <f>RES_hhdet_in!D131-RES_hhdet_in_new!D131</f>
        <v>0</v>
      </c>
      <c r="E131" s="52">
        <f>RES_hhdet_in!E131-RES_hhdet_in_new!E131</f>
        <v>0</v>
      </c>
      <c r="F131" s="52">
        <f>RES_hhdet_in!F131-RES_hhdet_in_new!F131</f>
        <v>0</v>
      </c>
      <c r="G131" s="52">
        <f>RES_hhdet_in!G131-RES_hhdet_in_new!G131</f>
        <v>0</v>
      </c>
      <c r="H131" s="52">
        <f>RES_hhdet_in!H131-RES_hhdet_in_new!H131</f>
        <v>0</v>
      </c>
      <c r="I131" s="52">
        <f>RES_hhdet_in!I131-RES_hhdet_in_new!I131</f>
        <v>0</v>
      </c>
      <c r="J131" s="52">
        <f>RES_hhdet_in!J131-RES_hhdet_in_new!J131</f>
        <v>0</v>
      </c>
      <c r="K131" s="52">
        <f>RES_hhdet_in!K131-RES_hhdet_in_new!K131</f>
        <v>0</v>
      </c>
      <c r="L131" s="52">
        <f>RES_hhdet_in!L131-RES_hhdet_in_new!L131</f>
        <v>0</v>
      </c>
      <c r="M131" s="52">
        <f>RES_hhdet_in!M131-RES_hhdet_in_new!M131</f>
        <v>0</v>
      </c>
      <c r="N131" s="52">
        <f>RES_hhdet_in!N131-RES_hhdet_in_new!N131</f>
        <v>0</v>
      </c>
      <c r="O131" s="52">
        <f>RES_hhdet_in!O131-RES_hhdet_in_new!O131</f>
        <v>0</v>
      </c>
      <c r="P131" s="52">
        <f>RES_hhdet_in!P131-RES_hhdet_in_new!P131</f>
        <v>0</v>
      </c>
      <c r="Q131" s="52">
        <f>RES_hhdet_in!Q131-RES_hhdet_in_new!Q131</f>
        <v>0</v>
      </c>
      <c r="R131" s="52">
        <f>RES_hhdet_in!R131-RES_hhdet_in_new!R131</f>
        <v>0</v>
      </c>
      <c r="S131" s="52">
        <f>RES_hhdet_in!S131-RES_hhdet_in_new!S131</f>
        <v>0</v>
      </c>
      <c r="T131" s="52">
        <f>RES_hhdet_in!T131-RES_hhdet_in_new!T131</f>
        <v>0</v>
      </c>
      <c r="U131" s="52">
        <f>RES_hhdet_in!U131-RES_hhdet_in_new!U131</f>
        <v>0</v>
      </c>
      <c r="V131" s="52">
        <f>RES_hhdet_in!V131-RES_hhdet_in_new!V131</f>
        <v>0</v>
      </c>
      <c r="W131" s="52">
        <f>RES_hhdet_in!W131-RES_hhdet_in_new!W131</f>
        <v>0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0</v>
      </c>
      <c r="D135" s="52">
        <f>RES_hhdet_in!D135-RES_hhdet_in_new!D135</f>
        <v>0</v>
      </c>
      <c r="E135" s="52">
        <f>RES_hhdet_in!E135-RES_hhdet_in_new!E135</f>
        <v>0</v>
      </c>
      <c r="F135" s="52">
        <f>RES_hhdet_in!F135-RES_hhdet_in_new!F135</f>
        <v>0</v>
      </c>
      <c r="G135" s="52">
        <f>RES_hhdet_in!G135-RES_hhdet_in_new!G135</f>
        <v>0</v>
      </c>
      <c r="H135" s="52">
        <f>RES_hhdet_in!H135-RES_hhdet_in_new!H135</f>
        <v>0</v>
      </c>
      <c r="I135" s="52">
        <f>RES_hhdet_in!I135-RES_hhdet_in_new!I135</f>
        <v>0</v>
      </c>
      <c r="J135" s="52">
        <f>RES_hhdet_in!J135-RES_hhdet_in_new!J135</f>
        <v>0</v>
      </c>
      <c r="K135" s="52">
        <f>RES_hhdet_in!K135-RES_hhdet_in_new!K135</f>
        <v>0</v>
      </c>
      <c r="L135" s="52">
        <f>RES_hhdet_in!L135-RES_hhdet_in_new!L135</f>
        <v>0</v>
      </c>
      <c r="M135" s="52">
        <f>RES_hhdet_in!M135-RES_hhdet_in_new!M135</f>
        <v>0</v>
      </c>
      <c r="N135" s="52">
        <f>RES_hhdet_in!N135-RES_hhdet_in_new!N135</f>
        <v>0</v>
      </c>
      <c r="O135" s="52">
        <f>RES_hhdet_in!O135-RES_hhdet_in_new!O135</f>
        <v>0</v>
      </c>
      <c r="P135" s="52">
        <f>RES_hhdet_in!P135-RES_hhdet_in_new!P135</f>
        <v>0</v>
      </c>
      <c r="Q135" s="52">
        <f>RES_hhdet_in!Q135-RES_hhdet_in_new!Q135</f>
        <v>0</v>
      </c>
      <c r="R135" s="52">
        <f>RES_hhdet_in!R135-RES_hhdet_in_new!R135</f>
        <v>0</v>
      </c>
      <c r="S135" s="52">
        <f>RES_hhdet_in!S135-RES_hhdet_in_new!S135</f>
        <v>0</v>
      </c>
      <c r="T135" s="52">
        <f>RES_hhdet_in!T135-RES_hhdet_in_new!T135</f>
        <v>0</v>
      </c>
      <c r="U135" s="52">
        <f>RES_hhdet_in!U135-RES_hhdet_in_new!U135</f>
        <v>0</v>
      </c>
      <c r="V135" s="52">
        <f>RES_hhdet_in!V135-RES_hhdet_in_new!V135</f>
        <v>0</v>
      </c>
      <c r="W135" s="52">
        <f>RES_hhdet_in!W135-RES_hhdet_in_new!W135</f>
        <v>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18062</v>
      </c>
      <c r="D145" s="52">
        <v>19729</v>
      </c>
      <c r="E145" s="52">
        <v>20034</v>
      </c>
      <c r="F145" s="52">
        <v>22657</v>
      </c>
      <c r="G145" s="52">
        <v>28876</v>
      </c>
      <c r="H145" s="52">
        <v>24646</v>
      </c>
      <c r="I145" s="52">
        <v>21031</v>
      </c>
      <c r="J145" s="52">
        <v>15959</v>
      </c>
      <c r="K145" s="52">
        <v>17356</v>
      </c>
      <c r="L145" s="52">
        <v>21891</v>
      </c>
      <c r="M145" s="52">
        <v>23267</v>
      </c>
      <c r="N145" s="52">
        <v>25749</v>
      </c>
      <c r="O145" s="52">
        <v>33958</v>
      </c>
      <c r="P145" s="52">
        <v>39718</v>
      </c>
      <c r="Q145" s="52">
        <v>54045</v>
      </c>
      <c r="R145" s="52">
        <v>81929</v>
      </c>
      <c r="S145" s="52">
        <v>78583</v>
      </c>
      <c r="T145" s="52">
        <v>65977</v>
      </c>
      <c r="U145" s="52">
        <v>74955</v>
      </c>
      <c r="V145" s="52">
        <v>77039</v>
      </c>
      <c r="W145" s="52">
        <v>65961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9588</v>
      </c>
      <c r="D147" s="52">
        <v>10609</v>
      </c>
      <c r="E147" s="52">
        <v>16962</v>
      </c>
      <c r="F147" s="52">
        <v>15143</v>
      </c>
      <c r="G147" s="52">
        <v>21926</v>
      </c>
      <c r="H147" s="52">
        <v>26748</v>
      </c>
      <c r="I147" s="52">
        <v>25851</v>
      </c>
      <c r="J147" s="52">
        <v>16283</v>
      </c>
      <c r="K147" s="52">
        <v>14123</v>
      </c>
      <c r="L147" s="52">
        <v>19958</v>
      </c>
      <c r="M147" s="52">
        <v>43262</v>
      </c>
      <c r="N147" s="52">
        <v>74359</v>
      </c>
      <c r="O147" s="52">
        <v>66415</v>
      </c>
      <c r="P147" s="52">
        <v>60363</v>
      </c>
      <c r="Q147" s="52">
        <v>67631</v>
      </c>
      <c r="R147" s="52">
        <v>105672</v>
      </c>
      <c r="S147" s="52">
        <v>116110</v>
      </c>
      <c r="T147" s="52">
        <v>131878</v>
      </c>
      <c r="U147" s="52">
        <v>125092</v>
      </c>
      <c r="V147" s="52">
        <v>142233</v>
      </c>
      <c r="W147" s="52">
        <v>117339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13863</v>
      </c>
      <c r="D149" s="52">
        <f>RES_hhdet_in!D149-RES_hhdet_in_new!D149</f>
        <v>17986</v>
      </c>
      <c r="E149" s="52">
        <f>RES_hhdet_in!E149-RES_hhdet_in_new!E149</f>
        <v>21444</v>
      </c>
      <c r="F149" s="52">
        <f>RES_hhdet_in!F149-RES_hhdet_in_new!F149</f>
        <v>21030</v>
      </c>
      <c r="G149" s="52">
        <f>RES_hhdet_in!G149-RES_hhdet_in_new!G149</f>
        <v>18796</v>
      </c>
      <c r="H149" s="52">
        <f>RES_hhdet_in!H149-RES_hhdet_in_new!H149</f>
        <v>20528</v>
      </c>
      <c r="I149" s="52">
        <f>RES_hhdet_in!I149-RES_hhdet_in_new!I149</f>
        <v>13813</v>
      </c>
      <c r="J149" s="52">
        <f>RES_hhdet_in!J149-RES_hhdet_in_new!J149</f>
        <v>13634</v>
      </c>
      <c r="K149" s="52">
        <f>RES_hhdet_in!K149-RES_hhdet_in_new!K149</f>
        <v>21836</v>
      </c>
      <c r="L149" s="52">
        <f>RES_hhdet_in!L149-RES_hhdet_in_new!L149</f>
        <v>29068</v>
      </c>
      <c r="M149" s="52">
        <f>RES_hhdet_in!M149-RES_hhdet_in_new!M149</f>
        <v>30611</v>
      </c>
      <c r="N149" s="52">
        <f>RES_hhdet_in!N149-RES_hhdet_in_new!N149</f>
        <v>29889</v>
      </c>
      <c r="O149" s="52">
        <f>RES_hhdet_in!O149-RES_hhdet_in_new!O149</f>
        <v>34767</v>
      </c>
      <c r="P149" s="52">
        <f>RES_hhdet_in!P149-RES_hhdet_in_new!P149</f>
        <v>43070</v>
      </c>
      <c r="Q149" s="52">
        <f>RES_hhdet_in!Q149-RES_hhdet_in_new!Q149</f>
        <v>40367</v>
      </c>
      <c r="R149" s="52">
        <f>RES_hhdet_in!R149-RES_hhdet_in_new!R149</f>
        <v>58502</v>
      </c>
      <c r="S149" s="52">
        <f>RES_hhdet_in!S149-RES_hhdet_in_new!S149</f>
        <v>54008</v>
      </c>
      <c r="T149" s="52">
        <f>RES_hhdet_in!T149-RES_hhdet_in_new!T149</f>
        <v>44461</v>
      </c>
      <c r="U149" s="52">
        <f>RES_hhdet_in!U149-RES_hhdet_in_new!U149</f>
        <v>41354</v>
      </c>
      <c r="V149" s="52">
        <f>RES_hhdet_in!V149-RES_hhdet_in_new!V149</f>
        <v>45143</v>
      </c>
      <c r="W149" s="52">
        <f>RES_hhdet_in!W149-RES_hhdet_in_new!W149</f>
        <v>63262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19</v>
      </c>
      <c r="E150" s="52">
        <f>RES_hhdet_in!E150-RES_hhdet_in_new!E150</f>
        <v>72</v>
      </c>
      <c r="F150" s="52">
        <f>RES_hhdet_in!F150-RES_hhdet_in_new!F150</f>
        <v>54</v>
      </c>
      <c r="G150" s="52">
        <f>RES_hhdet_in!G150-RES_hhdet_in_new!G150</f>
        <v>40</v>
      </c>
      <c r="H150" s="52">
        <f>RES_hhdet_in!H150-RES_hhdet_in_new!H150</f>
        <v>32</v>
      </c>
      <c r="I150" s="52">
        <f>RES_hhdet_in!I150-RES_hhdet_in_new!I150</f>
        <v>104</v>
      </c>
      <c r="J150" s="52">
        <f>RES_hhdet_in!J150-RES_hhdet_in_new!J150</f>
        <v>153</v>
      </c>
      <c r="K150" s="52">
        <f>RES_hhdet_in!K150-RES_hhdet_in_new!K150</f>
        <v>198</v>
      </c>
      <c r="L150" s="52">
        <f>RES_hhdet_in!L150-RES_hhdet_in_new!L150</f>
        <v>144</v>
      </c>
      <c r="M150" s="52">
        <f>RES_hhdet_in!M150-RES_hhdet_in_new!M150</f>
        <v>1</v>
      </c>
      <c r="N150" s="52">
        <f>RES_hhdet_in!N150-RES_hhdet_in_new!N150</f>
        <v>170</v>
      </c>
      <c r="O150" s="52">
        <f>RES_hhdet_in!O150-RES_hhdet_in_new!O150</f>
        <v>328</v>
      </c>
      <c r="P150" s="52">
        <f>RES_hhdet_in!P150-RES_hhdet_in_new!P150</f>
        <v>335</v>
      </c>
      <c r="Q150" s="52">
        <f>RES_hhdet_in!Q150-RES_hhdet_in_new!Q150</f>
        <v>635</v>
      </c>
      <c r="R150" s="52">
        <f>RES_hhdet_in!R150-RES_hhdet_in_new!R150</f>
        <v>642</v>
      </c>
      <c r="S150" s="52">
        <f>RES_hhdet_in!S150-RES_hhdet_in_new!S150</f>
        <v>464</v>
      </c>
      <c r="T150" s="52">
        <f>RES_hhdet_in!T150-RES_hhdet_in_new!T150</f>
        <v>207</v>
      </c>
      <c r="U150" s="52">
        <f>RES_hhdet_in!U150-RES_hhdet_in_new!U150</f>
        <v>103</v>
      </c>
      <c r="V150" s="52">
        <f>RES_hhdet_in!V150-RES_hhdet_in_new!V150</f>
        <v>416</v>
      </c>
      <c r="W150" s="52">
        <f>RES_hhdet_in!W150-RES_hhdet_in_new!W150</f>
        <v>797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8777</v>
      </c>
      <c r="D153" s="52">
        <f>RES_hhdet_in!D153-RES_hhdet_in_new!D153</f>
        <v>6521</v>
      </c>
      <c r="E153" s="52">
        <f>RES_hhdet_in!E153-RES_hhdet_in_new!E153</f>
        <v>3729</v>
      </c>
      <c r="F153" s="52">
        <f>RES_hhdet_in!F153-RES_hhdet_in_new!F153</f>
        <v>7249</v>
      </c>
      <c r="G153" s="52">
        <f>RES_hhdet_in!G153-RES_hhdet_in_new!G153</f>
        <v>16798</v>
      </c>
      <c r="H153" s="52">
        <f>RES_hhdet_in!H153-RES_hhdet_in_new!H153</f>
        <v>14483</v>
      </c>
      <c r="I153" s="52">
        <f>RES_hhdet_in!I153-RES_hhdet_in_new!I153</f>
        <v>12541</v>
      </c>
      <c r="J153" s="52">
        <f>RES_hhdet_in!J153-RES_hhdet_in_new!J153</f>
        <v>11086</v>
      </c>
      <c r="K153" s="52">
        <f>RES_hhdet_in!K153-RES_hhdet_in_new!K153</f>
        <v>13073</v>
      </c>
      <c r="L153" s="52">
        <f>RES_hhdet_in!L153-RES_hhdet_in_new!L153</f>
        <v>17344</v>
      </c>
      <c r="M153" s="52">
        <f>RES_hhdet_in!M153-RES_hhdet_in_new!M153</f>
        <v>25169</v>
      </c>
      <c r="N153" s="52">
        <f>RES_hhdet_in!N153-RES_hhdet_in_new!N153</f>
        <v>22889</v>
      </c>
      <c r="O153" s="52">
        <f>RES_hhdet_in!O153-RES_hhdet_in_new!O153</f>
        <v>21417</v>
      </c>
      <c r="P153" s="52">
        <f>RES_hhdet_in!P153-RES_hhdet_in_new!P153</f>
        <v>12661</v>
      </c>
      <c r="Q153" s="52">
        <f>RES_hhdet_in!Q153-RES_hhdet_in_new!Q153</f>
        <v>24045</v>
      </c>
      <c r="R153" s="52">
        <f>RES_hhdet_in!R153-RES_hhdet_in_new!R153</f>
        <v>23897</v>
      </c>
      <c r="S153" s="52">
        <f>RES_hhdet_in!S153-RES_hhdet_in_new!S153</f>
        <v>29630</v>
      </c>
      <c r="T153" s="52">
        <f>RES_hhdet_in!T153-RES_hhdet_in_new!T153</f>
        <v>38837</v>
      </c>
      <c r="U153" s="52">
        <f>RES_hhdet_in!U153-RES_hhdet_in_new!U153</f>
        <v>47962</v>
      </c>
      <c r="V153" s="52">
        <f>RES_hhdet_in!V153-RES_hhdet_in_new!V153</f>
        <v>51291</v>
      </c>
      <c r="W153" s="52">
        <f>RES_hhdet_in!W153-RES_hhdet_in_new!W153</f>
        <v>40348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1176</v>
      </c>
      <c r="D154" s="52">
        <f>RES_hhdet_in!D154-RES_hhdet_in_new!D154</f>
        <v>1022</v>
      </c>
      <c r="E154" s="52">
        <f>RES_hhdet_in!E154-RES_hhdet_in_new!E154</f>
        <v>1025</v>
      </c>
      <c r="F154" s="52">
        <f>RES_hhdet_in!F154-RES_hhdet_in_new!F154</f>
        <v>1758</v>
      </c>
      <c r="G154" s="52">
        <f>RES_hhdet_in!G154-RES_hhdet_in_new!G154</f>
        <v>3098</v>
      </c>
      <c r="H154" s="52">
        <f>RES_hhdet_in!H154-RES_hhdet_in_new!H154</f>
        <v>3633</v>
      </c>
      <c r="I154" s="52">
        <f>RES_hhdet_in!I154-RES_hhdet_in_new!I154</f>
        <v>8216</v>
      </c>
      <c r="J154" s="52">
        <f>RES_hhdet_in!J154-RES_hhdet_in_new!J154</f>
        <v>11467</v>
      </c>
      <c r="K154" s="52">
        <f>RES_hhdet_in!K154-RES_hhdet_in_new!K154</f>
        <v>13784</v>
      </c>
      <c r="L154" s="52">
        <f>RES_hhdet_in!L154-RES_hhdet_in_new!L154</f>
        <v>10286</v>
      </c>
      <c r="M154" s="52">
        <f>RES_hhdet_in!M154-RES_hhdet_in_new!M154</f>
        <v>5037</v>
      </c>
      <c r="N154" s="52">
        <f>RES_hhdet_in!N154-RES_hhdet_in_new!N154</f>
        <v>11824</v>
      </c>
      <c r="O154" s="52">
        <f>RES_hhdet_in!O154-RES_hhdet_in_new!O154</f>
        <v>16783</v>
      </c>
      <c r="P154" s="52">
        <f>RES_hhdet_in!P154-RES_hhdet_in_new!P154</f>
        <v>20986</v>
      </c>
      <c r="Q154" s="52">
        <f>RES_hhdet_in!Q154-RES_hhdet_in_new!Q154</f>
        <v>23869</v>
      </c>
      <c r="R154" s="52">
        <f>RES_hhdet_in!R154-RES_hhdet_in_new!R154</f>
        <v>33294</v>
      </c>
      <c r="S154" s="52">
        <f>RES_hhdet_in!S154-RES_hhdet_in_new!S154</f>
        <v>32442</v>
      </c>
      <c r="T154" s="52">
        <f>RES_hhdet_in!T154-RES_hhdet_in_new!T154</f>
        <v>26848</v>
      </c>
      <c r="U154" s="52">
        <f>RES_hhdet_in!U154-RES_hhdet_in_new!U154</f>
        <v>37177</v>
      </c>
      <c r="V154" s="52">
        <f>RES_hhdet_in!V154-RES_hhdet_in_new!V154</f>
        <v>42201</v>
      </c>
      <c r="W154" s="52">
        <f>RES_hhdet_in!W154-RES_hhdet_in_new!W154</f>
        <v>37142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5157</v>
      </c>
      <c r="D158" s="52">
        <v>7359</v>
      </c>
      <c r="E158" s="52">
        <v>7322</v>
      </c>
      <c r="F158" s="52">
        <v>8295</v>
      </c>
      <c r="G158" s="52">
        <v>9274</v>
      </c>
      <c r="H158" s="52">
        <v>7971</v>
      </c>
      <c r="I158" s="52">
        <v>7300</v>
      </c>
      <c r="J158" s="52">
        <v>7515</v>
      </c>
      <c r="K158" s="52">
        <v>11837</v>
      </c>
      <c r="L158" s="52">
        <v>15027</v>
      </c>
      <c r="M158" s="52">
        <v>16802</v>
      </c>
      <c r="N158" s="52">
        <v>15822</v>
      </c>
      <c r="O158" s="52">
        <v>15929</v>
      </c>
      <c r="P158" s="52">
        <v>17238</v>
      </c>
      <c r="Q158" s="52">
        <v>16710</v>
      </c>
      <c r="R158" s="52">
        <v>25235</v>
      </c>
      <c r="S158" s="52">
        <v>26215</v>
      </c>
      <c r="T158" s="52">
        <v>20724</v>
      </c>
      <c r="U158" s="52">
        <v>19788</v>
      </c>
      <c r="V158" s="52">
        <v>19587</v>
      </c>
      <c r="W158" s="52">
        <v>27485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18660</v>
      </c>
      <c r="D159" s="36">
        <v>18187</v>
      </c>
      <c r="E159" s="36">
        <v>18948</v>
      </c>
      <c r="F159" s="36">
        <v>21796</v>
      </c>
      <c r="G159" s="36">
        <v>29463</v>
      </c>
      <c r="H159" s="36">
        <v>30704</v>
      </c>
      <c r="I159" s="36">
        <v>27371</v>
      </c>
      <c r="J159" s="36">
        <v>28829</v>
      </c>
      <c r="K159" s="36">
        <v>37062</v>
      </c>
      <c r="L159" s="36">
        <v>41814</v>
      </c>
      <c r="M159" s="36">
        <v>44019</v>
      </c>
      <c r="N159" s="36">
        <v>48953</v>
      </c>
      <c r="O159" s="36">
        <v>57365</v>
      </c>
      <c r="P159" s="36">
        <v>59813</v>
      </c>
      <c r="Q159" s="36">
        <v>72224</v>
      </c>
      <c r="R159" s="36">
        <v>91116</v>
      </c>
      <c r="S159" s="36">
        <v>90337</v>
      </c>
      <c r="T159" s="36">
        <v>89646</v>
      </c>
      <c r="U159" s="36">
        <v>106823</v>
      </c>
      <c r="V159" s="36">
        <v>119466</v>
      </c>
      <c r="W159" s="36">
        <v>114050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230849</v>
      </c>
      <c r="D163" s="52">
        <v>120252</v>
      </c>
      <c r="E163" s="52">
        <v>125576</v>
      </c>
      <c r="F163" s="52">
        <v>152876</v>
      </c>
      <c r="G163" s="52">
        <v>219368</v>
      </c>
      <c r="H163" s="52">
        <v>211216</v>
      </c>
      <c r="I163" s="52">
        <v>132537</v>
      </c>
      <c r="J163" s="52">
        <v>102086</v>
      </c>
      <c r="K163" s="52">
        <v>128138</v>
      </c>
      <c r="L163" s="52">
        <v>165357</v>
      </c>
      <c r="M163" s="52">
        <v>115623</v>
      </c>
      <c r="N163" s="52">
        <v>115140</v>
      </c>
      <c r="O163" s="52">
        <v>0</v>
      </c>
      <c r="P163" s="52">
        <v>3</v>
      </c>
      <c r="Q163" s="52">
        <v>2</v>
      </c>
      <c r="R163" s="52">
        <v>120038</v>
      </c>
      <c r="S163" s="52">
        <v>196626</v>
      </c>
      <c r="T163" s="52">
        <v>281978</v>
      </c>
      <c r="U163" s="52">
        <v>254048</v>
      </c>
      <c r="V163" s="52">
        <v>227511</v>
      </c>
      <c r="W163" s="52">
        <v>159212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94560</v>
      </c>
      <c r="D165" s="52">
        <v>83138</v>
      </c>
      <c r="E165" s="52">
        <v>131348</v>
      </c>
      <c r="F165" s="52">
        <v>93932</v>
      </c>
      <c r="G165" s="52">
        <v>137015</v>
      </c>
      <c r="H165" s="52">
        <v>174646</v>
      </c>
      <c r="I165" s="52">
        <v>195014</v>
      </c>
      <c r="J165" s="52">
        <v>94449</v>
      </c>
      <c r="K165" s="52">
        <v>81634</v>
      </c>
      <c r="L165" s="52">
        <v>119391</v>
      </c>
      <c r="M165" s="52">
        <v>215581</v>
      </c>
      <c r="N165" s="52">
        <v>301006</v>
      </c>
      <c r="O165" s="52">
        <v>247569</v>
      </c>
      <c r="P165" s="52">
        <v>134800</v>
      </c>
      <c r="Q165" s="52">
        <v>90250</v>
      </c>
      <c r="R165" s="52">
        <v>125909</v>
      </c>
      <c r="S165" s="52">
        <v>216548</v>
      </c>
      <c r="T165" s="52">
        <v>305410</v>
      </c>
      <c r="U165" s="52">
        <v>341236</v>
      </c>
      <c r="V165" s="52">
        <v>361213</v>
      </c>
      <c r="W165" s="52">
        <v>272705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184352</v>
      </c>
      <c r="D167" s="52">
        <f>RES_hhdet_in!D167-RES_hhdet_in_new!D167</f>
        <v>145645</v>
      </c>
      <c r="E167" s="52">
        <f>RES_hhdet_in!E167-RES_hhdet_in_new!E167</f>
        <v>177487</v>
      </c>
      <c r="F167" s="52">
        <f>RES_hhdet_in!F167-RES_hhdet_in_new!F167</f>
        <v>180157</v>
      </c>
      <c r="G167" s="52">
        <f>RES_hhdet_in!G167-RES_hhdet_in_new!G167</f>
        <v>169242</v>
      </c>
      <c r="H167" s="52">
        <f>RES_hhdet_in!H167-RES_hhdet_in_new!H167</f>
        <v>201989</v>
      </c>
      <c r="I167" s="52">
        <f>RES_hhdet_in!I167-RES_hhdet_in_new!I167</f>
        <v>103450</v>
      </c>
      <c r="J167" s="52">
        <f>RES_hhdet_in!J167-RES_hhdet_in_new!J167</f>
        <v>103229</v>
      </c>
      <c r="K167" s="52">
        <f>RES_hhdet_in!K167-RES_hhdet_in_new!K167</f>
        <v>174568</v>
      </c>
      <c r="L167" s="52">
        <f>RES_hhdet_in!L167-RES_hhdet_in_new!L167</f>
        <v>204406</v>
      </c>
      <c r="M167" s="52">
        <f>RES_hhdet_in!M167-RES_hhdet_in_new!M167</f>
        <v>190251</v>
      </c>
      <c r="N167" s="52">
        <f>RES_hhdet_in!N167-RES_hhdet_in_new!N167</f>
        <v>184585</v>
      </c>
      <c r="O167" s="52">
        <f>RES_hhdet_in!O167-RES_hhdet_in_new!O167</f>
        <v>119357</v>
      </c>
      <c r="P167" s="52">
        <f>RES_hhdet_in!P167-RES_hhdet_in_new!P167</f>
        <v>100858</v>
      </c>
      <c r="Q167" s="52">
        <f>RES_hhdet_in!Q167-RES_hhdet_in_new!Q167</f>
        <v>95147</v>
      </c>
      <c r="R167" s="52">
        <f>RES_hhdet_in!R167-RES_hhdet_in_new!R167</f>
        <v>189153</v>
      </c>
      <c r="S167" s="52">
        <f>RES_hhdet_in!S167-RES_hhdet_in_new!S167</f>
        <v>196387</v>
      </c>
      <c r="T167" s="52">
        <f>RES_hhdet_in!T167-RES_hhdet_in_new!T167</f>
        <v>196157</v>
      </c>
      <c r="U167" s="52">
        <f>RES_hhdet_in!U167-RES_hhdet_in_new!U167</f>
        <v>129424</v>
      </c>
      <c r="V167" s="52">
        <f>RES_hhdet_in!V167-RES_hhdet_in_new!V167</f>
        <v>106581</v>
      </c>
      <c r="W167" s="52">
        <f>RES_hhdet_in!W167-RES_hhdet_in_new!W167</f>
        <v>99240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161</v>
      </c>
      <c r="E168" s="52">
        <f>RES_hhdet_in!E168-RES_hhdet_in_new!E168</f>
        <v>594</v>
      </c>
      <c r="F168" s="52">
        <f>RES_hhdet_in!F168-RES_hhdet_in_new!F168</f>
        <v>470</v>
      </c>
      <c r="G168" s="52">
        <f>RES_hhdet_in!G168-RES_hhdet_in_new!G168</f>
        <v>363</v>
      </c>
      <c r="H168" s="52">
        <f>RES_hhdet_in!H168-RES_hhdet_in_new!H168</f>
        <v>307</v>
      </c>
      <c r="I168" s="52">
        <f>RES_hhdet_in!I168-RES_hhdet_in_new!I168</f>
        <v>784</v>
      </c>
      <c r="J168" s="52">
        <f>RES_hhdet_in!J168-RES_hhdet_in_new!J168</f>
        <v>1172</v>
      </c>
      <c r="K168" s="52">
        <f>RES_hhdet_in!K168-RES_hhdet_in_new!K168</f>
        <v>1608</v>
      </c>
      <c r="L168" s="52">
        <f>RES_hhdet_in!L168-RES_hhdet_in_new!L168</f>
        <v>1027</v>
      </c>
      <c r="M168" s="52">
        <f>RES_hhdet_in!M168-RES_hhdet_in_new!M168</f>
        <v>11</v>
      </c>
      <c r="N168" s="52">
        <f>RES_hhdet_in!N168-RES_hhdet_in_new!N168</f>
        <v>1051</v>
      </c>
      <c r="O168" s="52">
        <f>RES_hhdet_in!O168-RES_hhdet_in_new!O168</f>
        <v>1133</v>
      </c>
      <c r="P168" s="52">
        <f>RES_hhdet_in!P168-RES_hhdet_in_new!P168</f>
        <v>792</v>
      </c>
      <c r="Q168" s="52">
        <f>RES_hhdet_in!Q168-RES_hhdet_in_new!Q168</f>
        <v>1524</v>
      </c>
      <c r="R168" s="52">
        <f>RES_hhdet_in!R168-RES_hhdet_in_new!R168</f>
        <v>2114</v>
      </c>
      <c r="S168" s="52">
        <f>RES_hhdet_in!S168-RES_hhdet_in_new!S168</f>
        <v>1722</v>
      </c>
      <c r="T168" s="52">
        <f>RES_hhdet_in!T168-RES_hhdet_in_new!T168</f>
        <v>967</v>
      </c>
      <c r="U168" s="52">
        <f>RES_hhdet_in!U168-RES_hhdet_in_new!U168</f>
        <v>347</v>
      </c>
      <c r="V168" s="52">
        <f>RES_hhdet_in!V168-RES_hhdet_in_new!V168</f>
        <v>996</v>
      </c>
      <c r="W168" s="52">
        <f>RES_hhdet_in!W168-RES_hhdet_in_new!W168</f>
        <v>1260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116706</v>
      </c>
      <c r="D171" s="52">
        <f>RES_hhdet_in!D171-RES_hhdet_in_new!D171</f>
        <v>52811</v>
      </c>
      <c r="E171" s="52">
        <f>RES_hhdet_in!E171-RES_hhdet_in_new!E171</f>
        <v>30872</v>
      </c>
      <c r="F171" s="52">
        <f>RES_hhdet_in!F171-RES_hhdet_in_new!F171</f>
        <v>62130</v>
      </c>
      <c r="G171" s="52">
        <f>RES_hhdet_in!G171-RES_hhdet_in_new!G171</f>
        <v>151218</v>
      </c>
      <c r="H171" s="52">
        <f>RES_hhdet_in!H171-RES_hhdet_in_new!H171</f>
        <v>142510</v>
      </c>
      <c r="I171" s="52">
        <f>RES_hhdet_in!I171-RES_hhdet_in_new!I171</f>
        <v>93923</v>
      </c>
      <c r="J171" s="52">
        <f>RES_hhdet_in!J171-RES_hhdet_in_new!J171</f>
        <v>83965</v>
      </c>
      <c r="K171" s="52">
        <f>RES_hhdet_in!K171-RES_hhdet_in_new!K171</f>
        <v>104552</v>
      </c>
      <c r="L171" s="52">
        <f>RES_hhdet_in!L171-RES_hhdet_in_new!L171</f>
        <v>122006</v>
      </c>
      <c r="M171" s="52">
        <f>RES_hhdet_in!M171-RES_hhdet_in_new!M171</f>
        <v>156499</v>
      </c>
      <c r="N171" s="52">
        <f>RES_hhdet_in!N171-RES_hhdet_in_new!N171</f>
        <v>141302</v>
      </c>
      <c r="O171" s="52">
        <f>RES_hhdet_in!O171-RES_hhdet_in_new!O171</f>
        <v>73485</v>
      </c>
      <c r="P171" s="52">
        <f>RES_hhdet_in!P171-RES_hhdet_in_new!P171</f>
        <v>29661</v>
      </c>
      <c r="Q171" s="52">
        <f>RES_hhdet_in!Q171-RES_hhdet_in_new!Q171</f>
        <v>56649</v>
      </c>
      <c r="R171" s="52">
        <f>RES_hhdet_in!R171-RES_hhdet_in_new!R171</f>
        <v>77292</v>
      </c>
      <c r="S171" s="52">
        <f>RES_hhdet_in!S171-RES_hhdet_in_new!S171</f>
        <v>107763</v>
      </c>
      <c r="T171" s="52">
        <f>RES_hhdet_in!T171-RES_hhdet_in_new!T171</f>
        <v>171343</v>
      </c>
      <c r="U171" s="52">
        <f>RES_hhdet_in!U171-RES_hhdet_in_new!U171</f>
        <v>150111</v>
      </c>
      <c r="V171" s="52">
        <f>RES_hhdet_in!V171-RES_hhdet_in_new!V171</f>
        <v>121128</v>
      </c>
      <c r="W171" s="52">
        <f>RES_hhdet_in!W171-RES_hhdet_in_new!W171</f>
        <v>63274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15644</v>
      </c>
      <c r="D172" s="52">
        <f>RES_hhdet_in!D172-RES_hhdet_in_new!D172</f>
        <v>8276</v>
      </c>
      <c r="E172" s="52">
        <f>RES_hhdet_in!E172-RES_hhdet_in_new!E172</f>
        <v>8486</v>
      </c>
      <c r="F172" s="52">
        <f>RES_hhdet_in!F172-RES_hhdet_in_new!F172</f>
        <v>15053</v>
      </c>
      <c r="G172" s="52">
        <f>RES_hhdet_in!G172-RES_hhdet_in_new!G172</f>
        <v>27916</v>
      </c>
      <c r="H172" s="52">
        <f>RES_hhdet_in!H172-RES_hhdet_in_new!H172</f>
        <v>35773</v>
      </c>
      <c r="I172" s="52">
        <f>RES_hhdet_in!I172-RES_hhdet_in_new!I172</f>
        <v>61547</v>
      </c>
      <c r="J172" s="52">
        <f>RES_hhdet_in!J172-RES_hhdet_in_new!J172</f>
        <v>86791</v>
      </c>
      <c r="K172" s="52">
        <f>RES_hhdet_in!K172-RES_hhdet_in_new!K172</f>
        <v>110149</v>
      </c>
      <c r="L172" s="52">
        <f>RES_hhdet_in!L172-RES_hhdet_in_new!L172</f>
        <v>72377</v>
      </c>
      <c r="M172" s="52">
        <f>RES_hhdet_in!M172-RES_hhdet_in_new!M172</f>
        <v>31335</v>
      </c>
      <c r="N172" s="52">
        <f>RES_hhdet_in!N172-RES_hhdet_in_new!N172</f>
        <v>73040</v>
      </c>
      <c r="O172" s="52">
        <f>RES_hhdet_in!O172-RES_hhdet_in_new!O172</f>
        <v>57643</v>
      </c>
      <c r="P172" s="52">
        <f>RES_hhdet_in!P172-RES_hhdet_in_new!P172</f>
        <v>49155</v>
      </c>
      <c r="Q172" s="52">
        <f>RES_hhdet_in!Q172-RES_hhdet_in_new!Q172</f>
        <v>56302</v>
      </c>
      <c r="R172" s="52">
        <f>RES_hhdet_in!R172-RES_hhdet_in_new!R172</f>
        <v>107656</v>
      </c>
      <c r="S172" s="52">
        <f>RES_hhdet_in!S172-RES_hhdet_in_new!S172</f>
        <v>117925</v>
      </c>
      <c r="T172" s="52">
        <f>RES_hhdet_in!T172-RES_hhdet_in_new!T172</f>
        <v>118505</v>
      </c>
      <c r="U172" s="52">
        <f>RES_hhdet_in!U172-RES_hhdet_in_new!U172</f>
        <v>116423</v>
      </c>
      <c r="V172" s="52">
        <f>RES_hhdet_in!V172-RES_hhdet_in_new!V172</f>
        <v>99688</v>
      </c>
      <c r="W172" s="52">
        <f>RES_hhdet_in!W172-RES_hhdet_in_new!W172</f>
        <v>58293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68583</v>
      </c>
      <c r="D176" s="52">
        <v>59601</v>
      </c>
      <c r="E176" s="52">
        <v>60611</v>
      </c>
      <c r="F176" s="52">
        <v>71063</v>
      </c>
      <c r="G176" s="52">
        <v>83492</v>
      </c>
      <c r="H176" s="52">
        <v>78441</v>
      </c>
      <c r="I176" s="52">
        <v>54677</v>
      </c>
      <c r="J176" s="52">
        <v>56888</v>
      </c>
      <c r="K176" s="52">
        <v>94627</v>
      </c>
      <c r="L176" s="52">
        <v>105720</v>
      </c>
      <c r="M176" s="52">
        <v>104469</v>
      </c>
      <c r="N176" s="52">
        <v>97729</v>
      </c>
      <c r="O176" s="52">
        <v>54689</v>
      </c>
      <c r="P176" s="52">
        <v>40375</v>
      </c>
      <c r="Q176" s="52">
        <v>39379</v>
      </c>
      <c r="R176" s="52">
        <v>81605</v>
      </c>
      <c r="S176" s="52">
        <v>95355</v>
      </c>
      <c r="T176" s="52">
        <v>91433</v>
      </c>
      <c r="U176" s="52">
        <v>61939</v>
      </c>
      <c r="V176" s="52">
        <v>46277</v>
      </c>
      <c r="W176" s="52">
        <v>43139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248119</v>
      </c>
      <c r="D177" s="36">
        <v>147290</v>
      </c>
      <c r="E177" s="36">
        <v>156830</v>
      </c>
      <c r="F177" s="36">
        <v>186748</v>
      </c>
      <c r="G177" s="36">
        <v>265249</v>
      </c>
      <c r="H177" s="36">
        <v>302146</v>
      </c>
      <c r="I177" s="36">
        <v>205023</v>
      </c>
      <c r="J177" s="36">
        <v>218274</v>
      </c>
      <c r="K177" s="36">
        <v>296245</v>
      </c>
      <c r="L177" s="36">
        <v>294106</v>
      </c>
      <c r="M177" s="36">
        <v>273633</v>
      </c>
      <c r="N177" s="36">
        <v>302254</v>
      </c>
      <c r="O177" s="36">
        <v>196943</v>
      </c>
      <c r="P177" s="36">
        <v>140097</v>
      </c>
      <c r="Q177" s="36">
        <v>170226</v>
      </c>
      <c r="R177" s="36">
        <v>294611</v>
      </c>
      <c r="S177" s="36">
        <v>328488</v>
      </c>
      <c r="T177" s="36">
        <v>395520</v>
      </c>
      <c r="U177" s="36">
        <v>334355</v>
      </c>
      <c r="V177" s="36">
        <v>282137</v>
      </c>
      <c r="W177" s="36">
        <v>178942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6526</v>
      </c>
      <c r="I5" s="52">
        <v>8423</v>
      </c>
      <c r="J5" s="52">
        <v>17142</v>
      </c>
      <c r="K5" s="52">
        <v>16765</v>
      </c>
      <c r="L5" s="52">
        <v>6059</v>
      </c>
      <c r="M5" s="52">
        <v>9125</v>
      </c>
      <c r="N5" s="52">
        <v>6432</v>
      </c>
      <c r="O5" s="52">
        <v>7599</v>
      </c>
      <c r="P5" s="52">
        <v>3592</v>
      </c>
      <c r="Q5" s="52">
        <v>28551</v>
      </c>
      <c r="R5" s="52">
        <v>52215</v>
      </c>
      <c r="S5" s="52">
        <v>83838</v>
      </c>
      <c r="T5" s="52">
        <v>32836</v>
      </c>
      <c r="U5" s="52">
        <v>13325</v>
      </c>
      <c r="V5" s="52">
        <v>1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1576</v>
      </c>
      <c r="Q8" s="52">
        <v>2394</v>
      </c>
      <c r="R8" s="52">
        <v>13896</v>
      </c>
      <c r="S8" s="52">
        <v>24197</v>
      </c>
      <c r="T8" s="52">
        <v>31649</v>
      </c>
      <c r="U8" s="52">
        <v>19393</v>
      </c>
      <c r="V8" s="52">
        <v>11049</v>
      </c>
      <c r="W8" s="52">
        <v>5458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43</v>
      </c>
      <c r="I10" s="52">
        <v>40</v>
      </c>
      <c r="J10" s="52">
        <v>473</v>
      </c>
      <c r="K10" s="52">
        <v>318</v>
      </c>
      <c r="L10" s="52">
        <v>383</v>
      </c>
      <c r="M10" s="52">
        <v>740</v>
      </c>
      <c r="N10" s="52">
        <v>972</v>
      </c>
      <c r="O10" s="52">
        <v>1209</v>
      </c>
      <c r="P10" s="52">
        <v>692</v>
      </c>
      <c r="Q10" s="52">
        <v>720</v>
      </c>
      <c r="R10" s="52">
        <v>926</v>
      </c>
      <c r="S10" s="52">
        <v>1386</v>
      </c>
      <c r="T10" s="52">
        <v>1959</v>
      </c>
      <c r="U10" s="52">
        <v>2128</v>
      </c>
      <c r="V10" s="52">
        <v>4835</v>
      </c>
      <c r="W10" s="52">
        <v>5794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5466</v>
      </c>
      <c r="Q11" s="52">
        <v>13781</v>
      </c>
      <c r="R11" s="52">
        <v>28839</v>
      </c>
      <c r="S11" s="52">
        <v>41300</v>
      </c>
      <c r="T11" s="52">
        <v>15706</v>
      </c>
      <c r="U11" s="52">
        <v>7470</v>
      </c>
      <c r="V11" s="52">
        <v>0</v>
      </c>
      <c r="W11" s="52">
        <v>9487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40</v>
      </c>
      <c r="Q12" s="52">
        <v>221</v>
      </c>
      <c r="R12" s="52">
        <v>323</v>
      </c>
      <c r="S12" s="52">
        <v>364</v>
      </c>
      <c r="T12" s="52">
        <v>81</v>
      </c>
      <c r="U12" s="52">
        <v>19</v>
      </c>
      <c r="V12" s="52">
        <v>0</v>
      </c>
      <c r="W12" s="52">
        <v>116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1607</v>
      </c>
      <c r="Q15" s="52">
        <v>8227</v>
      </c>
      <c r="R15" s="52">
        <v>11778</v>
      </c>
      <c r="S15" s="52">
        <v>22679</v>
      </c>
      <c r="T15" s="52">
        <v>13747</v>
      </c>
      <c r="U15" s="52">
        <v>8635</v>
      </c>
      <c r="V15" s="52">
        <v>0</v>
      </c>
      <c r="W15" s="52">
        <v>6056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2666</v>
      </c>
      <c r="Q16" s="52">
        <v>8163</v>
      </c>
      <c r="R16" s="52">
        <v>16424</v>
      </c>
      <c r="S16" s="52">
        <v>24841</v>
      </c>
      <c r="T16" s="52">
        <v>9496</v>
      </c>
      <c r="U16" s="52">
        <v>6715</v>
      </c>
      <c r="V16" s="52">
        <v>0</v>
      </c>
      <c r="W16" s="52">
        <v>5564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2145</v>
      </c>
      <c r="Q20" s="52">
        <v>7233</v>
      </c>
      <c r="R20" s="52">
        <v>10161</v>
      </c>
      <c r="S20" s="52">
        <v>16942</v>
      </c>
      <c r="T20" s="52">
        <v>11172</v>
      </c>
      <c r="U20" s="52">
        <v>12263</v>
      </c>
      <c r="V20" s="52">
        <v>5735</v>
      </c>
      <c r="W20" s="52">
        <v>2922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1797</v>
      </c>
      <c r="Q21" s="52">
        <v>4579</v>
      </c>
      <c r="R21" s="52">
        <v>10738</v>
      </c>
      <c r="S21" s="52">
        <v>17052</v>
      </c>
      <c r="T21" s="52">
        <v>5780</v>
      </c>
      <c r="U21" s="52">
        <v>2228</v>
      </c>
      <c r="V21" s="52">
        <v>281</v>
      </c>
      <c r="W21" s="52">
        <v>3720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6239</v>
      </c>
      <c r="Q22" s="36">
        <v>19772</v>
      </c>
      <c r="R22" s="36">
        <v>38767</v>
      </c>
      <c r="S22" s="36">
        <v>58724</v>
      </c>
      <c r="T22" s="36">
        <v>24985</v>
      </c>
      <c r="U22" s="36">
        <v>12032</v>
      </c>
      <c r="V22" s="36">
        <v>1720</v>
      </c>
      <c r="W22" s="36">
        <v>15442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14924</v>
      </c>
      <c r="I26" s="52">
        <v>37704</v>
      </c>
      <c r="J26" s="52">
        <v>51814</v>
      </c>
      <c r="K26" s="52">
        <v>36889</v>
      </c>
      <c r="L26" s="52">
        <v>41646</v>
      </c>
      <c r="M26" s="52">
        <v>57776</v>
      </c>
      <c r="N26" s="52">
        <v>96991</v>
      </c>
      <c r="O26" s="52">
        <v>83311</v>
      </c>
      <c r="P26" s="52">
        <v>0</v>
      </c>
      <c r="Q26" s="52">
        <v>28397</v>
      </c>
      <c r="R26" s="52">
        <v>36845</v>
      </c>
      <c r="S26" s="52">
        <v>72333</v>
      </c>
      <c r="T26" s="52">
        <v>52230</v>
      </c>
      <c r="U26" s="52">
        <v>22534</v>
      </c>
      <c r="V26" s="52">
        <v>45519</v>
      </c>
      <c r="W26" s="52">
        <v>106425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11722</v>
      </c>
      <c r="Q29" s="52">
        <v>5980</v>
      </c>
      <c r="R29" s="52">
        <v>18141</v>
      </c>
      <c r="S29" s="52">
        <v>26446</v>
      </c>
      <c r="T29" s="52">
        <v>39806</v>
      </c>
      <c r="U29" s="52">
        <v>35263</v>
      </c>
      <c r="V29" s="52">
        <v>27750</v>
      </c>
      <c r="W29" s="52">
        <v>33458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14593</v>
      </c>
      <c r="Q31" s="52">
        <v>31281</v>
      </c>
      <c r="R31" s="52">
        <v>43761</v>
      </c>
      <c r="S31" s="52">
        <v>55546</v>
      </c>
      <c r="T31" s="52">
        <v>45435</v>
      </c>
      <c r="U31" s="52">
        <v>30408</v>
      </c>
      <c r="V31" s="52">
        <v>38446</v>
      </c>
      <c r="W31" s="52">
        <v>71095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114</v>
      </c>
      <c r="Q32" s="52">
        <v>508</v>
      </c>
      <c r="R32" s="52">
        <v>496</v>
      </c>
      <c r="S32" s="52">
        <v>494</v>
      </c>
      <c r="T32" s="52">
        <v>226</v>
      </c>
      <c r="U32" s="52">
        <v>75</v>
      </c>
      <c r="V32" s="52">
        <v>350</v>
      </c>
      <c r="W32" s="52">
        <v>901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4297</v>
      </c>
      <c r="Q35" s="52">
        <v>18627</v>
      </c>
      <c r="R35" s="52">
        <v>17878</v>
      </c>
      <c r="S35" s="52">
        <v>30480</v>
      </c>
      <c r="T35" s="52">
        <v>39705</v>
      </c>
      <c r="U35" s="52">
        <v>35235</v>
      </c>
      <c r="V35" s="52">
        <v>43660</v>
      </c>
      <c r="W35" s="52">
        <v>45338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7115</v>
      </c>
      <c r="Q36" s="52">
        <v>18514</v>
      </c>
      <c r="R36" s="52">
        <v>24908</v>
      </c>
      <c r="S36" s="52">
        <v>33367</v>
      </c>
      <c r="T36" s="52">
        <v>27452</v>
      </c>
      <c r="U36" s="52">
        <v>27340</v>
      </c>
      <c r="V36" s="52">
        <v>35946</v>
      </c>
      <c r="W36" s="52">
        <v>41747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5845</v>
      </c>
      <c r="Q40" s="52">
        <v>12959</v>
      </c>
      <c r="R40" s="52">
        <v>18875</v>
      </c>
      <c r="S40" s="52">
        <v>26976</v>
      </c>
      <c r="T40" s="52">
        <v>21182</v>
      </c>
      <c r="U40" s="52">
        <v>14545</v>
      </c>
      <c r="V40" s="52">
        <v>16686</v>
      </c>
      <c r="W40" s="52">
        <v>30895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20279</v>
      </c>
      <c r="Q41" s="36">
        <v>55975</v>
      </c>
      <c r="R41" s="36">
        <v>68167</v>
      </c>
      <c r="S41" s="36">
        <v>92930</v>
      </c>
      <c r="T41" s="36">
        <v>91619</v>
      </c>
      <c r="U41" s="36">
        <v>78507</v>
      </c>
      <c r="V41" s="36">
        <v>101715</v>
      </c>
      <c r="W41" s="36">
        <v>128183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4480</v>
      </c>
      <c r="I45" s="52">
        <v>39596</v>
      </c>
      <c r="J45" s="52">
        <v>88687</v>
      </c>
      <c r="K45" s="52">
        <v>115964</v>
      </c>
      <c r="L45" s="52">
        <v>135464</v>
      </c>
      <c r="M45" s="52">
        <v>226113</v>
      </c>
      <c r="N45" s="52">
        <v>341913</v>
      </c>
      <c r="O45" s="52">
        <v>514739</v>
      </c>
      <c r="P45" s="52">
        <v>357585</v>
      </c>
      <c r="Q45" s="52">
        <v>452186</v>
      </c>
      <c r="R45" s="52">
        <v>261310</v>
      </c>
      <c r="S45" s="52">
        <v>160548</v>
      </c>
      <c r="T45" s="52">
        <v>93616</v>
      </c>
      <c r="U45" s="52">
        <v>130040</v>
      </c>
      <c r="V45" s="52">
        <v>230380</v>
      </c>
      <c r="W45" s="52">
        <v>251468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65990</v>
      </c>
      <c r="Q48" s="52">
        <v>115746</v>
      </c>
      <c r="R48" s="52">
        <v>199566</v>
      </c>
      <c r="S48" s="52">
        <v>154662</v>
      </c>
      <c r="T48" s="52">
        <v>119327</v>
      </c>
      <c r="U48" s="52">
        <v>104970</v>
      </c>
      <c r="V48" s="52">
        <v>125785</v>
      </c>
      <c r="W48" s="52">
        <v>144856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103</v>
      </c>
      <c r="I50" s="52">
        <v>5675</v>
      </c>
      <c r="J50" s="52">
        <v>24603</v>
      </c>
      <c r="K50" s="52">
        <v>20567</v>
      </c>
      <c r="L50" s="52">
        <v>25858</v>
      </c>
      <c r="M50" s="52">
        <v>56853</v>
      </c>
      <c r="N50" s="52">
        <v>112183</v>
      </c>
      <c r="O50" s="52">
        <v>176058</v>
      </c>
      <c r="P50" s="52">
        <v>39220</v>
      </c>
      <c r="Q50" s="52">
        <v>33566</v>
      </c>
      <c r="R50" s="52">
        <v>50853</v>
      </c>
      <c r="S50" s="52">
        <v>99699</v>
      </c>
      <c r="T50" s="52">
        <v>89052</v>
      </c>
      <c r="U50" s="52">
        <v>100020</v>
      </c>
      <c r="V50" s="52">
        <v>118123</v>
      </c>
      <c r="W50" s="52">
        <v>75383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70</v>
      </c>
      <c r="J51" s="52">
        <v>282</v>
      </c>
      <c r="K51" s="52">
        <v>259</v>
      </c>
      <c r="L51" s="52">
        <v>95</v>
      </c>
      <c r="M51" s="52">
        <v>0</v>
      </c>
      <c r="N51" s="52">
        <v>151</v>
      </c>
      <c r="O51" s="52">
        <v>1596</v>
      </c>
      <c r="P51" s="52">
        <v>597</v>
      </c>
      <c r="Q51" s="52">
        <v>2365</v>
      </c>
      <c r="R51" s="52">
        <v>0</v>
      </c>
      <c r="S51" s="52">
        <v>96</v>
      </c>
      <c r="T51" s="52">
        <v>1052</v>
      </c>
      <c r="U51" s="52">
        <v>383</v>
      </c>
      <c r="V51" s="52">
        <v>1611</v>
      </c>
      <c r="W51" s="52">
        <v>269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52345</v>
      </c>
      <c r="Q54" s="52">
        <v>161924</v>
      </c>
      <c r="R54" s="52">
        <v>114294</v>
      </c>
      <c r="S54" s="52">
        <v>102182</v>
      </c>
      <c r="T54" s="52">
        <v>128952</v>
      </c>
      <c r="U54" s="52">
        <v>165118</v>
      </c>
      <c r="V54" s="52">
        <v>227327</v>
      </c>
      <c r="W54" s="52">
        <v>256181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86728</v>
      </c>
      <c r="Q55" s="52">
        <v>160978</v>
      </c>
      <c r="R55" s="52">
        <v>159196</v>
      </c>
      <c r="S55" s="52">
        <v>111814</v>
      </c>
      <c r="T55" s="52">
        <v>89190</v>
      </c>
      <c r="U55" s="52">
        <v>128069</v>
      </c>
      <c r="V55" s="52">
        <v>187118</v>
      </c>
      <c r="W55" s="52">
        <v>236031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37246</v>
      </c>
      <c r="Q59" s="52">
        <v>70515</v>
      </c>
      <c r="R59" s="52">
        <v>79625</v>
      </c>
      <c r="S59" s="52">
        <v>81516</v>
      </c>
      <c r="T59" s="52">
        <v>69479</v>
      </c>
      <c r="U59" s="52">
        <v>75131</v>
      </c>
      <c r="V59" s="52">
        <v>88765</v>
      </c>
      <c r="W59" s="52">
        <v>126724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129218</v>
      </c>
      <c r="Q60" s="36">
        <v>304767</v>
      </c>
      <c r="R60" s="36">
        <v>287433</v>
      </c>
      <c r="S60" s="36">
        <v>280802</v>
      </c>
      <c r="T60" s="36">
        <v>300524</v>
      </c>
      <c r="U60" s="36">
        <v>405584</v>
      </c>
      <c r="V60" s="36">
        <v>541166</v>
      </c>
      <c r="W60" s="36">
        <v>525594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114363</v>
      </c>
      <c r="I64" s="52">
        <v>179774</v>
      </c>
      <c r="J64" s="52">
        <v>276487</v>
      </c>
      <c r="K64" s="52">
        <v>226206</v>
      </c>
      <c r="L64" s="52">
        <v>350594</v>
      </c>
      <c r="M64" s="52">
        <v>267842</v>
      </c>
      <c r="N64" s="52">
        <v>309427</v>
      </c>
      <c r="O64" s="52">
        <v>213122</v>
      </c>
      <c r="P64" s="52">
        <v>353304</v>
      </c>
      <c r="Q64" s="52">
        <v>335711</v>
      </c>
      <c r="R64" s="52">
        <v>796067</v>
      </c>
      <c r="S64" s="52">
        <v>826421</v>
      </c>
      <c r="T64" s="52">
        <v>799474</v>
      </c>
      <c r="U64" s="52">
        <v>592183</v>
      </c>
      <c r="V64" s="52">
        <v>518735</v>
      </c>
      <c r="W64" s="52">
        <v>427675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41407</v>
      </c>
      <c r="Q67" s="52">
        <v>117809</v>
      </c>
      <c r="R67" s="52">
        <v>197177</v>
      </c>
      <c r="S67" s="52">
        <v>342316</v>
      </c>
      <c r="T67" s="52">
        <v>402939</v>
      </c>
      <c r="U67" s="52">
        <v>397243</v>
      </c>
      <c r="V67" s="52">
        <v>354455</v>
      </c>
      <c r="W67" s="52">
        <v>303013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78426</v>
      </c>
      <c r="I69" s="52">
        <v>174643</v>
      </c>
      <c r="J69" s="52">
        <v>193894</v>
      </c>
      <c r="K69" s="52">
        <v>220009</v>
      </c>
      <c r="L69" s="52">
        <v>242725</v>
      </c>
      <c r="M69" s="52">
        <v>205154</v>
      </c>
      <c r="N69" s="52">
        <v>335396</v>
      </c>
      <c r="O69" s="52">
        <v>318916</v>
      </c>
      <c r="P69" s="52">
        <v>342082</v>
      </c>
      <c r="Q69" s="52">
        <v>416683</v>
      </c>
      <c r="R69" s="52">
        <v>753576</v>
      </c>
      <c r="S69" s="52">
        <v>757577</v>
      </c>
      <c r="T69" s="52">
        <v>603978</v>
      </c>
      <c r="U69" s="52">
        <v>603668</v>
      </c>
      <c r="V69" s="52">
        <v>616369</v>
      </c>
      <c r="W69" s="52">
        <v>644617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257</v>
      </c>
      <c r="I70" s="52">
        <v>1408</v>
      </c>
      <c r="J70" s="52">
        <v>2584</v>
      </c>
      <c r="K70" s="52">
        <v>4101</v>
      </c>
      <c r="L70" s="52">
        <v>2858</v>
      </c>
      <c r="M70" s="52">
        <v>0</v>
      </c>
      <c r="N70" s="52">
        <v>0</v>
      </c>
      <c r="O70" s="52">
        <v>3187</v>
      </c>
      <c r="P70" s="52">
        <v>1621</v>
      </c>
      <c r="Q70" s="52">
        <v>9424</v>
      </c>
      <c r="R70" s="52">
        <v>8565</v>
      </c>
      <c r="S70" s="52">
        <v>2633</v>
      </c>
      <c r="T70" s="52">
        <v>4008</v>
      </c>
      <c r="U70" s="52">
        <v>4295</v>
      </c>
      <c r="V70" s="52">
        <v>4970</v>
      </c>
      <c r="W70" s="52">
        <v>8244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5975</v>
      </c>
      <c r="U73" s="52">
        <v>6426</v>
      </c>
      <c r="V73" s="52">
        <v>0</v>
      </c>
      <c r="W73" s="52">
        <v>0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4135</v>
      </c>
      <c r="U74" s="52">
        <v>4981</v>
      </c>
      <c r="V74" s="52">
        <v>0</v>
      </c>
      <c r="W74" s="52">
        <v>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207289</v>
      </c>
      <c r="Q78" s="52">
        <v>469665</v>
      </c>
      <c r="R78" s="52">
        <v>665214</v>
      </c>
      <c r="S78" s="52">
        <v>663393</v>
      </c>
      <c r="T78" s="52">
        <v>666670</v>
      </c>
      <c r="U78" s="52">
        <v>710628</v>
      </c>
      <c r="V78" s="52">
        <v>829147</v>
      </c>
      <c r="W78" s="52">
        <v>908012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44378</v>
      </c>
      <c r="R79" s="36">
        <v>215583</v>
      </c>
      <c r="S79" s="36">
        <v>387542</v>
      </c>
      <c r="T79" s="36">
        <v>449174</v>
      </c>
      <c r="U79" s="36">
        <v>225539</v>
      </c>
      <c r="V79" s="36">
        <v>100113</v>
      </c>
      <c r="W79" s="36">
        <v>45038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61593</v>
      </c>
      <c r="I83" s="52">
        <v>166656</v>
      </c>
      <c r="J83" s="52">
        <v>274660</v>
      </c>
      <c r="K83" s="52">
        <v>408586</v>
      </c>
      <c r="L83" s="52">
        <v>381256</v>
      </c>
      <c r="M83" s="52">
        <v>575627</v>
      </c>
      <c r="N83" s="52">
        <v>597319</v>
      </c>
      <c r="O83" s="52">
        <v>652853</v>
      </c>
      <c r="P83" s="52">
        <v>140047</v>
      </c>
      <c r="Q83" s="52">
        <v>0</v>
      </c>
      <c r="R83" s="52">
        <v>0</v>
      </c>
      <c r="S83" s="52">
        <v>0</v>
      </c>
      <c r="T83" s="52">
        <v>0</v>
      </c>
      <c r="U83" s="52">
        <v>227780</v>
      </c>
      <c r="V83" s="52">
        <v>400911</v>
      </c>
      <c r="W83" s="52">
        <v>477705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91469</v>
      </c>
      <c r="Q86" s="52">
        <v>76864</v>
      </c>
      <c r="R86" s="52">
        <v>52630</v>
      </c>
      <c r="S86" s="52">
        <v>68493</v>
      </c>
      <c r="T86" s="52">
        <v>95837</v>
      </c>
      <c r="U86" s="52">
        <v>114752</v>
      </c>
      <c r="V86" s="52">
        <v>198977</v>
      </c>
      <c r="W86" s="52">
        <v>233353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873</v>
      </c>
      <c r="I88" s="52">
        <v>3916</v>
      </c>
      <c r="J88" s="52">
        <v>23474</v>
      </c>
      <c r="K88" s="52">
        <v>27048</v>
      </c>
      <c r="L88" s="52">
        <v>29561</v>
      </c>
      <c r="M88" s="52">
        <v>31583</v>
      </c>
      <c r="N88" s="52">
        <v>31145</v>
      </c>
      <c r="O88" s="52">
        <v>36859</v>
      </c>
      <c r="P88" s="52">
        <v>2492</v>
      </c>
      <c r="Q88" s="52">
        <v>6159</v>
      </c>
      <c r="R88" s="52">
        <v>36961</v>
      </c>
      <c r="S88" s="52">
        <v>38633</v>
      </c>
      <c r="T88" s="52">
        <v>25762</v>
      </c>
      <c r="U88" s="52">
        <v>10144</v>
      </c>
      <c r="V88" s="52">
        <v>15659</v>
      </c>
      <c r="W88" s="52">
        <v>19778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2</v>
      </c>
      <c r="I89" s="52">
        <v>23</v>
      </c>
      <c r="J89" s="52">
        <v>177</v>
      </c>
      <c r="K89" s="52">
        <v>290</v>
      </c>
      <c r="L89" s="52">
        <v>216</v>
      </c>
      <c r="M89" s="52">
        <v>101</v>
      </c>
      <c r="N89" s="52">
        <v>322</v>
      </c>
      <c r="O89" s="52">
        <v>548</v>
      </c>
      <c r="P89" s="52">
        <v>140</v>
      </c>
      <c r="Q89" s="52">
        <v>316</v>
      </c>
      <c r="R89" s="52">
        <v>0</v>
      </c>
      <c r="S89" s="52">
        <v>0</v>
      </c>
      <c r="T89" s="52">
        <v>91</v>
      </c>
      <c r="U89" s="52">
        <v>281</v>
      </c>
      <c r="V89" s="52">
        <v>194</v>
      </c>
      <c r="W89" s="52">
        <v>240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108047</v>
      </c>
      <c r="Q92" s="52">
        <v>130422</v>
      </c>
      <c r="R92" s="52">
        <v>129233</v>
      </c>
      <c r="S92" s="52">
        <v>180946</v>
      </c>
      <c r="T92" s="52">
        <v>184913</v>
      </c>
      <c r="U92" s="52">
        <v>263594</v>
      </c>
      <c r="V92" s="52">
        <v>277283</v>
      </c>
      <c r="W92" s="52">
        <v>345548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851</v>
      </c>
      <c r="Q93" s="52">
        <v>2093</v>
      </c>
      <c r="R93" s="52">
        <v>1447</v>
      </c>
      <c r="S93" s="52">
        <v>1595</v>
      </c>
      <c r="T93" s="52">
        <v>923</v>
      </c>
      <c r="U93" s="52">
        <v>721</v>
      </c>
      <c r="V93" s="52">
        <v>2592</v>
      </c>
      <c r="W93" s="52">
        <v>4386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31788</v>
      </c>
      <c r="Q96" s="52">
        <v>77646</v>
      </c>
      <c r="R96" s="52">
        <v>52806</v>
      </c>
      <c r="S96" s="52">
        <v>99293</v>
      </c>
      <c r="T96" s="52">
        <v>161534</v>
      </c>
      <c r="U96" s="52">
        <v>305716</v>
      </c>
      <c r="V96" s="52">
        <v>315074</v>
      </c>
      <c r="W96" s="52">
        <v>220309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52672</v>
      </c>
      <c r="Q97" s="52">
        <v>77187</v>
      </c>
      <c r="R97" s="52">
        <v>73558</v>
      </c>
      <c r="S97" s="52">
        <v>108639</v>
      </c>
      <c r="T97" s="52">
        <v>111722</v>
      </c>
      <c r="U97" s="52">
        <v>237127</v>
      </c>
      <c r="V97" s="52">
        <v>259365</v>
      </c>
      <c r="W97" s="52">
        <v>202975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9951</v>
      </c>
      <c r="Q101" s="52">
        <v>18461</v>
      </c>
      <c r="R101" s="52">
        <v>21724</v>
      </c>
      <c r="S101" s="52">
        <v>27521</v>
      </c>
      <c r="T101" s="52">
        <v>41386</v>
      </c>
      <c r="U101" s="52">
        <v>50425</v>
      </c>
      <c r="V101" s="52">
        <v>54388</v>
      </c>
      <c r="W101" s="52">
        <v>42505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43475</v>
      </c>
      <c r="Q102" s="52">
        <v>54626</v>
      </c>
      <c r="R102" s="52">
        <v>58614</v>
      </c>
      <c r="S102" s="52">
        <v>91144</v>
      </c>
      <c r="T102" s="52">
        <v>86764</v>
      </c>
      <c r="U102" s="52">
        <v>129887</v>
      </c>
      <c r="V102" s="52">
        <v>121430</v>
      </c>
      <c r="W102" s="52">
        <v>152210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150819</v>
      </c>
      <c r="Q103" s="36">
        <v>236101</v>
      </c>
      <c r="R103" s="36">
        <v>211605</v>
      </c>
      <c r="S103" s="36">
        <v>313974</v>
      </c>
      <c r="T103" s="36">
        <v>375294</v>
      </c>
      <c r="U103" s="36">
        <v>701104</v>
      </c>
      <c r="V103" s="36">
        <v>740270</v>
      </c>
      <c r="W103" s="36">
        <v>631315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3</v>
      </c>
      <c r="I107" s="52">
        <v>7</v>
      </c>
      <c r="J107" s="52">
        <v>10</v>
      </c>
      <c r="K107" s="52">
        <v>12</v>
      </c>
      <c r="L107" s="52">
        <v>13</v>
      </c>
      <c r="M107" s="52">
        <v>22</v>
      </c>
      <c r="N107" s="52">
        <v>25</v>
      </c>
      <c r="O107" s="52">
        <v>29</v>
      </c>
      <c r="P107" s="52">
        <v>12</v>
      </c>
      <c r="Q107" s="52">
        <v>12</v>
      </c>
      <c r="R107" s="52">
        <v>18</v>
      </c>
      <c r="S107" s="52">
        <v>11</v>
      </c>
      <c r="T107" s="52">
        <v>7</v>
      </c>
      <c r="U107" s="52">
        <v>14</v>
      </c>
      <c r="V107" s="52">
        <v>18</v>
      </c>
      <c r="W107" s="52">
        <v>21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3</v>
      </c>
      <c r="Q110" s="52">
        <v>4</v>
      </c>
      <c r="R110" s="52">
        <v>4</v>
      </c>
      <c r="S110" s="52">
        <v>5</v>
      </c>
      <c r="T110" s="52">
        <v>8</v>
      </c>
      <c r="U110" s="52">
        <v>5</v>
      </c>
      <c r="V110" s="52">
        <v>5</v>
      </c>
      <c r="W110" s="52">
        <v>7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2</v>
      </c>
      <c r="J112" s="52">
        <v>4</v>
      </c>
      <c r="K112" s="52">
        <v>2</v>
      </c>
      <c r="L112" s="52">
        <v>13</v>
      </c>
      <c r="M112" s="52">
        <v>10</v>
      </c>
      <c r="N112" s="52">
        <v>16</v>
      </c>
      <c r="O112" s="52">
        <v>20</v>
      </c>
      <c r="P112" s="52">
        <v>5</v>
      </c>
      <c r="Q112" s="52">
        <v>17</v>
      </c>
      <c r="R112" s="52">
        <v>6</v>
      </c>
      <c r="S112" s="52">
        <v>15</v>
      </c>
      <c r="T112" s="52">
        <v>5</v>
      </c>
      <c r="U112" s="52">
        <v>8</v>
      </c>
      <c r="V112" s="52">
        <v>11</v>
      </c>
      <c r="W112" s="52">
        <v>12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1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2</v>
      </c>
      <c r="R116" s="52">
        <v>4</v>
      </c>
      <c r="S116" s="52">
        <v>1</v>
      </c>
      <c r="T116" s="52">
        <v>7</v>
      </c>
      <c r="U116" s="52">
        <v>13</v>
      </c>
      <c r="V116" s="52">
        <v>11</v>
      </c>
      <c r="W116" s="52">
        <v>18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1</v>
      </c>
      <c r="Q117" s="52">
        <v>2</v>
      </c>
      <c r="R117" s="52">
        <v>12</v>
      </c>
      <c r="S117" s="52">
        <v>4</v>
      </c>
      <c r="T117" s="52">
        <v>2</v>
      </c>
      <c r="U117" s="52">
        <v>3</v>
      </c>
      <c r="V117" s="52">
        <v>3</v>
      </c>
      <c r="W117" s="52">
        <v>4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4</v>
      </c>
      <c r="R121" s="52">
        <v>6</v>
      </c>
      <c r="S121" s="52">
        <v>6</v>
      </c>
      <c r="T121" s="52">
        <v>6</v>
      </c>
      <c r="U121" s="52">
        <v>6</v>
      </c>
      <c r="V121" s="52">
        <v>5</v>
      </c>
      <c r="W121" s="52">
        <v>5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8</v>
      </c>
      <c r="Q122" s="36">
        <v>17</v>
      </c>
      <c r="R122" s="36">
        <v>25</v>
      </c>
      <c r="S122" s="36">
        <v>24</v>
      </c>
      <c r="T122" s="36">
        <v>20</v>
      </c>
      <c r="U122" s="36">
        <v>28</v>
      </c>
      <c r="V122" s="36">
        <v>39</v>
      </c>
      <c r="W122" s="36">
        <v>35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8394</v>
      </c>
      <c r="I145" s="52">
        <v>13052</v>
      </c>
      <c r="J145" s="52">
        <v>14756</v>
      </c>
      <c r="K145" s="52">
        <v>17760</v>
      </c>
      <c r="L145" s="52">
        <v>24650</v>
      </c>
      <c r="M145" s="52">
        <v>27824</v>
      </c>
      <c r="N145" s="52">
        <v>32813</v>
      </c>
      <c r="O145" s="52">
        <v>43940</v>
      </c>
      <c r="P145" s="52">
        <v>67693</v>
      </c>
      <c r="Q145" s="52">
        <v>96315</v>
      </c>
      <c r="R145" s="52">
        <v>119224</v>
      </c>
      <c r="S145" s="52">
        <v>110101</v>
      </c>
      <c r="T145" s="52">
        <v>92981</v>
      </c>
      <c r="U145" s="52">
        <v>114750</v>
      </c>
      <c r="V145" s="52">
        <v>116530</v>
      </c>
      <c r="W145" s="52">
        <v>94465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17601</v>
      </c>
      <c r="Q147" s="52">
        <v>39504</v>
      </c>
      <c r="R147" s="52">
        <v>92290</v>
      </c>
      <c r="S147" s="52">
        <v>102721</v>
      </c>
      <c r="T147" s="52">
        <v>125838</v>
      </c>
      <c r="U147" s="52">
        <v>128830</v>
      </c>
      <c r="V147" s="52">
        <v>156418</v>
      </c>
      <c r="W147" s="52">
        <v>142546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20181</v>
      </c>
      <c r="Q149" s="52">
        <v>35135</v>
      </c>
      <c r="R149" s="52">
        <v>58627</v>
      </c>
      <c r="S149" s="52">
        <v>59256</v>
      </c>
      <c r="T149" s="52">
        <v>51253</v>
      </c>
      <c r="U149" s="52">
        <v>52909</v>
      </c>
      <c r="V149" s="52">
        <v>57771</v>
      </c>
      <c r="W149" s="52">
        <v>76000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161</v>
      </c>
      <c r="Q150" s="52">
        <v>558</v>
      </c>
      <c r="R150" s="52">
        <v>649</v>
      </c>
      <c r="S150" s="52">
        <v>515</v>
      </c>
      <c r="T150" s="52">
        <v>248</v>
      </c>
      <c r="U150" s="52">
        <v>136</v>
      </c>
      <c r="V150" s="52">
        <v>536</v>
      </c>
      <c r="W150" s="52">
        <v>959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5939</v>
      </c>
      <c r="Q153" s="52">
        <v>20926</v>
      </c>
      <c r="R153" s="52">
        <v>23961</v>
      </c>
      <c r="S153" s="52">
        <v>32524</v>
      </c>
      <c r="T153" s="52">
        <v>44794</v>
      </c>
      <c r="U153" s="52">
        <v>61344</v>
      </c>
      <c r="V153" s="52">
        <v>65629</v>
      </c>
      <c r="W153" s="52">
        <v>48469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9843</v>
      </c>
      <c r="Q154" s="52">
        <v>20784</v>
      </c>
      <c r="R154" s="52">
        <v>33374</v>
      </c>
      <c r="S154" s="52">
        <v>35596</v>
      </c>
      <c r="T154" s="52">
        <v>30962</v>
      </c>
      <c r="U154" s="52">
        <v>47570</v>
      </c>
      <c r="V154" s="52">
        <v>54014</v>
      </c>
      <c r="W154" s="52">
        <v>44625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8084</v>
      </c>
      <c r="Q158" s="52">
        <v>14550</v>
      </c>
      <c r="R158" s="52">
        <v>25303</v>
      </c>
      <c r="S158" s="52">
        <v>28782</v>
      </c>
      <c r="T158" s="52">
        <v>23904</v>
      </c>
      <c r="U158" s="52">
        <v>25323</v>
      </c>
      <c r="V158" s="52">
        <v>25074</v>
      </c>
      <c r="W158" s="52">
        <v>33022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28038</v>
      </c>
      <c r="Q159" s="36">
        <v>62856</v>
      </c>
      <c r="R159" s="36">
        <v>91303</v>
      </c>
      <c r="S159" s="36">
        <v>99115</v>
      </c>
      <c r="T159" s="36">
        <v>103371</v>
      </c>
      <c r="U159" s="36">
        <v>136642</v>
      </c>
      <c r="V159" s="36">
        <v>152864</v>
      </c>
      <c r="W159" s="36">
        <v>137017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71943</v>
      </c>
      <c r="I163" s="52">
        <v>82257</v>
      </c>
      <c r="J163" s="52">
        <v>94400</v>
      </c>
      <c r="K163" s="52">
        <v>131128</v>
      </c>
      <c r="L163" s="52">
        <v>186207</v>
      </c>
      <c r="M163" s="52">
        <v>138270</v>
      </c>
      <c r="N163" s="52">
        <v>146738</v>
      </c>
      <c r="O163" s="52">
        <v>0</v>
      </c>
      <c r="P163" s="52">
        <v>4</v>
      </c>
      <c r="Q163" s="52">
        <v>3</v>
      </c>
      <c r="R163" s="52">
        <v>174682</v>
      </c>
      <c r="S163" s="52">
        <v>275486</v>
      </c>
      <c r="T163" s="52">
        <v>397384</v>
      </c>
      <c r="U163" s="52">
        <v>388921</v>
      </c>
      <c r="V163" s="52">
        <v>344133</v>
      </c>
      <c r="W163" s="52">
        <v>228013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22505</v>
      </c>
      <c r="Q165" s="52">
        <v>29629</v>
      </c>
      <c r="R165" s="52">
        <v>83495</v>
      </c>
      <c r="S165" s="52">
        <v>182813</v>
      </c>
      <c r="T165" s="52">
        <v>303302</v>
      </c>
      <c r="U165" s="52">
        <v>331450</v>
      </c>
      <c r="V165" s="52">
        <v>377408</v>
      </c>
      <c r="W165" s="52">
        <v>308524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30923</v>
      </c>
      <c r="Q167" s="52">
        <v>47168</v>
      </c>
      <c r="R167" s="52">
        <v>150044</v>
      </c>
      <c r="S167" s="52">
        <v>193643</v>
      </c>
      <c r="T167" s="52">
        <v>218723</v>
      </c>
      <c r="U167" s="52">
        <v>165902</v>
      </c>
      <c r="V167" s="52">
        <v>143470</v>
      </c>
      <c r="W167" s="52">
        <v>129987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242</v>
      </c>
      <c r="Q168" s="52">
        <v>760</v>
      </c>
      <c r="R168" s="52">
        <v>1681</v>
      </c>
      <c r="S168" s="52">
        <v>1712</v>
      </c>
      <c r="T168" s="52">
        <v>1082</v>
      </c>
      <c r="U168" s="52">
        <v>451</v>
      </c>
      <c r="V168" s="52">
        <v>1342</v>
      </c>
      <c r="W168" s="52">
        <v>1651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9099</v>
      </c>
      <c r="Q171" s="52">
        <v>28091</v>
      </c>
      <c r="R171" s="52">
        <v>61316</v>
      </c>
      <c r="S171" s="52">
        <v>106267</v>
      </c>
      <c r="T171" s="52">
        <v>191072</v>
      </c>
      <c r="U171" s="52">
        <v>192408</v>
      </c>
      <c r="V171" s="52">
        <v>163045</v>
      </c>
      <c r="W171" s="52">
        <v>82876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15077</v>
      </c>
      <c r="Q172" s="52">
        <v>27913</v>
      </c>
      <c r="R172" s="52">
        <v>85403</v>
      </c>
      <c r="S172" s="52">
        <v>116280</v>
      </c>
      <c r="T172" s="52">
        <v>132155</v>
      </c>
      <c r="U172" s="52">
        <v>149240</v>
      </c>
      <c r="V172" s="52">
        <v>134192</v>
      </c>
      <c r="W172" s="52">
        <v>76354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12382</v>
      </c>
      <c r="Q176" s="52">
        <v>19525</v>
      </c>
      <c r="R176" s="52">
        <v>64734</v>
      </c>
      <c r="S176" s="52">
        <v>94032</v>
      </c>
      <c r="T176" s="52">
        <v>101971</v>
      </c>
      <c r="U176" s="52">
        <v>79405</v>
      </c>
      <c r="V176" s="52">
        <v>62297</v>
      </c>
      <c r="W176" s="52">
        <v>56505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42955</v>
      </c>
      <c r="Q177" s="36">
        <v>84394</v>
      </c>
      <c r="R177" s="36">
        <v>233705</v>
      </c>
      <c r="S177" s="36">
        <v>323896</v>
      </c>
      <c r="T177" s="36">
        <v>441055</v>
      </c>
      <c r="U177" s="36">
        <v>428576</v>
      </c>
      <c r="V177" s="36">
        <v>379760</v>
      </c>
      <c r="W177" s="36">
        <v>234377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202.57100426765942</v>
      </c>
      <c r="C3" s="117">
        <f t="shared" si="0"/>
        <v>220.411335643793</v>
      </c>
      <c r="D3" s="117">
        <f t="shared" si="0"/>
        <v>235.61358389663576</v>
      </c>
      <c r="E3" s="117">
        <f t="shared" si="0"/>
        <v>217.51578698976255</v>
      </c>
      <c r="F3" s="117">
        <f t="shared" si="0"/>
        <v>271.65830285829907</v>
      </c>
      <c r="G3" s="117">
        <f t="shared" si="0"/>
        <v>286.7033261854383</v>
      </c>
      <c r="H3" s="117">
        <f t="shared" si="0"/>
        <v>295.03394907386172</v>
      </c>
      <c r="I3" s="117">
        <f t="shared" si="0"/>
        <v>268.33198941779233</v>
      </c>
      <c r="J3" s="117">
        <f t="shared" si="0"/>
        <v>280.71343597968843</v>
      </c>
      <c r="K3" s="117">
        <f t="shared" si="0"/>
        <v>292.18404054510381</v>
      </c>
      <c r="L3" s="117">
        <f t="shared" si="0"/>
        <v>270.94873891969206</v>
      </c>
      <c r="M3" s="117">
        <f t="shared" si="0"/>
        <v>242.12037328597205</v>
      </c>
      <c r="N3" s="117">
        <f t="shared" si="0"/>
        <v>221.52449230588732</v>
      </c>
      <c r="O3" s="117">
        <f t="shared" si="0"/>
        <v>169.74208436176801</v>
      </c>
      <c r="P3" s="117">
        <f t="shared" si="0"/>
        <v>160.24925171725093</v>
      </c>
      <c r="Q3" s="117">
        <f t="shared" si="0"/>
        <v>151.61391269788308</v>
      </c>
      <c r="R3" s="117">
        <f t="shared" ref="R3:V3" si="1">R4+R7+R9+R19</f>
        <v>151.38732318368224</v>
      </c>
      <c r="S3" s="117">
        <f t="shared" si="1"/>
        <v>248.12708476891797</v>
      </c>
      <c r="T3" s="117">
        <f t="shared" si="1"/>
        <v>269.94388949700203</v>
      </c>
      <c r="U3" s="117">
        <f t="shared" si="1"/>
        <v>190.71777563370034</v>
      </c>
      <c r="V3" s="117">
        <f t="shared" si="1"/>
        <v>174.2037570031635</v>
      </c>
      <c r="W3" s="117">
        <f t="shared" ref="W3" si="2">W4+W7+W9+W19</f>
        <v>158.64915190942051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141.49726252038229</v>
      </c>
      <c r="C4" s="122">
        <f t="shared" si="3"/>
        <v>154.79514124763821</v>
      </c>
      <c r="D4" s="122">
        <f t="shared" si="3"/>
        <v>170.65636908074575</v>
      </c>
      <c r="E4" s="122">
        <f t="shared" si="3"/>
        <v>153.76103257361203</v>
      </c>
      <c r="F4" s="122">
        <f t="shared" si="3"/>
        <v>203.57634059746997</v>
      </c>
      <c r="G4" s="122">
        <f t="shared" si="3"/>
        <v>213.95545925681785</v>
      </c>
      <c r="H4" s="122">
        <f t="shared" si="3"/>
        <v>219.08444234524694</v>
      </c>
      <c r="I4" s="122">
        <f t="shared" si="3"/>
        <v>194.48373552880861</v>
      </c>
      <c r="J4" s="122">
        <f t="shared" si="3"/>
        <v>205.5751523213292</v>
      </c>
      <c r="K4" s="122">
        <f t="shared" si="3"/>
        <v>219.01488073208603</v>
      </c>
      <c r="L4" s="122">
        <f t="shared" si="3"/>
        <v>200.00696647606699</v>
      </c>
      <c r="M4" s="122">
        <f t="shared" si="3"/>
        <v>176.5022084729714</v>
      </c>
      <c r="N4" s="122">
        <f t="shared" si="3"/>
        <v>163.62977320407995</v>
      </c>
      <c r="O4" s="122">
        <f t="shared" si="3"/>
        <v>118.99201233053864</v>
      </c>
      <c r="P4" s="122">
        <f t="shared" si="3"/>
        <v>110.48031772255966</v>
      </c>
      <c r="Q4" s="122">
        <f t="shared" si="3"/>
        <v>101.56154594478743</v>
      </c>
      <c r="R4" s="122">
        <f t="shared" ref="R4:V4" si="4">SUM(R5:R6)</f>
        <v>96.93875577186914</v>
      </c>
      <c r="S4" s="122">
        <f t="shared" si="4"/>
        <v>182.40183259004425</v>
      </c>
      <c r="T4" s="122">
        <f t="shared" si="4"/>
        <v>203.24501456680707</v>
      </c>
      <c r="U4" s="122">
        <f t="shared" si="4"/>
        <v>127.76212627845209</v>
      </c>
      <c r="V4" s="122">
        <f t="shared" si="4"/>
        <v>122.48932117711509</v>
      </c>
      <c r="W4" s="122">
        <f t="shared" ref="W4" si="5">SUM(W5:W6)</f>
        <v>108.22160036542574</v>
      </c>
      <c r="DA4" s="130" t="s">
        <v>1572</v>
      </c>
    </row>
    <row r="5" spans="1:105" ht="12" customHeight="1" x14ac:dyDescent="0.25">
      <c r="A5" s="97" t="s">
        <v>51</v>
      </c>
      <c r="B5" s="98">
        <v>140.79211218294353</v>
      </c>
      <c r="C5" s="98">
        <v>154.018521837739</v>
      </c>
      <c r="D5" s="98">
        <v>169.8238877356446</v>
      </c>
      <c r="E5" s="98">
        <v>153.05577471342968</v>
      </c>
      <c r="F5" s="98">
        <v>202.63553167128157</v>
      </c>
      <c r="G5" s="98">
        <v>212.9926138940732</v>
      </c>
      <c r="H5" s="98">
        <v>218.13099049120925</v>
      </c>
      <c r="I5" s="98">
        <v>193.63860066211211</v>
      </c>
      <c r="J5" s="98">
        <v>204.6956221483413</v>
      </c>
      <c r="K5" s="98">
        <v>218.10457141858708</v>
      </c>
      <c r="L5" s="98">
        <v>199.17836438329988</v>
      </c>
      <c r="M5" s="98">
        <v>175.7559759243336</v>
      </c>
      <c r="N5" s="98">
        <v>162.93975828795266</v>
      </c>
      <c r="O5" s="98">
        <v>118.47814321199958</v>
      </c>
      <c r="P5" s="98">
        <v>109.99632057896233</v>
      </c>
      <c r="Q5" s="98">
        <v>101.12898156109679</v>
      </c>
      <c r="R5" s="98">
        <v>96.516843412630166</v>
      </c>
      <c r="S5" s="98">
        <v>181.59784561001243</v>
      </c>
      <c r="T5" s="98">
        <v>202.32913203401174</v>
      </c>
      <c r="U5" s="98">
        <v>127.18646699149694</v>
      </c>
      <c r="V5" s="98">
        <v>121.93161841979556</v>
      </c>
      <c r="W5" s="98">
        <v>107.72382726664753</v>
      </c>
      <c r="DA5" s="63" t="s">
        <v>1573</v>
      </c>
    </row>
    <row r="6" spans="1:105" ht="12" customHeight="1" x14ac:dyDescent="0.25">
      <c r="A6" s="97" t="s">
        <v>53</v>
      </c>
      <c r="B6" s="98">
        <v>0.70515033743875322</v>
      </c>
      <c r="C6" s="98">
        <v>0.77661940989921663</v>
      </c>
      <c r="D6" s="98">
        <v>0.83248134510113259</v>
      </c>
      <c r="E6" s="98">
        <v>0.70525786018233649</v>
      </c>
      <c r="F6" s="98">
        <v>0.94080892618840917</v>
      </c>
      <c r="G6" s="98">
        <v>0.96284536274463572</v>
      </c>
      <c r="H6" s="98">
        <v>0.95345185403768817</v>
      </c>
      <c r="I6" s="98">
        <v>0.84513486669651017</v>
      </c>
      <c r="J6" s="98">
        <v>0.87953017298790237</v>
      </c>
      <c r="K6" s="98">
        <v>0.91030931349894906</v>
      </c>
      <c r="L6" s="98">
        <v>0.82860209276712282</v>
      </c>
      <c r="M6" s="98">
        <v>0.74623254863781019</v>
      </c>
      <c r="N6" s="98">
        <v>0.69001491612730192</v>
      </c>
      <c r="O6" s="98">
        <v>0.51386911853905914</v>
      </c>
      <c r="P6" s="98">
        <v>0.48399714359734236</v>
      </c>
      <c r="Q6" s="98">
        <v>0.432564383690629</v>
      </c>
      <c r="R6" s="98">
        <v>0.4219123592389783</v>
      </c>
      <c r="S6" s="98">
        <v>0.80398698003182523</v>
      </c>
      <c r="T6" s="98">
        <v>0.91588253279534049</v>
      </c>
      <c r="U6" s="98">
        <v>0.57565928695514434</v>
      </c>
      <c r="V6" s="98">
        <v>0.55770275731953856</v>
      </c>
      <c r="W6" s="98">
        <v>0.49777309877820841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0.75195368530256446</v>
      </c>
      <c r="C7" s="122">
        <f t="shared" si="6"/>
        <v>0.9707860815044721</v>
      </c>
      <c r="D7" s="122">
        <f t="shared" si="6"/>
        <v>0.78273799063847371</v>
      </c>
      <c r="E7" s="122">
        <f t="shared" si="6"/>
        <v>1.6199504535971163</v>
      </c>
      <c r="F7" s="122">
        <f t="shared" si="6"/>
        <v>1.5333766437147223</v>
      </c>
      <c r="G7" s="122">
        <f t="shared" si="6"/>
        <v>2.4246248974947782</v>
      </c>
      <c r="H7" s="122">
        <f t="shared" si="6"/>
        <v>2.8192399383091975</v>
      </c>
      <c r="I7" s="122">
        <f t="shared" si="6"/>
        <v>1.8296778325759235</v>
      </c>
      <c r="J7" s="122">
        <f t="shared" si="6"/>
        <v>2.1725887721779844</v>
      </c>
      <c r="K7" s="122">
        <f t="shared" si="6"/>
        <v>3.3576203271738394</v>
      </c>
      <c r="L7" s="122">
        <f t="shared" si="6"/>
        <v>3.1981937071196391</v>
      </c>
      <c r="M7" s="122">
        <f t="shared" si="6"/>
        <v>2.8455902970814018</v>
      </c>
      <c r="N7" s="122">
        <f t="shared" si="6"/>
        <v>2.3693065469909227</v>
      </c>
      <c r="O7" s="122">
        <f t="shared" si="6"/>
        <v>1.8439448071462845</v>
      </c>
      <c r="P7" s="122">
        <f t="shared" si="6"/>
        <v>1.3150947945062785</v>
      </c>
      <c r="Q7" s="122">
        <f t="shared" si="6"/>
        <v>1.8003251993860527</v>
      </c>
      <c r="R7" s="122">
        <f t="shared" si="6"/>
        <v>1.8368170627278944</v>
      </c>
      <c r="S7" s="122">
        <f t="shared" si="6"/>
        <v>2.3762277668999143</v>
      </c>
      <c r="T7" s="122">
        <f t="shared" si="6"/>
        <v>2.3817896275091921</v>
      </c>
      <c r="U7" s="122">
        <f t="shared" si="6"/>
        <v>2.5601910266690475</v>
      </c>
      <c r="V7" s="122">
        <f t="shared" si="6"/>
        <v>2.4268709250258333</v>
      </c>
      <c r="W7" s="122">
        <f t="shared" si="6"/>
        <v>2.3518646281216533</v>
      </c>
      <c r="DA7" s="130" t="s">
        <v>1575</v>
      </c>
    </row>
    <row r="8" spans="1:105" ht="12" customHeight="1" x14ac:dyDescent="0.25">
      <c r="A8" s="97" t="s">
        <v>53</v>
      </c>
      <c r="B8" s="98">
        <v>0.75195368530256446</v>
      </c>
      <c r="C8" s="98">
        <v>0.9707860815044721</v>
      </c>
      <c r="D8" s="98">
        <v>0.78273799063847371</v>
      </c>
      <c r="E8" s="98">
        <v>1.6199504535971163</v>
      </c>
      <c r="F8" s="98">
        <v>1.5333766437147223</v>
      </c>
      <c r="G8" s="98">
        <v>2.4246248974947782</v>
      </c>
      <c r="H8" s="98">
        <v>2.8192399383091975</v>
      </c>
      <c r="I8" s="98">
        <v>1.8296778325759235</v>
      </c>
      <c r="J8" s="98">
        <v>2.1725887721779844</v>
      </c>
      <c r="K8" s="98">
        <v>3.3576203271738394</v>
      </c>
      <c r="L8" s="98">
        <v>3.1981937071196391</v>
      </c>
      <c r="M8" s="98">
        <v>2.8455902970814018</v>
      </c>
      <c r="N8" s="98">
        <v>2.3693065469909227</v>
      </c>
      <c r="O8" s="98">
        <v>1.8439448071462845</v>
      </c>
      <c r="P8" s="98">
        <v>1.3150947945062785</v>
      </c>
      <c r="Q8" s="98">
        <v>1.8003251993860527</v>
      </c>
      <c r="R8" s="98">
        <v>1.8368170627278944</v>
      </c>
      <c r="S8" s="98">
        <v>2.3762277668999143</v>
      </c>
      <c r="T8" s="98">
        <v>2.3817896275091921</v>
      </c>
      <c r="U8" s="98">
        <v>2.5601910266690475</v>
      </c>
      <c r="V8" s="98">
        <v>2.4268709250258333</v>
      </c>
      <c r="W8" s="98">
        <v>2.3518646281216533</v>
      </c>
      <c r="DA8" s="63" t="s">
        <v>1576</v>
      </c>
    </row>
    <row r="9" spans="1:105" ht="12" customHeight="1" x14ac:dyDescent="0.25">
      <c r="A9" s="121" t="s">
        <v>55</v>
      </c>
      <c r="B9" s="122">
        <v>39.591908714072822</v>
      </c>
      <c r="C9" s="122">
        <v>42.024230511432833</v>
      </c>
      <c r="D9" s="122">
        <v>41.139873859039938</v>
      </c>
      <c r="E9" s="122">
        <v>38.993987396944448</v>
      </c>
      <c r="F9" s="122">
        <v>41.70477266898169</v>
      </c>
      <c r="G9" s="122">
        <v>44.189330131993231</v>
      </c>
      <c r="H9" s="122">
        <v>44.405851572147547</v>
      </c>
      <c r="I9" s="122">
        <v>43.427526496064495</v>
      </c>
      <c r="J9" s="122">
        <v>44.041140375290915</v>
      </c>
      <c r="K9" s="122">
        <v>41.864635524439024</v>
      </c>
      <c r="L9" s="122">
        <v>41.119516839044799</v>
      </c>
      <c r="M9" s="122">
        <v>38.482332542916723</v>
      </c>
      <c r="N9" s="122">
        <v>34.46571410697868</v>
      </c>
      <c r="O9" s="122">
        <v>31.554719935293004</v>
      </c>
      <c r="P9" s="122">
        <v>30.839630952714032</v>
      </c>
      <c r="Q9" s="122">
        <v>30.087310894181027</v>
      </c>
      <c r="R9" s="122">
        <v>33.210026275627499</v>
      </c>
      <c r="S9" s="122">
        <v>40.028097830403823</v>
      </c>
      <c r="T9" s="122">
        <v>40.093212920221838</v>
      </c>
      <c r="U9" s="122">
        <v>37.902047301863092</v>
      </c>
      <c r="V9" s="122">
        <v>31.33356859255149</v>
      </c>
      <c r="W9" s="122">
        <v>30.959545363538098</v>
      </c>
      <c r="DA9" s="130" t="s">
        <v>1577</v>
      </c>
    </row>
    <row r="10" spans="1:105" ht="12" customHeight="1" x14ac:dyDescent="0.25">
      <c r="A10" s="97" t="s">
        <v>143</v>
      </c>
      <c r="B10" s="98">
        <v>12.560565387136341</v>
      </c>
      <c r="C10" s="98">
        <v>13.405563676609409</v>
      </c>
      <c r="D10" s="98">
        <v>12.636933960900983</v>
      </c>
      <c r="E10" s="98">
        <v>12.227190973039926</v>
      </c>
      <c r="F10" s="98">
        <v>12.417363669171587</v>
      </c>
      <c r="G10" s="98">
        <v>12.62991150169421</v>
      </c>
      <c r="H10" s="98">
        <v>11.806488903209988</v>
      </c>
      <c r="I10" s="98">
        <v>10.774280486054774</v>
      </c>
      <c r="J10" s="98">
        <v>10.76949724202789</v>
      </c>
      <c r="K10" s="98">
        <v>9.7366358791483538</v>
      </c>
      <c r="L10" s="98">
        <v>9.6720129932167715</v>
      </c>
      <c r="M10" s="98">
        <v>7.7491640393618031</v>
      </c>
      <c r="N10" s="98">
        <v>6.9610203496704033</v>
      </c>
      <c r="O10" s="98">
        <v>6.3244267698480954</v>
      </c>
      <c r="P10" s="98">
        <v>6.1281850100315305</v>
      </c>
      <c r="Q10" s="98">
        <v>5.6292156300754765</v>
      </c>
      <c r="R10" s="98">
        <v>5.0239562434317335</v>
      </c>
      <c r="S10" s="98">
        <v>5.0404127257093734</v>
      </c>
      <c r="T10" s="98">
        <v>4.1262419986624606</v>
      </c>
      <c r="U10" s="98">
        <v>4.1258956721123505</v>
      </c>
      <c r="V10" s="98">
        <v>2.948934747301037</v>
      </c>
      <c r="W10" s="98">
        <v>2.4350339161173267</v>
      </c>
      <c r="DA10" s="63" t="s">
        <v>1578</v>
      </c>
    </row>
    <row r="11" spans="1:105" ht="12" customHeight="1" x14ac:dyDescent="0.25">
      <c r="A11" s="97" t="s">
        <v>124</v>
      </c>
      <c r="B11" s="98">
        <v>24.225500616900128</v>
      </c>
      <c r="C11" s="98">
        <v>23.551133605955538</v>
      </c>
      <c r="D11" s="98">
        <v>23.170431184218504</v>
      </c>
      <c r="E11" s="98">
        <v>21.708615819213051</v>
      </c>
      <c r="F11" s="98">
        <v>23.004947967187622</v>
      </c>
      <c r="G11" s="98">
        <v>23.08058706509398</v>
      </c>
      <c r="H11" s="98">
        <v>21.582111170461321</v>
      </c>
      <c r="I11" s="98">
        <v>20.682828516213768</v>
      </c>
      <c r="J11" s="98">
        <v>20.19054063846831</v>
      </c>
      <c r="K11" s="98">
        <v>18.776625684227145</v>
      </c>
      <c r="L11" s="98">
        <v>17.603250148866323</v>
      </c>
      <c r="M11" s="98">
        <v>16.238223971342396</v>
      </c>
      <c r="N11" s="98">
        <v>14.137522179482257</v>
      </c>
      <c r="O11" s="98">
        <v>13.306522909707708</v>
      </c>
      <c r="P11" s="98">
        <v>12.986175249551577</v>
      </c>
      <c r="Q11" s="98">
        <v>13.131294127137989</v>
      </c>
      <c r="R11" s="98">
        <v>15.307254132401814</v>
      </c>
      <c r="S11" s="98">
        <v>18.548446362199574</v>
      </c>
      <c r="T11" s="98">
        <v>18.42073920794676</v>
      </c>
      <c r="U11" s="98">
        <v>16.297750769015252</v>
      </c>
      <c r="V11" s="98">
        <v>13.658646656001274</v>
      </c>
      <c r="W11" s="98">
        <v>13.953246332114849</v>
      </c>
      <c r="DA11" s="63" t="s">
        <v>1579</v>
      </c>
    </row>
    <row r="12" spans="1:105" ht="12" customHeight="1" x14ac:dyDescent="0.25">
      <c r="A12" s="97" t="s">
        <v>123</v>
      </c>
      <c r="B12" s="98">
        <v>2.7641367340943961E-2</v>
      </c>
      <c r="C12" s="98">
        <v>2.5108190287546611E-2</v>
      </c>
      <c r="D12" s="98">
        <v>2.0847511675430985E-2</v>
      </c>
      <c r="E12" s="98">
        <v>2.1745039631258602E-2</v>
      </c>
      <c r="F12" s="98">
        <v>2.5771069030784202E-2</v>
      </c>
      <c r="G12" s="98">
        <v>2.6625246527424953E-2</v>
      </c>
      <c r="H12" s="98">
        <v>2.5060079397946248E-2</v>
      </c>
      <c r="I12" s="98">
        <v>3.010082095403907E-2</v>
      </c>
      <c r="J12" s="98">
        <v>4.1358793520773485E-2</v>
      </c>
      <c r="K12" s="98">
        <v>5.144695011035133E-2</v>
      </c>
      <c r="L12" s="98">
        <v>5.3904534074882063E-2</v>
      </c>
      <c r="M12" s="98">
        <v>4.9677650684308697E-2</v>
      </c>
      <c r="N12" s="98">
        <v>4.7745859131775058E-2</v>
      </c>
      <c r="O12" s="98">
        <v>5.2037796115002401E-2</v>
      </c>
      <c r="P12" s="98">
        <v>5.6183408984289133E-2</v>
      </c>
      <c r="Q12" s="98">
        <v>7.057417418427861E-2</v>
      </c>
      <c r="R12" s="98">
        <v>9.4899992946361825E-2</v>
      </c>
      <c r="S12" s="98">
        <v>0.12431066916929991</v>
      </c>
      <c r="T12" s="98">
        <v>0.1260306842928717</v>
      </c>
      <c r="U12" s="98">
        <v>0.11443561058171318</v>
      </c>
      <c r="V12" s="98">
        <v>9.7862193864818467E-2</v>
      </c>
      <c r="W12" s="98">
        <v>0.10050640888443195</v>
      </c>
      <c r="DA12" s="63" t="s">
        <v>1580</v>
      </c>
    </row>
    <row r="13" spans="1:105" ht="12" customHeight="1" x14ac:dyDescent="0.25">
      <c r="A13" s="100" t="s">
        <v>50</v>
      </c>
      <c r="B13" s="101">
        <v>5.2918631441873001E-3</v>
      </c>
      <c r="C13" s="101">
        <v>8.5867289898242591E-3</v>
      </c>
      <c r="D13" s="101">
        <v>3.2865327241772741E-3</v>
      </c>
      <c r="E13" s="101">
        <v>2.2469116361113176E-3</v>
      </c>
      <c r="F13" s="101">
        <v>3.4522812910308832E-3</v>
      </c>
      <c r="G13" s="101">
        <v>3.5458656593580769E-3</v>
      </c>
      <c r="H13" s="101">
        <v>4.3144528142352616E-3</v>
      </c>
      <c r="I13" s="101">
        <v>4.464009923514047E-3</v>
      </c>
      <c r="J13" s="101">
        <v>5.8316369408615461E-3</v>
      </c>
      <c r="K13" s="101">
        <v>6.930451596859304E-3</v>
      </c>
      <c r="L13" s="101">
        <v>7.029834776715229E-3</v>
      </c>
      <c r="M13" s="101">
        <v>8.9580464803629099E-3</v>
      </c>
      <c r="N13" s="101">
        <v>6.243977582114672E-3</v>
      </c>
      <c r="O13" s="101">
        <v>4.7833313462676058E-3</v>
      </c>
      <c r="P13" s="101">
        <v>8.5675464790053498E-3</v>
      </c>
      <c r="Q13" s="101">
        <v>3.6554986255022247E-3</v>
      </c>
      <c r="R13" s="101">
        <v>6.205431030091399E-3</v>
      </c>
      <c r="S13" s="101">
        <v>1.1981943770314996E-2</v>
      </c>
      <c r="T13" s="101">
        <v>1.3333733743868391E-2</v>
      </c>
      <c r="U13" s="101">
        <v>1.4419670986179767E-2</v>
      </c>
      <c r="V13" s="101">
        <v>1.0209855511429297E-2</v>
      </c>
      <c r="W13" s="101">
        <v>8.9248438578812834E-3</v>
      </c>
      <c r="DA13" s="131" t="s">
        <v>1581</v>
      </c>
    </row>
    <row r="14" spans="1:105" ht="12" customHeight="1" x14ac:dyDescent="0.25">
      <c r="A14" s="103" t="s">
        <v>52</v>
      </c>
      <c r="B14" s="104">
        <v>2.2349504196756662E-2</v>
      </c>
      <c r="C14" s="104">
        <v>1.6521461297722351E-2</v>
      </c>
      <c r="D14" s="104">
        <v>1.7560978951253709E-2</v>
      </c>
      <c r="E14" s="104">
        <v>1.9498127995147285E-2</v>
      </c>
      <c r="F14" s="104">
        <v>2.2318787739753321E-2</v>
      </c>
      <c r="G14" s="104">
        <v>2.3079380868066875E-2</v>
      </c>
      <c r="H14" s="104">
        <v>2.0745626583710985E-2</v>
      </c>
      <c r="I14" s="104">
        <v>2.5636811030525022E-2</v>
      </c>
      <c r="J14" s="104">
        <v>3.5527156579911942E-2</v>
      </c>
      <c r="K14" s="104">
        <v>4.4516498513492028E-2</v>
      </c>
      <c r="L14" s="104">
        <v>4.687469929816683E-2</v>
      </c>
      <c r="M14" s="104">
        <v>4.071960420394579E-2</v>
      </c>
      <c r="N14" s="104">
        <v>4.1501881549660384E-2</v>
      </c>
      <c r="O14" s="104">
        <v>4.7254464768734794E-2</v>
      </c>
      <c r="P14" s="104">
        <v>4.7615862505283782E-2</v>
      </c>
      <c r="Q14" s="104">
        <v>6.6918675558776383E-2</v>
      </c>
      <c r="R14" s="104">
        <v>8.8694561916270426E-2</v>
      </c>
      <c r="S14" s="104">
        <v>0.1123287253989849</v>
      </c>
      <c r="T14" s="104">
        <v>0.11269695054900332</v>
      </c>
      <c r="U14" s="104">
        <v>0.10001593959553341</v>
      </c>
      <c r="V14" s="104">
        <v>8.7652338353389175E-2</v>
      </c>
      <c r="W14" s="104">
        <v>9.1581565026550668E-2</v>
      </c>
      <c r="DA14" s="132" t="s">
        <v>1582</v>
      </c>
    </row>
    <row r="15" spans="1:105" ht="12" customHeight="1" x14ac:dyDescent="0.25">
      <c r="A15" s="106" t="s">
        <v>122</v>
      </c>
      <c r="B15" s="101">
        <v>2.4972196579332451</v>
      </c>
      <c r="C15" s="101">
        <v>4.5473346390498692</v>
      </c>
      <c r="D15" s="101">
        <v>4.8256715697677102</v>
      </c>
      <c r="E15" s="101">
        <v>4.552798217483792</v>
      </c>
      <c r="F15" s="101">
        <v>5.5808038457841729</v>
      </c>
      <c r="G15" s="101">
        <v>7.5300019535883616</v>
      </c>
      <c r="H15" s="101">
        <v>9.6707389492504578</v>
      </c>
      <c r="I15" s="101">
        <v>10.139723038945663</v>
      </c>
      <c r="J15" s="101">
        <v>10.40130672985382</v>
      </c>
      <c r="K15" s="101">
        <v>9.9662897464155424</v>
      </c>
      <c r="L15" s="101">
        <v>10.111570387253424</v>
      </c>
      <c r="M15" s="101">
        <v>10.615957929138835</v>
      </c>
      <c r="N15" s="101">
        <v>9.6188203175310143</v>
      </c>
      <c r="O15" s="101">
        <v>8.3177257410498591</v>
      </c>
      <c r="P15" s="101">
        <v>7.7979057643195571</v>
      </c>
      <c r="Q15" s="101">
        <v>7.4270600977408696</v>
      </c>
      <c r="R15" s="101">
        <v>7.9302142271556484</v>
      </c>
      <c r="S15" s="101">
        <v>9.6248724575252975</v>
      </c>
      <c r="T15" s="101">
        <v>10.181469174060339</v>
      </c>
      <c r="U15" s="101">
        <v>9.9347003745739784</v>
      </c>
      <c r="V15" s="101">
        <v>8.2857328403331181</v>
      </c>
      <c r="W15" s="101">
        <v>8.2531546287142028</v>
      </c>
      <c r="DA15" s="131" t="s">
        <v>1583</v>
      </c>
    </row>
    <row r="16" spans="1:105" ht="12" customHeight="1" x14ac:dyDescent="0.25">
      <c r="A16" s="107" t="s">
        <v>121</v>
      </c>
      <c r="B16" s="104">
        <v>0.28098168476216517</v>
      </c>
      <c r="C16" s="104">
        <v>0.49509039953046707</v>
      </c>
      <c r="D16" s="104">
        <v>0.48598963247730131</v>
      </c>
      <c r="E16" s="104">
        <v>0.48363734757642796</v>
      </c>
      <c r="F16" s="104">
        <v>0.6758861178075205</v>
      </c>
      <c r="G16" s="104">
        <v>0.92220436508925985</v>
      </c>
      <c r="H16" s="104">
        <v>1.3214524698278325</v>
      </c>
      <c r="I16" s="104">
        <v>1.8005936338962458</v>
      </c>
      <c r="J16" s="104">
        <v>2.6384369714201168</v>
      </c>
      <c r="K16" s="104">
        <v>3.3336372645376291</v>
      </c>
      <c r="L16" s="104">
        <v>3.6787787756333969</v>
      </c>
      <c r="M16" s="104">
        <v>3.8293089523893773</v>
      </c>
      <c r="N16" s="104">
        <v>3.700605401163231</v>
      </c>
      <c r="O16" s="104">
        <v>3.5540067185723387</v>
      </c>
      <c r="P16" s="104">
        <v>3.8711815198270738</v>
      </c>
      <c r="Q16" s="104">
        <v>3.82916686504241</v>
      </c>
      <c r="R16" s="104">
        <v>4.8537016796919401</v>
      </c>
      <c r="S16" s="104">
        <v>6.6900556158002731</v>
      </c>
      <c r="T16" s="104">
        <v>7.2387318552594078</v>
      </c>
      <c r="U16" s="104">
        <v>7.4292648755797979</v>
      </c>
      <c r="V16" s="104">
        <v>6.3423921550512423</v>
      </c>
      <c r="W16" s="104">
        <v>6.2176040777072838</v>
      </c>
      <c r="DA16" s="132" t="s">
        <v>1584</v>
      </c>
    </row>
    <row r="17" spans="1:105" ht="12" customHeight="1" x14ac:dyDescent="0.25">
      <c r="A17" s="108" t="s">
        <v>53</v>
      </c>
      <c r="B17" s="98">
        <v>4.7712779385462749E-2</v>
      </c>
      <c r="C17" s="98">
        <v>0.15480424466731088</v>
      </c>
      <c r="D17" s="98">
        <v>6.8510790068360167E-2</v>
      </c>
      <c r="E17" s="98">
        <v>4.3734262240129933E-2</v>
      </c>
      <c r="F17" s="98">
        <v>8.0907880551231728E-2</v>
      </c>
      <c r="G17" s="98">
        <v>0.10968609672885773</v>
      </c>
      <c r="H17" s="98">
        <v>0.20821434306183317</v>
      </c>
      <c r="I17" s="98">
        <v>0.24324925419163379</v>
      </c>
      <c r="J17" s="98">
        <v>0.33773722635377362</v>
      </c>
      <c r="K17" s="98">
        <v>0.40542775084928495</v>
      </c>
      <c r="L17" s="98">
        <v>0.43457966817505428</v>
      </c>
      <c r="M17" s="98">
        <v>0.62855421606657091</v>
      </c>
      <c r="N17" s="98">
        <v>0.44428865915166232</v>
      </c>
      <c r="O17" s="98">
        <v>0.28744852875663623</v>
      </c>
      <c r="P17" s="98">
        <v>0.55940602099576275</v>
      </c>
      <c r="Q17" s="98">
        <v>0.16432452639217343</v>
      </c>
      <c r="R17" s="98">
        <v>0.28229855954960054</v>
      </c>
      <c r="S17" s="98">
        <v>0.63098945838745202</v>
      </c>
      <c r="T17" s="98">
        <v>0.76109671405555979</v>
      </c>
      <c r="U17" s="98">
        <v>0.96288801522386802</v>
      </c>
      <c r="V17" s="98">
        <v>0.68025543906693697</v>
      </c>
      <c r="W17" s="98">
        <v>0.54073815007783166</v>
      </c>
      <c r="DA17" s="63" t="s">
        <v>1585</v>
      </c>
    </row>
    <row r="18" spans="1:105" ht="12" customHeight="1" x14ac:dyDescent="0.25">
      <c r="A18" s="108" t="s">
        <v>52</v>
      </c>
      <c r="B18" s="98">
        <v>0.23326890537670245</v>
      </c>
      <c r="C18" s="98">
        <v>0.34028615486315622</v>
      </c>
      <c r="D18" s="98">
        <v>0.41747884240894112</v>
      </c>
      <c r="E18" s="98">
        <v>0.43990308533629802</v>
      </c>
      <c r="F18" s="98">
        <v>0.59497823725628873</v>
      </c>
      <c r="G18" s="98">
        <v>0.81251826836040209</v>
      </c>
      <c r="H18" s="98">
        <v>1.1132381267659992</v>
      </c>
      <c r="I18" s="98">
        <v>1.557344379704612</v>
      </c>
      <c r="J18" s="98">
        <v>2.3006997450663431</v>
      </c>
      <c r="K18" s="98">
        <v>2.9282095136883441</v>
      </c>
      <c r="L18" s="98">
        <v>3.2441991074583427</v>
      </c>
      <c r="M18" s="98">
        <v>3.2007547363228066</v>
      </c>
      <c r="N18" s="98">
        <v>3.2563167420115686</v>
      </c>
      <c r="O18" s="98">
        <v>3.2665581898157026</v>
      </c>
      <c r="P18" s="98">
        <v>3.3117754988313113</v>
      </c>
      <c r="Q18" s="98">
        <v>3.6648423386502365</v>
      </c>
      <c r="R18" s="98">
        <v>4.5714031201423397</v>
      </c>
      <c r="S18" s="98">
        <v>6.0590661574128211</v>
      </c>
      <c r="T18" s="98">
        <v>6.477635141203848</v>
      </c>
      <c r="U18" s="98">
        <v>6.46637686035593</v>
      </c>
      <c r="V18" s="98">
        <v>5.662136715984305</v>
      </c>
      <c r="W18" s="98">
        <v>5.6768659276294526</v>
      </c>
      <c r="DA18" s="63" t="s">
        <v>1586</v>
      </c>
    </row>
    <row r="19" spans="1:105" ht="12" customHeight="1" x14ac:dyDescent="0.25">
      <c r="A19" s="121" t="s">
        <v>54</v>
      </c>
      <c r="B19" s="122">
        <v>20.729879347901729</v>
      </c>
      <c r="C19" s="122">
        <v>22.621177803217449</v>
      </c>
      <c r="D19" s="122">
        <v>23.034602966211583</v>
      </c>
      <c r="E19" s="122">
        <v>23.140816565608944</v>
      </c>
      <c r="F19" s="122">
        <v>24.843812948132694</v>
      </c>
      <c r="G19" s="122">
        <v>26.133911899132436</v>
      </c>
      <c r="H19" s="122">
        <v>28.724415218158001</v>
      </c>
      <c r="I19" s="122">
        <v>28.591049560343269</v>
      </c>
      <c r="J19" s="122">
        <v>28.924554510890317</v>
      </c>
      <c r="K19" s="122">
        <v>27.946903961404917</v>
      </c>
      <c r="L19" s="122">
        <v>26.62406189746067</v>
      </c>
      <c r="M19" s="122">
        <v>24.290241973002541</v>
      </c>
      <c r="N19" s="122">
        <v>21.059698447837768</v>
      </c>
      <c r="O19" s="122">
        <v>17.351407288790096</v>
      </c>
      <c r="P19" s="122">
        <v>17.614208247470952</v>
      </c>
      <c r="Q19" s="122">
        <v>18.164730659528566</v>
      </c>
      <c r="R19" s="122">
        <v>19.401724073457693</v>
      </c>
      <c r="S19" s="122">
        <v>23.320926581569978</v>
      </c>
      <c r="T19" s="122">
        <v>24.223872382463945</v>
      </c>
      <c r="U19" s="122">
        <v>22.493411026716114</v>
      </c>
      <c r="V19" s="122">
        <v>17.953996308471083</v>
      </c>
      <c r="W19" s="122">
        <v>17.116141552335016</v>
      </c>
      <c r="DA19" s="130" t="s">
        <v>1587</v>
      </c>
    </row>
    <row r="20" spans="1:105" ht="12" customHeight="1" x14ac:dyDescent="0.25">
      <c r="A20" s="97" t="s">
        <v>51</v>
      </c>
      <c r="B20" s="98">
        <v>14.208715379189277</v>
      </c>
      <c r="C20" s="98">
        <v>14.338081295625747</v>
      </c>
      <c r="D20" s="98">
        <v>14.406246231227369</v>
      </c>
      <c r="E20" s="98">
        <v>14.21187524216321</v>
      </c>
      <c r="F20" s="98">
        <v>14.454069405892438</v>
      </c>
      <c r="G20" s="98">
        <v>14.507139264593704</v>
      </c>
      <c r="H20" s="98">
        <v>14.381523185116558</v>
      </c>
      <c r="I20" s="98">
        <v>14.402080158797697</v>
      </c>
      <c r="J20" s="98">
        <v>14.615104169389973</v>
      </c>
      <c r="K20" s="98">
        <v>14.6829543531674</v>
      </c>
      <c r="L20" s="98">
        <v>14.500439476449792</v>
      </c>
      <c r="M20" s="98">
        <v>14.605092194516102</v>
      </c>
      <c r="N20" s="98">
        <v>13.119685678800048</v>
      </c>
      <c r="O20" s="98">
        <v>11.35220215916692</v>
      </c>
      <c r="P20" s="98">
        <v>11.000000000000046</v>
      </c>
      <c r="Q20" s="98">
        <v>10.609558612783109</v>
      </c>
      <c r="R20" s="98">
        <v>9.4688306104901372</v>
      </c>
      <c r="S20" s="98">
        <v>9.4998328078723695</v>
      </c>
      <c r="T20" s="98">
        <v>8.1861564918314897</v>
      </c>
      <c r="U20" s="98">
        <v>7.7762013948600508</v>
      </c>
      <c r="V20" s="98">
        <v>5.5579678991114942</v>
      </c>
      <c r="W20" s="98">
        <v>4.589376134518016</v>
      </c>
      <c r="DA20" s="63" t="s">
        <v>1588</v>
      </c>
    </row>
    <row r="21" spans="1:105" ht="12" customHeight="1" x14ac:dyDescent="0.25">
      <c r="A21" s="97" t="s">
        <v>50</v>
      </c>
      <c r="B21" s="98">
        <v>2.583454550837371</v>
      </c>
      <c r="C21" s="98">
        <v>2.7950126258809238</v>
      </c>
      <c r="D21" s="98">
        <v>2.9665895705862324</v>
      </c>
      <c r="E21" s="98">
        <v>3.0125803186036877</v>
      </c>
      <c r="F21" s="98">
        <v>3.5360082261523367</v>
      </c>
      <c r="G21" s="98">
        <v>3.8394028990846851</v>
      </c>
      <c r="H21" s="98">
        <v>4.0596792784950004</v>
      </c>
      <c r="I21" s="98">
        <v>4.0866508883921275</v>
      </c>
      <c r="J21" s="98">
        <v>4.1232676902615131</v>
      </c>
      <c r="K21" s="98">
        <v>3.8614271205735418</v>
      </c>
      <c r="L21" s="98">
        <v>3.3225426658194643</v>
      </c>
      <c r="M21" s="98">
        <v>2.6835296673075097</v>
      </c>
      <c r="N21" s="98">
        <v>2.1854455744945755</v>
      </c>
      <c r="O21" s="98">
        <v>1.8191156294147048</v>
      </c>
      <c r="P21" s="98">
        <v>1.822604198468931</v>
      </c>
      <c r="Q21" s="98">
        <v>2.050518922705729</v>
      </c>
      <c r="R21" s="98">
        <v>2.7358023877013689</v>
      </c>
      <c r="S21" s="98">
        <v>3.8964320867496536</v>
      </c>
      <c r="T21" s="98">
        <v>4.3600243441867743</v>
      </c>
      <c r="U21" s="98">
        <v>3.7862543410330081</v>
      </c>
      <c r="V21" s="98">
        <v>3.1872757155078628</v>
      </c>
      <c r="W21" s="98">
        <v>3.3456277706896018</v>
      </c>
      <c r="DA21" s="63" t="s">
        <v>1589</v>
      </c>
    </row>
    <row r="22" spans="1:105" ht="12" customHeight="1" x14ac:dyDescent="0.25">
      <c r="A22" s="109" t="s">
        <v>120</v>
      </c>
      <c r="B22" s="33">
        <v>3.9377094178750789</v>
      </c>
      <c r="C22" s="33">
        <v>5.4880838817107804</v>
      </c>
      <c r="D22" s="33">
        <v>5.6617671643979817</v>
      </c>
      <c r="E22" s="33">
        <v>5.916361004842047</v>
      </c>
      <c r="F22" s="33">
        <v>6.8537353160879224</v>
      </c>
      <c r="G22" s="33">
        <v>7.7873697354540443</v>
      </c>
      <c r="H22" s="33">
        <v>10.283212754546438</v>
      </c>
      <c r="I22" s="33">
        <v>10.102318513153445</v>
      </c>
      <c r="J22" s="33">
        <v>10.186182651238832</v>
      </c>
      <c r="K22" s="33">
        <v>9.4025224876639761</v>
      </c>
      <c r="L22" s="33">
        <v>8.8010797551914148</v>
      </c>
      <c r="M22" s="33">
        <v>7.0016201111789309</v>
      </c>
      <c r="N22" s="33">
        <v>5.754567194543144</v>
      </c>
      <c r="O22" s="33">
        <v>4.1800895002084699</v>
      </c>
      <c r="P22" s="33">
        <v>4.7916040490019745</v>
      </c>
      <c r="Q22" s="33">
        <v>5.5046531240397281</v>
      </c>
      <c r="R22" s="33">
        <v>7.1970910752661874</v>
      </c>
      <c r="S22" s="33">
        <v>9.9246616869479531</v>
      </c>
      <c r="T22" s="33">
        <v>11.677691546445681</v>
      </c>
      <c r="U22" s="33">
        <v>10.930955290823055</v>
      </c>
      <c r="V22" s="33">
        <v>9.2087526938517286</v>
      </c>
      <c r="W22" s="33">
        <v>9.1811376471274002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1375.3020839885953</v>
      </c>
      <c r="C24" s="117">
        <f t="shared" si="7"/>
        <v>1227.6216127538282</v>
      </c>
      <c r="D24" s="117">
        <f t="shared" si="7"/>
        <v>1231.3856444161245</v>
      </c>
      <c r="E24" s="117">
        <f t="shared" si="7"/>
        <v>1225.7765890985966</v>
      </c>
      <c r="F24" s="117">
        <f t="shared" si="7"/>
        <v>1263.0193995748448</v>
      </c>
      <c r="G24" s="117">
        <f t="shared" si="7"/>
        <v>1245.2131732425858</v>
      </c>
      <c r="H24" s="117">
        <f t="shared" si="7"/>
        <v>1152.120687940803</v>
      </c>
      <c r="I24" s="117">
        <f t="shared" si="7"/>
        <v>1128.7943587440068</v>
      </c>
      <c r="J24" s="117">
        <f t="shared" si="7"/>
        <v>1081.5066284878383</v>
      </c>
      <c r="K24" s="117">
        <f t="shared" si="7"/>
        <v>970.18597309468885</v>
      </c>
      <c r="L24" s="117">
        <f t="shared" si="7"/>
        <v>954.36363286718245</v>
      </c>
      <c r="M24" s="117">
        <f t="shared" si="7"/>
        <v>765.33054077471968</v>
      </c>
      <c r="N24" s="117">
        <f t="shared" si="7"/>
        <v>721.61399610908268</v>
      </c>
      <c r="O24" s="117">
        <f t="shared" si="7"/>
        <v>624.33308987774126</v>
      </c>
      <c r="P24" s="117">
        <f t="shared" si="7"/>
        <v>553.07289999641739</v>
      </c>
      <c r="Q24" s="117">
        <f t="shared" si="7"/>
        <v>554.9092990782782</v>
      </c>
      <c r="R24" s="117">
        <f t="shared" ref="R24:V24" si="8">R25+R28+R30+R39</f>
        <v>589.07455815445235</v>
      </c>
      <c r="S24" s="117">
        <f t="shared" si="8"/>
        <v>513.27585054876329</v>
      </c>
      <c r="T24" s="117">
        <f t="shared" si="8"/>
        <v>581.16419477070019</v>
      </c>
      <c r="U24" s="117">
        <f t="shared" si="8"/>
        <v>473.99508798541456</v>
      </c>
      <c r="V24" s="117">
        <f t="shared" si="8"/>
        <v>442.33477401328668</v>
      </c>
      <c r="W24" s="117">
        <f t="shared" ref="W24" si="9">W25+W28+W30+W39</f>
        <v>469.55182872033163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1051.6647708515452</v>
      </c>
      <c r="C25" s="122">
        <f t="shared" si="10"/>
        <v>917.26076773030456</v>
      </c>
      <c r="D25" s="122">
        <f t="shared" si="10"/>
        <v>940.67551301793389</v>
      </c>
      <c r="E25" s="122">
        <f t="shared" si="10"/>
        <v>955.13885169072819</v>
      </c>
      <c r="F25" s="122">
        <f t="shared" si="10"/>
        <v>1003.310295013121</v>
      </c>
      <c r="G25" s="122">
        <f t="shared" si="10"/>
        <v>988.43507248962862</v>
      </c>
      <c r="H25" s="122">
        <f t="shared" si="10"/>
        <v>899.24924807482182</v>
      </c>
      <c r="I25" s="122">
        <f t="shared" si="10"/>
        <v>887.53839486636082</v>
      </c>
      <c r="J25" s="122">
        <f t="shared" si="10"/>
        <v>849.39101686247341</v>
      </c>
      <c r="K25" s="122">
        <f t="shared" si="10"/>
        <v>758.54664442283809</v>
      </c>
      <c r="L25" s="122">
        <f t="shared" si="10"/>
        <v>752.95423370269282</v>
      </c>
      <c r="M25" s="122">
        <f t="shared" si="10"/>
        <v>581.61133455549032</v>
      </c>
      <c r="N25" s="122">
        <f t="shared" si="10"/>
        <v>553.12994707243433</v>
      </c>
      <c r="O25" s="122">
        <f t="shared" si="10"/>
        <v>472.07387935577441</v>
      </c>
      <c r="P25" s="122">
        <f t="shared" si="10"/>
        <v>400.84730628370573</v>
      </c>
      <c r="Q25" s="122">
        <f t="shared" si="10"/>
        <v>407.44005483381045</v>
      </c>
      <c r="R25" s="122">
        <f t="shared" ref="R25:V25" si="11">SUM(R26:R27)</f>
        <v>441.70836312401644</v>
      </c>
      <c r="S25" s="122">
        <f t="shared" si="11"/>
        <v>360.66321212080675</v>
      </c>
      <c r="T25" s="122">
        <f t="shared" si="11"/>
        <v>431.78523859021936</v>
      </c>
      <c r="U25" s="122">
        <f t="shared" si="11"/>
        <v>342.02643902247792</v>
      </c>
      <c r="V25" s="122">
        <f t="shared" si="11"/>
        <v>319.78462347365718</v>
      </c>
      <c r="W25" s="122">
        <f t="shared" ref="W25" si="12">SUM(W26:W27)</f>
        <v>340.54949458699491</v>
      </c>
      <c r="DA25" s="130" t="s">
        <v>1592</v>
      </c>
    </row>
    <row r="26" spans="1:105" ht="12" customHeight="1" x14ac:dyDescent="0.25">
      <c r="A26" s="97" t="s">
        <v>74</v>
      </c>
      <c r="B26" s="98">
        <v>1041.475903101199</v>
      </c>
      <c r="C26" s="98">
        <v>908.36807073384341</v>
      </c>
      <c r="D26" s="98">
        <v>931.81434970878115</v>
      </c>
      <c r="E26" s="98">
        <v>946.66789908589976</v>
      </c>
      <c r="F26" s="98">
        <v>994.34003586590188</v>
      </c>
      <c r="G26" s="98">
        <v>979.80358020830795</v>
      </c>
      <c r="H26" s="98">
        <v>891.62297650722974</v>
      </c>
      <c r="I26" s="98">
        <v>879.94667108842805</v>
      </c>
      <c r="J26" s="98">
        <v>842.16763240562261</v>
      </c>
      <c r="K26" s="98">
        <v>752.22656217433632</v>
      </c>
      <c r="L26" s="98">
        <v>746.61218936918328</v>
      </c>
      <c r="M26" s="98">
        <v>576.51260855158353</v>
      </c>
      <c r="N26" s="98">
        <v>548.13415252305435</v>
      </c>
      <c r="O26" s="98">
        <v>467.56135329134395</v>
      </c>
      <c r="P26" s="98">
        <v>396.96268815552259</v>
      </c>
      <c r="Q26" s="98">
        <v>403.60961154249173</v>
      </c>
      <c r="R26" s="98">
        <v>437.49879083979556</v>
      </c>
      <c r="S26" s="98">
        <v>357.21311016609411</v>
      </c>
      <c r="T26" s="98">
        <v>427.54979984713805</v>
      </c>
      <c r="U26" s="98">
        <v>338.66131890704105</v>
      </c>
      <c r="V26" s="98">
        <v>316.56586175599494</v>
      </c>
      <c r="W26" s="98">
        <v>336.99721266838634</v>
      </c>
      <c r="DA26" s="63" t="s">
        <v>1593</v>
      </c>
    </row>
    <row r="27" spans="1:105" ht="12" customHeight="1" x14ac:dyDescent="0.25">
      <c r="A27" s="97" t="s">
        <v>53</v>
      </c>
      <c r="B27" s="98">
        <v>10.188867750346065</v>
      </c>
      <c r="C27" s="98">
        <v>8.8926969964611473</v>
      </c>
      <c r="D27" s="98">
        <v>8.8611633091527153</v>
      </c>
      <c r="E27" s="98">
        <v>8.4709526048284545</v>
      </c>
      <c r="F27" s="98">
        <v>8.9702591472192097</v>
      </c>
      <c r="G27" s="98">
        <v>8.6314922813206394</v>
      </c>
      <c r="H27" s="98">
        <v>7.6262715675920498</v>
      </c>
      <c r="I27" s="98">
        <v>7.5917237779328151</v>
      </c>
      <c r="J27" s="98">
        <v>7.2233844568507397</v>
      </c>
      <c r="K27" s="98">
        <v>6.3200822485017722</v>
      </c>
      <c r="L27" s="98">
        <v>6.3420443335094943</v>
      </c>
      <c r="M27" s="98">
        <v>5.098726003906771</v>
      </c>
      <c r="N27" s="98">
        <v>4.995794549379978</v>
      </c>
      <c r="O27" s="98">
        <v>4.5125260644304817</v>
      </c>
      <c r="P27" s="98">
        <v>3.8846181281831651</v>
      </c>
      <c r="Q27" s="98">
        <v>3.8304432913186877</v>
      </c>
      <c r="R27" s="98">
        <v>4.2095722842208581</v>
      </c>
      <c r="S27" s="98">
        <v>3.4501019547126215</v>
      </c>
      <c r="T27" s="98">
        <v>4.2354387430813087</v>
      </c>
      <c r="U27" s="98">
        <v>3.3651201154368913</v>
      </c>
      <c r="V27" s="98">
        <v>3.218761717662233</v>
      </c>
      <c r="W27" s="98">
        <v>3.5522819186085952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4.0917159519218664</v>
      </c>
      <c r="C28" s="122">
        <f t="shared" si="13"/>
        <v>4.7139113559935275</v>
      </c>
      <c r="D28" s="122">
        <f t="shared" si="13"/>
        <v>3.5770133931271868</v>
      </c>
      <c r="E28" s="122">
        <f t="shared" si="13"/>
        <v>6.2071949688707493</v>
      </c>
      <c r="F28" s="122">
        <f t="shared" si="13"/>
        <v>4.8175372990670278</v>
      </c>
      <c r="G28" s="122">
        <f t="shared" si="13"/>
        <v>6.3649141448610038</v>
      </c>
      <c r="H28" s="122">
        <f t="shared" si="13"/>
        <v>6.9403362551617782</v>
      </c>
      <c r="I28" s="122">
        <f t="shared" si="13"/>
        <v>4.4734034494963169</v>
      </c>
      <c r="J28" s="122">
        <f t="shared" si="13"/>
        <v>5.5554466077524776</v>
      </c>
      <c r="K28" s="122">
        <f t="shared" si="13"/>
        <v>8.6718415442753187</v>
      </c>
      <c r="L28" s="122">
        <f t="shared" si="13"/>
        <v>8.356880984798293</v>
      </c>
      <c r="M28" s="122">
        <f t="shared" si="13"/>
        <v>8.074662426167146</v>
      </c>
      <c r="N28" s="122">
        <f t="shared" si="13"/>
        <v>7.518790504775879</v>
      </c>
      <c r="O28" s="122">
        <f t="shared" si="13"/>
        <v>6.6980883876777062</v>
      </c>
      <c r="P28" s="122">
        <f t="shared" si="13"/>
        <v>5.1884153600401763</v>
      </c>
      <c r="Q28" s="122">
        <f t="shared" si="13"/>
        <v>7.309864950472158</v>
      </c>
      <c r="R28" s="122">
        <f t="shared" si="13"/>
        <v>6.4493881410433849</v>
      </c>
      <c r="S28" s="122">
        <f t="shared" si="13"/>
        <v>6.8385245189133261</v>
      </c>
      <c r="T28" s="122">
        <f t="shared" si="13"/>
        <v>5.3808982365659892</v>
      </c>
      <c r="U28" s="122">
        <f t="shared" si="13"/>
        <v>5.0048680389334139</v>
      </c>
      <c r="V28" s="122">
        <f t="shared" si="13"/>
        <v>4.5039719833465304</v>
      </c>
      <c r="W28" s="122">
        <f t="shared" si="13"/>
        <v>4.2567893635411771</v>
      </c>
      <c r="DA28" s="130" t="s">
        <v>1595</v>
      </c>
    </row>
    <row r="29" spans="1:105" ht="12" customHeight="1" x14ac:dyDescent="0.25">
      <c r="A29" s="97" t="s">
        <v>53</v>
      </c>
      <c r="B29" s="98">
        <v>4.0917159519218664</v>
      </c>
      <c r="C29" s="98">
        <v>4.7139113559935275</v>
      </c>
      <c r="D29" s="98">
        <v>3.5770133931271868</v>
      </c>
      <c r="E29" s="98">
        <v>6.2071949688707493</v>
      </c>
      <c r="F29" s="98">
        <v>4.8175372990670278</v>
      </c>
      <c r="G29" s="98">
        <v>6.3649141448610038</v>
      </c>
      <c r="H29" s="98">
        <v>6.9403362551617782</v>
      </c>
      <c r="I29" s="98">
        <v>4.4734034494963169</v>
      </c>
      <c r="J29" s="98">
        <v>5.5554466077524776</v>
      </c>
      <c r="K29" s="98">
        <v>8.6718415442753187</v>
      </c>
      <c r="L29" s="98">
        <v>8.356880984798293</v>
      </c>
      <c r="M29" s="98">
        <v>8.074662426167146</v>
      </c>
      <c r="N29" s="98">
        <v>7.518790504775879</v>
      </c>
      <c r="O29" s="98">
        <v>6.6980883876777062</v>
      </c>
      <c r="P29" s="98">
        <v>5.1884153600401763</v>
      </c>
      <c r="Q29" s="98">
        <v>7.309864950472158</v>
      </c>
      <c r="R29" s="98">
        <v>6.4493881410433849</v>
      </c>
      <c r="S29" s="98">
        <v>6.8385245189133261</v>
      </c>
      <c r="T29" s="98">
        <v>5.3808982365659892</v>
      </c>
      <c r="U29" s="98">
        <v>5.0048680389334139</v>
      </c>
      <c r="V29" s="98">
        <v>4.5039719833465304</v>
      </c>
      <c r="W29" s="98">
        <v>4.2567893635411771</v>
      </c>
      <c r="DA29" s="63" t="s">
        <v>1596</v>
      </c>
    </row>
    <row r="30" spans="1:105" ht="12" customHeight="1" x14ac:dyDescent="0.25">
      <c r="A30" s="121" t="s">
        <v>55</v>
      </c>
      <c r="B30" s="122">
        <v>219.4610712138946</v>
      </c>
      <c r="C30" s="122">
        <v>204.33612281861616</v>
      </c>
      <c r="D30" s="122">
        <v>191.38469022021755</v>
      </c>
      <c r="E30" s="122">
        <v>172.03196344387672</v>
      </c>
      <c r="F30" s="122">
        <v>166.06308137002569</v>
      </c>
      <c r="G30" s="122">
        <v>163.49014714155658</v>
      </c>
      <c r="H30" s="122">
        <v>152.8348041600851</v>
      </c>
      <c r="I30" s="122">
        <v>147.25869249020755</v>
      </c>
      <c r="J30" s="122">
        <v>141.26424915721449</v>
      </c>
      <c r="K30" s="122">
        <v>126.75998017176973</v>
      </c>
      <c r="L30" s="122">
        <v>120.5831898070775</v>
      </c>
      <c r="M30" s="122">
        <v>113.54121141468897</v>
      </c>
      <c r="N30" s="122">
        <v>104.33301501686212</v>
      </c>
      <c r="O30" s="122">
        <v>98.097516976770621</v>
      </c>
      <c r="P30" s="122">
        <v>96.723593229387362</v>
      </c>
      <c r="Q30" s="122">
        <v>91.000227058679613</v>
      </c>
      <c r="R30" s="122">
        <v>92.188801207964218</v>
      </c>
      <c r="S30" s="122">
        <v>95.777368290068594</v>
      </c>
      <c r="T30" s="122">
        <v>92.218763565593093</v>
      </c>
      <c r="U30" s="122">
        <v>82.566200699476781</v>
      </c>
      <c r="V30" s="122">
        <v>76.863217954335198</v>
      </c>
      <c r="W30" s="122">
        <v>81.863453558546794</v>
      </c>
      <c r="DA30" s="130" t="s">
        <v>1597</v>
      </c>
    </row>
    <row r="31" spans="1:105" ht="12" customHeight="1" x14ac:dyDescent="0.25">
      <c r="A31" s="97" t="s">
        <v>141</v>
      </c>
      <c r="B31" s="98">
        <v>196.68095630468798</v>
      </c>
      <c r="C31" s="98">
        <v>174.42024520019262</v>
      </c>
      <c r="D31" s="98">
        <v>161.80053025278164</v>
      </c>
      <c r="E31" s="98">
        <v>144.78537954814311</v>
      </c>
      <c r="F31" s="98">
        <v>135.66333280016761</v>
      </c>
      <c r="G31" s="98">
        <v>124.36794392575449</v>
      </c>
      <c r="H31" s="98">
        <v>103.77317211729671</v>
      </c>
      <c r="I31" s="98">
        <v>94.432262830847463</v>
      </c>
      <c r="J31" s="98">
        <v>87.640390488884236</v>
      </c>
      <c r="K31" s="98">
        <v>76.391405656402</v>
      </c>
      <c r="L31" s="98">
        <v>69.010969967688666</v>
      </c>
      <c r="M31" s="98">
        <v>60.542865886840474</v>
      </c>
      <c r="N31" s="98">
        <v>53.891531220263438</v>
      </c>
      <c r="O31" s="98">
        <v>51.892371785345425</v>
      </c>
      <c r="P31" s="98">
        <v>50.717661735243226</v>
      </c>
      <c r="Q31" s="98">
        <v>48.867828698360931</v>
      </c>
      <c r="R31" s="98">
        <v>49.826706192483492</v>
      </c>
      <c r="S31" s="98">
        <v>51.064337315889397</v>
      </c>
      <c r="T31" s="98">
        <v>47.271639468834501</v>
      </c>
      <c r="U31" s="98">
        <v>39.151611393258825</v>
      </c>
      <c r="V31" s="98">
        <v>34.439311095669247</v>
      </c>
      <c r="W31" s="98">
        <v>37.087797319147221</v>
      </c>
      <c r="DA31" s="63" t="s">
        <v>1598</v>
      </c>
    </row>
    <row r="32" spans="1:105" ht="12" customHeight="1" x14ac:dyDescent="0.25">
      <c r="A32" s="97" t="s">
        <v>140</v>
      </c>
      <c r="B32" s="98">
        <v>0.22457782386359265</v>
      </c>
      <c r="C32" s="98">
        <v>0.20393271600027207</v>
      </c>
      <c r="D32" s="98">
        <v>0.16304779010627066</v>
      </c>
      <c r="E32" s="98">
        <v>0.15791901201927844</v>
      </c>
      <c r="F32" s="98">
        <v>0.15943985460081853</v>
      </c>
      <c r="G32" s="98">
        <v>0.1503912170721925</v>
      </c>
      <c r="H32" s="98">
        <v>0.12755867384000094</v>
      </c>
      <c r="I32" s="98">
        <v>0.14171607999783772</v>
      </c>
      <c r="J32" s="98">
        <v>0.16764126498905726</v>
      </c>
      <c r="K32" s="98">
        <v>0.17760991754680924</v>
      </c>
      <c r="L32" s="98">
        <v>0.18306684064457374</v>
      </c>
      <c r="M32" s="98">
        <v>0.15746115532941077</v>
      </c>
      <c r="N32" s="98">
        <v>0.16296007480686844</v>
      </c>
      <c r="O32" s="98">
        <v>0.19829634729194512</v>
      </c>
      <c r="P32" s="98">
        <v>0.20868160313087389</v>
      </c>
      <c r="Q32" s="98">
        <v>0.2307937740309538</v>
      </c>
      <c r="R32" s="98">
        <v>0.26030783396650276</v>
      </c>
      <c r="S32" s="98">
        <v>0.29484791909080627</v>
      </c>
      <c r="T32" s="98">
        <v>0.28746840431391468</v>
      </c>
      <c r="U32" s="98">
        <v>0.25030713268409333</v>
      </c>
      <c r="V32" s="98">
        <v>0.23047130759860956</v>
      </c>
      <c r="W32" s="98">
        <v>0.27283542044324843</v>
      </c>
      <c r="DA32" s="63" t="s">
        <v>1599</v>
      </c>
    </row>
    <row r="33" spans="1:105" ht="12" customHeight="1" x14ac:dyDescent="0.25">
      <c r="A33" s="100" t="s">
        <v>50</v>
      </c>
      <c r="B33" s="101">
        <v>4.2994801756610482E-2</v>
      </c>
      <c r="C33" s="101">
        <v>6.9742778925873744E-2</v>
      </c>
      <c r="D33" s="101">
        <v>2.5731041235523781E-2</v>
      </c>
      <c r="E33" s="101">
        <v>1.636006251343879E-2</v>
      </c>
      <c r="F33" s="101">
        <v>2.1457521945694981E-2</v>
      </c>
      <c r="G33" s="101">
        <v>2.0110837970797144E-2</v>
      </c>
      <c r="H33" s="101">
        <v>2.2003092279165828E-2</v>
      </c>
      <c r="I33" s="101">
        <v>2.1026415837579103E-2</v>
      </c>
      <c r="J33" s="101">
        <v>2.3674744452722721E-2</v>
      </c>
      <c r="K33" s="101">
        <v>2.399904154409524E-2</v>
      </c>
      <c r="L33" s="101">
        <v>2.3921213855060748E-2</v>
      </c>
      <c r="M33" s="101">
        <v>2.8421724108490951E-2</v>
      </c>
      <c r="N33" s="101">
        <v>2.120218456929646E-2</v>
      </c>
      <c r="O33" s="101">
        <v>1.7972209827072129E-2</v>
      </c>
      <c r="P33" s="101">
        <v>3.1609578569074086E-2</v>
      </c>
      <c r="Q33" s="101">
        <v>1.2078536911211898E-2</v>
      </c>
      <c r="R33" s="101">
        <v>1.7451443418223144E-2</v>
      </c>
      <c r="S33" s="101">
        <v>2.9255572637408061E-2</v>
      </c>
      <c r="T33" s="101">
        <v>3.1124346803162652E-2</v>
      </c>
      <c r="U33" s="101">
        <v>3.211208875574894E-2</v>
      </c>
      <c r="V33" s="101">
        <v>2.4078989225943231E-2</v>
      </c>
      <c r="W33" s="101">
        <v>2.3742323927995659E-2</v>
      </c>
      <c r="DA33" s="131" t="s">
        <v>1600</v>
      </c>
    </row>
    <row r="34" spans="1:105" ht="12" customHeight="1" x14ac:dyDescent="0.25">
      <c r="A34" s="103" t="s">
        <v>52</v>
      </c>
      <c r="B34" s="104">
        <v>0.18158302210698218</v>
      </c>
      <c r="C34" s="104">
        <v>0.13418993707439833</v>
      </c>
      <c r="D34" s="104">
        <v>0.13731674887074688</v>
      </c>
      <c r="E34" s="104">
        <v>0.14155894950583964</v>
      </c>
      <c r="F34" s="104">
        <v>0.13798233265512355</v>
      </c>
      <c r="G34" s="104">
        <v>0.13028037910139537</v>
      </c>
      <c r="H34" s="104">
        <v>0.10555558156083512</v>
      </c>
      <c r="I34" s="104">
        <v>0.12068966416025861</v>
      </c>
      <c r="J34" s="104">
        <v>0.14396652053633455</v>
      </c>
      <c r="K34" s="104">
        <v>0.153610876002714</v>
      </c>
      <c r="L34" s="104">
        <v>0.159145626789513</v>
      </c>
      <c r="M34" s="104">
        <v>0.12903943122091982</v>
      </c>
      <c r="N34" s="104">
        <v>0.14175789023757199</v>
      </c>
      <c r="O34" s="104">
        <v>0.180324137464873</v>
      </c>
      <c r="P34" s="104">
        <v>0.1770720245617998</v>
      </c>
      <c r="Q34" s="104">
        <v>0.21871523711974192</v>
      </c>
      <c r="R34" s="104">
        <v>0.24285639054827962</v>
      </c>
      <c r="S34" s="104">
        <v>0.26559234645339819</v>
      </c>
      <c r="T34" s="104">
        <v>0.25634405751075201</v>
      </c>
      <c r="U34" s="104">
        <v>0.21819504392834441</v>
      </c>
      <c r="V34" s="104">
        <v>0.20639231837266633</v>
      </c>
      <c r="W34" s="104">
        <v>0.24909309651525277</v>
      </c>
      <c r="DA34" s="132" t="s">
        <v>1601</v>
      </c>
    </row>
    <row r="35" spans="1:105" ht="12" customHeight="1" x14ac:dyDescent="0.25">
      <c r="A35" s="106" t="s">
        <v>122</v>
      </c>
      <c r="B35" s="101">
        <v>20.274148929593863</v>
      </c>
      <c r="C35" s="101">
        <v>26.661234712256679</v>
      </c>
      <c r="D35" s="101">
        <v>26.627917179425744</v>
      </c>
      <c r="E35" s="101">
        <v>24.382019140243681</v>
      </c>
      <c r="F35" s="101">
        <v>26.926247012618656</v>
      </c>
      <c r="G35" s="101">
        <v>34.663652173908467</v>
      </c>
      <c r="H35" s="101">
        <v>42.97714949040725</v>
      </c>
      <c r="I35" s="101">
        <v>44.681169639261562</v>
      </c>
      <c r="J35" s="101">
        <v>43.314197710917391</v>
      </c>
      <c r="K35" s="101">
        <v>39.144267323945783</v>
      </c>
      <c r="L35" s="101">
        <v>39.087920483197848</v>
      </c>
      <c r="M35" s="101">
        <v>40.217140469087489</v>
      </c>
      <c r="N35" s="101">
        <v>37.377518459105247</v>
      </c>
      <c r="O35" s="101">
        <v>32.820269571222667</v>
      </c>
      <c r="P35" s="101">
        <v>31.668987394634112</v>
      </c>
      <c r="Q35" s="101">
        <v>28.821926987588959</v>
      </c>
      <c r="R35" s="101">
        <v>28.074137385601112</v>
      </c>
      <c r="S35" s="101">
        <v>28.39884535254302</v>
      </c>
      <c r="T35" s="101">
        <v>27.857372246068731</v>
      </c>
      <c r="U35" s="101">
        <v>25.903192728433513</v>
      </c>
      <c r="V35" s="101">
        <v>24.968177972852306</v>
      </c>
      <c r="W35" s="101">
        <v>26.290915981439987</v>
      </c>
      <c r="DA35" s="131" t="s">
        <v>1602</v>
      </c>
    </row>
    <row r="36" spans="1:105" ht="12" customHeight="1" x14ac:dyDescent="0.25">
      <c r="A36" s="107" t="s">
        <v>121</v>
      </c>
      <c r="B36" s="104">
        <v>2.2813881557491809</v>
      </c>
      <c r="C36" s="104">
        <v>3.050710190166563</v>
      </c>
      <c r="D36" s="104">
        <v>2.7931949979038988</v>
      </c>
      <c r="E36" s="104">
        <v>2.706645743470665</v>
      </c>
      <c r="F36" s="104">
        <v>3.3140617026386021</v>
      </c>
      <c r="G36" s="104">
        <v>4.3081598248214199</v>
      </c>
      <c r="H36" s="104">
        <v>5.9569238785411489</v>
      </c>
      <c r="I36" s="104">
        <v>8.0035439401006911</v>
      </c>
      <c r="J36" s="104">
        <v>10.142019692423824</v>
      </c>
      <c r="K36" s="104">
        <v>11.046697273875138</v>
      </c>
      <c r="L36" s="104">
        <v>12.301232515546415</v>
      </c>
      <c r="M36" s="104">
        <v>12.62374390343161</v>
      </c>
      <c r="N36" s="104">
        <v>12.901005262686569</v>
      </c>
      <c r="O36" s="104">
        <v>13.18657927291058</v>
      </c>
      <c r="P36" s="104">
        <v>14.128262496379154</v>
      </c>
      <c r="Q36" s="104">
        <v>13.079677598698767</v>
      </c>
      <c r="R36" s="104">
        <v>14.027649795913108</v>
      </c>
      <c r="S36" s="104">
        <v>16.019337702545371</v>
      </c>
      <c r="T36" s="104">
        <v>16.802283446375945</v>
      </c>
      <c r="U36" s="104">
        <v>17.26108944510035</v>
      </c>
      <c r="V36" s="104">
        <v>17.225257578215036</v>
      </c>
      <c r="W36" s="104">
        <v>18.211904837516332</v>
      </c>
      <c r="DA36" s="132" t="s">
        <v>1603</v>
      </c>
    </row>
    <row r="37" spans="1:105" ht="12" customHeight="1" x14ac:dyDescent="0.25">
      <c r="A37" s="108" t="s">
        <v>53</v>
      </c>
      <c r="B37" s="98">
        <v>0.38739667270485911</v>
      </c>
      <c r="C37" s="98">
        <v>0.95852447871530455</v>
      </c>
      <c r="D37" s="98">
        <v>0.39600256614113338</v>
      </c>
      <c r="E37" s="98">
        <v>0.24588926315375723</v>
      </c>
      <c r="F37" s="98">
        <v>0.39817736188989494</v>
      </c>
      <c r="G37" s="98">
        <v>0.51334645936126622</v>
      </c>
      <c r="H37" s="98">
        <v>0.93891994150034042</v>
      </c>
      <c r="I37" s="98">
        <v>1.0811801987806922</v>
      </c>
      <c r="J37" s="98">
        <v>1.2990334039905869</v>
      </c>
      <c r="K37" s="98">
        <v>1.3453050756820117</v>
      </c>
      <c r="L37" s="98">
        <v>1.4544062915509794</v>
      </c>
      <c r="M37" s="98">
        <v>2.072824895128857</v>
      </c>
      <c r="N37" s="98">
        <v>1.5458349259147988</v>
      </c>
      <c r="O37" s="98">
        <v>1.0607082578222637</v>
      </c>
      <c r="P37" s="98">
        <v>2.0367679553947138</v>
      </c>
      <c r="Q37" s="98">
        <v>0.56340456152994856</v>
      </c>
      <c r="R37" s="98">
        <v>0.82680046408138774</v>
      </c>
      <c r="S37" s="98">
        <v>1.5378409625249421</v>
      </c>
      <c r="T37" s="98">
        <v>1.7884827224820892</v>
      </c>
      <c r="U37" s="98">
        <v>2.2500306442239011</v>
      </c>
      <c r="V37" s="98">
        <v>1.8357760431292558</v>
      </c>
      <c r="W37" s="98">
        <v>1.5601657745214252</v>
      </c>
      <c r="DA37" s="63" t="s">
        <v>1604</v>
      </c>
    </row>
    <row r="38" spans="1:105" ht="12" customHeight="1" x14ac:dyDescent="0.25">
      <c r="A38" s="108" t="s">
        <v>52</v>
      </c>
      <c r="B38" s="98">
        <v>1.8939914830443219</v>
      </c>
      <c r="C38" s="98">
        <v>2.0921857114512585</v>
      </c>
      <c r="D38" s="98">
        <v>2.3971924317627655</v>
      </c>
      <c r="E38" s="98">
        <v>2.460756480316908</v>
      </c>
      <c r="F38" s="98">
        <v>2.9158843407487072</v>
      </c>
      <c r="G38" s="98">
        <v>3.7948133654601537</v>
      </c>
      <c r="H38" s="98">
        <v>5.0180039370408087</v>
      </c>
      <c r="I38" s="98">
        <v>6.9223637413199981</v>
      </c>
      <c r="J38" s="98">
        <v>8.842986288433238</v>
      </c>
      <c r="K38" s="98">
        <v>9.7013921981931261</v>
      </c>
      <c r="L38" s="98">
        <v>10.846826223995436</v>
      </c>
      <c r="M38" s="98">
        <v>10.550919008302753</v>
      </c>
      <c r="N38" s="98">
        <v>11.355170336771771</v>
      </c>
      <c r="O38" s="98">
        <v>12.125871015088316</v>
      </c>
      <c r="P38" s="98">
        <v>12.09149454098444</v>
      </c>
      <c r="Q38" s="98">
        <v>12.516273037168819</v>
      </c>
      <c r="R38" s="98">
        <v>13.200849331831721</v>
      </c>
      <c r="S38" s="98">
        <v>14.481496740020431</v>
      </c>
      <c r="T38" s="98">
        <v>15.013800723893855</v>
      </c>
      <c r="U38" s="98">
        <v>15.011058800876448</v>
      </c>
      <c r="V38" s="98">
        <v>15.38948153508578</v>
      </c>
      <c r="W38" s="98">
        <v>16.651739062994906</v>
      </c>
      <c r="DA38" s="63" t="s">
        <v>1605</v>
      </c>
    </row>
    <row r="39" spans="1:105" ht="12" customHeight="1" x14ac:dyDescent="0.25">
      <c r="A39" s="121" t="s">
        <v>54</v>
      </c>
      <c r="B39" s="122">
        <v>100.08452597123352</v>
      </c>
      <c r="C39" s="122">
        <v>101.31081084891386</v>
      </c>
      <c r="D39" s="122">
        <v>95.748427784845774</v>
      </c>
      <c r="E39" s="122">
        <v>92.398578995120857</v>
      </c>
      <c r="F39" s="122">
        <v>88.828485892631164</v>
      </c>
      <c r="G39" s="122">
        <v>86.923039466539507</v>
      </c>
      <c r="H39" s="122">
        <v>93.096299450734151</v>
      </c>
      <c r="I39" s="122">
        <v>89.523867937941958</v>
      </c>
      <c r="J39" s="122">
        <v>85.295915860397727</v>
      </c>
      <c r="K39" s="122">
        <v>76.207506955805641</v>
      </c>
      <c r="L39" s="122">
        <v>72.469328372613901</v>
      </c>
      <c r="M39" s="122">
        <v>62.103332378373196</v>
      </c>
      <c r="N39" s="122">
        <v>56.632243515010344</v>
      </c>
      <c r="O39" s="122">
        <v>47.463605157518501</v>
      </c>
      <c r="P39" s="122">
        <v>50.31358512328417</v>
      </c>
      <c r="Q39" s="122">
        <v>49.159152235315915</v>
      </c>
      <c r="R39" s="122">
        <v>48.728005681428279</v>
      </c>
      <c r="S39" s="122">
        <v>49.996745618974565</v>
      </c>
      <c r="T39" s="122">
        <v>51.779294378321772</v>
      </c>
      <c r="U39" s="122">
        <v>44.39758022452645</v>
      </c>
      <c r="V39" s="122">
        <v>41.182960601947784</v>
      </c>
      <c r="W39" s="122">
        <v>42.882091211248706</v>
      </c>
      <c r="DA39" s="130" t="s">
        <v>1606</v>
      </c>
    </row>
    <row r="40" spans="1:105" ht="12" customHeight="1" x14ac:dyDescent="0.25">
      <c r="A40" s="97" t="s">
        <v>50</v>
      </c>
      <c r="B40" s="98">
        <v>39.650222550289087</v>
      </c>
      <c r="C40" s="98">
        <v>36.40688957957699</v>
      </c>
      <c r="D40" s="98">
        <v>35.055897214098408</v>
      </c>
      <c r="E40" s="98">
        <v>33.138581112824667</v>
      </c>
      <c r="F40" s="98">
        <v>31.932869541127538</v>
      </c>
      <c r="G40" s="98">
        <v>30.065195975599138</v>
      </c>
      <c r="H40" s="98">
        <v>27.142553098653877</v>
      </c>
      <c r="I40" s="98">
        <v>26.061674820812275</v>
      </c>
      <c r="J40" s="98">
        <v>24.860033838807453</v>
      </c>
      <c r="K40" s="98">
        <v>22.328982750758303</v>
      </c>
      <c r="L40" s="98">
        <v>20.075449807070022</v>
      </c>
      <c r="M40" s="98">
        <v>17.654045684249208</v>
      </c>
      <c r="N40" s="98">
        <v>16.188765924654422</v>
      </c>
      <c r="O40" s="98">
        <v>14.914218023812776</v>
      </c>
      <c r="P40" s="98">
        <v>14.30389736156649</v>
      </c>
      <c r="Q40" s="98">
        <v>14.091411916974355</v>
      </c>
      <c r="R40" s="98">
        <v>14.078283814879867</v>
      </c>
      <c r="S40" s="98">
        <v>14.481062440707824</v>
      </c>
      <c r="T40" s="98">
        <v>14.234291483687672</v>
      </c>
      <c r="U40" s="98">
        <v>11.199018557996943</v>
      </c>
      <c r="V40" s="98">
        <v>9.8477422299422912</v>
      </c>
      <c r="W40" s="98">
        <v>10.616094977689581</v>
      </c>
      <c r="DA40" s="63" t="s">
        <v>1607</v>
      </c>
    </row>
    <row r="41" spans="1:105" ht="12" customHeight="1" x14ac:dyDescent="0.25">
      <c r="A41" s="109" t="s">
        <v>120</v>
      </c>
      <c r="B41" s="33">
        <v>60.434303420944424</v>
      </c>
      <c r="C41" s="33">
        <v>64.903921269336863</v>
      </c>
      <c r="D41" s="33">
        <v>60.692530570747365</v>
      </c>
      <c r="E41" s="33">
        <v>59.259997882296183</v>
      </c>
      <c r="F41" s="33">
        <v>56.895616351503634</v>
      </c>
      <c r="G41" s="33">
        <v>56.857843490940368</v>
      </c>
      <c r="H41" s="33">
        <v>65.953746352080273</v>
      </c>
      <c r="I41" s="33">
        <v>63.462193117129686</v>
      </c>
      <c r="J41" s="33">
        <v>60.435882021590274</v>
      </c>
      <c r="K41" s="33">
        <v>53.878524205047334</v>
      </c>
      <c r="L41" s="33">
        <v>52.393878565543879</v>
      </c>
      <c r="M41" s="33">
        <v>44.449286694123991</v>
      </c>
      <c r="N41" s="33">
        <v>40.443477590355918</v>
      </c>
      <c r="O41" s="33">
        <v>32.549387133705721</v>
      </c>
      <c r="P41" s="33">
        <v>36.009687761717679</v>
      </c>
      <c r="Q41" s="33">
        <v>35.067740318341556</v>
      </c>
      <c r="R41" s="33">
        <v>34.649721866548411</v>
      </c>
      <c r="S41" s="33">
        <v>35.515683178266741</v>
      </c>
      <c r="T41" s="33">
        <v>37.545002894634102</v>
      </c>
      <c r="U41" s="33">
        <v>33.198561666529507</v>
      </c>
      <c r="V41" s="33">
        <v>31.335218372005489</v>
      </c>
      <c r="W41" s="33">
        <v>32.265996233559129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2610.5861008211173</v>
      </c>
      <c r="C43" s="117">
        <f t="shared" si="14"/>
        <v>2665.6359960769983</v>
      </c>
      <c r="D43" s="117">
        <f t="shared" si="14"/>
        <v>2620.4742151988194</v>
      </c>
      <c r="E43" s="117">
        <f t="shared" si="14"/>
        <v>2874.8293839779935</v>
      </c>
      <c r="F43" s="117">
        <f t="shared" si="14"/>
        <v>3149.4313400037508</v>
      </c>
      <c r="G43" s="117">
        <f t="shared" si="14"/>
        <v>3068.0154037036009</v>
      </c>
      <c r="H43" s="117">
        <f t="shared" si="14"/>
        <v>2710.9098467483072</v>
      </c>
      <c r="I43" s="117">
        <f t="shared" si="14"/>
        <v>2579.7736406484996</v>
      </c>
      <c r="J43" s="117">
        <f t="shared" si="14"/>
        <v>2451.1472999075791</v>
      </c>
      <c r="K43" s="117">
        <f t="shared" si="14"/>
        <v>2325.3245539172472</v>
      </c>
      <c r="L43" s="117">
        <f t="shared" si="14"/>
        <v>2345.6313323626509</v>
      </c>
      <c r="M43" s="117">
        <f t="shared" si="14"/>
        <v>2028.7871641471102</v>
      </c>
      <c r="N43" s="117">
        <f t="shared" si="14"/>
        <v>1902.7781878581864</v>
      </c>
      <c r="O43" s="117">
        <f t="shared" si="14"/>
        <v>1983.6084617978156</v>
      </c>
      <c r="P43" s="117">
        <f t="shared" si="14"/>
        <v>2049.3480626644296</v>
      </c>
      <c r="Q43" s="117">
        <f t="shared" si="14"/>
        <v>2419.3104436652229</v>
      </c>
      <c r="R43" s="117">
        <f t="shared" ref="R43:V43" si="15">R44+R47+R49+R58</f>
        <v>2163.9310650873472</v>
      </c>
      <c r="S43" s="117">
        <f t="shared" si="15"/>
        <v>2134.1828543807578</v>
      </c>
      <c r="T43" s="117">
        <f t="shared" si="15"/>
        <v>2202.7386268301716</v>
      </c>
      <c r="U43" s="117">
        <f t="shared" si="15"/>
        <v>1946.2722947028942</v>
      </c>
      <c r="V43" s="117">
        <f t="shared" si="15"/>
        <v>2058.7529794806665</v>
      </c>
      <c r="W43" s="117">
        <f t="shared" ref="W43" si="16">W44+W47+W49+W58</f>
        <v>2026.5178841852296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2034.7960219997799</v>
      </c>
      <c r="C44" s="122">
        <f t="shared" si="17"/>
        <v>2032.8755019230409</v>
      </c>
      <c r="D44" s="122">
        <f t="shared" si="17"/>
        <v>2016.0084882050294</v>
      </c>
      <c r="E44" s="122">
        <f t="shared" si="17"/>
        <v>2271.2599471622261</v>
      </c>
      <c r="F44" s="122">
        <f t="shared" si="17"/>
        <v>2544.8999004795128</v>
      </c>
      <c r="G44" s="122">
        <f t="shared" si="17"/>
        <v>2465.9963323355068</v>
      </c>
      <c r="H44" s="122">
        <f t="shared" si="17"/>
        <v>2115.8915583911607</v>
      </c>
      <c r="I44" s="122">
        <f t="shared" si="17"/>
        <v>2028.4220850364557</v>
      </c>
      <c r="J44" s="122">
        <f t="shared" si="17"/>
        <v>1920.3159824096172</v>
      </c>
      <c r="K44" s="122">
        <f t="shared" si="17"/>
        <v>1832.1704942908473</v>
      </c>
      <c r="L44" s="122">
        <f t="shared" si="17"/>
        <v>1863.7178845229482</v>
      </c>
      <c r="M44" s="122">
        <f t="shared" si="17"/>
        <v>1561.7161769449283</v>
      </c>
      <c r="N44" s="122">
        <f t="shared" si="17"/>
        <v>1450.4013708385492</v>
      </c>
      <c r="O44" s="122">
        <f t="shared" si="17"/>
        <v>1507.6731916364643</v>
      </c>
      <c r="P44" s="122">
        <f t="shared" si="17"/>
        <v>1508.7666035004884</v>
      </c>
      <c r="Q44" s="122">
        <f t="shared" si="17"/>
        <v>1817.6746749475008</v>
      </c>
      <c r="R44" s="122">
        <f t="shared" ref="R44:V44" si="18">SUM(R45:R46)</f>
        <v>1561.1465056367733</v>
      </c>
      <c r="S44" s="122">
        <f t="shared" si="18"/>
        <v>1525.8763838513621</v>
      </c>
      <c r="T44" s="122">
        <f t="shared" si="18"/>
        <v>1604.4029954300895</v>
      </c>
      <c r="U44" s="122">
        <f t="shared" si="18"/>
        <v>1389.8680773100305</v>
      </c>
      <c r="V44" s="122">
        <f t="shared" si="18"/>
        <v>1498.5988749537771</v>
      </c>
      <c r="W44" s="122">
        <f t="shared" ref="W44" si="19">SUM(W45:W46)</f>
        <v>1456.3748366741158</v>
      </c>
      <c r="DA44" s="130" t="s">
        <v>1610</v>
      </c>
    </row>
    <row r="45" spans="1:105" ht="12" customHeight="1" x14ac:dyDescent="0.25">
      <c r="A45" s="97" t="s">
        <v>216</v>
      </c>
      <c r="B45" s="98">
        <v>2016.0488966904852</v>
      </c>
      <c r="C45" s="98">
        <v>2014.0006945775085</v>
      </c>
      <c r="D45" s="98">
        <v>1997.6957447613884</v>
      </c>
      <c r="E45" s="98">
        <v>2251.6907007559093</v>
      </c>
      <c r="F45" s="98">
        <v>2522.7336052855385</v>
      </c>
      <c r="G45" s="98">
        <v>2445.0556934135875</v>
      </c>
      <c r="H45" s="98">
        <v>2098.5521220444875</v>
      </c>
      <c r="I45" s="98">
        <v>2011.7614185472328</v>
      </c>
      <c r="J45" s="98">
        <v>1904.6895155857628</v>
      </c>
      <c r="K45" s="98">
        <v>1817.5484627387825</v>
      </c>
      <c r="L45" s="98">
        <v>1848.6763561670018</v>
      </c>
      <c r="M45" s="98">
        <v>1548.5760819719121</v>
      </c>
      <c r="N45" s="98">
        <v>1437.8428250692646</v>
      </c>
      <c r="O45" s="98">
        <v>1493.7816064775009</v>
      </c>
      <c r="P45" s="98">
        <v>1494.4002507881919</v>
      </c>
      <c r="Q45" s="98">
        <v>1800.5769036017964</v>
      </c>
      <c r="R45" s="98">
        <v>1546.1552307251363</v>
      </c>
      <c r="S45" s="98">
        <v>1511.2240135664474</v>
      </c>
      <c r="T45" s="98">
        <v>1588.6728002292916</v>
      </c>
      <c r="U45" s="98">
        <v>1376.1956100124205</v>
      </c>
      <c r="V45" s="98">
        <v>1483.584823731728</v>
      </c>
      <c r="W45" s="98">
        <v>1441.508770421324</v>
      </c>
      <c r="DA45" s="63" t="s">
        <v>1611</v>
      </c>
    </row>
    <row r="46" spans="1:105" ht="12" customHeight="1" x14ac:dyDescent="0.25">
      <c r="A46" s="97" t="s">
        <v>53</v>
      </c>
      <c r="B46" s="98">
        <v>18.747125309294592</v>
      </c>
      <c r="C46" s="98">
        <v>18.874807345532474</v>
      </c>
      <c r="D46" s="98">
        <v>18.312743443640986</v>
      </c>
      <c r="E46" s="98">
        <v>19.569246406316765</v>
      </c>
      <c r="F46" s="98">
        <v>22.16629519397441</v>
      </c>
      <c r="G46" s="98">
        <v>20.940638921919305</v>
      </c>
      <c r="H46" s="98">
        <v>17.3394363466732</v>
      </c>
      <c r="I46" s="98">
        <v>16.660666489222812</v>
      </c>
      <c r="J46" s="98">
        <v>15.626466823854445</v>
      </c>
      <c r="K46" s="98">
        <v>14.622031552064778</v>
      </c>
      <c r="L46" s="98">
        <v>15.041528355946465</v>
      </c>
      <c r="M46" s="98">
        <v>13.1400949730162</v>
      </c>
      <c r="N46" s="98">
        <v>12.558545769284514</v>
      </c>
      <c r="O46" s="98">
        <v>13.891585158963339</v>
      </c>
      <c r="P46" s="98">
        <v>14.366352712296498</v>
      </c>
      <c r="Q46" s="98">
        <v>17.097771345704249</v>
      </c>
      <c r="R46" s="98">
        <v>14.991274911636953</v>
      </c>
      <c r="S46" s="98">
        <v>14.652370284914696</v>
      </c>
      <c r="T46" s="98">
        <v>15.730195200797782</v>
      </c>
      <c r="U46" s="98">
        <v>13.672467297609844</v>
      </c>
      <c r="V46" s="98">
        <v>15.014051222049206</v>
      </c>
      <c r="W46" s="98">
        <v>14.866066252791761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7.7617836248922254</v>
      </c>
      <c r="C47" s="122">
        <f t="shared" si="20"/>
        <v>9.4918265901611729</v>
      </c>
      <c r="D47" s="122">
        <f t="shared" si="20"/>
        <v>7.6074673467145555</v>
      </c>
      <c r="E47" s="122">
        <f t="shared" si="20"/>
        <v>15.449689125683992</v>
      </c>
      <c r="F47" s="122">
        <f t="shared" si="20"/>
        <v>14.336253598557326</v>
      </c>
      <c r="G47" s="122">
        <f t="shared" si="20"/>
        <v>19.796135787019384</v>
      </c>
      <c r="H47" s="122">
        <f t="shared" si="20"/>
        <v>20.598318792830757</v>
      </c>
      <c r="I47" s="122">
        <f t="shared" si="20"/>
        <v>11.784903010046349</v>
      </c>
      <c r="J47" s="122">
        <f t="shared" si="20"/>
        <v>13.161587488874613</v>
      </c>
      <c r="K47" s="122">
        <f t="shared" si="20"/>
        <v>19.144555342687383</v>
      </c>
      <c r="L47" s="122">
        <f t="shared" si="20"/>
        <v>18.003076501962202</v>
      </c>
      <c r="M47" s="122">
        <f t="shared" si="20"/>
        <v>16.994709614956935</v>
      </c>
      <c r="N47" s="122">
        <f t="shared" si="20"/>
        <v>16.586510054767551</v>
      </c>
      <c r="O47" s="122">
        <f t="shared" si="20"/>
        <v>16.517361869359796</v>
      </c>
      <c r="P47" s="122">
        <f t="shared" si="20"/>
        <v>15.585174987378476</v>
      </c>
      <c r="Q47" s="122">
        <f t="shared" si="20"/>
        <v>28.44873241116591</v>
      </c>
      <c r="R47" s="122">
        <f t="shared" si="20"/>
        <v>31.484947505042939</v>
      </c>
      <c r="S47" s="122">
        <f t="shared" si="20"/>
        <v>36.584251784685833</v>
      </c>
      <c r="T47" s="122">
        <f t="shared" si="20"/>
        <v>28.328396494954962</v>
      </c>
      <c r="U47" s="122">
        <f t="shared" si="20"/>
        <v>25.925161445615043</v>
      </c>
      <c r="V47" s="122">
        <f t="shared" si="20"/>
        <v>24.094721026285523</v>
      </c>
      <c r="W47" s="122">
        <f t="shared" si="20"/>
        <v>22.415734788988704</v>
      </c>
      <c r="DA47" s="130" t="s">
        <v>1613</v>
      </c>
    </row>
    <row r="48" spans="1:105" ht="12" customHeight="1" x14ac:dyDescent="0.25">
      <c r="A48" s="97" t="s">
        <v>53</v>
      </c>
      <c r="B48" s="98">
        <v>7.7617836248922254</v>
      </c>
      <c r="C48" s="98">
        <v>9.4918265901611729</v>
      </c>
      <c r="D48" s="98">
        <v>7.6074673467145555</v>
      </c>
      <c r="E48" s="98">
        <v>15.449689125683992</v>
      </c>
      <c r="F48" s="98">
        <v>14.336253598557326</v>
      </c>
      <c r="G48" s="98">
        <v>19.796135787019384</v>
      </c>
      <c r="H48" s="98">
        <v>20.598318792830757</v>
      </c>
      <c r="I48" s="98">
        <v>11.784903010046349</v>
      </c>
      <c r="J48" s="98">
        <v>13.161587488874613</v>
      </c>
      <c r="K48" s="98">
        <v>19.144555342687383</v>
      </c>
      <c r="L48" s="98">
        <v>18.003076501962202</v>
      </c>
      <c r="M48" s="98">
        <v>16.994709614956935</v>
      </c>
      <c r="N48" s="98">
        <v>16.586510054767551</v>
      </c>
      <c r="O48" s="98">
        <v>16.517361869359796</v>
      </c>
      <c r="P48" s="98">
        <v>15.585174987378476</v>
      </c>
      <c r="Q48" s="98">
        <v>28.44873241116591</v>
      </c>
      <c r="R48" s="98">
        <v>31.484947505042939</v>
      </c>
      <c r="S48" s="98">
        <v>36.584251784685833</v>
      </c>
      <c r="T48" s="98">
        <v>28.328396494954962</v>
      </c>
      <c r="U48" s="98">
        <v>25.925161445615043</v>
      </c>
      <c r="V48" s="98">
        <v>24.094721026285523</v>
      </c>
      <c r="W48" s="98">
        <v>22.415734788988704</v>
      </c>
      <c r="DA48" s="63" t="s">
        <v>1614</v>
      </c>
    </row>
    <row r="49" spans="1:105" ht="12" customHeight="1" x14ac:dyDescent="0.25">
      <c r="A49" s="121" t="s">
        <v>55</v>
      </c>
      <c r="B49" s="122">
        <v>378.17270731994154</v>
      </c>
      <c r="C49" s="122">
        <v>419.18301399557254</v>
      </c>
      <c r="D49" s="122">
        <v>393.25712429121666</v>
      </c>
      <c r="E49" s="122">
        <v>378.1022104898949</v>
      </c>
      <c r="F49" s="122">
        <v>380.59180923433473</v>
      </c>
      <c r="G49" s="122">
        <v>376.25297822751224</v>
      </c>
      <c r="H49" s="122">
        <v>359.907832920722</v>
      </c>
      <c r="I49" s="122">
        <v>338.58852000309349</v>
      </c>
      <c r="J49" s="122">
        <v>327.38634280466613</v>
      </c>
      <c r="K49" s="122">
        <v>298.66367023126577</v>
      </c>
      <c r="L49" s="122">
        <v>291.22540614066827</v>
      </c>
      <c r="M49" s="122">
        <v>292.55938091148795</v>
      </c>
      <c r="N49" s="122">
        <v>281.759084321812</v>
      </c>
      <c r="O49" s="122">
        <v>310.54190470190156</v>
      </c>
      <c r="P49" s="122">
        <v>346.1985043708836</v>
      </c>
      <c r="Q49" s="122">
        <v>380.15728576360448</v>
      </c>
      <c r="R49" s="122">
        <v>372.50837414347461</v>
      </c>
      <c r="S49" s="122">
        <v>372.92234934467893</v>
      </c>
      <c r="T49" s="122">
        <v>365.67787720106901</v>
      </c>
      <c r="U49" s="122">
        <v>347.28910213601671</v>
      </c>
      <c r="V49" s="122">
        <v>355.71681660067975</v>
      </c>
      <c r="W49" s="122">
        <v>362.10034932322446</v>
      </c>
      <c r="DA49" s="130" t="s">
        <v>1615</v>
      </c>
    </row>
    <row r="50" spans="1:105" ht="12" customHeight="1" x14ac:dyDescent="0.25">
      <c r="A50" s="97" t="s">
        <v>138</v>
      </c>
      <c r="B50" s="98">
        <v>183.3318594389979</v>
      </c>
      <c r="C50" s="98">
        <v>185.09562154441718</v>
      </c>
      <c r="D50" s="98">
        <v>174.83878275259434</v>
      </c>
      <c r="E50" s="98">
        <v>170.20732784230722</v>
      </c>
      <c r="F50" s="98">
        <v>168.82364164145307</v>
      </c>
      <c r="G50" s="98">
        <v>168.66171625599313</v>
      </c>
      <c r="H50" s="98">
        <v>159.47901716582982</v>
      </c>
      <c r="I50" s="98">
        <v>155.91825333631863</v>
      </c>
      <c r="J50" s="98">
        <v>156.16683530881733</v>
      </c>
      <c r="K50" s="98">
        <v>142.9927955678983</v>
      </c>
      <c r="L50" s="98">
        <v>135.63827252179044</v>
      </c>
      <c r="M50" s="98">
        <v>130.25719085863051</v>
      </c>
      <c r="N50" s="98">
        <v>119.70593983835047</v>
      </c>
      <c r="O50" s="98">
        <v>134.75704394353244</v>
      </c>
      <c r="P50" s="98">
        <v>139.0686024702083</v>
      </c>
      <c r="Q50" s="98">
        <v>159.89319912750446</v>
      </c>
      <c r="R50" s="98">
        <v>136.7077849267985</v>
      </c>
      <c r="S50" s="98">
        <v>133.5625565783846</v>
      </c>
      <c r="T50" s="98">
        <v>134.18302677557097</v>
      </c>
      <c r="U50" s="98">
        <v>122.87876047714157</v>
      </c>
      <c r="V50" s="98">
        <v>132.69439608168935</v>
      </c>
      <c r="W50" s="98">
        <v>128.8871384349367</v>
      </c>
      <c r="DA50" s="63" t="s">
        <v>1616</v>
      </c>
    </row>
    <row r="51" spans="1:105" ht="12" customHeight="1" x14ac:dyDescent="0.25">
      <c r="A51" s="97" t="s">
        <v>137</v>
      </c>
      <c r="B51" s="98">
        <v>0.18703111238025288</v>
      </c>
      <c r="C51" s="98">
        <v>0.19796447645492446</v>
      </c>
      <c r="D51" s="98">
        <v>0.15580254750871003</v>
      </c>
      <c r="E51" s="98">
        <v>0.16167230672473351</v>
      </c>
      <c r="F51" s="98">
        <v>0.17408815036661079</v>
      </c>
      <c r="G51" s="98">
        <v>0.17502297466244368</v>
      </c>
      <c r="H51" s="98">
        <v>0.1690587227823217</v>
      </c>
      <c r="I51" s="98">
        <v>0.21671377140276654</v>
      </c>
      <c r="J51" s="98">
        <v>0.31668066824164032</v>
      </c>
      <c r="K51" s="98">
        <v>0.38049621917178272</v>
      </c>
      <c r="L51" s="98">
        <v>0.38933441475470398</v>
      </c>
      <c r="M51" s="98">
        <v>0.37482636746879494</v>
      </c>
      <c r="N51" s="98">
        <v>0.33012529224133724</v>
      </c>
      <c r="O51" s="98">
        <v>0.47506397003222828</v>
      </c>
      <c r="P51" s="98">
        <v>0.54179939678211553</v>
      </c>
      <c r="Q51" s="98">
        <v>0.81527709084449584</v>
      </c>
      <c r="R51" s="98">
        <v>0.67977461456479038</v>
      </c>
      <c r="S51" s="98">
        <v>0.63501217552213263</v>
      </c>
      <c r="T51" s="98">
        <v>0.69687693522949412</v>
      </c>
      <c r="U51" s="98">
        <v>0.64183755296546885</v>
      </c>
      <c r="V51" s="98">
        <v>0.77991584367729683</v>
      </c>
      <c r="W51" s="98">
        <v>0.74436253583432543</v>
      </c>
      <c r="DA51" s="63" t="s">
        <v>1617</v>
      </c>
    </row>
    <row r="52" spans="1:105" ht="12" customHeight="1" x14ac:dyDescent="0.25">
      <c r="A52" s="100" t="s">
        <v>216</v>
      </c>
      <c r="B52" s="101">
        <v>3.8848341712124257E-2</v>
      </c>
      <c r="C52" s="101">
        <v>7.2471496302640076E-2</v>
      </c>
      <c r="D52" s="101">
        <v>2.6951419809630235E-2</v>
      </c>
      <c r="E52" s="101">
        <v>1.8480430158708597E-2</v>
      </c>
      <c r="F52" s="101">
        <v>2.5814122018898447E-2</v>
      </c>
      <c r="G52" s="101">
        <v>2.5840545381446482E-2</v>
      </c>
      <c r="H52" s="101">
        <v>3.2317367497116604E-2</v>
      </c>
      <c r="I52" s="101">
        <v>3.5547376981223643E-2</v>
      </c>
      <c r="J52" s="101">
        <v>4.9324083924499426E-2</v>
      </c>
      <c r="K52" s="101">
        <v>5.6248142158207871E-2</v>
      </c>
      <c r="L52" s="101">
        <v>5.5276728233442859E-2</v>
      </c>
      <c r="M52" s="101">
        <v>7.4207822940321674E-2</v>
      </c>
      <c r="N52" s="101">
        <v>4.6591928153851138E-2</v>
      </c>
      <c r="O52" s="101">
        <v>4.707614818428546E-2</v>
      </c>
      <c r="P52" s="101">
        <v>8.9702201617388108E-2</v>
      </c>
      <c r="Q52" s="101">
        <v>5.8960039401039922E-2</v>
      </c>
      <c r="R52" s="101">
        <v>5.5471020464400923E-2</v>
      </c>
      <c r="S52" s="101">
        <v>6.9405779502199033E-2</v>
      </c>
      <c r="T52" s="101">
        <v>8.3639891095574376E-2</v>
      </c>
      <c r="U52" s="101">
        <v>8.9687979913676039E-2</v>
      </c>
      <c r="V52" s="101">
        <v>9.1287495266646534E-2</v>
      </c>
      <c r="W52" s="101">
        <v>7.1159071512160346E-2</v>
      </c>
      <c r="DA52" s="131" t="s">
        <v>1618</v>
      </c>
    </row>
    <row r="53" spans="1:105" ht="12" customHeight="1" x14ac:dyDescent="0.25">
      <c r="A53" s="103" t="s">
        <v>52</v>
      </c>
      <c r="B53" s="104">
        <v>0.14818277066812863</v>
      </c>
      <c r="C53" s="104">
        <v>0.12549298015228438</v>
      </c>
      <c r="D53" s="104">
        <v>0.1288511276990798</v>
      </c>
      <c r="E53" s="104">
        <v>0.14319187656602492</v>
      </c>
      <c r="F53" s="104">
        <v>0.14827402834771233</v>
      </c>
      <c r="G53" s="104">
        <v>0.1491824292809972</v>
      </c>
      <c r="H53" s="104">
        <v>0.13674135528520509</v>
      </c>
      <c r="I53" s="104">
        <v>0.18116639442154289</v>
      </c>
      <c r="J53" s="104">
        <v>0.26735658431714088</v>
      </c>
      <c r="K53" s="104">
        <v>0.32424807701357483</v>
      </c>
      <c r="L53" s="104">
        <v>0.33405768652126111</v>
      </c>
      <c r="M53" s="104">
        <v>0.30061854452847325</v>
      </c>
      <c r="N53" s="104">
        <v>0.28353336408748608</v>
      </c>
      <c r="O53" s="104">
        <v>0.42798782184794282</v>
      </c>
      <c r="P53" s="104">
        <v>0.45209719516472741</v>
      </c>
      <c r="Q53" s="104">
        <v>0.75631705144345596</v>
      </c>
      <c r="R53" s="104">
        <v>0.62430359410038949</v>
      </c>
      <c r="S53" s="104">
        <v>0.56560639601993357</v>
      </c>
      <c r="T53" s="104">
        <v>0.61323704413391977</v>
      </c>
      <c r="U53" s="104">
        <v>0.5521495730517928</v>
      </c>
      <c r="V53" s="104">
        <v>0.68862834841065024</v>
      </c>
      <c r="W53" s="104">
        <v>0.67320346432216505</v>
      </c>
      <c r="DA53" s="132" t="s">
        <v>1619</v>
      </c>
    </row>
    <row r="54" spans="1:105" ht="12" customHeight="1" x14ac:dyDescent="0.25">
      <c r="A54" s="106" t="s">
        <v>122</v>
      </c>
      <c r="B54" s="101">
        <v>174.96547017576714</v>
      </c>
      <c r="C54" s="101">
        <v>209.50551916070646</v>
      </c>
      <c r="D54" s="101">
        <v>197.22946268147427</v>
      </c>
      <c r="E54" s="101">
        <v>186.1217743518315</v>
      </c>
      <c r="F54" s="101">
        <v>187.99222774221576</v>
      </c>
      <c r="G54" s="101">
        <v>183.89248302317898</v>
      </c>
      <c r="H54" s="101">
        <v>175.97636180363006</v>
      </c>
      <c r="I54" s="101">
        <v>157.52422086275121</v>
      </c>
      <c r="J54" s="101">
        <v>142.52872675845077</v>
      </c>
      <c r="K54" s="101">
        <v>121.63193305476747</v>
      </c>
      <c r="L54" s="101">
        <v>116.37722209391271</v>
      </c>
      <c r="M54" s="101">
        <v>122.06627782176086</v>
      </c>
      <c r="N54" s="101">
        <v>119.53140565082995</v>
      </c>
      <c r="O54" s="101">
        <v>125.24029331183156</v>
      </c>
      <c r="P54" s="101">
        <v>137.61582989680818</v>
      </c>
      <c r="Q54" s="101">
        <v>143.51397450684206</v>
      </c>
      <c r="R54" s="101">
        <v>147.83032079500691</v>
      </c>
      <c r="S54" s="101">
        <v>145.32695893782835</v>
      </c>
      <c r="T54" s="101">
        <v>137.27967771459438</v>
      </c>
      <c r="U54" s="101">
        <v>129.30968031176664</v>
      </c>
      <c r="V54" s="101">
        <v>128.41064825126259</v>
      </c>
      <c r="W54" s="101">
        <v>135.17521446435387</v>
      </c>
      <c r="DA54" s="131" t="s">
        <v>1620</v>
      </c>
    </row>
    <row r="55" spans="1:105" ht="12" customHeight="1" x14ac:dyDescent="0.25">
      <c r="A55" s="107" t="s">
        <v>121</v>
      </c>
      <c r="B55" s="104">
        <v>19.688346592796254</v>
      </c>
      <c r="C55" s="104">
        <v>24.383908813993969</v>
      </c>
      <c r="D55" s="104">
        <v>21.033076309639352</v>
      </c>
      <c r="E55" s="104">
        <v>21.61143598903141</v>
      </c>
      <c r="F55" s="104">
        <v>23.60185170029936</v>
      </c>
      <c r="G55" s="104">
        <v>23.523755973677694</v>
      </c>
      <c r="H55" s="104">
        <v>24.283395228479822</v>
      </c>
      <c r="I55" s="104">
        <v>24.929332032620895</v>
      </c>
      <c r="J55" s="104">
        <v>28.374100069156359</v>
      </c>
      <c r="K55" s="104">
        <v>33.658445389428181</v>
      </c>
      <c r="L55" s="104">
        <v>38.820577110210451</v>
      </c>
      <c r="M55" s="104">
        <v>39.861085863627821</v>
      </c>
      <c r="N55" s="104">
        <v>42.191613540390215</v>
      </c>
      <c r="O55" s="104">
        <v>50.06950347650529</v>
      </c>
      <c r="P55" s="104">
        <v>68.972272607084946</v>
      </c>
      <c r="Q55" s="104">
        <v>75.934835038413468</v>
      </c>
      <c r="R55" s="104">
        <v>87.290493807104454</v>
      </c>
      <c r="S55" s="104">
        <v>93.397821652943819</v>
      </c>
      <c r="T55" s="104">
        <v>93.51829577567419</v>
      </c>
      <c r="U55" s="104">
        <v>94.458823794143058</v>
      </c>
      <c r="V55" s="104">
        <v>93.831856424050557</v>
      </c>
      <c r="W55" s="104">
        <v>97.293633888099606</v>
      </c>
      <c r="DA55" s="132" t="s">
        <v>1621</v>
      </c>
    </row>
    <row r="56" spans="1:105" ht="12" customHeight="1" x14ac:dyDescent="0.25">
      <c r="A56" s="108" t="s">
        <v>53</v>
      </c>
      <c r="B56" s="98">
        <v>3.3432276493101347</v>
      </c>
      <c r="C56" s="98">
        <v>7.6735980723920942</v>
      </c>
      <c r="D56" s="98">
        <v>2.9905469817820109</v>
      </c>
      <c r="E56" s="98">
        <v>1.9653100558056444</v>
      </c>
      <c r="F56" s="98">
        <v>2.8415272644840135</v>
      </c>
      <c r="G56" s="98">
        <v>2.8131177896536226</v>
      </c>
      <c r="H56" s="98">
        <v>3.8388585827212691</v>
      </c>
      <c r="I56" s="98">
        <v>3.3765006796175316</v>
      </c>
      <c r="J56" s="98">
        <v>3.6428712970032082</v>
      </c>
      <c r="K56" s="98">
        <v>4.1005806633946937</v>
      </c>
      <c r="L56" s="98">
        <v>4.5851586783492344</v>
      </c>
      <c r="M56" s="98">
        <v>6.5325632687171096</v>
      </c>
      <c r="N56" s="98">
        <v>5.0464798098936479</v>
      </c>
      <c r="O56" s="98">
        <v>4.0166180144097332</v>
      </c>
      <c r="P56" s="98">
        <v>9.8543428608717996</v>
      </c>
      <c r="Q56" s="98">
        <v>3.2322469055732426</v>
      </c>
      <c r="R56" s="98">
        <v>5.1016939029221602</v>
      </c>
      <c r="S56" s="98">
        <v>8.9493509140879155</v>
      </c>
      <c r="T56" s="98">
        <v>9.9835177509772386</v>
      </c>
      <c r="U56" s="98">
        <v>12.378672020207011</v>
      </c>
      <c r="V56" s="98">
        <v>10.071336563904332</v>
      </c>
      <c r="W56" s="98">
        <v>8.3761341420079436</v>
      </c>
      <c r="DA56" s="63" t="s">
        <v>1622</v>
      </c>
    </row>
    <row r="57" spans="1:105" ht="12" customHeight="1" x14ac:dyDescent="0.25">
      <c r="A57" s="108" t="s">
        <v>52</v>
      </c>
      <c r="B57" s="98">
        <v>16.345118943486121</v>
      </c>
      <c r="C57" s="98">
        <v>16.710310741601873</v>
      </c>
      <c r="D57" s="98">
        <v>18.042529327857341</v>
      </c>
      <c r="E57" s="98">
        <v>19.646125933225765</v>
      </c>
      <c r="F57" s="98">
        <v>20.760324435815345</v>
      </c>
      <c r="G57" s="98">
        <v>20.71063818402407</v>
      </c>
      <c r="H57" s="98">
        <v>20.444536645758554</v>
      </c>
      <c r="I57" s="98">
        <v>21.552831353003363</v>
      </c>
      <c r="J57" s="98">
        <v>24.731228772153152</v>
      </c>
      <c r="K57" s="98">
        <v>29.55786472603349</v>
      </c>
      <c r="L57" s="98">
        <v>34.235418431861213</v>
      </c>
      <c r="M57" s="98">
        <v>33.328522594910709</v>
      </c>
      <c r="N57" s="98">
        <v>37.145133730496568</v>
      </c>
      <c r="O57" s="98">
        <v>46.05288546209556</v>
      </c>
      <c r="P57" s="98">
        <v>59.11792974621315</v>
      </c>
      <c r="Q57" s="98">
        <v>72.702588132840219</v>
      </c>
      <c r="R57" s="98">
        <v>82.188799904182289</v>
      </c>
      <c r="S57" s="98">
        <v>84.448470738855903</v>
      </c>
      <c r="T57" s="98">
        <v>83.534778024696948</v>
      </c>
      <c r="U57" s="98">
        <v>82.080151773936052</v>
      </c>
      <c r="V57" s="98">
        <v>83.760519860146218</v>
      </c>
      <c r="W57" s="98">
        <v>88.917499746091664</v>
      </c>
      <c r="DA57" s="63" t="s">
        <v>1623</v>
      </c>
    </row>
    <row r="58" spans="1:105" ht="12" customHeight="1" x14ac:dyDescent="0.25">
      <c r="A58" s="121" t="s">
        <v>54</v>
      </c>
      <c r="B58" s="122">
        <v>189.85558787650368</v>
      </c>
      <c r="C58" s="122">
        <v>204.08565356822362</v>
      </c>
      <c r="D58" s="122">
        <v>203.60113535585873</v>
      </c>
      <c r="E58" s="122">
        <v>210.0175372001886</v>
      </c>
      <c r="F58" s="122">
        <v>209.60337669134589</v>
      </c>
      <c r="G58" s="122">
        <v>205.96995735356211</v>
      </c>
      <c r="H58" s="122">
        <v>214.51213664359369</v>
      </c>
      <c r="I58" s="122">
        <v>200.97813259890427</v>
      </c>
      <c r="J58" s="122">
        <v>190.28338720442116</v>
      </c>
      <c r="K58" s="122">
        <v>175.3458340524468</v>
      </c>
      <c r="L58" s="122">
        <v>172.6849651970723</v>
      </c>
      <c r="M58" s="122">
        <v>157.51689667573683</v>
      </c>
      <c r="N58" s="122">
        <v>154.03122264305767</v>
      </c>
      <c r="O58" s="122">
        <v>148.87600359009011</v>
      </c>
      <c r="P58" s="122">
        <v>178.79777980567886</v>
      </c>
      <c r="Q58" s="122">
        <v>193.02975054295143</v>
      </c>
      <c r="R58" s="122">
        <v>198.79123780205632</v>
      </c>
      <c r="S58" s="122">
        <v>198.79986940003096</v>
      </c>
      <c r="T58" s="122">
        <v>204.32935770405811</v>
      </c>
      <c r="U58" s="122">
        <v>183.18995381123196</v>
      </c>
      <c r="V58" s="122">
        <v>180.34256689992424</v>
      </c>
      <c r="W58" s="122">
        <v>185.62696339890073</v>
      </c>
      <c r="DA58" s="130" t="s">
        <v>1624</v>
      </c>
    </row>
    <row r="59" spans="1:105" ht="12" customHeight="1" x14ac:dyDescent="0.25">
      <c r="A59" s="97" t="s">
        <v>50</v>
      </c>
      <c r="B59" s="98">
        <v>75.214609398782756</v>
      </c>
      <c r="C59" s="98">
        <v>72.054780008411242</v>
      </c>
      <c r="D59" s="98">
        <v>73.055967264215866</v>
      </c>
      <c r="E59" s="98">
        <v>73.640536027603204</v>
      </c>
      <c r="F59" s="98">
        <v>73.852857279865006</v>
      </c>
      <c r="G59" s="98">
        <v>70.453570582137203</v>
      </c>
      <c r="H59" s="98">
        <v>63.20079259088326</v>
      </c>
      <c r="I59" s="98">
        <v>59.685959268227194</v>
      </c>
      <c r="J59" s="98">
        <v>56.501827931079596</v>
      </c>
      <c r="K59" s="98">
        <v>52.327766742372035</v>
      </c>
      <c r="L59" s="98">
        <v>48.829929079870887</v>
      </c>
      <c r="M59" s="98">
        <v>45.927621142382513</v>
      </c>
      <c r="N59" s="98">
        <v>45.029108359579965</v>
      </c>
      <c r="O59" s="98">
        <v>47.178533532167563</v>
      </c>
      <c r="P59" s="98">
        <v>50.76551153713956</v>
      </c>
      <c r="Q59" s="98">
        <v>54.463811724713032</v>
      </c>
      <c r="R59" s="98">
        <v>56.458502851260285</v>
      </c>
      <c r="S59" s="98">
        <v>56.689209989987297</v>
      </c>
      <c r="T59" s="98">
        <v>55.602815099740923</v>
      </c>
      <c r="U59" s="98">
        <v>45.625117219126118</v>
      </c>
      <c r="V59" s="98">
        <v>42.367410043967041</v>
      </c>
      <c r="W59" s="98">
        <v>45.128051384821525</v>
      </c>
      <c r="DA59" s="63" t="s">
        <v>1625</v>
      </c>
    </row>
    <row r="60" spans="1:105" ht="12" customHeight="1" x14ac:dyDescent="0.25">
      <c r="A60" s="109" t="s">
        <v>120</v>
      </c>
      <c r="B60" s="33">
        <v>114.64097847772092</v>
      </c>
      <c r="C60" s="33">
        <v>132.03087355981239</v>
      </c>
      <c r="D60" s="33">
        <v>130.54516809164286</v>
      </c>
      <c r="E60" s="33">
        <v>136.37700117258541</v>
      </c>
      <c r="F60" s="33">
        <v>135.75051941148087</v>
      </c>
      <c r="G60" s="33">
        <v>135.51638677142489</v>
      </c>
      <c r="H60" s="33">
        <v>151.31134405271044</v>
      </c>
      <c r="I60" s="33">
        <v>141.29217333067709</v>
      </c>
      <c r="J60" s="33">
        <v>133.78155927334157</v>
      </c>
      <c r="K60" s="33">
        <v>123.01806731007477</v>
      </c>
      <c r="L60" s="33">
        <v>123.85503611720142</v>
      </c>
      <c r="M60" s="33">
        <v>111.58927553335431</v>
      </c>
      <c r="N60" s="33">
        <v>109.00211428347771</v>
      </c>
      <c r="O60" s="33">
        <v>101.69747005792254</v>
      </c>
      <c r="P60" s="33">
        <v>128.0322682685393</v>
      </c>
      <c r="Q60" s="33">
        <v>138.56593881823841</v>
      </c>
      <c r="R60" s="33">
        <v>142.33273495079604</v>
      </c>
      <c r="S60" s="33">
        <v>142.11065941004367</v>
      </c>
      <c r="T60" s="33">
        <v>148.72654260431719</v>
      </c>
      <c r="U60" s="33">
        <v>137.56483659210585</v>
      </c>
      <c r="V60" s="33">
        <v>137.97515685595721</v>
      </c>
      <c r="W60" s="33">
        <v>140.4989120140792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2085.2878889520775</v>
      </c>
      <c r="C62" s="117">
        <f t="shared" si="21"/>
        <v>2340.3125219726485</v>
      </c>
      <c r="D62" s="117">
        <f t="shared" si="21"/>
        <v>2605.8124203758671</v>
      </c>
      <c r="E62" s="117">
        <f t="shared" si="21"/>
        <v>3059.6033033684771</v>
      </c>
      <c r="F62" s="117">
        <f t="shared" si="21"/>
        <v>3139.4176659247228</v>
      </c>
      <c r="G62" s="117">
        <f t="shared" si="21"/>
        <v>3294.0893927395136</v>
      </c>
      <c r="H62" s="117">
        <f t="shared" si="21"/>
        <v>3799.2947715471682</v>
      </c>
      <c r="I62" s="117">
        <f t="shared" si="21"/>
        <v>3909.1387029571242</v>
      </c>
      <c r="J62" s="117">
        <f t="shared" si="21"/>
        <v>3793.2876556264246</v>
      </c>
      <c r="K62" s="117">
        <f t="shared" si="21"/>
        <v>3858.2201859096122</v>
      </c>
      <c r="L62" s="117">
        <f t="shared" si="21"/>
        <v>4462.8057333065544</v>
      </c>
      <c r="M62" s="117">
        <f t="shared" si="21"/>
        <v>3614.3945093751659</v>
      </c>
      <c r="N62" s="117">
        <f t="shared" si="21"/>
        <v>3697.6060619231648</v>
      </c>
      <c r="O62" s="117">
        <f t="shared" si="21"/>
        <v>3341.0507478829718</v>
      </c>
      <c r="P62" s="117">
        <f t="shared" si="21"/>
        <v>3244.9668341028801</v>
      </c>
      <c r="Q62" s="117">
        <f t="shared" si="21"/>
        <v>3458.8038382509339</v>
      </c>
      <c r="R62" s="117">
        <f t="shared" ref="R62:V62" si="22">R63+R66+R68+R77</f>
        <v>3482.4640815052821</v>
      </c>
      <c r="S62" s="117">
        <f t="shared" si="22"/>
        <v>3494.2053495686514</v>
      </c>
      <c r="T62" s="117">
        <f t="shared" si="22"/>
        <v>3856.0921421840385</v>
      </c>
      <c r="U62" s="117">
        <f t="shared" si="22"/>
        <v>3653.4381227421691</v>
      </c>
      <c r="V62" s="117">
        <f t="shared" si="22"/>
        <v>3660.1996919919588</v>
      </c>
      <c r="W62" s="117">
        <f t="shared" ref="W62" si="23">W63+W66+W68+W77</f>
        <v>3791.562225441402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1518.8442350940304</v>
      </c>
      <c r="C63" s="122">
        <f t="shared" si="24"/>
        <v>1687.4713337752469</v>
      </c>
      <c r="D63" s="122">
        <f t="shared" si="24"/>
        <v>1910.4369281429902</v>
      </c>
      <c r="E63" s="122">
        <f t="shared" si="24"/>
        <v>2267.8779782642068</v>
      </c>
      <c r="F63" s="122">
        <f t="shared" si="24"/>
        <v>2362.523169633906</v>
      </c>
      <c r="G63" s="122">
        <f t="shared" si="24"/>
        <v>2476.420806643865</v>
      </c>
      <c r="H63" s="122">
        <f t="shared" si="24"/>
        <v>2805.3405639512675</v>
      </c>
      <c r="I63" s="122">
        <f t="shared" si="24"/>
        <v>2885.291219450442</v>
      </c>
      <c r="J63" s="122">
        <f t="shared" si="24"/>
        <v>2740.9536503494</v>
      </c>
      <c r="K63" s="122">
        <f t="shared" si="24"/>
        <v>2805.0246812401365</v>
      </c>
      <c r="L63" s="122">
        <f t="shared" si="24"/>
        <v>3324.910716394967</v>
      </c>
      <c r="M63" s="122">
        <f t="shared" si="24"/>
        <v>2579.745960658634</v>
      </c>
      <c r="N63" s="122">
        <f t="shared" si="24"/>
        <v>2634.5068801788802</v>
      </c>
      <c r="O63" s="122">
        <f t="shared" si="24"/>
        <v>2376.9654930964239</v>
      </c>
      <c r="P63" s="122">
        <f t="shared" si="24"/>
        <v>2277.5058867076359</v>
      </c>
      <c r="Q63" s="122">
        <f t="shared" si="24"/>
        <v>2411.7746368960575</v>
      </c>
      <c r="R63" s="122">
        <f t="shared" ref="R63:V63" si="25">SUM(R64:R65)</f>
        <v>2307.6416982515293</v>
      </c>
      <c r="S63" s="122">
        <f t="shared" si="25"/>
        <v>2308.8866411446006</v>
      </c>
      <c r="T63" s="122">
        <f t="shared" si="25"/>
        <v>2607.3922809943142</v>
      </c>
      <c r="U63" s="122">
        <f t="shared" si="25"/>
        <v>2441.1593946129419</v>
      </c>
      <c r="V63" s="122">
        <f t="shared" si="25"/>
        <v>2448.0463228101989</v>
      </c>
      <c r="W63" s="122">
        <f t="shared" ref="W63" si="26">SUM(W64:W65)</f>
        <v>2512.6648970910078</v>
      </c>
      <c r="DA63" s="130" t="s">
        <v>1628</v>
      </c>
    </row>
    <row r="64" spans="1:105" ht="12" customHeight="1" x14ac:dyDescent="0.25">
      <c r="A64" s="97" t="s">
        <v>217</v>
      </c>
      <c r="B64" s="98">
        <v>1503.1679857865201</v>
      </c>
      <c r="C64" s="98">
        <v>1669.6804564422494</v>
      </c>
      <c r="D64" s="98">
        <v>1890.4728514805581</v>
      </c>
      <c r="E64" s="98">
        <v>2245.1244841152647</v>
      </c>
      <c r="F64" s="98">
        <v>2338.393392610034</v>
      </c>
      <c r="G64" s="98">
        <v>2451.5477371365655</v>
      </c>
      <c r="H64" s="98">
        <v>2777.6634990920688</v>
      </c>
      <c r="I64" s="98">
        <v>2856.4913495024343</v>
      </c>
      <c r="J64" s="98">
        <v>2713.7042351863665</v>
      </c>
      <c r="K64" s="98">
        <v>2777.7099745242581</v>
      </c>
      <c r="L64" s="98">
        <v>3292.2079032483471</v>
      </c>
      <c r="M64" s="98">
        <v>2553.6033597097698</v>
      </c>
      <c r="N64" s="98">
        <v>2607.5777925539878</v>
      </c>
      <c r="O64" s="98">
        <v>2351.8873686147217</v>
      </c>
      <c r="P64" s="98">
        <v>2252.8973042996581</v>
      </c>
      <c r="Q64" s="98">
        <v>2386.3667399741194</v>
      </c>
      <c r="R64" s="98">
        <v>2282.6372064091483</v>
      </c>
      <c r="S64" s="98">
        <v>2283.6153056491708</v>
      </c>
      <c r="T64" s="98">
        <v>2577.9678423432401</v>
      </c>
      <c r="U64" s="98">
        <v>2413.403602133269</v>
      </c>
      <c r="V64" s="98">
        <v>2419.7005080525923</v>
      </c>
      <c r="W64" s="98">
        <v>2483.0228769894475</v>
      </c>
      <c r="DA64" s="63" t="s">
        <v>1629</v>
      </c>
    </row>
    <row r="65" spans="1:105" ht="12" customHeight="1" x14ac:dyDescent="0.25">
      <c r="A65" s="97" t="s">
        <v>53</v>
      </c>
      <c r="B65" s="98">
        <v>15.676249307510368</v>
      </c>
      <c r="C65" s="98">
        <v>17.790877332997482</v>
      </c>
      <c r="D65" s="98">
        <v>19.96407666243206</v>
      </c>
      <c r="E65" s="98">
        <v>22.753494148942295</v>
      </c>
      <c r="F65" s="98">
        <v>24.129777023872055</v>
      </c>
      <c r="G65" s="98">
        <v>24.873069507299512</v>
      </c>
      <c r="H65" s="98">
        <v>27.677064859198691</v>
      </c>
      <c r="I65" s="98">
        <v>28.799869948007704</v>
      </c>
      <c r="J65" s="98">
        <v>27.249415163033408</v>
      </c>
      <c r="K65" s="98">
        <v>27.314706715878387</v>
      </c>
      <c r="L65" s="98">
        <v>32.702813146620144</v>
      </c>
      <c r="M65" s="98">
        <v>26.14260094886415</v>
      </c>
      <c r="N65" s="98">
        <v>26.929087624892581</v>
      </c>
      <c r="O65" s="98">
        <v>25.078124481702154</v>
      </c>
      <c r="P65" s="98">
        <v>24.608582407978009</v>
      </c>
      <c r="Q65" s="98">
        <v>25.407896921938221</v>
      </c>
      <c r="R65" s="98">
        <v>25.004491842381121</v>
      </c>
      <c r="S65" s="98">
        <v>25.271335495429874</v>
      </c>
      <c r="T65" s="98">
        <v>29.424438651074151</v>
      </c>
      <c r="U65" s="98">
        <v>27.755792479672749</v>
      </c>
      <c r="V65" s="98">
        <v>28.345814757606519</v>
      </c>
      <c r="W65" s="98">
        <v>29.642020101560334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6.8443864444976139</v>
      </c>
      <c r="C66" s="122">
        <f t="shared" si="27"/>
        <v>9.0594095540748807</v>
      </c>
      <c r="D66" s="122">
        <f t="shared" si="27"/>
        <v>7.8008921375378533</v>
      </c>
      <c r="E66" s="122">
        <f t="shared" si="27"/>
        <v>18.645687048956603</v>
      </c>
      <c r="F66" s="122">
        <f t="shared" si="27"/>
        <v>20.182918793177269</v>
      </c>
      <c r="G66" s="122">
        <f t="shared" si="27"/>
        <v>31.03423000275437</v>
      </c>
      <c r="H66" s="122">
        <f t="shared" si="27"/>
        <v>36.17930628134858</v>
      </c>
      <c r="I66" s="122">
        <f t="shared" si="27"/>
        <v>25.427247148583561</v>
      </c>
      <c r="J66" s="122">
        <f t="shared" si="27"/>
        <v>31.62477550605416</v>
      </c>
      <c r="K66" s="122">
        <f t="shared" si="27"/>
        <v>49.875717110699455</v>
      </c>
      <c r="L66" s="122">
        <f t="shared" si="27"/>
        <v>48.414004111543136</v>
      </c>
      <c r="M66" s="122">
        <f t="shared" si="27"/>
        <v>46.678887778814854</v>
      </c>
      <c r="N66" s="122">
        <f t="shared" si="27"/>
        <v>41.663128680978524</v>
      </c>
      <c r="O66" s="122">
        <f t="shared" si="27"/>
        <v>36.820392205850268</v>
      </c>
      <c r="P66" s="122">
        <f t="shared" si="27"/>
        <v>27.631190121035601</v>
      </c>
      <c r="Q66" s="122">
        <f t="shared" si="27"/>
        <v>41.801868863075725</v>
      </c>
      <c r="R66" s="122">
        <f t="shared" si="27"/>
        <v>39.990282709081249</v>
      </c>
      <c r="S66" s="122">
        <f t="shared" si="27"/>
        <v>47.436281141195117</v>
      </c>
      <c r="T66" s="122">
        <f t="shared" si="27"/>
        <v>40.896492648703621</v>
      </c>
      <c r="U66" s="122">
        <f t="shared" si="27"/>
        <v>42.398824090990161</v>
      </c>
      <c r="V66" s="122">
        <f t="shared" si="27"/>
        <v>44.574576304433513</v>
      </c>
      <c r="W66" s="122">
        <f t="shared" si="27"/>
        <v>45.694627167982034</v>
      </c>
      <c r="DA66" s="130" t="s">
        <v>1631</v>
      </c>
    </row>
    <row r="67" spans="1:105" ht="12" customHeight="1" x14ac:dyDescent="0.25">
      <c r="A67" s="97" t="s">
        <v>53</v>
      </c>
      <c r="B67" s="98">
        <v>6.8443864444976139</v>
      </c>
      <c r="C67" s="98">
        <v>9.0594095540748807</v>
      </c>
      <c r="D67" s="98">
        <v>7.8008921375378533</v>
      </c>
      <c r="E67" s="98">
        <v>18.645687048956603</v>
      </c>
      <c r="F67" s="98">
        <v>20.182918793177269</v>
      </c>
      <c r="G67" s="98">
        <v>31.03423000275437</v>
      </c>
      <c r="H67" s="98">
        <v>36.17930628134858</v>
      </c>
      <c r="I67" s="98">
        <v>25.427247148583561</v>
      </c>
      <c r="J67" s="98">
        <v>31.62477550605416</v>
      </c>
      <c r="K67" s="98">
        <v>49.875717110699455</v>
      </c>
      <c r="L67" s="98">
        <v>48.414004111543136</v>
      </c>
      <c r="M67" s="98">
        <v>46.678887778814854</v>
      </c>
      <c r="N67" s="98">
        <v>41.663128680978524</v>
      </c>
      <c r="O67" s="98">
        <v>36.820392205850268</v>
      </c>
      <c r="P67" s="98">
        <v>27.631190121035601</v>
      </c>
      <c r="Q67" s="98">
        <v>41.801868863075725</v>
      </c>
      <c r="R67" s="98">
        <v>39.990282709081249</v>
      </c>
      <c r="S67" s="98">
        <v>47.436281141195117</v>
      </c>
      <c r="T67" s="98">
        <v>40.896492648703621</v>
      </c>
      <c r="U67" s="98">
        <v>42.398824090990161</v>
      </c>
      <c r="V67" s="98">
        <v>44.574576304433513</v>
      </c>
      <c r="W67" s="98">
        <v>45.694627167982034</v>
      </c>
      <c r="DA67" s="63" t="s">
        <v>1632</v>
      </c>
    </row>
    <row r="68" spans="1:105" ht="12" customHeight="1" x14ac:dyDescent="0.25">
      <c r="A68" s="121" t="s">
        <v>55</v>
      </c>
      <c r="B68" s="122">
        <v>376.75043637193352</v>
      </c>
      <c r="C68" s="122">
        <v>425.47087784512917</v>
      </c>
      <c r="D68" s="122">
        <v>450.09112977009636</v>
      </c>
      <c r="E68" s="122">
        <v>493.34126834520578</v>
      </c>
      <c r="F68" s="122">
        <v>483.23214648900773</v>
      </c>
      <c r="G68" s="122">
        <v>500.87757570204383</v>
      </c>
      <c r="H68" s="122">
        <v>581.56518579678152</v>
      </c>
      <c r="I68" s="122">
        <v>609.84528536991593</v>
      </c>
      <c r="J68" s="122">
        <v>623.66488523983958</v>
      </c>
      <c r="K68" s="122">
        <v>610.42955787713913</v>
      </c>
      <c r="L68" s="122">
        <v>672.99206600940397</v>
      </c>
      <c r="M68" s="122">
        <v>630.06344010525879</v>
      </c>
      <c r="N68" s="122">
        <v>654.75488034191187</v>
      </c>
      <c r="O68" s="122">
        <v>620.32201598896677</v>
      </c>
      <c r="P68" s="122">
        <v>611.52555755066214</v>
      </c>
      <c r="Q68" s="122">
        <v>654.39716383284087</v>
      </c>
      <c r="R68" s="122">
        <v>736.31062935076261</v>
      </c>
      <c r="S68" s="122">
        <v>732.05033800420392</v>
      </c>
      <c r="T68" s="122">
        <v>753.55198388931842</v>
      </c>
      <c r="U68" s="122">
        <v>744.48602467512421</v>
      </c>
      <c r="V68" s="122">
        <v>742.2180748670346</v>
      </c>
      <c r="W68" s="122">
        <v>786.29315798461869</v>
      </c>
      <c r="DA68" s="130" t="s">
        <v>1633</v>
      </c>
    </row>
    <row r="69" spans="1:105" ht="12" customHeight="1" x14ac:dyDescent="0.25">
      <c r="A69" s="97" t="s">
        <v>134</v>
      </c>
      <c r="B69" s="98">
        <v>366.52583136082313</v>
      </c>
      <c r="C69" s="98">
        <v>412.71230911761899</v>
      </c>
      <c r="D69" s="98">
        <v>445.20247594935239</v>
      </c>
      <c r="E69" s="98">
        <v>483.76711843995463</v>
      </c>
      <c r="F69" s="98">
        <v>472.12710841681928</v>
      </c>
      <c r="G69" s="98">
        <v>497.85806295465574</v>
      </c>
      <c r="H69" s="98">
        <v>571.70180521164252</v>
      </c>
      <c r="I69" s="98">
        <v>599.480987217392</v>
      </c>
      <c r="J69" s="98">
        <v>603.47589140805985</v>
      </c>
      <c r="K69" s="98">
        <v>590.50585096404734</v>
      </c>
      <c r="L69" s="98">
        <v>640.33783651671229</v>
      </c>
      <c r="M69" s="98">
        <v>590.28288300257373</v>
      </c>
      <c r="N69" s="98">
        <v>620.76227209213755</v>
      </c>
      <c r="O69" s="98">
        <v>600.281741186011</v>
      </c>
      <c r="P69" s="98">
        <v>589.47843493399853</v>
      </c>
      <c r="Q69" s="98">
        <v>642.53242633890682</v>
      </c>
      <c r="R69" s="98">
        <v>720.60050805882304</v>
      </c>
      <c r="S69" s="98">
        <v>710.21240367211954</v>
      </c>
      <c r="T69" s="98">
        <v>714.35377403640996</v>
      </c>
      <c r="U69" s="98">
        <v>706.78501343563346</v>
      </c>
      <c r="V69" s="98">
        <v>713.93916178960694</v>
      </c>
      <c r="W69" s="98">
        <v>779.08960660823209</v>
      </c>
      <c r="DA69" s="63" t="s">
        <v>1634</v>
      </c>
    </row>
    <row r="70" spans="1:105" ht="12" customHeight="1" x14ac:dyDescent="0.25">
      <c r="A70" s="97" t="s">
        <v>133</v>
      </c>
      <c r="B70" s="98">
        <v>0.36897042336739366</v>
      </c>
      <c r="C70" s="98">
        <v>0.40077349431272036</v>
      </c>
      <c r="D70" s="98">
        <v>0.39680658055864032</v>
      </c>
      <c r="E70" s="98">
        <v>0.51046200097545691</v>
      </c>
      <c r="F70" s="98">
        <v>0.50460432814354905</v>
      </c>
      <c r="G70" s="98">
        <v>0.52865113785539508</v>
      </c>
      <c r="H70" s="98">
        <v>0.68398779113127417</v>
      </c>
      <c r="I70" s="98">
        <v>0.94137140486025839</v>
      </c>
      <c r="J70" s="98">
        <v>1.3085890498305741</v>
      </c>
      <c r="K70" s="98">
        <v>1.7040217874597863</v>
      </c>
      <c r="L70" s="98">
        <v>2.131221005614409</v>
      </c>
      <c r="M70" s="98">
        <v>2.0167682076337892</v>
      </c>
      <c r="N70" s="98">
        <v>2.0411330180573906</v>
      </c>
      <c r="O70" s="98">
        <v>2.1875387634703589</v>
      </c>
      <c r="P70" s="98">
        <v>2.2485069285945345</v>
      </c>
      <c r="Q70" s="98">
        <v>3.0069009779901199</v>
      </c>
      <c r="R70" s="98">
        <v>3.8533808629640829</v>
      </c>
      <c r="S70" s="98">
        <v>3.8287833215318394</v>
      </c>
      <c r="T70" s="98">
        <v>4.0254137216454007</v>
      </c>
      <c r="U70" s="98">
        <v>4.1594014806515078</v>
      </c>
      <c r="V70" s="98">
        <v>4.3204974716972089</v>
      </c>
      <c r="W70" s="98">
        <v>5.0712761375098028</v>
      </c>
      <c r="DA70" s="63" t="s">
        <v>1635</v>
      </c>
    </row>
    <row r="71" spans="1:105" ht="12" customHeight="1" x14ac:dyDescent="0.25">
      <c r="A71" s="100" t="s">
        <v>217</v>
      </c>
      <c r="B71" s="101">
        <v>7.4416774423969032E-2</v>
      </c>
      <c r="C71" s="101">
        <v>0.14320947387326241</v>
      </c>
      <c r="D71" s="101">
        <v>6.5451707425569161E-2</v>
      </c>
      <c r="E71" s="101">
        <v>5.4932079007609866E-2</v>
      </c>
      <c r="F71" s="101">
        <v>6.9596529795644346E-2</v>
      </c>
      <c r="G71" s="101">
        <v>7.19827106473995E-2</v>
      </c>
      <c r="H71" s="101">
        <v>0.12050268121152409</v>
      </c>
      <c r="I71" s="101">
        <v>0.14096555743547498</v>
      </c>
      <c r="J71" s="101">
        <v>0.18306241883505905</v>
      </c>
      <c r="K71" s="101">
        <v>0.22547137094721592</v>
      </c>
      <c r="L71" s="101">
        <v>0.27605974537899441</v>
      </c>
      <c r="M71" s="101">
        <v>0.36756780769493663</v>
      </c>
      <c r="N71" s="101">
        <v>0.26476439918973926</v>
      </c>
      <c r="O71" s="101">
        <v>0.19583402579320539</v>
      </c>
      <c r="P71" s="101">
        <v>0.33659910403759447</v>
      </c>
      <c r="Q71" s="101">
        <v>0.1676807511121918</v>
      </c>
      <c r="R71" s="101">
        <v>0.28156018913113678</v>
      </c>
      <c r="S71" s="101">
        <v>0.38858400486561168</v>
      </c>
      <c r="T71" s="101">
        <v>0.44642204236027622</v>
      </c>
      <c r="U71" s="101">
        <v>0.5502243607085634</v>
      </c>
      <c r="V71" s="101">
        <v>0.46989703321317428</v>
      </c>
      <c r="W71" s="101">
        <v>0.46615967423616395</v>
      </c>
      <c r="DA71" s="131" t="s">
        <v>1636</v>
      </c>
    </row>
    <row r="72" spans="1:105" ht="12" customHeight="1" x14ac:dyDescent="0.25">
      <c r="A72" s="103" t="s">
        <v>52</v>
      </c>
      <c r="B72" s="104">
        <v>0.29455364894342462</v>
      </c>
      <c r="C72" s="104">
        <v>0.25756402043945792</v>
      </c>
      <c r="D72" s="104">
        <v>0.33135487313307116</v>
      </c>
      <c r="E72" s="104">
        <v>0.45552992196784703</v>
      </c>
      <c r="F72" s="104">
        <v>0.43500779834790476</v>
      </c>
      <c r="G72" s="104">
        <v>0.45666842720799561</v>
      </c>
      <c r="H72" s="104">
        <v>0.56348510991975009</v>
      </c>
      <c r="I72" s="104">
        <v>0.80040584742478338</v>
      </c>
      <c r="J72" s="104">
        <v>1.125526630995515</v>
      </c>
      <c r="K72" s="104">
        <v>1.4785504165125705</v>
      </c>
      <c r="L72" s="104">
        <v>1.8551612602354144</v>
      </c>
      <c r="M72" s="104">
        <v>1.6492003999388527</v>
      </c>
      <c r="N72" s="104">
        <v>1.7763686188676515</v>
      </c>
      <c r="O72" s="104">
        <v>1.9917047376771535</v>
      </c>
      <c r="P72" s="104">
        <v>1.9119078245569401</v>
      </c>
      <c r="Q72" s="104">
        <v>2.8392202268779281</v>
      </c>
      <c r="R72" s="104">
        <v>3.5718206738329461</v>
      </c>
      <c r="S72" s="104">
        <v>3.4401993166662277</v>
      </c>
      <c r="T72" s="104">
        <v>3.5789916792851244</v>
      </c>
      <c r="U72" s="104">
        <v>3.6091771199429448</v>
      </c>
      <c r="V72" s="104">
        <v>3.8506004384840349</v>
      </c>
      <c r="W72" s="104">
        <v>4.6051164632736388</v>
      </c>
      <c r="DA72" s="132" t="s">
        <v>1637</v>
      </c>
    </row>
    <row r="73" spans="1:105" ht="12" customHeight="1" x14ac:dyDescent="0.25">
      <c r="A73" s="106" t="s">
        <v>122</v>
      </c>
      <c r="B73" s="101">
        <v>8.8588077105796437</v>
      </c>
      <c r="C73" s="101">
        <v>11.078742935645648</v>
      </c>
      <c r="D73" s="101">
        <v>4.0801968675883522</v>
      </c>
      <c r="E73" s="101">
        <v>7.9479814931131703</v>
      </c>
      <c r="F73" s="101">
        <v>9.259004365021303</v>
      </c>
      <c r="G73" s="101">
        <v>2.1347265873306789</v>
      </c>
      <c r="H73" s="101">
        <v>7.8551493491522164</v>
      </c>
      <c r="I73" s="101">
        <v>8.0074734726197008</v>
      </c>
      <c r="J73" s="101">
        <v>13.542967656599103</v>
      </c>
      <c r="K73" s="101">
        <v>12.979237796801126</v>
      </c>
      <c r="L73" s="101">
        <v>21.689008563224739</v>
      </c>
      <c r="M73" s="101">
        <v>27.845094933915814</v>
      </c>
      <c r="N73" s="101">
        <v>23.295232038014856</v>
      </c>
      <c r="O73" s="101">
        <v>14.13757902635485</v>
      </c>
      <c r="P73" s="101">
        <v>15.211573250383541</v>
      </c>
      <c r="Q73" s="101">
        <v>7.2964261152033103</v>
      </c>
      <c r="R73" s="101">
        <v>8.5357781403688513</v>
      </c>
      <c r="S73" s="101">
        <v>11.479177412888543</v>
      </c>
      <c r="T73" s="101">
        <v>22.182886216972303</v>
      </c>
      <c r="U73" s="101">
        <v>20.375012356690643</v>
      </c>
      <c r="V73" s="101">
        <v>15.439595851449772</v>
      </c>
      <c r="W73" s="101">
        <v>1.3715123296891143</v>
      </c>
      <c r="DA73" s="131" t="s">
        <v>1638</v>
      </c>
    </row>
    <row r="74" spans="1:105" ht="12" customHeight="1" x14ac:dyDescent="0.25">
      <c r="A74" s="107" t="s">
        <v>121</v>
      </c>
      <c r="B74" s="104">
        <v>0.99682687716337182</v>
      </c>
      <c r="C74" s="104">
        <v>1.2790522975517837</v>
      </c>
      <c r="D74" s="104">
        <v>0.41165037259694631</v>
      </c>
      <c r="E74" s="104">
        <v>1.1157064111625135</v>
      </c>
      <c r="F74" s="104">
        <v>1.3414293790235701</v>
      </c>
      <c r="G74" s="104">
        <v>0.35613502220200327</v>
      </c>
      <c r="H74" s="104">
        <v>1.3242434448554896</v>
      </c>
      <c r="I74" s="104">
        <v>1.415453275043973</v>
      </c>
      <c r="J74" s="104">
        <v>5.3374371253499406</v>
      </c>
      <c r="K74" s="104">
        <v>5.2404473288309354</v>
      </c>
      <c r="L74" s="104">
        <v>8.8339999238525415</v>
      </c>
      <c r="M74" s="104">
        <v>9.9186939611353981</v>
      </c>
      <c r="N74" s="104">
        <v>8.6562431937019859</v>
      </c>
      <c r="O74" s="104">
        <v>3.7151570131306162</v>
      </c>
      <c r="P74" s="104">
        <v>4.5870424376854881</v>
      </c>
      <c r="Q74" s="104">
        <v>1.5614104007406644</v>
      </c>
      <c r="R74" s="104">
        <v>3.3209622886066601</v>
      </c>
      <c r="S74" s="104">
        <v>6.5299735976638686</v>
      </c>
      <c r="T74" s="104">
        <v>12.989909914290811</v>
      </c>
      <c r="U74" s="104">
        <v>13.166597402148714</v>
      </c>
      <c r="V74" s="104">
        <v>8.5188197542806687</v>
      </c>
      <c r="W74" s="104">
        <v>0.76076290918757972</v>
      </c>
      <c r="DA74" s="132" t="s">
        <v>1639</v>
      </c>
    </row>
    <row r="75" spans="1:105" ht="12" customHeight="1" x14ac:dyDescent="0.25">
      <c r="A75" s="108" t="s">
        <v>53</v>
      </c>
      <c r="B75" s="98">
        <v>0.1692686159094452</v>
      </c>
      <c r="C75" s="98">
        <v>0.40221408472194925</v>
      </c>
      <c r="D75" s="98">
        <v>5.8353547976259593E-2</v>
      </c>
      <c r="E75" s="98">
        <v>0.10034522671191486</v>
      </c>
      <c r="F75" s="98">
        <v>0.16057647993816401</v>
      </c>
      <c r="G75" s="98">
        <v>4.2237609904151929E-2</v>
      </c>
      <c r="H75" s="98">
        <v>0.20805526671691701</v>
      </c>
      <c r="I75" s="98">
        <v>0.19115302431703735</v>
      </c>
      <c r="J75" s="98">
        <v>0.68145088468824411</v>
      </c>
      <c r="K75" s="98">
        <v>0.637267955920095</v>
      </c>
      <c r="L75" s="98">
        <v>1.0411455573124837</v>
      </c>
      <c r="M75" s="98">
        <v>1.6239128242909211</v>
      </c>
      <c r="N75" s="98">
        <v>1.0393805303512318</v>
      </c>
      <c r="O75" s="98">
        <v>0.30090488466366938</v>
      </c>
      <c r="P75" s="98">
        <v>0.66596966828680637</v>
      </c>
      <c r="Q75" s="98">
        <v>6.7749468200735755E-2</v>
      </c>
      <c r="R75" s="98">
        <v>0.1927077178358631</v>
      </c>
      <c r="S75" s="98">
        <v>0.61274374904308371</v>
      </c>
      <c r="T75" s="98">
        <v>1.3400705984291499</v>
      </c>
      <c r="U75" s="98">
        <v>1.6793218823511109</v>
      </c>
      <c r="V75" s="98">
        <v>0.89532416968838591</v>
      </c>
      <c r="W75" s="98">
        <v>6.4728498336441467E-2</v>
      </c>
      <c r="DA75" s="63" t="s">
        <v>1640</v>
      </c>
    </row>
    <row r="76" spans="1:105" ht="12" customHeight="1" x14ac:dyDescent="0.25">
      <c r="A76" s="108" t="s">
        <v>52</v>
      </c>
      <c r="B76" s="98">
        <v>0.82755826125392662</v>
      </c>
      <c r="C76" s="98">
        <v>0.87683821282983454</v>
      </c>
      <c r="D76" s="98">
        <v>0.35329682462068673</v>
      </c>
      <c r="E76" s="98">
        <v>1.0153611844505985</v>
      </c>
      <c r="F76" s="98">
        <v>1.1808528990854061</v>
      </c>
      <c r="G76" s="98">
        <v>0.31389741229785134</v>
      </c>
      <c r="H76" s="98">
        <v>1.1161881781385725</v>
      </c>
      <c r="I76" s="98">
        <v>1.2243002507269356</v>
      </c>
      <c r="J76" s="98">
        <v>4.6559862406616963</v>
      </c>
      <c r="K76" s="98">
        <v>4.6031793729108408</v>
      </c>
      <c r="L76" s="98">
        <v>7.792854366540058</v>
      </c>
      <c r="M76" s="98">
        <v>8.2947811368444775</v>
      </c>
      <c r="N76" s="98">
        <v>7.6168626633507541</v>
      </c>
      <c r="O76" s="98">
        <v>3.4142521284669467</v>
      </c>
      <c r="P76" s="98">
        <v>3.9210727693986818</v>
      </c>
      <c r="Q76" s="98">
        <v>1.4936609325399286</v>
      </c>
      <c r="R76" s="98">
        <v>3.1282545707707969</v>
      </c>
      <c r="S76" s="98">
        <v>5.917229848620785</v>
      </c>
      <c r="T76" s="98">
        <v>11.64983931586166</v>
      </c>
      <c r="U76" s="98">
        <v>11.487275519797603</v>
      </c>
      <c r="V76" s="98">
        <v>7.6234955845922832</v>
      </c>
      <c r="W76" s="98">
        <v>0.69603441085113826</v>
      </c>
      <c r="DA76" s="63" t="s">
        <v>1641</v>
      </c>
    </row>
    <row r="77" spans="1:105" ht="12" customHeight="1" x14ac:dyDescent="0.25">
      <c r="A77" s="121" t="s">
        <v>54</v>
      </c>
      <c r="B77" s="122">
        <v>182.84883104161611</v>
      </c>
      <c r="C77" s="122">
        <v>218.31090079819762</v>
      </c>
      <c r="D77" s="122">
        <v>237.48347032524265</v>
      </c>
      <c r="E77" s="122">
        <v>279.73836971010792</v>
      </c>
      <c r="F77" s="122">
        <v>273.47943100863171</v>
      </c>
      <c r="G77" s="122">
        <v>285.75678039085057</v>
      </c>
      <c r="H77" s="122">
        <v>376.20971551777092</v>
      </c>
      <c r="I77" s="122">
        <v>388.57495098818231</v>
      </c>
      <c r="J77" s="122">
        <v>397.0443445311314</v>
      </c>
      <c r="K77" s="122">
        <v>392.89022968163658</v>
      </c>
      <c r="L77" s="122">
        <v>416.48894679064051</v>
      </c>
      <c r="M77" s="122">
        <v>357.90622083245808</v>
      </c>
      <c r="N77" s="122">
        <v>366.68117272139455</v>
      </c>
      <c r="O77" s="122">
        <v>306.94284659173138</v>
      </c>
      <c r="P77" s="122">
        <v>328.30419972354628</v>
      </c>
      <c r="Q77" s="122">
        <v>350.83016865895991</v>
      </c>
      <c r="R77" s="122">
        <v>398.52147119390884</v>
      </c>
      <c r="S77" s="122">
        <v>405.83208927865121</v>
      </c>
      <c r="T77" s="122">
        <v>454.25138465170221</v>
      </c>
      <c r="U77" s="122">
        <v>425.39387936311277</v>
      </c>
      <c r="V77" s="122">
        <v>425.36071801029226</v>
      </c>
      <c r="W77" s="122">
        <v>446.90954319779331</v>
      </c>
      <c r="DA77" s="130" t="s">
        <v>1642</v>
      </c>
    </row>
    <row r="78" spans="1:105" ht="12" customHeight="1" x14ac:dyDescent="0.25">
      <c r="A78" s="97" t="s">
        <v>192</v>
      </c>
      <c r="B78" s="98">
        <v>150.16383830523125</v>
      </c>
      <c r="C78" s="98">
        <v>178.40856494906066</v>
      </c>
      <c r="D78" s="98">
        <v>198.11631458579379</v>
      </c>
      <c r="E78" s="98">
        <v>233.21743785072539</v>
      </c>
      <c r="F78" s="98">
        <v>224.31617931351389</v>
      </c>
      <c r="G78" s="98">
        <v>237.98532983785674</v>
      </c>
      <c r="H78" s="98">
        <v>312.34996257655649</v>
      </c>
      <c r="I78" s="98">
        <v>322.87543375025484</v>
      </c>
      <c r="J78" s="98">
        <v>322.96200445191522</v>
      </c>
      <c r="K78" s="98">
        <v>318.94176418976059</v>
      </c>
      <c r="L78" s="98">
        <v>324.99109816797949</v>
      </c>
      <c r="M78" s="98">
        <v>267.82701493138023</v>
      </c>
      <c r="N78" s="98">
        <v>280.95647791943236</v>
      </c>
      <c r="O78" s="98">
        <v>241.20375780718032</v>
      </c>
      <c r="P78" s="98">
        <v>251.63366338199495</v>
      </c>
      <c r="Q78" s="98">
        <v>288.95275740705881</v>
      </c>
      <c r="R78" s="98">
        <v>331.54684744092066</v>
      </c>
      <c r="S78" s="98">
        <v>329.29393883205523</v>
      </c>
      <c r="T78" s="98">
        <v>361.10126510335272</v>
      </c>
      <c r="U78" s="98">
        <v>336.35488320022586</v>
      </c>
      <c r="V78" s="98">
        <v>340.27658961641362</v>
      </c>
      <c r="W78" s="98">
        <v>371.98713488801604</v>
      </c>
      <c r="DA78" s="63" t="s">
        <v>1643</v>
      </c>
    </row>
    <row r="79" spans="1:105" ht="12" customHeight="1" x14ac:dyDescent="0.25">
      <c r="A79" s="109" t="s">
        <v>120</v>
      </c>
      <c r="B79" s="33">
        <v>32.684992736384849</v>
      </c>
      <c r="C79" s="33">
        <v>39.902335849136961</v>
      </c>
      <c r="D79" s="33">
        <v>39.367155739448847</v>
      </c>
      <c r="E79" s="33">
        <v>46.520931859382515</v>
      </c>
      <c r="F79" s="33">
        <v>49.163251695117808</v>
      </c>
      <c r="G79" s="33">
        <v>47.771450552993834</v>
      </c>
      <c r="H79" s="33">
        <v>63.859752941214417</v>
      </c>
      <c r="I79" s="33">
        <v>65.699517237927481</v>
      </c>
      <c r="J79" s="33">
        <v>74.082340079216166</v>
      </c>
      <c r="K79" s="33">
        <v>73.948465491875979</v>
      </c>
      <c r="L79" s="33">
        <v>91.497848622661053</v>
      </c>
      <c r="M79" s="33">
        <v>90.079205901077827</v>
      </c>
      <c r="N79" s="33">
        <v>85.724694801962173</v>
      </c>
      <c r="O79" s="33">
        <v>65.739088784551072</v>
      </c>
      <c r="P79" s="33">
        <v>76.67053634155134</v>
      </c>
      <c r="Q79" s="33">
        <v>61.87741125190108</v>
      </c>
      <c r="R79" s="33">
        <v>66.97462375298818</v>
      </c>
      <c r="S79" s="33">
        <v>76.538150446595978</v>
      </c>
      <c r="T79" s="33">
        <v>93.150119548349466</v>
      </c>
      <c r="U79" s="33">
        <v>89.038996162886903</v>
      </c>
      <c r="V79" s="33">
        <v>85.084128393878629</v>
      </c>
      <c r="W79" s="33">
        <v>74.922408309777268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2557.6084908706898</v>
      </c>
      <c r="C81" s="117">
        <f t="shared" si="28"/>
        <v>2562.6765079072043</v>
      </c>
      <c r="D81" s="117">
        <f t="shared" si="28"/>
        <v>2529.6682253441954</v>
      </c>
      <c r="E81" s="117">
        <f t="shared" si="28"/>
        <v>2494.8007273915268</v>
      </c>
      <c r="F81" s="117">
        <f t="shared" si="28"/>
        <v>2501.4385655072879</v>
      </c>
      <c r="G81" s="117">
        <f t="shared" si="28"/>
        <v>2513.412242062941</v>
      </c>
      <c r="H81" s="117">
        <f t="shared" si="28"/>
        <v>2545.5438678338214</v>
      </c>
      <c r="I81" s="117">
        <f t="shared" si="28"/>
        <v>2572.9011294940306</v>
      </c>
      <c r="J81" s="117">
        <f t="shared" si="28"/>
        <v>2631.1864355037164</v>
      </c>
      <c r="K81" s="117">
        <f t="shared" si="28"/>
        <v>3062.5381129349662</v>
      </c>
      <c r="L81" s="117">
        <f t="shared" si="28"/>
        <v>3146.3835534987152</v>
      </c>
      <c r="M81" s="117">
        <f t="shared" si="28"/>
        <v>3221.0290262072654</v>
      </c>
      <c r="N81" s="117">
        <f t="shared" si="28"/>
        <v>3302.4266504414059</v>
      </c>
      <c r="O81" s="117">
        <f t="shared" si="28"/>
        <v>3349.472230274715</v>
      </c>
      <c r="P81" s="117">
        <f t="shared" si="28"/>
        <v>3406.3667294867455</v>
      </c>
      <c r="Q81" s="117">
        <f t="shared" si="28"/>
        <v>3343.8370100451534</v>
      </c>
      <c r="R81" s="117">
        <f t="shared" ref="R81:V81" si="29">R82+R85+R87+R100</f>
        <v>2582.2896644071761</v>
      </c>
      <c r="S81" s="117">
        <f t="shared" si="29"/>
        <v>2556.2139061109665</v>
      </c>
      <c r="T81" s="117">
        <f t="shared" si="29"/>
        <v>2518.0922171269808</v>
      </c>
      <c r="U81" s="117">
        <f t="shared" si="29"/>
        <v>2484.0476319055269</v>
      </c>
      <c r="V81" s="117">
        <f t="shared" si="29"/>
        <v>2479.5421675654052</v>
      </c>
      <c r="W81" s="117">
        <f t="shared" ref="W81" si="30">W82+W85+W87+W100</f>
        <v>2510.4746190484848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1955.8686006671107</v>
      </c>
      <c r="C82" s="122">
        <f t="shared" si="31"/>
        <v>1951.647549407928</v>
      </c>
      <c r="D82" s="122">
        <f t="shared" si="31"/>
        <v>1952.6206647525003</v>
      </c>
      <c r="E82" s="122">
        <f t="shared" si="31"/>
        <v>1953.0538515094247</v>
      </c>
      <c r="F82" s="122">
        <f t="shared" si="31"/>
        <v>1982.414736243712</v>
      </c>
      <c r="G82" s="122">
        <f t="shared" si="31"/>
        <v>1984.6710175760502</v>
      </c>
      <c r="H82" s="122">
        <f t="shared" si="31"/>
        <v>1987.353228792696</v>
      </c>
      <c r="I82" s="122">
        <f t="shared" si="31"/>
        <v>1991.5967014620446</v>
      </c>
      <c r="J82" s="122">
        <f t="shared" si="31"/>
        <v>2006.7481800338428</v>
      </c>
      <c r="K82" s="122">
        <f t="shared" si="31"/>
        <v>2386.7591136516075</v>
      </c>
      <c r="L82" s="122">
        <f t="shared" si="31"/>
        <v>2402.9428484465852</v>
      </c>
      <c r="M82" s="122">
        <f t="shared" si="31"/>
        <v>2406.2405459135343</v>
      </c>
      <c r="N82" s="122">
        <f t="shared" si="31"/>
        <v>2444.422927508715</v>
      </c>
      <c r="O82" s="122">
        <f t="shared" si="31"/>
        <v>2453.6888483059288</v>
      </c>
      <c r="P82" s="122">
        <f t="shared" si="31"/>
        <v>2471.3561114452323</v>
      </c>
      <c r="Q82" s="122">
        <f t="shared" si="31"/>
        <v>2449.1794364003117</v>
      </c>
      <c r="R82" s="122">
        <f t="shared" ref="R82:V82" si="32">SUM(R83:R84)</f>
        <v>1768.2731148730347</v>
      </c>
      <c r="S82" s="122">
        <f t="shared" si="32"/>
        <v>1773.6331833611293</v>
      </c>
      <c r="T82" s="122">
        <f t="shared" si="32"/>
        <v>1780.2439816042238</v>
      </c>
      <c r="U82" s="122">
        <f t="shared" si="32"/>
        <v>1784.8389976554618</v>
      </c>
      <c r="V82" s="122">
        <f t="shared" si="32"/>
        <v>1787.9466689546073</v>
      </c>
      <c r="W82" s="122">
        <f t="shared" ref="W82" si="33">SUM(W83:W84)</f>
        <v>1793.6365294069049</v>
      </c>
      <c r="DA82" s="130" t="s">
        <v>1646</v>
      </c>
    </row>
    <row r="83" spans="1:105" ht="12" customHeight="1" x14ac:dyDescent="0.25">
      <c r="A83" s="97" t="s">
        <v>204</v>
      </c>
      <c r="B83" s="98">
        <v>1948.6132189556959</v>
      </c>
      <c r="C83" s="98">
        <v>1944.3247611172039</v>
      </c>
      <c r="D83" s="98">
        <v>1945.4655704206311</v>
      </c>
      <c r="E83" s="98">
        <v>1946.2865653125564</v>
      </c>
      <c r="F83" s="98">
        <v>1975.449334196343</v>
      </c>
      <c r="G83" s="98">
        <v>1977.7750669324628</v>
      </c>
      <c r="H83" s="98">
        <v>1980.5145668853575</v>
      </c>
      <c r="I83" s="98">
        <v>1984.5090762224954</v>
      </c>
      <c r="J83" s="98">
        <v>1999.4639745143691</v>
      </c>
      <c r="K83" s="98">
        <v>2378.0232946462243</v>
      </c>
      <c r="L83" s="98">
        <v>2393.8943145122762</v>
      </c>
      <c r="M83" s="98">
        <v>2396.6800324830433</v>
      </c>
      <c r="N83" s="98">
        <v>2434.4560523550208</v>
      </c>
      <c r="O83" s="98">
        <v>2443.2262969332191</v>
      </c>
      <c r="P83" s="98">
        <v>2460.652635664469</v>
      </c>
      <c r="Q83" s="98">
        <v>2438.9518629979925</v>
      </c>
      <c r="R83" s="98">
        <v>1760.851127352631</v>
      </c>
      <c r="S83" s="98">
        <v>1766.2897391802812</v>
      </c>
      <c r="T83" s="98">
        <v>1772.8038549727712</v>
      </c>
      <c r="U83" s="98">
        <v>1777.3936658068212</v>
      </c>
      <c r="V83" s="98">
        <v>1780.3551638482857</v>
      </c>
      <c r="W83" s="98">
        <v>1785.8455144740603</v>
      </c>
      <c r="DA83" s="63" t="s">
        <v>1647</v>
      </c>
    </row>
    <row r="84" spans="1:105" ht="12" customHeight="1" x14ac:dyDescent="0.25">
      <c r="A84" s="97" t="s">
        <v>53</v>
      </c>
      <c r="B84" s="98">
        <v>7.2553817114148726</v>
      </c>
      <c r="C84" s="98">
        <v>7.3227882907240129</v>
      </c>
      <c r="D84" s="98">
        <v>7.1550943318690123</v>
      </c>
      <c r="E84" s="98">
        <v>6.7672861968684259</v>
      </c>
      <c r="F84" s="98">
        <v>6.9654020473690448</v>
      </c>
      <c r="G84" s="98">
        <v>6.8959506435874163</v>
      </c>
      <c r="H84" s="98">
        <v>6.8386619073386257</v>
      </c>
      <c r="I84" s="98">
        <v>7.0876252395490962</v>
      </c>
      <c r="J84" s="98">
        <v>7.2842055194736339</v>
      </c>
      <c r="K84" s="98">
        <v>8.7358190053831208</v>
      </c>
      <c r="L84" s="98">
        <v>9.0485339343089173</v>
      </c>
      <c r="M84" s="98">
        <v>9.5605134304911097</v>
      </c>
      <c r="N84" s="98">
        <v>9.9668751536941986</v>
      </c>
      <c r="O84" s="98">
        <v>10.462551372709795</v>
      </c>
      <c r="P84" s="98">
        <v>10.703475780763268</v>
      </c>
      <c r="Q84" s="98">
        <v>10.227573402318985</v>
      </c>
      <c r="R84" s="98">
        <v>7.4219875204037242</v>
      </c>
      <c r="S84" s="98">
        <v>7.343444180848067</v>
      </c>
      <c r="T84" s="98">
        <v>7.4401266314524932</v>
      </c>
      <c r="U84" s="98">
        <v>7.4453318486405058</v>
      </c>
      <c r="V84" s="98">
        <v>7.5915051063215655</v>
      </c>
      <c r="W84" s="98">
        <v>7.7910149328445879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7.5167315663015861</v>
      </c>
      <c r="C85" s="122">
        <f t="shared" si="34"/>
        <v>9.1371459721180646</v>
      </c>
      <c r="D85" s="122">
        <f t="shared" si="34"/>
        <v>7.0363495441260051</v>
      </c>
      <c r="E85" s="122">
        <f t="shared" si="34"/>
        <v>12.971285729501552</v>
      </c>
      <c r="F85" s="122">
        <f t="shared" si="34"/>
        <v>10.12511505551544</v>
      </c>
      <c r="G85" s="122">
        <f t="shared" si="34"/>
        <v>13.549575225879046</v>
      </c>
      <c r="H85" s="122">
        <f t="shared" si="34"/>
        <v>15.980251452829632</v>
      </c>
      <c r="I85" s="122">
        <f t="shared" si="34"/>
        <v>11.797981676654942</v>
      </c>
      <c r="J85" s="122">
        <f t="shared" si="34"/>
        <v>16.540119904695228</v>
      </c>
      <c r="K85" s="122">
        <f t="shared" si="34"/>
        <v>30.278311113477006</v>
      </c>
      <c r="L85" s="122">
        <f t="shared" si="34"/>
        <v>35.952181396357702</v>
      </c>
      <c r="M85" s="122">
        <f t="shared" si="34"/>
        <v>39.347080454273971</v>
      </c>
      <c r="N85" s="122">
        <f t="shared" si="34"/>
        <v>42.470069155620763</v>
      </c>
      <c r="O85" s="122">
        <f t="shared" si="34"/>
        <v>42.899856158463443</v>
      </c>
      <c r="P85" s="122">
        <f t="shared" si="34"/>
        <v>35.464011470675196</v>
      </c>
      <c r="Q85" s="122">
        <f t="shared" si="34"/>
        <v>53.206753239179015</v>
      </c>
      <c r="R85" s="122">
        <f t="shared" si="34"/>
        <v>44.680493492034444</v>
      </c>
      <c r="S85" s="122">
        <f t="shared" si="34"/>
        <v>42.428868327919552</v>
      </c>
      <c r="T85" s="122">
        <f t="shared" si="34"/>
        <v>29.010192638452065</v>
      </c>
      <c r="U85" s="122">
        <f t="shared" si="34"/>
        <v>23.805065543073979</v>
      </c>
      <c r="V85" s="122">
        <f t="shared" si="34"/>
        <v>20.938896455464356</v>
      </c>
      <c r="W85" s="122">
        <f t="shared" si="34"/>
        <v>20.05991371818525</v>
      </c>
      <c r="DA85" s="130" t="s">
        <v>1649</v>
      </c>
    </row>
    <row r="86" spans="1:105" ht="12" customHeight="1" x14ac:dyDescent="0.25">
      <c r="A86" s="97" t="s">
        <v>53</v>
      </c>
      <c r="B86" s="98">
        <v>7.5167315663015861</v>
      </c>
      <c r="C86" s="98">
        <v>9.1371459721180646</v>
      </c>
      <c r="D86" s="98">
        <v>7.0363495441260051</v>
      </c>
      <c r="E86" s="98">
        <v>12.971285729501552</v>
      </c>
      <c r="F86" s="98">
        <v>10.12511505551544</v>
      </c>
      <c r="G86" s="98">
        <v>13.549575225879046</v>
      </c>
      <c r="H86" s="98">
        <v>15.980251452829632</v>
      </c>
      <c r="I86" s="98">
        <v>11.797981676654942</v>
      </c>
      <c r="J86" s="98">
        <v>16.540119904695228</v>
      </c>
      <c r="K86" s="98">
        <v>30.278311113477006</v>
      </c>
      <c r="L86" s="98">
        <v>35.952181396357702</v>
      </c>
      <c r="M86" s="98">
        <v>39.347080454273971</v>
      </c>
      <c r="N86" s="98">
        <v>42.470069155620763</v>
      </c>
      <c r="O86" s="98">
        <v>42.899856158463443</v>
      </c>
      <c r="P86" s="98">
        <v>35.464011470675196</v>
      </c>
      <c r="Q86" s="98">
        <v>53.206753239179015</v>
      </c>
      <c r="R86" s="98">
        <v>44.680493492034444</v>
      </c>
      <c r="S86" s="98">
        <v>42.428868327919552</v>
      </c>
      <c r="T86" s="98">
        <v>29.010192638452065</v>
      </c>
      <c r="U86" s="98">
        <v>23.805065543073979</v>
      </c>
      <c r="V86" s="98">
        <v>20.938896455464356</v>
      </c>
      <c r="W86" s="98">
        <v>20.05991371818525</v>
      </c>
      <c r="DA86" s="63" t="s">
        <v>1650</v>
      </c>
    </row>
    <row r="87" spans="1:105" ht="12" customHeight="1" x14ac:dyDescent="0.25">
      <c r="A87" s="121" t="s">
        <v>55</v>
      </c>
      <c r="B87" s="122">
        <v>407.69742228516446</v>
      </c>
      <c r="C87" s="122">
        <v>401.6617648946434</v>
      </c>
      <c r="D87" s="122">
        <v>379.24371884323091</v>
      </c>
      <c r="E87" s="122">
        <v>342.7129250800956</v>
      </c>
      <c r="F87" s="122">
        <v>330.48785690893294</v>
      </c>
      <c r="G87" s="122">
        <v>334.90651625946606</v>
      </c>
      <c r="H87" s="122">
        <v>334.90991595309316</v>
      </c>
      <c r="I87" s="122">
        <v>351.54380753050168</v>
      </c>
      <c r="J87" s="122">
        <v>375.24726250840098</v>
      </c>
      <c r="K87" s="122">
        <v>397.53670680982066</v>
      </c>
      <c r="L87" s="122">
        <v>435.72836282800461</v>
      </c>
      <c r="M87" s="122">
        <v>495.95786894010917</v>
      </c>
      <c r="N87" s="122">
        <v>524.17456705799418</v>
      </c>
      <c r="O87" s="122">
        <v>570.4054260225455</v>
      </c>
      <c r="P87" s="122">
        <v>588.01126260816068</v>
      </c>
      <c r="Q87" s="122">
        <v>543.07379033357961</v>
      </c>
      <c r="R87" s="122">
        <v>500.99613320652901</v>
      </c>
      <c r="S87" s="122">
        <v>484.75110305531859</v>
      </c>
      <c r="T87" s="122">
        <v>452.85532368826489</v>
      </c>
      <c r="U87" s="122">
        <v>437.77102087295458</v>
      </c>
      <c r="V87" s="122">
        <v>435.29872698038844</v>
      </c>
      <c r="W87" s="122">
        <v>455.52574197993869</v>
      </c>
      <c r="DA87" s="130" t="s">
        <v>1651</v>
      </c>
    </row>
    <row r="88" spans="1:105" ht="12" customHeight="1" x14ac:dyDescent="0.25">
      <c r="A88" s="97" t="s">
        <v>132</v>
      </c>
      <c r="B88" s="98">
        <v>30.442402163449795</v>
      </c>
      <c r="C88" s="98">
        <v>31.942692604315159</v>
      </c>
      <c r="D88" s="98">
        <v>31.459232854899277</v>
      </c>
      <c r="E88" s="98">
        <v>29.672926621858128</v>
      </c>
      <c r="F88" s="98">
        <v>29.18471627907234</v>
      </c>
      <c r="G88" s="98">
        <v>30.525192360048312</v>
      </c>
      <c r="H88" s="98">
        <v>32.081261102291052</v>
      </c>
      <c r="I88" s="98">
        <v>34.122915448281589</v>
      </c>
      <c r="J88" s="98">
        <v>37.622957570475521</v>
      </c>
      <c r="K88" s="98">
        <v>40.237980056783599</v>
      </c>
      <c r="L88" s="98">
        <v>43.946457812284557</v>
      </c>
      <c r="M88" s="98">
        <v>50.109928012126176</v>
      </c>
      <c r="N88" s="98">
        <v>50.90877071396654</v>
      </c>
      <c r="O88" s="98">
        <v>53.66810529256729</v>
      </c>
      <c r="P88" s="98">
        <v>53.993354462764422</v>
      </c>
      <c r="Q88" s="98">
        <v>51.023318900253955</v>
      </c>
      <c r="R88" s="98">
        <v>37.020716985012989</v>
      </c>
      <c r="S88" s="98">
        <v>37.12978724129723</v>
      </c>
      <c r="T88" s="98">
        <v>35.364181828752713</v>
      </c>
      <c r="U88" s="98">
        <v>37.404908127511028</v>
      </c>
      <c r="V88" s="98">
        <v>37.473084132044157</v>
      </c>
      <c r="W88" s="98">
        <v>37.542133160946541</v>
      </c>
      <c r="DA88" s="63" t="s">
        <v>1652</v>
      </c>
    </row>
    <row r="89" spans="1:105" ht="12" customHeight="1" x14ac:dyDescent="0.25">
      <c r="A89" s="97" t="s">
        <v>131</v>
      </c>
      <c r="B89" s="98">
        <v>2.8889729491000073E-2</v>
      </c>
      <c r="C89" s="98">
        <v>3.148259748755728E-2</v>
      </c>
      <c r="D89" s="98">
        <v>2.6311372658954099E-2</v>
      </c>
      <c r="E89" s="98">
        <v>2.7449404922412449E-2</v>
      </c>
      <c r="F89" s="98">
        <v>2.9134658869377567E-2</v>
      </c>
      <c r="G89" s="98">
        <v>3.1569553216549022E-2</v>
      </c>
      <c r="H89" s="98">
        <v>3.5828542972750989E-2</v>
      </c>
      <c r="I89" s="98">
        <v>5.0725657880682312E-2</v>
      </c>
      <c r="J89" s="98">
        <v>8.3540329269128646E-2</v>
      </c>
      <c r="K89" s="98">
        <v>0.12384520254162744</v>
      </c>
      <c r="L89" s="98">
        <v>0.15072827604591144</v>
      </c>
      <c r="M89" s="98">
        <v>0.17457993457380849</v>
      </c>
      <c r="N89" s="98">
        <v>0.20484925579491586</v>
      </c>
      <c r="O89" s="98">
        <v>0.26741314978872038</v>
      </c>
      <c r="P89" s="98">
        <v>0.2878926657166514</v>
      </c>
      <c r="Q89" s="98">
        <v>0.29866177499532853</v>
      </c>
      <c r="R89" s="98">
        <v>0.21591953909328207</v>
      </c>
      <c r="S89" s="98">
        <v>0.21438026134364446</v>
      </c>
      <c r="T89" s="98">
        <v>0.20958637640338024</v>
      </c>
      <c r="U89" s="98">
        <v>0.24037282145382655</v>
      </c>
      <c r="V89" s="98">
        <v>0.24302783154581953</v>
      </c>
      <c r="W89" s="98">
        <v>0.24704916962261927</v>
      </c>
      <c r="DA89" s="63" t="s">
        <v>1653</v>
      </c>
    </row>
    <row r="90" spans="1:105" ht="12" customHeight="1" x14ac:dyDescent="0.25">
      <c r="A90" s="100" t="s">
        <v>204</v>
      </c>
      <c r="B90" s="101">
        <v>6.3352440157018264E-3</v>
      </c>
      <c r="C90" s="101">
        <v>1.2030377662539662E-2</v>
      </c>
      <c r="D90" s="101">
        <v>4.7655748021822996E-3</v>
      </c>
      <c r="E90" s="101">
        <v>3.1770519922154437E-3</v>
      </c>
      <c r="F90" s="101">
        <v>4.2591271195328052E-3</v>
      </c>
      <c r="G90" s="101">
        <v>4.4860607725892504E-3</v>
      </c>
      <c r="H90" s="101">
        <v>6.4246012395274598E-3</v>
      </c>
      <c r="I90" s="101">
        <v>7.3734110345106251E-3</v>
      </c>
      <c r="J90" s="101">
        <v>1.0909587587266647E-2</v>
      </c>
      <c r="K90" s="101">
        <v>1.4982724409749034E-2</v>
      </c>
      <c r="L90" s="101">
        <v>1.7243343729496166E-2</v>
      </c>
      <c r="M90" s="101">
        <v>2.802937776588315E-2</v>
      </c>
      <c r="N90" s="101">
        <v>2.3850858594775128E-2</v>
      </c>
      <c r="O90" s="101">
        <v>2.2436409926205866E-2</v>
      </c>
      <c r="P90" s="101">
        <v>4.0089933910895326E-2</v>
      </c>
      <c r="Q90" s="101">
        <v>1.6019018920630786E-2</v>
      </c>
      <c r="R90" s="101">
        <v>1.3915669998073126E-2</v>
      </c>
      <c r="S90" s="101">
        <v>1.9921366708837301E-2</v>
      </c>
      <c r="T90" s="101">
        <v>2.1525632793012187E-2</v>
      </c>
      <c r="U90" s="101">
        <v>3.0245211554565204E-2</v>
      </c>
      <c r="V90" s="101">
        <v>2.5243946679354132E-2</v>
      </c>
      <c r="W90" s="101">
        <v>2.1304309197614835E-2</v>
      </c>
      <c r="DA90" s="131" t="s">
        <v>1654</v>
      </c>
    </row>
    <row r="91" spans="1:105" ht="12" customHeight="1" x14ac:dyDescent="0.25">
      <c r="A91" s="103" t="s">
        <v>52</v>
      </c>
      <c r="B91" s="104">
        <v>2.2554485475298248E-2</v>
      </c>
      <c r="C91" s="104">
        <v>1.945221982501762E-2</v>
      </c>
      <c r="D91" s="104">
        <v>2.1545797856771801E-2</v>
      </c>
      <c r="E91" s="104">
        <v>2.4272352930197003E-2</v>
      </c>
      <c r="F91" s="104">
        <v>2.4875531749844762E-2</v>
      </c>
      <c r="G91" s="104">
        <v>2.7083492443959769E-2</v>
      </c>
      <c r="H91" s="104">
        <v>2.940394173322353E-2</v>
      </c>
      <c r="I91" s="104">
        <v>4.3352246846171685E-2</v>
      </c>
      <c r="J91" s="104">
        <v>7.2630741681861996E-2</v>
      </c>
      <c r="K91" s="104">
        <v>0.10886247813187841</v>
      </c>
      <c r="L91" s="104">
        <v>0.13348493231641526</v>
      </c>
      <c r="M91" s="104">
        <v>0.14655055680792534</v>
      </c>
      <c r="N91" s="104">
        <v>0.18099839720014074</v>
      </c>
      <c r="O91" s="104">
        <v>0.2449767398625145</v>
      </c>
      <c r="P91" s="104">
        <v>0.24780273180575607</v>
      </c>
      <c r="Q91" s="104">
        <v>0.28264275607469774</v>
      </c>
      <c r="R91" s="104">
        <v>0.20200386909520895</v>
      </c>
      <c r="S91" s="104">
        <v>0.19445889463480717</v>
      </c>
      <c r="T91" s="104">
        <v>0.18806074361036804</v>
      </c>
      <c r="U91" s="104">
        <v>0.21012760989926135</v>
      </c>
      <c r="V91" s="104">
        <v>0.21778388486646541</v>
      </c>
      <c r="W91" s="104">
        <v>0.22574486042500444</v>
      </c>
      <c r="DA91" s="132" t="s">
        <v>1655</v>
      </c>
    </row>
    <row r="92" spans="1:105" ht="12" customHeight="1" x14ac:dyDescent="0.25">
      <c r="A92" s="106" t="s">
        <v>124</v>
      </c>
      <c r="B92" s="101">
        <v>338.06988752246917</v>
      </c>
      <c r="C92" s="101">
        <v>310.86847350303123</v>
      </c>
      <c r="D92" s="101">
        <v>289.86814674364598</v>
      </c>
      <c r="E92" s="101">
        <v>259.74253159798752</v>
      </c>
      <c r="F92" s="101">
        <v>243.00983256459139</v>
      </c>
      <c r="G92" s="101">
        <v>227.64459094617604</v>
      </c>
      <c r="H92" s="101">
        <v>201.03759783253082</v>
      </c>
      <c r="I92" s="101">
        <v>195.79461507707458</v>
      </c>
      <c r="J92" s="101">
        <v>197.18055405587373</v>
      </c>
      <c r="K92" s="101">
        <v>200.67619787312989</v>
      </c>
      <c r="L92" s="101">
        <v>212.76332904239987</v>
      </c>
      <c r="M92" s="101">
        <v>232.01313111879091</v>
      </c>
      <c r="N92" s="101">
        <v>243.98539697870157</v>
      </c>
      <c r="O92" s="101">
        <v>274.28412194664878</v>
      </c>
      <c r="P92" s="101">
        <v>282.21836542844022</v>
      </c>
      <c r="Q92" s="101">
        <v>266.2711803789241</v>
      </c>
      <c r="R92" s="101">
        <v>252.2631541640624</v>
      </c>
      <c r="S92" s="101">
        <v>241.0238488925491</v>
      </c>
      <c r="T92" s="101">
        <v>216.9461631380523</v>
      </c>
      <c r="U92" s="101">
        <v>186.64361598991525</v>
      </c>
      <c r="V92" s="101">
        <v>171.22144494699148</v>
      </c>
      <c r="W92" s="101">
        <v>181.06031687848423</v>
      </c>
      <c r="DA92" s="131" t="s">
        <v>1656</v>
      </c>
    </row>
    <row r="93" spans="1:105" ht="12" customHeight="1" x14ac:dyDescent="0.25">
      <c r="A93" s="107" t="s">
        <v>123</v>
      </c>
      <c r="B93" s="104">
        <v>0.38605113523658907</v>
      </c>
      <c r="C93" s="104">
        <v>0.35051604282103421</v>
      </c>
      <c r="D93" s="104">
        <v>0.28073382492883087</v>
      </c>
      <c r="E93" s="104">
        <v>0.27139365729127174</v>
      </c>
      <c r="F93" s="104">
        <v>0.27266508208391788</v>
      </c>
      <c r="G93" s="104">
        <v>0.26301515602708136</v>
      </c>
      <c r="H93" s="104">
        <v>0.23347306044414645</v>
      </c>
      <c r="I93" s="104">
        <v>0.31582389681187517</v>
      </c>
      <c r="J93" s="104">
        <v>0.46961168424010735</v>
      </c>
      <c r="K93" s="104">
        <v>0.64432499255548348</v>
      </c>
      <c r="L93" s="104">
        <v>0.73707489673526516</v>
      </c>
      <c r="M93" s="104">
        <v>0.70143420153060387</v>
      </c>
      <c r="N93" s="104">
        <v>0.7856829289369831</v>
      </c>
      <c r="O93" s="104">
        <v>1.0568665491320559</v>
      </c>
      <c r="P93" s="104">
        <v>1.1791951634330866</v>
      </c>
      <c r="Q93" s="104">
        <v>1.2238951390164121</v>
      </c>
      <c r="R93" s="104">
        <v>1.2371801558351827</v>
      </c>
      <c r="S93" s="104">
        <v>1.293772172536112</v>
      </c>
      <c r="T93" s="104">
        <v>1.2548892107131411</v>
      </c>
      <c r="U93" s="104">
        <v>1.1139054800247594</v>
      </c>
      <c r="V93" s="104">
        <v>1.0752869413200274</v>
      </c>
      <c r="W93" s="104">
        <v>1.2607731486392399</v>
      </c>
      <c r="DA93" s="132" t="s">
        <v>1657</v>
      </c>
    </row>
    <row r="94" spans="1:105" ht="12" customHeight="1" x14ac:dyDescent="0.25">
      <c r="A94" s="108" t="s">
        <v>50</v>
      </c>
      <c r="B94" s="98">
        <v>7.3908419548553553E-2</v>
      </c>
      <c r="C94" s="98">
        <v>0.11987268822726252</v>
      </c>
      <c r="D94" s="98">
        <v>4.4301467105183352E-2</v>
      </c>
      <c r="E94" s="98">
        <v>2.8116066953384831E-2</v>
      </c>
      <c r="F94" s="98">
        <v>3.6699226109300542E-2</v>
      </c>
      <c r="G94" s="98">
        <v>3.5160329927062001E-2</v>
      </c>
      <c r="H94" s="98">
        <v>4.0245510620359179E-2</v>
      </c>
      <c r="I94" s="98">
        <v>4.6768027775773852E-2</v>
      </c>
      <c r="J94" s="98">
        <v>6.6100792428464977E-2</v>
      </c>
      <c r="K94" s="98">
        <v>8.6629192413482645E-2</v>
      </c>
      <c r="L94" s="98">
        <v>9.5892513346959751E-2</v>
      </c>
      <c r="M94" s="98">
        <v>0.12624360177182853</v>
      </c>
      <c r="N94" s="98">
        <v>0.10213689748866156</v>
      </c>
      <c r="O94" s="98">
        <v>9.5649620982920111E-2</v>
      </c>
      <c r="P94" s="98">
        <v>0.17783916013234766</v>
      </c>
      <c r="Q94" s="98">
        <v>6.4292598806920315E-2</v>
      </c>
      <c r="R94" s="98">
        <v>8.3925669593208838E-2</v>
      </c>
      <c r="S94" s="98">
        <v>0.12996612693422585</v>
      </c>
      <c r="T94" s="98">
        <v>0.13750277434268249</v>
      </c>
      <c r="U94" s="98">
        <v>0.14411936106937245</v>
      </c>
      <c r="V94" s="98">
        <v>0.11231552520335164</v>
      </c>
      <c r="W94" s="98">
        <v>0.10913861083140357</v>
      </c>
      <c r="DA94" s="63" t="s">
        <v>1658</v>
      </c>
    </row>
    <row r="95" spans="1:105" ht="12" customHeight="1" x14ac:dyDescent="0.25">
      <c r="A95" s="108" t="s">
        <v>52</v>
      </c>
      <c r="B95" s="98">
        <v>0.31214271568803553</v>
      </c>
      <c r="C95" s="98">
        <v>0.23064335459377167</v>
      </c>
      <c r="D95" s="98">
        <v>0.23643235782364752</v>
      </c>
      <c r="E95" s="98">
        <v>0.24327759033788693</v>
      </c>
      <c r="F95" s="98">
        <v>0.23596585597461733</v>
      </c>
      <c r="G95" s="98">
        <v>0.22785482610001934</v>
      </c>
      <c r="H95" s="98">
        <v>0.19322754982378726</v>
      </c>
      <c r="I95" s="98">
        <v>0.26905586903610129</v>
      </c>
      <c r="J95" s="98">
        <v>0.4035108918116424</v>
      </c>
      <c r="K95" s="98">
        <v>0.55769580014200082</v>
      </c>
      <c r="L95" s="98">
        <v>0.64118238338830547</v>
      </c>
      <c r="M95" s="98">
        <v>0.57519059975877529</v>
      </c>
      <c r="N95" s="98">
        <v>0.68354603144832149</v>
      </c>
      <c r="O95" s="98">
        <v>0.96121692814913584</v>
      </c>
      <c r="P95" s="98">
        <v>1.0013560033007389</v>
      </c>
      <c r="Q95" s="98">
        <v>1.1596025402094918</v>
      </c>
      <c r="R95" s="98">
        <v>1.1532544862419738</v>
      </c>
      <c r="S95" s="98">
        <v>1.1638060456018862</v>
      </c>
      <c r="T95" s="98">
        <v>1.1173864363704586</v>
      </c>
      <c r="U95" s="98">
        <v>0.96978611895538691</v>
      </c>
      <c r="V95" s="98">
        <v>0.96297141611667592</v>
      </c>
      <c r="W95" s="98">
        <v>1.1516345378078363</v>
      </c>
      <c r="DA95" s="63" t="s">
        <v>1659</v>
      </c>
    </row>
    <row r="96" spans="1:105" ht="12" customHeight="1" x14ac:dyDescent="0.25">
      <c r="A96" s="106" t="s">
        <v>122</v>
      </c>
      <c r="B96" s="101">
        <v>34.848751826508277</v>
      </c>
      <c r="C96" s="101">
        <v>52.586534690242523</v>
      </c>
      <c r="D96" s="101">
        <v>52.235438052225199</v>
      </c>
      <c r="E96" s="101">
        <v>47.834610043282012</v>
      </c>
      <c r="F96" s="101">
        <v>51.82750618259152</v>
      </c>
      <c r="G96" s="101">
        <v>68.188823099206516</v>
      </c>
      <c r="H96" s="101">
        <v>89.260516970637767</v>
      </c>
      <c r="I96" s="101">
        <v>101.12472337568678</v>
      </c>
      <c r="J96" s="101">
        <v>108.38366162158206</v>
      </c>
      <c r="K96" s="101">
        <v>112.69200178355909</v>
      </c>
      <c r="L96" s="101">
        <v>126.63796512413715</v>
      </c>
      <c r="M96" s="101">
        <v>156.15247996915053</v>
      </c>
      <c r="N96" s="101">
        <v>166.53614159620625</v>
      </c>
      <c r="O96" s="101">
        <v>171.47485323073374</v>
      </c>
      <c r="P96" s="101">
        <v>171.34605807851042</v>
      </c>
      <c r="Q96" s="101">
        <v>153.33760736122431</v>
      </c>
      <c r="R96" s="101">
        <v>141.46579302891027</v>
      </c>
      <c r="S96" s="101">
        <v>133.71651481619372</v>
      </c>
      <c r="T96" s="101">
        <v>125.84118523263311</v>
      </c>
      <c r="U96" s="101">
        <v>128.54974939663765</v>
      </c>
      <c r="V96" s="101">
        <v>134.96452925841527</v>
      </c>
      <c r="W96" s="101">
        <v>140.81343325512952</v>
      </c>
      <c r="DA96" s="131" t="s">
        <v>1660</v>
      </c>
    </row>
    <row r="97" spans="1:105" ht="12" customHeight="1" x14ac:dyDescent="0.25">
      <c r="A97" s="107" t="s">
        <v>121</v>
      </c>
      <c r="B97" s="104">
        <v>3.9214399080096469</v>
      </c>
      <c r="C97" s="104">
        <v>5.8820654567459085</v>
      </c>
      <c r="D97" s="104">
        <v>5.3738559948726188</v>
      </c>
      <c r="E97" s="104">
        <v>5.1640137547542686</v>
      </c>
      <c r="F97" s="104">
        <v>6.1640021417243975</v>
      </c>
      <c r="G97" s="104">
        <v>8.2533251447915568</v>
      </c>
      <c r="H97" s="104">
        <v>12.261238444216662</v>
      </c>
      <c r="I97" s="104">
        <v>20.135004074766151</v>
      </c>
      <c r="J97" s="104">
        <v>31.506937246960455</v>
      </c>
      <c r="K97" s="104">
        <v>43.162356901250959</v>
      </c>
      <c r="L97" s="104">
        <v>51.492807676401839</v>
      </c>
      <c r="M97" s="104">
        <v>56.806315703937088</v>
      </c>
      <c r="N97" s="104">
        <v>61.753725584387851</v>
      </c>
      <c r="O97" s="104">
        <v>69.65406585367495</v>
      </c>
      <c r="P97" s="104">
        <v>78.98639680929594</v>
      </c>
      <c r="Q97" s="104">
        <v>70.919126779165495</v>
      </c>
      <c r="R97" s="104">
        <v>68.793369333614848</v>
      </c>
      <c r="S97" s="104">
        <v>71.372799671398738</v>
      </c>
      <c r="T97" s="104">
        <v>73.239317901710265</v>
      </c>
      <c r="U97" s="104">
        <v>83.818469057412074</v>
      </c>
      <c r="V97" s="104">
        <v>90.321353870071647</v>
      </c>
      <c r="W97" s="104">
        <v>94.602036367116568</v>
      </c>
      <c r="DA97" s="132" t="s">
        <v>1661</v>
      </c>
    </row>
    <row r="98" spans="1:105" ht="12" customHeight="1" x14ac:dyDescent="0.25">
      <c r="A98" s="108" t="s">
        <v>53</v>
      </c>
      <c r="B98" s="98">
        <v>0.66588965527267518</v>
      </c>
      <c r="C98" s="98">
        <v>1.8441077399490979</v>
      </c>
      <c r="D98" s="98">
        <v>0.76033978164157845</v>
      </c>
      <c r="E98" s="98">
        <v>0.46849688373656351</v>
      </c>
      <c r="F98" s="98">
        <v>0.74030345851926282</v>
      </c>
      <c r="G98" s="98">
        <v>0.98314410542178887</v>
      </c>
      <c r="H98" s="98">
        <v>1.9319957147664673</v>
      </c>
      <c r="I98" s="98">
        <v>2.7175984306835161</v>
      </c>
      <c r="J98" s="98">
        <v>4.0298931149494086</v>
      </c>
      <c r="K98" s="98">
        <v>5.2453714788277264</v>
      </c>
      <c r="L98" s="98">
        <v>6.076891397709228</v>
      </c>
      <c r="M98" s="98">
        <v>9.3125623535817414</v>
      </c>
      <c r="N98" s="98">
        <v>7.3939439815996044</v>
      </c>
      <c r="O98" s="98">
        <v>5.5997834458386908</v>
      </c>
      <c r="P98" s="98">
        <v>11.365579419477958</v>
      </c>
      <c r="Q98" s="98">
        <v>3.0578506391683788</v>
      </c>
      <c r="R98" s="98">
        <v>4.0780713182373329</v>
      </c>
      <c r="S98" s="98">
        <v>6.9022071961354872</v>
      </c>
      <c r="T98" s="98">
        <v>7.8506275391538249</v>
      </c>
      <c r="U98" s="98">
        <v>10.924175848884884</v>
      </c>
      <c r="V98" s="98">
        <v>9.5885236093655166</v>
      </c>
      <c r="W98" s="98">
        <v>8.0694842606890393</v>
      </c>
      <c r="DA98" s="63" t="s">
        <v>1662</v>
      </c>
    </row>
    <row r="99" spans="1:105" ht="12" customHeight="1" x14ac:dyDescent="0.25">
      <c r="A99" s="108" t="s">
        <v>52</v>
      </c>
      <c r="B99" s="98">
        <v>3.2555502527369717</v>
      </c>
      <c r="C99" s="98">
        <v>4.0379577167968108</v>
      </c>
      <c r="D99" s="98">
        <v>4.6135162132310406</v>
      </c>
      <c r="E99" s="98">
        <v>4.6955168710177047</v>
      </c>
      <c r="F99" s="98">
        <v>5.423698683205135</v>
      </c>
      <c r="G99" s="98">
        <v>7.270181039369767</v>
      </c>
      <c r="H99" s="98">
        <v>10.329242729450195</v>
      </c>
      <c r="I99" s="98">
        <v>17.417405644082635</v>
      </c>
      <c r="J99" s="98">
        <v>27.477044132011045</v>
      </c>
      <c r="K99" s="98">
        <v>37.916985422423231</v>
      </c>
      <c r="L99" s="98">
        <v>45.415916278692613</v>
      </c>
      <c r="M99" s="98">
        <v>47.493753350355348</v>
      </c>
      <c r="N99" s="98">
        <v>54.359781602788246</v>
      </c>
      <c r="O99" s="98">
        <v>64.054282407836254</v>
      </c>
      <c r="P99" s="98">
        <v>67.620817389817987</v>
      </c>
      <c r="Q99" s="98">
        <v>67.861276139997116</v>
      </c>
      <c r="R99" s="98">
        <v>64.715298015377513</v>
      </c>
      <c r="S99" s="98">
        <v>64.470592475263246</v>
      </c>
      <c r="T99" s="98">
        <v>65.388690362556446</v>
      </c>
      <c r="U99" s="98">
        <v>72.894293208527188</v>
      </c>
      <c r="V99" s="98">
        <v>80.732830260706123</v>
      </c>
      <c r="W99" s="98">
        <v>86.532552106427531</v>
      </c>
      <c r="DA99" s="63" t="s">
        <v>1663</v>
      </c>
    </row>
    <row r="100" spans="1:105" ht="12" customHeight="1" x14ac:dyDescent="0.25">
      <c r="A100" s="121" t="s">
        <v>54</v>
      </c>
      <c r="B100" s="122">
        <v>186.52573635211309</v>
      </c>
      <c r="C100" s="122">
        <v>200.23004763251512</v>
      </c>
      <c r="D100" s="122">
        <v>190.76749220433851</v>
      </c>
      <c r="E100" s="122">
        <v>186.0626650725049</v>
      </c>
      <c r="F100" s="122">
        <v>178.41085729912771</v>
      </c>
      <c r="G100" s="122">
        <v>180.28513300154574</v>
      </c>
      <c r="H100" s="122">
        <v>207.30047163520237</v>
      </c>
      <c r="I100" s="122">
        <v>217.96263882482918</v>
      </c>
      <c r="J100" s="122">
        <v>232.65087305677773</v>
      </c>
      <c r="K100" s="122">
        <v>247.96398136006047</v>
      </c>
      <c r="L100" s="122">
        <v>271.76016082776749</v>
      </c>
      <c r="M100" s="122">
        <v>279.48353089934778</v>
      </c>
      <c r="N100" s="122">
        <v>291.35908671907561</v>
      </c>
      <c r="O100" s="122">
        <v>282.47809978777684</v>
      </c>
      <c r="P100" s="122">
        <v>311.53534396267679</v>
      </c>
      <c r="Q100" s="122">
        <v>298.37703007208296</v>
      </c>
      <c r="R100" s="122">
        <v>268.33992283557814</v>
      </c>
      <c r="S100" s="122">
        <v>255.40075136659874</v>
      </c>
      <c r="T100" s="122">
        <v>255.98271919603988</v>
      </c>
      <c r="U100" s="122">
        <v>237.63254783403659</v>
      </c>
      <c r="V100" s="122">
        <v>235.35787517494498</v>
      </c>
      <c r="W100" s="122">
        <v>241.25243394345563</v>
      </c>
      <c r="DA100" s="130" t="s">
        <v>1664</v>
      </c>
    </row>
    <row r="101" spans="1:105" ht="12" customHeight="1" x14ac:dyDescent="0.25">
      <c r="A101" s="97" t="s">
        <v>207</v>
      </c>
      <c r="B101" s="98">
        <v>19.170545786451228</v>
      </c>
      <c r="C101" s="98">
        <v>21.976921747765726</v>
      </c>
      <c r="D101" s="98">
        <v>21.446269498764341</v>
      </c>
      <c r="E101" s="98">
        <v>22.484794470170986</v>
      </c>
      <c r="F101" s="98">
        <v>21.419729950345076</v>
      </c>
      <c r="G101" s="98">
        <v>21.933087836741645</v>
      </c>
      <c r="H101" s="98">
        <v>25.517523851353015</v>
      </c>
      <c r="I101" s="98">
        <v>24.782818925066536</v>
      </c>
      <c r="J101" s="98">
        <v>24.596053426449703</v>
      </c>
      <c r="K101" s="98">
        <v>24.634834576019013</v>
      </c>
      <c r="L101" s="98">
        <v>25.7132655010987</v>
      </c>
      <c r="M101" s="98">
        <v>25.805483901786573</v>
      </c>
      <c r="N101" s="98">
        <v>26.214507499761126</v>
      </c>
      <c r="O101" s="98">
        <v>26.318071080538857</v>
      </c>
      <c r="P101" s="98">
        <v>26.486146937995688</v>
      </c>
      <c r="Q101" s="98">
        <v>26.26941817139593</v>
      </c>
      <c r="R101" s="98">
        <v>19.061359510843655</v>
      </c>
      <c r="S101" s="98">
        <v>19.120569408617623</v>
      </c>
      <c r="T101" s="98">
        <v>19.171228623292244</v>
      </c>
      <c r="U101" s="98">
        <v>19.267483519633092</v>
      </c>
      <c r="V101" s="98">
        <v>19.299990446164159</v>
      </c>
      <c r="W101" s="98">
        <v>19.333524410050622</v>
      </c>
      <c r="DA101" s="63" t="s">
        <v>1665</v>
      </c>
    </row>
    <row r="102" spans="1:105" ht="12" customHeight="1" x14ac:dyDescent="0.25">
      <c r="A102" s="97" t="s">
        <v>50</v>
      </c>
      <c r="B102" s="98">
        <v>66.300694109407658</v>
      </c>
      <c r="C102" s="98">
        <v>63.101691763001867</v>
      </c>
      <c r="D102" s="98">
        <v>61.063503583744655</v>
      </c>
      <c r="E102" s="98">
        <v>57.804919772320133</v>
      </c>
      <c r="F102" s="98">
        <v>55.682441593964448</v>
      </c>
      <c r="G102" s="98">
        <v>53.953487728412959</v>
      </c>
      <c r="H102" s="98">
        <v>51.842291512007876</v>
      </c>
      <c r="I102" s="98">
        <v>54.681430511333645</v>
      </c>
      <c r="J102" s="98">
        <v>58.458108203303183</v>
      </c>
      <c r="K102" s="98">
        <v>63.78055076403421</v>
      </c>
      <c r="L102" s="98">
        <v>67.762436858253025</v>
      </c>
      <c r="M102" s="98">
        <v>73.301351500404209</v>
      </c>
      <c r="N102" s="98">
        <v>77.147430767099223</v>
      </c>
      <c r="O102" s="98">
        <v>80.89076464833829</v>
      </c>
      <c r="P102" s="98">
        <v>81.112661696893056</v>
      </c>
      <c r="Q102" s="98">
        <v>78.359875739746514</v>
      </c>
      <c r="R102" s="98">
        <v>72.5212504378636</v>
      </c>
      <c r="S102" s="98">
        <v>68.828635746679581</v>
      </c>
      <c r="T102" s="98">
        <v>65.450967229360174</v>
      </c>
      <c r="U102" s="98">
        <v>53.953004075197292</v>
      </c>
      <c r="V102" s="98">
        <v>49.720923672604158</v>
      </c>
      <c r="W102" s="98">
        <v>52.804729932386209</v>
      </c>
      <c r="DA102" s="63" t="s">
        <v>1666</v>
      </c>
    </row>
    <row r="103" spans="1:105" ht="12" customHeight="1" x14ac:dyDescent="0.25">
      <c r="A103" s="109" t="s">
        <v>120</v>
      </c>
      <c r="B103" s="33">
        <v>101.0544964562542</v>
      </c>
      <c r="C103" s="33">
        <v>115.15143412174753</v>
      </c>
      <c r="D103" s="33">
        <v>108.25771912182952</v>
      </c>
      <c r="E103" s="33">
        <v>105.7729508300138</v>
      </c>
      <c r="F103" s="33">
        <v>101.30868575481817</v>
      </c>
      <c r="G103" s="33">
        <v>104.39855743639114</v>
      </c>
      <c r="H103" s="33">
        <v>129.94065627184148</v>
      </c>
      <c r="I103" s="33">
        <v>138.49838938842902</v>
      </c>
      <c r="J103" s="33">
        <v>149.59671142702484</v>
      </c>
      <c r="K103" s="33">
        <v>159.54859602000727</v>
      </c>
      <c r="L103" s="33">
        <v>178.28445846841578</v>
      </c>
      <c r="M103" s="33">
        <v>180.37669549715702</v>
      </c>
      <c r="N103" s="33">
        <v>187.99714845221524</v>
      </c>
      <c r="O103" s="33">
        <v>175.26926405889969</v>
      </c>
      <c r="P103" s="33">
        <v>203.93653532778805</v>
      </c>
      <c r="Q103" s="33">
        <v>193.74773616094052</v>
      </c>
      <c r="R103" s="33">
        <v>176.75731288687089</v>
      </c>
      <c r="S103" s="33">
        <v>167.45154621130155</v>
      </c>
      <c r="T103" s="33">
        <v>171.36052334338746</v>
      </c>
      <c r="U103" s="33">
        <v>164.4120602392062</v>
      </c>
      <c r="V103" s="33">
        <v>166.33696105617665</v>
      </c>
      <c r="W103" s="33">
        <v>169.1141796010188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0.11204006121448079</v>
      </c>
      <c r="C105" s="117">
        <f t="shared" si="35"/>
        <v>0.11410754786305233</v>
      </c>
      <c r="D105" s="117">
        <f t="shared" si="35"/>
        <v>0.11241972449048525</v>
      </c>
      <c r="E105" s="117">
        <f t="shared" si="35"/>
        <v>0.11161253960892065</v>
      </c>
      <c r="F105" s="117">
        <f t="shared" si="35"/>
        <v>0.11042283724837894</v>
      </c>
      <c r="G105" s="117">
        <f t="shared" si="35"/>
        <v>0.11053032678153904</v>
      </c>
      <c r="H105" s="117">
        <f t="shared" si="35"/>
        <v>0.11203323293345256</v>
      </c>
      <c r="I105" s="117">
        <f t="shared" si="35"/>
        <v>0.11158040417886353</v>
      </c>
      <c r="J105" s="117">
        <f t="shared" si="35"/>
        <v>0.11164734047909368</v>
      </c>
      <c r="K105" s="117">
        <f t="shared" si="35"/>
        <v>0.11191266403146602</v>
      </c>
      <c r="L105" s="117">
        <f t="shared" si="35"/>
        <v>0.11162456030724438</v>
      </c>
      <c r="M105" s="117">
        <f t="shared" si="35"/>
        <v>0.1120940707143894</v>
      </c>
      <c r="N105" s="117">
        <f t="shared" si="35"/>
        <v>0.11192631250559967</v>
      </c>
      <c r="O105" s="117">
        <f t="shared" si="35"/>
        <v>0.11099581153307872</v>
      </c>
      <c r="P105" s="117">
        <f t="shared" si="35"/>
        <v>0.11312211605958029</v>
      </c>
      <c r="Q105" s="117">
        <f t="shared" si="35"/>
        <v>0.11279454119688322</v>
      </c>
      <c r="R105" s="117">
        <f t="shared" ref="R105:V105" si="36">R106+R109+R111+R120</f>
        <v>0.11388807562333668</v>
      </c>
      <c r="S105" s="117">
        <f t="shared" si="36"/>
        <v>0.11391350460614826</v>
      </c>
      <c r="T105" s="117">
        <f t="shared" si="36"/>
        <v>0.11444319399516509</v>
      </c>
      <c r="U105" s="117">
        <f t="shared" si="36"/>
        <v>0.11381003524210807</v>
      </c>
      <c r="V105" s="117">
        <f t="shared" si="36"/>
        <v>0.11420051153524247</v>
      </c>
      <c r="W105" s="117">
        <f t="shared" ref="W105" si="37">W106+W109+W111+W120</f>
        <v>0.11505132144341522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7.8240162842415958E-2</v>
      </c>
      <c r="C106" s="122">
        <f t="shared" si="38"/>
        <v>7.8148048398718986E-2</v>
      </c>
      <c r="D106" s="122">
        <f t="shared" si="38"/>
        <v>7.8884736222106677E-2</v>
      </c>
      <c r="E106" s="122">
        <f t="shared" si="38"/>
        <v>8.0016380759680081E-2</v>
      </c>
      <c r="F106" s="122">
        <f t="shared" si="38"/>
        <v>8.0709341579316793E-2</v>
      </c>
      <c r="G106" s="122">
        <f t="shared" si="38"/>
        <v>8.0770808750469811E-2</v>
      </c>
      <c r="H106" s="122">
        <f t="shared" si="38"/>
        <v>8.0669390544934591E-2</v>
      </c>
      <c r="I106" s="122">
        <f t="shared" si="38"/>
        <v>8.0530158472117266E-2</v>
      </c>
      <c r="J106" s="122">
        <f t="shared" si="38"/>
        <v>8.0038468367216967E-2</v>
      </c>
      <c r="K106" s="122">
        <f t="shared" si="38"/>
        <v>8.0538136116960105E-2</v>
      </c>
      <c r="L106" s="122">
        <f t="shared" si="38"/>
        <v>8.1405789191695624E-2</v>
      </c>
      <c r="M106" s="122">
        <f t="shared" si="38"/>
        <v>7.9890761630077647E-2</v>
      </c>
      <c r="N106" s="122">
        <f t="shared" si="38"/>
        <v>7.9585534817991965E-2</v>
      </c>
      <c r="O106" s="122">
        <f t="shared" si="38"/>
        <v>7.8597034802031715E-2</v>
      </c>
      <c r="P106" s="122">
        <f t="shared" si="38"/>
        <v>7.8146774738678218E-2</v>
      </c>
      <c r="Q106" s="122">
        <f t="shared" si="38"/>
        <v>7.8091267321113988E-2</v>
      </c>
      <c r="R106" s="122">
        <f t="shared" ref="R106:V106" si="39">SUM(R107:R108)</f>
        <v>7.5983680378036475E-2</v>
      </c>
      <c r="S106" s="122">
        <f t="shared" si="39"/>
        <v>7.6224691503199521E-2</v>
      </c>
      <c r="T106" s="122">
        <f t="shared" si="39"/>
        <v>7.7666617959825088E-2</v>
      </c>
      <c r="U106" s="122">
        <f t="shared" si="39"/>
        <v>7.7187570172340417E-2</v>
      </c>
      <c r="V106" s="122">
        <f t="shared" si="39"/>
        <v>7.7457607149788638E-2</v>
      </c>
      <c r="W106" s="122">
        <f t="shared" ref="W106" si="40">SUM(W107:W108)</f>
        <v>7.7719913161311285E-2</v>
      </c>
      <c r="DA106" s="130" t="s">
        <v>1669</v>
      </c>
    </row>
    <row r="107" spans="1:105" ht="12" customHeight="1" x14ac:dyDescent="0.25">
      <c r="A107" s="97" t="s">
        <v>202</v>
      </c>
      <c r="B107" s="98">
        <v>7.7996385650554917E-2</v>
      </c>
      <c r="C107" s="98">
        <v>7.7903671542374334E-2</v>
      </c>
      <c r="D107" s="98">
        <v>7.8645398778808023E-2</v>
      </c>
      <c r="E107" s="98">
        <v>7.9788555068062164E-2</v>
      </c>
      <c r="F107" s="98">
        <v>8.0479167485808301E-2</v>
      </c>
      <c r="G107" s="98">
        <v>8.0546859555129996E-2</v>
      </c>
      <c r="H107" s="98">
        <v>8.0453157369524325E-2</v>
      </c>
      <c r="I107" s="98">
        <v>8.0313842922619422E-2</v>
      </c>
      <c r="J107" s="98">
        <v>7.9826574687450941E-2</v>
      </c>
      <c r="K107" s="98">
        <v>8.033062872275723E-2</v>
      </c>
      <c r="L107" s="98">
        <v>8.1195722537775891E-2</v>
      </c>
      <c r="M107" s="98">
        <v>7.9679172089903397E-2</v>
      </c>
      <c r="N107" s="98">
        <v>7.9374283166446027E-2</v>
      </c>
      <c r="O107" s="98">
        <v>7.8382866035564505E-2</v>
      </c>
      <c r="P107" s="98">
        <v>7.7930769206956574E-2</v>
      </c>
      <c r="Q107" s="98">
        <v>7.7883130436194228E-2</v>
      </c>
      <c r="R107" s="98">
        <v>7.5779964344287021E-2</v>
      </c>
      <c r="S107" s="98">
        <v>7.6023142901181173E-2</v>
      </c>
      <c r="T107" s="98">
        <v>7.745941923595201E-2</v>
      </c>
      <c r="U107" s="98">
        <v>7.6983353664230758E-2</v>
      </c>
      <c r="V107" s="98">
        <v>7.7251450618177064E-2</v>
      </c>
      <c r="W107" s="98">
        <v>7.7511197409664695E-2</v>
      </c>
      <c r="DA107" s="63" t="s">
        <v>1670</v>
      </c>
    </row>
    <row r="108" spans="1:105" ht="12" customHeight="1" x14ac:dyDescent="0.25">
      <c r="A108" s="97" t="s">
        <v>53</v>
      </c>
      <c r="B108" s="98">
        <v>2.437771918610371E-4</v>
      </c>
      <c r="C108" s="98">
        <v>2.4437685634464898E-4</v>
      </c>
      <c r="D108" s="98">
        <v>2.3933744329865554E-4</v>
      </c>
      <c r="E108" s="98">
        <v>2.2782569161791642E-4</v>
      </c>
      <c r="F108" s="98">
        <v>2.3017409350848948E-4</v>
      </c>
      <c r="G108" s="98">
        <v>2.2394919533981521E-4</v>
      </c>
      <c r="H108" s="98">
        <v>2.162331754102687E-4</v>
      </c>
      <c r="I108" s="98">
        <v>2.1631554949785159E-4</v>
      </c>
      <c r="J108" s="98">
        <v>2.1189367976602575E-4</v>
      </c>
      <c r="K108" s="98">
        <v>2.0750739420286748E-4</v>
      </c>
      <c r="L108" s="98">
        <v>2.1006665391973056E-4</v>
      </c>
      <c r="M108" s="98">
        <v>2.1158954017425215E-4</v>
      </c>
      <c r="N108" s="98">
        <v>2.1125165154594402E-4</v>
      </c>
      <c r="O108" s="98">
        <v>2.1416876646720477E-4</v>
      </c>
      <c r="P108" s="98">
        <v>2.1600553172163752E-4</v>
      </c>
      <c r="Q108" s="98">
        <v>2.0813688491975701E-4</v>
      </c>
      <c r="R108" s="98">
        <v>2.0371603374945868E-4</v>
      </c>
      <c r="S108" s="98">
        <v>2.0154860201834112E-4</v>
      </c>
      <c r="T108" s="98">
        <v>2.0719872387308034E-4</v>
      </c>
      <c r="U108" s="98">
        <v>2.042165081096559E-4</v>
      </c>
      <c r="V108" s="98">
        <v>2.0615653161157904E-4</v>
      </c>
      <c r="W108" s="98">
        <v>2.0871575164659677E-4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5.1316220562049443E-4</v>
      </c>
      <c r="C109" s="122">
        <f t="shared" si="41"/>
        <v>6.2429260063955917E-4</v>
      </c>
      <c r="D109" s="122">
        <f t="shared" si="41"/>
        <v>4.5818654130562074E-4</v>
      </c>
      <c r="E109" s="122">
        <f t="shared" si="41"/>
        <v>8.6912898092503374E-4</v>
      </c>
      <c r="F109" s="122">
        <f t="shared" si="41"/>
        <v>6.5661612567119226E-4</v>
      </c>
      <c r="G109" s="122">
        <f t="shared" si="41"/>
        <v>8.0318593358485947E-4</v>
      </c>
      <c r="H109" s="122">
        <f t="shared" si="41"/>
        <v>9.0772762889598747E-4</v>
      </c>
      <c r="I109" s="122">
        <f t="shared" si="41"/>
        <v>6.0271219726103469E-4</v>
      </c>
      <c r="J109" s="122">
        <f t="shared" si="41"/>
        <v>8.0454312158626331E-4</v>
      </c>
      <c r="K109" s="122">
        <f t="shared" si="41"/>
        <v>1.3708473747899286E-3</v>
      </c>
      <c r="L109" s="122">
        <f t="shared" si="41"/>
        <v>1.371351815611736E-3</v>
      </c>
      <c r="M109" s="122">
        <f t="shared" si="41"/>
        <v>1.4124434947389317E-3</v>
      </c>
      <c r="N109" s="122">
        <f t="shared" si="41"/>
        <v>1.4513376534103528E-3</v>
      </c>
      <c r="O109" s="122">
        <f t="shared" si="41"/>
        <v>1.4410191680151927E-3</v>
      </c>
      <c r="P109" s="122">
        <f t="shared" si="41"/>
        <v>1.1539342135025873E-3</v>
      </c>
      <c r="Q109" s="122">
        <f t="shared" si="41"/>
        <v>1.7741162941497836E-3</v>
      </c>
      <c r="R109" s="122">
        <f t="shared" si="41"/>
        <v>1.5701110168934685E-3</v>
      </c>
      <c r="S109" s="122">
        <f t="shared" si="41"/>
        <v>1.5712922941155231E-3</v>
      </c>
      <c r="T109" s="122">
        <f t="shared" si="41"/>
        <v>1.2415410048975768E-3</v>
      </c>
      <c r="U109" s="122">
        <f t="shared" si="41"/>
        <v>1.010363430261958E-3</v>
      </c>
      <c r="V109" s="122">
        <f t="shared" si="41"/>
        <v>9.2623870943704157E-4</v>
      </c>
      <c r="W109" s="122">
        <f t="shared" si="41"/>
        <v>8.7292421989924721E-4</v>
      </c>
      <c r="DA109" s="130" t="s">
        <v>1672</v>
      </c>
    </row>
    <row r="110" spans="1:105" ht="12" customHeight="1" x14ac:dyDescent="0.25">
      <c r="A110" s="97" t="s">
        <v>53</v>
      </c>
      <c r="B110" s="98">
        <v>5.1316220562049443E-4</v>
      </c>
      <c r="C110" s="98">
        <v>6.2429260063955917E-4</v>
      </c>
      <c r="D110" s="98">
        <v>4.5818654130562074E-4</v>
      </c>
      <c r="E110" s="98">
        <v>8.6912898092503374E-4</v>
      </c>
      <c r="F110" s="98">
        <v>6.5661612567119226E-4</v>
      </c>
      <c r="G110" s="98">
        <v>8.0318593358485947E-4</v>
      </c>
      <c r="H110" s="98">
        <v>9.0772762889598747E-4</v>
      </c>
      <c r="I110" s="98">
        <v>6.0271219726103469E-4</v>
      </c>
      <c r="J110" s="98">
        <v>8.0454312158626331E-4</v>
      </c>
      <c r="K110" s="98">
        <v>1.3708473747899286E-3</v>
      </c>
      <c r="L110" s="98">
        <v>1.371351815611736E-3</v>
      </c>
      <c r="M110" s="98">
        <v>1.4124434947389317E-3</v>
      </c>
      <c r="N110" s="98">
        <v>1.4513376534103528E-3</v>
      </c>
      <c r="O110" s="98">
        <v>1.4410191680151927E-3</v>
      </c>
      <c r="P110" s="98">
        <v>1.1539342135025873E-3</v>
      </c>
      <c r="Q110" s="98">
        <v>1.7741162941497836E-3</v>
      </c>
      <c r="R110" s="98">
        <v>1.5701110168934685E-3</v>
      </c>
      <c r="S110" s="98">
        <v>1.5712922941155231E-3</v>
      </c>
      <c r="T110" s="98">
        <v>1.2415410048975768E-3</v>
      </c>
      <c r="U110" s="98">
        <v>1.010363430261958E-3</v>
      </c>
      <c r="V110" s="98">
        <v>9.2623870943704157E-4</v>
      </c>
      <c r="W110" s="98">
        <v>8.7292421989924721E-4</v>
      </c>
      <c r="DA110" s="63" t="s">
        <v>1673</v>
      </c>
    </row>
    <row r="111" spans="1:105" ht="12" customHeight="1" x14ac:dyDescent="0.25">
      <c r="A111" s="121" t="s">
        <v>55</v>
      </c>
      <c r="B111" s="122">
        <v>2.0984043791422657E-2</v>
      </c>
      <c r="C111" s="122">
        <v>2.2240967579016259E-2</v>
      </c>
      <c r="D111" s="122">
        <v>2.0587484822394059E-2</v>
      </c>
      <c r="E111" s="122">
        <v>1.8587443108168067E-2</v>
      </c>
      <c r="F111" s="122">
        <v>1.7539893985776774E-2</v>
      </c>
      <c r="G111" s="122">
        <v>1.7511793986847584E-2</v>
      </c>
      <c r="H111" s="122">
        <v>1.777695656878988E-2</v>
      </c>
      <c r="I111" s="122">
        <v>1.7731184242368907E-2</v>
      </c>
      <c r="J111" s="122">
        <v>1.819619054888259E-2</v>
      </c>
      <c r="K111" s="122">
        <v>1.7872803354785329E-2</v>
      </c>
      <c r="L111" s="122">
        <v>1.6398526608348181E-2</v>
      </c>
      <c r="M111" s="122">
        <v>1.8712505329388604E-2</v>
      </c>
      <c r="N111" s="122">
        <v>1.8899705717582073E-2</v>
      </c>
      <c r="O111" s="122">
        <v>1.9911733278201199E-2</v>
      </c>
      <c r="P111" s="122">
        <v>2.1268630718266731E-2</v>
      </c>
      <c r="Q111" s="122">
        <v>2.0344855572947018E-2</v>
      </c>
      <c r="R111" s="122">
        <v>2.3417384455817994E-2</v>
      </c>
      <c r="S111" s="122">
        <v>2.3021838798736805E-2</v>
      </c>
      <c r="T111" s="122">
        <v>2.188875061193047E-2</v>
      </c>
      <c r="U111" s="122">
        <v>2.2991538452437801E-2</v>
      </c>
      <c r="V111" s="122">
        <v>2.3360726635601761E-2</v>
      </c>
      <c r="W111" s="122">
        <v>2.3805205790550545E-2</v>
      </c>
      <c r="DA111" s="130" t="s">
        <v>1674</v>
      </c>
    </row>
    <row r="112" spans="1:105" ht="12" customHeight="1" x14ac:dyDescent="0.25">
      <c r="A112" s="97" t="s">
        <v>130</v>
      </c>
      <c r="B112" s="98">
        <v>1.443697634428601E-2</v>
      </c>
      <c r="C112" s="98">
        <v>1.4529690452466604E-2</v>
      </c>
      <c r="D112" s="98">
        <v>1.3787963216032902E-2</v>
      </c>
      <c r="E112" s="98">
        <v>1.2644806926778752E-2</v>
      </c>
      <c r="F112" s="98">
        <v>1.1954194509032609E-2</v>
      </c>
      <c r="G112" s="98">
        <v>1.1886502439710924E-2</v>
      </c>
      <c r="H112" s="98">
        <v>1.1980204625316604E-2</v>
      </c>
      <c r="I112" s="98">
        <v>1.2119519072221493E-2</v>
      </c>
      <c r="J112" s="98">
        <v>1.2606787307389945E-2</v>
      </c>
      <c r="K112" s="98">
        <v>1.2102733272083695E-2</v>
      </c>
      <c r="L112" s="98">
        <v>1.1237639457065039E-2</v>
      </c>
      <c r="M112" s="98">
        <v>1.2754189904937508E-2</v>
      </c>
      <c r="N112" s="98">
        <v>1.3059078828394877E-2</v>
      </c>
      <c r="O112" s="98">
        <v>1.4050495959276425E-2</v>
      </c>
      <c r="P112" s="98">
        <v>1.4493889524953689E-2</v>
      </c>
      <c r="Q112" s="98">
        <v>1.454941226170438E-2</v>
      </c>
      <c r="R112" s="98">
        <v>1.665243509227169E-2</v>
      </c>
      <c r="S112" s="98">
        <v>1.6409283359111685E-2</v>
      </c>
      <c r="T112" s="98">
        <v>1.4973037991850919E-2</v>
      </c>
      <c r="U112" s="98">
        <v>1.5449034573824684E-2</v>
      </c>
      <c r="V112" s="98">
        <v>1.5180917161561162E-2</v>
      </c>
      <c r="W112" s="98">
        <v>1.4921169599394678E-2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7.2727704689754585E-5</v>
      </c>
      <c r="Q113" s="98">
        <v>7.6376079630773426E-5</v>
      </c>
      <c r="R113" s="98">
        <v>9.2042146893141514E-5</v>
      </c>
      <c r="S113" s="98">
        <v>9.0751459554567468E-5</v>
      </c>
      <c r="T113" s="98">
        <v>8.3967000454572026E-5</v>
      </c>
      <c r="U113" s="98">
        <v>8.6247884579646934E-5</v>
      </c>
      <c r="V113" s="98">
        <v>8.9104252001414588E-5</v>
      </c>
      <c r="W113" s="98">
        <v>9.1322561743597267E-5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8.7032629306842876E-6</v>
      </c>
      <c r="Q114" s="101">
        <v>8.1929694234221842E-7</v>
      </c>
      <c r="R114" s="101">
        <v>9.6255828220924612E-7</v>
      </c>
      <c r="S114" s="101">
        <v>9.3573454806581971E-7</v>
      </c>
      <c r="T114" s="101">
        <v>9.0476703801704397E-7</v>
      </c>
      <c r="U114" s="101">
        <v>9.7375678544558818E-7</v>
      </c>
      <c r="V114" s="101">
        <v>9.9421510269879423E-7</v>
      </c>
      <c r="W114" s="101">
        <v>9.9498578154683578E-7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6.4024441759070292E-5</v>
      </c>
      <c r="Q115" s="104">
        <v>7.5556782688431204E-5</v>
      </c>
      <c r="R115" s="104">
        <v>9.1079588610932266E-5</v>
      </c>
      <c r="S115" s="104">
        <v>8.9815725006501645E-5</v>
      </c>
      <c r="T115" s="104">
        <v>8.3062233416554977E-5</v>
      </c>
      <c r="U115" s="104">
        <v>8.5274127794201352E-5</v>
      </c>
      <c r="V115" s="104">
        <v>8.8110036898715794E-5</v>
      </c>
      <c r="W115" s="104">
        <v>9.0327575962050437E-5</v>
      </c>
      <c r="DA115" s="132" t="s">
        <v>1678</v>
      </c>
    </row>
    <row r="116" spans="1:105" ht="12" customHeight="1" x14ac:dyDescent="0.25">
      <c r="A116" s="106" t="s">
        <v>122</v>
      </c>
      <c r="B116" s="101">
        <v>5.860350498634411E-3</v>
      </c>
      <c r="C116" s="101">
        <v>6.8940604433398306E-3</v>
      </c>
      <c r="D116" s="101">
        <v>6.1605263632050124E-3</v>
      </c>
      <c r="E116" s="101">
        <v>5.3583305611375025E-3</v>
      </c>
      <c r="F116" s="101">
        <v>4.9278168603655928E-3</v>
      </c>
      <c r="G116" s="101">
        <v>4.9467913892568497E-3</v>
      </c>
      <c r="H116" s="101">
        <v>5.0578931365357575E-3</v>
      </c>
      <c r="I116" s="101">
        <v>4.6886117299995709E-3</v>
      </c>
      <c r="J116" s="101">
        <v>4.4742295827147598E-3</v>
      </c>
      <c r="K116" s="101">
        <v>4.0491934862526297E-3</v>
      </c>
      <c r="L116" s="101">
        <v>3.4729961595182054E-3</v>
      </c>
      <c r="M116" s="101">
        <v>4.1553053113823884E-3</v>
      </c>
      <c r="N116" s="101">
        <v>3.9541742499019572E-3</v>
      </c>
      <c r="O116" s="101">
        <v>3.8819943995997718E-3</v>
      </c>
      <c r="P116" s="101">
        <v>3.8823439777974588E-3</v>
      </c>
      <c r="Q116" s="101">
        <v>3.2577717320141433E-3</v>
      </c>
      <c r="R116" s="101">
        <v>3.4865954781721762E-3</v>
      </c>
      <c r="S116" s="101">
        <v>3.1090889793136708E-3</v>
      </c>
      <c r="T116" s="101">
        <v>3.4692241142217444E-3</v>
      </c>
      <c r="U116" s="101">
        <v>4.0824741648412214E-3</v>
      </c>
      <c r="V116" s="101">
        <v>4.7967587827240279E-3</v>
      </c>
      <c r="W116" s="101">
        <v>6.1872336822764709E-3</v>
      </c>
      <c r="DA116" s="131" t="s">
        <v>1679</v>
      </c>
    </row>
    <row r="117" spans="1:105" ht="12" customHeight="1" x14ac:dyDescent="0.25">
      <c r="A117" s="107" t="s">
        <v>121</v>
      </c>
      <c r="B117" s="104">
        <v>6.8671694850223669E-4</v>
      </c>
      <c r="C117" s="104">
        <v>8.1721668320982525E-4</v>
      </c>
      <c r="D117" s="104">
        <v>6.3899524315614545E-4</v>
      </c>
      <c r="E117" s="104">
        <v>5.8430562025181022E-4</v>
      </c>
      <c r="F117" s="104">
        <v>6.5788261637857279E-4</v>
      </c>
      <c r="G117" s="104">
        <v>6.7850015787980869E-4</v>
      </c>
      <c r="H117" s="104">
        <v>7.3885880693751725E-4</v>
      </c>
      <c r="I117" s="104">
        <v>9.2305344014784012E-4</v>
      </c>
      <c r="J117" s="104">
        <v>1.1151736587778865E-3</v>
      </c>
      <c r="K117" s="104">
        <v>1.7208765964490053E-3</v>
      </c>
      <c r="L117" s="104">
        <v>1.6878909917649369E-3</v>
      </c>
      <c r="M117" s="104">
        <v>1.8030101130687083E-3</v>
      </c>
      <c r="N117" s="104">
        <v>1.8864526392852402E-3</v>
      </c>
      <c r="O117" s="104">
        <v>1.9792429193250024E-3</v>
      </c>
      <c r="P117" s="104">
        <v>2.8196695108258312E-3</v>
      </c>
      <c r="Q117" s="104">
        <v>2.4612954995977196E-3</v>
      </c>
      <c r="R117" s="104">
        <v>3.1863117384809863E-3</v>
      </c>
      <c r="S117" s="104">
        <v>3.41271500075688E-3</v>
      </c>
      <c r="T117" s="104">
        <v>3.3625215054032386E-3</v>
      </c>
      <c r="U117" s="104">
        <v>3.373781829192248E-3</v>
      </c>
      <c r="V117" s="104">
        <v>3.2939464393151549E-3</v>
      </c>
      <c r="W117" s="104">
        <v>2.6054799471357977E-3</v>
      </c>
      <c r="DA117" s="132" t="s">
        <v>1680</v>
      </c>
    </row>
    <row r="118" spans="1:105" ht="12" customHeight="1" x14ac:dyDescent="0.25">
      <c r="A118" s="108" t="s">
        <v>53</v>
      </c>
      <c r="B118" s="98">
        <v>1.1660964411925725E-4</v>
      </c>
      <c r="C118" s="98">
        <v>2.5733241545739031E-4</v>
      </c>
      <c r="D118" s="98">
        <v>9.1092946783333429E-5</v>
      </c>
      <c r="E118" s="98">
        <v>5.3338951493159649E-5</v>
      </c>
      <c r="F118" s="98">
        <v>7.9568086093208728E-5</v>
      </c>
      <c r="G118" s="98">
        <v>8.1338429023723068E-5</v>
      </c>
      <c r="H118" s="98">
        <v>1.1686590182224626E-4</v>
      </c>
      <c r="I118" s="98">
        <v>1.2485146307694364E-4</v>
      </c>
      <c r="J118" s="98">
        <v>1.4299387926459451E-4</v>
      </c>
      <c r="K118" s="98">
        <v>2.093199649680434E-4</v>
      </c>
      <c r="L118" s="98">
        <v>1.9951686468511041E-4</v>
      </c>
      <c r="M118" s="98">
        <v>2.9593669569079719E-4</v>
      </c>
      <c r="N118" s="98">
        <v>2.263121746697025E-4</v>
      </c>
      <c r="O118" s="98">
        <v>1.5945105351172209E-4</v>
      </c>
      <c r="P118" s="98">
        <v>4.0349010527723306E-4</v>
      </c>
      <c r="Q118" s="98">
        <v>1.059999470552783E-4</v>
      </c>
      <c r="R118" s="98">
        <v>1.8519605657759037E-4</v>
      </c>
      <c r="S118" s="98">
        <v>3.2624168155634555E-4</v>
      </c>
      <c r="T118" s="98">
        <v>3.5924815688299011E-4</v>
      </c>
      <c r="U118" s="98">
        <v>4.4321071201490155E-4</v>
      </c>
      <c r="V118" s="98">
        <v>3.5707171776092381E-4</v>
      </c>
      <c r="W118" s="98">
        <v>2.2558919802116449E-4</v>
      </c>
      <c r="DA118" s="63" t="s">
        <v>1681</v>
      </c>
    </row>
    <row r="119" spans="1:105" ht="12" customHeight="1" x14ac:dyDescent="0.25">
      <c r="A119" s="108" t="s">
        <v>52</v>
      </c>
      <c r="B119" s="98">
        <v>5.7010730438297947E-4</v>
      </c>
      <c r="C119" s="98">
        <v>5.5988426775243499E-4</v>
      </c>
      <c r="D119" s="98">
        <v>5.4790229637281199E-4</v>
      </c>
      <c r="E119" s="98">
        <v>5.3096666875865057E-4</v>
      </c>
      <c r="F119" s="98">
        <v>5.7831453028536403E-4</v>
      </c>
      <c r="G119" s="98">
        <v>5.9716172885608564E-4</v>
      </c>
      <c r="H119" s="98">
        <v>6.2199290511527096E-4</v>
      </c>
      <c r="I119" s="98">
        <v>7.9820197707089642E-4</v>
      </c>
      <c r="J119" s="98">
        <v>9.7217977951329212E-4</v>
      </c>
      <c r="K119" s="98">
        <v>1.511556631480962E-3</v>
      </c>
      <c r="L119" s="98">
        <v>1.4883741270798265E-3</v>
      </c>
      <c r="M119" s="98">
        <v>1.5070734173779111E-3</v>
      </c>
      <c r="N119" s="98">
        <v>1.6601404646155377E-3</v>
      </c>
      <c r="O119" s="98">
        <v>1.8197918658132803E-3</v>
      </c>
      <c r="P119" s="98">
        <v>2.4161794055485982E-3</v>
      </c>
      <c r="Q119" s="98">
        <v>2.3552955525424414E-3</v>
      </c>
      <c r="R119" s="98">
        <v>3.0011156819033957E-3</v>
      </c>
      <c r="S119" s="98">
        <v>3.0864733192005347E-3</v>
      </c>
      <c r="T119" s="98">
        <v>3.0032733485202486E-3</v>
      </c>
      <c r="U119" s="98">
        <v>2.9305711171773463E-3</v>
      </c>
      <c r="V119" s="98">
        <v>2.9368747215542312E-3</v>
      </c>
      <c r="W119" s="98">
        <v>2.3798907491146331E-3</v>
      </c>
      <c r="DA119" s="63" t="s">
        <v>1682</v>
      </c>
    </row>
    <row r="120" spans="1:105" ht="12" customHeight="1" x14ac:dyDescent="0.25">
      <c r="A120" s="121" t="s">
        <v>54</v>
      </c>
      <c r="B120" s="122">
        <v>1.2302692375021681E-2</v>
      </c>
      <c r="C120" s="122">
        <v>1.3094239284677506E-2</v>
      </c>
      <c r="D120" s="122">
        <v>1.2489316904678889E-2</v>
      </c>
      <c r="E120" s="122">
        <v>1.2139586760147474E-2</v>
      </c>
      <c r="F120" s="122">
        <v>1.1516985557614165E-2</v>
      </c>
      <c r="G120" s="122">
        <v>1.1444538110636778E-2</v>
      </c>
      <c r="H120" s="122">
        <v>1.2679158190832106E-2</v>
      </c>
      <c r="I120" s="122">
        <v>1.2716349267116324E-2</v>
      </c>
      <c r="J120" s="122">
        <v>1.2608138441407854E-2</v>
      </c>
      <c r="K120" s="122">
        <v>1.2130877184930658E-2</v>
      </c>
      <c r="L120" s="122">
        <v>1.2448892691588824E-2</v>
      </c>
      <c r="M120" s="122">
        <v>1.2078360260184225E-2</v>
      </c>
      <c r="N120" s="122">
        <v>1.1989734316615291E-2</v>
      </c>
      <c r="O120" s="122">
        <v>1.1046024284830617E-2</v>
      </c>
      <c r="P120" s="122">
        <v>1.2552776389132761E-2</v>
      </c>
      <c r="Q120" s="122">
        <v>1.2584302008672429E-2</v>
      </c>
      <c r="R120" s="122">
        <v>1.2916899772588735E-2</v>
      </c>
      <c r="S120" s="122">
        <v>1.3095682010096411E-2</v>
      </c>
      <c r="T120" s="122">
        <v>1.3646284418511963E-2</v>
      </c>
      <c r="U120" s="122">
        <v>1.2620563187067909E-2</v>
      </c>
      <c r="V120" s="122">
        <v>1.2455939040415018E-2</v>
      </c>
      <c r="W120" s="122">
        <v>1.2653278271654142E-2</v>
      </c>
      <c r="DA120" s="130" t="s">
        <v>1683</v>
      </c>
    </row>
    <row r="121" spans="1:105" ht="12" customHeight="1" x14ac:dyDescent="0.25">
      <c r="A121" s="97" t="s">
        <v>50</v>
      </c>
      <c r="B121" s="98">
        <v>4.8800125607571425E-3</v>
      </c>
      <c r="C121" s="98">
        <v>4.6414218182879961E-3</v>
      </c>
      <c r="D121" s="98">
        <v>4.5301014515274126E-3</v>
      </c>
      <c r="E121" s="98">
        <v>4.2909171273051742E-3</v>
      </c>
      <c r="F121" s="98">
        <v>4.068047620465377E-3</v>
      </c>
      <c r="G121" s="98">
        <v>3.9409244414821071E-3</v>
      </c>
      <c r="H121" s="98">
        <v>3.6486845839586533E-3</v>
      </c>
      <c r="I121" s="98">
        <v>3.7107693972209766E-3</v>
      </c>
      <c r="J121" s="98">
        <v>3.6728697513056957E-3</v>
      </c>
      <c r="K121" s="98">
        <v>3.519469679765411E-3</v>
      </c>
      <c r="L121" s="98">
        <v>3.4152058917609677E-3</v>
      </c>
      <c r="M121" s="98">
        <v>3.4498355139030152E-3</v>
      </c>
      <c r="N121" s="98">
        <v>3.1993397713265845E-3</v>
      </c>
      <c r="O121" s="98">
        <v>3.0510410261217597E-3</v>
      </c>
      <c r="P121" s="98">
        <v>2.8476320861484136E-3</v>
      </c>
      <c r="Q121" s="98">
        <v>2.7624726839499654E-3</v>
      </c>
      <c r="R121" s="98">
        <v>2.7757226079014241E-3</v>
      </c>
      <c r="S121" s="98">
        <v>2.9577703739464092E-3</v>
      </c>
      <c r="T121" s="98">
        <v>3.0655791408807625E-3</v>
      </c>
      <c r="U121" s="98">
        <v>2.6921524444042436E-3</v>
      </c>
      <c r="V121" s="98">
        <v>2.6935560081677843E-3</v>
      </c>
      <c r="W121" s="98">
        <v>2.7290011956345272E-3</v>
      </c>
      <c r="DA121" s="63" t="s">
        <v>1684</v>
      </c>
    </row>
    <row r="122" spans="1:105" ht="12" customHeight="1" x14ac:dyDescent="0.25">
      <c r="A122" s="109" t="s">
        <v>120</v>
      </c>
      <c r="B122" s="33">
        <v>7.4226798142645375E-3</v>
      </c>
      <c r="C122" s="33">
        <v>8.45281746638951E-3</v>
      </c>
      <c r="D122" s="33">
        <v>7.9592154531514768E-3</v>
      </c>
      <c r="E122" s="33">
        <v>7.8486696328422985E-3</v>
      </c>
      <c r="F122" s="33">
        <v>7.4489379371487884E-3</v>
      </c>
      <c r="G122" s="33">
        <v>7.5036136691546702E-3</v>
      </c>
      <c r="H122" s="33">
        <v>9.0304736068734532E-3</v>
      </c>
      <c r="I122" s="33">
        <v>9.0055798698953464E-3</v>
      </c>
      <c r="J122" s="33">
        <v>8.9352686901021591E-3</v>
      </c>
      <c r="K122" s="33">
        <v>8.6114075051652462E-3</v>
      </c>
      <c r="L122" s="33">
        <v>9.0336867998278558E-3</v>
      </c>
      <c r="M122" s="33">
        <v>8.628524746281209E-3</v>
      </c>
      <c r="N122" s="33">
        <v>8.7903945452887065E-3</v>
      </c>
      <c r="O122" s="33">
        <v>7.9949832587088571E-3</v>
      </c>
      <c r="P122" s="33">
        <v>9.7051443029843466E-3</v>
      </c>
      <c r="Q122" s="33">
        <v>9.8218293247224649E-3</v>
      </c>
      <c r="R122" s="33">
        <v>1.014117716468731E-2</v>
      </c>
      <c r="S122" s="33">
        <v>1.0137911636150002E-2</v>
      </c>
      <c r="T122" s="33">
        <v>1.05807052776312E-2</v>
      </c>
      <c r="U122" s="33">
        <v>9.9284107426636653E-3</v>
      </c>
      <c r="V122" s="33">
        <v>9.7623830322472339E-3</v>
      </c>
      <c r="W122" s="33">
        <v>9.9242770760196147E-3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1687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1688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1690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1691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1692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1696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1700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1701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1702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23.693447188089745</v>
      </c>
      <c r="C143" s="117">
        <f t="shared" si="49"/>
        <v>36.004095855227796</v>
      </c>
      <c r="D143" s="117">
        <f t="shared" si="49"/>
        <v>42.797619613410461</v>
      </c>
      <c r="E143" s="117">
        <f t="shared" si="49"/>
        <v>55.193104682132613</v>
      </c>
      <c r="F143" s="117">
        <f t="shared" si="49"/>
        <v>66.656615008191196</v>
      </c>
      <c r="G143" s="117">
        <f t="shared" si="49"/>
        <v>83.224254369545406</v>
      </c>
      <c r="H143" s="117">
        <f t="shared" si="49"/>
        <v>100.63658299966757</v>
      </c>
      <c r="I143" s="117">
        <f t="shared" si="49"/>
        <v>107.66609460008351</v>
      </c>
      <c r="J143" s="117">
        <f t="shared" si="49"/>
        <v>109.32653250799517</v>
      </c>
      <c r="K143" s="117">
        <f t="shared" si="49"/>
        <v>114.00692764898872</v>
      </c>
      <c r="L143" s="117">
        <f t="shared" si="49"/>
        <v>130.50109149823143</v>
      </c>
      <c r="M143" s="117">
        <f t="shared" si="49"/>
        <v>127.83162339520047</v>
      </c>
      <c r="N143" s="117">
        <f t="shared" si="49"/>
        <v>129.13033610310649</v>
      </c>
      <c r="O143" s="117">
        <f t="shared" si="49"/>
        <v>127.90767567305689</v>
      </c>
      <c r="P143" s="117">
        <f t="shared" si="49"/>
        <v>140.01834821978505</v>
      </c>
      <c r="Q143" s="117">
        <f t="shared" si="49"/>
        <v>156.35576251985896</v>
      </c>
      <c r="R143" s="117">
        <f t="shared" ref="R143:V143" si="50">R144+R146+R148+R157</f>
        <v>176.88619691357258</v>
      </c>
      <c r="S143" s="117">
        <f t="shared" si="50"/>
        <v>199.46062451201772</v>
      </c>
      <c r="T143" s="117">
        <f t="shared" si="50"/>
        <v>214.29241376394788</v>
      </c>
      <c r="U143" s="117">
        <f t="shared" si="50"/>
        <v>223.97185592761295</v>
      </c>
      <c r="V143" s="117">
        <f t="shared" si="50"/>
        <v>238.3885051122864</v>
      </c>
      <c r="W143" s="117">
        <f t="shared" ref="W143" si="51">W144+W146+W148+W157</f>
        <v>255.96013118063803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10.533248954561428</v>
      </c>
      <c r="C144" s="122">
        <f t="shared" si="52"/>
        <v>18.552360106795923</v>
      </c>
      <c r="D144" s="122">
        <f t="shared" si="52"/>
        <v>21.627916842498177</v>
      </c>
      <c r="E144" s="122">
        <f t="shared" si="52"/>
        <v>27.709833929399309</v>
      </c>
      <c r="F144" s="122">
        <f t="shared" si="52"/>
        <v>34.343338294747191</v>
      </c>
      <c r="G144" s="122">
        <f t="shared" si="52"/>
        <v>42.643415112722273</v>
      </c>
      <c r="H144" s="122">
        <f t="shared" si="52"/>
        <v>50.714060374758461</v>
      </c>
      <c r="I144" s="122">
        <f t="shared" si="52"/>
        <v>54.205803833686502</v>
      </c>
      <c r="J144" s="122">
        <f t="shared" si="52"/>
        <v>52.244439969225724</v>
      </c>
      <c r="K144" s="122">
        <f t="shared" si="52"/>
        <v>54.14632330101648</v>
      </c>
      <c r="L144" s="122">
        <f t="shared" si="52"/>
        <v>64.801597270428005</v>
      </c>
      <c r="M144" s="122">
        <f t="shared" si="52"/>
        <v>58.433373818763911</v>
      </c>
      <c r="N144" s="122">
        <f t="shared" si="52"/>
        <v>57.008860765458891</v>
      </c>
      <c r="O144" s="122">
        <f t="shared" si="52"/>
        <v>53.335552411429624</v>
      </c>
      <c r="P144" s="122">
        <f t="shared" si="52"/>
        <v>54.791257544866184</v>
      </c>
      <c r="Q144" s="122">
        <f t="shared" si="52"/>
        <v>58.9570028515719</v>
      </c>
      <c r="R144" s="122">
        <f t="shared" si="52"/>
        <v>62.117765229560817</v>
      </c>
      <c r="S144" s="122">
        <f t="shared" si="52"/>
        <v>66.362201872778897</v>
      </c>
      <c r="T144" s="122">
        <f t="shared" si="52"/>
        <v>70.881328575809277</v>
      </c>
      <c r="U144" s="122">
        <f t="shared" si="52"/>
        <v>74.149352402363135</v>
      </c>
      <c r="V144" s="122">
        <f t="shared" si="52"/>
        <v>77.25531422365421</v>
      </c>
      <c r="W144" s="122">
        <f t="shared" si="52"/>
        <v>81.336382826743446</v>
      </c>
      <c r="DA144" s="130" t="s">
        <v>1705</v>
      </c>
    </row>
    <row r="145" spans="1:105" ht="12" customHeight="1" x14ac:dyDescent="0.25">
      <c r="A145" s="97" t="s">
        <v>53</v>
      </c>
      <c r="B145" s="98">
        <v>10.533248954561428</v>
      </c>
      <c r="C145" s="98">
        <v>18.552360106795923</v>
      </c>
      <c r="D145" s="98">
        <v>21.627916842498177</v>
      </c>
      <c r="E145" s="98">
        <v>27.709833929399309</v>
      </c>
      <c r="F145" s="98">
        <v>34.343338294747191</v>
      </c>
      <c r="G145" s="98">
        <v>42.643415112722273</v>
      </c>
      <c r="H145" s="98">
        <v>50.714060374758461</v>
      </c>
      <c r="I145" s="98">
        <v>54.205803833686502</v>
      </c>
      <c r="J145" s="98">
        <v>52.244439969225724</v>
      </c>
      <c r="K145" s="98">
        <v>54.14632330101648</v>
      </c>
      <c r="L145" s="98">
        <v>64.801597270428005</v>
      </c>
      <c r="M145" s="98">
        <v>58.433373818763911</v>
      </c>
      <c r="N145" s="98">
        <v>57.008860765458891</v>
      </c>
      <c r="O145" s="98">
        <v>53.335552411429624</v>
      </c>
      <c r="P145" s="98">
        <v>54.791257544866184</v>
      </c>
      <c r="Q145" s="98">
        <v>58.9570028515719</v>
      </c>
      <c r="R145" s="98">
        <v>62.117765229560817</v>
      </c>
      <c r="S145" s="98">
        <v>66.362201872778897</v>
      </c>
      <c r="T145" s="98">
        <v>70.881328575809277</v>
      </c>
      <c r="U145" s="98">
        <v>74.149352402363135</v>
      </c>
      <c r="V145" s="98">
        <v>77.25531422365421</v>
      </c>
      <c r="W145" s="98">
        <v>81.336382826743446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1.4938493913749669</v>
      </c>
      <c r="C146" s="122">
        <f t="shared" si="53"/>
        <v>1.7917826094919302</v>
      </c>
      <c r="D146" s="122">
        <f t="shared" si="53"/>
        <v>1.5064476537253686</v>
      </c>
      <c r="E146" s="122">
        <f t="shared" si="53"/>
        <v>3.5549169241611907</v>
      </c>
      <c r="F146" s="122">
        <f t="shared" si="53"/>
        <v>2.8854178666381882</v>
      </c>
      <c r="G146" s="122">
        <f t="shared" si="53"/>
        <v>3.5749171804711084</v>
      </c>
      <c r="H146" s="122">
        <f t="shared" si="53"/>
        <v>4.53348781329702</v>
      </c>
      <c r="I146" s="122">
        <f t="shared" si="53"/>
        <v>3.0654621329355565</v>
      </c>
      <c r="J146" s="122">
        <f t="shared" si="53"/>
        <v>3.5444181540950224</v>
      </c>
      <c r="K146" s="122">
        <f t="shared" si="53"/>
        <v>5.1359785686799508</v>
      </c>
      <c r="L146" s="122">
        <f t="shared" si="53"/>
        <v>4.8892854768567329</v>
      </c>
      <c r="M146" s="122">
        <f t="shared" si="53"/>
        <v>5.3113906797178538</v>
      </c>
      <c r="N146" s="122">
        <f t="shared" si="53"/>
        <v>6.128782190846473</v>
      </c>
      <c r="O146" s="122">
        <f t="shared" si="53"/>
        <v>6.5399943136033984</v>
      </c>
      <c r="P146" s="122">
        <f t="shared" si="53"/>
        <v>5.7080796837512953</v>
      </c>
      <c r="Q146" s="122">
        <f t="shared" si="53"/>
        <v>9.9734267188303747</v>
      </c>
      <c r="R146" s="122">
        <f t="shared" si="53"/>
        <v>11.738267667545616</v>
      </c>
      <c r="S146" s="122">
        <f t="shared" si="53"/>
        <v>15.404163998149603</v>
      </c>
      <c r="T146" s="122">
        <f t="shared" si="53"/>
        <v>14.00808667187148</v>
      </c>
      <c r="U146" s="122">
        <f t="shared" si="53"/>
        <v>15.043729889990292</v>
      </c>
      <c r="V146" s="122">
        <f t="shared" si="53"/>
        <v>16.650212139171479</v>
      </c>
      <c r="W146" s="122">
        <f t="shared" si="53"/>
        <v>17.281280051649084</v>
      </c>
      <c r="DA146" s="130" t="s">
        <v>1707</v>
      </c>
    </row>
    <row r="147" spans="1:105" ht="12" customHeight="1" x14ac:dyDescent="0.25">
      <c r="A147" s="97" t="s">
        <v>53</v>
      </c>
      <c r="B147" s="98">
        <v>1.4938493913749669</v>
      </c>
      <c r="C147" s="98">
        <v>1.7917826094919302</v>
      </c>
      <c r="D147" s="98">
        <v>1.5064476537253686</v>
      </c>
      <c r="E147" s="98">
        <v>3.5549169241611907</v>
      </c>
      <c r="F147" s="98">
        <v>2.8854178666381882</v>
      </c>
      <c r="G147" s="98">
        <v>3.5749171804711084</v>
      </c>
      <c r="H147" s="98">
        <v>4.53348781329702</v>
      </c>
      <c r="I147" s="98">
        <v>3.0654621329355565</v>
      </c>
      <c r="J147" s="98">
        <v>3.5444181540950224</v>
      </c>
      <c r="K147" s="98">
        <v>5.1359785686799508</v>
      </c>
      <c r="L147" s="98">
        <v>4.8892854768567329</v>
      </c>
      <c r="M147" s="98">
        <v>5.3113906797178538</v>
      </c>
      <c r="N147" s="98">
        <v>6.128782190846473</v>
      </c>
      <c r="O147" s="98">
        <v>6.5399943136033984</v>
      </c>
      <c r="P147" s="98">
        <v>5.7080796837512953</v>
      </c>
      <c r="Q147" s="98">
        <v>9.9734267188303747</v>
      </c>
      <c r="R147" s="98">
        <v>11.738267667545616</v>
      </c>
      <c r="S147" s="98">
        <v>15.404163998149603</v>
      </c>
      <c r="T147" s="98">
        <v>14.00808667187148</v>
      </c>
      <c r="U147" s="98">
        <v>15.043729889990292</v>
      </c>
      <c r="V147" s="98">
        <v>16.650212139171479</v>
      </c>
      <c r="W147" s="98">
        <v>17.281280051649084</v>
      </c>
      <c r="DA147" s="63" t="s">
        <v>1708</v>
      </c>
    </row>
    <row r="148" spans="1:105" ht="12" customHeight="1" x14ac:dyDescent="0.25">
      <c r="A148" s="121" t="s">
        <v>55</v>
      </c>
      <c r="B148" s="122">
        <v>8.0123295900131062</v>
      </c>
      <c r="C148" s="122">
        <v>10.456195271115597</v>
      </c>
      <c r="D148" s="122">
        <v>13.051804465618778</v>
      </c>
      <c r="E148" s="122">
        <v>15.495013110613872</v>
      </c>
      <c r="F148" s="122">
        <v>19.092982768529954</v>
      </c>
      <c r="G148" s="122">
        <v>24.056385552250482</v>
      </c>
      <c r="H148" s="122">
        <v>28.149027514668887</v>
      </c>
      <c r="I148" s="122">
        <v>31.257810444846385</v>
      </c>
      <c r="J148" s="122">
        <v>33.231935387136176</v>
      </c>
      <c r="K148" s="122">
        <v>33.945615487518396</v>
      </c>
      <c r="L148" s="122">
        <v>37.743171058162147</v>
      </c>
      <c r="M148" s="122">
        <v>41.268436470632437</v>
      </c>
      <c r="N148" s="122">
        <v>42.714409303953872</v>
      </c>
      <c r="O148" s="122">
        <v>45.873355649610843</v>
      </c>
      <c r="P148" s="122">
        <v>52.108583948855951</v>
      </c>
      <c r="Q148" s="122">
        <v>56.370799102209887</v>
      </c>
      <c r="R148" s="122">
        <v>66.77971636465648</v>
      </c>
      <c r="S148" s="122">
        <v>76.646137151711287</v>
      </c>
      <c r="T148" s="122">
        <v>82.243547957872238</v>
      </c>
      <c r="U148" s="122">
        <v>87.205389923120521</v>
      </c>
      <c r="V148" s="122">
        <v>93.830628435536767</v>
      </c>
      <c r="W148" s="122">
        <v>103.11636339397468</v>
      </c>
      <c r="DA148" s="130" t="s">
        <v>1709</v>
      </c>
    </row>
    <row r="149" spans="1:105" ht="12" customHeight="1" x14ac:dyDescent="0.25">
      <c r="A149" s="97" t="s">
        <v>124</v>
      </c>
      <c r="B149" s="98">
        <v>7.1806084116550286</v>
      </c>
      <c r="C149" s="98">
        <v>8.1632081495620543</v>
      </c>
      <c r="D149" s="98">
        <v>10.036497976645563</v>
      </c>
      <c r="E149" s="98">
        <v>12.177014433710024</v>
      </c>
      <c r="F149" s="98">
        <v>14.67939366487815</v>
      </c>
      <c r="G149" s="98">
        <v>17.114256132216784</v>
      </c>
      <c r="H149" s="98">
        <v>18.42864115970351</v>
      </c>
      <c r="I149" s="98">
        <v>19.471308270212315</v>
      </c>
      <c r="J149" s="98">
        <v>19.749191199688571</v>
      </c>
      <c r="K149" s="98">
        <v>19.43452131563307</v>
      </c>
      <c r="L149" s="98">
        <v>20.81092925657255</v>
      </c>
      <c r="M149" s="98">
        <v>21.662612713953084</v>
      </c>
      <c r="N149" s="98">
        <v>22.130651469976506</v>
      </c>
      <c r="O149" s="98">
        <v>24.4626759718182</v>
      </c>
      <c r="P149" s="98">
        <v>28.075253688314994</v>
      </c>
      <c r="Q149" s="98">
        <v>30.696941836585705</v>
      </c>
      <c r="R149" s="98">
        <v>36.506814836562071</v>
      </c>
      <c r="S149" s="98">
        <v>41.158575183315293</v>
      </c>
      <c r="T149" s="98">
        <v>42.251225943192587</v>
      </c>
      <c r="U149" s="98">
        <v>40.570345816331304</v>
      </c>
      <c r="V149" s="98">
        <v>41.032761423491756</v>
      </c>
      <c r="W149" s="98">
        <v>45.889009554861858</v>
      </c>
      <c r="DA149" s="63" t="s">
        <v>1710</v>
      </c>
    </row>
    <row r="150" spans="1:105" ht="12" customHeight="1" x14ac:dyDescent="0.25">
      <c r="A150" s="97" t="s">
        <v>123</v>
      </c>
      <c r="B150" s="98">
        <v>8.2194953244053987E-3</v>
      </c>
      <c r="C150" s="98">
        <v>7.4896590346374831E-3</v>
      </c>
      <c r="D150" s="98">
        <v>7.4185560963633077E-3</v>
      </c>
      <c r="E150" s="98">
        <v>1.2969456432886359E-2</v>
      </c>
      <c r="F150" s="98">
        <v>1.7644173839035694E-2</v>
      </c>
      <c r="G150" s="98">
        <v>2.10188451383099E-2</v>
      </c>
      <c r="H150" s="98">
        <v>2.2557011034879813E-2</v>
      </c>
      <c r="I150" s="98">
        <v>3.17859339170255E-2</v>
      </c>
      <c r="J150" s="98">
        <v>4.5003952568404684E-2</v>
      </c>
      <c r="K150" s="98">
        <v>5.7452138620207427E-2</v>
      </c>
      <c r="L150" s="98">
        <v>6.7667497480254787E-2</v>
      </c>
      <c r="M150" s="98">
        <v>6.3438681394551014E-2</v>
      </c>
      <c r="N150" s="98">
        <v>6.95346519957772E-2</v>
      </c>
      <c r="O150" s="98">
        <v>9.2342855276641919E-2</v>
      </c>
      <c r="P150" s="98">
        <v>0.12132243201395124</v>
      </c>
      <c r="Q150" s="98">
        <v>0.17046322002845957</v>
      </c>
      <c r="R150" s="98">
        <v>0.22896759811067743</v>
      </c>
      <c r="S150" s="98">
        <v>0.27405056599258948</v>
      </c>
      <c r="T150" s="98">
        <v>0.2809602935664065</v>
      </c>
      <c r="U150" s="98">
        <v>0.25886571391197805</v>
      </c>
      <c r="V150" s="98">
        <v>0.26687982499143564</v>
      </c>
      <c r="W150" s="98">
        <v>0.32297348506753659</v>
      </c>
      <c r="DA150" s="63" t="s">
        <v>1711</v>
      </c>
    </row>
    <row r="151" spans="1:105" ht="12" customHeight="1" x14ac:dyDescent="0.25">
      <c r="A151" s="100" t="s">
        <v>50</v>
      </c>
      <c r="B151" s="101">
        <v>1.5735995920365114E-3</v>
      </c>
      <c r="C151" s="101">
        <v>2.5613822270782586E-3</v>
      </c>
      <c r="D151" s="101">
        <v>1.1639939465010638E-3</v>
      </c>
      <c r="E151" s="101">
        <v>1.3248591007528189E-3</v>
      </c>
      <c r="F151" s="101">
        <v>2.3455428935616803E-3</v>
      </c>
      <c r="G151" s="101">
        <v>2.7843876585943884E-3</v>
      </c>
      <c r="H151" s="101">
        <v>3.877102204661326E-3</v>
      </c>
      <c r="I151" s="101">
        <v>4.7090873746609618E-3</v>
      </c>
      <c r="J151" s="101">
        <v>6.3408650536506692E-3</v>
      </c>
      <c r="K151" s="101">
        <v>7.7339310334207543E-3</v>
      </c>
      <c r="L151" s="101">
        <v>8.8081841629723007E-3</v>
      </c>
      <c r="M151" s="101">
        <v>1.1420475924550358E-2</v>
      </c>
      <c r="N151" s="101">
        <v>9.0456970304209159E-3</v>
      </c>
      <c r="O151" s="101">
        <v>8.3641420265436195E-3</v>
      </c>
      <c r="P151" s="101">
        <v>1.8094799307201318E-2</v>
      </c>
      <c r="Q151" s="101">
        <v>8.6922040100259682E-3</v>
      </c>
      <c r="R151" s="101">
        <v>1.4970713340912857E-2</v>
      </c>
      <c r="S151" s="101">
        <v>2.6673215425011096E-2</v>
      </c>
      <c r="T151" s="101">
        <v>2.9964235068480671E-2</v>
      </c>
      <c r="U151" s="101">
        <v>3.2787911961442574E-2</v>
      </c>
      <c r="V151" s="101">
        <v>2.7647484887166739E-2</v>
      </c>
      <c r="W151" s="101">
        <v>2.810537179276057E-2</v>
      </c>
      <c r="DA151" s="131" t="s">
        <v>1712</v>
      </c>
    </row>
    <row r="152" spans="1:105" ht="12" customHeight="1" x14ac:dyDescent="0.25">
      <c r="A152" s="103" t="s">
        <v>52</v>
      </c>
      <c r="B152" s="104">
        <v>6.6458957323688875E-3</v>
      </c>
      <c r="C152" s="104">
        <v>4.9282768075592249E-3</v>
      </c>
      <c r="D152" s="104">
        <v>6.2545621498622441E-3</v>
      </c>
      <c r="E152" s="104">
        <v>1.1644597332133541E-2</v>
      </c>
      <c r="F152" s="104">
        <v>1.5298630945474016E-2</v>
      </c>
      <c r="G152" s="104">
        <v>1.8234457479715509E-2</v>
      </c>
      <c r="H152" s="104">
        <v>1.8679908830218486E-2</v>
      </c>
      <c r="I152" s="104">
        <v>2.707684654236454E-2</v>
      </c>
      <c r="J152" s="104">
        <v>3.8663087514754016E-2</v>
      </c>
      <c r="K152" s="104">
        <v>4.9718207586786675E-2</v>
      </c>
      <c r="L152" s="104">
        <v>5.8859313317282488E-2</v>
      </c>
      <c r="M152" s="104">
        <v>5.2018205470000654E-2</v>
      </c>
      <c r="N152" s="104">
        <v>6.0488954965356279E-2</v>
      </c>
      <c r="O152" s="104">
        <v>8.39787132500983E-2</v>
      </c>
      <c r="P152" s="104">
        <v>0.10322763270674992</v>
      </c>
      <c r="Q152" s="104">
        <v>0.16177101601843361</v>
      </c>
      <c r="R152" s="104">
        <v>0.21399688476976458</v>
      </c>
      <c r="S152" s="104">
        <v>0.24737735056757837</v>
      </c>
      <c r="T152" s="104">
        <v>0.25099605849792583</v>
      </c>
      <c r="U152" s="104">
        <v>0.22607780195053545</v>
      </c>
      <c r="V152" s="104">
        <v>0.23923234010426889</v>
      </c>
      <c r="W152" s="104">
        <v>0.29486811327477602</v>
      </c>
      <c r="DA152" s="132" t="s">
        <v>1713</v>
      </c>
    </row>
    <row r="153" spans="1:105" ht="12" customHeight="1" x14ac:dyDescent="0.25">
      <c r="A153" s="106" t="s">
        <v>122</v>
      </c>
      <c r="B153" s="101">
        <v>0.74018002661540083</v>
      </c>
      <c r="C153" s="101">
        <v>2.0704766236008698</v>
      </c>
      <c r="D153" s="101">
        <v>2.7389698269472191</v>
      </c>
      <c r="E153" s="101">
        <v>2.9745964352829541</v>
      </c>
      <c r="F153" s="101">
        <v>3.9053091832671289</v>
      </c>
      <c r="G153" s="101">
        <v>6.1525669107014638</v>
      </c>
      <c r="H153" s="101">
        <v>8.5146827546878807</v>
      </c>
      <c r="I153" s="101">
        <v>9.8191656961885094</v>
      </c>
      <c r="J153" s="101">
        <v>10.529141541800302</v>
      </c>
      <c r="K153" s="101">
        <v>10.66034117328182</v>
      </c>
      <c r="L153" s="101">
        <v>12.196845716290788</v>
      </c>
      <c r="M153" s="101">
        <v>14.456814420265184</v>
      </c>
      <c r="N153" s="101">
        <v>15.061144257554217</v>
      </c>
      <c r="O153" s="101">
        <v>15.214661742514393</v>
      </c>
      <c r="P153" s="101">
        <v>15.873475619480958</v>
      </c>
      <c r="Q153" s="101">
        <v>16.592182179168244</v>
      </c>
      <c r="R153" s="101">
        <v>18.451611958334013</v>
      </c>
      <c r="S153" s="101">
        <v>20.789577249387239</v>
      </c>
      <c r="T153" s="101">
        <v>23.412945659683896</v>
      </c>
      <c r="U153" s="101">
        <v>27.181646841539489</v>
      </c>
      <c r="V153" s="101">
        <v>31.011236140292127</v>
      </c>
      <c r="W153" s="101">
        <v>33.727706184763242</v>
      </c>
      <c r="DA153" s="131" t="s">
        <v>1714</v>
      </c>
    </row>
    <row r="154" spans="1:105" ht="12" customHeight="1" x14ac:dyDescent="0.25">
      <c r="A154" s="107" t="s">
        <v>121</v>
      </c>
      <c r="B154" s="104">
        <v>8.3321656418271384E-2</v>
      </c>
      <c r="C154" s="104">
        <v>0.21502083891803453</v>
      </c>
      <c r="D154" s="104">
        <v>0.26891810592963178</v>
      </c>
      <c r="E154" s="104">
        <v>0.33043278518800706</v>
      </c>
      <c r="F154" s="104">
        <v>0.49063574654564029</v>
      </c>
      <c r="G154" s="104">
        <v>0.7685436641939245</v>
      </c>
      <c r="H154" s="104">
        <v>1.1831465892426181</v>
      </c>
      <c r="I154" s="104">
        <v>1.935550544528535</v>
      </c>
      <c r="J154" s="104">
        <v>2.9085986930788978</v>
      </c>
      <c r="K154" s="104">
        <v>3.7933008599832974</v>
      </c>
      <c r="L154" s="104">
        <v>4.6677285878185595</v>
      </c>
      <c r="M154" s="104">
        <v>5.0855706550196187</v>
      </c>
      <c r="N154" s="104">
        <v>5.4530789244273699</v>
      </c>
      <c r="O154" s="104">
        <v>6.103675080001608</v>
      </c>
      <c r="P154" s="104">
        <v>8.0385322090460427</v>
      </c>
      <c r="Q154" s="104">
        <v>8.9112118664274771</v>
      </c>
      <c r="R154" s="104">
        <v>11.59232197164971</v>
      </c>
      <c r="S154" s="104">
        <v>14.423934153016157</v>
      </c>
      <c r="T154" s="104">
        <v>16.298416061429354</v>
      </c>
      <c r="U154" s="104">
        <v>19.194531551337743</v>
      </c>
      <c r="V154" s="104">
        <v>21.519751046761456</v>
      </c>
      <c r="W154" s="104">
        <v>23.176674169282041</v>
      </c>
      <c r="DA154" s="132" t="s">
        <v>1715</v>
      </c>
    </row>
    <row r="155" spans="1:105" ht="12" customHeight="1" x14ac:dyDescent="0.25">
      <c r="A155" s="108" t="s">
        <v>53</v>
      </c>
      <c r="B155" s="98">
        <v>1.4148636819803212E-2</v>
      </c>
      <c r="C155" s="98">
        <v>6.6906611595455162E-2</v>
      </c>
      <c r="D155" s="98">
        <v>3.7657712104652262E-2</v>
      </c>
      <c r="E155" s="98">
        <v>2.9684295641098583E-2</v>
      </c>
      <c r="F155" s="98">
        <v>5.8525160817415954E-2</v>
      </c>
      <c r="G155" s="98">
        <v>9.1222899856912038E-2</v>
      </c>
      <c r="H155" s="98">
        <v>0.18629370004420179</v>
      </c>
      <c r="I155" s="98">
        <v>0.26126623239147834</v>
      </c>
      <c r="J155" s="98">
        <v>0.37214538810089692</v>
      </c>
      <c r="K155" s="98">
        <v>0.46120599518071526</v>
      </c>
      <c r="L155" s="98">
        <v>0.55092114564868644</v>
      </c>
      <c r="M155" s="98">
        <v>0.83383422732174506</v>
      </c>
      <c r="N155" s="98">
        <v>0.65312131510047344</v>
      </c>
      <c r="O155" s="98">
        <v>0.49087255133748903</v>
      </c>
      <c r="P155" s="98">
        <v>1.1504427285839218</v>
      </c>
      <c r="Q155" s="98">
        <v>0.37909670154739816</v>
      </c>
      <c r="R155" s="98">
        <v>0.67357036039948082</v>
      </c>
      <c r="S155" s="98">
        <v>1.3687611937939479</v>
      </c>
      <c r="T155" s="98">
        <v>1.7195004714294653</v>
      </c>
      <c r="U155" s="98">
        <v>2.4813345228730732</v>
      </c>
      <c r="V155" s="98">
        <v>2.2818887707589628</v>
      </c>
      <c r="W155" s="98">
        <v>1.9839439695792536</v>
      </c>
      <c r="DA155" s="63" t="s">
        <v>1716</v>
      </c>
    </row>
    <row r="156" spans="1:105" ht="12" customHeight="1" x14ac:dyDescent="0.25">
      <c r="A156" s="108" t="s">
        <v>52</v>
      </c>
      <c r="B156" s="98">
        <v>6.9173019598468166E-2</v>
      </c>
      <c r="C156" s="98">
        <v>0.14811422732257937</v>
      </c>
      <c r="D156" s="98">
        <v>0.23126039382497954</v>
      </c>
      <c r="E156" s="98">
        <v>0.30074848954690847</v>
      </c>
      <c r="F156" s="98">
        <v>0.43211058572822436</v>
      </c>
      <c r="G156" s="98">
        <v>0.67732076433701249</v>
      </c>
      <c r="H156" s="98">
        <v>0.99685288919841619</v>
      </c>
      <c r="I156" s="98">
        <v>1.6742843121370568</v>
      </c>
      <c r="J156" s="98">
        <v>2.5364533049780009</v>
      </c>
      <c r="K156" s="98">
        <v>3.3320948648025821</v>
      </c>
      <c r="L156" s="98">
        <v>4.1168074421698728</v>
      </c>
      <c r="M156" s="98">
        <v>4.2517364276978737</v>
      </c>
      <c r="N156" s="98">
        <v>4.7999576093268965</v>
      </c>
      <c r="O156" s="98">
        <v>5.612802528664119</v>
      </c>
      <c r="P156" s="98">
        <v>6.8880894804621215</v>
      </c>
      <c r="Q156" s="98">
        <v>8.5321151648800786</v>
      </c>
      <c r="R156" s="98">
        <v>10.918751611250229</v>
      </c>
      <c r="S156" s="98">
        <v>13.05517295922221</v>
      </c>
      <c r="T156" s="98">
        <v>14.578915589999889</v>
      </c>
      <c r="U156" s="98">
        <v>16.71319702846467</v>
      </c>
      <c r="V156" s="98">
        <v>19.237862276002495</v>
      </c>
      <c r="W156" s="98">
        <v>21.192730199702787</v>
      </c>
      <c r="DA156" s="63" t="s">
        <v>1717</v>
      </c>
    </row>
    <row r="157" spans="1:105" ht="12" customHeight="1" x14ac:dyDescent="0.25">
      <c r="A157" s="121" t="s">
        <v>54</v>
      </c>
      <c r="B157" s="122">
        <v>3.6540192521402459</v>
      </c>
      <c r="C157" s="122">
        <v>5.2037578678243435</v>
      </c>
      <c r="D157" s="122">
        <v>6.6114506515681359</v>
      </c>
      <c r="E157" s="122">
        <v>8.4333407179582487</v>
      </c>
      <c r="F157" s="122">
        <v>10.334876078275865</v>
      </c>
      <c r="G157" s="122">
        <v>12.949536524101539</v>
      </c>
      <c r="H157" s="122">
        <v>17.240007296943205</v>
      </c>
      <c r="I157" s="122">
        <v>19.137018188615063</v>
      </c>
      <c r="J157" s="122">
        <v>20.305738997538256</v>
      </c>
      <c r="K157" s="122">
        <v>20.779010291773886</v>
      </c>
      <c r="L157" s="122">
        <v>23.067037692784545</v>
      </c>
      <c r="M157" s="122">
        <v>22.818422426086272</v>
      </c>
      <c r="N157" s="122">
        <v>23.278283842847259</v>
      </c>
      <c r="O157" s="122">
        <v>22.15877329841301</v>
      </c>
      <c r="P157" s="122">
        <v>27.410427042311614</v>
      </c>
      <c r="Q157" s="122">
        <v>31.054533847246795</v>
      </c>
      <c r="R157" s="122">
        <v>36.250447651809694</v>
      </c>
      <c r="S157" s="122">
        <v>41.04812148937792</v>
      </c>
      <c r="T157" s="122">
        <v>47.159450558394909</v>
      </c>
      <c r="U157" s="122">
        <v>47.573383712139027</v>
      </c>
      <c r="V157" s="122">
        <v>50.652350313923939</v>
      </c>
      <c r="W157" s="122">
        <v>54.226104908270827</v>
      </c>
      <c r="DA157" s="130" t="s">
        <v>1718</v>
      </c>
    </row>
    <row r="158" spans="1:105" ht="12" customHeight="1" x14ac:dyDescent="0.25">
      <c r="A158" s="97" t="s">
        <v>50</v>
      </c>
      <c r="B158" s="98">
        <v>1.4476165655539828</v>
      </c>
      <c r="C158" s="98">
        <v>1.7075154188569692</v>
      </c>
      <c r="D158" s="98">
        <v>2.2241684389275869</v>
      </c>
      <c r="E158" s="98">
        <v>2.7970240118325682</v>
      </c>
      <c r="F158" s="98">
        <v>3.4897960952986979</v>
      </c>
      <c r="G158" s="98">
        <v>4.2512195897799243</v>
      </c>
      <c r="H158" s="98">
        <v>4.882840466448668</v>
      </c>
      <c r="I158" s="98">
        <v>5.4774679736344822</v>
      </c>
      <c r="J158" s="98">
        <v>5.7856145074036629</v>
      </c>
      <c r="K158" s="98">
        <v>5.9867442322458739</v>
      </c>
      <c r="L158" s="98">
        <v>6.4067823514749369</v>
      </c>
      <c r="M158" s="98">
        <v>6.6015834767581918</v>
      </c>
      <c r="N158" s="98">
        <v>6.7652368774258296</v>
      </c>
      <c r="O158" s="98">
        <v>6.988261877867215</v>
      </c>
      <c r="P158" s="98">
        <v>7.7603508753186263</v>
      </c>
      <c r="Q158" s="98">
        <v>8.6688922491329468</v>
      </c>
      <c r="R158" s="98">
        <v>10.176603721180113</v>
      </c>
      <c r="S158" s="98">
        <v>11.634183768332782</v>
      </c>
      <c r="T158" s="98">
        <v>12.73904493399921</v>
      </c>
      <c r="U158" s="98">
        <v>11.736158581222149</v>
      </c>
      <c r="V158" s="98">
        <v>11.864813146089141</v>
      </c>
      <c r="W158" s="98">
        <v>13.202054400826508</v>
      </c>
      <c r="DA158" s="63" t="s">
        <v>1719</v>
      </c>
    </row>
    <row r="159" spans="1:105" ht="12" customHeight="1" x14ac:dyDescent="0.25">
      <c r="A159" s="109" t="s">
        <v>120</v>
      </c>
      <c r="B159" s="33">
        <v>2.2064026865862632</v>
      </c>
      <c r="C159" s="33">
        <v>3.4962424489673745</v>
      </c>
      <c r="D159" s="33">
        <v>4.3872822126405486</v>
      </c>
      <c r="E159" s="33">
        <v>5.6363167061256814</v>
      </c>
      <c r="F159" s="33">
        <v>6.8450799829771665</v>
      </c>
      <c r="G159" s="33">
        <v>8.6983169343216158</v>
      </c>
      <c r="H159" s="33">
        <v>12.357166830494538</v>
      </c>
      <c r="I159" s="33">
        <v>13.65955021498058</v>
      </c>
      <c r="J159" s="33">
        <v>14.520124490134595</v>
      </c>
      <c r="K159" s="33">
        <v>14.792266059528012</v>
      </c>
      <c r="L159" s="33">
        <v>16.660255341309608</v>
      </c>
      <c r="M159" s="33">
        <v>16.216838949328082</v>
      </c>
      <c r="N159" s="33">
        <v>16.513046965421427</v>
      </c>
      <c r="O159" s="33">
        <v>15.170511420545797</v>
      </c>
      <c r="P159" s="33">
        <v>19.650076166992989</v>
      </c>
      <c r="Q159" s="33">
        <v>22.38564159811385</v>
      </c>
      <c r="R159" s="33">
        <v>26.073843930629582</v>
      </c>
      <c r="S159" s="33">
        <v>29.413937721045141</v>
      </c>
      <c r="T159" s="33">
        <v>34.420405624395698</v>
      </c>
      <c r="U159" s="33">
        <v>35.837225130916877</v>
      </c>
      <c r="V159" s="33">
        <v>38.787537167834799</v>
      </c>
      <c r="W159" s="33">
        <v>41.024050507444322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481.79226410998746</v>
      </c>
      <c r="C161" s="117">
        <f t="shared" si="54"/>
        <v>801.15553309641098</v>
      </c>
      <c r="D161" s="117">
        <f t="shared" si="54"/>
        <v>807.08601837106869</v>
      </c>
      <c r="E161" s="117">
        <f t="shared" si="54"/>
        <v>903.48800609617308</v>
      </c>
      <c r="F161" s="117">
        <f t="shared" si="54"/>
        <v>1040.4920000213051</v>
      </c>
      <c r="G161" s="117">
        <f t="shared" si="54"/>
        <v>1244.2391488201374</v>
      </c>
      <c r="H161" s="117">
        <f t="shared" si="54"/>
        <v>1589.6907747158716</v>
      </c>
      <c r="I161" s="117">
        <f t="shared" si="54"/>
        <v>1606.4511496843802</v>
      </c>
      <c r="J161" s="117">
        <f t="shared" si="54"/>
        <v>1555.5662400770502</v>
      </c>
      <c r="K161" s="117">
        <f t="shared" si="54"/>
        <v>1557.3914887211963</v>
      </c>
      <c r="L161" s="117">
        <f t="shared" si="54"/>
        <v>1975.728709596232</v>
      </c>
      <c r="M161" s="117">
        <f t="shared" si="54"/>
        <v>1952.8624695587266</v>
      </c>
      <c r="N161" s="117">
        <f t="shared" si="54"/>
        <v>1818.8655479945801</v>
      </c>
      <c r="O161" s="117">
        <f t="shared" si="54"/>
        <v>1434.9706121114612</v>
      </c>
      <c r="P161" s="117">
        <f t="shared" si="54"/>
        <v>1366.4164825827152</v>
      </c>
      <c r="Q161" s="117">
        <f t="shared" si="54"/>
        <v>1014.6823491449062</v>
      </c>
      <c r="R161" s="117">
        <f t="shared" ref="R161:V161" si="55">R162+R164+R166+R175</f>
        <v>1014.3540699419443</v>
      </c>
      <c r="S161" s="117">
        <f t="shared" si="55"/>
        <v>1169.0048068140459</v>
      </c>
      <c r="T161" s="117">
        <f t="shared" si="55"/>
        <v>1544.9750710053115</v>
      </c>
      <c r="U161" s="117">
        <f t="shared" si="55"/>
        <v>1495.8199408396397</v>
      </c>
      <c r="V161" s="117">
        <f t="shared" si="55"/>
        <v>1484.4547459757982</v>
      </c>
      <c r="W161" s="117">
        <f t="shared" ref="W161" si="56">W162+W164+W166+W175</f>
        <v>1296.5516456716618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296.62295514598651</v>
      </c>
      <c r="C162" s="122">
        <f t="shared" si="57"/>
        <v>562.23960264874154</v>
      </c>
      <c r="D162" s="122">
        <f t="shared" si="57"/>
        <v>556.27168481528406</v>
      </c>
      <c r="E162" s="122">
        <f t="shared" si="57"/>
        <v>621.415561193033</v>
      </c>
      <c r="F162" s="122">
        <f t="shared" si="57"/>
        <v>734.63870629633755</v>
      </c>
      <c r="G162" s="122">
        <f t="shared" si="57"/>
        <v>881.5141649784897</v>
      </c>
      <c r="H162" s="122">
        <f t="shared" si="57"/>
        <v>1154.5503009575218</v>
      </c>
      <c r="I162" s="122">
        <f t="shared" si="57"/>
        <v>1160.3540641843135</v>
      </c>
      <c r="J162" s="122">
        <f t="shared" si="57"/>
        <v>1096.8665812569843</v>
      </c>
      <c r="K162" s="122">
        <f t="shared" si="57"/>
        <v>1088.6988291520406</v>
      </c>
      <c r="L162" s="122">
        <f t="shared" si="57"/>
        <v>1469.2212771404058</v>
      </c>
      <c r="M162" s="122">
        <f t="shared" si="57"/>
        <v>1444.428604789674</v>
      </c>
      <c r="N162" s="122">
        <f t="shared" si="57"/>
        <v>1322.0688680232499</v>
      </c>
      <c r="O162" s="122">
        <f t="shared" si="57"/>
        <v>995.31889369345413</v>
      </c>
      <c r="P162" s="122">
        <f t="shared" si="57"/>
        <v>964.49949394400062</v>
      </c>
      <c r="Q162" s="122">
        <f t="shared" si="57"/>
        <v>637.5977672788315</v>
      </c>
      <c r="R162" s="122">
        <f t="shared" si="57"/>
        <v>627.2493727074127</v>
      </c>
      <c r="S162" s="122">
        <f t="shared" si="57"/>
        <v>765.34379035391942</v>
      </c>
      <c r="T162" s="122">
        <f t="shared" si="57"/>
        <v>1114.5176188646924</v>
      </c>
      <c r="U162" s="122">
        <f t="shared" si="57"/>
        <v>1063.0724611616192</v>
      </c>
      <c r="V162" s="122">
        <f t="shared" si="57"/>
        <v>1041.2733975886874</v>
      </c>
      <c r="W162" s="122">
        <f t="shared" si="57"/>
        <v>841.09245107220659</v>
      </c>
      <c r="DA162" s="130" t="s">
        <v>1722</v>
      </c>
    </row>
    <row r="163" spans="1:105" ht="12" customHeight="1" x14ac:dyDescent="0.25">
      <c r="A163" s="97" t="s">
        <v>53</v>
      </c>
      <c r="B163" s="33">
        <v>296.62295514598651</v>
      </c>
      <c r="C163" s="33">
        <v>562.23960264874154</v>
      </c>
      <c r="D163" s="33">
        <v>556.27168481528406</v>
      </c>
      <c r="E163" s="33">
        <v>621.415561193033</v>
      </c>
      <c r="F163" s="33">
        <v>734.63870629633755</v>
      </c>
      <c r="G163" s="33">
        <v>881.5141649784897</v>
      </c>
      <c r="H163" s="33">
        <v>1154.5503009575218</v>
      </c>
      <c r="I163" s="33">
        <v>1160.3540641843135</v>
      </c>
      <c r="J163" s="33">
        <v>1096.8665812569843</v>
      </c>
      <c r="K163" s="33">
        <v>1088.6988291520406</v>
      </c>
      <c r="L163" s="33">
        <v>1469.2212771404058</v>
      </c>
      <c r="M163" s="33">
        <v>1444.428604789674</v>
      </c>
      <c r="N163" s="33">
        <v>1322.0688680232499</v>
      </c>
      <c r="O163" s="33">
        <v>995.31889369345413</v>
      </c>
      <c r="P163" s="33">
        <v>964.49949394400062</v>
      </c>
      <c r="Q163" s="33">
        <v>637.5977672788315</v>
      </c>
      <c r="R163" s="33">
        <v>627.2493727074127</v>
      </c>
      <c r="S163" s="33">
        <v>765.34379035391942</v>
      </c>
      <c r="T163" s="33">
        <v>1114.5176188646924</v>
      </c>
      <c r="U163" s="33">
        <v>1063.0724611616192</v>
      </c>
      <c r="V163" s="33">
        <v>1041.2733975886874</v>
      </c>
      <c r="W163" s="33">
        <v>841.09245107220659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11.141914651687005</v>
      </c>
      <c r="C164" s="122">
        <f t="shared" si="58"/>
        <v>14.850253897691339</v>
      </c>
      <c r="D164" s="122">
        <f t="shared" si="58"/>
        <v>12.185042392450121</v>
      </c>
      <c r="E164" s="122">
        <f t="shared" si="58"/>
        <v>27.897939200176594</v>
      </c>
      <c r="F164" s="122">
        <f t="shared" si="58"/>
        <v>22.10543142205924</v>
      </c>
      <c r="G164" s="122">
        <f t="shared" si="58"/>
        <v>26.850300474100127</v>
      </c>
      <c r="H164" s="122">
        <f t="shared" si="58"/>
        <v>33.504200465209685</v>
      </c>
      <c r="I164" s="122">
        <f t="shared" si="58"/>
        <v>22.134139657186104</v>
      </c>
      <c r="J164" s="122">
        <f t="shared" si="58"/>
        <v>24.379569376068346</v>
      </c>
      <c r="K164" s="122">
        <f t="shared" si="58"/>
        <v>34.683324886333239</v>
      </c>
      <c r="L164" s="122">
        <f t="shared" si="58"/>
        <v>33.082326618586507</v>
      </c>
      <c r="M164" s="122">
        <f t="shared" si="58"/>
        <v>33.502643490933103</v>
      </c>
      <c r="N164" s="122">
        <f t="shared" si="58"/>
        <v>33.973077416395505</v>
      </c>
      <c r="O164" s="122">
        <f t="shared" si="58"/>
        <v>31.305318487226334</v>
      </c>
      <c r="P164" s="122">
        <f t="shared" si="58"/>
        <v>22.646021713938733</v>
      </c>
      <c r="Q164" s="122">
        <f t="shared" si="58"/>
        <v>33.253954845534395</v>
      </c>
      <c r="R164" s="122">
        <f t="shared" si="58"/>
        <v>31.569050164473971</v>
      </c>
      <c r="S164" s="122">
        <f t="shared" si="58"/>
        <v>35.213329857245192</v>
      </c>
      <c r="T164" s="122">
        <f t="shared" si="58"/>
        <v>30.539429321600483</v>
      </c>
      <c r="U164" s="122">
        <f t="shared" si="58"/>
        <v>31.743236159050372</v>
      </c>
      <c r="V164" s="122">
        <f t="shared" si="58"/>
        <v>33.779658690818728</v>
      </c>
      <c r="W164" s="122">
        <f t="shared" si="58"/>
        <v>34.758206551923422</v>
      </c>
      <c r="DA164" s="130" t="s">
        <v>1724</v>
      </c>
    </row>
    <row r="165" spans="1:105" ht="12" customHeight="1" x14ac:dyDescent="0.25">
      <c r="A165" s="97" t="s">
        <v>53</v>
      </c>
      <c r="B165" s="98">
        <v>11.141914651687005</v>
      </c>
      <c r="C165" s="98">
        <v>14.850253897691339</v>
      </c>
      <c r="D165" s="98">
        <v>12.185042392450121</v>
      </c>
      <c r="E165" s="98">
        <v>27.897939200176594</v>
      </c>
      <c r="F165" s="98">
        <v>22.10543142205924</v>
      </c>
      <c r="G165" s="98">
        <v>26.850300474100127</v>
      </c>
      <c r="H165" s="98">
        <v>33.504200465209685</v>
      </c>
      <c r="I165" s="98">
        <v>22.134139657186104</v>
      </c>
      <c r="J165" s="98">
        <v>24.379569376068346</v>
      </c>
      <c r="K165" s="98">
        <v>34.683324886333239</v>
      </c>
      <c r="L165" s="98">
        <v>33.082326618586507</v>
      </c>
      <c r="M165" s="98">
        <v>33.502643490933103</v>
      </c>
      <c r="N165" s="98">
        <v>33.973077416395505</v>
      </c>
      <c r="O165" s="98">
        <v>31.305318487226334</v>
      </c>
      <c r="P165" s="98">
        <v>22.646021713938733</v>
      </c>
      <c r="Q165" s="98">
        <v>33.253954845534395</v>
      </c>
      <c r="R165" s="98">
        <v>31.569050164473971</v>
      </c>
      <c r="S165" s="98">
        <v>35.213329857245192</v>
      </c>
      <c r="T165" s="98">
        <v>30.539429321600483</v>
      </c>
      <c r="U165" s="98">
        <v>31.743236159050372</v>
      </c>
      <c r="V165" s="98">
        <v>33.779658690818728</v>
      </c>
      <c r="W165" s="98">
        <v>34.758206551923422</v>
      </c>
      <c r="DA165" s="63" t="s">
        <v>1725</v>
      </c>
    </row>
    <row r="166" spans="1:105" ht="12" customHeight="1" x14ac:dyDescent="0.25">
      <c r="A166" s="121" t="s">
        <v>55</v>
      </c>
      <c r="B166" s="122">
        <v>119.52046823203031</v>
      </c>
      <c r="C166" s="122">
        <v>149.62915150094886</v>
      </c>
      <c r="D166" s="122">
        <v>158.58110476773498</v>
      </c>
      <c r="E166" s="122">
        <v>164.76951524438334</v>
      </c>
      <c r="F166" s="122">
        <v>184.29939091831892</v>
      </c>
      <c r="G166" s="122">
        <v>218.53379769422702</v>
      </c>
      <c r="H166" s="122">
        <v>249.16003949477536</v>
      </c>
      <c r="I166" s="122">
        <v>263.19214925710457</v>
      </c>
      <c r="J166" s="122">
        <v>269.94763355551481</v>
      </c>
      <c r="K166" s="122">
        <v>269.4875494002406</v>
      </c>
      <c r="L166" s="122">
        <v>294.16126591267289</v>
      </c>
      <c r="M166" s="122">
        <v>306.06275413895378</v>
      </c>
      <c r="N166" s="122">
        <v>299.79230462655602</v>
      </c>
      <c r="O166" s="122">
        <v>275.89110512423423</v>
      </c>
      <c r="P166" s="122">
        <v>250.07335453866506</v>
      </c>
      <c r="Q166" s="122">
        <v>224.08804938569347</v>
      </c>
      <c r="R166" s="122">
        <v>232.95063684587558</v>
      </c>
      <c r="S166" s="122">
        <v>241.85821910894055</v>
      </c>
      <c r="T166" s="122">
        <v>255.32714688824984</v>
      </c>
      <c r="U166" s="122">
        <v>260.04396541367652</v>
      </c>
      <c r="V166" s="122">
        <v>266.09897951112151</v>
      </c>
      <c r="W166" s="122">
        <v>275.8168968083362</v>
      </c>
      <c r="DA166" s="130" t="s">
        <v>1726</v>
      </c>
    </row>
    <row r="167" spans="1:105" ht="12" customHeight="1" x14ac:dyDescent="0.25">
      <c r="A167" s="97" t="s">
        <v>124</v>
      </c>
      <c r="B167" s="98">
        <v>107.11420556512297</v>
      </c>
      <c r="C167" s="98">
        <v>117.96980365268116</v>
      </c>
      <c r="D167" s="98">
        <v>123.82020166118724</v>
      </c>
      <c r="E167" s="98">
        <v>129.66958364009187</v>
      </c>
      <c r="F167" s="98">
        <v>141.67482614331476</v>
      </c>
      <c r="G167" s="98">
        <v>155.46743398569183</v>
      </c>
      <c r="H167" s="98">
        <v>161.45282711514264</v>
      </c>
      <c r="I167" s="98">
        <v>163.16319648547602</v>
      </c>
      <c r="J167" s="98">
        <v>160.57681796417819</v>
      </c>
      <c r="K167" s="98">
        <v>154.52865705052372</v>
      </c>
      <c r="L167" s="98">
        <v>162.68177632583388</v>
      </c>
      <c r="M167" s="98">
        <v>161.19165409393329</v>
      </c>
      <c r="N167" s="98">
        <v>155.72140495571747</v>
      </c>
      <c r="O167" s="98">
        <v>147.22518451092407</v>
      </c>
      <c r="P167" s="98">
        <v>131.59509587408877</v>
      </c>
      <c r="Q167" s="98">
        <v>121.20137061371901</v>
      </c>
      <c r="R167" s="98">
        <v>126.92285223125064</v>
      </c>
      <c r="S167" s="98">
        <v>129.41166965630222</v>
      </c>
      <c r="T167" s="98">
        <v>128.47114907935421</v>
      </c>
      <c r="U167" s="98">
        <v>117.64854843697266</v>
      </c>
      <c r="V167" s="98">
        <v>113.88533883488961</v>
      </c>
      <c r="W167" s="98">
        <v>120.42480790806</v>
      </c>
      <c r="DA167" s="63" t="s">
        <v>1727</v>
      </c>
    </row>
    <row r="168" spans="1:105" ht="12" customHeight="1" x14ac:dyDescent="0.25">
      <c r="A168" s="97" t="s">
        <v>123</v>
      </c>
      <c r="B168" s="98">
        <v>0.1222981360768384</v>
      </c>
      <c r="C168" s="98">
        <v>0.11106094397076727</v>
      </c>
      <c r="D168" s="98">
        <v>9.710469291549044E-2</v>
      </c>
      <c r="E168" s="98">
        <v>0.12694276026323884</v>
      </c>
      <c r="F168" s="98">
        <v>0.15575877198144616</v>
      </c>
      <c r="G168" s="98">
        <v>0.17786939820188929</v>
      </c>
      <c r="H168" s="98">
        <v>0.18477985791545379</v>
      </c>
      <c r="I168" s="98">
        <v>0.24611105712697667</v>
      </c>
      <c r="J168" s="98">
        <v>0.33857654751586408</v>
      </c>
      <c r="K168" s="98">
        <v>0.44052586115746922</v>
      </c>
      <c r="L168" s="98">
        <v>0.50784404572169961</v>
      </c>
      <c r="M168" s="98">
        <v>0.47406290686215657</v>
      </c>
      <c r="N168" s="98">
        <v>0.49467917694870073</v>
      </c>
      <c r="O168" s="98">
        <v>0.52612182357657766</v>
      </c>
      <c r="P168" s="98">
        <v>0.51855944550427846</v>
      </c>
      <c r="Q168" s="98">
        <v>0.51230560930823044</v>
      </c>
      <c r="R168" s="98">
        <v>0.62317600229377501</v>
      </c>
      <c r="S168" s="98">
        <v>0.71516994810388701</v>
      </c>
      <c r="T168" s="98">
        <v>0.74014230084670107</v>
      </c>
      <c r="U168" s="98">
        <v>0.67912053705767528</v>
      </c>
      <c r="V168" s="98">
        <v>0.68439338365738989</v>
      </c>
      <c r="W168" s="98">
        <v>0.76781451497453979</v>
      </c>
      <c r="DA168" s="63" t="s">
        <v>1728</v>
      </c>
    </row>
    <row r="169" spans="1:105" ht="12" customHeight="1" x14ac:dyDescent="0.25">
      <c r="A169" s="100" t="s">
        <v>50</v>
      </c>
      <c r="B169" s="101">
        <v>2.3413639091188411E-2</v>
      </c>
      <c r="C169" s="101">
        <v>3.7981639310103336E-2</v>
      </c>
      <c r="D169" s="101">
        <v>1.5286045031407154E-2</v>
      </c>
      <c r="E169" s="101">
        <v>1.3044002419656387E-2</v>
      </c>
      <c r="F169" s="101">
        <v>2.0790994744667127E-2</v>
      </c>
      <c r="G169" s="101">
        <v>2.3619275783354671E-2</v>
      </c>
      <c r="H169" s="101">
        <v>3.1771867415926795E-2</v>
      </c>
      <c r="I169" s="101">
        <v>3.646578582123889E-2</v>
      </c>
      <c r="J169" s="101">
        <v>4.7714413535056663E-2</v>
      </c>
      <c r="K169" s="101">
        <v>5.9304553190811883E-2</v>
      </c>
      <c r="L169" s="101">
        <v>6.611306768117306E-2</v>
      </c>
      <c r="M169" s="101">
        <v>8.5350867763211463E-2</v>
      </c>
      <c r="N169" s="101">
        <v>6.4474955123032654E-2</v>
      </c>
      <c r="O169" s="101">
        <v>4.8342561941509099E-2</v>
      </c>
      <c r="P169" s="101">
        <v>7.9606750719092956E-2</v>
      </c>
      <c r="Q169" s="101">
        <v>2.7348894103268902E-2</v>
      </c>
      <c r="R169" s="101">
        <v>4.1871375946187173E-2</v>
      </c>
      <c r="S169" s="101">
        <v>7.0229598726650549E-2</v>
      </c>
      <c r="T169" s="101">
        <v>7.8760250935349066E-2</v>
      </c>
      <c r="U169" s="101">
        <v>8.5566081558635335E-2</v>
      </c>
      <c r="V169" s="101">
        <v>7.0303084372567909E-2</v>
      </c>
      <c r="W169" s="101">
        <v>6.6649655050177864E-2</v>
      </c>
      <c r="DA169" s="131" t="s">
        <v>1729</v>
      </c>
    </row>
    <row r="170" spans="1:105" ht="12" customHeight="1" x14ac:dyDescent="0.25">
      <c r="A170" s="103" t="s">
        <v>52</v>
      </c>
      <c r="B170" s="104">
        <v>9.8884496985649981E-2</v>
      </c>
      <c r="C170" s="104">
        <v>7.3079304660663938E-2</v>
      </c>
      <c r="D170" s="104">
        <v>8.1818647884083287E-2</v>
      </c>
      <c r="E170" s="104">
        <v>0.11389875784358246</v>
      </c>
      <c r="F170" s="104">
        <v>0.13496777723677902</v>
      </c>
      <c r="G170" s="104">
        <v>0.15425012241853461</v>
      </c>
      <c r="H170" s="104">
        <v>0.15300799049952699</v>
      </c>
      <c r="I170" s="104">
        <v>0.20964527130573779</v>
      </c>
      <c r="J170" s="104">
        <v>0.2908621339808074</v>
      </c>
      <c r="K170" s="104">
        <v>0.38122130796665732</v>
      </c>
      <c r="L170" s="104">
        <v>0.44173097804052652</v>
      </c>
      <c r="M170" s="104">
        <v>0.38871203909894508</v>
      </c>
      <c r="N170" s="104">
        <v>0.43020422182566809</v>
      </c>
      <c r="O170" s="104">
        <v>0.47777926163506862</v>
      </c>
      <c r="P170" s="104">
        <v>0.4389526947851855</v>
      </c>
      <c r="Q170" s="104">
        <v>0.48495671520496159</v>
      </c>
      <c r="R170" s="104">
        <v>0.58130462634758784</v>
      </c>
      <c r="S170" s="104">
        <v>0.64494034937723643</v>
      </c>
      <c r="T170" s="104">
        <v>0.66138204991135197</v>
      </c>
      <c r="U170" s="104">
        <v>0.59355445549903996</v>
      </c>
      <c r="V170" s="104">
        <v>0.61409029928482195</v>
      </c>
      <c r="W170" s="104">
        <v>0.70116485992436195</v>
      </c>
      <c r="DA170" s="132" t="s">
        <v>1730</v>
      </c>
    </row>
    <row r="171" spans="1:105" ht="12" customHeight="1" x14ac:dyDescent="0.25">
      <c r="A171" s="106" t="s">
        <v>122</v>
      </c>
      <c r="B171" s="101">
        <v>11.041521891752843</v>
      </c>
      <c r="C171" s="101">
        <v>28.56096006105777</v>
      </c>
      <c r="D171" s="101">
        <v>31.577105893777976</v>
      </c>
      <c r="E171" s="101">
        <v>31.62285995501249</v>
      </c>
      <c r="F171" s="101">
        <v>37.95536001612605</v>
      </c>
      <c r="G171" s="101">
        <v>56.111950475637876</v>
      </c>
      <c r="H171" s="101">
        <v>77.007532189772263</v>
      </c>
      <c r="I171" s="101">
        <v>84.162408402880686</v>
      </c>
      <c r="J171" s="101">
        <v>86.668838556295867</v>
      </c>
      <c r="K171" s="101">
        <v>85.389621038980394</v>
      </c>
      <c r="L171" s="101">
        <v>95.692735978844993</v>
      </c>
      <c r="M171" s="101">
        <v>106.79392719266781</v>
      </c>
      <c r="N171" s="101">
        <v>105.03029650043146</v>
      </c>
      <c r="O171" s="101">
        <v>91.624885681103407</v>
      </c>
      <c r="P171" s="101">
        <v>81.497231806547177</v>
      </c>
      <c r="Q171" s="101">
        <v>71.117264644836595</v>
      </c>
      <c r="R171" s="101">
        <v>70.289341635951786</v>
      </c>
      <c r="S171" s="101">
        <v>70.847530758103687</v>
      </c>
      <c r="T171" s="101">
        <v>78.193728801676173</v>
      </c>
      <c r="U171" s="101">
        <v>85.304103433434335</v>
      </c>
      <c r="V171" s="101">
        <v>90.758946140964795</v>
      </c>
      <c r="W171" s="101">
        <v>92.829809703606699</v>
      </c>
      <c r="DA171" s="131" t="s">
        <v>1731</v>
      </c>
    </row>
    <row r="172" spans="1:105" ht="12" customHeight="1" x14ac:dyDescent="0.25">
      <c r="A172" s="107" t="s">
        <v>121</v>
      </c>
      <c r="B172" s="104">
        <v>1.2424426390776715</v>
      </c>
      <c r="C172" s="104">
        <v>2.9873268432391464</v>
      </c>
      <c r="D172" s="104">
        <v>3.0866925198542781</v>
      </c>
      <c r="E172" s="104">
        <v>3.3501288890157448</v>
      </c>
      <c r="F172" s="104">
        <v>4.5134459868966674</v>
      </c>
      <c r="G172" s="104">
        <v>6.7765438346954285</v>
      </c>
      <c r="H172" s="104">
        <v>10.514900331945013</v>
      </c>
      <c r="I172" s="104">
        <v>15.620433311620893</v>
      </c>
      <c r="J172" s="104">
        <v>22.363400487524927</v>
      </c>
      <c r="K172" s="104">
        <v>29.128745449579043</v>
      </c>
      <c r="L172" s="104">
        <v>35.278909562272275</v>
      </c>
      <c r="M172" s="104">
        <v>37.603109945490559</v>
      </c>
      <c r="N172" s="104">
        <v>38.545923993458416</v>
      </c>
      <c r="O172" s="104">
        <v>36.514913108630218</v>
      </c>
      <c r="P172" s="104">
        <v>36.462467412524816</v>
      </c>
      <c r="Q172" s="104">
        <v>31.257108517829625</v>
      </c>
      <c r="R172" s="104">
        <v>35.115266976379367</v>
      </c>
      <c r="S172" s="104">
        <v>40.883848746430758</v>
      </c>
      <c r="T172" s="104">
        <v>47.922126706372765</v>
      </c>
      <c r="U172" s="104">
        <v>56.412193006211837</v>
      </c>
      <c r="V172" s="104">
        <v>60.770301151609729</v>
      </c>
      <c r="W172" s="104">
        <v>61.794464681694933</v>
      </c>
      <c r="DA172" s="132" t="s">
        <v>1732</v>
      </c>
    </row>
    <row r="173" spans="1:105" ht="12" customHeight="1" x14ac:dyDescent="0.25">
      <c r="A173" s="108" t="s">
        <v>53</v>
      </c>
      <c r="B173" s="98">
        <v>0.21097599862276617</v>
      </c>
      <c r="C173" s="98">
        <v>0.93025758204701847</v>
      </c>
      <c r="D173" s="98">
        <v>0.43331421058605096</v>
      </c>
      <c r="E173" s="98">
        <v>0.30175490810723327</v>
      </c>
      <c r="F173" s="98">
        <v>0.5394189124197295</v>
      </c>
      <c r="G173" s="98">
        <v>0.80513838610290311</v>
      </c>
      <c r="H173" s="98">
        <v>1.655979616849077</v>
      </c>
      <c r="I173" s="98">
        <v>2.1092149088825729</v>
      </c>
      <c r="J173" s="98">
        <v>2.8622233245090558</v>
      </c>
      <c r="K173" s="98">
        <v>3.5419235331137986</v>
      </c>
      <c r="L173" s="98">
        <v>4.1645675698611084</v>
      </c>
      <c r="M173" s="98">
        <v>6.1674947893644818</v>
      </c>
      <c r="N173" s="98">
        <v>4.6211666259717639</v>
      </c>
      <c r="O173" s="98">
        <v>2.9519006443406481</v>
      </c>
      <c r="P173" s="98">
        <v>5.284121178277366</v>
      </c>
      <c r="Q173" s="98">
        <v>1.3580489650152385</v>
      </c>
      <c r="R173" s="98">
        <v>2.0722294019107821</v>
      </c>
      <c r="S173" s="98">
        <v>3.9027184956686964</v>
      </c>
      <c r="T173" s="98">
        <v>5.045473668875081</v>
      </c>
      <c r="U173" s="98">
        <v>7.2629827655688022</v>
      </c>
      <c r="V173" s="98">
        <v>6.4192307520159755</v>
      </c>
      <c r="W173" s="98">
        <v>5.2866859282159497</v>
      </c>
      <c r="DA173" s="63" t="s">
        <v>1733</v>
      </c>
    </row>
    <row r="174" spans="1:105" ht="12" customHeight="1" x14ac:dyDescent="0.25">
      <c r="A174" s="115" t="s">
        <v>52</v>
      </c>
      <c r="B174" s="33">
        <v>1.0314666404549053</v>
      </c>
      <c r="C174" s="33">
        <v>2.0570692611921282</v>
      </c>
      <c r="D174" s="33">
        <v>2.653378309268227</v>
      </c>
      <c r="E174" s="33">
        <v>3.0483739809085115</v>
      </c>
      <c r="F174" s="33">
        <v>3.9740270744769379</v>
      </c>
      <c r="G174" s="33">
        <v>5.9714054485925256</v>
      </c>
      <c r="H174" s="33">
        <v>8.8589207150959357</v>
      </c>
      <c r="I174" s="33">
        <v>13.51121840273832</v>
      </c>
      <c r="J174" s="33">
        <v>19.501177163015871</v>
      </c>
      <c r="K174" s="33">
        <v>25.586821916465244</v>
      </c>
      <c r="L174" s="33">
        <v>31.114341992411166</v>
      </c>
      <c r="M174" s="33">
        <v>31.435615156126079</v>
      </c>
      <c r="N174" s="33">
        <v>33.924757367486649</v>
      </c>
      <c r="O174" s="33">
        <v>33.563012464289571</v>
      </c>
      <c r="P174" s="33">
        <v>31.178346234247449</v>
      </c>
      <c r="Q174" s="33">
        <v>29.899059552814386</v>
      </c>
      <c r="R174" s="33">
        <v>33.043037574468585</v>
      </c>
      <c r="S174" s="33">
        <v>36.981130250762064</v>
      </c>
      <c r="T174" s="33">
        <v>42.876653037497682</v>
      </c>
      <c r="U174" s="33">
        <v>49.149210240643036</v>
      </c>
      <c r="V174" s="33">
        <v>54.351070399593752</v>
      </c>
      <c r="W174" s="33">
        <v>56.507778753478981</v>
      </c>
      <c r="DA174" s="60" t="s">
        <v>1734</v>
      </c>
    </row>
    <row r="175" spans="1:105" ht="12" customHeight="1" x14ac:dyDescent="0.25">
      <c r="A175" s="121" t="s">
        <v>54</v>
      </c>
      <c r="B175" s="122">
        <v>54.506926080283691</v>
      </c>
      <c r="C175" s="122">
        <v>74.436525049029242</v>
      </c>
      <c r="D175" s="122">
        <v>80.048186395599572</v>
      </c>
      <c r="E175" s="122">
        <v>89.40499045858023</v>
      </c>
      <c r="F175" s="122">
        <v>99.448471384589311</v>
      </c>
      <c r="G175" s="122">
        <v>117.34088567332071</v>
      </c>
      <c r="H175" s="122">
        <v>152.47623379836472</v>
      </c>
      <c r="I175" s="122">
        <v>160.77079658577591</v>
      </c>
      <c r="J175" s="122">
        <v>164.37245588848293</v>
      </c>
      <c r="K175" s="122">
        <v>164.52178528258202</v>
      </c>
      <c r="L175" s="122">
        <v>179.2638399245667</v>
      </c>
      <c r="M175" s="122">
        <v>168.86846713916583</v>
      </c>
      <c r="N175" s="122">
        <v>163.03129792837873</v>
      </c>
      <c r="O175" s="122">
        <v>132.45529480654668</v>
      </c>
      <c r="P175" s="122">
        <v>129.1976123861109</v>
      </c>
      <c r="Q175" s="122">
        <v>119.74257763484685</v>
      </c>
      <c r="R175" s="122">
        <v>122.58501022418199</v>
      </c>
      <c r="S175" s="122">
        <v>126.58946749394065</v>
      </c>
      <c r="T175" s="122">
        <v>144.59087593076879</v>
      </c>
      <c r="U175" s="122">
        <v>140.96027810529367</v>
      </c>
      <c r="V175" s="122">
        <v>143.30271018517067</v>
      </c>
      <c r="W175" s="122">
        <v>144.8840912391957</v>
      </c>
      <c r="DA175" s="130" t="s">
        <v>1735</v>
      </c>
    </row>
    <row r="176" spans="1:105" ht="12" customHeight="1" x14ac:dyDescent="0.25">
      <c r="A176" s="97" t="s">
        <v>50</v>
      </c>
      <c r="B176" s="98">
        <v>21.593874840144402</v>
      </c>
      <c r="C176" s="98">
        <v>24.669995482362634</v>
      </c>
      <c r="D176" s="98">
        <v>27.090208277282795</v>
      </c>
      <c r="E176" s="98">
        <v>29.736899361459987</v>
      </c>
      <c r="F176" s="98">
        <v>33.532720825232097</v>
      </c>
      <c r="G176" s="98">
        <v>38.373438643829019</v>
      </c>
      <c r="H176" s="98">
        <v>42.673815512595112</v>
      </c>
      <c r="I176" s="98">
        <v>45.609194300474407</v>
      </c>
      <c r="J176" s="98">
        <v>46.633408024257292</v>
      </c>
      <c r="K176" s="98">
        <v>47.317549476960039</v>
      </c>
      <c r="L176" s="98">
        <v>49.648511117571267</v>
      </c>
      <c r="M176" s="98">
        <v>48.457486540290837</v>
      </c>
      <c r="N176" s="98">
        <v>47.024599559086674</v>
      </c>
      <c r="O176" s="98">
        <v>41.969994134851191</v>
      </c>
      <c r="P176" s="98">
        <v>37.210007941104976</v>
      </c>
      <c r="Q176" s="98">
        <v>35.111682259332028</v>
      </c>
      <c r="R176" s="98">
        <v>36.072295642534293</v>
      </c>
      <c r="S176" s="98">
        <v>37.23307850554604</v>
      </c>
      <c r="T176" s="98">
        <v>39.662387584783616</v>
      </c>
      <c r="U176" s="98">
        <v>34.819169996073242</v>
      </c>
      <c r="V176" s="98">
        <v>33.618315706771654</v>
      </c>
      <c r="W176" s="98">
        <v>35.230178950658591</v>
      </c>
      <c r="DA176" s="63" t="s">
        <v>1736</v>
      </c>
    </row>
    <row r="177" spans="1:105" ht="12" customHeight="1" x14ac:dyDescent="0.25">
      <c r="A177" s="109" t="s">
        <v>120</v>
      </c>
      <c r="B177" s="33">
        <v>32.913051240139289</v>
      </c>
      <c r="C177" s="33">
        <v>49.766529566666605</v>
      </c>
      <c r="D177" s="33">
        <v>52.957978118316781</v>
      </c>
      <c r="E177" s="33">
        <v>59.668091097120239</v>
      </c>
      <c r="F177" s="33">
        <v>65.915750559357221</v>
      </c>
      <c r="G177" s="33">
        <v>78.967447029491694</v>
      </c>
      <c r="H177" s="33">
        <v>109.8024182857696</v>
      </c>
      <c r="I177" s="33">
        <v>115.16160228530151</v>
      </c>
      <c r="J177" s="33">
        <v>117.73904786422564</v>
      </c>
      <c r="K177" s="33">
        <v>117.20423580562196</v>
      </c>
      <c r="L177" s="33">
        <v>129.61532880699542</v>
      </c>
      <c r="M177" s="33">
        <v>120.41098059887499</v>
      </c>
      <c r="N177" s="33">
        <v>116.00669836929207</v>
      </c>
      <c r="O177" s="33">
        <v>90.485300671695484</v>
      </c>
      <c r="P177" s="33">
        <v>91.987604445005928</v>
      </c>
      <c r="Q177" s="33">
        <v>84.630895375514825</v>
      </c>
      <c r="R177" s="33">
        <v>86.512714581647685</v>
      </c>
      <c r="S177" s="33">
        <v>89.356388988394613</v>
      </c>
      <c r="T177" s="33">
        <v>104.92848834598517</v>
      </c>
      <c r="U177" s="33">
        <v>106.14110810922043</v>
      </c>
      <c r="V177" s="33">
        <v>109.68439447839901</v>
      </c>
      <c r="W177" s="33">
        <v>109.6539122885371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116.50652551563606</v>
      </c>
      <c r="C3" s="117">
        <f t="shared" si="0"/>
        <v>128.16782612652807</v>
      </c>
      <c r="D3" s="117">
        <f t="shared" si="0"/>
        <v>137.50777515595223</v>
      </c>
      <c r="E3" s="117">
        <f t="shared" si="0"/>
        <v>129.04185718649182</v>
      </c>
      <c r="F3" s="117">
        <f t="shared" si="0"/>
        <v>162.20119812054418</v>
      </c>
      <c r="G3" s="117">
        <f t="shared" si="0"/>
        <v>174.2646796093897</v>
      </c>
      <c r="H3" s="117">
        <f t="shared" si="0"/>
        <v>181.95273369762324</v>
      </c>
      <c r="I3" s="117">
        <f t="shared" si="0"/>
        <v>165.5008071880554</v>
      </c>
      <c r="J3" s="117">
        <f t="shared" si="0"/>
        <v>175.26440588522098</v>
      </c>
      <c r="K3" s="117">
        <f t="shared" si="0"/>
        <v>186.13653279477879</v>
      </c>
      <c r="L3" s="117">
        <f t="shared" si="0"/>
        <v>174.10684906095335</v>
      </c>
      <c r="M3" s="117">
        <f t="shared" si="0"/>
        <v>156.78067923268549</v>
      </c>
      <c r="N3" s="117">
        <f t="shared" si="0"/>
        <v>144.4681000345519</v>
      </c>
      <c r="O3" s="117">
        <f t="shared" si="0"/>
        <v>112.06532100456937</v>
      </c>
      <c r="P3" s="117">
        <f t="shared" si="0"/>
        <v>105.59310091960214</v>
      </c>
      <c r="Q3" s="117">
        <f t="shared" si="0"/>
        <v>102.72031295536513</v>
      </c>
      <c r="R3" s="117">
        <f t="shared" ref="R3:V3" si="1">R4+R7+R9+R19</f>
        <v>105.47655381765399</v>
      </c>
      <c r="S3" s="117">
        <f t="shared" si="1"/>
        <v>175.87615106766907</v>
      </c>
      <c r="T3" s="117">
        <f t="shared" si="1"/>
        <v>194.08764124740196</v>
      </c>
      <c r="U3" s="117">
        <f t="shared" si="1"/>
        <v>141.93604716037055</v>
      </c>
      <c r="V3" s="117">
        <f t="shared" si="1"/>
        <v>131.02459569569552</v>
      </c>
      <c r="W3" s="117">
        <f t="shared" ref="W3" si="2">W4+W7+W9+W19</f>
        <v>120.8742258358327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80.962142161358884</v>
      </c>
      <c r="C4" s="122">
        <f t="shared" si="3"/>
        <v>89.107887422083351</v>
      </c>
      <c r="D4" s="122">
        <f t="shared" si="3"/>
        <v>98.743498300233085</v>
      </c>
      <c r="E4" s="122">
        <f t="shared" si="3"/>
        <v>89.411641819900865</v>
      </c>
      <c r="F4" s="122">
        <f t="shared" si="3"/>
        <v>119.54908082140783</v>
      </c>
      <c r="G4" s="122">
        <f t="shared" si="3"/>
        <v>126.63172271344845</v>
      </c>
      <c r="H4" s="122">
        <f t="shared" si="3"/>
        <v>130.68784036225517</v>
      </c>
      <c r="I4" s="122">
        <f t="shared" si="3"/>
        <v>116.81311778868346</v>
      </c>
      <c r="J4" s="122">
        <f t="shared" si="3"/>
        <v>124.61567118430786</v>
      </c>
      <c r="K4" s="122">
        <f t="shared" si="3"/>
        <v>133.91774950530643</v>
      </c>
      <c r="L4" s="122">
        <f t="shared" si="3"/>
        <v>123.10483938966566</v>
      </c>
      <c r="M4" s="122">
        <f t="shared" si="3"/>
        <v>109.56167813110501</v>
      </c>
      <c r="N4" s="122">
        <f t="shared" si="3"/>
        <v>102.53043530921283</v>
      </c>
      <c r="O4" s="122">
        <f t="shared" si="3"/>
        <v>75.327025885357045</v>
      </c>
      <c r="P4" s="122">
        <f t="shared" si="3"/>
        <v>70.115626375248908</v>
      </c>
      <c r="Q4" s="122">
        <f t="shared" si="3"/>
        <v>65.139151083010034</v>
      </c>
      <c r="R4" s="122">
        <f t="shared" ref="R4:V4" si="4">SUM(R5:R6)</f>
        <v>63.400385047578865</v>
      </c>
      <c r="S4" s="122">
        <f t="shared" si="4"/>
        <v>122.84826668870876</v>
      </c>
      <c r="T4" s="122">
        <f t="shared" si="4"/>
        <v>139.06916792204694</v>
      </c>
      <c r="U4" s="122">
        <f t="shared" si="4"/>
        <v>88.452231414117406</v>
      </c>
      <c r="V4" s="122">
        <f t="shared" si="4"/>
        <v>85.559271784195161</v>
      </c>
      <c r="W4" s="122">
        <f t="shared" ref="W4" si="5">SUM(W5:W6)</f>
        <v>76.067550712445495</v>
      </c>
      <c r="DA4" s="130" t="s">
        <v>1740</v>
      </c>
    </row>
    <row r="5" spans="1:105" ht="12" customHeight="1" x14ac:dyDescent="0.25">
      <c r="A5" s="97" t="s">
        <v>51</v>
      </c>
      <c r="B5" s="98">
        <v>80.256991823920131</v>
      </c>
      <c r="C5" s="98">
        <v>88.33126801218414</v>
      </c>
      <c r="D5" s="98">
        <v>97.911016955131956</v>
      </c>
      <c r="E5" s="98">
        <v>88.706383959718522</v>
      </c>
      <c r="F5" s="98">
        <v>118.60827189521942</v>
      </c>
      <c r="G5" s="98">
        <v>125.66887735070382</v>
      </c>
      <c r="H5" s="98">
        <v>129.73438850821748</v>
      </c>
      <c r="I5" s="98">
        <v>115.96798292198694</v>
      </c>
      <c r="J5" s="98">
        <v>123.73614101131996</v>
      </c>
      <c r="K5" s="98">
        <v>133.00744019180749</v>
      </c>
      <c r="L5" s="98">
        <v>122.27623729689853</v>
      </c>
      <c r="M5" s="98">
        <v>108.81544558246721</v>
      </c>
      <c r="N5" s="98">
        <v>101.84042039308554</v>
      </c>
      <c r="O5" s="98">
        <v>74.813156766817983</v>
      </c>
      <c r="P5" s="98">
        <v>69.631629231651573</v>
      </c>
      <c r="Q5" s="98">
        <v>64.706586699319402</v>
      </c>
      <c r="R5" s="98">
        <v>62.978472688339885</v>
      </c>
      <c r="S5" s="98">
        <v>122.04427970867694</v>
      </c>
      <c r="T5" s="98">
        <v>138.15328538925161</v>
      </c>
      <c r="U5" s="98">
        <v>87.876572127162262</v>
      </c>
      <c r="V5" s="98">
        <v>85.001569026875629</v>
      </c>
      <c r="W5" s="98">
        <v>75.569777613667284</v>
      </c>
      <c r="DA5" s="63" t="s">
        <v>1741</v>
      </c>
    </row>
    <row r="6" spans="1:105" ht="12" customHeight="1" x14ac:dyDescent="0.25">
      <c r="A6" s="97" t="s">
        <v>53</v>
      </c>
      <c r="B6" s="98">
        <v>0.70515033743875322</v>
      </c>
      <c r="C6" s="98">
        <v>0.77661940989921663</v>
      </c>
      <c r="D6" s="98">
        <v>0.83248134510113259</v>
      </c>
      <c r="E6" s="98">
        <v>0.70525786018233649</v>
      </c>
      <c r="F6" s="98">
        <v>0.94080892618840917</v>
      </c>
      <c r="G6" s="98">
        <v>0.96284536274463572</v>
      </c>
      <c r="H6" s="98">
        <v>0.95345185403768817</v>
      </c>
      <c r="I6" s="98">
        <v>0.84513486669651017</v>
      </c>
      <c r="J6" s="98">
        <v>0.87953017298790237</v>
      </c>
      <c r="K6" s="98">
        <v>0.91030931349894906</v>
      </c>
      <c r="L6" s="98">
        <v>0.82860209276712282</v>
      </c>
      <c r="M6" s="98">
        <v>0.74623254863781019</v>
      </c>
      <c r="N6" s="98">
        <v>0.69001491612730192</v>
      </c>
      <c r="O6" s="98">
        <v>0.51386911853905914</v>
      </c>
      <c r="P6" s="98">
        <v>0.48399714359734236</v>
      </c>
      <c r="Q6" s="98">
        <v>0.432564383690629</v>
      </c>
      <c r="R6" s="98">
        <v>0.4219123592389783</v>
      </c>
      <c r="S6" s="98">
        <v>0.80398698003182523</v>
      </c>
      <c r="T6" s="98">
        <v>0.91588253279534049</v>
      </c>
      <c r="U6" s="98">
        <v>0.57565928695514434</v>
      </c>
      <c r="V6" s="98">
        <v>0.55770275731953856</v>
      </c>
      <c r="W6" s="98">
        <v>0.49777309877820841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1.2762877424381747</v>
      </c>
      <c r="C7" s="122">
        <f t="shared" si="6"/>
        <v>1.7841600878553017</v>
      </c>
      <c r="D7" s="122">
        <f t="shared" si="6"/>
        <v>1.5183534216978911</v>
      </c>
      <c r="E7" s="122">
        <f t="shared" si="6"/>
        <v>3.3075670508846646</v>
      </c>
      <c r="F7" s="122">
        <f t="shared" si="6"/>
        <v>3.3449165545747981</v>
      </c>
      <c r="G7" s="122">
        <f t="shared" si="6"/>
        <v>5.6119301705174935</v>
      </c>
      <c r="H7" s="122">
        <f t="shared" si="6"/>
        <v>6.7155123040487528</v>
      </c>
      <c r="I7" s="122">
        <f t="shared" si="6"/>
        <v>4.4507050472658998</v>
      </c>
      <c r="J7" s="122">
        <f t="shared" si="6"/>
        <v>5.3651786340419809</v>
      </c>
      <c r="K7" s="122">
        <f t="shared" si="6"/>
        <v>8.473704026964274</v>
      </c>
      <c r="L7" s="122">
        <f t="shared" si="6"/>
        <v>8.2421424617426755</v>
      </c>
      <c r="M7" s="122">
        <f t="shared" si="6"/>
        <v>7.4602819730706438</v>
      </c>
      <c r="N7" s="122">
        <f t="shared" si="6"/>
        <v>6.3996604719404449</v>
      </c>
      <c r="O7" s="122">
        <f t="shared" si="6"/>
        <v>5.1580311721424676</v>
      </c>
      <c r="P7" s="122">
        <f t="shared" si="6"/>
        <v>3.7924035518923462</v>
      </c>
      <c r="Q7" s="122">
        <f t="shared" si="6"/>
        <v>5.3606172777603085</v>
      </c>
      <c r="R7" s="122">
        <f t="shared" si="6"/>
        <v>5.7969671806586405</v>
      </c>
      <c r="S7" s="122">
        <f t="shared" si="6"/>
        <v>7.9427597792323601</v>
      </c>
      <c r="T7" s="122">
        <f t="shared" si="6"/>
        <v>8.2774170826969655</v>
      </c>
      <c r="U7" s="122">
        <f t="shared" si="6"/>
        <v>9.0503499547604118</v>
      </c>
      <c r="V7" s="122">
        <f t="shared" si="6"/>
        <v>8.6793791875858144</v>
      </c>
      <c r="W7" s="122">
        <f t="shared" si="6"/>
        <v>8.4682267145280612</v>
      </c>
      <c r="DA7" s="130" t="s">
        <v>1743</v>
      </c>
    </row>
    <row r="8" spans="1:105" ht="12" customHeight="1" x14ac:dyDescent="0.25">
      <c r="A8" s="97" t="s">
        <v>53</v>
      </c>
      <c r="B8" s="98">
        <v>1.2762877424381747</v>
      </c>
      <c r="C8" s="98">
        <v>1.7841600878553017</v>
      </c>
      <c r="D8" s="98">
        <v>1.5183534216978911</v>
      </c>
      <c r="E8" s="98">
        <v>3.3075670508846646</v>
      </c>
      <c r="F8" s="98">
        <v>3.3449165545747981</v>
      </c>
      <c r="G8" s="98">
        <v>5.6119301705174935</v>
      </c>
      <c r="H8" s="98">
        <v>6.7155123040487528</v>
      </c>
      <c r="I8" s="98">
        <v>4.4507050472658998</v>
      </c>
      <c r="J8" s="98">
        <v>5.3651786340419809</v>
      </c>
      <c r="K8" s="98">
        <v>8.473704026964274</v>
      </c>
      <c r="L8" s="98">
        <v>8.2421424617426755</v>
      </c>
      <c r="M8" s="98">
        <v>7.4602819730706438</v>
      </c>
      <c r="N8" s="98">
        <v>6.3996604719404449</v>
      </c>
      <c r="O8" s="98">
        <v>5.1580311721424676</v>
      </c>
      <c r="P8" s="98">
        <v>3.7924035518923462</v>
      </c>
      <c r="Q8" s="98">
        <v>5.3606172777603085</v>
      </c>
      <c r="R8" s="98">
        <v>5.7969671806586405</v>
      </c>
      <c r="S8" s="98">
        <v>7.9427597792323601</v>
      </c>
      <c r="T8" s="98">
        <v>8.2774170826969655</v>
      </c>
      <c r="U8" s="98">
        <v>9.0503499547604118</v>
      </c>
      <c r="V8" s="98">
        <v>8.6793791875858144</v>
      </c>
      <c r="W8" s="98">
        <v>8.4682267145280612</v>
      </c>
      <c r="DA8" s="63" t="s">
        <v>1744</v>
      </c>
    </row>
    <row r="9" spans="1:105" ht="12" customHeight="1" x14ac:dyDescent="0.25">
      <c r="A9" s="121" t="s">
        <v>55</v>
      </c>
      <c r="B9" s="122">
        <v>21.817074567541926</v>
      </c>
      <c r="C9" s="122">
        <v>23.463348119086479</v>
      </c>
      <c r="D9" s="122">
        <v>23.137231153310498</v>
      </c>
      <c r="E9" s="122">
        <v>22.078700468251505</v>
      </c>
      <c r="F9" s="122">
        <v>23.883964101617444</v>
      </c>
      <c r="G9" s="122">
        <v>25.65379746835854</v>
      </c>
      <c r="H9" s="122">
        <v>26.214038233694829</v>
      </c>
      <c r="I9" s="122">
        <v>25.980528088789185</v>
      </c>
      <c r="J9" s="122">
        <v>26.799842446227451</v>
      </c>
      <c r="K9" s="122">
        <v>25.936322312332784</v>
      </c>
      <c r="L9" s="122">
        <v>25.804801386835347</v>
      </c>
      <c r="M9" s="122">
        <v>24.45027845180881</v>
      </c>
      <c r="N9" s="122">
        <v>22.298855026208731</v>
      </c>
      <c r="O9" s="122">
        <v>20.752090078906583</v>
      </c>
      <c r="P9" s="122">
        <v>20.568556752635608</v>
      </c>
      <c r="Q9" s="122">
        <v>20.60435684560926</v>
      </c>
      <c r="R9" s="122">
        <v>23.531905001200279</v>
      </c>
      <c r="S9" s="122">
        <v>29.369409161656471</v>
      </c>
      <c r="T9" s="122">
        <v>30.042608073871328</v>
      </c>
      <c r="U9" s="122">
        <v>28.848461030259557</v>
      </c>
      <c r="V9" s="122">
        <v>24.197192094442876</v>
      </c>
      <c r="W9" s="122">
        <v>24.174809289031899</v>
      </c>
      <c r="DA9" s="130" t="s">
        <v>1745</v>
      </c>
    </row>
    <row r="10" spans="1:105" ht="12" customHeight="1" x14ac:dyDescent="0.25">
      <c r="A10" s="97" t="s">
        <v>143</v>
      </c>
      <c r="B10" s="98">
        <v>7.0381154017115701</v>
      </c>
      <c r="C10" s="98">
        <v>7.5419776781284114</v>
      </c>
      <c r="D10" s="98">
        <v>7.14111150207611</v>
      </c>
      <c r="E10" s="98">
        <v>6.9484687050007832</v>
      </c>
      <c r="F10" s="98">
        <v>7.0997300994269326</v>
      </c>
      <c r="G10" s="98">
        <v>7.2596944240263097</v>
      </c>
      <c r="H10" s="98">
        <v>6.8146156334438484</v>
      </c>
      <c r="I10" s="98">
        <v>6.2482134651943779</v>
      </c>
      <c r="J10" s="98">
        <v>6.3201974521659974</v>
      </c>
      <c r="K10" s="98">
        <v>5.7750079207016443</v>
      </c>
      <c r="L10" s="98">
        <v>5.8133929483542568</v>
      </c>
      <c r="M10" s="98">
        <v>4.7385786698492893</v>
      </c>
      <c r="N10" s="98">
        <v>4.3499627196240995</v>
      </c>
      <c r="O10" s="98">
        <v>4.033085808917944</v>
      </c>
      <c r="P10" s="98">
        <v>3.918757164911391</v>
      </c>
      <c r="Q10" s="98">
        <v>3.6128398687450551</v>
      </c>
      <c r="R10" s="98">
        <v>3.2449665753496393</v>
      </c>
      <c r="S10" s="98">
        <v>3.2948213061864191</v>
      </c>
      <c r="T10" s="98">
        <v>2.7407079768941434</v>
      </c>
      <c r="U10" s="98">
        <v>2.7861040269509432</v>
      </c>
      <c r="V10" s="98">
        <v>2.0595995602546666</v>
      </c>
      <c r="W10" s="98">
        <v>1.7409838446853991</v>
      </c>
      <c r="DA10" s="63" t="s">
        <v>1746</v>
      </c>
    </row>
    <row r="11" spans="1:105" ht="12" customHeight="1" x14ac:dyDescent="0.25">
      <c r="A11" s="97" t="s">
        <v>124</v>
      </c>
      <c r="B11" s="98">
        <v>12.991499413646908</v>
      </c>
      <c r="C11" s="98">
        <v>12.690277029537061</v>
      </c>
      <c r="D11" s="98">
        <v>12.553234764364175</v>
      </c>
      <c r="E11" s="98">
        <v>11.835266861488849</v>
      </c>
      <c r="F11" s="98">
        <v>12.651349622465338</v>
      </c>
      <c r="G11" s="98">
        <v>12.786139555581837</v>
      </c>
      <c r="H11" s="98">
        <v>12.066218176327208</v>
      </c>
      <c r="I11" s="98">
        <v>11.618585940073459</v>
      </c>
      <c r="J11" s="98">
        <v>11.373783171446087</v>
      </c>
      <c r="K11" s="98">
        <v>10.631305425199708</v>
      </c>
      <c r="L11" s="98">
        <v>10.018184342838326</v>
      </c>
      <c r="M11" s="98">
        <v>9.3176351055469997</v>
      </c>
      <c r="N11" s="98">
        <v>8.2153602401730268</v>
      </c>
      <c r="O11" s="98">
        <v>7.8617307180821019</v>
      </c>
      <c r="P11" s="98">
        <v>7.8645825890174867</v>
      </c>
      <c r="Q11" s="98">
        <v>8.2449706719442268</v>
      </c>
      <c r="R11" s="98">
        <v>10.085731549827862</v>
      </c>
      <c r="S11" s="98">
        <v>12.795118018734577</v>
      </c>
      <c r="T11" s="98">
        <v>13.00266732074153</v>
      </c>
      <c r="U11" s="98">
        <v>11.711787723542276</v>
      </c>
      <c r="V11" s="98">
        <v>9.9360765452545294</v>
      </c>
      <c r="W11" s="98">
        <v>10.285005377690156</v>
      </c>
      <c r="DA11" s="63" t="s">
        <v>1747</v>
      </c>
    </row>
    <row r="12" spans="1:105" ht="12" customHeight="1" x14ac:dyDescent="0.25">
      <c r="A12" s="97" t="s">
        <v>123</v>
      </c>
      <c r="B12" s="98">
        <v>2.5187391348068959E-2</v>
      </c>
      <c r="C12" s="98">
        <v>2.1126298423714475E-2</v>
      </c>
      <c r="D12" s="98">
        <v>1.9330180157317391E-2</v>
      </c>
      <c r="E12" s="98">
        <v>2.0721530860930319E-2</v>
      </c>
      <c r="F12" s="98">
        <v>2.4219824437386815E-2</v>
      </c>
      <c r="G12" s="98">
        <v>2.5047020733471238E-2</v>
      </c>
      <c r="H12" s="98">
        <v>2.3160200444362743E-2</v>
      </c>
      <c r="I12" s="98">
        <v>2.8152209353676655E-2</v>
      </c>
      <c r="J12" s="98">
        <v>3.8832572112934866E-2</v>
      </c>
      <c r="K12" s="98">
        <v>4.8468301236566341E-2</v>
      </c>
      <c r="L12" s="98">
        <v>5.0898137172976241E-2</v>
      </c>
      <c r="M12" s="98">
        <v>4.5858346202113223E-2</v>
      </c>
      <c r="N12" s="98">
        <v>4.5120422179458691E-2</v>
      </c>
      <c r="O12" s="98">
        <v>5.0082173248074367E-2</v>
      </c>
      <c r="P12" s="98">
        <v>5.2815434260921258E-2</v>
      </c>
      <c r="Q12" s="98">
        <v>6.9281059433114717E-2</v>
      </c>
      <c r="R12" s="98">
        <v>9.2914456473291648E-2</v>
      </c>
      <c r="S12" s="98">
        <v>0.12075313565687136</v>
      </c>
      <c r="T12" s="98">
        <v>0.12217372574052643</v>
      </c>
      <c r="U12" s="98">
        <v>0.11032542939826617</v>
      </c>
      <c r="V12" s="98">
        <v>9.501891574149085E-2</v>
      </c>
      <c r="W12" s="98">
        <v>9.8119334319221985E-2</v>
      </c>
      <c r="DA12" s="63" t="s">
        <v>1748</v>
      </c>
    </row>
    <row r="13" spans="1:105" ht="12" customHeight="1" x14ac:dyDescent="0.25">
      <c r="A13" s="100" t="s">
        <v>50</v>
      </c>
      <c r="B13" s="101">
        <v>2.8378871513122968E-3</v>
      </c>
      <c r="C13" s="101">
        <v>4.6048371259921218E-3</v>
      </c>
      <c r="D13" s="101">
        <v>1.76920120606368E-3</v>
      </c>
      <c r="E13" s="101">
        <v>1.2234028657830327E-3</v>
      </c>
      <c r="F13" s="101">
        <v>1.9010366976334931E-3</v>
      </c>
      <c r="G13" s="101">
        <v>1.9676398654043647E-3</v>
      </c>
      <c r="H13" s="101">
        <v>2.4145738606517575E-3</v>
      </c>
      <c r="I13" s="101">
        <v>2.5153983231516333E-3</v>
      </c>
      <c r="J13" s="101">
        <v>3.3054155330229226E-3</v>
      </c>
      <c r="K13" s="101">
        <v>3.9518027230743113E-3</v>
      </c>
      <c r="L13" s="101">
        <v>4.0234378748094136E-3</v>
      </c>
      <c r="M13" s="101">
        <v>5.1387419981674337E-3</v>
      </c>
      <c r="N13" s="101">
        <v>3.6185406297983046E-3</v>
      </c>
      <c r="O13" s="101">
        <v>2.8277084793395723E-3</v>
      </c>
      <c r="P13" s="101">
        <v>5.1995717556374771E-3</v>
      </c>
      <c r="Q13" s="101">
        <v>2.3623838743383266E-3</v>
      </c>
      <c r="R13" s="101">
        <v>4.2198945570212287E-3</v>
      </c>
      <c r="S13" s="101">
        <v>8.4244102578864555E-3</v>
      </c>
      <c r="T13" s="101">
        <v>9.4767751915231044E-3</v>
      </c>
      <c r="U13" s="101">
        <v>1.0309489802732762E-2</v>
      </c>
      <c r="V13" s="101">
        <v>7.3665773881016732E-3</v>
      </c>
      <c r="W13" s="101">
        <v>6.5377692926713166E-3</v>
      </c>
      <c r="DA13" s="131" t="s">
        <v>1749</v>
      </c>
    </row>
    <row r="14" spans="1:105" ht="12" customHeight="1" x14ac:dyDescent="0.25">
      <c r="A14" s="103" t="s">
        <v>52</v>
      </c>
      <c r="B14" s="104">
        <v>2.2349504196756662E-2</v>
      </c>
      <c r="C14" s="104">
        <v>1.6521461297722351E-2</v>
      </c>
      <c r="D14" s="104">
        <v>1.7560978951253709E-2</v>
      </c>
      <c r="E14" s="104">
        <v>1.9498127995147285E-2</v>
      </c>
      <c r="F14" s="104">
        <v>2.2318787739753321E-2</v>
      </c>
      <c r="G14" s="104">
        <v>2.3079380868066875E-2</v>
      </c>
      <c r="H14" s="104">
        <v>2.0745626583710985E-2</v>
      </c>
      <c r="I14" s="104">
        <v>2.5636811030525022E-2</v>
      </c>
      <c r="J14" s="104">
        <v>3.5527156579911942E-2</v>
      </c>
      <c r="K14" s="104">
        <v>4.4516498513492028E-2</v>
      </c>
      <c r="L14" s="104">
        <v>4.687469929816683E-2</v>
      </c>
      <c r="M14" s="104">
        <v>4.071960420394579E-2</v>
      </c>
      <c r="N14" s="104">
        <v>4.1501881549660384E-2</v>
      </c>
      <c r="O14" s="104">
        <v>4.7254464768734794E-2</v>
      </c>
      <c r="P14" s="104">
        <v>4.7615862505283782E-2</v>
      </c>
      <c r="Q14" s="104">
        <v>6.6918675558776383E-2</v>
      </c>
      <c r="R14" s="104">
        <v>8.8694561916270426E-2</v>
      </c>
      <c r="S14" s="104">
        <v>0.1123287253989849</v>
      </c>
      <c r="T14" s="104">
        <v>0.11269695054900332</v>
      </c>
      <c r="U14" s="104">
        <v>0.10001593959553341</v>
      </c>
      <c r="V14" s="104">
        <v>8.7652338353389175E-2</v>
      </c>
      <c r="W14" s="104">
        <v>9.1581565026550668E-2</v>
      </c>
      <c r="DA14" s="132" t="s">
        <v>1750</v>
      </c>
    </row>
    <row r="15" spans="1:105" ht="12" customHeight="1" x14ac:dyDescent="0.25">
      <c r="A15" s="106" t="s">
        <v>122</v>
      </c>
      <c r="B15" s="101">
        <v>1.5003374667353084</v>
      </c>
      <c r="C15" s="101">
        <v>2.7754131051047981</v>
      </c>
      <c r="D15" s="101">
        <v>2.964069239422511</v>
      </c>
      <c r="E15" s="101">
        <v>2.8073784214775821</v>
      </c>
      <c r="F15" s="101">
        <v>3.4634172508303287</v>
      </c>
      <c r="G15" s="101">
        <v>4.7018598300054268</v>
      </c>
      <c r="H15" s="101">
        <v>6.0660899102853172</v>
      </c>
      <c r="I15" s="101">
        <v>6.3749890289897246</v>
      </c>
      <c r="J15" s="101">
        <v>6.552815527697228</v>
      </c>
      <c r="K15" s="101">
        <v>6.2962284406086502</v>
      </c>
      <c r="L15" s="101">
        <v>6.402102383010468</v>
      </c>
      <c r="M15" s="101">
        <v>6.7476077597932376</v>
      </c>
      <c r="N15" s="101">
        <v>6.1482977780195895</v>
      </c>
      <c r="O15" s="101">
        <v>5.3557761240977424</v>
      </c>
      <c r="P15" s="101">
        <v>5.0566646867095537</v>
      </c>
      <c r="Q15" s="101">
        <v>4.9030905579109199</v>
      </c>
      <c r="R15" s="101">
        <v>5.3436762975756906</v>
      </c>
      <c r="S15" s="101">
        <v>6.6573190322415758</v>
      </c>
      <c r="T15" s="101">
        <v>7.1609003385638266</v>
      </c>
      <c r="U15" s="101">
        <v>7.087399176345234</v>
      </c>
      <c r="V15" s="101">
        <v>5.9569388534770171</v>
      </c>
      <c r="W15" s="101">
        <v>5.9833124339689228</v>
      </c>
      <c r="DA15" s="131" t="s">
        <v>1751</v>
      </c>
    </row>
    <row r="16" spans="1:105" ht="12" customHeight="1" x14ac:dyDescent="0.25">
      <c r="A16" s="107" t="s">
        <v>121</v>
      </c>
      <c r="B16" s="104">
        <v>0.26193489410006987</v>
      </c>
      <c r="C16" s="104">
        <v>0.43455400789249737</v>
      </c>
      <c r="D16" s="104">
        <v>0.45948546729038614</v>
      </c>
      <c r="E16" s="104">
        <v>0.46686494942335827</v>
      </c>
      <c r="F16" s="104">
        <v>0.64524730445745448</v>
      </c>
      <c r="G16" s="104">
        <v>0.88105663801149281</v>
      </c>
      <c r="H16" s="104">
        <v>1.243954313194096</v>
      </c>
      <c r="I16" s="104">
        <v>1.7105874451779459</v>
      </c>
      <c r="J16" s="104">
        <v>2.5142137228052053</v>
      </c>
      <c r="K16" s="104">
        <v>3.1853122245862142</v>
      </c>
      <c r="L16" s="104">
        <v>3.5202235754593199</v>
      </c>
      <c r="M16" s="104">
        <v>3.6005985704171679</v>
      </c>
      <c r="N16" s="104">
        <v>3.540113866212558</v>
      </c>
      <c r="O16" s="104">
        <v>3.4514152545607235</v>
      </c>
      <c r="P16" s="104">
        <v>3.6757368777362549</v>
      </c>
      <c r="Q16" s="104">
        <v>3.7741746875759414</v>
      </c>
      <c r="R16" s="104">
        <v>4.7646161219737957</v>
      </c>
      <c r="S16" s="104">
        <v>6.501397668837023</v>
      </c>
      <c r="T16" s="104">
        <v>7.0161587119313014</v>
      </c>
      <c r="U16" s="104">
        <v>7.1528446740228375</v>
      </c>
      <c r="V16" s="104">
        <v>6.1495582197151712</v>
      </c>
      <c r="W16" s="104">
        <v>6.0673882983681988</v>
      </c>
      <c r="DA16" s="132" t="s">
        <v>1752</v>
      </c>
    </row>
    <row r="17" spans="1:105" ht="12" customHeight="1" x14ac:dyDescent="0.25">
      <c r="A17" s="108" t="s">
        <v>53</v>
      </c>
      <c r="B17" s="98">
        <v>2.8665988723367408E-2</v>
      </c>
      <c r="C17" s="98">
        <v>9.4267853029341167E-2</v>
      </c>
      <c r="D17" s="98">
        <v>4.2006624881445034E-2</v>
      </c>
      <c r="E17" s="98">
        <v>2.6961864087060229E-2</v>
      </c>
      <c r="F17" s="98">
        <v>5.0269067201165793E-2</v>
      </c>
      <c r="G17" s="98">
        <v>6.8538369651090697E-2</v>
      </c>
      <c r="H17" s="98">
        <v>0.13071618642809671</v>
      </c>
      <c r="I17" s="98">
        <v>0.15324306547333394</v>
      </c>
      <c r="J17" s="98">
        <v>0.21351397773886216</v>
      </c>
      <c r="K17" s="98">
        <v>0.25710271089786985</v>
      </c>
      <c r="L17" s="98">
        <v>0.27602446800097691</v>
      </c>
      <c r="M17" s="98">
        <v>0.39984383409436136</v>
      </c>
      <c r="N17" s="98">
        <v>0.2837971242009894</v>
      </c>
      <c r="O17" s="98">
        <v>0.18485706474502081</v>
      </c>
      <c r="P17" s="98">
        <v>0.36396137890494379</v>
      </c>
      <c r="Q17" s="98">
        <v>0.10933234892570499</v>
      </c>
      <c r="R17" s="98">
        <v>0.19321300183145582</v>
      </c>
      <c r="S17" s="98">
        <v>0.44233151142420152</v>
      </c>
      <c r="T17" s="98">
        <v>0.53852357072745316</v>
      </c>
      <c r="U17" s="98">
        <v>0.68646781366690779</v>
      </c>
      <c r="V17" s="98">
        <v>0.48742150373086646</v>
      </c>
      <c r="W17" s="98">
        <v>0.39052237073874585</v>
      </c>
      <c r="DA17" s="63" t="s">
        <v>1753</v>
      </c>
    </row>
    <row r="18" spans="1:105" ht="12" customHeight="1" x14ac:dyDescent="0.25">
      <c r="A18" s="108" t="s">
        <v>52</v>
      </c>
      <c r="B18" s="98">
        <v>0.23326890537670245</v>
      </c>
      <c r="C18" s="98">
        <v>0.34028615486315622</v>
      </c>
      <c r="D18" s="98">
        <v>0.41747884240894112</v>
      </c>
      <c r="E18" s="98">
        <v>0.43990308533629802</v>
      </c>
      <c r="F18" s="98">
        <v>0.59497823725628873</v>
      </c>
      <c r="G18" s="98">
        <v>0.81251826836040209</v>
      </c>
      <c r="H18" s="98">
        <v>1.1132381267659992</v>
      </c>
      <c r="I18" s="98">
        <v>1.557344379704612</v>
      </c>
      <c r="J18" s="98">
        <v>2.3006997450663431</v>
      </c>
      <c r="K18" s="98">
        <v>2.9282095136883441</v>
      </c>
      <c r="L18" s="98">
        <v>3.2441991074583427</v>
      </c>
      <c r="M18" s="98">
        <v>3.2007547363228066</v>
      </c>
      <c r="N18" s="98">
        <v>3.2563167420115686</v>
      </c>
      <c r="O18" s="98">
        <v>3.2665581898157026</v>
      </c>
      <c r="P18" s="98">
        <v>3.3117754988313113</v>
      </c>
      <c r="Q18" s="98">
        <v>3.6648423386502365</v>
      </c>
      <c r="R18" s="98">
        <v>4.5714031201423397</v>
      </c>
      <c r="S18" s="98">
        <v>6.0590661574128211</v>
      </c>
      <c r="T18" s="98">
        <v>6.477635141203848</v>
      </c>
      <c r="U18" s="98">
        <v>6.46637686035593</v>
      </c>
      <c r="V18" s="98">
        <v>5.662136715984305</v>
      </c>
      <c r="W18" s="98">
        <v>5.6768659276294526</v>
      </c>
      <c r="DA18" s="63" t="s">
        <v>1754</v>
      </c>
    </row>
    <row r="19" spans="1:105" ht="12" customHeight="1" x14ac:dyDescent="0.25">
      <c r="A19" s="121" t="s">
        <v>54</v>
      </c>
      <c r="B19" s="122">
        <v>12.451021044297077</v>
      </c>
      <c r="C19" s="122">
        <v>13.812430497502945</v>
      </c>
      <c r="D19" s="122">
        <v>14.10869228071077</v>
      </c>
      <c r="E19" s="122">
        <v>14.243947847454791</v>
      </c>
      <c r="F19" s="122">
        <v>15.42323664294411</v>
      </c>
      <c r="G19" s="122">
        <v>16.367229257065233</v>
      </c>
      <c r="H19" s="122">
        <v>18.335342797624502</v>
      </c>
      <c r="I19" s="122">
        <v>18.256456263316853</v>
      </c>
      <c r="J19" s="122">
        <v>18.483713620643694</v>
      </c>
      <c r="K19" s="122">
        <v>17.808756950175312</v>
      </c>
      <c r="L19" s="122">
        <v>16.955065822709646</v>
      </c>
      <c r="M19" s="122">
        <v>15.308440676701011</v>
      </c>
      <c r="N19" s="122">
        <v>13.239149227189863</v>
      </c>
      <c r="O19" s="122">
        <v>10.828173868163272</v>
      </c>
      <c r="P19" s="122">
        <v>11.116514239825271</v>
      </c>
      <c r="Q19" s="122">
        <v>11.616187748985531</v>
      </c>
      <c r="R19" s="122">
        <v>12.7472965882162</v>
      </c>
      <c r="S19" s="122">
        <v>15.715715438071463</v>
      </c>
      <c r="T19" s="122">
        <v>16.698448168786754</v>
      </c>
      <c r="U19" s="122">
        <v>15.585004761233193</v>
      </c>
      <c r="V19" s="122">
        <v>12.588752629471674</v>
      </c>
      <c r="W19" s="122">
        <v>12.163639119827257</v>
      </c>
      <c r="DA19" s="130" t="s">
        <v>1755</v>
      </c>
    </row>
    <row r="20" spans="1:105" ht="12" customHeight="1" x14ac:dyDescent="0.25">
      <c r="A20" s="97" t="s">
        <v>51</v>
      </c>
      <c r="B20" s="98">
        <v>8.112234108970851</v>
      </c>
      <c r="C20" s="98">
        <v>8.1968732390674059</v>
      </c>
      <c r="D20" s="98">
        <v>8.2498843426436768</v>
      </c>
      <c r="E20" s="98">
        <v>8.1540781783352809</v>
      </c>
      <c r="F20" s="98">
        <v>8.311197064355893</v>
      </c>
      <c r="G20" s="98">
        <v>8.3608574730893501</v>
      </c>
      <c r="H20" s="98">
        <v>8.3098436104620408</v>
      </c>
      <c r="I20" s="98">
        <v>8.3331376915050726</v>
      </c>
      <c r="J20" s="98">
        <v>8.4611650915187759</v>
      </c>
      <c r="K20" s="98">
        <v>8.5071995844126587</v>
      </c>
      <c r="L20" s="98">
        <v>8.4080389991966804</v>
      </c>
      <c r="M20" s="98">
        <v>8.4751275599521829</v>
      </c>
      <c r="N20" s="98">
        <v>7.6175938352500374</v>
      </c>
      <c r="O20" s="98">
        <v>6.5942646396115308</v>
      </c>
      <c r="P20" s="98">
        <v>6.3907956305028835</v>
      </c>
      <c r="Q20" s="98">
        <v>6.165042402920343</v>
      </c>
      <c r="R20" s="98">
        <v>5.5044084375079452</v>
      </c>
      <c r="S20" s="98">
        <v>5.5287041244923749</v>
      </c>
      <c r="T20" s="98">
        <v>4.7710291465352768</v>
      </c>
      <c r="U20" s="98">
        <v>4.5423438276458397</v>
      </c>
      <c r="V20" s="98">
        <v>3.2534275089279325</v>
      </c>
      <c r="W20" s="98">
        <v>2.6906236938664247</v>
      </c>
      <c r="DA20" s="63" t="s">
        <v>1756</v>
      </c>
    </row>
    <row r="21" spans="1:105" ht="12" customHeight="1" x14ac:dyDescent="0.25">
      <c r="A21" s="97" t="s">
        <v>50</v>
      </c>
      <c r="B21" s="98">
        <v>1.4707775417145914</v>
      </c>
      <c r="C21" s="98">
        <v>1.5949748833455277</v>
      </c>
      <c r="D21" s="98">
        <v>1.6967597060246054</v>
      </c>
      <c r="E21" s="98">
        <v>1.726849912221599</v>
      </c>
      <c r="F21" s="98">
        <v>2.0340162427137751</v>
      </c>
      <c r="G21" s="98">
        <v>2.2146872212068707</v>
      </c>
      <c r="H21" s="98">
        <v>2.3484647759046449</v>
      </c>
      <c r="I21" s="98">
        <v>2.3675352635248097</v>
      </c>
      <c r="J21" s="98">
        <v>2.3913849454331899</v>
      </c>
      <c r="K21" s="98">
        <v>2.2429634066266986</v>
      </c>
      <c r="L21" s="98">
        <v>1.9319260290579792</v>
      </c>
      <c r="M21" s="98">
        <v>1.5622586523047384</v>
      </c>
      <c r="N21" s="98">
        <v>1.2745716543161218</v>
      </c>
      <c r="O21" s="98">
        <v>1.0624125130563267</v>
      </c>
      <c r="P21" s="98">
        <v>1.0655092449570098</v>
      </c>
      <c r="Q21" s="98">
        <v>1.1995823814175626</v>
      </c>
      <c r="R21" s="98">
        <v>1.6040843246668308</v>
      </c>
      <c r="S21" s="98">
        <v>2.2945828174150114</v>
      </c>
      <c r="T21" s="98">
        <v>2.5733356733084398</v>
      </c>
      <c r="U21" s="98">
        <v>2.2383032892947305</v>
      </c>
      <c r="V21" s="98">
        <v>1.8863304526445654</v>
      </c>
      <c r="W21" s="98">
        <v>1.9874845154651852</v>
      </c>
      <c r="DA21" s="63" t="s">
        <v>1757</v>
      </c>
    </row>
    <row r="22" spans="1:105" ht="12" customHeight="1" x14ac:dyDescent="0.25">
      <c r="A22" s="109" t="s">
        <v>120</v>
      </c>
      <c r="B22" s="33">
        <v>2.8680093936116346</v>
      </c>
      <c r="C22" s="33">
        <v>4.0205823750900125</v>
      </c>
      <c r="D22" s="33">
        <v>4.162048232042487</v>
      </c>
      <c r="E22" s="33">
        <v>4.3630197568979119</v>
      </c>
      <c r="F22" s="33">
        <v>5.0780233358744411</v>
      </c>
      <c r="G22" s="33">
        <v>5.7916845627690128</v>
      </c>
      <c r="H22" s="33">
        <v>7.6770344112578162</v>
      </c>
      <c r="I22" s="33">
        <v>7.555783308286971</v>
      </c>
      <c r="J22" s="33">
        <v>7.6311635836917286</v>
      </c>
      <c r="K22" s="33">
        <v>7.0585939591359557</v>
      </c>
      <c r="L22" s="33">
        <v>6.6151007944549844</v>
      </c>
      <c r="M22" s="33">
        <v>5.2710544644440889</v>
      </c>
      <c r="N22" s="33">
        <v>4.3469837376237033</v>
      </c>
      <c r="O22" s="33">
        <v>3.1714967154954161</v>
      </c>
      <c r="P22" s="33">
        <v>3.6602093643653775</v>
      </c>
      <c r="Q22" s="33">
        <v>4.2515629646476265</v>
      </c>
      <c r="R22" s="33">
        <v>5.6388038260414239</v>
      </c>
      <c r="S22" s="33">
        <v>7.8924284961640758</v>
      </c>
      <c r="T22" s="33">
        <v>9.3540833489430391</v>
      </c>
      <c r="U22" s="33">
        <v>8.8043576442926241</v>
      </c>
      <c r="V22" s="33">
        <v>7.4489946678991759</v>
      </c>
      <c r="W22" s="33">
        <v>7.4855309104956476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667.57099361718087</v>
      </c>
      <c r="C24" s="117">
        <f t="shared" si="7"/>
        <v>602.74090359359536</v>
      </c>
      <c r="D24" s="117">
        <f t="shared" si="7"/>
        <v>603.24214421886518</v>
      </c>
      <c r="E24" s="117">
        <f t="shared" si="7"/>
        <v>605.52401308871492</v>
      </c>
      <c r="F24" s="117">
        <f t="shared" si="7"/>
        <v>625.75419301969089</v>
      </c>
      <c r="G24" s="117">
        <f t="shared" si="7"/>
        <v>627.40150588397466</v>
      </c>
      <c r="H24" s="117">
        <f t="shared" si="7"/>
        <v>594.46491079056386</v>
      </c>
      <c r="I24" s="117">
        <f t="shared" si="7"/>
        <v>586.5941748788041</v>
      </c>
      <c r="J24" s="117">
        <f t="shared" si="7"/>
        <v>573.61077519482023</v>
      </c>
      <c r="K24" s="117">
        <f t="shared" si="7"/>
        <v>529.70108260993834</v>
      </c>
      <c r="L24" s="117">
        <f t="shared" si="7"/>
        <v>529.33700958002646</v>
      </c>
      <c r="M24" s="117">
        <f t="shared" si="7"/>
        <v>439.98503809137469</v>
      </c>
      <c r="N24" s="117">
        <f t="shared" si="7"/>
        <v>428.51667208045666</v>
      </c>
      <c r="O24" s="117">
        <f t="shared" si="7"/>
        <v>385.18048455885207</v>
      </c>
      <c r="P24" s="117">
        <f t="shared" si="7"/>
        <v>343.59730375492586</v>
      </c>
      <c r="Q24" s="117">
        <f t="shared" si="7"/>
        <v>352.69165591767393</v>
      </c>
      <c r="R24" s="117">
        <f t="shared" ref="R24:V24" si="8">R25+R28+R30+R39</f>
        <v>375.21033314158211</v>
      </c>
      <c r="S24" s="117">
        <f t="shared" si="8"/>
        <v>339.95349828214421</v>
      </c>
      <c r="T24" s="117">
        <f t="shared" si="8"/>
        <v>383.8585845114896</v>
      </c>
      <c r="U24" s="117">
        <f t="shared" si="8"/>
        <v>322.00076238013321</v>
      </c>
      <c r="V24" s="117">
        <f t="shared" si="8"/>
        <v>306.89078876545403</v>
      </c>
      <c r="W24" s="117">
        <f t="shared" ref="W24" si="9">W25+W28+W30+W39</f>
        <v>333.1938446362916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474.04903050921445</v>
      </c>
      <c r="C25" s="122">
        <f t="shared" si="10"/>
        <v>413.4683188431984</v>
      </c>
      <c r="D25" s="122">
        <f t="shared" si="10"/>
        <v>425.73801760034178</v>
      </c>
      <c r="E25" s="122">
        <f t="shared" si="10"/>
        <v>434.65695729492427</v>
      </c>
      <c r="F25" s="122">
        <f t="shared" si="10"/>
        <v>461.3243583858083</v>
      </c>
      <c r="G25" s="122">
        <f t="shared" si="10"/>
        <v>459.25834756899138</v>
      </c>
      <c r="H25" s="122">
        <f t="shared" si="10"/>
        <v>422.70320459961954</v>
      </c>
      <c r="I25" s="122">
        <f t="shared" si="10"/>
        <v>424.28114371351217</v>
      </c>
      <c r="J25" s="122">
        <f t="shared" si="10"/>
        <v>413.71027720119025</v>
      </c>
      <c r="K25" s="122">
        <f t="shared" si="10"/>
        <v>375.69692996802075</v>
      </c>
      <c r="L25" s="122">
        <f t="shared" si="10"/>
        <v>380.69848134511795</v>
      </c>
      <c r="M25" s="122">
        <f t="shared" si="10"/>
        <v>302.49671167516112</v>
      </c>
      <c r="N25" s="122">
        <f t="shared" si="10"/>
        <v>299.93076202041823</v>
      </c>
      <c r="O25" s="122">
        <f t="shared" si="10"/>
        <v>267.30031205350343</v>
      </c>
      <c r="P25" s="122">
        <f t="shared" si="10"/>
        <v>227.43328388910038</v>
      </c>
      <c r="Q25" s="122">
        <f t="shared" si="10"/>
        <v>233.02629969710665</v>
      </c>
      <c r="R25" s="122">
        <f t="shared" ref="R25:V25" si="11">SUM(R26:R27)</f>
        <v>255.55317701728978</v>
      </c>
      <c r="S25" s="122">
        <f t="shared" si="11"/>
        <v>212.93867251227684</v>
      </c>
      <c r="T25" s="122">
        <f t="shared" si="11"/>
        <v>259.78776405524354</v>
      </c>
      <c r="U25" s="122">
        <f t="shared" si="11"/>
        <v>208.844456411663</v>
      </c>
      <c r="V25" s="122">
        <f t="shared" si="11"/>
        <v>199.45218013568947</v>
      </c>
      <c r="W25" s="122">
        <f t="shared" ref="W25" si="12">SUM(W26:W27)</f>
        <v>219.26916599226035</v>
      </c>
      <c r="DA25" s="130" t="s">
        <v>1760</v>
      </c>
    </row>
    <row r="26" spans="1:105" ht="12" customHeight="1" x14ac:dyDescent="0.25">
      <c r="A26" s="97" t="s">
        <v>74</v>
      </c>
      <c r="B26" s="98">
        <v>463.8601627588684</v>
      </c>
      <c r="C26" s="98">
        <v>404.57562184673725</v>
      </c>
      <c r="D26" s="98">
        <v>416.87685429118909</v>
      </c>
      <c r="E26" s="98">
        <v>426.18600469009579</v>
      </c>
      <c r="F26" s="98">
        <v>452.35409923858907</v>
      </c>
      <c r="G26" s="98">
        <v>450.62685528767076</v>
      </c>
      <c r="H26" s="98">
        <v>415.07693303202751</v>
      </c>
      <c r="I26" s="98">
        <v>416.68941993557934</v>
      </c>
      <c r="J26" s="98">
        <v>406.48689274433951</v>
      </c>
      <c r="K26" s="98">
        <v>369.37684771951899</v>
      </c>
      <c r="L26" s="98">
        <v>374.35643701160848</v>
      </c>
      <c r="M26" s="98">
        <v>297.39798567125433</v>
      </c>
      <c r="N26" s="98">
        <v>294.93496747103825</v>
      </c>
      <c r="O26" s="98">
        <v>262.78778598907297</v>
      </c>
      <c r="P26" s="98">
        <v>223.5486657609172</v>
      </c>
      <c r="Q26" s="98">
        <v>229.19585640578796</v>
      </c>
      <c r="R26" s="98">
        <v>251.34360473306893</v>
      </c>
      <c r="S26" s="98">
        <v>209.48857055756423</v>
      </c>
      <c r="T26" s="98">
        <v>255.55232531216222</v>
      </c>
      <c r="U26" s="98">
        <v>205.47933629622611</v>
      </c>
      <c r="V26" s="98">
        <v>196.23341841802724</v>
      </c>
      <c r="W26" s="98">
        <v>215.71688407365176</v>
      </c>
      <c r="DA26" s="63" t="s">
        <v>1761</v>
      </c>
    </row>
    <row r="27" spans="1:105" ht="12" customHeight="1" x14ac:dyDescent="0.25">
      <c r="A27" s="97" t="s">
        <v>53</v>
      </c>
      <c r="B27" s="98">
        <v>10.188867750346065</v>
      </c>
      <c r="C27" s="98">
        <v>8.8926969964611473</v>
      </c>
      <c r="D27" s="98">
        <v>8.8611633091527153</v>
      </c>
      <c r="E27" s="98">
        <v>8.4709526048284545</v>
      </c>
      <c r="F27" s="98">
        <v>8.9702591472192097</v>
      </c>
      <c r="G27" s="98">
        <v>8.6314922813206394</v>
      </c>
      <c r="H27" s="98">
        <v>7.6262715675920498</v>
      </c>
      <c r="I27" s="98">
        <v>7.5917237779328151</v>
      </c>
      <c r="J27" s="98">
        <v>7.2233844568507397</v>
      </c>
      <c r="K27" s="98">
        <v>6.3200822485017722</v>
      </c>
      <c r="L27" s="98">
        <v>6.3420443335094943</v>
      </c>
      <c r="M27" s="98">
        <v>5.098726003906771</v>
      </c>
      <c r="N27" s="98">
        <v>4.995794549379978</v>
      </c>
      <c r="O27" s="98">
        <v>4.5125260644304817</v>
      </c>
      <c r="P27" s="98">
        <v>3.8846181281831651</v>
      </c>
      <c r="Q27" s="98">
        <v>3.8304432913186877</v>
      </c>
      <c r="R27" s="98">
        <v>4.2095722842208581</v>
      </c>
      <c r="S27" s="98">
        <v>3.4501019547126215</v>
      </c>
      <c r="T27" s="98">
        <v>4.2354387430813087</v>
      </c>
      <c r="U27" s="98">
        <v>3.3651201154368913</v>
      </c>
      <c r="V27" s="98">
        <v>3.218761717662233</v>
      </c>
      <c r="W27" s="98">
        <v>3.5522819186085952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6.9448518134136954</v>
      </c>
      <c r="C28" s="122">
        <f t="shared" si="13"/>
        <v>8.4718617587256642</v>
      </c>
      <c r="D28" s="122">
        <f t="shared" si="13"/>
        <v>6.7599176134011412</v>
      </c>
      <c r="E28" s="122">
        <f t="shared" si="13"/>
        <v>12.106505333058744</v>
      </c>
      <c r="F28" s="122">
        <f t="shared" si="13"/>
        <v>10.025059470136222</v>
      </c>
      <c r="G28" s="122">
        <f t="shared" si="13"/>
        <v>14.275323618144652</v>
      </c>
      <c r="H28" s="122">
        <f t="shared" si="13"/>
        <v>16.315819420578709</v>
      </c>
      <c r="I28" s="122">
        <f t="shared" si="13"/>
        <v>10.859440495124348</v>
      </c>
      <c r="J28" s="122">
        <f t="shared" si="13"/>
        <v>13.780176022132043</v>
      </c>
      <c r="K28" s="122">
        <f t="shared" si="13"/>
        <v>22.06129838251924</v>
      </c>
      <c r="L28" s="122">
        <f t="shared" si="13"/>
        <v>21.715582661669306</v>
      </c>
      <c r="M28" s="122">
        <f t="shared" si="13"/>
        <v>21.402495714649319</v>
      </c>
      <c r="N28" s="122">
        <f t="shared" si="13"/>
        <v>20.610553965116729</v>
      </c>
      <c r="O28" s="122">
        <f t="shared" si="13"/>
        <v>19.10290992023052</v>
      </c>
      <c r="P28" s="122">
        <f t="shared" si="13"/>
        <v>15.245349024493082</v>
      </c>
      <c r="Q28" s="122">
        <f t="shared" si="13"/>
        <v>21.989388526603253</v>
      </c>
      <c r="R28" s="122">
        <f t="shared" si="13"/>
        <v>20.027163327877563</v>
      </c>
      <c r="S28" s="122">
        <f t="shared" si="13"/>
        <v>21.971741302248148</v>
      </c>
      <c r="T28" s="122">
        <f t="shared" si="13"/>
        <v>17.910622637585586</v>
      </c>
      <c r="U28" s="122">
        <f t="shared" si="13"/>
        <v>17.16366034761209</v>
      </c>
      <c r="V28" s="122">
        <f t="shared" si="13"/>
        <v>15.882362249437421</v>
      </c>
      <c r="W28" s="122">
        <f t="shared" si="13"/>
        <v>15.369894393530993</v>
      </c>
      <c r="DA28" s="130" t="s">
        <v>1763</v>
      </c>
    </row>
    <row r="29" spans="1:105" ht="12" customHeight="1" x14ac:dyDescent="0.25">
      <c r="A29" s="97" t="s">
        <v>53</v>
      </c>
      <c r="B29" s="98">
        <v>6.9448518134136954</v>
      </c>
      <c r="C29" s="98">
        <v>8.4718617587256642</v>
      </c>
      <c r="D29" s="98">
        <v>6.7599176134011412</v>
      </c>
      <c r="E29" s="98">
        <v>12.106505333058744</v>
      </c>
      <c r="F29" s="98">
        <v>10.025059470136222</v>
      </c>
      <c r="G29" s="98">
        <v>14.275323618144652</v>
      </c>
      <c r="H29" s="98">
        <v>16.315819420578709</v>
      </c>
      <c r="I29" s="98">
        <v>10.859440495124348</v>
      </c>
      <c r="J29" s="98">
        <v>13.780176022132043</v>
      </c>
      <c r="K29" s="98">
        <v>22.06129838251924</v>
      </c>
      <c r="L29" s="98">
        <v>21.715582661669306</v>
      </c>
      <c r="M29" s="98">
        <v>21.402495714649319</v>
      </c>
      <c r="N29" s="98">
        <v>20.610553965116729</v>
      </c>
      <c r="O29" s="98">
        <v>19.10290992023052</v>
      </c>
      <c r="P29" s="98">
        <v>15.245349024493082</v>
      </c>
      <c r="Q29" s="98">
        <v>21.989388526603253</v>
      </c>
      <c r="R29" s="98">
        <v>20.027163327877563</v>
      </c>
      <c r="S29" s="98">
        <v>21.971741302248148</v>
      </c>
      <c r="T29" s="98">
        <v>17.910622637585586</v>
      </c>
      <c r="U29" s="98">
        <v>17.16366034761209</v>
      </c>
      <c r="V29" s="98">
        <v>15.882362249437421</v>
      </c>
      <c r="W29" s="98">
        <v>15.369894393530993</v>
      </c>
      <c r="DA29" s="63" t="s">
        <v>1764</v>
      </c>
    </row>
    <row r="30" spans="1:105" ht="12" customHeight="1" x14ac:dyDescent="0.25">
      <c r="A30" s="121" t="s">
        <v>55</v>
      </c>
      <c r="B30" s="122">
        <v>119.98698214929925</v>
      </c>
      <c r="C30" s="122">
        <v>112.70340273394487</v>
      </c>
      <c r="D30" s="122">
        <v>106.33046968714673</v>
      </c>
      <c r="E30" s="122">
        <v>96.298193435171115</v>
      </c>
      <c r="F30" s="122">
        <v>94.12902797230268</v>
      </c>
      <c r="G30" s="122">
        <v>94.417747583062919</v>
      </c>
      <c r="H30" s="122">
        <v>90.573573592316876</v>
      </c>
      <c r="I30" s="122">
        <v>88.880646585373057</v>
      </c>
      <c r="J30" s="122">
        <v>86.436442376822995</v>
      </c>
      <c r="K30" s="122">
        <v>78.560705651131826</v>
      </c>
      <c r="L30" s="122">
        <v>75.862042111487199</v>
      </c>
      <c r="M30" s="122">
        <v>72.291696102668652</v>
      </c>
      <c r="N30" s="122">
        <v>67.900179248962829</v>
      </c>
      <c r="O30" s="122">
        <v>65.279282114699328</v>
      </c>
      <c r="P30" s="122">
        <v>65.053700675302949</v>
      </c>
      <c r="Q30" s="122">
        <v>62.499335267188052</v>
      </c>
      <c r="R30" s="122">
        <v>64.582544328771021</v>
      </c>
      <c r="S30" s="122">
        <v>68.78667089090537</v>
      </c>
      <c r="T30" s="122">
        <v>68.068946909715692</v>
      </c>
      <c r="U30" s="122">
        <v>62.73934203281803</v>
      </c>
      <c r="V30" s="122">
        <v>60.109661447295437</v>
      </c>
      <c r="W30" s="122">
        <v>65.334095893264134</v>
      </c>
      <c r="DA30" s="130" t="s">
        <v>1765</v>
      </c>
    </row>
    <row r="31" spans="1:105" ht="12" customHeight="1" x14ac:dyDescent="0.25">
      <c r="A31" s="97" t="s">
        <v>141</v>
      </c>
      <c r="B31" s="98">
        <v>105.47482873172613</v>
      </c>
      <c r="C31" s="98">
        <v>93.714503865313503</v>
      </c>
      <c r="D31" s="98">
        <v>87.296330744781997</v>
      </c>
      <c r="E31" s="98">
        <v>78.585509132220309</v>
      </c>
      <c r="F31" s="98">
        <v>74.182253248030094</v>
      </c>
      <c r="G31" s="98">
        <v>68.564084018186136</v>
      </c>
      <c r="H31" s="98">
        <v>57.900626300627593</v>
      </c>
      <c r="I31" s="98">
        <v>53.046823461793721</v>
      </c>
      <c r="J31" s="98">
        <v>49.33522556512608</v>
      </c>
      <c r="K31" s="98">
        <v>43.14159483337194</v>
      </c>
      <c r="L31" s="98">
        <v>39.194796419390734</v>
      </c>
      <c r="M31" s="98">
        <v>34.722805034475741</v>
      </c>
      <c r="N31" s="98">
        <v>31.461196286039517</v>
      </c>
      <c r="O31" s="98">
        <v>31.03409669210534</v>
      </c>
      <c r="P31" s="98">
        <v>30.838507348944511</v>
      </c>
      <c r="Q31" s="98">
        <v>30.424525706713009</v>
      </c>
      <c r="R31" s="98">
        <v>31.898756601650394</v>
      </c>
      <c r="S31" s="98">
        <v>33.767866624272315</v>
      </c>
      <c r="T31" s="98">
        <v>32.286004021968083</v>
      </c>
      <c r="U31" s="98">
        <v>27.5752557116307</v>
      </c>
      <c r="V31" s="98">
        <v>25.082285924809</v>
      </c>
      <c r="W31" s="98">
        <v>27.891678646676144</v>
      </c>
      <c r="DA31" s="63" t="s">
        <v>1766</v>
      </c>
    </row>
    <row r="32" spans="1:105" ht="12" customHeight="1" x14ac:dyDescent="0.25">
      <c r="A32" s="97" t="s">
        <v>140</v>
      </c>
      <c r="B32" s="98">
        <v>0.20464000452579767</v>
      </c>
      <c r="C32" s="98">
        <v>0.17159115679943093</v>
      </c>
      <c r="D32" s="98">
        <v>0.15115088410826591</v>
      </c>
      <c r="E32" s="98">
        <v>0.15044101369917051</v>
      </c>
      <c r="F32" s="98">
        <v>0.14973518774121083</v>
      </c>
      <c r="G32" s="98">
        <v>0.14138747374424099</v>
      </c>
      <c r="H32" s="98">
        <v>0.1178411467643854</v>
      </c>
      <c r="I32" s="98">
        <v>0.13253133114797333</v>
      </c>
      <c r="J32" s="98">
        <v>0.15736103951917749</v>
      </c>
      <c r="K32" s="98">
        <v>0.16724716588066507</v>
      </c>
      <c r="L32" s="98">
        <v>0.17280571532388897</v>
      </c>
      <c r="M32" s="98">
        <v>0.14532397910879746</v>
      </c>
      <c r="N32" s="98">
        <v>0.15411773191861355</v>
      </c>
      <c r="O32" s="98">
        <v>0.19111473884052091</v>
      </c>
      <c r="P32" s="98">
        <v>0.19640799054420563</v>
      </c>
      <c r="Q32" s="98">
        <v>0.22643639036925506</v>
      </c>
      <c r="R32" s="98">
        <v>0.25441096997762463</v>
      </c>
      <c r="S32" s="98">
        <v>0.28551119517113116</v>
      </c>
      <c r="T32" s="98">
        <v>0.27790023088436905</v>
      </c>
      <c r="U32" s="98">
        <v>0.24068625472417399</v>
      </c>
      <c r="V32" s="98">
        <v>0.22373817604359497</v>
      </c>
      <c r="W32" s="98">
        <v>0.26687520361226191</v>
      </c>
      <c r="DA32" s="63" t="s">
        <v>1767</v>
      </c>
    </row>
    <row r="33" spans="1:105" ht="12" customHeight="1" x14ac:dyDescent="0.25">
      <c r="A33" s="100" t="s">
        <v>50</v>
      </c>
      <c r="B33" s="101">
        <v>2.3056982418815493E-2</v>
      </c>
      <c r="C33" s="101">
        <v>3.740121972503261E-2</v>
      </c>
      <c r="D33" s="101">
        <v>1.3834135237519028E-2</v>
      </c>
      <c r="E33" s="101">
        <v>8.8820641933308637E-3</v>
      </c>
      <c r="F33" s="101">
        <v>1.1752855086087283E-2</v>
      </c>
      <c r="G33" s="101">
        <v>1.1107094642845618E-2</v>
      </c>
      <c r="H33" s="101">
        <v>1.2285565203550267E-2</v>
      </c>
      <c r="I33" s="101">
        <v>1.1841666987714708E-2</v>
      </c>
      <c r="J33" s="101">
        <v>1.3394518982842938E-2</v>
      </c>
      <c r="K33" s="101">
        <v>1.3636289877951079E-2</v>
      </c>
      <c r="L33" s="101">
        <v>1.3660088534375975E-2</v>
      </c>
      <c r="M33" s="101">
        <v>1.6284547887877639E-2</v>
      </c>
      <c r="N33" s="101">
        <v>1.2359841681041572E-2</v>
      </c>
      <c r="O33" s="101">
        <v>1.0790601375647919E-2</v>
      </c>
      <c r="P33" s="101">
        <v>1.9335965982405827E-2</v>
      </c>
      <c r="Q33" s="101">
        <v>7.7211532495131381E-3</v>
      </c>
      <c r="R33" s="101">
        <v>1.1554579429345022E-2</v>
      </c>
      <c r="S33" s="101">
        <v>1.991884871773297E-2</v>
      </c>
      <c r="T33" s="101">
        <v>2.1556173373617062E-2</v>
      </c>
      <c r="U33" s="101">
        <v>2.2491210795829584E-2</v>
      </c>
      <c r="V33" s="101">
        <v>1.7345857670928628E-2</v>
      </c>
      <c r="W33" s="101">
        <v>1.7782107097009163E-2</v>
      </c>
      <c r="DA33" s="131" t="s">
        <v>1768</v>
      </c>
    </row>
    <row r="34" spans="1:105" ht="12" customHeight="1" x14ac:dyDescent="0.25">
      <c r="A34" s="103" t="s">
        <v>52</v>
      </c>
      <c r="B34" s="104">
        <v>0.18158302210698218</v>
      </c>
      <c r="C34" s="104">
        <v>0.13418993707439833</v>
      </c>
      <c r="D34" s="104">
        <v>0.13731674887074688</v>
      </c>
      <c r="E34" s="104">
        <v>0.14155894950583964</v>
      </c>
      <c r="F34" s="104">
        <v>0.13798233265512355</v>
      </c>
      <c r="G34" s="104">
        <v>0.13028037910139537</v>
      </c>
      <c r="H34" s="104">
        <v>0.10555558156083512</v>
      </c>
      <c r="I34" s="104">
        <v>0.12068966416025861</v>
      </c>
      <c r="J34" s="104">
        <v>0.14396652053633455</v>
      </c>
      <c r="K34" s="104">
        <v>0.153610876002714</v>
      </c>
      <c r="L34" s="104">
        <v>0.159145626789513</v>
      </c>
      <c r="M34" s="104">
        <v>0.12903943122091982</v>
      </c>
      <c r="N34" s="104">
        <v>0.14175789023757199</v>
      </c>
      <c r="O34" s="104">
        <v>0.180324137464873</v>
      </c>
      <c r="P34" s="104">
        <v>0.1770720245617998</v>
      </c>
      <c r="Q34" s="104">
        <v>0.21871523711974192</v>
      </c>
      <c r="R34" s="104">
        <v>0.24285639054827962</v>
      </c>
      <c r="S34" s="104">
        <v>0.26559234645339819</v>
      </c>
      <c r="T34" s="104">
        <v>0.25634405751075201</v>
      </c>
      <c r="U34" s="104">
        <v>0.21819504392834441</v>
      </c>
      <c r="V34" s="104">
        <v>0.20639231837266633</v>
      </c>
      <c r="W34" s="104">
        <v>0.24909309651525277</v>
      </c>
      <c r="DA34" s="132" t="s">
        <v>1769</v>
      </c>
    </row>
    <row r="35" spans="1:105" ht="12" customHeight="1" x14ac:dyDescent="0.25">
      <c r="A35" s="106" t="s">
        <v>122</v>
      </c>
      <c r="B35" s="101">
        <v>12.180772784087361</v>
      </c>
      <c r="C35" s="101">
        <v>16.145533755785511</v>
      </c>
      <c r="D35" s="101">
        <v>16.244590676636491</v>
      </c>
      <c r="E35" s="101">
        <v>14.950665903182424</v>
      </c>
      <c r="F35" s="101">
        <v>16.634795284280933</v>
      </c>
      <c r="G35" s="101">
        <v>21.597358758381102</v>
      </c>
      <c r="H35" s="101">
        <v>26.947889242247832</v>
      </c>
      <c r="I35" s="101">
        <v>28.097765776494523</v>
      </c>
      <c r="J35" s="101">
        <v>27.280205604599697</v>
      </c>
      <c r="K35" s="101">
        <v>24.698669619842189</v>
      </c>
      <c r="L35" s="101">
        <v>24.72473900347638</v>
      </c>
      <c r="M35" s="101">
        <v>25.554608975309158</v>
      </c>
      <c r="N35" s="101">
        <v>23.940059996370536</v>
      </c>
      <c r="O35" s="101">
        <v>21.241987211065421</v>
      </c>
      <c r="P35" s="101">
        <v>20.598445579412477</v>
      </c>
      <c r="Q35" s="101">
        <v>18.958705207726315</v>
      </c>
      <c r="R35" s="101">
        <v>18.670585878898606</v>
      </c>
      <c r="S35" s="101">
        <v>19.194600028532502</v>
      </c>
      <c r="T35" s="101">
        <v>19.243057155689822</v>
      </c>
      <c r="U35" s="101">
        <v>18.318773656028018</v>
      </c>
      <c r="V35" s="101">
        <v>18.089361902673435</v>
      </c>
      <c r="W35" s="101">
        <v>19.378298277438162</v>
      </c>
      <c r="DA35" s="131" t="s">
        <v>1770</v>
      </c>
    </row>
    <row r="36" spans="1:105" ht="12" customHeight="1" x14ac:dyDescent="0.25">
      <c r="A36" s="107" t="s">
        <v>121</v>
      </c>
      <c r="B36" s="104">
        <v>2.1267406289599564</v>
      </c>
      <c r="C36" s="104">
        <v>2.6717739560464224</v>
      </c>
      <c r="D36" s="104">
        <v>2.6383973816199822</v>
      </c>
      <c r="E36" s="104">
        <v>2.6115773860692202</v>
      </c>
      <c r="F36" s="104">
        <v>3.1622442522504528</v>
      </c>
      <c r="G36" s="104">
        <v>4.1149173327514363</v>
      </c>
      <c r="H36" s="104">
        <v>5.6072169026770693</v>
      </c>
      <c r="I36" s="104">
        <v>7.603526015936831</v>
      </c>
      <c r="J36" s="104">
        <v>9.6636501675780391</v>
      </c>
      <c r="K36" s="104">
        <v>10.55319403203703</v>
      </c>
      <c r="L36" s="104">
        <v>11.769700973296203</v>
      </c>
      <c r="M36" s="104">
        <v>11.868958113774964</v>
      </c>
      <c r="N36" s="104">
        <v>12.34480523463416</v>
      </c>
      <c r="O36" s="104">
        <v>12.812083472688045</v>
      </c>
      <c r="P36" s="104">
        <v>13.420339756401763</v>
      </c>
      <c r="Q36" s="104">
        <v>12.889667962379471</v>
      </c>
      <c r="R36" s="104">
        <v>13.758790878244403</v>
      </c>
      <c r="S36" s="104">
        <v>15.538693042929427</v>
      </c>
      <c r="T36" s="104">
        <v>16.26198550117341</v>
      </c>
      <c r="U36" s="104">
        <v>16.604626410435138</v>
      </c>
      <c r="V36" s="104">
        <v>16.714275443769406</v>
      </c>
      <c r="W36" s="104">
        <v>17.797243765537566</v>
      </c>
      <c r="DA36" s="132" t="s">
        <v>1771</v>
      </c>
    </row>
    <row r="37" spans="1:105" ht="12" customHeight="1" x14ac:dyDescent="0.25">
      <c r="A37" s="108" t="s">
        <v>53</v>
      </c>
      <c r="B37" s="98">
        <v>0.23274914591563448</v>
      </c>
      <c r="C37" s="98">
        <v>0.579588244595164</v>
      </c>
      <c r="D37" s="98">
        <v>0.24120494985721666</v>
      </c>
      <c r="E37" s="98">
        <v>0.15082090575231227</v>
      </c>
      <c r="F37" s="98">
        <v>0.24635991150174541</v>
      </c>
      <c r="G37" s="98">
        <v>0.32010396729128238</v>
      </c>
      <c r="H37" s="98">
        <v>0.58921296563626058</v>
      </c>
      <c r="I37" s="98">
        <v>0.68116227461683287</v>
      </c>
      <c r="J37" s="98">
        <v>0.82066387914480043</v>
      </c>
      <c r="K37" s="98">
        <v>0.85180183384390484</v>
      </c>
      <c r="L37" s="98">
        <v>0.92287474930076696</v>
      </c>
      <c r="M37" s="98">
        <v>1.3180391054722109</v>
      </c>
      <c r="N37" s="98">
        <v>0.98963489786239001</v>
      </c>
      <c r="O37" s="98">
        <v>0.68621245759972893</v>
      </c>
      <c r="P37" s="98">
        <v>1.3288452154173229</v>
      </c>
      <c r="Q37" s="98">
        <v>0.3733949252106521</v>
      </c>
      <c r="R37" s="98">
        <v>0.55794154641268234</v>
      </c>
      <c r="S37" s="98">
        <v>1.0571963029089972</v>
      </c>
      <c r="T37" s="98">
        <v>1.2481847772795551</v>
      </c>
      <c r="U37" s="98">
        <v>1.5935676095586895</v>
      </c>
      <c r="V37" s="98">
        <v>1.3247939086836271</v>
      </c>
      <c r="W37" s="98">
        <v>1.1455047025426612</v>
      </c>
      <c r="DA37" s="63" t="s">
        <v>1772</v>
      </c>
    </row>
    <row r="38" spans="1:105" ht="12" customHeight="1" x14ac:dyDescent="0.25">
      <c r="A38" s="108" t="s">
        <v>52</v>
      </c>
      <c r="B38" s="98">
        <v>1.8939914830443219</v>
      </c>
      <c r="C38" s="98">
        <v>2.0921857114512585</v>
      </c>
      <c r="D38" s="98">
        <v>2.3971924317627655</v>
      </c>
      <c r="E38" s="98">
        <v>2.460756480316908</v>
      </c>
      <c r="F38" s="98">
        <v>2.9158843407487072</v>
      </c>
      <c r="G38" s="98">
        <v>3.7948133654601537</v>
      </c>
      <c r="H38" s="98">
        <v>5.0180039370408087</v>
      </c>
      <c r="I38" s="98">
        <v>6.9223637413199981</v>
      </c>
      <c r="J38" s="98">
        <v>8.842986288433238</v>
      </c>
      <c r="K38" s="98">
        <v>9.7013921981931261</v>
      </c>
      <c r="L38" s="98">
        <v>10.846826223995436</v>
      </c>
      <c r="M38" s="98">
        <v>10.550919008302753</v>
      </c>
      <c r="N38" s="98">
        <v>11.355170336771771</v>
      </c>
      <c r="O38" s="98">
        <v>12.125871015088316</v>
      </c>
      <c r="P38" s="98">
        <v>12.09149454098444</v>
      </c>
      <c r="Q38" s="98">
        <v>12.516273037168819</v>
      </c>
      <c r="R38" s="98">
        <v>13.200849331831721</v>
      </c>
      <c r="S38" s="98">
        <v>14.481496740020431</v>
      </c>
      <c r="T38" s="98">
        <v>15.013800723893855</v>
      </c>
      <c r="U38" s="98">
        <v>15.011058800876448</v>
      </c>
      <c r="V38" s="98">
        <v>15.38948153508578</v>
      </c>
      <c r="W38" s="98">
        <v>16.651739062994906</v>
      </c>
      <c r="DA38" s="63" t="s">
        <v>1773</v>
      </c>
    </row>
    <row r="39" spans="1:105" ht="12" customHeight="1" x14ac:dyDescent="0.25">
      <c r="A39" s="121" t="s">
        <v>54</v>
      </c>
      <c r="B39" s="122">
        <v>66.590129145253471</v>
      </c>
      <c r="C39" s="122">
        <v>68.097320257726395</v>
      </c>
      <c r="D39" s="122">
        <v>64.413739317975583</v>
      </c>
      <c r="E39" s="122">
        <v>62.46235702556077</v>
      </c>
      <c r="F39" s="122">
        <v>60.275747191443692</v>
      </c>
      <c r="G39" s="122">
        <v>59.45008711377578</v>
      </c>
      <c r="H39" s="122">
        <v>64.872313178048771</v>
      </c>
      <c r="I39" s="122">
        <v>62.572944084794429</v>
      </c>
      <c r="J39" s="122">
        <v>59.683879594674963</v>
      </c>
      <c r="K39" s="122">
        <v>53.38214860826659</v>
      </c>
      <c r="L39" s="122">
        <v>51.060903461751977</v>
      </c>
      <c r="M39" s="122">
        <v>43.794134598895589</v>
      </c>
      <c r="N39" s="122">
        <v>40.075176845958893</v>
      </c>
      <c r="O39" s="122">
        <v>33.497980470418867</v>
      </c>
      <c r="P39" s="122">
        <v>35.864970166029451</v>
      </c>
      <c r="Q39" s="122">
        <v>35.176632426775981</v>
      </c>
      <c r="R39" s="122">
        <v>35.047448467643754</v>
      </c>
      <c r="S39" s="122">
        <v>36.256413576713825</v>
      </c>
      <c r="T39" s="122">
        <v>38.091250908944787</v>
      </c>
      <c r="U39" s="122">
        <v>33.253303588040154</v>
      </c>
      <c r="V39" s="122">
        <v>31.44658493303173</v>
      </c>
      <c r="W39" s="122">
        <v>33.220688357236092</v>
      </c>
      <c r="DA39" s="130" t="s">
        <v>1774</v>
      </c>
    </row>
    <row r="40" spans="1:105" ht="12" customHeight="1" x14ac:dyDescent="0.25">
      <c r="A40" s="97" t="s">
        <v>50</v>
      </c>
      <c r="B40" s="98">
        <v>22.573130551899418</v>
      </c>
      <c r="C40" s="98">
        <v>20.740281519723968</v>
      </c>
      <c r="D40" s="98">
        <v>20.003196547186786</v>
      </c>
      <c r="E40" s="98">
        <v>18.948602031386756</v>
      </c>
      <c r="F40" s="98">
        <v>18.31184520885401</v>
      </c>
      <c r="G40" s="98">
        <v>17.299056578436897</v>
      </c>
      <c r="H40" s="98">
        <v>15.685675847922939</v>
      </c>
      <c r="I40" s="98">
        <v>15.099315642453849</v>
      </c>
      <c r="J40" s="98">
        <v>14.41564752536183</v>
      </c>
      <c r="K40" s="98">
        <v>12.963091768624498</v>
      </c>
      <c r="L40" s="98">
        <v>11.6745269927747</v>
      </c>
      <c r="M40" s="98">
        <v>10.286428541146719</v>
      </c>
      <c r="N40" s="98">
        <v>9.4511204670623403</v>
      </c>
      <c r="O40" s="98">
        <v>8.7190533231208196</v>
      </c>
      <c r="P40" s="98">
        <v>8.3660342730817163</v>
      </c>
      <c r="Q40" s="98">
        <v>8.2450315656954309</v>
      </c>
      <c r="R40" s="98">
        <v>8.2447729633490905</v>
      </c>
      <c r="S40" s="98">
        <v>8.4996151719711435</v>
      </c>
      <c r="T40" s="98">
        <v>8.3804802177356503</v>
      </c>
      <c r="U40" s="98">
        <v>6.6179543019369751</v>
      </c>
      <c r="V40" s="98">
        <v>5.8523676713796267</v>
      </c>
      <c r="W40" s="98">
        <v>6.3686880641424004</v>
      </c>
      <c r="DA40" s="63" t="s">
        <v>1775</v>
      </c>
    </row>
    <row r="41" spans="1:105" ht="12" customHeight="1" x14ac:dyDescent="0.25">
      <c r="A41" s="109" t="s">
        <v>120</v>
      </c>
      <c r="B41" s="33">
        <v>44.016998593354053</v>
      </c>
      <c r="C41" s="33">
        <v>47.35703873800243</v>
      </c>
      <c r="D41" s="33">
        <v>44.410542770788794</v>
      </c>
      <c r="E41" s="33">
        <v>43.513754994174015</v>
      </c>
      <c r="F41" s="33">
        <v>41.963901982589682</v>
      </c>
      <c r="G41" s="33">
        <v>42.151030535338883</v>
      </c>
      <c r="H41" s="33">
        <v>49.186637330125834</v>
      </c>
      <c r="I41" s="33">
        <v>47.473628442340583</v>
      </c>
      <c r="J41" s="33">
        <v>45.268232069313129</v>
      </c>
      <c r="K41" s="33">
        <v>40.419056839642089</v>
      </c>
      <c r="L41" s="33">
        <v>39.386376468977275</v>
      </c>
      <c r="M41" s="33">
        <v>33.507706057748869</v>
      </c>
      <c r="N41" s="33">
        <v>30.624056378896551</v>
      </c>
      <c r="O41" s="33">
        <v>24.778927147298045</v>
      </c>
      <c r="P41" s="33">
        <v>27.498935892947738</v>
      </c>
      <c r="Q41" s="33">
        <v>26.931600861080547</v>
      </c>
      <c r="R41" s="33">
        <v>26.802675504294665</v>
      </c>
      <c r="S41" s="33">
        <v>27.756798404742678</v>
      </c>
      <c r="T41" s="33">
        <v>29.710770691209138</v>
      </c>
      <c r="U41" s="33">
        <v>26.635349286103182</v>
      </c>
      <c r="V41" s="33">
        <v>25.594217261652101</v>
      </c>
      <c r="W41" s="33">
        <v>26.852000293093692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1223.9666298954535</v>
      </c>
      <c r="C43" s="117">
        <f t="shared" si="14"/>
        <v>1270.000761890461</v>
      </c>
      <c r="D43" s="117">
        <f t="shared" si="14"/>
        <v>1256.6454853196637</v>
      </c>
      <c r="E43" s="117">
        <f t="shared" si="14"/>
        <v>1395.7345015333692</v>
      </c>
      <c r="F43" s="117">
        <f t="shared" si="14"/>
        <v>1534.7820092655957</v>
      </c>
      <c r="G43" s="117">
        <f t="shared" si="14"/>
        <v>1519.9937997462334</v>
      </c>
      <c r="H43" s="117">
        <f t="shared" si="14"/>
        <v>1370.2182669582551</v>
      </c>
      <c r="I43" s="117">
        <f t="shared" si="14"/>
        <v>1299.1274463022437</v>
      </c>
      <c r="J43" s="117">
        <f t="shared" si="14"/>
        <v>1254.4252022125249</v>
      </c>
      <c r="K43" s="117">
        <f t="shared" si="14"/>
        <v>1220.4578263580788</v>
      </c>
      <c r="L43" s="117">
        <f t="shared" si="14"/>
        <v>1250.643814693771</v>
      </c>
      <c r="M43" s="117">
        <f t="shared" si="14"/>
        <v>1118.4398342252268</v>
      </c>
      <c r="N43" s="117">
        <f t="shared" si="14"/>
        <v>1090.0623920955857</v>
      </c>
      <c r="O43" s="117">
        <f t="shared" si="14"/>
        <v>1180.6050926653545</v>
      </c>
      <c r="P43" s="117">
        <f t="shared" si="14"/>
        <v>1248.8651575888885</v>
      </c>
      <c r="Q43" s="117">
        <f t="shared" si="14"/>
        <v>1527.4767220596227</v>
      </c>
      <c r="R43" s="117">
        <f t="shared" ref="R43:V43" si="15">R44+R47+R49+R58</f>
        <v>1417.7372385994165</v>
      </c>
      <c r="S43" s="117">
        <f t="shared" si="15"/>
        <v>1436.916841707957</v>
      </c>
      <c r="T43" s="117">
        <f t="shared" si="15"/>
        <v>1476.4070153522684</v>
      </c>
      <c r="U43" s="117">
        <f t="shared" si="15"/>
        <v>1332.8939307712958</v>
      </c>
      <c r="V43" s="117">
        <f t="shared" si="15"/>
        <v>1421.3163093226676</v>
      </c>
      <c r="W43" s="117">
        <f t="shared" ref="W43" si="16">W44+W47+W49+W58</f>
        <v>1420.5452955155376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872.2320080564408</v>
      </c>
      <c r="C44" s="122">
        <f t="shared" si="17"/>
        <v>877.58920210058</v>
      </c>
      <c r="D44" s="122">
        <f t="shared" si="17"/>
        <v>879.84283987480728</v>
      </c>
      <c r="E44" s="122">
        <f t="shared" si="17"/>
        <v>1004.1266308910638</v>
      </c>
      <c r="F44" s="122">
        <f t="shared" si="17"/>
        <v>1139.9728525480446</v>
      </c>
      <c r="G44" s="122">
        <f t="shared" si="17"/>
        <v>1114.1947319042404</v>
      </c>
      <c r="H44" s="122">
        <f t="shared" si="17"/>
        <v>961.07714559188059</v>
      </c>
      <c r="I44" s="122">
        <f t="shared" si="17"/>
        <v>931.12010392475599</v>
      </c>
      <c r="J44" s="122">
        <f t="shared" si="17"/>
        <v>894.98627132336924</v>
      </c>
      <c r="K44" s="122">
        <f t="shared" si="17"/>
        <v>869.20583435580113</v>
      </c>
      <c r="L44" s="122">
        <f t="shared" si="17"/>
        <v>902.90869963843363</v>
      </c>
      <c r="M44" s="122">
        <f t="shared" si="17"/>
        <v>779.57425391972299</v>
      </c>
      <c r="N44" s="122">
        <f t="shared" si="17"/>
        <v>753.97299973380268</v>
      </c>
      <c r="O44" s="122">
        <f t="shared" si="17"/>
        <v>822.87060393464094</v>
      </c>
      <c r="P44" s="122">
        <f t="shared" si="17"/>
        <v>841.10887275162645</v>
      </c>
      <c r="Q44" s="122">
        <f t="shared" si="17"/>
        <v>1040.1486425308879</v>
      </c>
      <c r="R44" s="122">
        <f t="shared" ref="R44:V44" si="18">SUM(R45:R46)</f>
        <v>910.08484295869459</v>
      </c>
      <c r="S44" s="122">
        <f t="shared" si="18"/>
        <v>904.33741338173138</v>
      </c>
      <c r="T44" s="122">
        <f t="shared" si="18"/>
        <v>964.83799843480097</v>
      </c>
      <c r="U44" s="122">
        <f t="shared" si="18"/>
        <v>848.53405008541654</v>
      </c>
      <c r="V44" s="122">
        <f t="shared" si="18"/>
        <v>930.35319529075855</v>
      </c>
      <c r="W44" s="122">
        <f t="shared" ref="W44" si="19">SUM(W45:W46)</f>
        <v>917.62704186274914</v>
      </c>
      <c r="DA44" s="130" t="s">
        <v>1778</v>
      </c>
    </row>
    <row r="45" spans="1:105" ht="12" customHeight="1" x14ac:dyDescent="0.25">
      <c r="A45" s="97" t="s">
        <v>216</v>
      </c>
      <c r="B45" s="98">
        <v>853.48488274714623</v>
      </c>
      <c r="C45" s="98">
        <v>858.71439475504758</v>
      </c>
      <c r="D45" s="98">
        <v>861.53009643116627</v>
      </c>
      <c r="E45" s="98">
        <v>984.55738448474699</v>
      </c>
      <c r="F45" s="98">
        <v>1117.80655735407</v>
      </c>
      <c r="G45" s="98">
        <v>1093.254092982321</v>
      </c>
      <c r="H45" s="98">
        <v>943.73770924520738</v>
      </c>
      <c r="I45" s="98">
        <v>914.45943743553323</v>
      </c>
      <c r="J45" s="98">
        <v>879.35980449951478</v>
      </c>
      <c r="K45" s="98">
        <v>854.58380280373638</v>
      </c>
      <c r="L45" s="98">
        <v>887.86717128248722</v>
      </c>
      <c r="M45" s="98">
        <v>766.43415894670682</v>
      </c>
      <c r="N45" s="98">
        <v>741.4144539645182</v>
      </c>
      <c r="O45" s="98">
        <v>808.97901877567756</v>
      </c>
      <c r="P45" s="98">
        <v>826.74252003932997</v>
      </c>
      <c r="Q45" s="98">
        <v>1023.0508711851835</v>
      </c>
      <c r="R45" s="98">
        <v>895.0935680470576</v>
      </c>
      <c r="S45" s="98">
        <v>889.68504309681668</v>
      </c>
      <c r="T45" s="98">
        <v>949.1078032340032</v>
      </c>
      <c r="U45" s="98">
        <v>834.8615827878067</v>
      </c>
      <c r="V45" s="98">
        <v>915.33914406870929</v>
      </c>
      <c r="W45" s="98">
        <v>902.76097560995743</v>
      </c>
      <c r="DA45" s="63" t="s">
        <v>1779</v>
      </c>
    </row>
    <row r="46" spans="1:105" ht="12" customHeight="1" x14ac:dyDescent="0.25">
      <c r="A46" s="97" t="s">
        <v>53</v>
      </c>
      <c r="B46" s="98">
        <v>18.747125309294592</v>
      </c>
      <c r="C46" s="98">
        <v>18.874807345532474</v>
      </c>
      <c r="D46" s="98">
        <v>18.312743443640986</v>
      </c>
      <c r="E46" s="98">
        <v>19.569246406316765</v>
      </c>
      <c r="F46" s="98">
        <v>22.16629519397441</v>
      </c>
      <c r="G46" s="98">
        <v>20.940638921919305</v>
      </c>
      <c r="H46" s="98">
        <v>17.3394363466732</v>
      </c>
      <c r="I46" s="98">
        <v>16.660666489222812</v>
      </c>
      <c r="J46" s="98">
        <v>15.626466823854445</v>
      </c>
      <c r="K46" s="98">
        <v>14.622031552064778</v>
      </c>
      <c r="L46" s="98">
        <v>15.041528355946465</v>
      </c>
      <c r="M46" s="98">
        <v>13.1400949730162</v>
      </c>
      <c r="N46" s="98">
        <v>12.558545769284514</v>
      </c>
      <c r="O46" s="98">
        <v>13.891585158963339</v>
      </c>
      <c r="P46" s="98">
        <v>14.366352712296498</v>
      </c>
      <c r="Q46" s="98">
        <v>17.097771345704249</v>
      </c>
      <c r="R46" s="98">
        <v>14.991274911636953</v>
      </c>
      <c r="S46" s="98">
        <v>14.652370284914696</v>
      </c>
      <c r="T46" s="98">
        <v>15.730195200797782</v>
      </c>
      <c r="U46" s="98">
        <v>13.672467297609844</v>
      </c>
      <c r="V46" s="98">
        <v>15.014051222049206</v>
      </c>
      <c r="W46" s="98">
        <v>14.866066252791761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13.174041824027093</v>
      </c>
      <c r="C47" s="122">
        <f t="shared" si="20"/>
        <v>17.266398230873889</v>
      </c>
      <c r="D47" s="122">
        <f t="shared" si="20"/>
        <v>14.640035369975905</v>
      </c>
      <c r="E47" s="122">
        <f t="shared" si="20"/>
        <v>31.309431532893122</v>
      </c>
      <c r="F47" s="122">
        <f t="shared" si="20"/>
        <v>31.111216150125287</v>
      </c>
      <c r="G47" s="122">
        <f t="shared" si="20"/>
        <v>45.340793395694554</v>
      </c>
      <c r="H47" s="122">
        <f t="shared" si="20"/>
        <v>48.467139815614914</v>
      </c>
      <c r="I47" s="122">
        <f t="shared" si="20"/>
        <v>28.152616861897069</v>
      </c>
      <c r="J47" s="122">
        <f t="shared" si="20"/>
        <v>31.896559526839923</v>
      </c>
      <c r="K47" s="122">
        <f t="shared" si="20"/>
        <v>47.587214750882666</v>
      </c>
      <c r="L47" s="122">
        <f t="shared" si="20"/>
        <v>46.145092253756097</v>
      </c>
      <c r="M47" s="122">
        <f t="shared" si="20"/>
        <v>45.054540346225018</v>
      </c>
      <c r="N47" s="122">
        <f t="shared" si="20"/>
        <v>46.31908354708537</v>
      </c>
      <c r="O47" s="122">
        <f t="shared" si="20"/>
        <v>48.421895104072831</v>
      </c>
      <c r="P47" s="122">
        <f t="shared" si="20"/>
        <v>47.224381156893223</v>
      </c>
      <c r="Q47" s="122">
        <f t="shared" si="20"/>
        <v>88.806299969214322</v>
      </c>
      <c r="R47" s="122">
        <f t="shared" si="20"/>
        <v>101.52025012253203</v>
      </c>
      <c r="S47" s="122">
        <f t="shared" si="20"/>
        <v>120.80689326938052</v>
      </c>
      <c r="T47" s="122">
        <f t="shared" si="20"/>
        <v>95.444140691275095</v>
      </c>
      <c r="U47" s="122">
        <f t="shared" si="20"/>
        <v>88.99436141672615</v>
      </c>
      <c r="V47" s="122">
        <f t="shared" si="20"/>
        <v>84.417407030643176</v>
      </c>
      <c r="W47" s="122">
        <f t="shared" si="20"/>
        <v>80.046603011782338</v>
      </c>
      <c r="DA47" s="130" t="s">
        <v>1781</v>
      </c>
    </row>
    <row r="48" spans="1:105" ht="12" customHeight="1" x14ac:dyDescent="0.25">
      <c r="A48" s="97" t="s">
        <v>53</v>
      </c>
      <c r="B48" s="98">
        <v>13.174041824027093</v>
      </c>
      <c r="C48" s="98">
        <v>17.266398230873889</v>
      </c>
      <c r="D48" s="98">
        <v>14.640035369975905</v>
      </c>
      <c r="E48" s="98">
        <v>31.309431532893122</v>
      </c>
      <c r="F48" s="98">
        <v>31.111216150125287</v>
      </c>
      <c r="G48" s="98">
        <v>45.340793395694554</v>
      </c>
      <c r="H48" s="98">
        <v>48.467139815614914</v>
      </c>
      <c r="I48" s="98">
        <v>28.152616861897069</v>
      </c>
      <c r="J48" s="98">
        <v>31.896559526839923</v>
      </c>
      <c r="K48" s="98">
        <v>47.587214750882666</v>
      </c>
      <c r="L48" s="98">
        <v>46.145092253756097</v>
      </c>
      <c r="M48" s="98">
        <v>45.054540346225018</v>
      </c>
      <c r="N48" s="98">
        <v>46.31908354708537</v>
      </c>
      <c r="O48" s="98">
        <v>48.421895104072831</v>
      </c>
      <c r="P48" s="98">
        <v>47.224381156893223</v>
      </c>
      <c r="Q48" s="98">
        <v>88.806299969214322</v>
      </c>
      <c r="R48" s="98">
        <v>101.52025012253203</v>
      </c>
      <c r="S48" s="98">
        <v>120.80689326938052</v>
      </c>
      <c r="T48" s="98">
        <v>95.444140691275095</v>
      </c>
      <c r="U48" s="98">
        <v>88.99436141672615</v>
      </c>
      <c r="V48" s="98">
        <v>84.417407030643176</v>
      </c>
      <c r="W48" s="98">
        <v>80.046603011782338</v>
      </c>
      <c r="DA48" s="63" t="s">
        <v>1782</v>
      </c>
    </row>
    <row r="49" spans="1:105" ht="12" customHeight="1" x14ac:dyDescent="0.25">
      <c r="A49" s="121" t="s">
        <v>55</v>
      </c>
      <c r="B49" s="122">
        <v>212.242274157807</v>
      </c>
      <c r="C49" s="122">
        <v>237.62695853710372</v>
      </c>
      <c r="D49" s="122">
        <v>224.73612784999938</v>
      </c>
      <c r="E49" s="122">
        <v>217.75839539211572</v>
      </c>
      <c r="F49" s="122">
        <v>220.9716686158593</v>
      </c>
      <c r="G49" s="122">
        <v>219.33374715253532</v>
      </c>
      <c r="H49" s="122">
        <v>211.36488722382092</v>
      </c>
      <c r="I49" s="122">
        <v>199.69999969820847</v>
      </c>
      <c r="J49" s="122">
        <v>194.65584861153141</v>
      </c>
      <c r="K49" s="122">
        <v>180.97645832602814</v>
      </c>
      <c r="L49" s="122">
        <v>179.98607553141429</v>
      </c>
      <c r="M49" s="122">
        <v>182.7770014691805</v>
      </c>
      <c r="N49" s="122">
        <v>180.81725845498033</v>
      </c>
      <c r="O49" s="122">
        <v>204.20687042975291</v>
      </c>
      <c r="P49" s="122">
        <v>232.86413964410212</v>
      </c>
      <c r="Q49" s="122">
        <v>259.9311966690758</v>
      </c>
      <c r="R49" s="122">
        <v>262.69155722007895</v>
      </c>
      <c r="S49" s="122">
        <v>267.40731203507187</v>
      </c>
      <c r="T49" s="122">
        <v>265.94103944610652</v>
      </c>
      <c r="U49" s="122">
        <v>258.1598013072238</v>
      </c>
      <c r="V49" s="122">
        <v>268.66103348939617</v>
      </c>
      <c r="W49" s="122">
        <v>278.88610664335062</v>
      </c>
      <c r="DA49" s="130" t="s">
        <v>1783</v>
      </c>
    </row>
    <row r="50" spans="1:105" ht="12" customHeight="1" x14ac:dyDescent="0.25">
      <c r="A50" s="97" t="s">
        <v>138</v>
      </c>
      <c r="B50" s="98">
        <v>88.601768105705077</v>
      </c>
      <c r="C50" s="98">
        <v>89.606857168766794</v>
      </c>
      <c r="D50" s="98">
        <v>84.847347786898368</v>
      </c>
      <c r="E50" s="98">
        <v>82.860984744311082</v>
      </c>
      <c r="F50" s="98">
        <v>82.474959197423772</v>
      </c>
      <c r="G50" s="98">
        <v>82.673430098564566</v>
      </c>
      <c r="H50" s="98">
        <v>78.431327272024163</v>
      </c>
      <c r="I50" s="98">
        <v>77.02809228219067</v>
      </c>
      <c r="J50" s="98">
        <v>77.815902056329989</v>
      </c>
      <c r="K50" s="98">
        <v>71.844517760479377</v>
      </c>
      <c r="L50" s="98">
        <v>68.824379545336612</v>
      </c>
      <c r="M50" s="98">
        <v>67.142863444056815</v>
      </c>
      <c r="N50" s="98">
        <v>63.331915747616975</v>
      </c>
      <c r="O50" s="98">
        <v>73.838207848842572</v>
      </c>
      <c r="P50" s="98">
        <v>76.759028830238947</v>
      </c>
      <c r="Q50" s="98">
        <v>88.980630197396096</v>
      </c>
      <c r="R50" s="98">
        <v>77.120189079103596</v>
      </c>
      <c r="S50" s="98">
        <v>77.432331658132455</v>
      </c>
      <c r="T50" s="98">
        <v>80.013696900986801</v>
      </c>
      <c r="U50" s="98">
        <v>75.670481862068087</v>
      </c>
      <c r="V50" s="98">
        <v>84.507866433748845</v>
      </c>
      <c r="W50" s="98">
        <v>83.876787384251926</v>
      </c>
      <c r="DA50" s="63" t="s">
        <v>1784</v>
      </c>
    </row>
    <row r="51" spans="1:105" ht="12" customHeight="1" x14ac:dyDescent="0.25">
      <c r="A51" s="97" t="s">
        <v>137</v>
      </c>
      <c r="B51" s="98">
        <v>0.16695764031818053</v>
      </c>
      <c r="C51" s="98">
        <v>0.16051745832715691</v>
      </c>
      <c r="D51" s="98">
        <v>0.14187637849509288</v>
      </c>
      <c r="E51" s="98">
        <v>0.1521870230848012</v>
      </c>
      <c r="F51" s="98">
        <v>0.16091184110431131</v>
      </c>
      <c r="G51" s="98">
        <v>0.1618764356085772</v>
      </c>
      <c r="H51" s="98">
        <v>0.15266365571038035</v>
      </c>
      <c r="I51" s="98">
        <v>0.19894494879986629</v>
      </c>
      <c r="J51" s="98">
        <v>0.29244985983475097</v>
      </c>
      <c r="K51" s="98">
        <v>0.35317822301764046</v>
      </c>
      <c r="L51" s="98">
        <v>0.36263692413518844</v>
      </c>
      <c r="M51" s="98">
        <v>0.33911425436167886</v>
      </c>
      <c r="N51" s="98">
        <v>0.30790287362708074</v>
      </c>
      <c r="O51" s="98">
        <v>0.45368333061443533</v>
      </c>
      <c r="P51" s="98">
        <v>0.50182496524835507</v>
      </c>
      <c r="Q51" s="98">
        <v>0.790725754040701</v>
      </c>
      <c r="R51" s="98">
        <v>0.65685002155777539</v>
      </c>
      <c r="S51" s="98">
        <v>0.60680888862910043</v>
      </c>
      <c r="T51" s="98">
        <v>0.66463568908784332</v>
      </c>
      <c r="U51" s="98">
        <v>0.60842501665872895</v>
      </c>
      <c r="V51" s="98">
        <v>0.74827799114339</v>
      </c>
      <c r="W51" s="98">
        <v>0.72031113699302662</v>
      </c>
      <c r="DA51" s="63" t="s">
        <v>1785</v>
      </c>
    </row>
    <row r="52" spans="1:105" ht="12" customHeight="1" x14ac:dyDescent="0.25">
      <c r="A52" s="100" t="s">
        <v>216</v>
      </c>
      <c r="B52" s="101">
        <v>1.8774869650051901E-2</v>
      </c>
      <c r="C52" s="101">
        <v>3.5024478174872524E-2</v>
      </c>
      <c r="D52" s="101">
        <v>1.3025250796013072E-2</v>
      </c>
      <c r="E52" s="101">
        <v>8.9951465187762779E-3</v>
      </c>
      <c r="F52" s="101">
        <v>1.2637812756598981E-2</v>
      </c>
      <c r="G52" s="101">
        <v>1.2694006327579995E-2</v>
      </c>
      <c r="H52" s="101">
        <v>1.592230042517526E-2</v>
      </c>
      <c r="I52" s="101">
        <v>1.7778554378323406E-2</v>
      </c>
      <c r="J52" s="101">
        <v>2.5093275517610085E-2</v>
      </c>
      <c r="K52" s="101">
        <v>2.8930146004065651E-2</v>
      </c>
      <c r="L52" s="101">
        <v>2.857923761392733E-2</v>
      </c>
      <c r="M52" s="101">
        <v>3.8495709833205591E-2</v>
      </c>
      <c r="N52" s="101">
        <v>2.4369509539594682E-2</v>
      </c>
      <c r="O52" s="101">
        <v>2.5695508766492538E-2</v>
      </c>
      <c r="P52" s="101">
        <v>4.9727770083627609E-2</v>
      </c>
      <c r="Q52" s="101">
        <v>3.4408702597245058E-2</v>
      </c>
      <c r="R52" s="101">
        <v>3.2546427457385861E-2</v>
      </c>
      <c r="S52" s="101">
        <v>4.1202492609166884E-2</v>
      </c>
      <c r="T52" s="101">
        <v>5.1398644953923503E-2</v>
      </c>
      <c r="U52" s="101">
        <v>5.627544360693619E-2</v>
      </c>
      <c r="V52" s="101">
        <v>5.9649642732739795E-2</v>
      </c>
      <c r="W52" s="101">
        <v>4.7107672670861578E-2</v>
      </c>
      <c r="DA52" s="131" t="s">
        <v>1786</v>
      </c>
    </row>
    <row r="53" spans="1:105" ht="12" customHeight="1" x14ac:dyDescent="0.25">
      <c r="A53" s="103" t="s">
        <v>52</v>
      </c>
      <c r="B53" s="104">
        <v>0.14818277066812863</v>
      </c>
      <c r="C53" s="104">
        <v>0.12549298015228438</v>
      </c>
      <c r="D53" s="104">
        <v>0.1288511276990798</v>
      </c>
      <c r="E53" s="104">
        <v>0.14319187656602492</v>
      </c>
      <c r="F53" s="104">
        <v>0.14827402834771233</v>
      </c>
      <c r="G53" s="104">
        <v>0.1491824292809972</v>
      </c>
      <c r="H53" s="104">
        <v>0.13674135528520509</v>
      </c>
      <c r="I53" s="104">
        <v>0.18116639442154289</v>
      </c>
      <c r="J53" s="104">
        <v>0.26735658431714088</v>
      </c>
      <c r="K53" s="104">
        <v>0.32424807701357483</v>
      </c>
      <c r="L53" s="104">
        <v>0.33405768652126111</v>
      </c>
      <c r="M53" s="104">
        <v>0.30061854452847325</v>
      </c>
      <c r="N53" s="104">
        <v>0.28353336408748608</v>
      </c>
      <c r="O53" s="104">
        <v>0.42798782184794282</v>
      </c>
      <c r="P53" s="104">
        <v>0.45209719516472741</v>
      </c>
      <c r="Q53" s="104">
        <v>0.75631705144345596</v>
      </c>
      <c r="R53" s="104">
        <v>0.62430359410038949</v>
      </c>
      <c r="S53" s="104">
        <v>0.56560639601993357</v>
      </c>
      <c r="T53" s="104">
        <v>0.61323704413391977</v>
      </c>
      <c r="U53" s="104">
        <v>0.5521495730517928</v>
      </c>
      <c r="V53" s="104">
        <v>0.68862834841065024</v>
      </c>
      <c r="W53" s="104">
        <v>0.67320346432216505</v>
      </c>
      <c r="DA53" s="132" t="s">
        <v>1787</v>
      </c>
    </row>
    <row r="54" spans="1:105" ht="12" customHeight="1" x14ac:dyDescent="0.25">
      <c r="A54" s="106" t="s">
        <v>122</v>
      </c>
      <c r="B54" s="101">
        <v>105.11980772525213</v>
      </c>
      <c r="C54" s="101">
        <v>126.52009535863945</v>
      </c>
      <c r="D54" s="101">
        <v>119.88893921513876</v>
      </c>
      <c r="E54" s="101">
        <v>113.89497752297115</v>
      </c>
      <c r="F54" s="101">
        <v>115.82145580300863</v>
      </c>
      <c r="G54" s="101">
        <v>114.04079755968957</v>
      </c>
      <c r="H54" s="101">
        <v>109.93576646242963</v>
      </c>
      <c r="I54" s="101">
        <v>98.799327270693155</v>
      </c>
      <c r="J54" s="101">
        <v>89.521112703226336</v>
      </c>
      <c r="K54" s="101">
        <v>76.625657380479268</v>
      </c>
      <c r="L54" s="101">
        <v>73.650806723641807</v>
      </c>
      <c r="M54" s="101">
        <v>77.803044317435607</v>
      </c>
      <c r="N54" s="101">
        <v>76.795003664330153</v>
      </c>
      <c r="O54" s="101">
        <v>81.255925235592372</v>
      </c>
      <c r="P54" s="101">
        <v>89.988344684800964</v>
      </c>
      <c r="Q54" s="101">
        <v>95.288333979566474</v>
      </c>
      <c r="R54" s="101">
        <v>99.251960961922336</v>
      </c>
      <c r="S54" s="101">
        <v>98.754688067808658</v>
      </c>
      <c r="T54" s="101">
        <v>94.783195767313586</v>
      </c>
      <c r="U54" s="101">
        <v>91.087148697619739</v>
      </c>
      <c r="V54" s="101">
        <v>92.433897152657295</v>
      </c>
      <c r="W54" s="101">
        <v>99.254704977152386</v>
      </c>
      <c r="DA54" s="131" t="s">
        <v>1788</v>
      </c>
    </row>
    <row r="55" spans="1:105" ht="12" customHeight="1" x14ac:dyDescent="0.25">
      <c r="A55" s="107" t="s">
        <v>121</v>
      </c>
      <c r="B55" s="104">
        <v>18.353740686531637</v>
      </c>
      <c r="C55" s="104">
        <v>21.339488551370305</v>
      </c>
      <c r="D55" s="104">
        <v>19.857964469467149</v>
      </c>
      <c r="E55" s="104">
        <v>20.850246101748699</v>
      </c>
      <c r="F55" s="104">
        <v>22.514341774322588</v>
      </c>
      <c r="G55" s="104">
        <v>22.457643058672637</v>
      </c>
      <c r="H55" s="104">
        <v>22.84512983365677</v>
      </c>
      <c r="I55" s="104">
        <v>23.673635196524778</v>
      </c>
      <c r="J55" s="104">
        <v>27.026383992140342</v>
      </c>
      <c r="K55" s="104">
        <v>32.153104962051849</v>
      </c>
      <c r="L55" s="104">
        <v>37.148252338300686</v>
      </c>
      <c r="M55" s="104">
        <v>37.491979453326387</v>
      </c>
      <c r="N55" s="104">
        <v>40.382436169406127</v>
      </c>
      <c r="O55" s="104">
        <v>48.659054014703507</v>
      </c>
      <c r="P55" s="104">
        <v>65.614941163813853</v>
      </c>
      <c r="Q55" s="104">
        <v>74.871506738072512</v>
      </c>
      <c r="R55" s="104">
        <v>85.662557157495257</v>
      </c>
      <c r="S55" s="104">
        <v>90.613483420501638</v>
      </c>
      <c r="T55" s="104">
        <v>90.479511088718297</v>
      </c>
      <c r="U55" s="104">
        <v>90.79374573087722</v>
      </c>
      <c r="V55" s="104">
        <v>90.970991911846639</v>
      </c>
      <c r="W55" s="104">
        <v>95.034303144953284</v>
      </c>
      <c r="DA55" s="132" t="s">
        <v>1789</v>
      </c>
    </row>
    <row r="56" spans="1:105" ht="12" customHeight="1" x14ac:dyDescent="0.25">
      <c r="A56" s="108" t="s">
        <v>53</v>
      </c>
      <c r="B56" s="98">
        <v>2.0086217430455182</v>
      </c>
      <c r="C56" s="98">
        <v>4.6291778097684313</v>
      </c>
      <c r="D56" s="98">
        <v>1.815435141609806</v>
      </c>
      <c r="E56" s="98">
        <v>1.204120168522935</v>
      </c>
      <c r="F56" s="98">
        <v>1.7540173385072417</v>
      </c>
      <c r="G56" s="98">
        <v>1.7470048746485687</v>
      </c>
      <c r="H56" s="98">
        <v>2.4005931878982172</v>
      </c>
      <c r="I56" s="98">
        <v>2.1208038435214167</v>
      </c>
      <c r="J56" s="98">
        <v>2.2951552199871914</v>
      </c>
      <c r="K56" s="98">
        <v>2.5952402360183564</v>
      </c>
      <c r="L56" s="98">
        <v>2.9128339064394715</v>
      </c>
      <c r="M56" s="98">
        <v>4.163456858415679</v>
      </c>
      <c r="N56" s="98">
        <v>3.2373024389095622</v>
      </c>
      <c r="O56" s="98">
        <v>2.6061685526079477</v>
      </c>
      <c r="P56" s="98">
        <v>6.4970114176007039</v>
      </c>
      <c r="Q56" s="98">
        <v>2.1689186052322884</v>
      </c>
      <c r="R56" s="98">
        <v>3.4737572533129608</v>
      </c>
      <c r="S56" s="98">
        <v>6.165012681645738</v>
      </c>
      <c r="T56" s="98">
        <v>6.9447330640213547</v>
      </c>
      <c r="U56" s="98">
        <v>8.7135939569411729</v>
      </c>
      <c r="V56" s="98">
        <v>7.2104720517004166</v>
      </c>
      <c r="W56" s="98">
        <v>6.1168033988616237</v>
      </c>
      <c r="DA56" s="63" t="s">
        <v>1790</v>
      </c>
    </row>
    <row r="57" spans="1:105" ht="12" customHeight="1" x14ac:dyDescent="0.25">
      <c r="A57" s="108" t="s">
        <v>52</v>
      </c>
      <c r="B57" s="98">
        <v>16.345118943486121</v>
      </c>
      <c r="C57" s="98">
        <v>16.710310741601873</v>
      </c>
      <c r="D57" s="98">
        <v>18.042529327857341</v>
      </c>
      <c r="E57" s="98">
        <v>19.646125933225765</v>
      </c>
      <c r="F57" s="98">
        <v>20.760324435815345</v>
      </c>
      <c r="G57" s="98">
        <v>20.71063818402407</v>
      </c>
      <c r="H57" s="98">
        <v>20.444536645758554</v>
      </c>
      <c r="I57" s="98">
        <v>21.552831353003363</v>
      </c>
      <c r="J57" s="98">
        <v>24.731228772153152</v>
      </c>
      <c r="K57" s="98">
        <v>29.55786472603349</v>
      </c>
      <c r="L57" s="98">
        <v>34.235418431861213</v>
      </c>
      <c r="M57" s="98">
        <v>33.328522594910709</v>
      </c>
      <c r="N57" s="98">
        <v>37.145133730496568</v>
      </c>
      <c r="O57" s="98">
        <v>46.05288546209556</v>
      </c>
      <c r="P57" s="98">
        <v>59.11792974621315</v>
      </c>
      <c r="Q57" s="98">
        <v>72.702588132840219</v>
      </c>
      <c r="R57" s="98">
        <v>82.188799904182289</v>
      </c>
      <c r="S57" s="98">
        <v>84.448470738855903</v>
      </c>
      <c r="T57" s="98">
        <v>83.534778024696948</v>
      </c>
      <c r="U57" s="98">
        <v>82.080151773936052</v>
      </c>
      <c r="V57" s="98">
        <v>83.760519860146218</v>
      </c>
      <c r="W57" s="98">
        <v>88.917499746091664</v>
      </c>
      <c r="DA57" s="63" t="s">
        <v>1791</v>
      </c>
    </row>
    <row r="58" spans="1:105" ht="12" customHeight="1" x14ac:dyDescent="0.25">
      <c r="A58" s="121" t="s">
        <v>54</v>
      </c>
      <c r="B58" s="122">
        <v>126.31830585717856</v>
      </c>
      <c r="C58" s="122">
        <v>137.51820302190336</v>
      </c>
      <c r="D58" s="122">
        <v>137.42648222488131</v>
      </c>
      <c r="E58" s="122">
        <v>142.54004371729667</v>
      </c>
      <c r="F58" s="122">
        <v>142.72627195156656</v>
      </c>
      <c r="G58" s="122">
        <v>141.12452729376304</v>
      </c>
      <c r="H58" s="122">
        <v>149.30909432693883</v>
      </c>
      <c r="I58" s="122">
        <v>140.154725817382</v>
      </c>
      <c r="J58" s="122">
        <v>132.88652275078431</v>
      </c>
      <c r="K58" s="122">
        <v>122.68831892536679</v>
      </c>
      <c r="L58" s="122">
        <v>121.60394727016714</v>
      </c>
      <c r="M58" s="122">
        <v>111.0340384900982</v>
      </c>
      <c r="N58" s="122">
        <v>108.95305035971724</v>
      </c>
      <c r="O58" s="122">
        <v>105.10572319688777</v>
      </c>
      <c r="P58" s="122">
        <v>127.66776403626676</v>
      </c>
      <c r="Q58" s="122">
        <v>138.59058289044472</v>
      </c>
      <c r="R58" s="122">
        <v>143.44058829811087</v>
      </c>
      <c r="S58" s="122">
        <v>144.36522302177323</v>
      </c>
      <c r="T58" s="122">
        <v>150.18383678008581</v>
      </c>
      <c r="U58" s="122">
        <v>137.20571796192925</v>
      </c>
      <c r="V58" s="122">
        <v>137.88467351186966</v>
      </c>
      <c r="W58" s="122">
        <v>143.98554399765572</v>
      </c>
      <c r="DA58" s="130" t="s">
        <v>1792</v>
      </c>
    </row>
    <row r="59" spans="1:105" ht="12" customHeight="1" x14ac:dyDescent="0.25">
      <c r="A59" s="97" t="s">
        <v>50</v>
      </c>
      <c r="B59" s="98">
        <v>42.820168164641622</v>
      </c>
      <c r="C59" s="98">
        <v>41.067367162346748</v>
      </c>
      <c r="D59" s="98">
        <v>41.725916609616938</v>
      </c>
      <c r="E59" s="98">
        <v>42.166019887907424</v>
      </c>
      <c r="F59" s="98">
        <v>42.405637565615194</v>
      </c>
      <c r="G59" s="98">
        <v>40.567911279174261</v>
      </c>
      <c r="H59" s="98">
        <v>36.516367814231828</v>
      </c>
      <c r="I59" s="98">
        <v>34.557302579146508</v>
      </c>
      <c r="J59" s="98">
        <v>32.746541255513606</v>
      </c>
      <c r="K59" s="98">
        <v>30.381192308556365</v>
      </c>
      <c r="L59" s="98">
        <v>28.412642087890404</v>
      </c>
      <c r="M59" s="98">
        <v>26.784594471118176</v>
      </c>
      <c r="N59" s="98">
        <v>26.305779514942785</v>
      </c>
      <c r="O59" s="98">
        <v>27.589900864563838</v>
      </c>
      <c r="P59" s="98">
        <v>29.696773794930877</v>
      </c>
      <c r="Q59" s="98">
        <v>31.869323444880301</v>
      </c>
      <c r="R59" s="98">
        <v>33.0657712505813</v>
      </c>
      <c r="S59" s="98">
        <v>33.260105853807794</v>
      </c>
      <c r="T59" s="98">
        <v>32.706060345460592</v>
      </c>
      <c r="U59" s="98">
        <v>26.946198405309776</v>
      </c>
      <c r="V59" s="98">
        <v>25.17838121383949</v>
      </c>
      <c r="W59" s="98">
        <v>27.07373573821592</v>
      </c>
      <c r="DA59" s="63" t="s">
        <v>1793</v>
      </c>
    </row>
    <row r="60" spans="1:105" ht="12" customHeight="1" x14ac:dyDescent="0.25">
      <c r="A60" s="109" t="s">
        <v>120</v>
      </c>
      <c r="B60" s="33">
        <v>83.498137692536943</v>
      </c>
      <c r="C60" s="33">
        <v>96.450835859556619</v>
      </c>
      <c r="D60" s="33">
        <v>95.700565615264381</v>
      </c>
      <c r="E60" s="33">
        <v>100.37402382938926</v>
      </c>
      <c r="F60" s="33">
        <v>100.32063438595138</v>
      </c>
      <c r="G60" s="33">
        <v>100.55661601458878</v>
      </c>
      <c r="H60" s="33">
        <v>112.79272651270701</v>
      </c>
      <c r="I60" s="33">
        <v>105.59742323823549</v>
      </c>
      <c r="J60" s="33">
        <v>100.1399814952707</v>
      </c>
      <c r="K60" s="33">
        <v>92.307126616810422</v>
      </c>
      <c r="L60" s="33">
        <v>93.191305182276736</v>
      </c>
      <c r="M60" s="33">
        <v>84.249444018980029</v>
      </c>
      <c r="N60" s="33">
        <v>82.647270844774454</v>
      </c>
      <c r="O60" s="33">
        <v>77.515822332323935</v>
      </c>
      <c r="P60" s="33">
        <v>97.970990241335883</v>
      </c>
      <c r="Q60" s="33">
        <v>106.72125944556443</v>
      </c>
      <c r="R60" s="33">
        <v>110.37481704752958</v>
      </c>
      <c r="S60" s="33">
        <v>111.10511716796543</v>
      </c>
      <c r="T60" s="33">
        <v>117.47777643462523</v>
      </c>
      <c r="U60" s="33">
        <v>110.25951955661948</v>
      </c>
      <c r="V60" s="33">
        <v>112.70629229803018</v>
      </c>
      <c r="W60" s="33">
        <v>116.91180825943979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1039.4003263954182</v>
      </c>
      <c r="C62" s="117">
        <f t="shared" si="21"/>
        <v>1191.1513045068887</v>
      </c>
      <c r="D62" s="117">
        <f t="shared" si="21"/>
        <v>1348.1761854170988</v>
      </c>
      <c r="E62" s="117">
        <f t="shared" si="21"/>
        <v>1632.6018195426766</v>
      </c>
      <c r="F62" s="117">
        <f t="shared" si="21"/>
        <v>1707.3283745872436</v>
      </c>
      <c r="G62" s="117">
        <f t="shared" si="21"/>
        <v>1835.9312688358057</v>
      </c>
      <c r="H62" s="117">
        <f t="shared" si="21"/>
        <v>2164.0018594966145</v>
      </c>
      <c r="I62" s="117">
        <f t="shared" si="21"/>
        <v>2242.7053835840275</v>
      </c>
      <c r="J62" s="117">
        <f t="shared" si="21"/>
        <v>2230.6800655471661</v>
      </c>
      <c r="K62" s="117">
        <f t="shared" si="21"/>
        <v>2336.0379004942447</v>
      </c>
      <c r="L62" s="117">
        <f t="shared" si="21"/>
        <v>2733.2561996572144</v>
      </c>
      <c r="M62" s="117">
        <f t="shared" si="21"/>
        <v>2266.2749983373351</v>
      </c>
      <c r="N62" s="117">
        <f t="shared" si="21"/>
        <v>2346.2789231627644</v>
      </c>
      <c r="O62" s="117">
        <f t="shared" si="21"/>
        <v>2150.5095142900213</v>
      </c>
      <c r="P62" s="117">
        <f t="shared" si="21"/>
        <v>2095.8967665277514</v>
      </c>
      <c r="Q62" s="117">
        <f t="shared" si="21"/>
        <v>2288.7316717674598</v>
      </c>
      <c r="R62" s="117">
        <f t="shared" ref="R62:V62" si="22">R63+R66+R68+R77</f>
        <v>2353.2322962057374</v>
      </c>
      <c r="S62" s="117">
        <f t="shared" si="22"/>
        <v>2444.3961711389884</v>
      </c>
      <c r="T62" s="117">
        <f t="shared" si="22"/>
        <v>2735.6054488055552</v>
      </c>
      <c r="U62" s="117">
        <f t="shared" si="22"/>
        <v>2652.0866708082858</v>
      </c>
      <c r="V62" s="117">
        <f t="shared" si="22"/>
        <v>2705.8132976994211</v>
      </c>
      <c r="W62" s="117">
        <f t="shared" ref="W62" si="23">W63+W66+W68+W77</f>
        <v>2838.0540359112329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729.35589786152934</v>
      </c>
      <c r="C63" s="122">
        <f t="shared" si="24"/>
        <v>827.19158704579115</v>
      </c>
      <c r="D63" s="122">
        <f t="shared" si="24"/>
        <v>959.18178290495473</v>
      </c>
      <c r="E63" s="122">
        <f t="shared" si="24"/>
        <v>1167.5150359086913</v>
      </c>
      <c r="F63" s="122">
        <f t="shared" si="24"/>
        <v>1240.9512056272338</v>
      </c>
      <c r="G63" s="122">
        <f t="shared" si="24"/>
        <v>1323.42872223982</v>
      </c>
      <c r="H63" s="122">
        <f t="shared" si="24"/>
        <v>1534.0633894563443</v>
      </c>
      <c r="I63" s="122">
        <f t="shared" si="24"/>
        <v>1609.5477282589366</v>
      </c>
      <c r="J63" s="122">
        <f t="shared" si="24"/>
        <v>1560.6760470816544</v>
      </c>
      <c r="K63" s="122">
        <f t="shared" si="24"/>
        <v>1623.7211878951584</v>
      </c>
      <c r="L63" s="122">
        <f t="shared" si="24"/>
        <v>1963.0754132149157</v>
      </c>
      <c r="M63" s="122">
        <f t="shared" si="24"/>
        <v>1550.9856414343506</v>
      </c>
      <c r="N63" s="122">
        <f t="shared" si="24"/>
        <v>1616.7321718326177</v>
      </c>
      <c r="O63" s="122">
        <f t="shared" si="24"/>
        <v>1485.5073198389632</v>
      </c>
      <c r="P63" s="122">
        <f t="shared" si="24"/>
        <v>1440.7621352268179</v>
      </c>
      <c r="Q63" s="122">
        <f t="shared" si="24"/>
        <v>1545.6979134042924</v>
      </c>
      <c r="R63" s="122">
        <f t="shared" ref="R63:V63" si="25">SUM(R64:R65)</f>
        <v>1517.963559855134</v>
      </c>
      <c r="S63" s="122">
        <f t="shared" si="25"/>
        <v>1559.7349596172887</v>
      </c>
      <c r="T63" s="122">
        <f t="shared" si="25"/>
        <v>1804.7974695018504</v>
      </c>
      <c r="U63" s="122">
        <f t="shared" si="25"/>
        <v>1722.5665634047073</v>
      </c>
      <c r="V63" s="122">
        <f t="shared" si="25"/>
        <v>1756.462592463419</v>
      </c>
      <c r="W63" s="122">
        <f t="shared" ref="W63" si="26">SUM(W64:W65)</f>
        <v>1829.6917797956708</v>
      </c>
      <c r="DA63" s="130" t="s">
        <v>1796</v>
      </c>
    </row>
    <row r="64" spans="1:105" ht="12" customHeight="1" x14ac:dyDescent="0.25">
      <c r="A64" s="97" t="s">
        <v>217</v>
      </c>
      <c r="B64" s="98">
        <v>713.67964855401897</v>
      </c>
      <c r="C64" s="98">
        <v>809.40070971279363</v>
      </c>
      <c r="D64" s="98">
        <v>939.21770624252269</v>
      </c>
      <c r="E64" s="98">
        <v>1144.761541759749</v>
      </c>
      <c r="F64" s="98">
        <v>1216.8214286033617</v>
      </c>
      <c r="G64" s="98">
        <v>1298.5556527325205</v>
      </c>
      <c r="H64" s="98">
        <v>1506.3863245971456</v>
      </c>
      <c r="I64" s="98">
        <v>1580.7478583109289</v>
      </c>
      <c r="J64" s="98">
        <v>1533.4266319186208</v>
      </c>
      <c r="K64" s="98">
        <v>1596.40648117928</v>
      </c>
      <c r="L64" s="98">
        <v>1930.3726000682955</v>
      </c>
      <c r="M64" s="98">
        <v>1524.8430404854864</v>
      </c>
      <c r="N64" s="98">
        <v>1589.8030842077251</v>
      </c>
      <c r="O64" s="98">
        <v>1460.4291953572611</v>
      </c>
      <c r="P64" s="98">
        <v>1416.1535528188399</v>
      </c>
      <c r="Q64" s="98">
        <v>1520.2900164823543</v>
      </c>
      <c r="R64" s="98">
        <v>1492.9590680127528</v>
      </c>
      <c r="S64" s="98">
        <v>1534.4636241218589</v>
      </c>
      <c r="T64" s="98">
        <v>1775.3730308507763</v>
      </c>
      <c r="U64" s="98">
        <v>1694.8107709250346</v>
      </c>
      <c r="V64" s="98">
        <v>1728.1167777058124</v>
      </c>
      <c r="W64" s="98">
        <v>1800.0497596941104</v>
      </c>
      <c r="DA64" s="63" t="s">
        <v>1797</v>
      </c>
    </row>
    <row r="65" spans="1:105" ht="12" customHeight="1" x14ac:dyDescent="0.25">
      <c r="A65" s="97" t="s">
        <v>53</v>
      </c>
      <c r="B65" s="98">
        <v>15.676249307510368</v>
      </c>
      <c r="C65" s="98">
        <v>17.790877332997482</v>
      </c>
      <c r="D65" s="98">
        <v>19.96407666243206</v>
      </c>
      <c r="E65" s="98">
        <v>22.753494148942295</v>
      </c>
      <c r="F65" s="98">
        <v>24.129777023872055</v>
      </c>
      <c r="G65" s="98">
        <v>24.873069507299512</v>
      </c>
      <c r="H65" s="98">
        <v>27.677064859198691</v>
      </c>
      <c r="I65" s="98">
        <v>28.799869948007704</v>
      </c>
      <c r="J65" s="98">
        <v>27.249415163033408</v>
      </c>
      <c r="K65" s="98">
        <v>27.314706715878387</v>
      </c>
      <c r="L65" s="98">
        <v>32.702813146620144</v>
      </c>
      <c r="M65" s="98">
        <v>26.14260094886415</v>
      </c>
      <c r="N65" s="98">
        <v>26.929087624892581</v>
      </c>
      <c r="O65" s="98">
        <v>25.078124481702154</v>
      </c>
      <c r="P65" s="98">
        <v>24.608582407978009</v>
      </c>
      <c r="Q65" s="98">
        <v>25.407896921938221</v>
      </c>
      <c r="R65" s="98">
        <v>25.004491842381121</v>
      </c>
      <c r="S65" s="98">
        <v>25.271335495429874</v>
      </c>
      <c r="T65" s="98">
        <v>29.424438651074151</v>
      </c>
      <c r="U65" s="98">
        <v>27.755792479672749</v>
      </c>
      <c r="V65" s="98">
        <v>28.345814757606519</v>
      </c>
      <c r="W65" s="98">
        <v>29.642020101560334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11.61694755190598</v>
      </c>
      <c r="C66" s="122">
        <f t="shared" si="27"/>
        <v>16.725126415561107</v>
      </c>
      <c r="D66" s="122">
        <f t="shared" si="27"/>
        <v>15.326463296533577</v>
      </c>
      <c r="E66" s="122">
        <f t="shared" si="27"/>
        <v>39.021166360581262</v>
      </c>
      <c r="F66" s="122">
        <f t="shared" si="27"/>
        <v>45.012444098686302</v>
      </c>
      <c r="G66" s="122">
        <f t="shared" si="27"/>
        <v>72.331520423913801</v>
      </c>
      <c r="H66" s="122">
        <f t="shared" si="27"/>
        <v>86.261383766630473</v>
      </c>
      <c r="I66" s="122">
        <f t="shared" si="27"/>
        <v>62.042481884273407</v>
      </c>
      <c r="J66" s="122">
        <f t="shared" si="27"/>
        <v>78.505916285140088</v>
      </c>
      <c r="K66" s="122">
        <f t="shared" si="27"/>
        <v>126.44728749655025</v>
      </c>
      <c r="L66" s="122">
        <f t="shared" si="27"/>
        <v>125.45015807893105</v>
      </c>
      <c r="M66" s="122">
        <f t="shared" si="27"/>
        <v>124.00243455369838</v>
      </c>
      <c r="N66" s="122">
        <f t="shared" si="27"/>
        <v>114.18484720416902</v>
      </c>
      <c r="O66" s="122">
        <f t="shared" si="27"/>
        <v>104.29525154929792</v>
      </c>
      <c r="P66" s="122">
        <f t="shared" si="27"/>
        <v>80.363572369289514</v>
      </c>
      <c r="Q66" s="122">
        <f t="shared" si="27"/>
        <v>126.32147820717685</v>
      </c>
      <c r="R66" s="122">
        <f t="shared" si="27"/>
        <v>125.81888260447336</v>
      </c>
      <c r="S66" s="122">
        <f t="shared" si="27"/>
        <v>155.97880021603788</v>
      </c>
      <c r="T66" s="122">
        <f t="shared" si="27"/>
        <v>139.48515623869213</v>
      </c>
      <c r="U66" s="122">
        <f t="shared" si="27"/>
        <v>148.55916197585873</v>
      </c>
      <c r="V66" s="122">
        <f t="shared" si="27"/>
        <v>159.14331067937903</v>
      </c>
      <c r="W66" s="122">
        <f t="shared" si="27"/>
        <v>165.27216769355255</v>
      </c>
      <c r="DA66" s="130" t="s">
        <v>1799</v>
      </c>
    </row>
    <row r="67" spans="1:105" ht="12" customHeight="1" x14ac:dyDescent="0.25">
      <c r="A67" s="97" t="s">
        <v>53</v>
      </c>
      <c r="B67" s="98">
        <v>11.61694755190598</v>
      </c>
      <c r="C67" s="98">
        <v>16.725126415561107</v>
      </c>
      <c r="D67" s="98">
        <v>15.326463296533577</v>
      </c>
      <c r="E67" s="98">
        <v>39.021166360581262</v>
      </c>
      <c r="F67" s="98">
        <v>45.012444098686302</v>
      </c>
      <c r="G67" s="98">
        <v>72.331520423913801</v>
      </c>
      <c r="H67" s="98">
        <v>86.261383766630473</v>
      </c>
      <c r="I67" s="98">
        <v>62.042481884273407</v>
      </c>
      <c r="J67" s="98">
        <v>78.505916285140088</v>
      </c>
      <c r="K67" s="98">
        <v>126.44728749655025</v>
      </c>
      <c r="L67" s="98">
        <v>125.45015807893105</v>
      </c>
      <c r="M67" s="98">
        <v>124.00243455369838</v>
      </c>
      <c r="N67" s="98">
        <v>114.18484720416902</v>
      </c>
      <c r="O67" s="98">
        <v>104.29525154929792</v>
      </c>
      <c r="P67" s="98">
        <v>80.363572369289514</v>
      </c>
      <c r="Q67" s="98">
        <v>126.32147820717685</v>
      </c>
      <c r="R67" s="98">
        <v>125.81888260447336</v>
      </c>
      <c r="S67" s="98">
        <v>155.97880021603788</v>
      </c>
      <c r="T67" s="98">
        <v>139.48515623869213</v>
      </c>
      <c r="U67" s="98">
        <v>148.55916197585873</v>
      </c>
      <c r="V67" s="98">
        <v>159.14331067937903</v>
      </c>
      <c r="W67" s="98">
        <v>165.27216769355255</v>
      </c>
      <c r="DA67" s="63" t="s">
        <v>1800</v>
      </c>
    </row>
    <row r="68" spans="1:105" ht="12" customHeight="1" x14ac:dyDescent="0.25">
      <c r="A68" s="121" t="s">
        <v>55</v>
      </c>
      <c r="B68" s="122">
        <v>189.86337117502399</v>
      </c>
      <c r="C68" s="122">
        <v>217.11410871372132</v>
      </c>
      <c r="D68" s="122">
        <v>232.36162643873078</v>
      </c>
      <c r="E68" s="122">
        <v>259.04572006039416</v>
      </c>
      <c r="F68" s="122">
        <v>256.98318806132556</v>
      </c>
      <c r="G68" s="122">
        <v>268.5341481886008</v>
      </c>
      <c r="H68" s="122">
        <v>316.76456634793635</v>
      </c>
      <c r="I68" s="122">
        <v>336.32552789853355</v>
      </c>
      <c r="J68" s="122">
        <v>350.0088188247409</v>
      </c>
      <c r="K68" s="122">
        <v>346.34877542841696</v>
      </c>
      <c r="L68" s="122">
        <v>387.98529497779322</v>
      </c>
      <c r="M68" s="122">
        <v>368.20878905965037</v>
      </c>
      <c r="N68" s="122">
        <v>387.60231826262583</v>
      </c>
      <c r="O68" s="122">
        <v>370.89595528408915</v>
      </c>
      <c r="P68" s="122">
        <v>370.19933483108832</v>
      </c>
      <c r="Q68" s="122">
        <v>401.44888706139989</v>
      </c>
      <c r="R68" s="122">
        <v>464.74274509205134</v>
      </c>
      <c r="S68" s="122">
        <v>476.33659925447427</v>
      </c>
      <c r="T68" s="122">
        <v>505.1039203739179</v>
      </c>
      <c r="U68" s="122">
        <v>510.6786212484439</v>
      </c>
      <c r="V68" s="122">
        <v>518.94818718380691</v>
      </c>
      <c r="W68" s="122">
        <v>558.99741155673428</v>
      </c>
      <c r="DA68" s="130" t="s">
        <v>1801</v>
      </c>
    </row>
    <row r="69" spans="1:105" ht="12" customHeight="1" x14ac:dyDescent="0.25">
      <c r="A69" s="97" t="s">
        <v>134</v>
      </c>
      <c r="B69" s="98">
        <v>183.27995061508551</v>
      </c>
      <c r="C69" s="98">
        <v>208.96589077071093</v>
      </c>
      <c r="D69" s="98">
        <v>229.11670410145237</v>
      </c>
      <c r="E69" s="98">
        <v>252.56724617566505</v>
      </c>
      <c r="F69" s="98">
        <v>249.49150089836647</v>
      </c>
      <c r="G69" s="98">
        <v>266.36014632630742</v>
      </c>
      <c r="H69" s="98">
        <v>309.93948491202667</v>
      </c>
      <c r="I69" s="98">
        <v>329.05580894159397</v>
      </c>
      <c r="J69" s="98">
        <v>335.12616538559911</v>
      </c>
      <c r="K69" s="98">
        <v>331.52186416418448</v>
      </c>
      <c r="L69" s="98">
        <v>363.71940816271103</v>
      </c>
      <c r="M69" s="98">
        <v>339.21508964197079</v>
      </c>
      <c r="N69" s="98">
        <v>362.46829027743968</v>
      </c>
      <c r="O69" s="98">
        <v>356.08283068875522</v>
      </c>
      <c r="P69" s="98">
        <v>353.92524446203413</v>
      </c>
      <c r="Q69" s="98">
        <v>392.2373012802168</v>
      </c>
      <c r="R69" s="98">
        <v>452.0827376564705</v>
      </c>
      <c r="S69" s="98">
        <v>458.43872021074168</v>
      </c>
      <c r="T69" s="98">
        <v>472.67977666945507</v>
      </c>
      <c r="U69" s="98">
        <v>479.13427564622259</v>
      </c>
      <c r="V69" s="98">
        <v>495.168194630112</v>
      </c>
      <c r="W69" s="98">
        <v>552.30392209096749</v>
      </c>
      <c r="DA69" s="63" t="s">
        <v>1802</v>
      </c>
    </row>
    <row r="70" spans="1:105" ht="12" customHeight="1" x14ac:dyDescent="0.25">
      <c r="A70" s="97" t="s">
        <v>133</v>
      </c>
      <c r="B70" s="98">
        <v>0.33176549480629397</v>
      </c>
      <c r="C70" s="98">
        <v>0.32917541328905187</v>
      </c>
      <c r="D70" s="98">
        <v>0.36472093047329301</v>
      </c>
      <c r="E70" s="98">
        <v>0.48438626677518531</v>
      </c>
      <c r="F70" s="98">
        <v>0.47195229744382811</v>
      </c>
      <c r="G70" s="98">
        <v>0.49528840228835586</v>
      </c>
      <c r="H70" s="98">
        <v>0.6293408832004177</v>
      </c>
      <c r="I70" s="98">
        <v>0.87947212176434242</v>
      </c>
      <c r="J70" s="98">
        <v>1.2304920442152294</v>
      </c>
      <c r="K70" s="98">
        <v>1.6099728179025681</v>
      </c>
      <c r="L70" s="98">
        <v>2.0176598225615829</v>
      </c>
      <c r="M70" s="98">
        <v>1.8662344387126713</v>
      </c>
      <c r="N70" s="98">
        <v>1.9332231152826274</v>
      </c>
      <c r="O70" s="98">
        <v>2.1095922439953774</v>
      </c>
      <c r="P70" s="98">
        <v>2.1161778594159362</v>
      </c>
      <c r="Q70" s="98">
        <v>2.9450491416685178</v>
      </c>
      <c r="R70" s="98">
        <v>3.7545555259885779</v>
      </c>
      <c r="S70" s="98">
        <v>3.6952921763407209</v>
      </c>
      <c r="T70" s="98">
        <v>3.8768633847684351</v>
      </c>
      <c r="U70" s="98">
        <v>3.9827674661560604</v>
      </c>
      <c r="V70" s="98">
        <v>4.1756152908536999</v>
      </c>
      <c r="W70" s="98">
        <v>4.9354322025511426</v>
      </c>
      <c r="DA70" s="63" t="s">
        <v>1803</v>
      </c>
    </row>
    <row r="71" spans="1:105" ht="12" customHeight="1" x14ac:dyDescent="0.25">
      <c r="A71" s="100" t="s">
        <v>217</v>
      </c>
      <c r="B71" s="101">
        <v>3.7211845862869374E-2</v>
      </c>
      <c r="C71" s="101">
        <v>7.1611392849593919E-2</v>
      </c>
      <c r="D71" s="101">
        <v>3.3366057340221883E-2</v>
      </c>
      <c r="E71" s="101">
        <v>2.8856344807338306E-2</v>
      </c>
      <c r="F71" s="101">
        <v>3.6944499095923337E-2</v>
      </c>
      <c r="G71" s="101">
        <v>3.8619975080360261E-2</v>
      </c>
      <c r="H71" s="101">
        <v>6.5855773280667607E-2</v>
      </c>
      <c r="I71" s="101">
        <v>7.9066274339559026E-2</v>
      </c>
      <c r="J71" s="101">
        <v>0.10496541321971437</v>
      </c>
      <c r="K71" s="101">
        <v>0.13142240138999767</v>
      </c>
      <c r="L71" s="101">
        <v>0.16249856232616855</v>
      </c>
      <c r="M71" s="101">
        <v>0.21703403877381858</v>
      </c>
      <c r="N71" s="101">
        <v>0.15685449641497579</v>
      </c>
      <c r="O71" s="101">
        <v>0.11788750631822396</v>
      </c>
      <c r="P71" s="101">
        <v>0.20427003485899628</v>
      </c>
      <c r="Q71" s="101">
        <v>0.10582891479058995</v>
      </c>
      <c r="R71" s="101">
        <v>0.18273485215563201</v>
      </c>
      <c r="S71" s="101">
        <v>0.2550928596744933</v>
      </c>
      <c r="T71" s="101">
        <v>0.29787170548331077</v>
      </c>
      <c r="U71" s="101">
        <v>0.37359034621311554</v>
      </c>
      <c r="V71" s="101">
        <v>0.32501485236966488</v>
      </c>
      <c r="W71" s="101">
        <v>0.33031573927750335</v>
      </c>
      <c r="DA71" s="131" t="s">
        <v>1804</v>
      </c>
    </row>
    <row r="72" spans="1:105" ht="12" customHeight="1" x14ac:dyDescent="0.25">
      <c r="A72" s="103" t="s">
        <v>52</v>
      </c>
      <c r="B72" s="104">
        <v>0.29455364894342462</v>
      </c>
      <c r="C72" s="104">
        <v>0.25756402043945792</v>
      </c>
      <c r="D72" s="104">
        <v>0.33135487313307116</v>
      </c>
      <c r="E72" s="104">
        <v>0.45552992196784703</v>
      </c>
      <c r="F72" s="104">
        <v>0.43500779834790476</v>
      </c>
      <c r="G72" s="104">
        <v>0.45666842720799561</v>
      </c>
      <c r="H72" s="104">
        <v>0.56348510991975009</v>
      </c>
      <c r="I72" s="104">
        <v>0.80040584742478338</v>
      </c>
      <c r="J72" s="104">
        <v>1.125526630995515</v>
      </c>
      <c r="K72" s="104">
        <v>1.4785504165125705</v>
      </c>
      <c r="L72" s="104">
        <v>1.8551612602354144</v>
      </c>
      <c r="M72" s="104">
        <v>1.6492003999388527</v>
      </c>
      <c r="N72" s="104">
        <v>1.7763686188676515</v>
      </c>
      <c r="O72" s="104">
        <v>1.9917047376771535</v>
      </c>
      <c r="P72" s="104">
        <v>1.9119078245569401</v>
      </c>
      <c r="Q72" s="104">
        <v>2.8392202268779281</v>
      </c>
      <c r="R72" s="104">
        <v>3.5718206738329461</v>
      </c>
      <c r="S72" s="104">
        <v>3.4401993166662277</v>
      </c>
      <c r="T72" s="104">
        <v>3.5789916792851244</v>
      </c>
      <c r="U72" s="104">
        <v>3.6091771199429448</v>
      </c>
      <c r="V72" s="104">
        <v>3.8506004384840349</v>
      </c>
      <c r="W72" s="104">
        <v>4.6051164632736388</v>
      </c>
      <c r="DA72" s="132" t="s">
        <v>1805</v>
      </c>
    </row>
    <row r="73" spans="1:105" ht="12" customHeight="1" x14ac:dyDescent="0.25">
      <c r="A73" s="106" t="s">
        <v>122</v>
      </c>
      <c r="B73" s="101">
        <v>5.3223996842097483</v>
      </c>
      <c r="C73" s="101">
        <v>6.6992980023198827</v>
      </c>
      <c r="D73" s="101">
        <v>2.4913559371369116</v>
      </c>
      <c r="E73" s="101">
        <v>4.9164944756767426</v>
      </c>
      <c r="F73" s="101">
        <v>5.7391129832607142</v>
      </c>
      <c r="G73" s="101">
        <v>1.33833785304454</v>
      </c>
      <c r="H73" s="101">
        <v>4.9484897937315786</v>
      </c>
      <c r="I73" s="101">
        <v>5.045475142212271</v>
      </c>
      <c r="J73" s="101">
        <v>8.5640813338204964</v>
      </c>
      <c r="K73" s="101">
        <v>8.2095906250917565</v>
      </c>
      <c r="L73" s="101">
        <v>13.792337340696093</v>
      </c>
      <c r="M73" s="101">
        <v>17.796485393334134</v>
      </c>
      <c r="N73" s="101">
        <v>14.920111292500685</v>
      </c>
      <c r="O73" s="101">
        <v>9.0960650434403156</v>
      </c>
      <c r="P73" s="101">
        <v>9.805917096950326</v>
      </c>
      <c r="Q73" s="101">
        <v>4.7283156841516201</v>
      </c>
      <c r="R73" s="101">
        <v>5.6449798466803252</v>
      </c>
      <c r="S73" s="101">
        <v>7.8533800186218734</v>
      </c>
      <c r="T73" s="101">
        <v>15.928921948649721</v>
      </c>
      <c r="U73" s="101">
        <v>14.85481833915871</v>
      </c>
      <c r="V73" s="101">
        <v>11.324617820995531</v>
      </c>
      <c r="W73" s="101">
        <v>1.01414132553144</v>
      </c>
      <c r="DA73" s="131" t="s">
        <v>1806</v>
      </c>
    </row>
    <row r="74" spans="1:105" ht="12" customHeight="1" x14ac:dyDescent="0.25">
      <c r="A74" s="107" t="s">
        <v>121</v>
      </c>
      <c r="B74" s="104">
        <v>0.9292553809224271</v>
      </c>
      <c r="C74" s="104">
        <v>1.1197445274014433</v>
      </c>
      <c r="D74" s="104">
        <v>0.38884546966821121</v>
      </c>
      <c r="E74" s="104">
        <v>1.0775931422771845</v>
      </c>
      <c r="F74" s="104">
        <v>1.2806218822545268</v>
      </c>
      <c r="G74" s="104">
        <v>0.3403756069604828</v>
      </c>
      <c r="H74" s="104">
        <v>1.2472507589776387</v>
      </c>
      <c r="I74" s="104">
        <v>1.3447716929629507</v>
      </c>
      <c r="J74" s="104">
        <v>5.0880800611060604</v>
      </c>
      <c r="K74" s="104">
        <v>5.0073478212380991</v>
      </c>
      <c r="L74" s="104">
        <v>8.4558896518245419</v>
      </c>
      <c r="M74" s="104">
        <v>9.3309795856327735</v>
      </c>
      <c r="N74" s="104">
        <v>8.2806935774028947</v>
      </c>
      <c r="O74" s="104">
        <v>3.6074673078981903</v>
      </c>
      <c r="P74" s="104">
        <v>4.3519954126879341</v>
      </c>
      <c r="Q74" s="104">
        <v>1.5382209553629826</v>
      </c>
      <c r="R74" s="104">
        <v>3.2604720629119797</v>
      </c>
      <c r="S74" s="104">
        <v>6.3492068487700015</v>
      </c>
      <c r="T74" s="104">
        <v>12.618358371044652</v>
      </c>
      <c r="U74" s="104">
        <v>12.706759796906496</v>
      </c>
      <c r="V74" s="104">
        <v>8.2797594418456182</v>
      </c>
      <c r="W74" s="104">
        <v>0.74391593768417352</v>
      </c>
      <c r="DA74" s="132" t="s">
        <v>1807</v>
      </c>
    </row>
    <row r="75" spans="1:105" ht="12" customHeight="1" x14ac:dyDescent="0.25">
      <c r="A75" s="108" t="s">
        <v>53</v>
      </c>
      <c r="B75" s="98">
        <v>0.10169711966850042</v>
      </c>
      <c r="C75" s="98">
        <v>0.24290631457160883</v>
      </c>
      <c r="D75" s="98">
        <v>3.5548645047524481E-2</v>
      </c>
      <c r="E75" s="98">
        <v>6.2231957826585915E-2</v>
      </c>
      <c r="F75" s="98">
        <v>9.9768983169120598E-2</v>
      </c>
      <c r="G75" s="98">
        <v>2.647819466263146E-2</v>
      </c>
      <c r="H75" s="98">
        <v>0.13106258083906613</v>
      </c>
      <c r="I75" s="98">
        <v>0.12047144223601514</v>
      </c>
      <c r="J75" s="98">
        <v>0.43209382044436384</v>
      </c>
      <c r="K75" s="98">
        <v>0.40416844832725829</v>
      </c>
      <c r="L75" s="98">
        <v>0.66303528528448397</v>
      </c>
      <c r="M75" s="98">
        <v>1.0361984487882956</v>
      </c>
      <c r="N75" s="98">
        <v>0.66383091405214134</v>
      </c>
      <c r="O75" s="98">
        <v>0.19321517943124369</v>
      </c>
      <c r="P75" s="98">
        <v>0.43092264328925195</v>
      </c>
      <c r="Q75" s="98">
        <v>4.4560022823054053E-2</v>
      </c>
      <c r="R75" s="98">
        <v>0.13221749214118278</v>
      </c>
      <c r="S75" s="98">
        <v>0.43197700014921614</v>
      </c>
      <c r="T75" s="98">
        <v>0.96851905518299142</v>
      </c>
      <c r="U75" s="98">
        <v>1.2194842771088941</v>
      </c>
      <c r="V75" s="98">
        <v>0.65626385725333491</v>
      </c>
      <c r="W75" s="98">
        <v>4.7881526833035225E-2</v>
      </c>
      <c r="DA75" s="63" t="s">
        <v>1808</v>
      </c>
    </row>
    <row r="76" spans="1:105" ht="12" customHeight="1" x14ac:dyDescent="0.25">
      <c r="A76" s="108" t="s">
        <v>52</v>
      </c>
      <c r="B76" s="98">
        <v>0.82755826125392662</v>
      </c>
      <c r="C76" s="98">
        <v>0.87683821282983454</v>
      </c>
      <c r="D76" s="98">
        <v>0.35329682462068673</v>
      </c>
      <c r="E76" s="98">
        <v>1.0153611844505985</v>
      </c>
      <c r="F76" s="98">
        <v>1.1808528990854061</v>
      </c>
      <c r="G76" s="98">
        <v>0.31389741229785134</v>
      </c>
      <c r="H76" s="98">
        <v>1.1161881781385725</v>
      </c>
      <c r="I76" s="98">
        <v>1.2243002507269356</v>
      </c>
      <c r="J76" s="98">
        <v>4.6559862406616963</v>
      </c>
      <c r="K76" s="98">
        <v>4.6031793729108408</v>
      </c>
      <c r="L76" s="98">
        <v>7.792854366540058</v>
      </c>
      <c r="M76" s="98">
        <v>8.2947811368444775</v>
      </c>
      <c r="N76" s="98">
        <v>7.6168626633507541</v>
      </c>
      <c r="O76" s="98">
        <v>3.4142521284669467</v>
      </c>
      <c r="P76" s="98">
        <v>3.9210727693986818</v>
      </c>
      <c r="Q76" s="98">
        <v>1.4936609325399286</v>
      </c>
      <c r="R76" s="98">
        <v>3.1282545707707969</v>
      </c>
      <c r="S76" s="98">
        <v>5.917229848620785</v>
      </c>
      <c r="T76" s="98">
        <v>11.64983931586166</v>
      </c>
      <c r="U76" s="98">
        <v>11.487275519797603</v>
      </c>
      <c r="V76" s="98">
        <v>7.6234955845922832</v>
      </c>
      <c r="W76" s="98">
        <v>0.69603441085113826</v>
      </c>
      <c r="DA76" s="63" t="s">
        <v>1809</v>
      </c>
    </row>
    <row r="77" spans="1:105" ht="12" customHeight="1" x14ac:dyDescent="0.25">
      <c r="A77" s="121" t="s">
        <v>54</v>
      </c>
      <c r="B77" s="122">
        <v>108.56410980695892</v>
      </c>
      <c r="C77" s="122">
        <v>130.12048233181511</v>
      </c>
      <c r="D77" s="122">
        <v>141.30631277687979</v>
      </c>
      <c r="E77" s="122">
        <v>167.01989721300998</v>
      </c>
      <c r="F77" s="122">
        <v>164.38153679999789</v>
      </c>
      <c r="G77" s="122">
        <v>171.63687798347109</v>
      </c>
      <c r="H77" s="122">
        <v>226.91251992570346</v>
      </c>
      <c r="I77" s="122">
        <v>234.78964554228386</v>
      </c>
      <c r="J77" s="122">
        <v>241.48928335563068</v>
      </c>
      <c r="K77" s="122">
        <v>239.52064967411897</v>
      </c>
      <c r="L77" s="122">
        <v>256.74533338557416</v>
      </c>
      <c r="M77" s="122">
        <v>223.07813328963579</v>
      </c>
      <c r="N77" s="122">
        <v>227.75958586335167</v>
      </c>
      <c r="O77" s="122">
        <v>189.81098761767072</v>
      </c>
      <c r="P77" s="122">
        <v>204.57172410055537</v>
      </c>
      <c r="Q77" s="122">
        <v>215.2633930945907</v>
      </c>
      <c r="R77" s="122">
        <v>244.7071086540787</v>
      </c>
      <c r="S77" s="122">
        <v>252.34581205118778</v>
      </c>
      <c r="T77" s="122">
        <v>286.21890269109474</v>
      </c>
      <c r="U77" s="122">
        <v>270.28232417927563</v>
      </c>
      <c r="V77" s="122">
        <v>271.25920737281587</v>
      </c>
      <c r="W77" s="122">
        <v>284.09267686527534</v>
      </c>
      <c r="DA77" s="130" t="s">
        <v>1810</v>
      </c>
    </row>
    <row r="78" spans="1:105" ht="12" customHeight="1" x14ac:dyDescent="0.25">
      <c r="A78" s="97" t="s">
        <v>192</v>
      </c>
      <c r="B78" s="98">
        <v>84.758171823687036</v>
      </c>
      <c r="C78" s="98">
        <v>100.94401159801433</v>
      </c>
      <c r="D78" s="98">
        <v>112.42670689078724</v>
      </c>
      <c r="E78" s="98">
        <v>132.71330791981296</v>
      </c>
      <c r="F78" s="98">
        <v>127.98138885995296</v>
      </c>
      <c r="G78" s="98">
        <v>136.16149489713953</v>
      </c>
      <c r="H78" s="98">
        <v>179.25742760979358</v>
      </c>
      <c r="I78" s="98">
        <v>185.64197916762836</v>
      </c>
      <c r="J78" s="98">
        <v>185.94771298062719</v>
      </c>
      <c r="K78" s="98">
        <v>183.95503353995778</v>
      </c>
      <c r="L78" s="98">
        <v>187.77676951009346</v>
      </c>
      <c r="M78" s="98">
        <v>154.99009636612902</v>
      </c>
      <c r="N78" s="98">
        <v>162.82587544283143</v>
      </c>
      <c r="O78" s="98">
        <v>139.95742196388284</v>
      </c>
      <c r="P78" s="98">
        <v>146.1158254203051</v>
      </c>
      <c r="Q78" s="98">
        <v>167.87877084929548</v>
      </c>
      <c r="R78" s="98">
        <v>192.9014181128704</v>
      </c>
      <c r="S78" s="98">
        <v>192.07883891479253</v>
      </c>
      <c r="T78" s="98">
        <v>211.41727845235616</v>
      </c>
      <c r="U78" s="98">
        <v>197.93358940716132</v>
      </c>
      <c r="V78" s="98">
        <v>201.63891038493489</v>
      </c>
      <c r="W78" s="98">
        <v>222.27390594693699</v>
      </c>
      <c r="DA78" s="63" t="s">
        <v>1811</v>
      </c>
    </row>
    <row r="79" spans="1:105" ht="12" customHeight="1" x14ac:dyDescent="0.25">
      <c r="A79" s="109" t="s">
        <v>120</v>
      </c>
      <c r="B79" s="33">
        <v>23.805937983271892</v>
      </c>
      <c r="C79" s="33">
        <v>29.176470733800791</v>
      </c>
      <c r="D79" s="33">
        <v>28.879605886092538</v>
      </c>
      <c r="E79" s="33">
        <v>34.306589293197007</v>
      </c>
      <c r="F79" s="33">
        <v>36.400147940044917</v>
      </c>
      <c r="G79" s="33">
        <v>35.475383086331561</v>
      </c>
      <c r="H79" s="33">
        <v>47.655092315909897</v>
      </c>
      <c r="I79" s="33">
        <v>49.147666374655508</v>
      </c>
      <c r="J79" s="33">
        <v>55.541570375003474</v>
      </c>
      <c r="K79" s="33">
        <v>55.565616134161182</v>
      </c>
      <c r="L79" s="33">
        <v>68.968563875480683</v>
      </c>
      <c r="M79" s="33">
        <v>68.088036923506777</v>
      </c>
      <c r="N79" s="33">
        <v>64.933710420520242</v>
      </c>
      <c r="O79" s="33">
        <v>49.853565653787882</v>
      </c>
      <c r="P79" s="33">
        <v>58.455898680250279</v>
      </c>
      <c r="Q79" s="33">
        <v>47.384622245295212</v>
      </c>
      <c r="R79" s="33">
        <v>51.805690541208293</v>
      </c>
      <c r="S79" s="33">
        <v>60.266973136395251</v>
      </c>
      <c r="T79" s="33">
        <v>74.801624238738555</v>
      </c>
      <c r="U79" s="33">
        <v>72.348734772114312</v>
      </c>
      <c r="V79" s="33">
        <v>69.620296987880977</v>
      </c>
      <c r="W79" s="33">
        <v>61.818770918338345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1187.9377019193646</v>
      </c>
      <c r="C81" s="117">
        <f t="shared" si="28"/>
        <v>1208.6108073485366</v>
      </c>
      <c r="D81" s="117">
        <f t="shared" si="28"/>
        <v>1197.0454782775878</v>
      </c>
      <c r="E81" s="117">
        <f t="shared" si="28"/>
        <v>1197.2415089638957</v>
      </c>
      <c r="F81" s="117">
        <f t="shared" si="28"/>
        <v>1210.7907771454272</v>
      </c>
      <c r="G81" s="117">
        <f t="shared" si="28"/>
        <v>1250.19529311473</v>
      </c>
      <c r="H81" s="117">
        <f t="shared" si="28"/>
        <v>1313.5159546570358</v>
      </c>
      <c r="I81" s="117">
        <f t="shared" si="28"/>
        <v>1370.0408515890097</v>
      </c>
      <c r="J81" s="117">
        <f t="shared" si="28"/>
        <v>1465.8213952566182</v>
      </c>
      <c r="K81" s="117">
        <f t="shared" si="28"/>
        <v>1786.2668806144095</v>
      </c>
      <c r="L81" s="117">
        <f t="shared" si="28"/>
        <v>1908.2877752546342</v>
      </c>
      <c r="M81" s="117">
        <f t="shared" si="28"/>
        <v>2025.004511881386</v>
      </c>
      <c r="N81" s="117">
        <f t="shared" si="28"/>
        <v>2146.870710350528</v>
      </c>
      <c r="O81" s="117">
        <f t="shared" si="28"/>
        <v>2234.730684430976</v>
      </c>
      <c r="P81" s="117">
        <f t="shared" si="28"/>
        <v>2271.8059484445685</v>
      </c>
      <c r="Q81" s="117">
        <f t="shared" si="28"/>
        <v>2283.8776452864781</v>
      </c>
      <c r="R81" s="117">
        <f t="shared" ref="R81:V81" si="29">R82+R85+R87+R100</f>
        <v>1791.2935216734277</v>
      </c>
      <c r="S81" s="117">
        <f t="shared" si="29"/>
        <v>1781.5076987862512</v>
      </c>
      <c r="T81" s="117">
        <f t="shared" si="29"/>
        <v>1738.3845850844211</v>
      </c>
      <c r="U81" s="117">
        <f t="shared" si="29"/>
        <v>1730.0332067181221</v>
      </c>
      <c r="V81" s="117">
        <f t="shared" si="29"/>
        <v>1754.8644112356919</v>
      </c>
      <c r="W81" s="117">
        <f t="shared" ref="W81" si="30">W82+W85+W87+W100</f>
        <v>1810.5708683788773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833.02980140105888</v>
      </c>
      <c r="C82" s="122">
        <f t="shared" si="31"/>
        <v>840.20330461514482</v>
      </c>
      <c r="D82" s="122">
        <f t="shared" si="31"/>
        <v>848.69054322302577</v>
      </c>
      <c r="E82" s="122">
        <f t="shared" si="31"/>
        <v>857.94743127105824</v>
      </c>
      <c r="F82" s="122">
        <f t="shared" si="31"/>
        <v>885.09727016318857</v>
      </c>
      <c r="G82" s="122">
        <f t="shared" si="31"/>
        <v>906.9432574875359</v>
      </c>
      <c r="H82" s="122">
        <f t="shared" si="31"/>
        <v>937.36243928094427</v>
      </c>
      <c r="I82" s="122">
        <f t="shared" si="31"/>
        <v>979.63962270983313</v>
      </c>
      <c r="J82" s="122">
        <f t="shared" si="31"/>
        <v>1032.0580097553197</v>
      </c>
      <c r="K82" s="122">
        <f t="shared" si="31"/>
        <v>1285.1469318598181</v>
      </c>
      <c r="L82" s="122">
        <f t="shared" si="31"/>
        <v>1344.3344235048935</v>
      </c>
      <c r="M82" s="122">
        <f t="shared" si="31"/>
        <v>1403.6722160560289</v>
      </c>
      <c r="N82" s="122">
        <f t="shared" si="31"/>
        <v>1480.9941412807241</v>
      </c>
      <c r="O82" s="122">
        <f t="shared" si="31"/>
        <v>1533.6840639881418</v>
      </c>
      <c r="P82" s="122">
        <f t="shared" si="31"/>
        <v>1550.589541050844</v>
      </c>
      <c r="Q82" s="122">
        <f t="shared" si="31"/>
        <v>1540.1532677796911</v>
      </c>
      <c r="R82" s="122">
        <f t="shared" ref="R82:V82" si="32">SUM(R83:R84)</f>
        <v>1115.2952889568944</v>
      </c>
      <c r="S82" s="122">
        <f t="shared" si="32"/>
        <v>1122.0696498179116</v>
      </c>
      <c r="T82" s="122">
        <f t="shared" si="32"/>
        <v>1129.7215339534905</v>
      </c>
      <c r="U82" s="122">
        <f t="shared" si="32"/>
        <v>1144.0034592582967</v>
      </c>
      <c r="V82" s="122">
        <f t="shared" si="32"/>
        <v>1164.6412719288826</v>
      </c>
      <c r="W82" s="122">
        <f t="shared" ref="W82" si="33">SUM(W83:W84)</f>
        <v>1190.5894974240837</v>
      </c>
      <c r="DA82" s="130" t="s">
        <v>1814</v>
      </c>
    </row>
    <row r="83" spans="1:105" ht="12" customHeight="1" x14ac:dyDescent="0.25">
      <c r="A83" s="97" t="s">
        <v>204</v>
      </c>
      <c r="B83" s="98">
        <v>825.77441968964399</v>
      </c>
      <c r="C83" s="98">
        <v>832.8805163244208</v>
      </c>
      <c r="D83" s="98">
        <v>841.53544889115676</v>
      </c>
      <c r="E83" s="98">
        <v>851.1801450741898</v>
      </c>
      <c r="F83" s="98">
        <v>878.13186811581954</v>
      </c>
      <c r="G83" s="98">
        <v>900.04730684394849</v>
      </c>
      <c r="H83" s="98">
        <v>930.52377737360564</v>
      </c>
      <c r="I83" s="98">
        <v>972.55199747028405</v>
      </c>
      <c r="J83" s="98">
        <v>1024.773804235846</v>
      </c>
      <c r="K83" s="98">
        <v>1276.411112854435</v>
      </c>
      <c r="L83" s="98">
        <v>1335.2858895705847</v>
      </c>
      <c r="M83" s="98">
        <v>1394.1117026255379</v>
      </c>
      <c r="N83" s="98">
        <v>1471.0272661270299</v>
      </c>
      <c r="O83" s="98">
        <v>1523.2215126154319</v>
      </c>
      <c r="P83" s="98">
        <v>1539.8860652700807</v>
      </c>
      <c r="Q83" s="98">
        <v>1529.9256943773721</v>
      </c>
      <c r="R83" s="98">
        <v>1107.8733014364907</v>
      </c>
      <c r="S83" s="98">
        <v>1114.7262056370635</v>
      </c>
      <c r="T83" s="98">
        <v>1122.2814073220379</v>
      </c>
      <c r="U83" s="98">
        <v>1136.5581274096562</v>
      </c>
      <c r="V83" s="98">
        <v>1157.049766822561</v>
      </c>
      <c r="W83" s="98">
        <v>1182.7984824912392</v>
      </c>
      <c r="DA83" s="63" t="s">
        <v>1815</v>
      </c>
    </row>
    <row r="84" spans="1:105" ht="12" customHeight="1" x14ac:dyDescent="0.25">
      <c r="A84" s="97" t="s">
        <v>53</v>
      </c>
      <c r="B84" s="98">
        <v>7.2553817114148726</v>
      </c>
      <c r="C84" s="98">
        <v>7.3227882907240129</v>
      </c>
      <c r="D84" s="98">
        <v>7.1550943318690123</v>
      </c>
      <c r="E84" s="98">
        <v>6.7672861968684259</v>
      </c>
      <c r="F84" s="98">
        <v>6.9654020473690448</v>
      </c>
      <c r="G84" s="98">
        <v>6.8959506435874163</v>
      </c>
      <c r="H84" s="98">
        <v>6.8386619073386257</v>
      </c>
      <c r="I84" s="98">
        <v>7.0876252395490962</v>
      </c>
      <c r="J84" s="98">
        <v>7.2842055194736339</v>
      </c>
      <c r="K84" s="98">
        <v>8.7358190053831208</v>
      </c>
      <c r="L84" s="98">
        <v>9.0485339343089173</v>
      </c>
      <c r="M84" s="98">
        <v>9.5605134304911097</v>
      </c>
      <c r="N84" s="98">
        <v>9.9668751536941986</v>
      </c>
      <c r="O84" s="98">
        <v>10.462551372709795</v>
      </c>
      <c r="P84" s="98">
        <v>10.703475780763268</v>
      </c>
      <c r="Q84" s="98">
        <v>10.227573402318985</v>
      </c>
      <c r="R84" s="98">
        <v>7.4219875204037242</v>
      </c>
      <c r="S84" s="98">
        <v>7.343444180848067</v>
      </c>
      <c r="T84" s="98">
        <v>7.4401266314524932</v>
      </c>
      <c r="U84" s="98">
        <v>7.4453318486405058</v>
      </c>
      <c r="V84" s="98">
        <v>7.5915051063215655</v>
      </c>
      <c r="W84" s="98">
        <v>7.7910149328445879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12.758116023340804</v>
      </c>
      <c r="C85" s="122">
        <f t="shared" si="34"/>
        <v>16.601635818484308</v>
      </c>
      <c r="D85" s="122">
        <f t="shared" si="34"/>
        <v>13.438046321325597</v>
      </c>
      <c r="E85" s="122">
        <f t="shared" si="34"/>
        <v>25.763977844699259</v>
      </c>
      <c r="F85" s="122">
        <f t="shared" si="34"/>
        <v>21.305244455889127</v>
      </c>
      <c r="G85" s="122">
        <f t="shared" si="34"/>
        <v>30.536227232831717</v>
      </c>
      <c r="H85" s="122">
        <f t="shared" si="34"/>
        <v>37.747619120172409</v>
      </c>
      <c r="I85" s="122">
        <f t="shared" si="34"/>
        <v>28.929126320775005</v>
      </c>
      <c r="J85" s="122">
        <f t="shared" si="34"/>
        <v>41.649389391753211</v>
      </c>
      <c r="K85" s="122">
        <f t="shared" si="34"/>
        <v>78.535341588769271</v>
      </c>
      <c r="L85" s="122">
        <f t="shared" si="34"/>
        <v>95.828464015708533</v>
      </c>
      <c r="M85" s="122">
        <f t="shared" si="34"/>
        <v>107.04157328697832</v>
      </c>
      <c r="N85" s="122">
        <f t="shared" si="34"/>
        <v>118.94214257876398</v>
      </c>
      <c r="O85" s="122">
        <f t="shared" si="34"/>
        <v>123.50943592029969</v>
      </c>
      <c r="P85" s="122">
        <f t="shared" si="34"/>
        <v>104.74587423900699</v>
      </c>
      <c r="Q85" s="122">
        <f t="shared" si="34"/>
        <v>160.58466539039583</v>
      </c>
      <c r="R85" s="122">
        <f t="shared" si="34"/>
        <v>137.45368750620497</v>
      </c>
      <c r="S85" s="122">
        <f t="shared" si="34"/>
        <v>133.67532328645748</v>
      </c>
      <c r="T85" s="122">
        <f t="shared" si="34"/>
        <v>94.149112053416445</v>
      </c>
      <c r="U85" s="122">
        <f t="shared" si="34"/>
        <v>79.684638081903941</v>
      </c>
      <c r="V85" s="122">
        <f t="shared" si="34"/>
        <v>73.025722986126951</v>
      </c>
      <c r="W85" s="122">
        <f t="shared" si="34"/>
        <v>72.376213094298137</v>
      </c>
      <c r="DA85" s="130" t="s">
        <v>1817</v>
      </c>
    </row>
    <row r="86" spans="1:105" ht="12" customHeight="1" x14ac:dyDescent="0.25">
      <c r="A86" s="97" t="s">
        <v>53</v>
      </c>
      <c r="B86" s="98">
        <v>12.758116023340804</v>
      </c>
      <c r="C86" s="98">
        <v>16.601635818484308</v>
      </c>
      <c r="D86" s="98">
        <v>13.438046321325597</v>
      </c>
      <c r="E86" s="98">
        <v>25.763977844699259</v>
      </c>
      <c r="F86" s="98">
        <v>21.305244455889127</v>
      </c>
      <c r="G86" s="98">
        <v>30.536227232831717</v>
      </c>
      <c r="H86" s="98">
        <v>37.747619120172409</v>
      </c>
      <c r="I86" s="98">
        <v>28.929126320775005</v>
      </c>
      <c r="J86" s="98">
        <v>41.649389391753211</v>
      </c>
      <c r="K86" s="98">
        <v>78.535341588769271</v>
      </c>
      <c r="L86" s="98">
        <v>95.828464015708533</v>
      </c>
      <c r="M86" s="98">
        <v>107.04157328697832</v>
      </c>
      <c r="N86" s="98">
        <v>118.94214257876398</v>
      </c>
      <c r="O86" s="98">
        <v>123.50943592029969</v>
      </c>
      <c r="P86" s="98">
        <v>104.74587423900699</v>
      </c>
      <c r="Q86" s="98">
        <v>160.58466539039583</v>
      </c>
      <c r="R86" s="98">
        <v>137.45368750620497</v>
      </c>
      <c r="S86" s="98">
        <v>133.67532328645748</v>
      </c>
      <c r="T86" s="98">
        <v>94.149112053416445</v>
      </c>
      <c r="U86" s="98">
        <v>79.684638081903941</v>
      </c>
      <c r="V86" s="98">
        <v>73.025722986126951</v>
      </c>
      <c r="W86" s="98">
        <v>72.376213094298137</v>
      </c>
      <c r="DA86" s="63" t="s">
        <v>1818</v>
      </c>
    </row>
    <row r="87" spans="1:105" ht="12" customHeight="1" x14ac:dyDescent="0.25">
      <c r="A87" s="121" t="s">
        <v>55</v>
      </c>
      <c r="B87" s="122">
        <v>219.98281599034922</v>
      </c>
      <c r="C87" s="122">
        <v>219.31423117522706</v>
      </c>
      <c r="D87" s="122">
        <v>208.62565192835837</v>
      </c>
      <c r="E87" s="122">
        <v>189.98707251500235</v>
      </c>
      <c r="F87" s="122">
        <v>185.52364381564439</v>
      </c>
      <c r="G87" s="122">
        <v>191.74057200013286</v>
      </c>
      <c r="H87" s="122">
        <v>196.91966098172873</v>
      </c>
      <c r="I87" s="122">
        <v>211.93645137768425</v>
      </c>
      <c r="J87" s="122">
        <v>231.91664133656172</v>
      </c>
      <c r="K87" s="122">
        <v>251.43608235379833</v>
      </c>
      <c r="L87" s="122">
        <v>279.60031026100114</v>
      </c>
      <c r="M87" s="122">
        <v>320.45123663212308</v>
      </c>
      <c r="N87" s="122">
        <v>344.31099962328949</v>
      </c>
      <c r="O87" s="122">
        <v>381.67417168822664</v>
      </c>
      <c r="P87" s="122">
        <v>397.99096571436894</v>
      </c>
      <c r="Q87" s="122">
        <v>373.49622915531705</v>
      </c>
      <c r="R87" s="122">
        <v>348.78763969466638</v>
      </c>
      <c r="S87" s="122">
        <v>344.16216185125739</v>
      </c>
      <c r="T87" s="122">
        <v>330.11904210184201</v>
      </c>
      <c r="U87" s="122">
        <v>331.16659328837522</v>
      </c>
      <c r="V87" s="122">
        <v>339.73278268684339</v>
      </c>
      <c r="W87" s="122">
        <v>363.04520623874845</v>
      </c>
      <c r="DA87" s="130" t="s">
        <v>1819</v>
      </c>
    </row>
    <row r="88" spans="1:105" ht="12" customHeight="1" x14ac:dyDescent="0.25">
      <c r="A88" s="97" t="s">
        <v>132</v>
      </c>
      <c r="B88" s="98">
        <v>13.714773064020804</v>
      </c>
      <c r="C88" s="98">
        <v>14.654696727779077</v>
      </c>
      <c r="D88" s="98">
        <v>14.740345128484275</v>
      </c>
      <c r="E88" s="98">
        <v>14.218045432819974</v>
      </c>
      <c r="F88" s="98">
        <v>14.358262627308788</v>
      </c>
      <c r="G88" s="98">
        <v>15.492858456272337</v>
      </c>
      <c r="H88" s="98">
        <v>16.89021937740247</v>
      </c>
      <c r="I88" s="98">
        <v>18.733258071256568</v>
      </c>
      <c r="J88" s="98">
        <v>21.761550623390566</v>
      </c>
      <c r="K88" s="98">
        <v>24.271711281445693</v>
      </c>
      <c r="L88" s="98">
        <v>27.56714426457712</v>
      </c>
      <c r="M88" s="98">
        <v>32.602413945066637</v>
      </c>
      <c r="N88" s="98">
        <v>34.366265224990336</v>
      </c>
      <c r="O88" s="98">
        <v>37.458070395574175</v>
      </c>
      <c r="P88" s="98">
        <v>37.732867027850062</v>
      </c>
      <c r="Q88" s="98">
        <v>35.747097256913804</v>
      </c>
      <c r="R88" s="98">
        <v>26.256692578897901</v>
      </c>
      <c r="S88" s="98">
        <v>26.712882334781181</v>
      </c>
      <c r="T88" s="98">
        <v>25.703744986680697</v>
      </c>
      <c r="U88" s="98">
        <v>27.328175483900942</v>
      </c>
      <c r="V88" s="98">
        <v>27.592169714041109</v>
      </c>
      <c r="W88" s="98">
        <v>27.937046595928052</v>
      </c>
      <c r="DA88" s="63" t="s">
        <v>1820</v>
      </c>
    </row>
    <row r="89" spans="1:105" ht="12" customHeight="1" x14ac:dyDescent="0.25">
      <c r="A89" s="97" t="s">
        <v>131</v>
      </c>
      <c r="B89" s="98">
        <v>2.5408610899239504E-2</v>
      </c>
      <c r="C89" s="98">
        <v>2.4872091050367043E-2</v>
      </c>
      <c r="D89" s="98">
        <v>2.3717138497493524E-2</v>
      </c>
      <c r="E89" s="98">
        <v>2.5794292513688782E-2</v>
      </c>
      <c r="F89" s="98">
        <v>2.6986609650818085E-2</v>
      </c>
      <c r="G89" s="98">
        <v>2.9379428905158433E-2</v>
      </c>
      <c r="H89" s="98">
        <v>3.2827546687407901E-2</v>
      </c>
      <c r="I89" s="98">
        <v>4.7596474383607756E-2</v>
      </c>
      <c r="J89" s="98">
        <v>7.938933250849646E-2</v>
      </c>
      <c r="K89" s="98">
        <v>0.1185539498871675</v>
      </c>
      <c r="L89" s="98">
        <v>0.14489157059826213</v>
      </c>
      <c r="M89" s="98">
        <v>0.16534277545579434</v>
      </c>
      <c r="N89" s="98">
        <v>0.1973575131113898</v>
      </c>
      <c r="O89" s="98">
        <v>0.26072192802831234</v>
      </c>
      <c r="P89" s="98">
        <v>0.27604107116311155</v>
      </c>
      <c r="Q89" s="98">
        <v>0.29401622002968136</v>
      </c>
      <c r="R89" s="98">
        <v>0.21189038178935699</v>
      </c>
      <c r="S89" s="98">
        <v>0.20863642294395213</v>
      </c>
      <c r="T89" s="98">
        <v>0.20346695504936874</v>
      </c>
      <c r="U89" s="98">
        <v>0.23206914735662418</v>
      </c>
      <c r="V89" s="98">
        <v>0.23630460294898931</v>
      </c>
      <c r="W89" s="98">
        <v>0.24161639189796855</v>
      </c>
      <c r="DA89" s="63" t="s">
        <v>1821</v>
      </c>
    </row>
    <row r="90" spans="1:105" ht="12" customHeight="1" x14ac:dyDescent="0.25">
      <c r="A90" s="100" t="s">
        <v>204</v>
      </c>
      <c r="B90" s="101">
        <v>2.8541254239412574E-3</v>
      </c>
      <c r="C90" s="101">
        <v>5.4198712253494211E-3</v>
      </c>
      <c r="D90" s="101">
        <v>2.1713406407217212E-3</v>
      </c>
      <c r="E90" s="101">
        <v>1.5219395834917783E-3</v>
      </c>
      <c r="F90" s="101">
        <v>2.1110779009733231E-3</v>
      </c>
      <c r="G90" s="101">
        <v>2.2959364611986662E-3</v>
      </c>
      <c r="H90" s="101">
        <v>3.4236049541843737E-3</v>
      </c>
      <c r="I90" s="101">
        <v>4.2442275374360693E-3</v>
      </c>
      <c r="J90" s="101">
        <v>6.7585908266344684E-3</v>
      </c>
      <c r="K90" s="101">
        <v>9.6914717552890814E-3</v>
      </c>
      <c r="L90" s="101">
        <v>1.1406638281846878E-2</v>
      </c>
      <c r="M90" s="101">
        <v>1.8792218647869011E-2</v>
      </c>
      <c r="N90" s="101">
        <v>1.6359115911249056E-2</v>
      </c>
      <c r="O90" s="101">
        <v>1.5745188165797855E-2</v>
      </c>
      <c r="P90" s="101">
        <v>2.8238339357355455E-2</v>
      </c>
      <c r="Q90" s="101">
        <v>1.1373463954983619E-2</v>
      </c>
      <c r="R90" s="101">
        <v>9.8865126941480169E-3</v>
      </c>
      <c r="S90" s="101">
        <v>1.4177528309144947E-2</v>
      </c>
      <c r="T90" s="101">
        <v>1.5406211439000707E-2</v>
      </c>
      <c r="U90" s="101">
        <v>2.1941537457362822E-2</v>
      </c>
      <c r="V90" s="101">
        <v>1.8520718082523903E-2</v>
      </c>
      <c r="W90" s="101">
        <v>1.5871531472964117E-2</v>
      </c>
      <c r="DA90" s="131" t="s">
        <v>1822</v>
      </c>
    </row>
    <row r="91" spans="1:105" ht="12" customHeight="1" x14ac:dyDescent="0.25">
      <c r="A91" s="103" t="s">
        <v>52</v>
      </c>
      <c r="B91" s="104">
        <v>2.2554485475298248E-2</v>
      </c>
      <c r="C91" s="104">
        <v>1.945221982501762E-2</v>
      </c>
      <c r="D91" s="104">
        <v>2.1545797856771801E-2</v>
      </c>
      <c r="E91" s="104">
        <v>2.4272352930197003E-2</v>
      </c>
      <c r="F91" s="104">
        <v>2.4875531749844762E-2</v>
      </c>
      <c r="G91" s="104">
        <v>2.7083492443959769E-2</v>
      </c>
      <c r="H91" s="104">
        <v>2.940394173322353E-2</v>
      </c>
      <c r="I91" s="104">
        <v>4.3352246846171685E-2</v>
      </c>
      <c r="J91" s="104">
        <v>7.2630741681861996E-2</v>
      </c>
      <c r="K91" s="104">
        <v>0.10886247813187841</v>
      </c>
      <c r="L91" s="104">
        <v>0.13348493231641526</v>
      </c>
      <c r="M91" s="104">
        <v>0.14655055680792534</v>
      </c>
      <c r="N91" s="104">
        <v>0.18099839720014074</v>
      </c>
      <c r="O91" s="104">
        <v>0.2449767398625145</v>
      </c>
      <c r="P91" s="104">
        <v>0.24780273180575607</v>
      </c>
      <c r="Q91" s="104">
        <v>0.28264275607469774</v>
      </c>
      <c r="R91" s="104">
        <v>0.20200386909520895</v>
      </c>
      <c r="S91" s="104">
        <v>0.19445889463480717</v>
      </c>
      <c r="T91" s="104">
        <v>0.18806074361036804</v>
      </c>
      <c r="U91" s="104">
        <v>0.21012760989926135</v>
      </c>
      <c r="V91" s="104">
        <v>0.21778388486646541</v>
      </c>
      <c r="W91" s="104">
        <v>0.22574486042500444</v>
      </c>
      <c r="DA91" s="132" t="s">
        <v>1823</v>
      </c>
    </row>
    <row r="92" spans="1:105" ht="12" customHeight="1" x14ac:dyDescent="0.25">
      <c r="A92" s="106" t="s">
        <v>124</v>
      </c>
      <c r="B92" s="101">
        <v>181.29799730354694</v>
      </c>
      <c r="C92" s="101">
        <v>167.22201362828093</v>
      </c>
      <c r="D92" s="101">
        <v>156.57484815989989</v>
      </c>
      <c r="E92" s="101">
        <v>141.11337335174838</v>
      </c>
      <c r="F92" s="101">
        <v>132.95551408167321</v>
      </c>
      <c r="G92" s="101">
        <v>125.58419621968241</v>
      </c>
      <c r="H92" s="101">
        <v>112.25487456567612</v>
      </c>
      <c r="I92" s="101">
        <v>110.09743572785969</v>
      </c>
      <c r="J92" s="101">
        <v>111.2543536968772</v>
      </c>
      <c r="K92" s="101">
        <v>113.91121066630743</v>
      </c>
      <c r="L92" s="101">
        <v>121.58468431864597</v>
      </c>
      <c r="M92" s="101">
        <v>134.03151636315891</v>
      </c>
      <c r="N92" s="101">
        <v>143.00180552912218</v>
      </c>
      <c r="O92" s="101">
        <v>164.20772545952053</v>
      </c>
      <c r="P92" s="101">
        <v>172.25191581003546</v>
      </c>
      <c r="Q92" s="101">
        <v>165.61626715460838</v>
      </c>
      <c r="R92" s="101">
        <v>159.98163491361123</v>
      </c>
      <c r="S92" s="101">
        <v>157.09575781179592</v>
      </c>
      <c r="T92" s="101">
        <v>145.944821564553</v>
      </c>
      <c r="U92" s="101">
        <v>130.83785989204097</v>
      </c>
      <c r="V92" s="101">
        <v>124.91347483502074</v>
      </c>
      <c r="W92" s="101">
        <v>136.88365283712673</v>
      </c>
      <c r="DA92" s="131" t="s">
        <v>1824</v>
      </c>
    </row>
    <row r="93" spans="1:105" ht="12" customHeight="1" x14ac:dyDescent="0.25">
      <c r="A93" s="107" t="s">
        <v>123</v>
      </c>
      <c r="B93" s="104">
        <v>0.35177785901955305</v>
      </c>
      <c r="C93" s="104">
        <v>0.29492792742651397</v>
      </c>
      <c r="D93" s="104">
        <v>0.26025201012066335</v>
      </c>
      <c r="E93" s="104">
        <v>0.25854195321796625</v>
      </c>
      <c r="F93" s="104">
        <v>0.25606460671443709</v>
      </c>
      <c r="G93" s="104">
        <v>0.24728066087098169</v>
      </c>
      <c r="H93" s="104">
        <v>0.21571721476977815</v>
      </c>
      <c r="I93" s="104">
        <v>0.29545473280280332</v>
      </c>
      <c r="J93" s="104">
        <v>0.44105319178541202</v>
      </c>
      <c r="K93" s="104">
        <v>0.60720337273287539</v>
      </c>
      <c r="L93" s="104">
        <v>0.69621756280514635</v>
      </c>
      <c r="M93" s="104">
        <v>0.6477786356622558</v>
      </c>
      <c r="N93" s="104">
        <v>0.74314427120941451</v>
      </c>
      <c r="O93" s="104">
        <v>1.0187361757274176</v>
      </c>
      <c r="P93" s="104">
        <v>1.1107023874289861</v>
      </c>
      <c r="Q93" s="104">
        <v>1.2005391893400705</v>
      </c>
      <c r="R93" s="104">
        <v>1.2081238291217211</v>
      </c>
      <c r="S93" s="104">
        <v>1.2510889694838607</v>
      </c>
      <c r="T93" s="104">
        <v>1.2113483404677263</v>
      </c>
      <c r="U93" s="104">
        <v>1.0697501861294241</v>
      </c>
      <c r="V93" s="104">
        <v>1.0439025537521964</v>
      </c>
      <c r="W93" s="104">
        <v>1.2338467266416593</v>
      </c>
      <c r="DA93" s="132" t="s">
        <v>1825</v>
      </c>
    </row>
    <row r="94" spans="1:105" ht="12" customHeight="1" x14ac:dyDescent="0.25">
      <c r="A94" s="108" t="s">
        <v>50</v>
      </c>
      <c r="B94" s="98">
        <v>3.963514333151754E-2</v>
      </c>
      <c r="C94" s="98">
        <v>6.428457283274229E-2</v>
      </c>
      <c r="D94" s="98">
        <v>2.3819652297015811E-2</v>
      </c>
      <c r="E94" s="98">
        <v>1.5264362880079317E-2</v>
      </c>
      <c r="F94" s="98">
        <v>2.0098750739819742E-2</v>
      </c>
      <c r="G94" s="98">
        <v>1.9425834770962363E-2</v>
      </c>
      <c r="H94" s="98">
        <v>2.2489664945990893E-2</v>
      </c>
      <c r="I94" s="98">
        <v>2.6398863766702044E-2</v>
      </c>
      <c r="J94" s="98">
        <v>3.7542299973769594E-2</v>
      </c>
      <c r="K94" s="98">
        <v>4.9507572590874585E-2</v>
      </c>
      <c r="L94" s="98">
        <v>5.5035179416840933E-2</v>
      </c>
      <c r="M94" s="98">
        <v>7.2588035903480536E-2</v>
      </c>
      <c r="N94" s="98">
        <v>5.9598239761092998E-2</v>
      </c>
      <c r="O94" s="98">
        <v>5.7519247578281717E-2</v>
      </c>
      <c r="P94" s="98">
        <v>0.10934638412824713</v>
      </c>
      <c r="Q94" s="98">
        <v>4.0936649130578741E-2</v>
      </c>
      <c r="R94" s="98">
        <v>5.4869342879747311E-2</v>
      </c>
      <c r="S94" s="98">
        <v>8.7282923881974533E-2</v>
      </c>
      <c r="T94" s="98">
        <v>9.3961904097267693E-2</v>
      </c>
      <c r="U94" s="98">
        <v>9.9964067174037149E-2</v>
      </c>
      <c r="V94" s="98">
        <v>8.0931137635520484E-2</v>
      </c>
      <c r="W94" s="98">
        <v>8.2212188833822891E-2</v>
      </c>
      <c r="DA94" s="63" t="s">
        <v>1826</v>
      </c>
    </row>
    <row r="95" spans="1:105" ht="12" customHeight="1" x14ac:dyDescent="0.25">
      <c r="A95" s="108" t="s">
        <v>52</v>
      </c>
      <c r="B95" s="98">
        <v>0.31214271568803553</v>
      </c>
      <c r="C95" s="98">
        <v>0.23064335459377167</v>
      </c>
      <c r="D95" s="98">
        <v>0.23643235782364752</v>
      </c>
      <c r="E95" s="98">
        <v>0.24327759033788693</v>
      </c>
      <c r="F95" s="98">
        <v>0.23596585597461733</v>
      </c>
      <c r="G95" s="98">
        <v>0.22785482610001934</v>
      </c>
      <c r="H95" s="98">
        <v>0.19322754982378726</v>
      </c>
      <c r="I95" s="98">
        <v>0.26905586903610129</v>
      </c>
      <c r="J95" s="98">
        <v>0.4035108918116424</v>
      </c>
      <c r="K95" s="98">
        <v>0.55769580014200082</v>
      </c>
      <c r="L95" s="98">
        <v>0.64118238338830547</v>
      </c>
      <c r="M95" s="98">
        <v>0.57519059975877529</v>
      </c>
      <c r="N95" s="98">
        <v>0.68354603144832149</v>
      </c>
      <c r="O95" s="98">
        <v>0.96121692814913584</v>
      </c>
      <c r="P95" s="98">
        <v>1.0013560033007389</v>
      </c>
      <c r="Q95" s="98">
        <v>1.1596025402094918</v>
      </c>
      <c r="R95" s="98">
        <v>1.1532544862419738</v>
      </c>
      <c r="S95" s="98">
        <v>1.1638060456018862</v>
      </c>
      <c r="T95" s="98">
        <v>1.1173864363704586</v>
      </c>
      <c r="U95" s="98">
        <v>0.96978611895538691</v>
      </c>
      <c r="V95" s="98">
        <v>0.96297141611667592</v>
      </c>
      <c r="W95" s="98">
        <v>1.1516345378078363</v>
      </c>
      <c r="DA95" s="63" t="s">
        <v>1827</v>
      </c>
    </row>
    <row r="96" spans="1:105" ht="12" customHeight="1" x14ac:dyDescent="0.25">
      <c r="A96" s="106" t="s">
        <v>122</v>
      </c>
      <c r="B96" s="101">
        <v>20.937240289684016</v>
      </c>
      <c r="C96" s="101">
        <v>31.961146886479249</v>
      </c>
      <c r="D96" s="101">
        <v>31.948762340307404</v>
      </c>
      <c r="E96" s="101">
        <v>29.388010207308898</v>
      </c>
      <c r="F96" s="101">
        <v>32.044874776508024</v>
      </c>
      <c r="G96" s="101">
        <v>42.503414469222406</v>
      </c>
      <c r="H96" s="101">
        <v>55.983922041499923</v>
      </c>
      <c r="I96" s="101">
        <v>63.631423778644844</v>
      </c>
      <c r="J96" s="101">
        <v>68.353272683974254</v>
      </c>
      <c r="K96" s="101">
        <v>71.281229740667357</v>
      </c>
      <c r="L96" s="101">
        <v>80.327358004640232</v>
      </c>
      <c r="M96" s="101">
        <v>99.577429505242236</v>
      </c>
      <c r="N96" s="101">
        <v>106.90503826713363</v>
      </c>
      <c r="O96" s="101">
        <v>111.04975373602953</v>
      </c>
      <c r="P96" s="101">
        <v>111.56715031492053</v>
      </c>
      <c r="Q96" s="101">
        <v>100.75254427078869</v>
      </c>
      <c r="R96" s="101">
        <v>93.678770405132639</v>
      </c>
      <c r="S96" s="101">
        <v>89.716641163612877</v>
      </c>
      <c r="T96" s="101">
        <v>86.2308268786676</v>
      </c>
      <c r="U96" s="101">
        <v>91.06601824681168</v>
      </c>
      <c r="V96" s="101">
        <v>98.264265437338096</v>
      </c>
      <c r="W96" s="101">
        <v>104.26375325195862</v>
      </c>
      <c r="DA96" s="131" t="s">
        <v>1828</v>
      </c>
    </row>
    <row r="97" spans="1:105" ht="12" customHeight="1" x14ac:dyDescent="0.25">
      <c r="A97" s="107" t="s">
        <v>121</v>
      </c>
      <c r="B97" s="104">
        <v>3.6556188631786726</v>
      </c>
      <c r="C97" s="104">
        <v>5.1565739142109299</v>
      </c>
      <c r="D97" s="104">
        <v>5.0777271510486415</v>
      </c>
      <c r="E97" s="104">
        <v>4.9833072773934504</v>
      </c>
      <c r="F97" s="104">
        <v>5.8819411137891482</v>
      </c>
      <c r="G97" s="104">
        <v>7.8834427651795487</v>
      </c>
      <c r="H97" s="104">
        <v>11.542100235693047</v>
      </c>
      <c r="I97" s="104">
        <v>19.131282592736746</v>
      </c>
      <c r="J97" s="104">
        <v>30.027021808025768</v>
      </c>
      <c r="K97" s="104">
        <v>41.246173342757814</v>
      </c>
      <c r="L97" s="104">
        <v>49.280014539734381</v>
      </c>
      <c r="M97" s="104">
        <v>53.426755407537279</v>
      </c>
      <c r="N97" s="104">
        <v>59.097388817722475</v>
      </c>
      <c r="O97" s="104">
        <v>67.679163993346677</v>
      </c>
      <c r="P97" s="104">
        <v>75.052289102970818</v>
      </c>
      <c r="Q97" s="104">
        <v>69.885765063636427</v>
      </c>
      <c r="R97" s="104">
        <v>67.450527586113566</v>
      </c>
      <c r="S97" s="104">
        <v>69.177155148639585</v>
      </c>
      <c r="T97" s="104">
        <v>70.824833376423598</v>
      </c>
      <c r="U97" s="104">
        <v>80.632720332135591</v>
      </c>
      <c r="V97" s="104">
        <v>87.682665543742274</v>
      </c>
      <c r="W97" s="104">
        <v>92.485290435195395</v>
      </c>
      <c r="DA97" s="132" t="s">
        <v>1829</v>
      </c>
    </row>
    <row r="98" spans="1:105" ht="12" customHeight="1" x14ac:dyDescent="0.25">
      <c r="A98" s="108" t="s">
        <v>53</v>
      </c>
      <c r="B98" s="98">
        <v>0.400068610441701</v>
      </c>
      <c r="C98" s="98">
        <v>1.1186161974141191</v>
      </c>
      <c r="D98" s="98">
        <v>0.46421093781760103</v>
      </c>
      <c r="E98" s="98">
        <v>0.28779040637574593</v>
      </c>
      <c r="F98" s="98">
        <v>0.45824243058401293</v>
      </c>
      <c r="G98" s="98">
        <v>0.61326172580978211</v>
      </c>
      <c r="H98" s="98">
        <v>1.2128575062428522</v>
      </c>
      <c r="I98" s="98">
        <v>1.7138769486541121</v>
      </c>
      <c r="J98" s="98">
        <v>2.5499776760147244</v>
      </c>
      <c r="K98" s="98">
        <v>3.3291879203345793</v>
      </c>
      <c r="L98" s="98">
        <v>3.8640982610417671</v>
      </c>
      <c r="M98" s="98">
        <v>5.9330020571819286</v>
      </c>
      <c r="N98" s="98">
        <v>4.7376072149342292</v>
      </c>
      <c r="O98" s="98">
        <v>3.6248815855104235</v>
      </c>
      <c r="P98" s="98">
        <v>7.4314717131528285</v>
      </c>
      <c r="Q98" s="98">
        <v>2.0244889236393093</v>
      </c>
      <c r="R98" s="98">
        <v>2.7352295707360503</v>
      </c>
      <c r="S98" s="98">
        <v>4.7065626733763377</v>
      </c>
      <c r="T98" s="98">
        <v>5.4361430138671558</v>
      </c>
      <c r="U98" s="98">
        <v>7.7384271236083961</v>
      </c>
      <c r="V98" s="98">
        <v>6.9498352830361512</v>
      </c>
      <c r="W98" s="98">
        <v>5.9527383287678584</v>
      </c>
      <c r="DA98" s="63" t="s">
        <v>1830</v>
      </c>
    </row>
    <row r="99" spans="1:105" ht="12" customHeight="1" x14ac:dyDescent="0.25">
      <c r="A99" s="108" t="s">
        <v>52</v>
      </c>
      <c r="B99" s="98">
        <v>3.2555502527369717</v>
      </c>
      <c r="C99" s="98">
        <v>4.0379577167968108</v>
      </c>
      <c r="D99" s="98">
        <v>4.6135162132310406</v>
      </c>
      <c r="E99" s="98">
        <v>4.6955168710177047</v>
      </c>
      <c r="F99" s="98">
        <v>5.423698683205135</v>
      </c>
      <c r="G99" s="98">
        <v>7.270181039369767</v>
      </c>
      <c r="H99" s="98">
        <v>10.329242729450195</v>
      </c>
      <c r="I99" s="98">
        <v>17.417405644082635</v>
      </c>
      <c r="J99" s="98">
        <v>27.477044132011045</v>
      </c>
      <c r="K99" s="98">
        <v>37.916985422423231</v>
      </c>
      <c r="L99" s="98">
        <v>45.415916278692613</v>
      </c>
      <c r="M99" s="98">
        <v>47.493753350355348</v>
      </c>
      <c r="N99" s="98">
        <v>54.359781602788246</v>
      </c>
      <c r="O99" s="98">
        <v>64.054282407836254</v>
      </c>
      <c r="P99" s="98">
        <v>67.620817389817987</v>
      </c>
      <c r="Q99" s="98">
        <v>67.861276139997116</v>
      </c>
      <c r="R99" s="98">
        <v>64.715298015377513</v>
      </c>
      <c r="S99" s="98">
        <v>64.470592475263246</v>
      </c>
      <c r="T99" s="98">
        <v>65.388690362556446</v>
      </c>
      <c r="U99" s="98">
        <v>72.894293208527188</v>
      </c>
      <c r="V99" s="98">
        <v>80.732830260706123</v>
      </c>
      <c r="W99" s="98">
        <v>86.532552106427531</v>
      </c>
      <c r="DA99" s="63" t="s">
        <v>1831</v>
      </c>
    </row>
    <row r="100" spans="1:105" ht="12" customHeight="1" x14ac:dyDescent="0.25">
      <c r="A100" s="121" t="s">
        <v>54</v>
      </c>
      <c r="B100" s="122">
        <v>122.16696850461567</v>
      </c>
      <c r="C100" s="122">
        <v>132.49163573968059</v>
      </c>
      <c r="D100" s="122">
        <v>126.29123680487801</v>
      </c>
      <c r="E100" s="122">
        <v>123.54302733313578</v>
      </c>
      <c r="F100" s="122">
        <v>118.86461871070523</v>
      </c>
      <c r="G100" s="122">
        <v>120.97523639422965</v>
      </c>
      <c r="H100" s="122">
        <v>141.48623527419011</v>
      </c>
      <c r="I100" s="122">
        <v>149.5356511807172</v>
      </c>
      <c r="J100" s="122">
        <v>160.19735477298354</v>
      </c>
      <c r="K100" s="122">
        <v>171.14852481202368</v>
      </c>
      <c r="L100" s="122">
        <v>188.52457747303094</v>
      </c>
      <c r="M100" s="122">
        <v>193.83948590625579</v>
      </c>
      <c r="N100" s="122">
        <v>202.6234268677506</v>
      </c>
      <c r="O100" s="122">
        <v>195.86301283430814</v>
      </c>
      <c r="P100" s="122">
        <v>218.47956744034843</v>
      </c>
      <c r="Q100" s="122">
        <v>209.64348296107377</v>
      </c>
      <c r="R100" s="122">
        <v>189.75690551566183</v>
      </c>
      <c r="S100" s="122">
        <v>181.60056383062471</v>
      </c>
      <c r="T100" s="122">
        <v>184.394896975672</v>
      </c>
      <c r="U100" s="122">
        <v>175.17851608954601</v>
      </c>
      <c r="V100" s="122">
        <v>177.46463363383896</v>
      </c>
      <c r="W100" s="122">
        <v>184.55995162174685</v>
      </c>
      <c r="DA100" s="130" t="s">
        <v>1832</v>
      </c>
    </row>
    <row r="101" spans="1:105" ht="12" customHeight="1" x14ac:dyDescent="0.25">
      <c r="A101" s="97" t="s">
        <v>207</v>
      </c>
      <c r="B101" s="98">
        <v>10.819053638384499</v>
      </c>
      <c r="C101" s="98">
        <v>12.424269439661247</v>
      </c>
      <c r="D101" s="98">
        <v>12.145352293777879</v>
      </c>
      <c r="E101" s="98">
        <v>12.757363333319072</v>
      </c>
      <c r="F101" s="98">
        <v>12.176783083380498</v>
      </c>
      <c r="G101" s="98">
        <v>12.495222637391906</v>
      </c>
      <c r="H101" s="98">
        <v>14.571007026053492</v>
      </c>
      <c r="I101" s="98">
        <v>14.16778097372609</v>
      </c>
      <c r="J101" s="98">
        <v>14.068240344436051</v>
      </c>
      <c r="K101" s="98">
        <v>14.100022384854388</v>
      </c>
      <c r="L101" s="98">
        <v>14.727173565379536</v>
      </c>
      <c r="M101" s="98">
        <v>14.788883843070666</v>
      </c>
      <c r="N101" s="98">
        <v>15.030884518911749</v>
      </c>
      <c r="O101" s="98">
        <v>15.096371777754651</v>
      </c>
      <c r="P101" s="98">
        <v>15.194862822622367</v>
      </c>
      <c r="Q101" s="98">
        <v>15.072316122031276</v>
      </c>
      <c r="R101" s="98">
        <v>10.939882339290042</v>
      </c>
      <c r="S101" s="98">
        <v>10.981285132646427</v>
      </c>
      <c r="T101" s="98">
        <v>11.027432921047478</v>
      </c>
      <c r="U101" s="98">
        <v>11.110022205458913</v>
      </c>
      <c r="V101" s="98">
        <v>11.162818733277474</v>
      </c>
      <c r="W101" s="98">
        <v>11.214278313046872</v>
      </c>
      <c r="DA101" s="63" t="s">
        <v>1833</v>
      </c>
    </row>
    <row r="102" spans="1:105" ht="12" customHeight="1" x14ac:dyDescent="0.25">
      <c r="A102" s="97" t="s">
        <v>50</v>
      </c>
      <c r="B102" s="98">
        <v>37.745417996457022</v>
      </c>
      <c r="C102" s="98">
        <v>35.962043763049635</v>
      </c>
      <c r="D102" s="98">
        <v>34.856928072330959</v>
      </c>
      <c r="E102" s="98">
        <v>33.063073048000952</v>
      </c>
      <c r="F102" s="98">
        <v>31.936797427060196</v>
      </c>
      <c r="G102" s="98">
        <v>31.052441638968979</v>
      </c>
      <c r="H102" s="98">
        <v>29.969003637927983</v>
      </c>
      <c r="I102" s="98">
        <v>31.695799763091379</v>
      </c>
      <c r="J102" s="98">
        <v>33.930800638961898</v>
      </c>
      <c r="K102" s="98">
        <v>37.090918452850104</v>
      </c>
      <c r="L102" s="98">
        <v>39.472669099747463</v>
      </c>
      <c r="M102" s="98">
        <v>42.771341880668189</v>
      </c>
      <c r="N102" s="98">
        <v>45.068831899753519</v>
      </c>
      <c r="O102" s="98">
        <v>47.294793647442191</v>
      </c>
      <c r="P102" s="98">
        <v>47.44343820199316</v>
      </c>
      <c r="Q102" s="98">
        <v>45.848198705765505</v>
      </c>
      <c r="R102" s="98">
        <v>42.457876490942198</v>
      </c>
      <c r="S102" s="98">
        <v>40.362736321237371</v>
      </c>
      <c r="T102" s="98">
        <v>38.487006119707978</v>
      </c>
      <c r="U102" s="98">
        <v>31.910172013219253</v>
      </c>
      <c r="V102" s="98">
        <v>29.627198203309391</v>
      </c>
      <c r="W102" s="98">
        <v>31.771774663576206</v>
      </c>
      <c r="DA102" s="63" t="s">
        <v>1834</v>
      </c>
    </row>
    <row r="103" spans="1:105" ht="12" customHeight="1" x14ac:dyDescent="0.25">
      <c r="A103" s="109" t="s">
        <v>120</v>
      </c>
      <c r="B103" s="33">
        <v>73.602496869774143</v>
      </c>
      <c r="C103" s="33">
        <v>84.105322536969709</v>
      </c>
      <c r="D103" s="33">
        <v>79.288956438769176</v>
      </c>
      <c r="E103" s="33">
        <v>77.722590951815761</v>
      </c>
      <c r="F103" s="33">
        <v>74.751038200264531</v>
      </c>
      <c r="G103" s="33">
        <v>77.427572117868763</v>
      </c>
      <c r="H103" s="33">
        <v>96.946224610208631</v>
      </c>
      <c r="I103" s="33">
        <v>103.67207044389973</v>
      </c>
      <c r="J103" s="33">
        <v>112.19831378958558</v>
      </c>
      <c r="K103" s="33">
        <v>119.95758397431919</v>
      </c>
      <c r="L103" s="33">
        <v>134.32473480790395</v>
      </c>
      <c r="M103" s="33">
        <v>136.27926018251694</v>
      </c>
      <c r="N103" s="33">
        <v>142.52371044908531</v>
      </c>
      <c r="O103" s="33">
        <v>133.47184740911129</v>
      </c>
      <c r="P103" s="33">
        <v>155.84126641573289</v>
      </c>
      <c r="Q103" s="33">
        <v>148.72296813327699</v>
      </c>
      <c r="R103" s="33">
        <v>136.35914668542958</v>
      </c>
      <c r="S103" s="33">
        <v>130.25654237674092</v>
      </c>
      <c r="T103" s="33">
        <v>134.88045793491654</v>
      </c>
      <c r="U103" s="33">
        <v>132.15832187086784</v>
      </c>
      <c r="V103" s="33">
        <v>136.67461669725211</v>
      </c>
      <c r="W103" s="33">
        <v>141.57389864512376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7.8883185787033294E-2</v>
      </c>
      <c r="C105" s="117">
        <f t="shared" si="35"/>
        <v>8.0683867040633572E-2</v>
      </c>
      <c r="D105" s="117">
        <f t="shared" si="35"/>
        <v>7.9713859555362102E-2</v>
      </c>
      <c r="E105" s="117">
        <f t="shared" si="35"/>
        <v>8.0102663708683811E-2</v>
      </c>
      <c r="F105" s="117">
        <f t="shared" si="35"/>
        <v>7.9452151130602292E-2</v>
      </c>
      <c r="G105" s="117">
        <f t="shared" si="35"/>
        <v>8.0360567027613405E-2</v>
      </c>
      <c r="H105" s="117">
        <f t="shared" si="35"/>
        <v>8.2362590015531395E-2</v>
      </c>
      <c r="I105" s="117">
        <f t="shared" si="35"/>
        <v>8.2433478197482229E-2</v>
      </c>
      <c r="J105" s="117">
        <f t="shared" si="35"/>
        <v>8.3693146787463313E-2</v>
      </c>
      <c r="K105" s="117">
        <f t="shared" si="35"/>
        <v>8.5939696819999425E-2</v>
      </c>
      <c r="L105" s="117">
        <f t="shared" si="35"/>
        <v>8.6800945836985111E-2</v>
      </c>
      <c r="M105" s="117">
        <f t="shared" si="35"/>
        <v>8.8215705670814479E-2</v>
      </c>
      <c r="N105" s="117">
        <f t="shared" si="35"/>
        <v>8.9488364620165656E-2</v>
      </c>
      <c r="O105" s="117">
        <f t="shared" si="35"/>
        <v>8.9892985696474192E-2</v>
      </c>
      <c r="P105" s="117">
        <f t="shared" si="35"/>
        <v>9.1365989877465081E-2</v>
      </c>
      <c r="Q105" s="117">
        <f t="shared" si="35"/>
        <v>9.297642117170056E-2</v>
      </c>
      <c r="R105" s="117">
        <f t="shared" ref="R105:V105" si="36">R106+R109+R111+R120</f>
        <v>9.390708418846036E-2</v>
      </c>
      <c r="S105" s="117">
        <f t="shared" si="36"/>
        <v>9.4430293489239495E-2</v>
      </c>
      <c r="T105" s="117">
        <f t="shared" si="36"/>
        <v>9.4452569025425898E-2</v>
      </c>
      <c r="U105" s="117">
        <f t="shared" si="36"/>
        <v>9.3950196716047096E-2</v>
      </c>
      <c r="V105" s="117">
        <f t="shared" si="36"/>
        <v>9.4659395496331039E-2</v>
      </c>
      <c r="W105" s="117">
        <f t="shared" ref="W105" si="37">W106+W109+W111+W120</f>
        <v>9.5687588117944533E-2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5.5734991065806865E-2</v>
      </c>
      <c r="C106" s="122">
        <f t="shared" si="38"/>
        <v>5.5834328172538208E-2</v>
      </c>
      <c r="D106" s="122">
        <f t="shared" si="38"/>
        <v>5.6537950275195294E-2</v>
      </c>
      <c r="E106" s="122">
        <f t="shared" si="38"/>
        <v>5.7539043098886092E-2</v>
      </c>
      <c r="F106" s="122">
        <f t="shared" si="38"/>
        <v>5.8266510072368632E-2</v>
      </c>
      <c r="G106" s="122">
        <f t="shared" si="38"/>
        <v>5.868285661890333E-2</v>
      </c>
      <c r="H106" s="122">
        <f t="shared" si="38"/>
        <v>5.9061110697526772E-2</v>
      </c>
      <c r="I106" s="122">
        <f t="shared" si="38"/>
        <v>5.9581226260099034E-2</v>
      </c>
      <c r="J106" s="122">
        <f t="shared" si="38"/>
        <v>5.9832147865854217E-2</v>
      </c>
      <c r="K106" s="122">
        <f t="shared" si="38"/>
        <v>6.0846296681570891E-2</v>
      </c>
      <c r="L106" s="122">
        <f t="shared" si="38"/>
        <v>6.2208848088505034E-2</v>
      </c>
      <c r="M106" s="122">
        <f t="shared" si="38"/>
        <v>6.1919458318290405E-2</v>
      </c>
      <c r="N106" s="122">
        <f t="shared" si="38"/>
        <v>6.2569199282357504E-2</v>
      </c>
      <c r="O106" s="122">
        <f t="shared" si="38"/>
        <v>6.2574956454272732E-2</v>
      </c>
      <c r="P106" s="122">
        <f t="shared" si="38"/>
        <v>6.2368509098312534E-2</v>
      </c>
      <c r="Q106" s="122">
        <f t="shared" si="38"/>
        <v>6.247783775339779E-2</v>
      </c>
      <c r="R106" s="122">
        <f t="shared" ref="R106:V106" si="39">SUM(R107:R108)</f>
        <v>6.1020728793502434E-2</v>
      </c>
      <c r="S106" s="122">
        <f t="shared" si="39"/>
        <v>6.1391230948977631E-2</v>
      </c>
      <c r="T106" s="122">
        <f t="shared" si="39"/>
        <v>6.2715617449056654E-2</v>
      </c>
      <c r="U106" s="122">
        <f t="shared" si="39"/>
        <v>6.2553064554588741E-2</v>
      </c>
      <c r="V106" s="122">
        <f t="shared" si="39"/>
        <v>6.3048336966027768E-2</v>
      </c>
      <c r="W106" s="122">
        <f t="shared" ref="W106" si="40">SUM(W107:W108)</f>
        <v>6.3581376809935322E-2</v>
      </c>
      <c r="DA106" s="130" t="s">
        <v>1837</v>
      </c>
    </row>
    <row r="107" spans="1:105" ht="12" customHeight="1" x14ac:dyDescent="0.25">
      <c r="A107" s="97" t="s">
        <v>202</v>
      </c>
      <c r="B107" s="98">
        <v>5.549121387394583E-2</v>
      </c>
      <c r="C107" s="98">
        <v>5.5589951316193563E-2</v>
      </c>
      <c r="D107" s="98">
        <v>5.629861283189664E-2</v>
      </c>
      <c r="E107" s="98">
        <v>5.7311217407268175E-2</v>
      </c>
      <c r="F107" s="98">
        <v>5.803633597886014E-2</v>
      </c>
      <c r="G107" s="98">
        <v>5.8458907423563515E-2</v>
      </c>
      <c r="H107" s="98">
        <v>5.8844877522116507E-2</v>
      </c>
      <c r="I107" s="98">
        <v>5.9364910710601182E-2</v>
      </c>
      <c r="J107" s="98">
        <v>5.9620254186088191E-2</v>
      </c>
      <c r="K107" s="98">
        <v>6.0638789287368024E-2</v>
      </c>
      <c r="L107" s="98">
        <v>6.1998781434585301E-2</v>
      </c>
      <c r="M107" s="98">
        <v>6.1707868778116154E-2</v>
      </c>
      <c r="N107" s="98">
        <v>6.235794763081156E-2</v>
      </c>
      <c r="O107" s="98">
        <v>6.2360787687805522E-2</v>
      </c>
      <c r="P107" s="98">
        <v>6.2152503566590897E-2</v>
      </c>
      <c r="Q107" s="98">
        <v>6.226970086847803E-2</v>
      </c>
      <c r="R107" s="98">
        <v>6.0817012759752972E-2</v>
      </c>
      <c r="S107" s="98">
        <v>6.118968234695929E-2</v>
      </c>
      <c r="T107" s="98">
        <v>6.2508418725183576E-2</v>
      </c>
      <c r="U107" s="98">
        <v>6.2348848046479083E-2</v>
      </c>
      <c r="V107" s="98">
        <v>6.2842180434416195E-2</v>
      </c>
      <c r="W107" s="98">
        <v>6.3372661058288732E-2</v>
      </c>
      <c r="DA107" s="63" t="s">
        <v>1838</v>
      </c>
    </row>
    <row r="108" spans="1:105" ht="12" customHeight="1" x14ac:dyDescent="0.25">
      <c r="A108" s="97" t="s">
        <v>53</v>
      </c>
      <c r="B108" s="98">
        <v>2.437771918610371E-4</v>
      </c>
      <c r="C108" s="98">
        <v>2.4437685634464898E-4</v>
      </c>
      <c r="D108" s="98">
        <v>2.3933744329865554E-4</v>
      </c>
      <c r="E108" s="98">
        <v>2.2782569161791642E-4</v>
      </c>
      <c r="F108" s="98">
        <v>2.3017409350848948E-4</v>
      </c>
      <c r="G108" s="98">
        <v>2.2394919533981521E-4</v>
      </c>
      <c r="H108" s="98">
        <v>2.162331754102687E-4</v>
      </c>
      <c r="I108" s="98">
        <v>2.1631554949785159E-4</v>
      </c>
      <c r="J108" s="98">
        <v>2.1189367976602575E-4</v>
      </c>
      <c r="K108" s="98">
        <v>2.0750739420286748E-4</v>
      </c>
      <c r="L108" s="98">
        <v>2.1006665391973056E-4</v>
      </c>
      <c r="M108" s="98">
        <v>2.1158954017425215E-4</v>
      </c>
      <c r="N108" s="98">
        <v>2.1125165154594402E-4</v>
      </c>
      <c r="O108" s="98">
        <v>2.1416876646720477E-4</v>
      </c>
      <c r="P108" s="98">
        <v>2.1600553172163752E-4</v>
      </c>
      <c r="Q108" s="98">
        <v>2.0813688491975701E-4</v>
      </c>
      <c r="R108" s="98">
        <v>2.0371603374945868E-4</v>
      </c>
      <c r="S108" s="98">
        <v>2.0154860201834112E-4</v>
      </c>
      <c r="T108" s="98">
        <v>2.0719872387308034E-4</v>
      </c>
      <c r="U108" s="98">
        <v>2.042165081096559E-4</v>
      </c>
      <c r="V108" s="98">
        <v>2.0615653161157904E-4</v>
      </c>
      <c r="W108" s="98">
        <v>2.0871575164659677E-4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8.7098799529447784E-4</v>
      </c>
      <c r="C109" s="122">
        <f t="shared" si="41"/>
        <v>1.1284176212069863E-3</v>
      </c>
      <c r="D109" s="122">
        <f t="shared" si="41"/>
        <v>8.7286149865326392E-4</v>
      </c>
      <c r="E109" s="122">
        <f t="shared" si="41"/>
        <v>1.7224309339655178E-3</v>
      </c>
      <c r="F109" s="122">
        <f t="shared" si="41"/>
        <v>1.3638681136413111E-3</v>
      </c>
      <c r="G109" s="122">
        <f t="shared" si="41"/>
        <v>1.794600816869707E-3</v>
      </c>
      <c r="H109" s="122">
        <f t="shared" si="41"/>
        <v>2.1184516204886339E-3</v>
      </c>
      <c r="I109" s="122">
        <f t="shared" si="41"/>
        <v>1.4619841395625364E-3</v>
      </c>
      <c r="J109" s="122">
        <f t="shared" si="41"/>
        <v>2.0043295314177553E-3</v>
      </c>
      <c r="K109" s="122">
        <f t="shared" si="41"/>
        <v>3.5109662726024661E-3</v>
      </c>
      <c r="L109" s="122">
        <f t="shared" si="41"/>
        <v>3.6180863117306577E-3</v>
      </c>
      <c r="M109" s="122">
        <f t="shared" si="41"/>
        <v>3.7939706462371708E-3</v>
      </c>
      <c r="N109" s="122">
        <f t="shared" si="41"/>
        <v>4.0353823576668958E-3</v>
      </c>
      <c r="O109" s="122">
        <f t="shared" si="41"/>
        <v>4.1274848254763694E-3</v>
      </c>
      <c r="P109" s="122">
        <f t="shared" si="41"/>
        <v>3.3893956211809456E-3</v>
      </c>
      <c r="Q109" s="122">
        <f t="shared" si="41"/>
        <v>5.3636168227365983E-3</v>
      </c>
      <c r="R109" s="122">
        <f t="shared" si="41"/>
        <v>4.8745540959065688E-3</v>
      </c>
      <c r="S109" s="122">
        <f t="shared" si="41"/>
        <v>5.0397896376075451E-3</v>
      </c>
      <c r="T109" s="122">
        <f t="shared" si="41"/>
        <v>4.0986919464817122E-3</v>
      </c>
      <c r="U109" s="122">
        <f t="shared" si="41"/>
        <v>3.4383952623206677E-3</v>
      </c>
      <c r="V109" s="122">
        <f t="shared" si="41"/>
        <v>3.2440518369081291E-3</v>
      </c>
      <c r="W109" s="122">
        <f t="shared" si="41"/>
        <v>3.1305849969801161E-3</v>
      </c>
      <c r="DA109" s="130" t="s">
        <v>1840</v>
      </c>
    </row>
    <row r="110" spans="1:105" ht="12" customHeight="1" x14ac:dyDescent="0.25">
      <c r="A110" s="97" t="s">
        <v>53</v>
      </c>
      <c r="B110" s="98">
        <v>8.7098799529447784E-4</v>
      </c>
      <c r="C110" s="98">
        <v>1.1284176212069863E-3</v>
      </c>
      <c r="D110" s="98">
        <v>8.7286149865326392E-4</v>
      </c>
      <c r="E110" s="98">
        <v>1.7224309339655178E-3</v>
      </c>
      <c r="F110" s="98">
        <v>1.3638681136413111E-3</v>
      </c>
      <c r="G110" s="98">
        <v>1.794600816869707E-3</v>
      </c>
      <c r="H110" s="98">
        <v>2.1184516204886339E-3</v>
      </c>
      <c r="I110" s="98">
        <v>1.4619841395625364E-3</v>
      </c>
      <c r="J110" s="98">
        <v>2.0043295314177553E-3</v>
      </c>
      <c r="K110" s="98">
        <v>3.5109662726024661E-3</v>
      </c>
      <c r="L110" s="98">
        <v>3.6180863117306577E-3</v>
      </c>
      <c r="M110" s="98">
        <v>3.7939706462371708E-3</v>
      </c>
      <c r="N110" s="98">
        <v>4.0353823576668958E-3</v>
      </c>
      <c r="O110" s="98">
        <v>4.1274848254763694E-3</v>
      </c>
      <c r="P110" s="98">
        <v>3.3893956211809456E-3</v>
      </c>
      <c r="Q110" s="98">
        <v>5.3636168227365983E-3</v>
      </c>
      <c r="R110" s="98">
        <v>4.8745540959065688E-3</v>
      </c>
      <c r="S110" s="98">
        <v>5.0397896376075451E-3</v>
      </c>
      <c r="T110" s="98">
        <v>4.0986919464817122E-3</v>
      </c>
      <c r="U110" s="98">
        <v>3.4383952623206677E-3</v>
      </c>
      <c r="V110" s="98">
        <v>3.2440518369081291E-3</v>
      </c>
      <c r="W110" s="98">
        <v>3.1305849969801161E-3</v>
      </c>
      <c r="DA110" s="63" t="s">
        <v>1841</v>
      </c>
    </row>
    <row r="111" spans="1:105" ht="12" customHeight="1" x14ac:dyDescent="0.25">
      <c r="A111" s="121" t="s">
        <v>55</v>
      </c>
      <c r="B111" s="122">
        <v>1.4092714950832766E-2</v>
      </c>
      <c r="C111" s="122">
        <v>1.4902110357173521E-2</v>
      </c>
      <c r="D111" s="122">
        <v>1.3887725805186719E-2</v>
      </c>
      <c r="E111" s="122">
        <v>1.2618871763984187E-2</v>
      </c>
      <c r="F111" s="122">
        <v>1.1992839204714292E-2</v>
      </c>
      <c r="G111" s="122">
        <v>1.205235129025746E-2</v>
      </c>
      <c r="H111" s="122">
        <v>1.2338665970153633E-2</v>
      </c>
      <c r="I111" s="122">
        <v>1.2502606419880737E-2</v>
      </c>
      <c r="J111" s="122">
        <v>1.3030500622360497E-2</v>
      </c>
      <c r="K111" s="122">
        <v>1.3071011083404374E-2</v>
      </c>
      <c r="L111" s="122">
        <v>1.2185829503730965E-2</v>
      </c>
      <c r="M111" s="122">
        <v>1.3975243237063249E-2</v>
      </c>
      <c r="N111" s="122">
        <v>1.4350746737467578E-2</v>
      </c>
      <c r="O111" s="122">
        <v>1.5317549478094616E-2</v>
      </c>
      <c r="P111" s="122">
        <v>1.652261684793252E-2</v>
      </c>
      <c r="Q111" s="122">
        <v>1.5965566189358401E-2</v>
      </c>
      <c r="R111" s="122">
        <v>1.8525588348562386E-2</v>
      </c>
      <c r="S111" s="122">
        <v>1.8335621274205408E-2</v>
      </c>
      <c r="T111" s="122">
        <v>1.7473681315478801E-2</v>
      </c>
      <c r="U111" s="122">
        <v>1.8404730479647354E-2</v>
      </c>
      <c r="V111" s="122">
        <v>1.8777041109868463E-2</v>
      </c>
      <c r="W111" s="122">
        <v>1.9082720823095707E-2</v>
      </c>
      <c r="DA111" s="130" t="s">
        <v>1842</v>
      </c>
    </row>
    <row r="112" spans="1:105" ht="12" customHeight="1" x14ac:dyDescent="0.25">
      <c r="A112" s="97" t="s">
        <v>130</v>
      </c>
      <c r="B112" s="98">
        <v>9.9316310934385796E-3</v>
      </c>
      <c r="C112" s="98">
        <v>1.0026867704611338E-2</v>
      </c>
      <c r="D112" s="98">
        <v>9.546115721934121E-3</v>
      </c>
      <c r="E112" s="98">
        <v>8.7876707653951822E-3</v>
      </c>
      <c r="F112" s="98">
        <v>8.3439061933457594E-3</v>
      </c>
      <c r="G112" s="98">
        <v>8.3423540363728871E-3</v>
      </c>
      <c r="H112" s="98">
        <v>8.4827394472547033E-3</v>
      </c>
      <c r="I112" s="98">
        <v>8.6808120811172236E-3</v>
      </c>
      <c r="J112" s="98">
        <v>9.1548965352094593E-3</v>
      </c>
      <c r="K112" s="98">
        <v>8.873247968286339E-3</v>
      </c>
      <c r="L112" s="98">
        <v>8.3771504998639747E-3</v>
      </c>
      <c r="M112" s="98">
        <v>9.6367028824908656E-3</v>
      </c>
      <c r="N112" s="98">
        <v>1.0009724999240232E-2</v>
      </c>
      <c r="O112" s="98">
        <v>1.087913363663107E-2</v>
      </c>
      <c r="P112" s="98">
        <v>1.1240318914641665E-2</v>
      </c>
      <c r="Q112" s="98">
        <v>1.1322656630890764E-2</v>
      </c>
      <c r="R112" s="98">
        <v>1.29826774490553E-2</v>
      </c>
      <c r="S112" s="98">
        <v>1.2843185184133672E-2</v>
      </c>
      <c r="T112" s="98">
        <v>1.1747709683692506E-2</v>
      </c>
      <c r="U112" s="98">
        <v>1.2159756777866548E-2</v>
      </c>
      <c r="V112" s="98">
        <v>1.1997481414604971E-2</v>
      </c>
      <c r="W112" s="98">
        <v>1.1834333231176428E-2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7.0919679772812275E-5</v>
      </c>
      <c r="Q113" s="98">
        <v>7.6205878029612226E-5</v>
      </c>
      <c r="R113" s="98">
        <v>9.1842184031844078E-5</v>
      </c>
      <c r="S113" s="98">
        <v>9.0557069083772659E-5</v>
      </c>
      <c r="T113" s="98">
        <v>8.3779043206607521E-5</v>
      </c>
      <c r="U113" s="98">
        <v>8.6045595329609442E-5</v>
      </c>
      <c r="V113" s="98">
        <v>8.8897712719217072E-5</v>
      </c>
      <c r="W113" s="98">
        <v>9.1115862359772212E-5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6.8952380137419799E-6</v>
      </c>
      <c r="Q114" s="101">
        <v>6.490953411810193E-7</v>
      </c>
      <c r="R114" s="101">
        <v>7.6259542091181426E-7</v>
      </c>
      <c r="S114" s="101">
        <v>7.4134407727100799E-7</v>
      </c>
      <c r="T114" s="101">
        <v>7.1680979005253987E-7</v>
      </c>
      <c r="U114" s="101">
        <v>7.714675354080917E-7</v>
      </c>
      <c r="V114" s="101">
        <v>7.8767582050127902E-7</v>
      </c>
      <c r="W114" s="101">
        <v>7.8828639772176814E-7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6.4024441759070292E-5</v>
      </c>
      <c r="Q115" s="104">
        <v>7.5556782688431204E-5</v>
      </c>
      <c r="R115" s="104">
        <v>9.1079588610932266E-5</v>
      </c>
      <c r="S115" s="104">
        <v>8.9815725006501645E-5</v>
      </c>
      <c r="T115" s="104">
        <v>8.3062233416554977E-5</v>
      </c>
      <c r="U115" s="104">
        <v>8.5274127794201352E-5</v>
      </c>
      <c r="V115" s="104">
        <v>8.8110036898715794E-5</v>
      </c>
      <c r="W115" s="104">
        <v>9.0327575962050437E-5</v>
      </c>
      <c r="DA115" s="132" t="s">
        <v>1846</v>
      </c>
    </row>
    <row r="116" spans="1:105" ht="12" customHeight="1" x14ac:dyDescent="0.25">
      <c r="A116" s="106" t="s">
        <v>122</v>
      </c>
      <c r="B116" s="101">
        <v>3.5209171101027717E-3</v>
      </c>
      <c r="C116" s="101">
        <v>4.1602563122991815E-3</v>
      </c>
      <c r="D116" s="101">
        <v>3.7385779841271234E-3</v>
      </c>
      <c r="E116" s="101">
        <v>3.267691136488381E-3</v>
      </c>
      <c r="F116" s="101">
        <v>3.0217573124454943E-3</v>
      </c>
      <c r="G116" s="101">
        <v>3.062463129837407E-3</v>
      </c>
      <c r="H116" s="101">
        <v>3.1608993418393064E-3</v>
      </c>
      <c r="I116" s="101">
        <v>2.9450490931469528E-3</v>
      </c>
      <c r="J116" s="101">
        <v>2.8132022035816644E-3</v>
      </c>
      <c r="K116" s="101">
        <v>2.5534887577323101E-3</v>
      </c>
      <c r="L116" s="101">
        <v>2.1936703321720863E-3</v>
      </c>
      <c r="M116" s="101">
        <v>2.6432007115359687E-3</v>
      </c>
      <c r="N116" s="101">
        <v>2.5361953824793206E-3</v>
      </c>
      <c r="O116" s="101">
        <v>2.5156405407278687E-3</v>
      </c>
      <c r="P116" s="101">
        <v>2.5296627364680673E-3</v>
      </c>
      <c r="Q116" s="101">
        <v>2.1411431693029682E-3</v>
      </c>
      <c r="R116" s="101">
        <v>2.3231091402409181E-3</v>
      </c>
      <c r="S116" s="101">
        <v>2.0900831235577525E-3</v>
      </c>
      <c r="T116" s="101">
        <v>2.389239618984771E-3</v>
      </c>
      <c r="U116" s="101">
        <v>2.9172488075132571E-3</v>
      </c>
      <c r="V116" s="101">
        <v>3.5009682343833575E-3</v>
      </c>
      <c r="W116" s="101">
        <v>4.6136637834400885E-3</v>
      </c>
      <c r="DA116" s="131" t="s">
        <v>1847</v>
      </c>
    </row>
    <row r="117" spans="1:105" ht="12" customHeight="1" x14ac:dyDescent="0.25">
      <c r="A117" s="107" t="s">
        <v>121</v>
      </c>
      <c r="B117" s="104">
        <v>6.4016674729141306E-4</v>
      </c>
      <c r="C117" s="104">
        <v>7.1498634026300064E-4</v>
      </c>
      <c r="D117" s="104">
        <v>6.0303209912547506E-4</v>
      </c>
      <c r="E117" s="104">
        <v>5.6350986210062419E-4</v>
      </c>
      <c r="F117" s="104">
        <v>6.2717569892303815E-4</v>
      </c>
      <c r="G117" s="104">
        <v>6.4753412404716638E-4</v>
      </c>
      <c r="H117" s="104">
        <v>6.9502718105962278E-4</v>
      </c>
      <c r="I117" s="104">
        <v>8.7674524561656047E-4</v>
      </c>
      <c r="J117" s="104">
        <v>1.0624018835693723E-3</v>
      </c>
      <c r="K117" s="104">
        <v>1.6442743573857246E-3</v>
      </c>
      <c r="L117" s="104">
        <v>1.6150086716949039E-3</v>
      </c>
      <c r="M117" s="104">
        <v>1.6953396430364155E-3</v>
      </c>
      <c r="N117" s="104">
        <v>1.8048263557480257E-3</v>
      </c>
      <c r="O117" s="104">
        <v>1.9227753007356771E-3</v>
      </c>
      <c r="P117" s="104">
        <v>2.6817155170499735E-3</v>
      </c>
      <c r="Q117" s="104">
        <v>2.425560511135059E-3</v>
      </c>
      <c r="R117" s="104">
        <v>3.1279595752343251E-3</v>
      </c>
      <c r="S117" s="104">
        <v>3.3117958974302124E-3</v>
      </c>
      <c r="T117" s="104">
        <v>3.2529529695949147E-3</v>
      </c>
      <c r="U117" s="104">
        <v>3.2416792989379407E-3</v>
      </c>
      <c r="V117" s="104">
        <v>3.1896937481609177E-3</v>
      </c>
      <c r="W117" s="104">
        <v>2.543607946119417E-3</v>
      </c>
      <c r="DA117" s="132" t="s">
        <v>1848</v>
      </c>
    </row>
    <row r="118" spans="1:105" ht="12" customHeight="1" x14ac:dyDescent="0.25">
      <c r="A118" s="108" t="s">
        <v>53</v>
      </c>
      <c r="B118" s="98">
        <v>7.0059442908433604E-5</v>
      </c>
      <c r="C118" s="98">
        <v>1.551020725105657E-4</v>
      </c>
      <c r="D118" s="98">
        <v>5.5129802752663049E-5</v>
      </c>
      <c r="E118" s="98">
        <v>3.2543193341973613E-5</v>
      </c>
      <c r="F118" s="98">
        <v>4.8861168637674095E-5</v>
      </c>
      <c r="G118" s="98">
        <v>5.0372395191080765E-5</v>
      </c>
      <c r="H118" s="98">
        <v>7.3034275944351779E-5</v>
      </c>
      <c r="I118" s="98">
        <v>7.8543268545664056E-5</v>
      </c>
      <c r="J118" s="98">
        <v>9.0222104056080312E-5</v>
      </c>
      <c r="K118" s="98">
        <v>1.3271772590476251E-4</v>
      </c>
      <c r="L118" s="98">
        <v>1.2663454461507735E-4</v>
      </c>
      <c r="M118" s="98">
        <v>1.8826622565850434E-4</v>
      </c>
      <c r="N118" s="98">
        <v>1.446858911324879E-4</v>
      </c>
      <c r="O118" s="98">
        <v>1.0298343492239682E-4</v>
      </c>
      <c r="P118" s="98">
        <v>2.6553611150137522E-4</v>
      </c>
      <c r="Q118" s="98">
        <v>7.0264958592617749E-5</v>
      </c>
      <c r="R118" s="98">
        <v>1.2684389333092919E-4</v>
      </c>
      <c r="S118" s="98">
        <v>2.2532257822967751E-4</v>
      </c>
      <c r="T118" s="98">
        <v>2.4967962107466635E-4</v>
      </c>
      <c r="U118" s="98">
        <v>3.1110818176059458E-4</v>
      </c>
      <c r="V118" s="98">
        <v>2.5281902660668647E-4</v>
      </c>
      <c r="W118" s="98">
        <v>1.6371719700478403E-4</v>
      </c>
      <c r="DA118" s="63" t="s">
        <v>1849</v>
      </c>
    </row>
    <row r="119" spans="1:105" ht="12" customHeight="1" x14ac:dyDescent="0.25">
      <c r="A119" s="108" t="s">
        <v>52</v>
      </c>
      <c r="B119" s="98">
        <v>5.7010730438297947E-4</v>
      </c>
      <c r="C119" s="98">
        <v>5.5988426775243499E-4</v>
      </c>
      <c r="D119" s="98">
        <v>5.4790229637281199E-4</v>
      </c>
      <c r="E119" s="98">
        <v>5.3096666875865057E-4</v>
      </c>
      <c r="F119" s="98">
        <v>5.7831453028536403E-4</v>
      </c>
      <c r="G119" s="98">
        <v>5.9716172885608564E-4</v>
      </c>
      <c r="H119" s="98">
        <v>6.2199290511527096E-4</v>
      </c>
      <c r="I119" s="98">
        <v>7.9820197707089642E-4</v>
      </c>
      <c r="J119" s="98">
        <v>9.7217977951329212E-4</v>
      </c>
      <c r="K119" s="98">
        <v>1.511556631480962E-3</v>
      </c>
      <c r="L119" s="98">
        <v>1.4883741270798265E-3</v>
      </c>
      <c r="M119" s="98">
        <v>1.5070734173779111E-3</v>
      </c>
      <c r="N119" s="98">
        <v>1.6601404646155377E-3</v>
      </c>
      <c r="O119" s="98">
        <v>1.8197918658132803E-3</v>
      </c>
      <c r="P119" s="98">
        <v>2.4161794055485982E-3</v>
      </c>
      <c r="Q119" s="98">
        <v>2.3552955525424414E-3</v>
      </c>
      <c r="R119" s="98">
        <v>3.0011156819033957E-3</v>
      </c>
      <c r="S119" s="98">
        <v>3.0864733192005347E-3</v>
      </c>
      <c r="T119" s="98">
        <v>3.0032733485202486E-3</v>
      </c>
      <c r="U119" s="98">
        <v>2.9305711171773463E-3</v>
      </c>
      <c r="V119" s="98">
        <v>2.9368747215542312E-3</v>
      </c>
      <c r="W119" s="98">
        <v>2.3798907491146331E-3</v>
      </c>
      <c r="DA119" s="63" t="s">
        <v>1850</v>
      </c>
    </row>
    <row r="120" spans="1:105" ht="12" customHeight="1" x14ac:dyDescent="0.25">
      <c r="A120" s="121" t="s">
        <v>54</v>
      </c>
      <c r="B120" s="122">
        <v>8.1844917750991987E-3</v>
      </c>
      <c r="C120" s="122">
        <v>8.8190108897148543E-3</v>
      </c>
      <c r="D120" s="122">
        <v>8.4153219763268092E-3</v>
      </c>
      <c r="E120" s="122">
        <v>8.2223179118480084E-3</v>
      </c>
      <c r="F120" s="122">
        <v>7.8289337398780579E-3</v>
      </c>
      <c r="G120" s="122">
        <v>7.8307583015829185E-3</v>
      </c>
      <c r="H120" s="122">
        <v>8.8443617273623529E-3</v>
      </c>
      <c r="I120" s="122">
        <v>8.8876613779399222E-3</v>
      </c>
      <c r="J120" s="122">
        <v>8.8261687678308533E-3</v>
      </c>
      <c r="K120" s="122">
        <v>8.5114227824216893E-3</v>
      </c>
      <c r="L120" s="122">
        <v>8.7881819330184532E-3</v>
      </c>
      <c r="M120" s="122">
        <v>8.5270334692236684E-3</v>
      </c>
      <c r="N120" s="122">
        <v>8.5330362426736788E-3</v>
      </c>
      <c r="O120" s="122">
        <v>7.8729949386304766E-3</v>
      </c>
      <c r="P120" s="122">
        <v>9.0854683100390788E-3</v>
      </c>
      <c r="Q120" s="122">
        <v>9.1694004062077665E-3</v>
      </c>
      <c r="R120" s="122">
        <v>9.4862129504889696E-3</v>
      </c>
      <c r="S120" s="122">
        <v>9.6636516284489115E-3</v>
      </c>
      <c r="T120" s="122">
        <v>1.0164578314408734E-2</v>
      </c>
      <c r="U120" s="122">
        <v>9.5540064194903421E-3</v>
      </c>
      <c r="V120" s="122">
        <v>9.589965583526679E-3</v>
      </c>
      <c r="W120" s="122">
        <v>9.8929054879333903E-3</v>
      </c>
      <c r="DA120" s="130" t="s">
        <v>1851</v>
      </c>
    </row>
    <row r="121" spans="1:105" ht="12" customHeight="1" x14ac:dyDescent="0.25">
      <c r="A121" s="97" t="s">
        <v>50</v>
      </c>
      <c r="B121" s="98">
        <v>2.7782230096985122E-3</v>
      </c>
      <c r="C121" s="98">
        <v>2.6453001094826436E-3</v>
      </c>
      <c r="D121" s="98">
        <v>2.5859687272516848E-3</v>
      </c>
      <c r="E121" s="98">
        <v>2.4544965802348619E-3</v>
      </c>
      <c r="F121" s="98">
        <v>2.3331576525609781E-3</v>
      </c>
      <c r="G121" s="98">
        <v>2.2674349177136829E-3</v>
      </c>
      <c r="H121" s="98">
        <v>2.1085453861791957E-3</v>
      </c>
      <c r="I121" s="98">
        <v>2.1501155764356394E-3</v>
      </c>
      <c r="J121" s="98">
        <v>2.1301192933326002E-3</v>
      </c>
      <c r="K121" s="98">
        <v>2.0441680625442687E-3</v>
      </c>
      <c r="L121" s="98">
        <v>1.987578219195452E-3</v>
      </c>
      <c r="M121" s="98">
        <v>2.0117163103669138E-3</v>
      </c>
      <c r="N121" s="98">
        <v>1.8683026753549697E-3</v>
      </c>
      <c r="O121" s="98">
        <v>1.7835263818854652E-3</v>
      </c>
      <c r="P121" s="98">
        <v>1.6655679543167681E-3</v>
      </c>
      <c r="Q121" s="98">
        <v>1.6162729378781495E-3</v>
      </c>
      <c r="R121" s="98">
        <v>1.6257343479344406E-3</v>
      </c>
      <c r="S121" s="98">
        <v>1.7358467971582815E-3</v>
      </c>
      <c r="T121" s="98">
        <v>1.8052934073481189E-3</v>
      </c>
      <c r="U121" s="98">
        <v>1.5933535899305832E-3</v>
      </c>
      <c r="V121" s="98">
        <v>1.6024554667158544E-3</v>
      </c>
      <c r="W121" s="98">
        <v>1.6356125952934964E-3</v>
      </c>
      <c r="DA121" s="63" t="s">
        <v>1852</v>
      </c>
    </row>
    <row r="122" spans="1:105" ht="12" customHeight="1" x14ac:dyDescent="0.25">
      <c r="A122" s="109" t="s">
        <v>120</v>
      </c>
      <c r="B122" s="33">
        <v>5.4062687654006861E-3</v>
      </c>
      <c r="C122" s="33">
        <v>6.1737107802322102E-3</v>
      </c>
      <c r="D122" s="33">
        <v>5.829353249075124E-3</v>
      </c>
      <c r="E122" s="33">
        <v>5.767821331613146E-3</v>
      </c>
      <c r="F122" s="33">
        <v>5.4957760873170797E-3</v>
      </c>
      <c r="G122" s="33">
        <v>5.5633233838692361E-3</v>
      </c>
      <c r="H122" s="33">
        <v>6.7358163411831576E-3</v>
      </c>
      <c r="I122" s="33">
        <v>6.7375458015042832E-3</v>
      </c>
      <c r="J122" s="33">
        <v>6.6960494744982522E-3</v>
      </c>
      <c r="K122" s="33">
        <v>6.4672547198774202E-3</v>
      </c>
      <c r="L122" s="33">
        <v>6.8006037138230021E-3</v>
      </c>
      <c r="M122" s="33">
        <v>6.5153171588567546E-3</v>
      </c>
      <c r="N122" s="33">
        <v>6.6647335673187093E-3</v>
      </c>
      <c r="O122" s="33">
        <v>6.089468556745011E-3</v>
      </c>
      <c r="P122" s="33">
        <v>7.4199003557223102E-3</v>
      </c>
      <c r="Q122" s="33">
        <v>7.553127468329617E-3</v>
      </c>
      <c r="R122" s="33">
        <v>7.8604786025545294E-3</v>
      </c>
      <c r="S122" s="33">
        <v>7.9278048312906302E-3</v>
      </c>
      <c r="T122" s="33">
        <v>8.3592849070606157E-3</v>
      </c>
      <c r="U122" s="33">
        <v>7.9606528295597598E-3</v>
      </c>
      <c r="V122" s="33">
        <v>7.9875101168108247E-3</v>
      </c>
      <c r="W122" s="33">
        <v>8.2572928926398937E-3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1855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1856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1858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1859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1860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1864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1868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1869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1870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22.454065648532087</v>
      </c>
      <c r="C143" s="117">
        <f t="shared" si="49"/>
        <v>36.721388041376443</v>
      </c>
      <c r="D143" s="117">
        <f t="shared" si="49"/>
        <v>44.278925152279569</v>
      </c>
      <c r="E143" s="117">
        <f t="shared" si="49"/>
        <v>61.69351707748293</v>
      </c>
      <c r="F143" s="117">
        <f t="shared" si="49"/>
        <v>76.182417784619517</v>
      </c>
      <c r="G143" s="117">
        <f t="shared" si="49"/>
        <v>99.001861021826969</v>
      </c>
      <c r="H143" s="117">
        <f t="shared" si="49"/>
        <v>124.17329211162867</v>
      </c>
      <c r="I143" s="117">
        <f t="shared" si="49"/>
        <v>133.81924186609265</v>
      </c>
      <c r="J143" s="117">
        <f t="shared" si="49"/>
        <v>137.21686911151156</v>
      </c>
      <c r="K143" s="117">
        <f t="shared" si="49"/>
        <v>149.29176411161188</v>
      </c>
      <c r="L143" s="117">
        <f t="shared" si="49"/>
        <v>177.88129561228877</v>
      </c>
      <c r="M143" s="117">
        <f t="shared" si="49"/>
        <v>174.13043819174663</v>
      </c>
      <c r="N143" s="117">
        <f t="shared" si="49"/>
        <v>181.22240317944224</v>
      </c>
      <c r="O143" s="117">
        <f t="shared" si="49"/>
        <v>183.25717511125509</v>
      </c>
      <c r="P143" s="117">
        <f t="shared" si="49"/>
        <v>201.21737969950362</v>
      </c>
      <c r="Q143" s="117">
        <f t="shared" si="49"/>
        <v>242.29858123818303</v>
      </c>
      <c r="R143" s="117">
        <f t="shared" ref="R143:V143" si="50">R144+R146+R148+R157</f>
        <v>281.85283276840335</v>
      </c>
      <c r="S143" s="117">
        <f t="shared" si="50"/>
        <v>330.75604259532491</v>
      </c>
      <c r="T143" s="117">
        <f t="shared" si="50"/>
        <v>361.1587058038437</v>
      </c>
      <c r="U143" s="117">
        <f t="shared" si="50"/>
        <v>392.49212571149081</v>
      </c>
      <c r="V143" s="117">
        <f t="shared" si="50"/>
        <v>428.03399521565569</v>
      </c>
      <c r="W143" s="117">
        <f t="shared" ref="W143" si="51">W144+W146+W148+W157</f>
        <v>463.9011308234779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13.106765033366543</v>
      </c>
      <c r="C144" s="122">
        <f t="shared" si="52"/>
        <v>24.048006253777366</v>
      </c>
      <c r="D144" s="122">
        <f t="shared" si="52"/>
        <v>29.415535337345965</v>
      </c>
      <c r="E144" s="122">
        <f t="shared" si="52"/>
        <v>39.656633532430021</v>
      </c>
      <c r="F144" s="122">
        <f t="shared" si="52"/>
        <v>51.748072780645487</v>
      </c>
      <c r="G144" s="122">
        <f t="shared" si="52"/>
        <v>67.769580121968787</v>
      </c>
      <c r="H144" s="122">
        <f t="shared" si="52"/>
        <v>84.519017550178106</v>
      </c>
      <c r="I144" s="122">
        <f t="shared" si="52"/>
        <v>93.942018381364122</v>
      </c>
      <c r="J144" s="122">
        <f t="shared" si="52"/>
        <v>93.604821059923466</v>
      </c>
      <c r="K144" s="122">
        <f t="shared" si="52"/>
        <v>100.30728062365661</v>
      </c>
      <c r="L144" s="122">
        <f t="shared" si="52"/>
        <v>124.82064396372131</v>
      </c>
      <c r="M144" s="122">
        <f t="shared" si="52"/>
        <v>117.23612864969755</v>
      </c>
      <c r="N144" s="122">
        <f t="shared" si="52"/>
        <v>119.66090575170055</v>
      </c>
      <c r="O144" s="122">
        <f t="shared" si="52"/>
        <v>118.05836141880896</v>
      </c>
      <c r="P144" s="122">
        <f t="shared" si="52"/>
        <v>128.93502366696424</v>
      </c>
      <c r="Q144" s="122">
        <f t="shared" si="52"/>
        <v>149.27591944658479</v>
      </c>
      <c r="R144" s="122">
        <f t="shared" si="52"/>
        <v>169.33238259843444</v>
      </c>
      <c r="S144" s="122">
        <f t="shared" si="52"/>
        <v>192.64870230270154</v>
      </c>
      <c r="T144" s="122">
        <f t="shared" si="52"/>
        <v>216.07935093178506</v>
      </c>
      <c r="U144" s="122">
        <f t="shared" si="52"/>
        <v>236.44015205842487</v>
      </c>
      <c r="V144" s="122">
        <f t="shared" si="52"/>
        <v>255.63674156673244</v>
      </c>
      <c r="W144" s="122">
        <f t="shared" si="52"/>
        <v>276.81153329965827</v>
      </c>
      <c r="DA144" s="130" t="s">
        <v>1873</v>
      </c>
    </row>
    <row r="145" spans="1:105" ht="12" customHeight="1" x14ac:dyDescent="0.25">
      <c r="A145" s="97" t="s">
        <v>53</v>
      </c>
      <c r="B145" s="98">
        <v>13.106765033366543</v>
      </c>
      <c r="C145" s="98">
        <v>24.048006253777366</v>
      </c>
      <c r="D145" s="98">
        <v>29.415535337345965</v>
      </c>
      <c r="E145" s="98">
        <v>39.656633532430021</v>
      </c>
      <c r="F145" s="98">
        <v>51.748072780645487</v>
      </c>
      <c r="G145" s="98">
        <v>67.769580121968787</v>
      </c>
      <c r="H145" s="98">
        <v>84.519017550178106</v>
      </c>
      <c r="I145" s="98">
        <v>93.942018381364122</v>
      </c>
      <c r="J145" s="98">
        <v>93.604821059923466</v>
      </c>
      <c r="K145" s="98">
        <v>100.30728062365661</v>
      </c>
      <c r="L145" s="98">
        <v>124.82064396372131</v>
      </c>
      <c r="M145" s="98">
        <v>117.23612864969755</v>
      </c>
      <c r="N145" s="98">
        <v>119.66090575170055</v>
      </c>
      <c r="O145" s="98">
        <v>118.05836141880896</v>
      </c>
      <c r="P145" s="98">
        <v>128.93502366696424</v>
      </c>
      <c r="Q145" s="98">
        <v>149.27591944658479</v>
      </c>
      <c r="R145" s="98">
        <v>169.33238259843444</v>
      </c>
      <c r="S145" s="98">
        <v>192.64870230270154</v>
      </c>
      <c r="T145" s="98">
        <v>216.07935093178506</v>
      </c>
      <c r="U145" s="98">
        <v>236.44015205842487</v>
      </c>
      <c r="V145" s="98">
        <v>255.63674156673244</v>
      </c>
      <c r="W145" s="98">
        <v>276.81153329965827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2.5355041201685773</v>
      </c>
      <c r="C146" s="122">
        <f t="shared" si="53"/>
        <v>3.2469346509425447</v>
      </c>
      <c r="D146" s="122">
        <f t="shared" si="53"/>
        <v>2.9143320089050255</v>
      </c>
      <c r="E146" s="122">
        <f t="shared" si="53"/>
        <v>7.3686850412137392</v>
      </c>
      <c r="F146" s="122">
        <f t="shared" si="53"/>
        <v>6.2792003254852027</v>
      </c>
      <c r="G146" s="122">
        <f t="shared" si="53"/>
        <v>8.1505121876011035</v>
      </c>
      <c r="H146" s="122">
        <f t="shared" si="53"/>
        <v>10.787411368148964</v>
      </c>
      <c r="I146" s="122">
        <f t="shared" si="53"/>
        <v>7.4839273199735556</v>
      </c>
      <c r="J146" s="122">
        <f t="shared" si="53"/>
        <v>8.7807883133241162</v>
      </c>
      <c r="K146" s="122">
        <f t="shared" si="53"/>
        <v>12.958008828445317</v>
      </c>
      <c r="L146" s="122">
        <f t="shared" si="53"/>
        <v>12.632854787650686</v>
      </c>
      <c r="M146" s="122">
        <f t="shared" si="53"/>
        <v>14.244105276579788</v>
      </c>
      <c r="N146" s="122">
        <f t="shared" si="53"/>
        <v>17.204132540669704</v>
      </c>
      <c r="O146" s="122">
        <f t="shared" si="53"/>
        <v>19.080828046405983</v>
      </c>
      <c r="P146" s="122">
        <f t="shared" si="53"/>
        <v>17.231946916995405</v>
      </c>
      <c r="Q146" s="122">
        <f t="shared" si="53"/>
        <v>31.104541020557107</v>
      </c>
      <c r="R146" s="122">
        <f t="shared" si="53"/>
        <v>38.031882930180196</v>
      </c>
      <c r="S146" s="122">
        <f t="shared" si="53"/>
        <v>51.455286485169218</v>
      </c>
      <c r="T146" s="122">
        <f t="shared" si="53"/>
        <v>48.023666726521405</v>
      </c>
      <c r="U146" s="122">
        <f t="shared" si="53"/>
        <v>52.73026202773319</v>
      </c>
      <c r="V146" s="122">
        <f t="shared" si="53"/>
        <v>59.516528824962116</v>
      </c>
      <c r="W146" s="122">
        <f t="shared" si="53"/>
        <v>62.61096833866543</v>
      </c>
      <c r="DA146" s="130" t="s">
        <v>1875</v>
      </c>
    </row>
    <row r="147" spans="1:105" ht="12" customHeight="1" x14ac:dyDescent="0.25">
      <c r="A147" s="97" t="s">
        <v>53</v>
      </c>
      <c r="B147" s="98">
        <v>2.5355041201685773</v>
      </c>
      <c r="C147" s="98">
        <v>3.2469346509425447</v>
      </c>
      <c r="D147" s="98">
        <v>2.9143320089050255</v>
      </c>
      <c r="E147" s="98">
        <v>7.3686850412137392</v>
      </c>
      <c r="F147" s="98">
        <v>6.2792003254852027</v>
      </c>
      <c r="G147" s="98">
        <v>8.1505121876011035</v>
      </c>
      <c r="H147" s="98">
        <v>10.787411368148964</v>
      </c>
      <c r="I147" s="98">
        <v>7.4839273199735556</v>
      </c>
      <c r="J147" s="98">
        <v>8.7807883133241162</v>
      </c>
      <c r="K147" s="98">
        <v>12.958008828445317</v>
      </c>
      <c r="L147" s="98">
        <v>12.632854787650686</v>
      </c>
      <c r="M147" s="98">
        <v>14.244105276579788</v>
      </c>
      <c r="N147" s="98">
        <v>17.204132540669704</v>
      </c>
      <c r="O147" s="98">
        <v>19.080828046405983</v>
      </c>
      <c r="P147" s="98">
        <v>17.231946916995405</v>
      </c>
      <c r="Q147" s="98">
        <v>31.104541020557107</v>
      </c>
      <c r="R147" s="98">
        <v>38.031882930180196</v>
      </c>
      <c r="S147" s="98">
        <v>51.455286485169218</v>
      </c>
      <c r="T147" s="98">
        <v>48.023666726521405</v>
      </c>
      <c r="U147" s="98">
        <v>52.73026202773319</v>
      </c>
      <c r="V147" s="98">
        <v>59.516528824962116</v>
      </c>
      <c r="W147" s="98">
        <v>62.61096833866543</v>
      </c>
      <c r="DA147" s="63" t="s">
        <v>1876</v>
      </c>
    </row>
    <row r="148" spans="1:105" ht="12" customHeight="1" x14ac:dyDescent="0.25">
      <c r="A148" s="121" t="s">
        <v>55</v>
      </c>
      <c r="B148" s="122">
        <v>4.3806374498200107</v>
      </c>
      <c r="C148" s="122">
        <v>5.8857514190351417</v>
      </c>
      <c r="D148" s="122">
        <v>7.4387741824596443</v>
      </c>
      <c r="E148" s="122">
        <v>8.8871872596693748</v>
      </c>
      <c r="F148" s="122">
        <v>11.05903115003253</v>
      </c>
      <c r="G148" s="122">
        <v>14.145120205213365</v>
      </c>
      <c r="H148" s="122">
        <v>16.808786394733062</v>
      </c>
      <c r="I148" s="122">
        <v>18.9951083581301</v>
      </c>
      <c r="J148" s="122">
        <v>20.588402229617287</v>
      </c>
      <c r="K148" s="122">
        <v>21.432438098011772</v>
      </c>
      <c r="L148" s="122">
        <v>24.148521219832197</v>
      </c>
      <c r="M148" s="122">
        <v>26.551479906465861</v>
      </c>
      <c r="N148" s="122">
        <v>27.89198116609797</v>
      </c>
      <c r="O148" s="122">
        <v>30.484127388237845</v>
      </c>
      <c r="P148" s="122">
        <v>35.464325798034871</v>
      </c>
      <c r="Q148" s="122">
        <v>39.569017898144331</v>
      </c>
      <c r="R148" s="122">
        <v>48.208606955539196</v>
      </c>
      <c r="S148" s="122">
        <v>56.651568074817035</v>
      </c>
      <c r="T148" s="122">
        <v>62.115677989142299</v>
      </c>
      <c r="U148" s="122">
        <v>67.386685018055232</v>
      </c>
      <c r="V148" s="122">
        <v>73.953400938025908</v>
      </c>
      <c r="W148" s="122">
        <v>82.381678667741596</v>
      </c>
      <c r="DA148" s="130" t="s">
        <v>1877</v>
      </c>
    </row>
    <row r="149" spans="1:105" ht="12" customHeight="1" x14ac:dyDescent="0.25">
      <c r="A149" s="97" t="s">
        <v>124</v>
      </c>
      <c r="B149" s="98">
        <v>3.8507716081857075</v>
      </c>
      <c r="C149" s="98">
        <v>4.4176764832920208</v>
      </c>
      <c r="D149" s="98">
        <v>5.482932085425527</v>
      </c>
      <c r="E149" s="98">
        <v>6.7093118990853533</v>
      </c>
      <c r="F149" s="98">
        <v>8.1401104701771398</v>
      </c>
      <c r="G149" s="98">
        <v>9.5392960751584521</v>
      </c>
      <c r="H149" s="98">
        <v>10.327688318195865</v>
      </c>
      <c r="I149" s="98">
        <v>10.947726948324037</v>
      </c>
      <c r="J149" s="98">
        <v>11.136004124999857</v>
      </c>
      <c r="K149" s="98">
        <v>11.015254444461885</v>
      </c>
      <c r="L149" s="98">
        <v>11.883418173234944</v>
      </c>
      <c r="M149" s="98">
        <v>12.497480492036848</v>
      </c>
      <c r="N149" s="98">
        <v>12.948474053069328</v>
      </c>
      <c r="O149" s="98">
        <v>14.619160443430701</v>
      </c>
      <c r="P149" s="98">
        <v>17.33955474229149</v>
      </c>
      <c r="Q149" s="98">
        <v>19.587943151469027</v>
      </c>
      <c r="R149" s="98">
        <v>24.145070614477287</v>
      </c>
      <c r="S149" s="98">
        <v>28.082628760804081</v>
      </c>
      <c r="T149" s="98">
        <v>29.617217633232002</v>
      </c>
      <c r="U149" s="98">
        <v>29.1569033437187</v>
      </c>
      <c r="V149" s="98">
        <v>30.179656906965192</v>
      </c>
      <c r="W149" s="98">
        <v>34.529118669110183</v>
      </c>
      <c r="DA149" s="63" t="s">
        <v>1878</v>
      </c>
    </row>
    <row r="150" spans="1:105" ht="12" customHeight="1" x14ac:dyDescent="0.25">
      <c r="A150" s="97" t="s">
        <v>123</v>
      </c>
      <c r="B150" s="98">
        <v>7.4897758445097145E-3</v>
      </c>
      <c r="C150" s="98">
        <v>6.3018787911648293E-3</v>
      </c>
      <c r="D150" s="98">
        <v>6.8846852728186971E-3</v>
      </c>
      <c r="E150" s="98">
        <v>1.2375233306549506E-2</v>
      </c>
      <c r="F150" s="98">
        <v>1.6601715108916081E-2</v>
      </c>
      <c r="G150" s="98">
        <v>1.9789041879800164E-2</v>
      </c>
      <c r="H150" s="98">
        <v>2.0854054759183494E-2</v>
      </c>
      <c r="I150" s="98">
        <v>2.9733536343128072E-2</v>
      </c>
      <c r="J150" s="98">
        <v>4.2260267315463229E-2</v>
      </c>
      <c r="K150" s="98">
        <v>5.413177457180661E-2</v>
      </c>
      <c r="L150" s="98">
        <v>6.3911437256886944E-2</v>
      </c>
      <c r="M150" s="98">
        <v>5.8582810955338176E-2</v>
      </c>
      <c r="N150" s="98">
        <v>6.5762974672975358E-2</v>
      </c>
      <c r="O150" s="98">
        <v>8.9004001774759492E-2</v>
      </c>
      <c r="P150" s="98">
        <v>0.1144999158322268</v>
      </c>
      <c r="Q150" s="98">
        <v>0.16748190668365021</v>
      </c>
      <c r="R150" s="98">
        <v>0.22417839161470421</v>
      </c>
      <c r="S150" s="98">
        <v>0.26593011418425799</v>
      </c>
      <c r="T150" s="98">
        <v>0.27210251442912642</v>
      </c>
      <c r="U150" s="98">
        <v>0.24938155536482995</v>
      </c>
      <c r="V150" s="98">
        <v>0.25933817618601229</v>
      </c>
      <c r="W150" s="98">
        <v>0.31591797954204143</v>
      </c>
      <c r="DA150" s="63" t="s">
        <v>1879</v>
      </c>
    </row>
    <row r="151" spans="1:105" ht="12" customHeight="1" x14ac:dyDescent="0.25">
      <c r="A151" s="100" t="s">
        <v>50</v>
      </c>
      <c r="B151" s="101">
        <v>8.4388011214082688E-4</v>
      </c>
      <c r="C151" s="101">
        <v>1.3736019836056042E-3</v>
      </c>
      <c r="D151" s="101">
        <v>6.3012312295645319E-4</v>
      </c>
      <c r="E151" s="101">
        <v>7.3063597441596457E-4</v>
      </c>
      <c r="F151" s="101">
        <v>1.3030841634420654E-3</v>
      </c>
      <c r="G151" s="101">
        <v>1.5545844000846556E-3</v>
      </c>
      <c r="H151" s="101">
        <v>2.1741459289650092E-3</v>
      </c>
      <c r="I151" s="101">
        <v>2.6566898007635317E-3</v>
      </c>
      <c r="J151" s="101">
        <v>3.597179800709211E-3</v>
      </c>
      <c r="K151" s="101">
        <v>4.4135669850199379E-3</v>
      </c>
      <c r="L151" s="101">
        <v>5.0521239396044519E-3</v>
      </c>
      <c r="M151" s="101">
        <v>6.5646054853375222E-3</v>
      </c>
      <c r="N151" s="101">
        <v>5.2740197076190766E-3</v>
      </c>
      <c r="O151" s="101">
        <v>5.0252885246611905E-3</v>
      </c>
      <c r="P151" s="101">
        <v>1.1272283125476866E-2</v>
      </c>
      <c r="Q151" s="101">
        <v>5.7108906652166107E-3</v>
      </c>
      <c r="R151" s="101">
        <v>1.0181506844939618E-2</v>
      </c>
      <c r="S151" s="101">
        <v>1.8552763616679631E-2</v>
      </c>
      <c r="T151" s="101">
        <v>2.1106455931200561E-2</v>
      </c>
      <c r="U151" s="101">
        <v>2.3303753414294508E-2</v>
      </c>
      <c r="V151" s="101">
        <v>2.0105836081743433E-2</v>
      </c>
      <c r="W151" s="101">
        <v>2.1049866267265387E-2</v>
      </c>
      <c r="DA151" s="131" t="s">
        <v>1880</v>
      </c>
    </row>
    <row r="152" spans="1:105" ht="12" customHeight="1" x14ac:dyDescent="0.25">
      <c r="A152" s="103" t="s">
        <v>52</v>
      </c>
      <c r="B152" s="104">
        <v>6.6458957323688875E-3</v>
      </c>
      <c r="C152" s="104">
        <v>4.9282768075592249E-3</v>
      </c>
      <c r="D152" s="104">
        <v>6.2545621498622441E-3</v>
      </c>
      <c r="E152" s="104">
        <v>1.1644597332133541E-2</v>
      </c>
      <c r="F152" s="104">
        <v>1.5298630945474016E-2</v>
      </c>
      <c r="G152" s="104">
        <v>1.8234457479715509E-2</v>
      </c>
      <c r="H152" s="104">
        <v>1.8679908830218486E-2</v>
      </c>
      <c r="I152" s="104">
        <v>2.707684654236454E-2</v>
      </c>
      <c r="J152" s="104">
        <v>3.8663087514754016E-2</v>
      </c>
      <c r="K152" s="104">
        <v>4.9718207586786675E-2</v>
      </c>
      <c r="L152" s="104">
        <v>5.8859313317282488E-2</v>
      </c>
      <c r="M152" s="104">
        <v>5.2018205470000654E-2</v>
      </c>
      <c r="N152" s="104">
        <v>6.0488954965356279E-2</v>
      </c>
      <c r="O152" s="104">
        <v>8.39787132500983E-2</v>
      </c>
      <c r="P152" s="104">
        <v>0.10322763270674992</v>
      </c>
      <c r="Q152" s="104">
        <v>0.16177101601843361</v>
      </c>
      <c r="R152" s="104">
        <v>0.21399688476976458</v>
      </c>
      <c r="S152" s="104">
        <v>0.24737735056757837</v>
      </c>
      <c r="T152" s="104">
        <v>0.25099605849792583</v>
      </c>
      <c r="U152" s="104">
        <v>0.22607780195053545</v>
      </c>
      <c r="V152" s="104">
        <v>0.23923234010426889</v>
      </c>
      <c r="W152" s="104">
        <v>0.29486811327477602</v>
      </c>
      <c r="DA152" s="132" t="s">
        <v>1881</v>
      </c>
    </row>
    <row r="153" spans="1:105" ht="12" customHeight="1" x14ac:dyDescent="0.25">
      <c r="A153" s="106" t="s">
        <v>122</v>
      </c>
      <c r="B153" s="101">
        <v>0.44470250045176829</v>
      </c>
      <c r="C153" s="101">
        <v>1.2726274505583874</v>
      </c>
      <c r="D153" s="101">
        <v>1.6944276504222995</v>
      </c>
      <c r="E153" s="101">
        <v>1.8463186233466031</v>
      </c>
      <c r="F153" s="101">
        <v>2.4336998233902714</v>
      </c>
      <c r="G153" s="101">
        <v>3.8515802719328227</v>
      </c>
      <c r="H153" s="101">
        <v>5.3463408762392142</v>
      </c>
      <c r="I153" s="101">
        <v>6.1786135780791014</v>
      </c>
      <c r="J153" s="101">
        <v>6.6382916977500113</v>
      </c>
      <c r="K153" s="101">
        <v>6.7383923535168666</v>
      </c>
      <c r="L153" s="101">
        <v>7.7341160281173194</v>
      </c>
      <c r="M153" s="101">
        <v>9.2125458856294511</v>
      </c>
      <c r="N153" s="101">
        <v>9.6594567798864581</v>
      </c>
      <c r="O153" s="101">
        <v>9.8455275604129469</v>
      </c>
      <c r="P153" s="101">
        <v>10.365186341917898</v>
      </c>
      <c r="Q153" s="101">
        <v>11.026941161373164</v>
      </c>
      <c r="R153" s="101">
        <v>12.459118974335704</v>
      </c>
      <c r="S153" s="101">
        <v>14.294766206886488</v>
      </c>
      <c r="T153" s="101">
        <v>16.435412010549594</v>
      </c>
      <c r="U153" s="101">
        <v>19.492937211595233</v>
      </c>
      <c r="V153" s="101">
        <v>22.620464217053698</v>
      </c>
      <c r="W153" s="101">
        <v>24.886023726639156</v>
      </c>
      <c r="DA153" s="131" t="s">
        <v>1882</v>
      </c>
    </row>
    <row r="154" spans="1:105" ht="12" customHeight="1" x14ac:dyDescent="0.25">
      <c r="A154" s="107" t="s">
        <v>121</v>
      </c>
      <c r="B154" s="104">
        <v>7.7673565338024775E-2</v>
      </c>
      <c r="C154" s="104">
        <v>0.18914560639356809</v>
      </c>
      <c r="D154" s="104">
        <v>0.25452976133899924</v>
      </c>
      <c r="E154" s="104">
        <v>0.31918150393086853</v>
      </c>
      <c r="F154" s="104">
        <v>0.46861914135620186</v>
      </c>
      <c r="G154" s="104">
        <v>0.73445481624229003</v>
      </c>
      <c r="H154" s="104">
        <v>1.1139031455387982</v>
      </c>
      <c r="I154" s="104">
        <v>1.8390342953838323</v>
      </c>
      <c r="J154" s="104">
        <v>2.7718461395519536</v>
      </c>
      <c r="K154" s="104">
        <v>3.6246595254612162</v>
      </c>
      <c r="L154" s="104">
        <v>4.4670755812230469</v>
      </c>
      <c r="M154" s="104">
        <v>4.7828707178442231</v>
      </c>
      <c r="N154" s="104">
        <v>5.2182873584692135</v>
      </c>
      <c r="O154" s="104">
        <v>5.9304353826194376</v>
      </c>
      <c r="P154" s="104">
        <v>7.6450847979932544</v>
      </c>
      <c r="Q154" s="104">
        <v>8.7866516786184921</v>
      </c>
      <c r="R154" s="104">
        <v>11.380238975111507</v>
      </c>
      <c r="S154" s="104">
        <v>14.008242992942206</v>
      </c>
      <c r="T154" s="104">
        <v>15.790945830931578</v>
      </c>
      <c r="U154" s="104">
        <v>18.487462907376472</v>
      </c>
      <c r="V154" s="104">
        <v>20.893941637821008</v>
      </c>
      <c r="W154" s="104">
        <v>22.650618292450215</v>
      </c>
      <c r="DA154" s="132" t="s">
        <v>1883</v>
      </c>
    </row>
    <row r="155" spans="1:105" ht="12" customHeight="1" x14ac:dyDescent="0.25">
      <c r="A155" s="108" t="s">
        <v>53</v>
      </c>
      <c r="B155" s="98">
        <v>8.5005457395566104E-3</v>
      </c>
      <c r="C155" s="98">
        <v>4.1031379070988735E-2</v>
      </c>
      <c r="D155" s="98">
        <v>2.3269367514019687E-2</v>
      </c>
      <c r="E155" s="98">
        <v>1.8433014383960077E-2</v>
      </c>
      <c r="F155" s="98">
        <v>3.6508555627977501E-2</v>
      </c>
      <c r="G155" s="98">
        <v>5.7134051905277546E-2</v>
      </c>
      <c r="H155" s="98">
        <v>0.11705025634038208</v>
      </c>
      <c r="I155" s="98">
        <v>0.16474998324677559</v>
      </c>
      <c r="J155" s="98">
        <v>0.23539283457395269</v>
      </c>
      <c r="K155" s="98">
        <v>0.29256466065863418</v>
      </c>
      <c r="L155" s="98">
        <v>0.35026813905317417</v>
      </c>
      <c r="M155" s="98">
        <v>0.53113429014634927</v>
      </c>
      <c r="N155" s="98">
        <v>0.41832974914231691</v>
      </c>
      <c r="O155" s="98">
        <v>0.31763285395531882</v>
      </c>
      <c r="P155" s="98">
        <v>0.75699531753113258</v>
      </c>
      <c r="Q155" s="98">
        <v>0.25453651373841368</v>
      </c>
      <c r="R155" s="98">
        <v>0.46148736386127709</v>
      </c>
      <c r="S155" s="98">
        <v>0.95307003371999666</v>
      </c>
      <c r="T155" s="98">
        <v>1.2120302409316892</v>
      </c>
      <c r="U155" s="98">
        <v>1.7742658789118018</v>
      </c>
      <c r="V155" s="98">
        <v>1.6560793618185126</v>
      </c>
      <c r="W155" s="98">
        <v>1.457888092747428</v>
      </c>
      <c r="DA155" s="63" t="s">
        <v>1884</v>
      </c>
    </row>
    <row r="156" spans="1:105" ht="12" customHeight="1" x14ac:dyDescent="0.25">
      <c r="A156" s="108" t="s">
        <v>52</v>
      </c>
      <c r="B156" s="98">
        <v>6.9173019598468166E-2</v>
      </c>
      <c r="C156" s="98">
        <v>0.14811422732257937</v>
      </c>
      <c r="D156" s="98">
        <v>0.23126039382497954</v>
      </c>
      <c r="E156" s="98">
        <v>0.30074848954690847</v>
      </c>
      <c r="F156" s="98">
        <v>0.43211058572822436</v>
      </c>
      <c r="G156" s="98">
        <v>0.67732076433701249</v>
      </c>
      <c r="H156" s="98">
        <v>0.99685288919841619</v>
      </c>
      <c r="I156" s="98">
        <v>1.6742843121370568</v>
      </c>
      <c r="J156" s="98">
        <v>2.5364533049780009</v>
      </c>
      <c r="K156" s="98">
        <v>3.3320948648025821</v>
      </c>
      <c r="L156" s="98">
        <v>4.1168074421698728</v>
      </c>
      <c r="M156" s="98">
        <v>4.2517364276978737</v>
      </c>
      <c r="N156" s="98">
        <v>4.7999576093268965</v>
      </c>
      <c r="O156" s="98">
        <v>5.612802528664119</v>
      </c>
      <c r="P156" s="98">
        <v>6.8880894804621215</v>
      </c>
      <c r="Q156" s="98">
        <v>8.5321151648800786</v>
      </c>
      <c r="R156" s="98">
        <v>10.918751611250229</v>
      </c>
      <c r="S156" s="98">
        <v>13.05517295922221</v>
      </c>
      <c r="T156" s="98">
        <v>14.578915589999889</v>
      </c>
      <c r="U156" s="98">
        <v>16.71319702846467</v>
      </c>
      <c r="V156" s="98">
        <v>19.237862276002495</v>
      </c>
      <c r="W156" s="98">
        <v>21.192730199702787</v>
      </c>
      <c r="DA156" s="63" t="s">
        <v>1885</v>
      </c>
    </row>
    <row r="157" spans="1:105" ht="12" customHeight="1" x14ac:dyDescent="0.25">
      <c r="A157" s="121" t="s">
        <v>54</v>
      </c>
      <c r="B157" s="122">
        <v>2.4311590451769556</v>
      </c>
      <c r="C157" s="122">
        <v>3.5406957176213898</v>
      </c>
      <c r="D157" s="122">
        <v>4.5102836235689274</v>
      </c>
      <c r="E157" s="122">
        <v>5.7810112441697967</v>
      </c>
      <c r="F157" s="122">
        <v>7.0961135284562982</v>
      </c>
      <c r="G157" s="122">
        <v>8.9366485070437172</v>
      </c>
      <c r="H157" s="122">
        <v>12.058076798568532</v>
      </c>
      <c r="I157" s="122">
        <v>13.398187806624867</v>
      </c>
      <c r="J157" s="122">
        <v>14.242857508646697</v>
      </c>
      <c r="K157" s="122">
        <v>14.594036561498172</v>
      </c>
      <c r="L157" s="122">
        <v>16.279275641084574</v>
      </c>
      <c r="M157" s="122">
        <v>16.098724359003441</v>
      </c>
      <c r="N157" s="122">
        <v>16.465383720974025</v>
      </c>
      <c r="O157" s="122">
        <v>15.633858257802295</v>
      </c>
      <c r="P157" s="122">
        <v>19.586083317509079</v>
      </c>
      <c r="Q157" s="122">
        <v>22.3491028728968</v>
      </c>
      <c r="R157" s="122">
        <v>26.279960284249505</v>
      </c>
      <c r="S157" s="122">
        <v>30.000485732637102</v>
      </c>
      <c r="T157" s="122">
        <v>34.940010156394955</v>
      </c>
      <c r="U157" s="122">
        <v>35.9350266072775</v>
      </c>
      <c r="V157" s="122">
        <v>38.927323885935188</v>
      </c>
      <c r="W157" s="122">
        <v>42.096950517412608</v>
      </c>
      <c r="DA157" s="130" t="s">
        <v>1886</v>
      </c>
    </row>
    <row r="158" spans="1:105" ht="12" customHeight="1" x14ac:dyDescent="0.25">
      <c r="A158" s="97" t="s">
        <v>50</v>
      </c>
      <c r="B158" s="98">
        <v>0.82413756144488692</v>
      </c>
      <c r="C158" s="98">
        <v>0.9751634323596815</v>
      </c>
      <c r="D158" s="98">
        <v>1.2748825825350805</v>
      </c>
      <c r="E158" s="98">
        <v>1.6080299641329567</v>
      </c>
      <c r="F158" s="98">
        <v>2.0114878843964239</v>
      </c>
      <c r="G158" s="98">
        <v>2.4558309136837195</v>
      </c>
      <c r="H158" s="98">
        <v>2.8262363539965416</v>
      </c>
      <c r="I158" s="98">
        <v>3.1746886509187475</v>
      </c>
      <c r="J158" s="98">
        <v>3.3571114781144895</v>
      </c>
      <c r="K158" s="98">
        <v>3.4797276713006227</v>
      </c>
      <c r="L158" s="98">
        <v>3.7310649175143968</v>
      </c>
      <c r="M158" s="98">
        <v>3.8511090015877909</v>
      </c>
      <c r="N158" s="98">
        <v>3.9515380043205752</v>
      </c>
      <c r="O158" s="98">
        <v>4.0854517829823527</v>
      </c>
      <c r="P158" s="98">
        <v>4.5394676056732006</v>
      </c>
      <c r="Q158" s="98">
        <v>5.0727110982195827</v>
      </c>
      <c r="R158" s="98">
        <v>5.9630746320517254</v>
      </c>
      <c r="S158" s="98">
        <v>6.8355993684667098</v>
      </c>
      <c r="T158" s="98">
        <v>7.5098004168356001</v>
      </c>
      <c r="U158" s="98">
        <v>6.9502481931169982</v>
      </c>
      <c r="V158" s="98">
        <v>7.0651460299768436</v>
      </c>
      <c r="W158" s="98">
        <v>7.9216161385001156</v>
      </c>
      <c r="DA158" s="63" t="s">
        <v>1887</v>
      </c>
    </row>
    <row r="159" spans="1:105" ht="12" customHeight="1" x14ac:dyDescent="0.25">
      <c r="A159" s="109" t="s">
        <v>120</v>
      </c>
      <c r="B159" s="33">
        <v>1.6070214837320687</v>
      </c>
      <c r="C159" s="33">
        <v>2.5655322852617082</v>
      </c>
      <c r="D159" s="33">
        <v>3.2354010410338465</v>
      </c>
      <c r="E159" s="33">
        <v>4.17298128003684</v>
      </c>
      <c r="F159" s="33">
        <v>5.0846256440598747</v>
      </c>
      <c r="G159" s="33">
        <v>6.4808175933599976</v>
      </c>
      <c r="H159" s="33">
        <v>9.2318404445719899</v>
      </c>
      <c r="I159" s="33">
        <v>10.223499155706119</v>
      </c>
      <c r="J159" s="33">
        <v>10.885746030532207</v>
      </c>
      <c r="K159" s="33">
        <v>11.114308890197549</v>
      </c>
      <c r="L159" s="33">
        <v>12.548210723570175</v>
      </c>
      <c r="M159" s="33">
        <v>12.247615357415649</v>
      </c>
      <c r="N159" s="33">
        <v>12.513845716653451</v>
      </c>
      <c r="O159" s="33">
        <v>11.548406474819943</v>
      </c>
      <c r="P159" s="33">
        <v>15.04661571183588</v>
      </c>
      <c r="Q159" s="33">
        <v>17.276391774677219</v>
      </c>
      <c r="R159" s="33">
        <v>20.316885652197779</v>
      </c>
      <c r="S159" s="33">
        <v>23.164886364170393</v>
      </c>
      <c r="T159" s="33">
        <v>27.430209739559352</v>
      </c>
      <c r="U159" s="33">
        <v>28.984778414160502</v>
      </c>
      <c r="V159" s="33">
        <v>31.862177855958347</v>
      </c>
      <c r="W159" s="33">
        <v>34.175334378912495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311.85853275876713</v>
      </c>
      <c r="C161" s="117">
        <f t="shared" si="54"/>
        <v>529.6669509124365</v>
      </c>
      <c r="D161" s="117">
        <f t="shared" si="54"/>
        <v>534.21033797282496</v>
      </c>
      <c r="E161" s="117">
        <f t="shared" si="54"/>
        <v>624.83578410734117</v>
      </c>
      <c r="F161" s="117">
        <f t="shared" si="54"/>
        <v>712.73567576857738</v>
      </c>
      <c r="G161" s="117">
        <f t="shared" si="54"/>
        <v>862.96033176850028</v>
      </c>
      <c r="H161" s="117">
        <f t="shared" si="54"/>
        <v>1117.1641148344456</v>
      </c>
      <c r="I161" s="117">
        <f t="shared" si="54"/>
        <v>1116.2010744484141</v>
      </c>
      <c r="J161" s="117">
        <f t="shared" si="54"/>
        <v>1092.2293083556681</v>
      </c>
      <c r="K161" s="117">
        <f t="shared" si="54"/>
        <v>1120.6113603778601</v>
      </c>
      <c r="L161" s="117">
        <f t="shared" si="54"/>
        <v>1414.2469780016615</v>
      </c>
      <c r="M161" s="117">
        <f t="shared" si="54"/>
        <v>1406.9938303004587</v>
      </c>
      <c r="N161" s="117">
        <f t="shared" si="54"/>
        <v>1326.4861558693101</v>
      </c>
      <c r="O161" s="117">
        <f t="shared" si="54"/>
        <v>1060.6948551026835</v>
      </c>
      <c r="P161" s="117">
        <f t="shared" si="54"/>
        <v>1000.2740923701811</v>
      </c>
      <c r="Q161" s="117">
        <f t="shared" si="54"/>
        <v>784.15635062208958</v>
      </c>
      <c r="R161" s="117">
        <f t="shared" ref="R161:V161" si="55">R162+R164+R166+R175</f>
        <v>791.46979834343085</v>
      </c>
      <c r="S161" s="117">
        <f t="shared" si="55"/>
        <v>928.76836603367383</v>
      </c>
      <c r="T161" s="117">
        <f t="shared" si="55"/>
        <v>1216.8633604342137</v>
      </c>
      <c r="U161" s="117">
        <f t="shared" si="55"/>
        <v>1212.3875355956941</v>
      </c>
      <c r="V161" s="117">
        <f t="shared" si="55"/>
        <v>1233.8044867747988</v>
      </c>
      <c r="W161" s="117">
        <f t="shared" ref="W161" si="56">W162+W164+W166+W175</f>
        <v>1108.5523864111403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191.33585465523072</v>
      </c>
      <c r="C162" s="122">
        <f t="shared" si="57"/>
        <v>367.58839140265081</v>
      </c>
      <c r="D162" s="122">
        <f t="shared" si="57"/>
        <v>366.06469769357801</v>
      </c>
      <c r="E162" s="122">
        <f t="shared" si="57"/>
        <v>411.77481270885357</v>
      </c>
      <c r="F162" s="122">
        <f t="shared" si="57"/>
        <v>490.35505785973413</v>
      </c>
      <c r="G162" s="122">
        <f t="shared" si="57"/>
        <v>593.04288837194395</v>
      </c>
      <c r="H162" s="122">
        <f t="shared" si="57"/>
        <v>782.37674139493618</v>
      </c>
      <c r="I162" s="122">
        <f t="shared" si="57"/>
        <v>790.06203345157655</v>
      </c>
      <c r="J162" s="122">
        <f t="shared" si="57"/>
        <v>750.00844323152421</v>
      </c>
      <c r="K162" s="122">
        <f t="shared" si="57"/>
        <v>747.8624688327078</v>
      </c>
      <c r="L162" s="122">
        <f t="shared" si="57"/>
        <v>1014.593445794782</v>
      </c>
      <c r="M162" s="122">
        <f t="shared" si="57"/>
        <v>1002.0327500890986</v>
      </c>
      <c r="N162" s="122">
        <f t="shared" si="57"/>
        <v>921.86307933928958</v>
      </c>
      <c r="O162" s="122">
        <f t="shared" si="57"/>
        <v>695.86677619474926</v>
      </c>
      <c r="P162" s="122">
        <f t="shared" si="57"/>
        <v>674.85273273867222</v>
      </c>
      <c r="Q162" s="122">
        <f t="shared" si="57"/>
        <v>446.43370903033656</v>
      </c>
      <c r="R162" s="122">
        <f t="shared" si="57"/>
        <v>442.93703879865564</v>
      </c>
      <c r="S162" s="122">
        <f t="shared" si="57"/>
        <v>548.58948328218207</v>
      </c>
      <c r="T162" s="122">
        <f t="shared" si="57"/>
        <v>815.1002029039073</v>
      </c>
      <c r="U162" s="122">
        <f t="shared" si="57"/>
        <v>793.05594454899244</v>
      </c>
      <c r="V162" s="122">
        <f t="shared" si="57"/>
        <v>791.20382924631815</v>
      </c>
      <c r="W162" s="122">
        <f t="shared" si="57"/>
        <v>648.75507872293713</v>
      </c>
      <c r="DA162" s="130" t="s">
        <v>1890</v>
      </c>
    </row>
    <row r="163" spans="1:105" ht="12" customHeight="1" x14ac:dyDescent="0.25">
      <c r="A163" s="97" t="s">
        <v>53</v>
      </c>
      <c r="B163" s="33">
        <v>191.33585465523072</v>
      </c>
      <c r="C163" s="33">
        <v>367.58839140265081</v>
      </c>
      <c r="D163" s="33">
        <v>366.06469769357801</v>
      </c>
      <c r="E163" s="33">
        <v>411.77481270885357</v>
      </c>
      <c r="F163" s="33">
        <v>490.35505785973413</v>
      </c>
      <c r="G163" s="33">
        <v>593.04288837194395</v>
      </c>
      <c r="H163" s="33">
        <v>782.37674139493618</v>
      </c>
      <c r="I163" s="33">
        <v>790.06203345157655</v>
      </c>
      <c r="J163" s="33">
        <v>750.00844323152421</v>
      </c>
      <c r="K163" s="33">
        <v>747.8624688327078</v>
      </c>
      <c r="L163" s="33">
        <v>1014.593445794782</v>
      </c>
      <c r="M163" s="33">
        <v>1002.0327500890986</v>
      </c>
      <c r="N163" s="33">
        <v>921.86307933928958</v>
      </c>
      <c r="O163" s="33">
        <v>695.86677619474926</v>
      </c>
      <c r="P163" s="33">
        <v>674.85273273867222</v>
      </c>
      <c r="Q163" s="33">
        <v>446.43370903033656</v>
      </c>
      <c r="R163" s="33">
        <v>442.93703879865564</v>
      </c>
      <c r="S163" s="33">
        <v>548.58948328218207</v>
      </c>
      <c r="T163" s="33">
        <v>815.1002029039073</v>
      </c>
      <c r="U163" s="33">
        <v>793.05594454899244</v>
      </c>
      <c r="V163" s="33">
        <v>791.20382924631815</v>
      </c>
      <c r="W163" s="33">
        <v>648.75507872293713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18.911123617299111</v>
      </c>
      <c r="C164" s="122">
        <f t="shared" si="58"/>
        <v>27.44966263799158</v>
      </c>
      <c r="D164" s="122">
        <f t="shared" si="58"/>
        <v>23.791430814744427</v>
      </c>
      <c r="E164" s="122">
        <f t="shared" si="58"/>
        <v>57.899824831313843</v>
      </c>
      <c r="F164" s="122">
        <f t="shared" si="58"/>
        <v>47.941910889482287</v>
      </c>
      <c r="G164" s="122">
        <f t="shared" si="58"/>
        <v>60.886200070731718</v>
      </c>
      <c r="H164" s="122">
        <f t="shared" si="58"/>
        <v>79.293367781129803</v>
      </c>
      <c r="I164" s="122">
        <f t="shared" si="58"/>
        <v>53.818383409377233</v>
      </c>
      <c r="J164" s="122">
        <f t="shared" si="58"/>
        <v>60.158262905522953</v>
      </c>
      <c r="K164" s="122">
        <f t="shared" si="58"/>
        <v>87.398822815683076</v>
      </c>
      <c r="L164" s="122">
        <f t="shared" si="58"/>
        <v>85.410711270252605</v>
      </c>
      <c r="M164" s="122">
        <f t="shared" si="58"/>
        <v>89.223030889285184</v>
      </c>
      <c r="N164" s="122">
        <f t="shared" si="58"/>
        <v>93.902971753031537</v>
      </c>
      <c r="O164" s="122">
        <f t="shared" si="58"/>
        <v>89.582323788788685</v>
      </c>
      <c r="P164" s="122">
        <f t="shared" si="58"/>
        <v>66.692382663977085</v>
      </c>
      <c r="Q164" s="122">
        <f t="shared" si="58"/>
        <v>100.47979456948939</v>
      </c>
      <c r="R164" s="122">
        <f t="shared" si="58"/>
        <v>98.047700025605252</v>
      </c>
      <c r="S164" s="122">
        <f t="shared" si="58"/>
        <v>113.60612116444206</v>
      </c>
      <c r="T164" s="122">
        <f t="shared" si="58"/>
        <v>102.93606197265088</v>
      </c>
      <c r="U164" s="122">
        <f t="shared" si="58"/>
        <v>110.97073388068991</v>
      </c>
      <c r="V164" s="122">
        <f t="shared" si="58"/>
        <v>121.37403176438964</v>
      </c>
      <c r="W164" s="122">
        <f t="shared" si="58"/>
        <v>126.78106310417527</v>
      </c>
      <c r="DA164" s="130" t="s">
        <v>1892</v>
      </c>
    </row>
    <row r="165" spans="1:105" ht="12" customHeight="1" x14ac:dyDescent="0.25">
      <c r="A165" s="97" t="s">
        <v>53</v>
      </c>
      <c r="B165" s="98">
        <v>18.911123617299111</v>
      </c>
      <c r="C165" s="98">
        <v>27.44966263799158</v>
      </c>
      <c r="D165" s="98">
        <v>23.791430814744427</v>
      </c>
      <c r="E165" s="98">
        <v>57.899824831313843</v>
      </c>
      <c r="F165" s="98">
        <v>47.941910889482287</v>
      </c>
      <c r="G165" s="98">
        <v>60.886200070731718</v>
      </c>
      <c r="H165" s="98">
        <v>79.293367781129803</v>
      </c>
      <c r="I165" s="98">
        <v>53.818383409377233</v>
      </c>
      <c r="J165" s="98">
        <v>60.158262905522953</v>
      </c>
      <c r="K165" s="98">
        <v>87.398822815683076</v>
      </c>
      <c r="L165" s="98">
        <v>85.410711270252605</v>
      </c>
      <c r="M165" s="98">
        <v>89.223030889285184</v>
      </c>
      <c r="N165" s="98">
        <v>93.902971753031537</v>
      </c>
      <c r="O165" s="98">
        <v>89.582323788788685</v>
      </c>
      <c r="P165" s="98">
        <v>66.692382663977085</v>
      </c>
      <c r="Q165" s="98">
        <v>100.47979456948939</v>
      </c>
      <c r="R165" s="98">
        <v>98.047700025605252</v>
      </c>
      <c r="S165" s="98">
        <v>113.60612116444206</v>
      </c>
      <c r="T165" s="98">
        <v>102.93606197265088</v>
      </c>
      <c r="U165" s="98">
        <v>110.97073388068991</v>
      </c>
      <c r="V165" s="98">
        <v>121.37403176438964</v>
      </c>
      <c r="W165" s="98">
        <v>126.78106310417527</v>
      </c>
      <c r="DA165" s="63" t="s">
        <v>1893</v>
      </c>
    </row>
    <row r="166" spans="1:105" ht="12" customHeight="1" x14ac:dyDescent="0.25">
      <c r="A166" s="121" t="s">
        <v>55</v>
      </c>
      <c r="B166" s="122">
        <v>65.34597740234608</v>
      </c>
      <c r="C166" s="122">
        <v>84.046131746699416</v>
      </c>
      <c r="D166" s="122">
        <v>89.874561206893532</v>
      </c>
      <c r="E166" s="122">
        <v>94.025642942029037</v>
      </c>
      <c r="F166" s="122">
        <v>106.27992242373939</v>
      </c>
      <c r="G166" s="122">
        <v>128.12815013505883</v>
      </c>
      <c r="H166" s="122">
        <v>148.80315099358921</v>
      </c>
      <c r="I166" s="122">
        <v>159.71879384518914</v>
      </c>
      <c r="J166" s="122">
        <v>166.76192821500044</v>
      </c>
      <c r="K166" s="122">
        <v>169.79293288802296</v>
      </c>
      <c r="L166" s="122">
        <v>187.73328066847162</v>
      </c>
      <c r="M166" s="122">
        <v>196.59044064504758</v>
      </c>
      <c r="N166" s="122">
        <v>195.4200033244048</v>
      </c>
      <c r="O166" s="122">
        <v>181.9918586047765</v>
      </c>
      <c r="P166" s="122">
        <v>166.88282282864378</v>
      </c>
      <c r="Q166" s="122">
        <v>151.92235046779024</v>
      </c>
      <c r="R166" s="122">
        <v>162.45379162172921</v>
      </c>
      <c r="S166" s="122">
        <v>174.59672961232161</v>
      </c>
      <c r="T166" s="122">
        <v>191.54580269444901</v>
      </c>
      <c r="U166" s="122">
        <v>201.38904345394624</v>
      </c>
      <c r="V166" s="122">
        <v>210.6560298094812</v>
      </c>
      <c r="W166" s="122">
        <v>220.5228024603762</v>
      </c>
      <c r="DA166" s="130" t="s">
        <v>1894</v>
      </c>
    </row>
    <row r="167" spans="1:105" ht="12" customHeight="1" x14ac:dyDescent="0.25">
      <c r="A167" s="97" t="s">
        <v>124</v>
      </c>
      <c r="B167" s="98">
        <v>57.442533832376746</v>
      </c>
      <c r="C167" s="98">
        <v>63.789337661545908</v>
      </c>
      <c r="D167" s="98">
        <v>67.378061905591721</v>
      </c>
      <c r="E167" s="98">
        <v>71.090123948202503</v>
      </c>
      <c r="F167" s="98">
        <v>78.221298959785202</v>
      </c>
      <c r="G167" s="98">
        <v>86.402898412641733</v>
      </c>
      <c r="H167" s="98">
        <v>90.401590714237543</v>
      </c>
      <c r="I167" s="98">
        <v>91.711389420349562</v>
      </c>
      <c r="J167" s="98">
        <v>90.51339746927431</v>
      </c>
      <c r="K167" s="98">
        <v>87.578525615577092</v>
      </c>
      <c r="L167" s="98">
        <v>92.836160647269651</v>
      </c>
      <c r="M167" s="98">
        <v>92.808742665909733</v>
      </c>
      <c r="N167" s="98">
        <v>90.815415459175071</v>
      </c>
      <c r="O167" s="98">
        <v>87.001281575681858</v>
      </c>
      <c r="P167" s="98">
        <v>79.034072926867083</v>
      </c>
      <c r="Q167" s="98">
        <v>74.182080921291018</v>
      </c>
      <c r="R167" s="98">
        <v>80.804810035438081</v>
      </c>
      <c r="S167" s="98">
        <v>86.180295772323277</v>
      </c>
      <c r="T167" s="98">
        <v>89.640910760890051</v>
      </c>
      <c r="U167" s="98">
        <v>85.033935499573843</v>
      </c>
      <c r="V167" s="98">
        <v>84.54030612608733</v>
      </c>
      <c r="W167" s="98">
        <v>90.889591765027475</v>
      </c>
      <c r="DA167" s="63" t="s">
        <v>1895</v>
      </c>
    </row>
    <row r="168" spans="1:105" ht="12" customHeight="1" x14ac:dyDescent="0.25">
      <c r="A168" s="97" t="s">
        <v>123</v>
      </c>
      <c r="B168" s="98">
        <v>0.11144061639613244</v>
      </c>
      <c r="C168" s="98">
        <v>9.344785978898705E-2</v>
      </c>
      <c r="D168" s="98">
        <v>9.0061562525506816E-2</v>
      </c>
      <c r="E168" s="98">
        <v>0.12104529348996074</v>
      </c>
      <c r="F168" s="98">
        <v>0.14646386297929145</v>
      </c>
      <c r="G168" s="98">
        <v>0.16740076505705329</v>
      </c>
      <c r="H168" s="98">
        <v>0.17081651958107777</v>
      </c>
      <c r="I168" s="98">
        <v>0.23021496553452592</v>
      </c>
      <c r="J168" s="98">
        <v>0.31792369218532662</v>
      </c>
      <c r="K168" s="98">
        <v>0.41506294990217463</v>
      </c>
      <c r="L168" s="98">
        <v>0.47964646708120751</v>
      </c>
      <c r="M168" s="98">
        <v>0.43776681061653</v>
      </c>
      <c r="N168" s="98">
        <v>0.46771364061971027</v>
      </c>
      <c r="O168" s="98">
        <v>0.50636958587194292</v>
      </c>
      <c r="P168" s="98">
        <v>0.48688558760242145</v>
      </c>
      <c r="Q168" s="98">
        <v>0.50207680782762609</v>
      </c>
      <c r="R168" s="98">
        <v>0.60896183751923971</v>
      </c>
      <c r="S168" s="98">
        <v>0.69330947379950614</v>
      </c>
      <c r="T168" s="98">
        <v>0.71699818656975445</v>
      </c>
      <c r="U168" s="98">
        <v>0.65473713929004673</v>
      </c>
      <c r="V168" s="98">
        <v>0.66570037378991631</v>
      </c>
      <c r="W168" s="98">
        <v>0.75121919224533407</v>
      </c>
      <c r="DA168" s="63" t="s">
        <v>1896</v>
      </c>
    </row>
    <row r="169" spans="1:105" ht="12" customHeight="1" x14ac:dyDescent="0.25">
      <c r="A169" s="100" t="s">
        <v>50</v>
      </c>
      <c r="B169" s="101">
        <v>1.2556119410482462E-2</v>
      </c>
      <c r="C169" s="101">
        <v>2.0368555128323113E-2</v>
      </c>
      <c r="D169" s="101">
        <v>8.2429146414235346E-3</v>
      </c>
      <c r="E169" s="101">
        <v>7.1465356463782867E-3</v>
      </c>
      <c r="F169" s="101">
        <v>1.1496085742512426E-2</v>
      </c>
      <c r="G169" s="101">
        <v>1.3150642638518669E-2</v>
      </c>
      <c r="H169" s="101">
        <v>1.7808529081550794E-2</v>
      </c>
      <c r="I169" s="101">
        <v>2.056969422878812E-2</v>
      </c>
      <c r="J169" s="101">
        <v>2.7061558204519241E-2</v>
      </c>
      <c r="K169" s="101">
        <v>3.3841641935517336E-2</v>
      </c>
      <c r="L169" s="101">
        <v>3.7915489040680969E-2</v>
      </c>
      <c r="M169" s="101">
        <v>4.9054771517584903E-2</v>
      </c>
      <c r="N169" s="101">
        <v>3.7509418794042168E-2</v>
      </c>
      <c r="O169" s="101">
        <v>2.8590324236874333E-2</v>
      </c>
      <c r="P169" s="101">
        <v>4.7932892817235971E-2</v>
      </c>
      <c r="Q169" s="101">
        <v>1.7120092622664503E-2</v>
      </c>
      <c r="R169" s="101">
        <v>2.7657211171651888E-2</v>
      </c>
      <c r="S169" s="101">
        <v>4.8369124422269677E-2</v>
      </c>
      <c r="T169" s="101">
        <v>5.561613665840244E-2</v>
      </c>
      <c r="U169" s="101">
        <v>6.1182683791006831E-2</v>
      </c>
      <c r="V169" s="101">
        <v>5.1610074505094403E-2</v>
      </c>
      <c r="W169" s="101">
        <v>5.0054332320972138E-2</v>
      </c>
      <c r="DA169" s="131" t="s">
        <v>1897</v>
      </c>
    </row>
    <row r="170" spans="1:105" ht="12" customHeight="1" x14ac:dyDescent="0.25">
      <c r="A170" s="103" t="s">
        <v>52</v>
      </c>
      <c r="B170" s="104">
        <v>9.8884496985649981E-2</v>
      </c>
      <c r="C170" s="104">
        <v>7.3079304660663938E-2</v>
      </c>
      <c r="D170" s="104">
        <v>8.1818647884083287E-2</v>
      </c>
      <c r="E170" s="104">
        <v>0.11389875784358246</v>
      </c>
      <c r="F170" s="104">
        <v>0.13496777723677902</v>
      </c>
      <c r="G170" s="104">
        <v>0.15425012241853461</v>
      </c>
      <c r="H170" s="104">
        <v>0.15300799049952699</v>
      </c>
      <c r="I170" s="104">
        <v>0.20964527130573779</v>
      </c>
      <c r="J170" s="104">
        <v>0.2908621339808074</v>
      </c>
      <c r="K170" s="104">
        <v>0.38122130796665732</v>
      </c>
      <c r="L170" s="104">
        <v>0.44173097804052652</v>
      </c>
      <c r="M170" s="104">
        <v>0.38871203909894508</v>
      </c>
      <c r="N170" s="104">
        <v>0.43020422182566809</v>
      </c>
      <c r="O170" s="104">
        <v>0.47777926163506862</v>
      </c>
      <c r="P170" s="104">
        <v>0.4389526947851855</v>
      </c>
      <c r="Q170" s="104">
        <v>0.48495671520496159</v>
      </c>
      <c r="R170" s="104">
        <v>0.58130462634758784</v>
      </c>
      <c r="S170" s="104">
        <v>0.64494034937723643</v>
      </c>
      <c r="T170" s="104">
        <v>0.66138204991135197</v>
      </c>
      <c r="U170" s="104">
        <v>0.59355445549903996</v>
      </c>
      <c r="V170" s="104">
        <v>0.61409029928482195</v>
      </c>
      <c r="W170" s="104">
        <v>0.70116485992436195</v>
      </c>
      <c r="DA170" s="132" t="s">
        <v>1898</v>
      </c>
    </row>
    <row r="171" spans="1:105" ht="12" customHeight="1" x14ac:dyDescent="0.25">
      <c r="A171" s="106" t="s">
        <v>122</v>
      </c>
      <c r="B171" s="101">
        <v>6.633781266036209</v>
      </c>
      <c r="C171" s="101">
        <v>17.536416862566988</v>
      </c>
      <c r="D171" s="101">
        <v>19.486077115714998</v>
      </c>
      <c r="E171" s="101">
        <v>19.579263464581253</v>
      </c>
      <c r="F171" s="101">
        <v>23.602371280864229</v>
      </c>
      <c r="G171" s="101">
        <v>35.082739426197769</v>
      </c>
      <c r="H171" s="101">
        <v>48.331610439748637</v>
      </c>
      <c r="I171" s="101">
        <v>52.936463881854309</v>
      </c>
      <c r="J171" s="101">
        <v>54.619644013165392</v>
      </c>
      <c r="K171" s="101">
        <v>53.965947751077699</v>
      </c>
      <c r="L171" s="101">
        <v>60.655846542762589</v>
      </c>
      <c r="M171" s="101">
        <v>67.981324434908572</v>
      </c>
      <c r="N171" s="101">
        <v>67.255479237724757</v>
      </c>
      <c r="O171" s="101">
        <v>59.021838038807985</v>
      </c>
      <c r="P171" s="101">
        <v>52.75704370344905</v>
      </c>
      <c r="Q171" s="101">
        <v>46.447161824059791</v>
      </c>
      <c r="R171" s="101">
        <v>46.600399044003062</v>
      </c>
      <c r="S171" s="101">
        <v>48.042251479687188</v>
      </c>
      <c r="T171" s="101">
        <v>54.746654592604415</v>
      </c>
      <c r="U171" s="101">
        <v>61.333501346410308</v>
      </c>
      <c r="V171" s="101">
        <v>66.420174951723695</v>
      </c>
      <c r="W171" s="101">
        <v>68.486935508041896</v>
      </c>
      <c r="DA171" s="131" t="s">
        <v>1899</v>
      </c>
    </row>
    <row r="172" spans="1:105" ht="12" customHeight="1" x14ac:dyDescent="0.25">
      <c r="A172" s="107" t="s">
        <v>121</v>
      </c>
      <c r="B172" s="104">
        <v>1.1582216875369888</v>
      </c>
      <c r="C172" s="104">
        <v>2.6269293627975454</v>
      </c>
      <c r="D172" s="104">
        <v>2.9203606230613008</v>
      </c>
      <c r="E172" s="104">
        <v>3.2352102357553112</v>
      </c>
      <c r="F172" s="104">
        <v>4.3097883201106697</v>
      </c>
      <c r="G172" s="104">
        <v>6.4751115311622716</v>
      </c>
      <c r="H172" s="104">
        <v>9.8991333200219422</v>
      </c>
      <c r="I172" s="104">
        <v>14.840725577450739</v>
      </c>
      <c r="J172" s="104">
        <v>21.31096304037542</v>
      </c>
      <c r="K172" s="104">
        <v>27.833396571465972</v>
      </c>
      <c r="L172" s="104">
        <v>33.761627011358179</v>
      </c>
      <c r="M172" s="104">
        <v>35.362606733612758</v>
      </c>
      <c r="N172" s="104">
        <v>36.88139498688529</v>
      </c>
      <c r="O172" s="104">
        <v>35.46236940441473</v>
      </c>
      <c r="P172" s="104">
        <v>34.604820610725241</v>
      </c>
      <c r="Q172" s="104">
        <v>30.791030914611817</v>
      </c>
      <c r="R172" s="104">
        <v>34.439620704768828</v>
      </c>
      <c r="S172" s="104">
        <v>39.680872886511651</v>
      </c>
      <c r="T172" s="104">
        <v>46.441239154384796</v>
      </c>
      <c r="U172" s="104">
        <v>54.366869468672043</v>
      </c>
      <c r="V172" s="104">
        <v>59.029848357880269</v>
      </c>
      <c r="W172" s="104">
        <v>60.39505599506149</v>
      </c>
      <c r="DA172" s="132" t="s">
        <v>1900</v>
      </c>
    </row>
    <row r="173" spans="1:105" ht="12" customHeight="1" x14ac:dyDescent="0.25">
      <c r="A173" s="108" t="s">
        <v>53</v>
      </c>
      <c r="B173" s="98">
        <v>0.12675504708208349</v>
      </c>
      <c r="C173" s="98">
        <v>0.56986010160541722</v>
      </c>
      <c r="D173" s="98">
        <v>0.26698231379307402</v>
      </c>
      <c r="E173" s="98">
        <v>0.18683625484679958</v>
      </c>
      <c r="F173" s="98">
        <v>0.33576124563373155</v>
      </c>
      <c r="G173" s="98">
        <v>0.50370608256974592</v>
      </c>
      <c r="H173" s="98">
        <v>1.0402126049260068</v>
      </c>
      <c r="I173" s="98">
        <v>1.3295071747124187</v>
      </c>
      <c r="J173" s="98">
        <v>1.8097858773595465</v>
      </c>
      <c r="K173" s="98">
        <v>2.2465746550007295</v>
      </c>
      <c r="L173" s="98">
        <v>2.6472850189470138</v>
      </c>
      <c r="M173" s="98">
        <v>3.9269915774866786</v>
      </c>
      <c r="N173" s="98">
        <v>2.9566376193986432</v>
      </c>
      <c r="O173" s="98">
        <v>1.8993569401251569</v>
      </c>
      <c r="P173" s="98">
        <v>3.4264743764777954</v>
      </c>
      <c r="Q173" s="98">
        <v>0.89197136179743186</v>
      </c>
      <c r="R173" s="98">
        <v>1.3965831303002409</v>
      </c>
      <c r="S173" s="98">
        <v>2.6997426357495864</v>
      </c>
      <c r="T173" s="98">
        <v>3.5645861168871149</v>
      </c>
      <c r="U173" s="98">
        <v>5.2176592280290039</v>
      </c>
      <c r="V173" s="98">
        <v>4.6787779582865134</v>
      </c>
      <c r="W173" s="98">
        <v>3.887277241582511</v>
      </c>
      <c r="DA173" s="63" t="s">
        <v>1901</v>
      </c>
    </row>
    <row r="174" spans="1:105" ht="12" customHeight="1" x14ac:dyDescent="0.25">
      <c r="A174" s="115" t="s">
        <v>52</v>
      </c>
      <c r="B174" s="33">
        <v>1.0314666404549053</v>
      </c>
      <c r="C174" s="33">
        <v>2.0570692611921282</v>
      </c>
      <c r="D174" s="33">
        <v>2.653378309268227</v>
      </c>
      <c r="E174" s="33">
        <v>3.0483739809085115</v>
      </c>
      <c r="F174" s="33">
        <v>3.9740270744769379</v>
      </c>
      <c r="G174" s="33">
        <v>5.9714054485925256</v>
      </c>
      <c r="H174" s="33">
        <v>8.8589207150959357</v>
      </c>
      <c r="I174" s="33">
        <v>13.51121840273832</v>
      </c>
      <c r="J174" s="33">
        <v>19.501177163015871</v>
      </c>
      <c r="K174" s="33">
        <v>25.586821916465244</v>
      </c>
      <c r="L174" s="33">
        <v>31.114341992411166</v>
      </c>
      <c r="M174" s="33">
        <v>31.435615156126079</v>
      </c>
      <c r="N174" s="33">
        <v>33.924757367486649</v>
      </c>
      <c r="O174" s="33">
        <v>33.563012464289571</v>
      </c>
      <c r="P174" s="33">
        <v>31.178346234247449</v>
      </c>
      <c r="Q174" s="33">
        <v>29.899059552814386</v>
      </c>
      <c r="R174" s="33">
        <v>33.043037574468585</v>
      </c>
      <c r="S174" s="33">
        <v>36.981130250762064</v>
      </c>
      <c r="T174" s="33">
        <v>42.876653037497682</v>
      </c>
      <c r="U174" s="33">
        <v>49.149210240643036</v>
      </c>
      <c r="V174" s="33">
        <v>54.351070399593752</v>
      </c>
      <c r="W174" s="33">
        <v>56.507778753478981</v>
      </c>
      <c r="DA174" s="60" t="s">
        <v>1902</v>
      </c>
    </row>
    <row r="175" spans="1:105" ht="12" customHeight="1" x14ac:dyDescent="0.25">
      <c r="A175" s="121" t="s">
        <v>54</v>
      </c>
      <c r="B175" s="122">
        <v>36.265577083891223</v>
      </c>
      <c r="C175" s="122">
        <v>50.582765125094703</v>
      </c>
      <c r="D175" s="122">
        <v>54.479648257608972</v>
      </c>
      <c r="E175" s="122">
        <v>61.135503625144786</v>
      </c>
      <c r="F175" s="122">
        <v>68.15878459562154</v>
      </c>
      <c r="G175" s="122">
        <v>80.903093190765759</v>
      </c>
      <c r="H175" s="122">
        <v>106.69085466479038</v>
      </c>
      <c r="I175" s="122">
        <v>112.60186374227132</v>
      </c>
      <c r="J175" s="122">
        <v>115.30067400362053</v>
      </c>
      <c r="K175" s="122">
        <v>115.55713584144631</v>
      </c>
      <c r="L175" s="122">
        <v>126.50954026815526</v>
      </c>
      <c r="M175" s="122">
        <v>119.14760867702709</v>
      </c>
      <c r="N175" s="122">
        <v>115.3001014525841</v>
      </c>
      <c r="O175" s="122">
        <v>93.253896514368932</v>
      </c>
      <c r="P175" s="122">
        <v>91.84615413888784</v>
      </c>
      <c r="Q175" s="122">
        <v>85.320496554473337</v>
      </c>
      <c r="R175" s="122">
        <v>88.031267897440742</v>
      </c>
      <c r="S175" s="122">
        <v>91.97603197472813</v>
      </c>
      <c r="T175" s="122">
        <v>107.28129286320657</v>
      </c>
      <c r="U175" s="122">
        <v>106.9718137120655</v>
      </c>
      <c r="V175" s="122">
        <v>110.57059595460956</v>
      </c>
      <c r="W175" s="122">
        <v>112.49344212365185</v>
      </c>
      <c r="DA175" s="130" t="s">
        <v>1903</v>
      </c>
    </row>
    <row r="176" spans="1:105" ht="12" customHeight="1" x14ac:dyDescent="0.25">
      <c r="A176" s="97" t="s">
        <v>50</v>
      </c>
      <c r="B176" s="98">
        <v>12.293533920767409</v>
      </c>
      <c r="C176" s="98">
        <v>14.085059150946902</v>
      </c>
      <c r="D176" s="98">
        <v>15.5048857350851</v>
      </c>
      <c r="E176" s="98">
        <v>17.064292444608874</v>
      </c>
      <c r="F176" s="98">
        <v>19.296208247318091</v>
      </c>
      <c r="G176" s="98">
        <v>22.143650067711945</v>
      </c>
      <c r="H176" s="98">
        <v>24.691810664647623</v>
      </c>
      <c r="I176" s="98">
        <v>26.430854753384956</v>
      </c>
      <c r="J176" s="98">
        <v>27.055036391018159</v>
      </c>
      <c r="K176" s="98">
        <v>27.501939005628106</v>
      </c>
      <c r="L176" s="98">
        <v>28.908986887011622</v>
      </c>
      <c r="M176" s="98">
        <v>28.259504401226796</v>
      </c>
      <c r="N176" s="98">
        <v>27.458794726443635</v>
      </c>
      <c r="O176" s="98">
        <v>24.528458856372527</v>
      </c>
      <c r="P176" s="98">
        <v>21.758639070840015</v>
      </c>
      <c r="Q176" s="98">
        <v>20.540019804134449</v>
      </c>
      <c r="R176" s="98">
        <v>21.128360802214129</v>
      </c>
      <c r="S176" s="98">
        <v>21.875513304959533</v>
      </c>
      <c r="T176" s="98">
        <v>23.41659288135201</v>
      </c>
      <c r="U176" s="98">
        <v>20.665318055322686</v>
      </c>
      <c r="V176" s="98">
        <v>20.057414278855671</v>
      </c>
      <c r="W176" s="98">
        <v>21.127423105589678</v>
      </c>
      <c r="DA176" s="63" t="s">
        <v>1904</v>
      </c>
    </row>
    <row r="177" spans="1:105" ht="12" customHeight="1" x14ac:dyDescent="0.25">
      <c r="A177" s="109" t="s">
        <v>120</v>
      </c>
      <c r="B177" s="33">
        <v>23.972043163123814</v>
      </c>
      <c r="C177" s="33">
        <v>36.497705974147799</v>
      </c>
      <c r="D177" s="33">
        <v>38.974762522523875</v>
      </c>
      <c r="E177" s="33">
        <v>44.071211180535911</v>
      </c>
      <c r="F177" s="33">
        <v>48.862576348303449</v>
      </c>
      <c r="G177" s="33">
        <v>58.759443123053813</v>
      </c>
      <c r="H177" s="33">
        <v>81.99904400014276</v>
      </c>
      <c r="I177" s="33">
        <v>86.171008988886356</v>
      </c>
      <c r="J177" s="33">
        <v>88.245637612602366</v>
      </c>
      <c r="K177" s="33">
        <v>88.055196835818208</v>
      </c>
      <c r="L177" s="33">
        <v>97.600553381143641</v>
      </c>
      <c r="M177" s="33">
        <v>90.888104275800302</v>
      </c>
      <c r="N177" s="33">
        <v>87.841306726140459</v>
      </c>
      <c r="O177" s="33">
        <v>68.725437657996409</v>
      </c>
      <c r="P177" s="33">
        <v>70.087515068047821</v>
      </c>
      <c r="Q177" s="33">
        <v>64.780476750338892</v>
      </c>
      <c r="R177" s="33">
        <v>66.90290709522661</v>
      </c>
      <c r="S177" s="33">
        <v>70.10051866976859</v>
      </c>
      <c r="T177" s="33">
        <v>83.864699981854557</v>
      </c>
      <c r="U177" s="33">
        <v>86.306495656742811</v>
      </c>
      <c r="V177" s="33">
        <v>90.513181675753884</v>
      </c>
      <c r="W177" s="33">
        <v>91.366019018062175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0.57513920087839732</v>
      </c>
      <c r="C3" s="119">
        <f>IF(RES_hhdet_tes!C3=0,"",RES_hhdet_tes!C3/RES_hhdet_fec!C3)</f>
        <v>0.58149380453671506</v>
      </c>
      <c r="D3" s="119">
        <f>IF(RES_hhdet_tes!D3=0,"",RES_hhdet_tes!D3/RES_hhdet_fec!D3)</f>
        <v>0.58361565102408197</v>
      </c>
      <c r="E3" s="119">
        <f>IF(RES_hhdet_tes!E3=0,"",RES_hhdet_tes!E3/RES_hhdet_fec!E3)</f>
        <v>0.59325283452904143</v>
      </c>
      <c r="F3" s="119">
        <f>IF(RES_hhdet_tes!F3=0,"",RES_hhdet_tes!F3/RES_hhdet_fec!F3)</f>
        <v>0.59707800723893456</v>
      </c>
      <c r="G3" s="119">
        <f>IF(RES_hhdet_tes!G3=0,"",RES_hhdet_tes!G3/RES_hhdet_fec!G3)</f>
        <v>0.60782231559000532</v>
      </c>
      <c r="H3" s="119">
        <f>IF(RES_hhdet_tes!H3=0,"",RES_hhdet_tes!H3/RES_hhdet_fec!H3)</f>
        <v>0.61671795489566317</v>
      </c>
      <c r="I3" s="119">
        <f>IF(RES_hhdet_tes!I3=0,"",RES_hhdet_tes!I3/RES_hhdet_fec!I3)</f>
        <v>0.61677628354020442</v>
      </c>
      <c r="J3" s="119">
        <f>IF(RES_hhdet_tes!J3=0,"",RES_hhdet_tes!J3/RES_hhdet_fec!J3)</f>
        <v>0.62435346307364703</v>
      </c>
      <c r="K3" s="119">
        <f>IF(RES_hhdet_tes!K3=0,"",RES_hhdet_tes!K3/RES_hhdet_fec!K3)</f>
        <v>0.63705236072277982</v>
      </c>
      <c r="L3" s="119">
        <f>IF(RES_hhdet_tes!L3=0,"",RES_hhdet_tes!L3/RES_hhdet_fec!L3)</f>
        <v>0.64258224546510179</v>
      </c>
      <c r="M3" s="119">
        <f>IF(RES_hhdet_tes!M3=0,"",RES_hhdet_tes!M3/RES_hhdet_fec!M3)</f>
        <v>0.64753195736861613</v>
      </c>
      <c r="N3" s="119">
        <f>IF(RES_hhdet_tes!N3=0,"",RES_hhdet_tes!N3/RES_hhdet_fec!N3)</f>
        <v>0.65215407348757737</v>
      </c>
      <c r="O3" s="119">
        <f>IF(RES_hhdet_tes!O3=0,"",RES_hhdet_tes!O3/RES_hhdet_fec!O3)</f>
        <v>0.66020940785507698</v>
      </c>
      <c r="P3" s="119">
        <f>IF(RES_hhdet_tes!P3=0,"",RES_hhdet_tes!P3/RES_hhdet_fec!P3)</f>
        <v>0.65893038368699586</v>
      </c>
      <c r="Q3" s="119">
        <f>IF(RES_hhdet_tes!Q3=0,"",RES_hhdet_tes!Q3/RES_hhdet_fec!Q3)</f>
        <v>0.67751244676372879</v>
      </c>
      <c r="R3" s="119">
        <f>IF(RES_hhdet_tes!R3=0,"",RES_hhdet_tes!R3/RES_hhdet_fec!R3)</f>
        <v>0.69673306588343931</v>
      </c>
      <c r="S3" s="119">
        <f>IF(RES_hhdet_tes!S3=0,"",RES_hhdet_tes!S3/RES_hhdet_fec!S3)</f>
        <v>0.70881480444371248</v>
      </c>
      <c r="T3" s="119">
        <f>IF(RES_hhdet_tes!T3=0,"",RES_hhdet_tes!T3/RES_hhdet_fec!T3)</f>
        <v>0.71899253437095301</v>
      </c>
      <c r="U3" s="119">
        <f>IF(RES_hhdet_tes!U3=0,"",RES_hhdet_tes!U3/RES_hhdet_fec!U3)</f>
        <v>0.74422033650905306</v>
      </c>
      <c r="V3" s="119">
        <f>IF(RES_hhdet_tes!V3=0,"",RES_hhdet_tes!V3/RES_hhdet_fec!V3)</f>
        <v>0.75213415571350817</v>
      </c>
      <c r="W3" s="119">
        <f>IF(RES_hhdet_tes!W3=0,"",RES_hhdet_tes!W3/RES_hhdet_fec!W3)</f>
        <v>0.7618964512640124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0.57218168549159398</v>
      </c>
      <c r="C4" s="124">
        <f>IF(RES_hhdet_tes!C4=0,"",RES_hhdet_tes!C4/RES_hhdet_fec!C4)</f>
        <v>0.57565041579393184</v>
      </c>
      <c r="D4" s="124">
        <f>IF(RES_hhdet_tes!D4=0,"",RES_hhdet_tes!D4/RES_hhdet_fec!D4)</f>
        <v>0.57861009719193535</v>
      </c>
      <c r="E4" s="124">
        <f>IF(RES_hhdet_tes!E4=0,"",RES_hhdet_tes!E4/RES_hhdet_fec!E4)</f>
        <v>0.58149740752485946</v>
      </c>
      <c r="F4" s="124">
        <f>IF(RES_hhdet_tes!F4=0,"",RES_hhdet_tes!F4/RES_hhdet_fec!F4)</f>
        <v>0.58724447286235171</v>
      </c>
      <c r="G4" s="124">
        <f>IF(RES_hhdet_tes!G4=0,"",RES_hhdet_tes!G4/RES_hhdet_fec!G4)</f>
        <v>0.59186020844389009</v>
      </c>
      <c r="H4" s="124">
        <f>IF(RES_hhdet_tes!H4=0,"",RES_hhdet_tes!H4/RES_hhdet_fec!H4)</f>
        <v>0.59651812316416841</v>
      </c>
      <c r="I4" s="124">
        <f>IF(RES_hhdet_tes!I4=0,"",RES_hhdet_tes!I4/RES_hhdet_fec!I4)</f>
        <v>0.60063180847007169</v>
      </c>
      <c r="J4" s="124">
        <f>IF(RES_hhdet_tes!J4=0,"",RES_hhdet_tes!J4/RES_hhdet_fec!J4)</f>
        <v>0.60618060975347998</v>
      </c>
      <c r="K4" s="124">
        <f>IF(RES_hhdet_tes!K4=0,"",RES_hhdet_tes!K4/RES_hhdet_fec!K4)</f>
        <v>0.61145502560222731</v>
      </c>
      <c r="L4" s="124">
        <f>IF(RES_hhdet_tes!L4=0,"",RES_hhdet_tes!L4/RES_hhdet_fec!L4)</f>
        <v>0.61550275752218109</v>
      </c>
      <c r="M4" s="124">
        <f>IF(RES_hhdet_tes!M4=0,"",RES_hhdet_tes!M4/RES_hhdet_fec!M4)</f>
        <v>0.62073828468771086</v>
      </c>
      <c r="N4" s="124">
        <f>IF(RES_hhdet_tes!N4=0,"",RES_hhdet_tes!N4/RES_hhdet_fec!N4)</f>
        <v>0.62660011867972409</v>
      </c>
      <c r="O4" s="124">
        <f>IF(RES_hhdet_tes!O4=0,"",RES_hhdet_tes!O4/RES_hhdet_fec!O4)</f>
        <v>0.63304270942247765</v>
      </c>
      <c r="P4" s="124">
        <f>IF(RES_hhdet_tes!P4=0,"",RES_hhdet_tes!P4/RES_hhdet_fec!P4)</f>
        <v>0.6346435982500036</v>
      </c>
      <c r="Q4" s="124">
        <f>IF(RES_hhdet_tes!Q4=0,"",RES_hhdet_tes!Q4/RES_hhdet_fec!Q4)</f>
        <v>0.64137612791382737</v>
      </c>
      <c r="R4" s="124">
        <f>IF(RES_hhdet_tes!R4=0,"",RES_hhdet_tes!R4/RES_hhdet_fec!R4)</f>
        <v>0.6540251578716586</v>
      </c>
      <c r="S4" s="124">
        <f>IF(RES_hhdet_tes!S4=0,"",RES_hhdet_tes!S4/RES_hhdet_fec!S4)</f>
        <v>0.67350346728596411</v>
      </c>
      <c r="T4" s="124">
        <f>IF(RES_hhdet_tes!T4=0,"",RES_hhdet_tes!T4/RES_hhdet_fec!T4)</f>
        <v>0.68424393197765065</v>
      </c>
      <c r="U4" s="124">
        <f>IF(RES_hhdet_tes!U4=0,"",RES_hhdet_tes!U4/RES_hhdet_fec!U4)</f>
        <v>0.69231965677637164</v>
      </c>
      <c r="V4" s="124">
        <f>IF(RES_hhdet_tes!V4=0,"",RES_hhdet_tes!V4/RES_hhdet_fec!V4)</f>
        <v>0.69850392639926195</v>
      </c>
      <c r="W4" s="124">
        <f>IF(RES_hhdet_tes!W4=0,"",RES_hhdet_tes!W4/RES_hhdet_fec!W4)</f>
        <v>0.70288695099307819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0.57003897860155117</v>
      </c>
      <c r="C5" s="111">
        <f>IF(RES_hhdet_tes!C5=0,"",RES_hhdet_tes!C5/RES_hhdet_fec!C5)</f>
        <v>0.57351068532681126</v>
      </c>
      <c r="D5" s="111">
        <f>IF(RES_hhdet_tes!D5=0,"",RES_hhdet_tes!D5/RES_hhdet_fec!D5)</f>
        <v>0.57654443235656339</v>
      </c>
      <c r="E5" s="111">
        <f>IF(RES_hhdet_tes!E5=0,"",RES_hhdet_tes!E5/RES_hhdet_fec!E5)</f>
        <v>0.57956901087728185</v>
      </c>
      <c r="F5" s="111">
        <f>IF(RES_hhdet_tes!F5=0,"",RES_hhdet_tes!F5/RES_hhdet_fec!F5)</f>
        <v>0.58532810567313309</v>
      </c>
      <c r="G5" s="111">
        <f>IF(RES_hhdet_tes!G5=0,"",RES_hhdet_tes!G5/RES_hhdet_fec!G5)</f>
        <v>0.59001518903938255</v>
      </c>
      <c r="H5" s="111">
        <f>IF(RES_hhdet_tes!H5=0,"",RES_hhdet_tes!H5/RES_hhdet_fec!H5)</f>
        <v>0.59475450148586662</v>
      </c>
      <c r="I5" s="111">
        <f>IF(RES_hhdet_tes!I5=0,"",RES_hhdet_tes!I5/RES_hhdet_fec!I5)</f>
        <v>0.59888876766024668</v>
      </c>
      <c r="J5" s="111">
        <f>IF(RES_hhdet_tes!J5=0,"",RES_hhdet_tes!J5/RES_hhdet_fec!J5)</f>
        <v>0.60448845809535368</v>
      </c>
      <c r="K5" s="111">
        <f>IF(RES_hhdet_tes!K5=0,"",RES_hhdet_tes!K5/RES_hhdet_fec!K5)</f>
        <v>0.60983334428391744</v>
      </c>
      <c r="L5" s="111">
        <f>IF(RES_hhdet_tes!L5=0,"",RES_hhdet_tes!L5/RES_hhdet_fec!L5)</f>
        <v>0.61390321019801886</v>
      </c>
      <c r="M5" s="111">
        <f>IF(RES_hhdet_tes!M5=0,"",RES_hhdet_tes!M5/RES_hhdet_fec!M5)</f>
        <v>0.6191279984090805</v>
      </c>
      <c r="N5" s="111">
        <f>IF(RES_hhdet_tes!N5=0,"",RES_hhdet_tes!N5/RES_hhdet_fec!N5)</f>
        <v>0.62501885029870796</v>
      </c>
      <c r="O5" s="111">
        <f>IF(RES_hhdet_tes!O5=0,"",RES_hhdet_tes!O5/RES_hhdet_fec!O5)</f>
        <v>0.63145112455848174</v>
      </c>
      <c r="P5" s="111">
        <f>IF(RES_hhdet_tes!P5=0,"",RES_hhdet_tes!P5/RES_hhdet_fec!P5)</f>
        <v>0.63303598579613929</v>
      </c>
      <c r="Q5" s="111">
        <f>IF(RES_hhdet_tes!Q5=0,"",RES_hhdet_tes!Q5/RES_hhdet_fec!Q5)</f>
        <v>0.6398421669086729</v>
      </c>
      <c r="R5" s="111">
        <f>IF(RES_hhdet_tes!R5=0,"",RES_hhdet_tes!R5/RES_hhdet_fec!R5)</f>
        <v>0.65251276835788585</v>
      </c>
      <c r="S5" s="111">
        <f>IF(RES_hhdet_tes!S5=0,"",RES_hhdet_tes!S5/RES_hhdet_fec!S5)</f>
        <v>0.672057971275558</v>
      </c>
      <c r="T5" s="111">
        <f>IF(RES_hhdet_tes!T5=0,"",RES_hhdet_tes!T5/RES_hhdet_fec!T5)</f>
        <v>0.68281460015371342</v>
      </c>
      <c r="U5" s="111">
        <f>IF(RES_hhdet_tes!U5=0,"",RES_hhdet_tes!U5/RES_hhdet_fec!U5)</f>
        <v>0.69092706327818076</v>
      </c>
      <c r="V5" s="111">
        <f>IF(RES_hhdet_tes!V5=0,"",RES_hhdet_tes!V5/RES_hhdet_fec!V5)</f>
        <v>0.69712491418120681</v>
      </c>
      <c r="W5" s="111">
        <f>IF(RES_hhdet_tes!W5=0,"",RES_hhdet_tes!W5/RES_hhdet_fec!W5)</f>
        <v>0.70151404318944499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1.6972956810825832</v>
      </c>
      <c r="C7" s="124">
        <f>IF(RES_hhdet_tes!C7=0,"",RES_hhdet_tes!C7/RES_hhdet_fec!C7)</f>
        <v>1.8378509146838058</v>
      </c>
      <c r="D7" s="124">
        <f>IF(RES_hhdet_tes!D7=0,"",RES_hhdet_tes!D7/RES_hhdet_fec!D7)</f>
        <v>1.9397977865612237</v>
      </c>
      <c r="E7" s="124">
        <f>IF(RES_hhdet_tes!E7=0,"",RES_hhdet_tes!E7/RES_hhdet_fec!E7)</f>
        <v>2.0417705020176258</v>
      </c>
      <c r="F7" s="124">
        <f>IF(RES_hhdet_tes!F7=0,"",RES_hhdet_tes!F7/RES_hhdet_fec!F7)</f>
        <v>2.1814057024316491</v>
      </c>
      <c r="G7" s="124">
        <f>IF(RES_hhdet_tes!G7=0,"",RES_hhdet_tes!G7/RES_hhdet_fec!G7)</f>
        <v>2.3145560273327104</v>
      </c>
      <c r="H7" s="124">
        <f>IF(RES_hhdet_tes!H7=0,"",RES_hhdet_tes!H7/RES_hhdet_fec!H7)</f>
        <v>2.3820293593301938</v>
      </c>
      <c r="I7" s="124">
        <f>IF(RES_hhdet_tes!I7=0,"",RES_hhdet_tes!I7/RES_hhdet_fec!I7)</f>
        <v>2.432507498328242</v>
      </c>
      <c r="J7" s="124">
        <f>IF(RES_hhdet_tes!J7=0,"",RES_hhdet_tes!J7/RES_hhdet_fec!J7)</f>
        <v>2.469486495902065</v>
      </c>
      <c r="K7" s="124">
        <f>IF(RES_hhdet_tes!K7=0,"",RES_hhdet_tes!K7/RES_hhdet_fec!K7)</f>
        <v>2.5237231137734746</v>
      </c>
      <c r="L7" s="124">
        <f>IF(RES_hhdet_tes!L7=0,"",RES_hhdet_tes!L7/RES_hhdet_fec!L7)</f>
        <v>2.5771242196476347</v>
      </c>
      <c r="M7" s="124">
        <f>IF(RES_hhdet_tes!M7=0,"",RES_hhdet_tes!M7/RES_hhdet_fec!M7)</f>
        <v>2.6216992589278685</v>
      </c>
      <c r="N7" s="124">
        <f>IF(RES_hhdet_tes!N7=0,"",RES_hhdet_tes!N7/RES_hhdet_fec!N7)</f>
        <v>2.701069002686955</v>
      </c>
      <c r="O7" s="124">
        <f>IF(RES_hhdet_tes!O7=0,"",RES_hhdet_tes!O7/RES_hhdet_fec!O7)</f>
        <v>2.7972806735604578</v>
      </c>
      <c r="P7" s="124">
        <f>IF(RES_hhdet_tes!P7=0,"",RES_hhdet_tes!P7/RES_hhdet_fec!P7)</f>
        <v>2.8837491926322429</v>
      </c>
      <c r="Q7" s="124">
        <f>IF(RES_hhdet_tes!Q7=0,"",RES_hhdet_tes!Q7/RES_hhdet_fec!Q7)</f>
        <v>2.9775827609302961</v>
      </c>
      <c r="R7" s="124">
        <f>IF(RES_hhdet_tes!R7=0,"",RES_hhdet_tes!R7/RES_hhdet_fec!R7)</f>
        <v>3.1559850451571081</v>
      </c>
      <c r="S7" s="124">
        <f>IF(RES_hhdet_tes!S7=0,"",RES_hhdet_tes!S7/RES_hhdet_fec!S7)</f>
        <v>3.3425919391534933</v>
      </c>
      <c r="T7" s="124">
        <f>IF(RES_hhdet_tes!T7=0,"",RES_hhdet_tes!T7/RES_hhdet_fec!T7)</f>
        <v>3.4752931103127076</v>
      </c>
      <c r="U7" s="124">
        <f>IF(RES_hhdet_tes!U7=0,"",RES_hhdet_tes!U7/RES_hhdet_fec!U7)</f>
        <v>3.5350291679349515</v>
      </c>
      <c r="V7" s="124">
        <f>IF(RES_hhdet_tes!V7=0,"",RES_hhdet_tes!V7/RES_hhdet_fec!V7)</f>
        <v>3.5763662163011101</v>
      </c>
      <c r="W7" s="124">
        <f>IF(RES_hhdet_tes!W7=0,"",RES_hhdet_tes!W7/RES_hhdet_fec!W7)</f>
        <v>3.6006437671930627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1.6972956810825832</v>
      </c>
      <c r="C8" s="111">
        <f>IF(RES_hhdet_tes!C8=0,"",RES_hhdet_tes!C8/RES_hhdet_fec!C8)</f>
        <v>1.8378509146838058</v>
      </c>
      <c r="D8" s="111">
        <f>IF(RES_hhdet_tes!D8=0,"",RES_hhdet_tes!D8/RES_hhdet_fec!D8)</f>
        <v>1.9397977865612237</v>
      </c>
      <c r="E8" s="111">
        <f>IF(RES_hhdet_tes!E8=0,"",RES_hhdet_tes!E8/RES_hhdet_fec!E8)</f>
        <v>2.0417705020176258</v>
      </c>
      <c r="F8" s="111">
        <f>IF(RES_hhdet_tes!F8=0,"",RES_hhdet_tes!F8/RES_hhdet_fec!F8)</f>
        <v>2.1814057024316491</v>
      </c>
      <c r="G8" s="111">
        <f>IF(RES_hhdet_tes!G8=0,"",RES_hhdet_tes!G8/RES_hhdet_fec!G8)</f>
        <v>2.3145560273327104</v>
      </c>
      <c r="H8" s="111">
        <f>IF(RES_hhdet_tes!H8=0,"",RES_hhdet_tes!H8/RES_hhdet_fec!H8)</f>
        <v>2.3820293593301938</v>
      </c>
      <c r="I8" s="111">
        <f>IF(RES_hhdet_tes!I8=0,"",RES_hhdet_tes!I8/RES_hhdet_fec!I8)</f>
        <v>2.432507498328242</v>
      </c>
      <c r="J8" s="111">
        <f>IF(RES_hhdet_tes!J8=0,"",RES_hhdet_tes!J8/RES_hhdet_fec!J8)</f>
        <v>2.469486495902065</v>
      </c>
      <c r="K8" s="111">
        <f>IF(RES_hhdet_tes!K8=0,"",RES_hhdet_tes!K8/RES_hhdet_fec!K8)</f>
        <v>2.5237231137734746</v>
      </c>
      <c r="L8" s="111">
        <f>IF(RES_hhdet_tes!L8=0,"",RES_hhdet_tes!L8/RES_hhdet_fec!L8)</f>
        <v>2.5771242196476347</v>
      </c>
      <c r="M8" s="111">
        <f>IF(RES_hhdet_tes!M8=0,"",RES_hhdet_tes!M8/RES_hhdet_fec!M8)</f>
        <v>2.6216992589278685</v>
      </c>
      <c r="N8" s="111">
        <f>IF(RES_hhdet_tes!N8=0,"",RES_hhdet_tes!N8/RES_hhdet_fec!N8)</f>
        <v>2.701069002686955</v>
      </c>
      <c r="O8" s="111">
        <f>IF(RES_hhdet_tes!O8=0,"",RES_hhdet_tes!O8/RES_hhdet_fec!O8)</f>
        <v>2.7972806735604578</v>
      </c>
      <c r="P8" s="111">
        <f>IF(RES_hhdet_tes!P8=0,"",RES_hhdet_tes!P8/RES_hhdet_fec!P8)</f>
        <v>2.8837491926322429</v>
      </c>
      <c r="Q8" s="111">
        <f>IF(RES_hhdet_tes!Q8=0,"",RES_hhdet_tes!Q8/RES_hhdet_fec!Q8)</f>
        <v>2.9775827609302961</v>
      </c>
      <c r="R8" s="111">
        <f>IF(RES_hhdet_tes!R8=0,"",RES_hhdet_tes!R8/RES_hhdet_fec!R8)</f>
        <v>3.1559850451571081</v>
      </c>
      <c r="S8" s="111">
        <f>IF(RES_hhdet_tes!S8=0,"",RES_hhdet_tes!S8/RES_hhdet_fec!S8)</f>
        <v>3.3425919391534933</v>
      </c>
      <c r="T8" s="111">
        <f>IF(RES_hhdet_tes!T8=0,"",RES_hhdet_tes!T8/RES_hhdet_fec!T8)</f>
        <v>3.4752931103127076</v>
      </c>
      <c r="U8" s="111">
        <f>IF(RES_hhdet_tes!U8=0,"",RES_hhdet_tes!U8/RES_hhdet_fec!U8)</f>
        <v>3.5350291679349515</v>
      </c>
      <c r="V8" s="111">
        <f>IF(RES_hhdet_tes!V8=0,"",RES_hhdet_tes!V8/RES_hhdet_fec!V8)</f>
        <v>3.5763662163011101</v>
      </c>
      <c r="W8" s="111">
        <f>IF(RES_hhdet_tes!W8=0,"",RES_hhdet_tes!W8/RES_hhdet_fec!W8)</f>
        <v>3.6006437671930627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0.55104881972480191</v>
      </c>
      <c r="C9" s="124">
        <f>IF(RES_hhdet_tes!C9=0,"",RES_hhdet_tes!C9/RES_hhdet_fec!C9)</f>
        <v>0.55832903621407648</v>
      </c>
      <c r="D9" s="124">
        <f>IF(RES_hhdet_tes!D9=0,"",RES_hhdet_tes!D9/RES_hhdet_fec!D9)</f>
        <v>0.56240403732366817</v>
      </c>
      <c r="E9" s="124">
        <f>IF(RES_hhdet_tes!E9=0,"",RES_hhdet_tes!E9/RES_hhdet_fec!E9)</f>
        <v>0.56620781669487796</v>
      </c>
      <c r="F9" s="124">
        <f>IF(RES_hhdet_tes!F9=0,"",RES_hhdet_tes!F9/RES_hhdet_fec!F9)</f>
        <v>0.57269138693522637</v>
      </c>
      <c r="G9" s="124">
        <f>IF(RES_hhdet_tes!G9=0,"",RES_hhdet_tes!G9/RES_hhdet_fec!G9)</f>
        <v>0.58054280052969398</v>
      </c>
      <c r="H9" s="124">
        <f>IF(RES_hhdet_tes!H9=0,"",RES_hhdet_tes!H9/RES_hhdet_fec!H9)</f>
        <v>0.5903284658577953</v>
      </c>
      <c r="I9" s="124">
        <f>IF(RES_hhdet_tes!I9=0,"",RES_hhdet_tes!I9/RES_hhdet_fec!I9)</f>
        <v>0.59825023861636706</v>
      </c>
      <c r="J9" s="124">
        <f>IF(RES_hhdet_tes!J9=0,"",RES_hhdet_tes!J9/RES_hhdet_fec!J9)</f>
        <v>0.60851835846792435</v>
      </c>
      <c r="K9" s="124">
        <f>IF(RES_hhdet_tes!K9=0,"",RES_hhdet_tes!K9/RES_hhdet_fec!K9)</f>
        <v>0.61952820053078261</v>
      </c>
      <c r="L9" s="124">
        <f>IF(RES_hhdet_tes!L9=0,"",RES_hhdet_tes!L9/RES_hhdet_fec!L9)</f>
        <v>0.62755604565695056</v>
      </c>
      <c r="M9" s="124">
        <f>IF(RES_hhdet_tes!M9=0,"",RES_hhdet_tes!M9/RES_hhdet_fec!M9)</f>
        <v>0.6353637328127415</v>
      </c>
      <c r="N9" s="124">
        <f>IF(RES_hhdet_tes!N9=0,"",RES_hhdet_tes!N9/RES_hhdet_fec!N9)</f>
        <v>0.64698659534501324</v>
      </c>
      <c r="O9" s="124">
        <f>IF(RES_hhdet_tes!O9=0,"",RES_hhdet_tes!O9/RES_hhdet_fec!O9)</f>
        <v>0.65765407271753329</v>
      </c>
      <c r="P9" s="124">
        <f>IF(RES_hhdet_tes!P9=0,"",RES_hhdet_tes!P9/RES_hhdet_fec!P9)</f>
        <v>0.66695210406937377</v>
      </c>
      <c r="Q9" s="124">
        <f>IF(RES_hhdet_tes!Q9=0,"",RES_hhdet_tes!Q9/RES_hhdet_fec!Q9)</f>
        <v>0.68481882339289424</v>
      </c>
      <c r="R9" s="124">
        <f>IF(RES_hhdet_tes!R9=0,"",RES_hhdet_tes!R9/RES_hhdet_fec!R9)</f>
        <v>0.70857833131165282</v>
      </c>
      <c r="S9" s="124">
        <f>IF(RES_hhdet_tes!S9=0,"",RES_hhdet_tes!S9/RES_hhdet_fec!S9)</f>
        <v>0.73371983065726853</v>
      </c>
      <c r="T9" s="124">
        <f>IF(RES_hhdet_tes!T9=0,"",RES_hhdet_tes!T9/RES_hhdet_fec!T9)</f>
        <v>0.74931904643438341</v>
      </c>
      <c r="U9" s="124">
        <f>IF(RES_hhdet_tes!U9=0,"",RES_hhdet_tes!U9/RES_hhdet_fec!U9)</f>
        <v>0.76113199903165907</v>
      </c>
      <c r="V9" s="124">
        <f>IF(RES_hhdet_tes!V9=0,"",RES_hhdet_tes!V9/RES_hhdet_fec!V9)</f>
        <v>0.77224501329845174</v>
      </c>
      <c r="W9" s="124">
        <f>IF(RES_hhdet_tes!W9=0,"",RES_hhdet_tes!W9/RES_hhdet_fec!W9)</f>
        <v>0.78085155983922272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0.56033428311431899</v>
      </c>
      <c r="C10" s="111">
        <f>IF(RES_hhdet_tes!C10=0,"",RES_hhdet_tes!C10/RES_hhdet_fec!C10)</f>
        <v>0.56260056347261034</v>
      </c>
      <c r="D10" s="111">
        <f>IF(RES_hhdet_tes!D10=0,"",RES_hhdet_tes!D10/RES_hhdet_fec!D10)</f>
        <v>0.56509842689460144</v>
      </c>
      <c r="E10" s="111">
        <f>IF(RES_hhdet_tes!E10=0,"",RES_hhdet_tes!E10/RES_hhdet_fec!E10)</f>
        <v>0.56828005061192344</v>
      </c>
      <c r="F10" s="111">
        <f>IF(RES_hhdet_tes!F10=0,"",RES_hhdet_tes!F10/RES_hhdet_fec!F10)</f>
        <v>0.57175824825468646</v>
      </c>
      <c r="G10" s="111">
        <f>IF(RES_hhdet_tes!G10=0,"",RES_hhdet_tes!G10/RES_hhdet_fec!G10)</f>
        <v>0.57480168590670455</v>
      </c>
      <c r="H10" s="111">
        <f>IF(RES_hhdet_tes!H10=0,"",RES_hhdet_tes!H10/RES_hhdet_fec!H10)</f>
        <v>0.57719239727494831</v>
      </c>
      <c r="I10" s="111">
        <f>IF(RES_hhdet_tes!I10=0,"",RES_hhdet_tes!I10/RES_hhdet_fec!I10)</f>
        <v>0.57991932484786191</v>
      </c>
      <c r="J10" s="111">
        <f>IF(RES_hhdet_tes!J10=0,"",RES_hhdet_tes!J10/RES_hhdet_fec!J10)</f>
        <v>0.58686095647078762</v>
      </c>
      <c r="K10" s="111">
        <f>IF(RES_hhdet_tes!K10=0,"",RES_hhdet_tes!K10/RES_hhdet_fec!K10)</f>
        <v>0.59312148388635988</v>
      </c>
      <c r="L10" s="111">
        <f>IF(RES_hhdet_tes!L10=0,"",RES_hhdet_tes!L10/RES_hhdet_fec!L10)</f>
        <v>0.60105305404690179</v>
      </c>
      <c r="M10" s="111">
        <f>IF(RES_hhdet_tes!M10=0,"",RES_hhdet_tes!M10/RES_hhdet_fec!M10)</f>
        <v>0.61149546528886534</v>
      </c>
      <c r="N10" s="111">
        <f>IF(RES_hhdet_tes!N10=0,"",RES_hhdet_tes!N10/RES_hhdet_fec!N10)</f>
        <v>0.62490303161232186</v>
      </c>
      <c r="O10" s="111">
        <f>IF(RES_hhdet_tes!O10=0,"",RES_hhdet_tes!O10/RES_hhdet_fec!O10)</f>
        <v>0.63769981939640885</v>
      </c>
      <c r="P10" s="111">
        <f>IF(RES_hhdet_tes!P10=0,"",RES_hhdet_tes!P10/RES_hhdet_fec!P10)</f>
        <v>0.6394645655274086</v>
      </c>
      <c r="Q10" s="111">
        <f>IF(RES_hhdet_tes!Q10=0,"",RES_hhdet_tes!Q10/RES_hhdet_fec!Q10)</f>
        <v>0.64180164807376794</v>
      </c>
      <c r="R10" s="111">
        <f>IF(RES_hhdet_tes!R10=0,"",RES_hhdet_tes!R10/RES_hhdet_fec!R10)</f>
        <v>0.64589865399247326</v>
      </c>
      <c r="S10" s="111">
        <f>IF(RES_hhdet_tes!S10=0,"",RES_hhdet_tes!S10/RES_hhdet_fec!S10)</f>
        <v>0.6536808562085985</v>
      </c>
      <c r="T10" s="111">
        <f>IF(RES_hhdet_tes!T10=0,"",RES_hhdet_tes!T10/RES_hhdet_fec!T10)</f>
        <v>0.66421406640292935</v>
      </c>
      <c r="U10" s="111">
        <f>IF(RES_hhdet_tes!U10=0,"",RES_hhdet_tes!U10/RES_hhdet_fec!U10)</f>
        <v>0.6752725343451379</v>
      </c>
      <c r="V10" s="111">
        <f>IF(RES_hhdet_tes!V10=0,"",RES_hhdet_tes!V10/RES_hhdet_fec!V10)</f>
        <v>0.69842154430160941</v>
      </c>
      <c r="W10" s="111">
        <f>IF(RES_hhdet_tes!W10=0,"",RES_hhdet_tes!W10/RES_hhdet_fec!W10)</f>
        <v>0.71497313986550393</v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0.53627372325935807</v>
      </c>
      <c r="C11" s="111">
        <f>IF(RES_hhdet_tes!C11=0,"",RES_hhdet_tes!C11/RES_hhdet_fec!C11)</f>
        <v>0.5388393290048672</v>
      </c>
      <c r="D11" s="111">
        <f>IF(RES_hhdet_tes!D11=0,"",RES_hhdet_tes!D11/RES_hhdet_fec!D11)</f>
        <v>0.54177821140049587</v>
      </c>
      <c r="E11" s="111">
        <f>IF(RES_hhdet_tes!E11=0,"",RES_hhdet_tes!E11/RES_hhdet_fec!E11)</f>
        <v>0.54518754028592342</v>
      </c>
      <c r="F11" s="111">
        <f>IF(RES_hhdet_tes!F11=0,"",RES_hhdet_tes!F11/RES_hhdet_fec!F11)</f>
        <v>0.54994037111104055</v>
      </c>
      <c r="G11" s="111">
        <f>IF(RES_hhdet_tes!G11=0,"",RES_hhdet_tes!G11/RES_hhdet_fec!G11)</f>
        <v>0.55397809074445115</v>
      </c>
      <c r="H11" s="111">
        <f>IF(RES_hhdet_tes!H11=0,"",RES_hhdet_tes!H11/RES_hhdet_fec!H11)</f>
        <v>0.5590842379146771</v>
      </c>
      <c r="I11" s="111">
        <f>IF(RES_hhdet_tes!I11=0,"",RES_hhdet_tes!I11/RES_hhdet_fec!I11)</f>
        <v>0.56175033946470954</v>
      </c>
      <c r="J11" s="111">
        <f>IF(RES_hhdet_tes!J11=0,"",RES_hhdet_tes!J11/RES_hhdet_fec!J11)</f>
        <v>0.56332236838552152</v>
      </c>
      <c r="K11" s="111">
        <f>IF(RES_hhdet_tes!K11=0,"",RES_hhdet_tes!K11/RES_hhdet_fec!K11)</f>
        <v>0.56619893286418765</v>
      </c>
      <c r="L11" s="111">
        <f>IF(RES_hhdet_tes!L11=0,"",RES_hhdet_tes!L11/RES_hhdet_fec!L11)</f>
        <v>0.56910992334466792</v>
      </c>
      <c r="M11" s="111">
        <f>IF(RES_hhdet_tes!M11=0,"",RES_hhdet_tes!M11/RES_hhdet_fec!M11)</f>
        <v>0.57380875654819041</v>
      </c>
      <c r="N11" s="111">
        <f>IF(RES_hhdet_tes!N11=0,"",RES_hhdet_tes!N11/RES_hhdet_fec!N11)</f>
        <v>0.581103260944549</v>
      </c>
      <c r="O11" s="111">
        <f>IF(RES_hhdet_tes!O11=0,"",RES_hhdet_tes!O11/RES_hhdet_fec!O11)</f>
        <v>0.5908178095381037</v>
      </c>
      <c r="P11" s="111">
        <f>IF(RES_hhdet_tes!P11=0,"",RES_hhdet_tes!P11/RES_hhdet_fec!P11)</f>
        <v>0.60561192482667725</v>
      </c>
      <c r="Q11" s="111">
        <f>IF(RES_hhdet_tes!Q11=0,"",RES_hhdet_tes!Q11/RES_hhdet_fec!Q11)</f>
        <v>0.62788713679824082</v>
      </c>
      <c r="R11" s="111">
        <f>IF(RES_hhdet_tes!R11=0,"",RES_hhdet_tes!R11/RES_hhdet_fec!R11)</f>
        <v>0.65888574545050305</v>
      </c>
      <c r="S11" s="111">
        <f>IF(RES_hhdet_tes!S11=0,"",RES_hhdet_tes!S11/RES_hhdet_fec!S11)</f>
        <v>0.6898215499498721</v>
      </c>
      <c r="T11" s="111">
        <f>IF(RES_hhdet_tes!T11=0,"",RES_hhdet_tes!T11/RES_hhdet_fec!T11)</f>
        <v>0.70587109311726981</v>
      </c>
      <c r="U11" s="111">
        <f>IF(RES_hhdet_tes!U11=0,"",RES_hhdet_tes!U11/RES_hhdet_fec!U11)</f>
        <v>0.71861374551194768</v>
      </c>
      <c r="V11" s="111">
        <f>IF(RES_hhdet_tes!V11=0,"",RES_hhdet_tes!V11/RES_hhdet_fec!V11)</f>
        <v>0.72745688467523695</v>
      </c>
      <c r="W11" s="111">
        <f>IF(RES_hhdet_tes!W11=0,"",RES_hhdet_tes!W11/RES_hhdet_fec!W11)</f>
        <v>0.73710483803458304</v>
      </c>
      <c r="DA11" s="63" t="s">
        <v>1915</v>
      </c>
    </row>
    <row r="12" spans="1:105" ht="12" customHeight="1" x14ac:dyDescent="0.25">
      <c r="A12" s="97" t="s">
        <v>123</v>
      </c>
      <c r="B12" s="111">
        <f>IF(RES_hhdet_tes!B12=0,"",RES_hhdet_tes!B12/RES_hhdet_fec!B12)</f>
        <v>0.91122088995792794</v>
      </c>
      <c r="C12" s="111">
        <f>IF(RES_hhdet_tes!C12=0,"",RES_hhdet_tes!C12/RES_hhdet_fec!C12)</f>
        <v>0.84141063859122056</v>
      </c>
      <c r="D12" s="111">
        <f>IF(RES_hhdet_tes!D12=0,"",RES_hhdet_tes!D12/RES_hhdet_fec!D12)</f>
        <v>0.92721761993774132</v>
      </c>
      <c r="E12" s="111">
        <f>IF(RES_hhdet_tes!E12=0,"",RES_hhdet_tes!E12/RES_hhdet_fec!E12)</f>
        <v>0.95293139089721479</v>
      </c>
      <c r="F12" s="111">
        <f>IF(RES_hhdet_tes!F12=0,"",RES_hhdet_tes!F12/RES_hhdet_fec!F12)</f>
        <v>0.93980674253193042</v>
      </c>
      <c r="G12" s="111">
        <f>IF(RES_hhdet_tes!G12=0,"",RES_hhdet_tes!G12/RES_hhdet_fec!G12)</f>
        <v>0.9407244626888962</v>
      </c>
      <c r="H12" s="111">
        <f>IF(RES_hhdet_tes!H12=0,"",RES_hhdet_tes!H12/RES_hhdet_fec!H12)</f>
        <v>0.9241870337514092</v>
      </c>
      <c r="I12" s="111">
        <f>IF(RES_hhdet_tes!I12=0,"",RES_hhdet_tes!I12/RES_hhdet_fec!I12)</f>
        <v>0.93526383870600238</v>
      </c>
      <c r="J12" s="111">
        <f>IF(RES_hhdet_tes!J12=0,"",RES_hhdet_tes!J12/RES_hhdet_fec!J12)</f>
        <v>0.93891936411129207</v>
      </c>
      <c r="K12" s="111">
        <f>IF(RES_hhdet_tes!K12=0,"",RES_hhdet_tes!K12/RES_hhdet_fec!K12)</f>
        <v>0.94210251788695099</v>
      </c>
      <c r="L12" s="111">
        <f>IF(RES_hhdet_tes!L12=0,"",RES_hhdet_tes!L12/RES_hhdet_fec!L12)</f>
        <v>0.94422738358651881</v>
      </c>
      <c r="M12" s="111">
        <f>IF(RES_hhdet_tes!M12=0,"",RES_hhdet_tes!M12/RES_hhdet_fec!M12)</f>
        <v>0.92311825479698362</v>
      </c>
      <c r="N12" s="111">
        <f>IF(RES_hhdet_tes!N12=0,"",RES_hhdet_tes!N12/RES_hhdet_fec!N12)</f>
        <v>0.94501225865325089</v>
      </c>
      <c r="O12" s="111">
        <f>IF(RES_hhdet_tes!O12=0,"",RES_hhdet_tes!O12/RES_hhdet_fec!O12)</f>
        <v>0.96241918349873712</v>
      </c>
      <c r="P12" s="111">
        <f>IF(RES_hhdet_tes!P12=0,"",RES_hhdet_tes!P12/RES_hhdet_fec!P12)</f>
        <v>0.94005392723126358</v>
      </c>
      <c r="Q12" s="111">
        <f>IF(RES_hhdet_tes!Q12=0,"",RES_hhdet_tes!Q12/RES_hhdet_fec!Q12)</f>
        <v>0.98167722447892347</v>
      </c>
      <c r="R12" s="111">
        <f>IF(RES_hhdet_tes!R12=0,"",RES_hhdet_tes!R12/RES_hhdet_fec!R12)</f>
        <v>0.97907759093098756</v>
      </c>
      <c r="S12" s="111">
        <f>IF(RES_hhdet_tes!S12=0,"",RES_hhdet_tes!S12/RES_hhdet_fec!S12)</f>
        <v>0.97138191326455248</v>
      </c>
      <c r="T12" s="111">
        <f>IF(RES_hhdet_tes!T12=0,"",RES_hhdet_tes!T12/RES_hhdet_fec!T12)</f>
        <v>0.96939667054903533</v>
      </c>
      <c r="U12" s="111">
        <f>IF(RES_hhdet_tes!U12=0,"",RES_hhdet_tes!U12/RES_hhdet_fec!U12)</f>
        <v>0.96408302308561444</v>
      </c>
      <c r="V12" s="111">
        <f>IF(RES_hhdet_tes!V12=0,"",RES_hhdet_tes!V12/RES_hhdet_fec!V12)</f>
        <v>0.97094610276921478</v>
      </c>
      <c r="W12" s="111">
        <f>IF(RES_hhdet_tes!W12=0,"",RES_hhdet_tes!W12/RES_hhdet_fec!W12)</f>
        <v>0.97624952884392913</v>
      </c>
      <c r="DA12" s="63" t="s">
        <v>1916</v>
      </c>
    </row>
    <row r="13" spans="1:105" ht="12" customHeight="1" x14ac:dyDescent="0.25">
      <c r="A13" s="100" t="s">
        <v>50</v>
      </c>
      <c r="B13" s="112">
        <f>IF(RES_hhdet_tes!B13=0,"",RES_hhdet_tes!B13/RES_hhdet_fec!B13)</f>
        <v>0.53627372325935807</v>
      </c>
      <c r="C13" s="112">
        <f>IF(RES_hhdet_tes!C13=0,"",RES_hhdet_tes!C13/RES_hhdet_fec!C13)</f>
        <v>0.53627372325935807</v>
      </c>
      <c r="D13" s="112">
        <f>IF(RES_hhdet_tes!D13=0,"",RES_hhdet_tes!D13/RES_hhdet_fec!D13)</f>
        <v>0.53831845125064703</v>
      </c>
      <c r="E13" s="112">
        <f>IF(RES_hhdet_tes!E13=0,"",RES_hhdet_tes!E13/RES_hhdet_fec!E13)</f>
        <v>0.54448196632260548</v>
      </c>
      <c r="F13" s="112">
        <f>IF(RES_hhdet_tes!F13=0,"",RES_hhdet_tes!F13/RES_hhdet_fec!F13)</f>
        <v>0.55066100858363887</v>
      </c>
      <c r="G13" s="112">
        <f>IF(RES_hhdet_tes!G13=0,"",RES_hhdet_tes!G13/RES_hhdet_fec!G13)</f>
        <v>0.55491100183433761</v>
      </c>
      <c r="H13" s="112">
        <f>IF(RES_hhdet_tes!H13=0,"",RES_hhdet_tes!H13/RES_hhdet_fec!H13)</f>
        <v>0.55964776174745157</v>
      </c>
      <c r="I13" s="112">
        <f>IF(RES_hhdet_tes!I13=0,"",RES_hhdet_tes!I13/RES_hhdet_fec!I13)</f>
        <v>0.56348403481404541</v>
      </c>
      <c r="J13" s="112">
        <f>IF(RES_hhdet_tes!J13=0,"",RES_hhdet_tes!J13/RES_hhdet_fec!J13)</f>
        <v>0.56680749617012194</v>
      </c>
      <c r="K13" s="112">
        <f>IF(RES_hhdet_tes!K13=0,"",RES_hhdet_tes!K13/RES_hhdet_fec!K13)</f>
        <v>0.57020854526495257</v>
      </c>
      <c r="L13" s="112">
        <f>IF(RES_hhdet_tes!L13=0,"",RES_hhdet_tes!L13/RES_hhdet_fec!L13)</f>
        <v>0.57233747344050823</v>
      </c>
      <c r="M13" s="112">
        <f>IF(RES_hhdet_tes!M13=0,"",RES_hhdet_tes!M13/RES_hhdet_fec!M13)</f>
        <v>0.57364538233108742</v>
      </c>
      <c r="N13" s="112">
        <f>IF(RES_hhdet_tes!N13=0,"",RES_hhdet_tes!N13/RES_hhdet_fec!N13)</f>
        <v>0.57952492336988815</v>
      </c>
      <c r="O13" s="112">
        <f>IF(RES_hhdet_tes!O13=0,"",RES_hhdet_tes!O13/RES_hhdet_fec!O13)</f>
        <v>0.59115881268522408</v>
      </c>
      <c r="P13" s="112">
        <f>IF(RES_hhdet_tes!P13=0,"",RES_hhdet_tes!P13/RES_hhdet_fec!P13)</f>
        <v>0.60689157256152082</v>
      </c>
      <c r="Q13" s="112">
        <f>IF(RES_hhdet_tes!Q13=0,"",RES_hhdet_tes!Q13/RES_hhdet_fec!Q13)</f>
        <v>0.64625489334269992</v>
      </c>
      <c r="R13" s="112">
        <f>IF(RES_hhdet_tes!R13=0,"",RES_hhdet_tes!R13/RES_hhdet_fec!R13)</f>
        <v>0.68003246455533883</v>
      </c>
      <c r="S13" s="112">
        <f>IF(RES_hhdet_tes!S13=0,"",RES_hhdet_tes!S13/RES_hhdet_fec!S13)</f>
        <v>0.7030921208925841</v>
      </c>
      <c r="T13" s="112">
        <f>IF(RES_hhdet_tes!T13=0,"",RES_hhdet_tes!T13/RES_hhdet_fec!T13)</f>
        <v>0.71073679537669365</v>
      </c>
      <c r="U13" s="112">
        <f>IF(RES_hhdet_tes!U13=0,"",RES_hhdet_tes!U13/RES_hhdet_fec!U13)</f>
        <v>0.71496012721883029</v>
      </c>
      <c r="V13" s="112">
        <f>IF(RES_hhdet_tes!V13=0,"",RES_hhdet_tes!V13/RES_hhdet_fec!V13)</f>
        <v>0.72151632115217001</v>
      </c>
      <c r="W13" s="112">
        <f>IF(RES_hhdet_tes!W13=0,"",RES_hhdet_tes!W13/RES_hhdet_fec!W13)</f>
        <v>0.7325359857022028</v>
      </c>
      <c r="DA13" s="131" t="s">
        <v>1917</v>
      </c>
    </row>
    <row r="14" spans="1:105" ht="12" customHeight="1" x14ac:dyDescent="0.25">
      <c r="A14" s="103" t="s">
        <v>52</v>
      </c>
      <c r="B14" s="113">
        <f>IF(RES_hhdet_tes!B14=0,"",RES_hhdet_tes!B14/RES_hhdet_fec!B14)</f>
        <v>1</v>
      </c>
      <c r="C14" s="113">
        <f>IF(RES_hhdet_tes!C14=0,"",RES_hhdet_tes!C14/RES_hhdet_fec!C14)</f>
        <v>1</v>
      </c>
      <c r="D14" s="113">
        <f>IF(RES_hhdet_tes!D14=0,"",RES_hhdet_tes!D14/RES_hhdet_fec!D14)</f>
        <v>1</v>
      </c>
      <c r="E14" s="113">
        <f>IF(RES_hhdet_tes!E14=0,"",RES_hhdet_tes!E14/RES_hhdet_fec!E14)</f>
        <v>1</v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>
        <f>IF(RES_hhdet_tes!H14=0,"",RES_hhdet_tes!H14/RES_hhdet_fec!H14)</f>
        <v>1</v>
      </c>
      <c r="I14" s="113">
        <f>IF(RES_hhdet_tes!I14=0,"",RES_hhdet_tes!I14/RES_hhdet_fec!I14)</f>
        <v>1</v>
      </c>
      <c r="J14" s="113">
        <f>IF(RES_hhdet_tes!J14=0,"",RES_hhdet_tes!J14/RES_hhdet_fec!J14)</f>
        <v>1</v>
      </c>
      <c r="K14" s="113">
        <f>IF(RES_hhdet_tes!K14=0,"",RES_hhdet_tes!K14/RES_hhdet_fec!K14)</f>
        <v>1</v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>
        <f>IF(RES_hhdet_tes!R14=0,"",RES_hhdet_tes!R14/RES_hhdet_fec!R14)</f>
        <v>1</v>
      </c>
      <c r="S14" s="113">
        <f>IF(RES_hhdet_tes!S14=0,"",RES_hhdet_tes!S14/RES_hhdet_fec!S14)</f>
        <v>1</v>
      </c>
      <c r="T14" s="113">
        <f>IF(RES_hhdet_tes!T14=0,"",RES_hhdet_tes!T14/RES_hhdet_fec!T14)</f>
        <v>1</v>
      </c>
      <c r="U14" s="113">
        <f>IF(RES_hhdet_tes!U14=0,"",RES_hhdet_tes!U14/RES_hhdet_fec!U14)</f>
        <v>1</v>
      </c>
      <c r="V14" s="113">
        <f>IF(RES_hhdet_tes!V14=0,"",RES_hhdet_tes!V14/RES_hhdet_fec!V14)</f>
        <v>1</v>
      </c>
      <c r="W14" s="113">
        <f>IF(RES_hhdet_tes!W14=0,"",RES_hhdet_tes!W14/RES_hhdet_fec!W14)</f>
        <v>1</v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0.60080316201620054</v>
      </c>
      <c r="C15" s="112">
        <f>IF(RES_hhdet_tes!C15=0,"",RES_hhdet_tes!C15/RES_hhdet_fec!C15)</f>
        <v>0.61033843457905257</v>
      </c>
      <c r="D15" s="112">
        <f>IF(RES_hhdet_tes!D15=0,"",RES_hhdet_tes!D15/RES_hhdet_fec!D15)</f>
        <v>0.61422937648555931</v>
      </c>
      <c r="E15" s="112">
        <f>IF(RES_hhdet_tes!E15=0,"",RES_hhdet_tes!E15/RES_hhdet_fec!E15)</f>
        <v>0.61662702526472701</v>
      </c>
      <c r="F15" s="112">
        <f>IF(RES_hhdet_tes!F15=0,"",RES_hhdet_tes!F15/RES_hhdet_fec!F15)</f>
        <v>0.62059469326209138</v>
      </c>
      <c r="G15" s="112">
        <f>IF(RES_hhdet_tes!G15=0,"",RES_hhdet_tes!G15/RES_hhdet_fec!G15)</f>
        <v>0.62441681409721195</v>
      </c>
      <c r="H15" s="112">
        <f>IF(RES_hhdet_tes!H15=0,"",RES_hhdet_tes!H15/RES_hhdet_fec!H15)</f>
        <v>0.62726229527222188</v>
      </c>
      <c r="I15" s="112">
        <f>IF(RES_hhdet_tes!I15=0,"",RES_hhdet_tes!I15/RES_hhdet_fec!I15)</f>
        <v>0.62871431542104539</v>
      </c>
      <c r="J15" s="112">
        <f>IF(RES_hhdet_tes!J15=0,"",RES_hhdet_tes!J15/RES_hhdet_fec!J15)</f>
        <v>0.62999925854405803</v>
      </c>
      <c r="K15" s="112">
        <f>IF(RES_hhdet_tes!K15=0,"",RES_hhdet_tes!K15/RES_hhdet_fec!K15)</f>
        <v>0.63175249775104525</v>
      </c>
      <c r="L15" s="112">
        <f>IF(RES_hhdet_tes!L15=0,"",RES_hhdet_tes!L15/RES_hhdet_fec!L15)</f>
        <v>0.63314620161087087</v>
      </c>
      <c r="M15" s="112">
        <f>IF(RES_hhdet_tes!M15=0,"",RES_hhdet_tes!M15/RES_hhdet_fec!M15)</f>
        <v>0.63560988135345808</v>
      </c>
      <c r="N15" s="112">
        <f>IF(RES_hhdet_tes!N15=0,"",RES_hhdet_tes!N15/RES_hhdet_fec!N15)</f>
        <v>0.63919457636752608</v>
      </c>
      <c r="O15" s="112">
        <f>IF(RES_hhdet_tes!O15=0,"",RES_hhdet_tes!O15/RES_hhdet_fec!O15)</f>
        <v>0.64389910064788203</v>
      </c>
      <c r="P15" s="112">
        <f>IF(RES_hhdet_tes!P15=0,"",RES_hhdet_tes!P15/RES_hhdet_fec!P15)</f>
        <v>0.64846445180795242</v>
      </c>
      <c r="Q15" s="112">
        <f>IF(RES_hhdet_tes!Q15=0,"",RES_hhdet_tes!Q15/RES_hhdet_fec!Q15)</f>
        <v>0.66016573090640807</v>
      </c>
      <c r="R15" s="112">
        <f>IF(RES_hhdet_tes!R15=0,"",RES_hhdet_tes!R15/RES_hhdet_fec!R15)</f>
        <v>0.67383757166069924</v>
      </c>
      <c r="S15" s="112">
        <f>IF(RES_hhdet_tes!S15=0,"",RES_hhdet_tes!S15/RES_hhdet_fec!S15)</f>
        <v>0.69167867539236716</v>
      </c>
      <c r="T15" s="112">
        <f>IF(RES_hhdet_tes!T15=0,"",RES_hhdet_tes!T15/RES_hhdet_fec!T15)</f>
        <v>0.70332682014182057</v>
      </c>
      <c r="U15" s="112">
        <f>IF(RES_hhdet_tes!U15=0,"",RES_hhdet_tes!U15/RES_hhdet_fec!U15)</f>
        <v>0.71339838234921671</v>
      </c>
      <c r="V15" s="112">
        <f>IF(RES_hhdet_tes!V15=0,"",RES_hhdet_tes!V15/RES_hhdet_fec!V15)</f>
        <v>0.71893928615221026</v>
      </c>
      <c r="W15" s="112">
        <f>IF(RES_hhdet_tes!W15=0,"",RES_hhdet_tes!W15/RES_hhdet_fec!W15)</f>
        <v>0.72497277745795619</v>
      </c>
      <c r="DA15" s="131" t="s">
        <v>1919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0.93221340857779644</v>
      </c>
      <c r="C16" s="113">
        <f>IF(RES_hhdet_tes!C16=0,"",RES_hhdet_tes!C16/RES_hhdet_fec!C16)</f>
        <v>0.87772658953722171</v>
      </c>
      <c r="D16" s="113">
        <f>IF(RES_hhdet_tes!D16=0,"",RES_hhdet_tes!D16/RES_hhdet_fec!D16)</f>
        <v>0.94546351729395572</v>
      </c>
      <c r="E16" s="113">
        <f>IF(RES_hhdet_tes!E16=0,"",RES_hhdet_tes!E16/RES_hhdet_fec!E16)</f>
        <v>0.96532029993730128</v>
      </c>
      <c r="F16" s="113">
        <f>IF(RES_hhdet_tes!F16=0,"",RES_hhdet_tes!F16/RES_hhdet_fec!F16)</f>
        <v>0.95466867488053453</v>
      </c>
      <c r="G16" s="113">
        <f>IF(RES_hhdet_tes!G16=0,"",RES_hhdet_tes!G16/RES_hhdet_fec!G16)</f>
        <v>0.95538111872438991</v>
      </c>
      <c r="H16" s="113">
        <f>IF(RES_hhdet_tes!H16=0,"",RES_hhdet_tes!H16/RES_hhdet_fec!H16)</f>
        <v>0.94135380696376203</v>
      </c>
      <c r="I16" s="113">
        <f>IF(RES_hhdet_tes!I16=0,"",RES_hhdet_tes!I16/RES_hhdet_fec!I16)</f>
        <v>0.95001304735064596</v>
      </c>
      <c r="J16" s="113">
        <f>IF(RES_hhdet_tes!J16=0,"",RES_hhdet_tes!J16/RES_hhdet_fec!J16)</f>
        <v>0.95291786388664446</v>
      </c>
      <c r="K16" s="113">
        <f>IF(RES_hhdet_tes!K16=0,"",RES_hhdet_tes!K16/RES_hhdet_fec!K16)</f>
        <v>0.95550654489939313</v>
      </c>
      <c r="L16" s="113">
        <f>IF(RES_hhdet_tes!L16=0,"",RES_hhdet_tes!L16/RES_hhdet_fec!L16)</f>
        <v>0.95690004486698776</v>
      </c>
      <c r="M16" s="113">
        <f>IF(RES_hhdet_tes!M16=0,"",RES_hhdet_tes!M16/RES_hhdet_fec!M16)</f>
        <v>0.94027371914467728</v>
      </c>
      <c r="N16" s="113">
        <f>IF(RES_hhdet_tes!N16=0,"",RES_hhdet_tes!N16/RES_hhdet_fec!N16)</f>
        <v>0.95663100559161895</v>
      </c>
      <c r="O16" s="113">
        <f>IF(RES_hhdet_tes!O16=0,"",RES_hhdet_tes!O16/RES_hhdet_fec!O16)</f>
        <v>0.97113357623228502</v>
      </c>
      <c r="P16" s="113">
        <f>IF(RES_hhdet_tes!P16=0,"",RES_hhdet_tes!P16/RES_hhdet_fec!P16)</f>
        <v>0.94951292232363482</v>
      </c>
      <c r="Q16" s="113">
        <f>IF(RES_hhdet_tes!Q16=0,"",RES_hhdet_tes!Q16/RES_hhdet_fec!Q16)</f>
        <v>0.98563860510532764</v>
      </c>
      <c r="R16" s="113">
        <f>IF(RES_hhdet_tes!R16=0,"",RES_hhdet_tes!R16/RES_hhdet_fec!R16)</f>
        <v>0.98164585225934231</v>
      </c>
      <c r="S16" s="113">
        <f>IF(RES_hhdet_tes!S16=0,"",RES_hhdet_tes!S16/RES_hhdet_fec!S16)</f>
        <v>0.97180024236006557</v>
      </c>
      <c r="T16" s="113">
        <f>IF(RES_hhdet_tes!T16=0,"",RES_hhdet_tes!T16/RES_hhdet_fec!T16)</f>
        <v>0.96925246745168592</v>
      </c>
      <c r="U16" s="113">
        <f>IF(RES_hhdet_tes!U16=0,"",RES_hhdet_tes!U16/RES_hhdet_fec!U16)</f>
        <v>0.96279306146889965</v>
      </c>
      <c r="V16" s="113">
        <f>IF(RES_hhdet_tes!V16=0,"",RES_hhdet_tes!V16/RES_hhdet_fec!V16)</f>
        <v>0.96959602455636662</v>
      </c>
      <c r="W16" s="113">
        <f>IF(RES_hhdet_tes!W16=0,"",RES_hhdet_tes!W16/RES_hhdet_fec!W16)</f>
        <v>0.97584024690834348</v>
      </c>
      <c r="DA16" s="132" t="s">
        <v>1920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0.60080316201620054</v>
      </c>
      <c r="C17" s="111">
        <f>IF(RES_hhdet_tes!C17=0,"",RES_hhdet_tes!C17/RES_hhdet_fec!C17)</f>
        <v>0.60894876126899355</v>
      </c>
      <c r="D17" s="111">
        <f>IF(RES_hhdet_tes!D17=0,"",RES_hhdet_tes!D17/RES_hhdet_fec!D17)</f>
        <v>0.61313881856464891</v>
      </c>
      <c r="E17" s="111">
        <f>IF(RES_hhdet_tes!E17=0,"",RES_hhdet_tes!E17/RES_hhdet_fec!E17)</f>
        <v>0.61649294411374356</v>
      </c>
      <c r="F17" s="111">
        <f>IF(RES_hhdet_tes!F17=0,"",RES_hhdet_tes!F17/RES_hhdet_fec!F17)</f>
        <v>0.62131237227670155</v>
      </c>
      <c r="G17" s="111">
        <f>IF(RES_hhdet_tes!G17=0,"",RES_hhdet_tes!G17/RES_hhdet_fec!G17)</f>
        <v>0.6248592273323067</v>
      </c>
      <c r="H17" s="111">
        <f>IF(RES_hhdet_tes!H17=0,"",RES_hhdet_tes!H17/RES_hhdet_fec!H17)</f>
        <v>0.62779626276407896</v>
      </c>
      <c r="I17" s="111">
        <f>IF(RES_hhdet_tes!I17=0,"",RES_hhdet_tes!I17/RES_hhdet_fec!I17)</f>
        <v>0.62998370121458946</v>
      </c>
      <c r="J17" s="111">
        <f>IF(RES_hhdet_tes!J17=0,"",RES_hhdet_tes!J17/RES_hhdet_fec!J17)</f>
        <v>0.63218964650112375</v>
      </c>
      <c r="K17" s="111">
        <f>IF(RES_hhdet_tes!K17=0,"",RES_hhdet_tes!K17/RES_hhdet_fec!K17)</f>
        <v>0.63415173322322982</v>
      </c>
      <c r="L17" s="111">
        <f>IF(RES_hhdet_tes!L17=0,"",RES_hhdet_tes!L17/RES_hhdet_fec!L17)</f>
        <v>0.63515274232707708</v>
      </c>
      <c r="M17" s="111">
        <f>IF(RES_hhdet_tes!M17=0,"",RES_hhdet_tes!M17/RES_hhdet_fec!M17)</f>
        <v>0.63613261016136979</v>
      </c>
      <c r="N17" s="111">
        <f>IF(RES_hhdet_tes!N17=0,"",RES_hhdet_tes!N17/RES_hhdet_fec!N17)</f>
        <v>0.63876742823658805</v>
      </c>
      <c r="O17" s="111">
        <f>IF(RES_hhdet_tes!O17=0,"",RES_hhdet_tes!O17/RES_hhdet_fec!O17)</f>
        <v>0.64309622854784942</v>
      </c>
      <c r="P17" s="111">
        <f>IF(RES_hhdet_tes!P17=0,"",RES_hhdet_tes!P17/RES_hhdet_fec!P17)</f>
        <v>0.65062113249528397</v>
      </c>
      <c r="Q17" s="111">
        <f>IF(RES_hhdet_tes!Q17=0,"",RES_hhdet_tes!Q17/RES_hhdet_fec!Q17)</f>
        <v>0.66534406838803073</v>
      </c>
      <c r="R17" s="111">
        <f>IF(RES_hhdet_tes!R17=0,"",RES_hhdet_tes!R17/RES_hhdet_fec!R17)</f>
        <v>0.68442787005262007</v>
      </c>
      <c r="S17" s="111">
        <f>IF(RES_hhdet_tes!S17=0,"",RES_hhdet_tes!S17/RES_hhdet_fec!S17)</f>
        <v>0.70101252175371975</v>
      </c>
      <c r="T17" s="111">
        <f>IF(RES_hhdet_tes!T17=0,"",RES_hhdet_tes!T17/RES_hhdet_fec!T17)</f>
        <v>0.70756260115470837</v>
      </c>
      <c r="U17" s="111">
        <f>IF(RES_hhdet_tes!U17=0,"",RES_hhdet_tes!U17/RES_hhdet_fec!U17)</f>
        <v>0.71292590915393883</v>
      </c>
      <c r="V17" s="111">
        <f>IF(RES_hhdet_tes!V17=0,"",RES_hhdet_tes!V17/RES_hhdet_fec!V17)</f>
        <v>0.71652716867568378</v>
      </c>
      <c r="W17" s="111">
        <f>IF(RES_hhdet_tes!W17=0,"",RES_hhdet_tes!W17/RES_hhdet_fec!W17)</f>
        <v>0.7222023648276632</v>
      </c>
      <c r="DA17" s="63" t="s">
        <v>1921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0.60063162140677706</v>
      </c>
      <c r="C19" s="124">
        <f>IF(RES_hhdet_tes!C19=0,"",RES_hhdet_tes!C19/RES_hhdet_fec!C19)</f>
        <v>0.61059731803789541</v>
      </c>
      <c r="D19" s="124">
        <f>IF(RES_hhdet_tes!D19=0,"",RES_hhdet_tes!D19/RES_hhdet_fec!D19)</f>
        <v>0.61249991160716644</v>
      </c>
      <c r="E19" s="124">
        <f>IF(RES_hhdet_tes!E19=0,"",RES_hhdet_tes!E19/RES_hhdet_fec!E19)</f>
        <v>0.61553350146786256</v>
      </c>
      <c r="F19" s="124">
        <f>IF(RES_hhdet_tes!F19=0,"",RES_hhdet_tes!F19/RES_hhdet_fec!F19)</f>
        <v>0.62080795227140639</v>
      </c>
      <c r="G19" s="124">
        <f>IF(RES_hhdet_tes!G19=0,"",RES_hhdet_tes!G19/RES_hhdet_fec!G19)</f>
        <v>0.6262831726163649</v>
      </c>
      <c r="H19" s="124">
        <f>IF(RES_hhdet_tes!H19=0,"",RES_hhdet_tes!H19/RES_hhdet_fec!H19)</f>
        <v>0.63831909747753202</v>
      </c>
      <c r="I19" s="124">
        <f>IF(RES_hhdet_tes!I19=0,"",RES_hhdet_tes!I19/RES_hhdet_fec!I19)</f>
        <v>0.63853746343887852</v>
      </c>
      <c r="J19" s="124">
        <f>IF(RES_hhdet_tes!J19=0,"",RES_hhdet_tes!J19/RES_hhdet_fec!J19)</f>
        <v>0.63903192056715807</v>
      </c>
      <c r="K19" s="124">
        <f>IF(RES_hhdet_tes!K19=0,"",RES_hhdet_tes!K19/RES_hhdet_fec!K19)</f>
        <v>0.63723541522772842</v>
      </c>
      <c r="L19" s="124">
        <f>IF(RES_hhdet_tes!L19=0,"",RES_hhdet_tes!L19/RES_hhdet_fec!L19)</f>
        <v>0.63683242204025869</v>
      </c>
      <c r="M19" s="124">
        <f>IF(RES_hhdet_tes!M19=0,"",RES_hhdet_tes!M19/RES_hhdet_fec!M19)</f>
        <v>0.63023006084976929</v>
      </c>
      <c r="N19" s="124">
        <f>IF(RES_hhdet_tes!N19=0,"",RES_hhdet_tes!N19/RES_hhdet_fec!N19)</f>
        <v>0.62864856588433948</v>
      </c>
      <c r="O19" s="124">
        <f>IF(RES_hhdet_tes!O19=0,"",RES_hhdet_tes!O19/RES_hhdet_fec!O19)</f>
        <v>0.62405162232338529</v>
      </c>
      <c r="P19" s="124">
        <f>IF(RES_hhdet_tes!P19=0,"",RES_hhdet_tes!P19/RES_hhdet_fec!P19)</f>
        <v>0.63111063998129924</v>
      </c>
      <c r="Q19" s="124">
        <f>IF(RES_hhdet_tes!Q19=0,"",RES_hhdet_tes!Q19/RES_hhdet_fec!Q19)</f>
        <v>0.6394913289227383</v>
      </c>
      <c r="R19" s="124">
        <f>IF(RES_hhdet_tes!R19=0,"",RES_hhdet_tes!R19/RES_hhdet_fec!R19)</f>
        <v>0.65701875461959558</v>
      </c>
      <c r="S19" s="124">
        <f>IF(RES_hhdet_tes!S19=0,"",RES_hhdet_tes!S19/RES_hhdet_fec!S19)</f>
        <v>0.67388898048721835</v>
      </c>
      <c r="T19" s="124">
        <f>IF(RES_hhdet_tes!T19=0,"",RES_hhdet_tes!T19/RES_hhdet_fec!T19)</f>
        <v>0.68933851306428751</v>
      </c>
      <c r="U19" s="124">
        <f>IF(RES_hhdet_tes!U19=0,"",RES_hhdet_tes!U19/RES_hhdet_fec!U19)</f>
        <v>0.69286978052027792</v>
      </c>
      <c r="V19" s="124">
        <f>IF(RES_hhdet_tes!V19=0,"",RES_hhdet_tes!V19/RES_hhdet_fec!V19)</f>
        <v>0.70116716151556902</v>
      </c>
      <c r="W19" s="124">
        <f>IF(RES_hhdet_tes!W19=0,"",RES_hhdet_tes!W19/RES_hhdet_fec!W19)</f>
        <v>0.71065310383389946</v>
      </c>
      <c r="DA19" s="130" t="s">
        <v>1923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0.57093367644286785</v>
      </c>
      <c r="C20" s="111">
        <f>IF(RES_hhdet_tes!C20=0,"",RES_hhdet_tes!C20/RES_hhdet_fec!C20)</f>
        <v>0.57168550450108713</v>
      </c>
      <c r="D20" s="111">
        <f>IF(RES_hhdet_tes!D20=0,"",RES_hhdet_tes!D20/RES_hhdet_fec!D20)</f>
        <v>0.57266023433370206</v>
      </c>
      <c r="E20" s="111">
        <f>IF(RES_hhdet_tes!E20=0,"",RES_hhdet_tes!E20/RES_hhdet_fec!E20)</f>
        <v>0.57375103843749597</v>
      </c>
      <c r="F20" s="111">
        <f>IF(RES_hhdet_tes!F20=0,"",RES_hhdet_tes!F20/RES_hhdet_fec!F20)</f>
        <v>0.57500741355010354</v>
      </c>
      <c r="G20" s="111">
        <f>IF(RES_hhdet_tes!G20=0,"",RES_hhdet_tes!G20/RES_hhdet_fec!G20)</f>
        <v>0.57632709803061988</v>
      </c>
      <c r="H20" s="111">
        <f>IF(RES_hhdet_tes!H20=0,"",RES_hhdet_tes!H20/RES_hhdet_fec!H20)</f>
        <v>0.57781387294649711</v>
      </c>
      <c r="I20" s="111">
        <f>IF(RES_hhdet_tes!I20=0,"",RES_hhdet_tes!I20/RES_hhdet_fec!I20)</f>
        <v>0.57860653458553812</v>
      </c>
      <c r="J20" s="111">
        <f>IF(RES_hhdet_tes!J20=0,"",RES_hhdet_tes!J20/RES_hhdet_fec!J20)</f>
        <v>0.57893293085381692</v>
      </c>
      <c r="K20" s="111">
        <f>IF(RES_hhdet_tes!K20=0,"",RES_hhdet_tes!K20/RES_hhdet_fec!K20)</f>
        <v>0.57939290552772782</v>
      </c>
      <c r="L20" s="111">
        <f>IF(RES_hhdet_tes!L20=0,"",RES_hhdet_tes!L20/RES_hhdet_fec!L20)</f>
        <v>0.57984718413894987</v>
      </c>
      <c r="M20" s="111">
        <f>IF(RES_hhdet_tes!M20=0,"",RES_hhdet_tes!M20/RES_hhdet_fec!M20)</f>
        <v>0.58028579669866176</v>
      </c>
      <c r="N20" s="111">
        <f>IF(RES_hhdet_tes!N20=0,"",RES_hhdet_tes!N20/RES_hhdet_fec!N20)</f>
        <v>0.58062319645044713</v>
      </c>
      <c r="O20" s="111">
        <f>IF(RES_hhdet_tes!O20=0,"",RES_hhdet_tes!O20/RES_hhdet_fec!O20)</f>
        <v>0.5808797753206546</v>
      </c>
      <c r="P20" s="111">
        <f>IF(RES_hhdet_tes!P20=0,"",RES_hhdet_tes!P20/RES_hhdet_fec!P20)</f>
        <v>0.58098142095480509</v>
      </c>
      <c r="Q20" s="111">
        <f>IF(RES_hhdet_tes!Q20=0,"",RES_hhdet_tes!Q20/RES_hhdet_fec!Q20)</f>
        <v>0.58108377812176704</v>
      </c>
      <c r="R20" s="111">
        <f>IF(RES_hhdet_tes!R20=0,"",RES_hhdet_tes!R20/RES_hhdet_fec!R20)</f>
        <v>0.58131871441546668</v>
      </c>
      <c r="S20" s="111">
        <f>IF(RES_hhdet_tes!S20=0,"",RES_hhdet_tes!S20/RES_hhdet_fec!S20)</f>
        <v>0.58197909755957178</v>
      </c>
      <c r="T20" s="111">
        <f>IF(RES_hhdet_tes!T20=0,"",RES_hhdet_tes!T20/RES_hhdet_fec!T20)</f>
        <v>0.58281675305083913</v>
      </c>
      <c r="U20" s="111">
        <f>IF(RES_hhdet_tes!U20=0,"",RES_hhdet_tes!U20/RES_hhdet_fec!U20)</f>
        <v>0.58413402598449404</v>
      </c>
      <c r="V20" s="111">
        <f>IF(RES_hhdet_tes!V20=0,"",RES_hhdet_tes!V20/RES_hhdet_fec!V20)</f>
        <v>0.58536277430606076</v>
      </c>
      <c r="W20" s="111">
        <f>IF(RES_hhdet_tes!W20=0,"",RES_hhdet_tes!W20/RES_hhdet_fec!W20)</f>
        <v>0.58627221108103811</v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0.56930652843800589</v>
      </c>
      <c r="C21" s="111">
        <f>IF(RES_hhdet_tes!C21=0,"",RES_hhdet_tes!C21/RES_hhdet_fec!C21)</f>
        <v>0.57065033215827721</v>
      </c>
      <c r="D21" s="111">
        <f>IF(RES_hhdet_tes!D21=0,"",RES_hhdet_tes!D21/RES_hhdet_fec!D21)</f>
        <v>0.57195633762351095</v>
      </c>
      <c r="E21" s="111">
        <f>IF(RES_hhdet_tes!E21=0,"",RES_hhdet_tes!E21/RES_hhdet_fec!E21)</f>
        <v>0.57321290375487255</v>
      </c>
      <c r="F21" s="111">
        <f>IF(RES_hhdet_tes!F21=0,"",RES_hhdet_tes!F21/RES_hhdet_fec!F21)</f>
        <v>0.57522949965731973</v>
      </c>
      <c r="G21" s="111">
        <f>IF(RES_hhdet_tes!G21=0,"",RES_hhdet_tes!G21/RES_hhdet_fec!G21)</f>
        <v>0.5768311582342277</v>
      </c>
      <c r="H21" s="111">
        <f>IF(RES_hhdet_tes!H21=0,"",RES_hhdet_tes!H21/RES_hhdet_fec!H21)</f>
        <v>0.5784852976797874</v>
      </c>
      <c r="I21" s="111">
        <f>IF(RES_hhdet_tes!I21=0,"",RES_hhdet_tes!I21/RES_hhdet_fec!I21)</f>
        <v>0.57933386731165204</v>
      </c>
      <c r="J21" s="111">
        <f>IF(RES_hhdet_tes!J21=0,"",RES_hhdet_tes!J21/RES_hhdet_fec!J21)</f>
        <v>0.57997324575390818</v>
      </c>
      <c r="K21" s="111">
        <f>IF(RES_hhdet_tes!K21=0,"",RES_hhdet_tes!K21/RES_hhdet_fec!K21)</f>
        <v>0.58086384556535375</v>
      </c>
      <c r="L21" s="111">
        <f>IF(RES_hhdet_tes!L21=0,"",RES_hhdet_tes!L21/RES_hhdet_fec!L21)</f>
        <v>0.58146011153824972</v>
      </c>
      <c r="M21" s="111">
        <f>IF(RES_hhdet_tes!M21=0,"",RES_hhdet_tes!M21/RES_hhdet_fec!M21)</f>
        <v>0.58216559754758124</v>
      </c>
      <c r="N21" s="111">
        <f>IF(RES_hhdet_tes!N21=0,"",RES_hhdet_tes!N21/RES_hhdet_fec!N21)</f>
        <v>0.58320905777344278</v>
      </c>
      <c r="O21" s="111">
        <f>IF(RES_hhdet_tes!O21=0,"",RES_hhdet_tes!O21/RES_hhdet_fec!O21)</f>
        <v>0.58402692818276469</v>
      </c>
      <c r="P21" s="111">
        <f>IF(RES_hhdet_tes!P21=0,"",RES_hhdet_tes!P21/RES_hhdet_fec!P21)</f>
        <v>0.58460813700093817</v>
      </c>
      <c r="Q21" s="111">
        <f>IF(RES_hhdet_tes!Q21=0,"",RES_hhdet_tes!Q21/RES_hhdet_fec!Q21)</f>
        <v>0.58501405089920999</v>
      </c>
      <c r="R21" s="111">
        <f>IF(RES_hhdet_tes!R21=0,"",RES_hhdet_tes!R21/RES_hhdet_fec!R21)</f>
        <v>0.58633047908646219</v>
      </c>
      <c r="S21" s="111">
        <f>IF(RES_hhdet_tes!S21=0,"",RES_hhdet_tes!S21/RES_hhdet_fec!S21)</f>
        <v>0.58889331735513928</v>
      </c>
      <c r="T21" s="111">
        <f>IF(RES_hhdet_tes!T21=0,"",RES_hhdet_tes!T21/RES_hhdet_fec!T21)</f>
        <v>0.59021130850782322</v>
      </c>
      <c r="U21" s="111">
        <f>IF(RES_hhdet_tes!U21=0,"",RES_hhdet_tes!U21/RES_hhdet_fec!U21)</f>
        <v>0.59116559208329666</v>
      </c>
      <c r="V21" s="111">
        <f>IF(RES_hhdet_tes!V21=0,"",RES_hhdet_tes!V21/RES_hhdet_fec!V21)</f>
        <v>0.59183158942495073</v>
      </c>
      <c r="W21" s="111">
        <f>IF(RES_hhdet_tes!W21=0,"",RES_hhdet_tes!W21/RES_hhdet_fec!W21)</f>
        <v>0.59405428567910423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0.72834460069410334</v>
      </c>
      <c r="C22" s="45">
        <f>IF(RES_hhdet_tes!C22=0,"",RES_hhdet_tes!C22/RES_hhdet_fec!C22)</f>
        <v>0.7326022090312313</v>
      </c>
      <c r="D22" s="45">
        <f>IF(RES_hhdet_tes!D22=0,"",RES_hhdet_tes!D22/RES_hhdet_fec!D22)</f>
        <v>0.73511469320286671</v>
      </c>
      <c r="E22" s="45">
        <f>IF(RES_hhdet_tes!E22=0,"",RES_hhdet_tes!E22/RES_hhdet_fec!E22)</f>
        <v>0.73744988741003881</v>
      </c>
      <c r="F22" s="45">
        <f>IF(RES_hhdet_tes!F22=0,"",RES_hhdet_tes!F22/RES_hhdet_fec!F22)</f>
        <v>0.74091325411337172</v>
      </c>
      <c r="G22" s="45">
        <f>IF(RES_hhdet_tes!G22=0,"",RES_hhdet_tes!G22/RES_hhdet_fec!G22)</f>
        <v>0.74372795430539906</v>
      </c>
      <c r="H22" s="45">
        <f>IF(RES_hhdet_tes!H22=0,"",RES_hhdet_tes!H22/RES_hhdet_fec!H22)</f>
        <v>0.74655991220872364</v>
      </c>
      <c r="I22" s="45">
        <f>IF(RES_hhdet_tes!I22=0,"",RES_hhdet_tes!I22/RES_hhdet_fec!I22)</f>
        <v>0.7479256666129831</v>
      </c>
      <c r="J22" s="45">
        <f>IF(RES_hhdet_tes!J22=0,"",RES_hhdet_tes!J22/RES_hhdet_fec!J22)</f>
        <v>0.74916814718255964</v>
      </c>
      <c r="K22" s="45">
        <f>IF(RES_hhdet_tes!K22=0,"",RES_hhdet_tes!K22/RES_hhdet_fec!K22)</f>
        <v>0.75071279737929542</v>
      </c>
      <c r="L22" s="45">
        <f>IF(RES_hhdet_tes!L22=0,"",RES_hhdet_tes!L22/RES_hhdet_fec!L22)</f>
        <v>0.75162377554333526</v>
      </c>
      <c r="M22" s="45">
        <f>IF(RES_hhdet_tes!M22=0,"",RES_hhdet_tes!M22/RES_hhdet_fec!M22)</f>
        <v>0.75283354148680737</v>
      </c>
      <c r="N22" s="45">
        <f>IF(RES_hhdet_tes!N22=0,"",RES_hhdet_tes!N22/RES_hhdet_fec!N22)</f>
        <v>0.75539716379466326</v>
      </c>
      <c r="O22" s="45">
        <f>IF(RES_hhdet_tes!O22=0,"",RES_hhdet_tes!O22/RES_hhdet_fec!O22)</f>
        <v>0.75871502639769961</v>
      </c>
      <c r="P22" s="45">
        <f>IF(RES_hhdet_tes!P22=0,"",RES_hhdet_tes!P22/RES_hhdet_fec!P22)</f>
        <v>0.76387976279629133</v>
      </c>
      <c r="Q22" s="45">
        <f>IF(RES_hhdet_tes!Q22=0,"",RES_hhdet_tes!Q22/RES_hhdet_fec!Q22)</f>
        <v>0.77235801581762709</v>
      </c>
      <c r="R22" s="45">
        <f>IF(RES_hhdet_tes!R22=0,"",RES_hhdet_tes!R22/RES_hhdet_fec!R22)</f>
        <v>0.78348373906507363</v>
      </c>
      <c r="S22" s="45">
        <f>IF(RES_hhdet_tes!S22=0,"",RES_hhdet_tes!S22/RES_hhdet_fec!S22)</f>
        <v>0.79523400848449144</v>
      </c>
      <c r="T22" s="45">
        <f>IF(RES_hhdet_tes!T22=0,"",RES_hhdet_tes!T22/RES_hhdet_fec!T22)</f>
        <v>0.80102161559406193</v>
      </c>
      <c r="U22" s="45">
        <f>IF(RES_hhdet_tes!U22=0,"",RES_hhdet_tes!U22/RES_hhdet_fec!U22)</f>
        <v>0.80545180270604622</v>
      </c>
      <c r="V22" s="45">
        <f>IF(RES_hhdet_tes!V22=0,"",RES_hhdet_tes!V22/RES_hhdet_fec!V22)</f>
        <v>0.80890375879814169</v>
      </c>
      <c r="W22" s="45">
        <f>IF(RES_hhdet_tes!W22=0,"",RES_hhdet_tes!W22/RES_hhdet_fec!W22)</f>
        <v>0.81531627105467974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0.48539953613763059</v>
      </c>
      <c r="C24" s="119">
        <f>IF(RES_hhdet_tes!C24=0,"",RES_hhdet_tes!C24/RES_hhdet_fec!C24)</f>
        <v>0.49098264264141905</v>
      </c>
      <c r="D24" s="119">
        <f>IF(RES_hhdet_tes!D24=0,"",RES_hhdet_tes!D24/RES_hhdet_fec!D24)</f>
        <v>0.48988888814348597</v>
      </c>
      <c r="E24" s="119">
        <f>IF(RES_hhdet_tes!E24=0,"",RES_hhdet_tes!E24/RES_hhdet_fec!E24)</f>
        <v>0.49399215034282973</v>
      </c>
      <c r="F24" s="119">
        <f>IF(RES_hhdet_tes!F24=0,"",RES_hhdet_tes!F24/RES_hhdet_fec!F24)</f>
        <v>0.49544305750990925</v>
      </c>
      <c r="G24" s="119">
        <f>IF(RES_hhdet_tes!G24=0,"",RES_hhdet_tes!G24/RES_hhdet_fec!G24)</f>
        <v>0.50385068144612988</v>
      </c>
      <c r="H24" s="119">
        <f>IF(RES_hhdet_tes!H24=0,"",RES_hhdet_tes!H24/RES_hhdet_fec!H24)</f>
        <v>0.5159745129245592</v>
      </c>
      <c r="I24" s="119">
        <f>IF(RES_hhdet_tes!I24=0,"",RES_hhdet_tes!I24/RES_hhdet_fec!I24)</f>
        <v>0.51966433950954449</v>
      </c>
      <c r="J24" s="119">
        <f>IF(RES_hhdet_tes!J24=0,"",RES_hhdet_tes!J24/RES_hhdet_fec!J24)</f>
        <v>0.53038119238977055</v>
      </c>
      <c r="K24" s="119">
        <f>IF(RES_hhdet_tes!K24=0,"",RES_hhdet_tes!K24/RES_hhdet_fec!K24)</f>
        <v>0.54597891259992504</v>
      </c>
      <c r="L24" s="119">
        <f>IF(RES_hhdet_tes!L24=0,"",RES_hhdet_tes!L24/RES_hhdet_fec!L24)</f>
        <v>0.55464918334088864</v>
      </c>
      <c r="M24" s="119">
        <f>IF(RES_hhdet_tes!M24=0,"",RES_hhdet_tes!M24/RES_hhdet_fec!M24)</f>
        <v>0.57489544014014116</v>
      </c>
      <c r="N24" s="119">
        <f>IF(RES_hhdet_tes!N24=0,"",RES_hhdet_tes!N24/RES_hhdet_fec!N24)</f>
        <v>0.59383087688293668</v>
      </c>
      <c r="O24" s="119">
        <f>IF(RES_hhdet_tes!O24=0,"",RES_hhdet_tes!O24/RES_hhdet_fec!O24)</f>
        <v>0.61694709251159385</v>
      </c>
      <c r="P24" s="119">
        <f>IF(RES_hhdet_tes!P24=0,"",RES_hhdet_tes!P24/RES_hhdet_fec!P24)</f>
        <v>0.62125138251603285</v>
      </c>
      <c r="Q24" s="119">
        <f>IF(RES_hhdet_tes!Q24=0,"",RES_hhdet_tes!Q24/RES_hhdet_fec!Q24)</f>
        <v>0.63558433153581295</v>
      </c>
      <c r="R24" s="119">
        <f>IF(RES_hhdet_tes!R24=0,"",RES_hhdet_tes!R24/RES_hhdet_fec!R24)</f>
        <v>0.63694880036425516</v>
      </c>
      <c r="S24" s="119">
        <f>IF(RES_hhdet_tes!S24=0,"",RES_hhdet_tes!S24/RES_hhdet_fec!S24)</f>
        <v>0.66232124094419531</v>
      </c>
      <c r="T24" s="119">
        <f>IF(RES_hhdet_tes!T24=0,"",RES_hhdet_tes!T24/RES_hhdet_fec!T24)</f>
        <v>0.66049936999808112</v>
      </c>
      <c r="U24" s="119">
        <f>IF(RES_hhdet_tes!U24=0,"",RES_hhdet_tes!U24/RES_hhdet_fec!U24)</f>
        <v>0.67933354277722302</v>
      </c>
      <c r="V24" s="119">
        <f>IF(RES_hhdet_tes!V24=0,"",RES_hhdet_tes!V24/RES_hhdet_fec!V24)</f>
        <v>0.69379756418661254</v>
      </c>
      <c r="W24" s="119">
        <f>IF(RES_hhdet_tes!W24=0,"",RES_hhdet_tes!W24/RES_hhdet_fec!W24)</f>
        <v>0.70959971670080368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0.45076058802024094</v>
      </c>
      <c r="C25" s="124">
        <f>IF(RES_hhdet_tes!C25=0,"",RES_hhdet_tes!C25/RES_hhdet_fec!C25)</f>
        <v>0.45076420292813335</v>
      </c>
      <c r="D25" s="124">
        <f>IF(RES_hhdet_tes!D25=0,"",RES_hhdet_tes!D25/RES_hhdet_fec!D25)</f>
        <v>0.45258754130259277</v>
      </c>
      <c r="E25" s="124">
        <f>IF(RES_hhdet_tes!E25=0,"",RES_hhdet_tes!E25/RES_hhdet_fec!E25)</f>
        <v>0.45507201023759131</v>
      </c>
      <c r="F25" s="124">
        <f>IF(RES_hhdet_tes!F25=0,"",RES_hhdet_tes!F25/RES_hhdet_fec!F25)</f>
        <v>0.45980227720056954</v>
      </c>
      <c r="G25" s="124">
        <f>IF(RES_hhdet_tes!G25=0,"",RES_hhdet_tes!G25/RES_hhdet_fec!G25)</f>
        <v>0.46463178042866365</v>
      </c>
      <c r="H25" s="124">
        <f>IF(RES_hhdet_tes!H25=0,"",RES_hhdet_tes!H25/RES_hhdet_fec!H25)</f>
        <v>0.47006233867259084</v>
      </c>
      <c r="I25" s="124">
        <f>IF(RES_hhdet_tes!I25=0,"",RES_hhdet_tes!I25/RES_hhdet_fec!I25)</f>
        <v>0.47804257952964097</v>
      </c>
      <c r="J25" s="124">
        <f>IF(RES_hhdet_tes!J25=0,"",RES_hhdet_tes!J25/RES_hhdet_fec!J25)</f>
        <v>0.48706693264708134</v>
      </c>
      <c r="K25" s="124">
        <f>IF(RES_hhdet_tes!K25=0,"",RES_hhdet_tes!K25/RES_hhdet_fec!K25)</f>
        <v>0.49528520458208675</v>
      </c>
      <c r="L25" s="124">
        <f>IF(RES_hhdet_tes!L25=0,"",RES_hhdet_tes!L25/RES_hhdet_fec!L25)</f>
        <v>0.50560640249409683</v>
      </c>
      <c r="M25" s="124">
        <f>IF(RES_hhdet_tes!M25=0,"",RES_hhdet_tes!M25/RES_hhdet_fec!M25)</f>
        <v>0.52010112888592708</v>
      </c>
      <c r="N25" s="124">
        <f>IF(RES_hhdet_tes!N25=0,"",RES_hhdet_tes!N25/RES_hhdet_fec!N25)</f>
        <v>0.54224285560358787</v>
      </c>
      <c r="O25" s="124">
        <f>IF(RES_hhdet_tes!O25=0,"",RES_hhdet_tes!O25/RES_hhdet_fec!O25)</f>
        <v>0.56622559252437443</v>
      </c>
      <c r="P25" s="124">
        <f>IF(RES_hhdet_tes!P25=0,"",RES_hhdet_tes!P25/RES_hhdet_fec!P25)</f>
        <v>0.56738134527497874</v>
      </c>
      <c r="Q25" s="124">
        <f>IF(RES_hhdet_tes!Q25=0,"",RES_hhdet_tes!Q25/RES_hhdet_fec!Q25)</f>
        <v>0.57192781350904509</v>
      </c>
      <c r="R25" s="124">
        <f>IF(RES_hhdet_tes!R25=0,"",RES_hhdet_tes!R25/RES_hhdet_fec!R25)</f>
        <v>0.57855634702017011</v>
      </c>
      <c r="S25" s="124">
        <f>IF(RES_hhdet_tes!S25=0,"",RES_hhdet_tes!S25/RES_hhdet_fec!S25)</f>
        <v>0.5904086287595961</v>
      </c>
      <c r="T25" s="124">
        <f>IF(RES_hhdet_tes!T25=0,"",RES_hhdet_tes!T25/RES_hhdet_fec!T25)</f>
        <v>0.60165966975492657</v>
      </c>
      <c r="U25" s="124">
        <f>IF(RES_hhdet_tes!U25=0,"",RES_hhdet_tes!U25/RES_hhdet_fec!U25)</f>
        <v>0.61060910088865317</v>
      </c>
      <c r="V25" s="124">
        <f>IF(RES_hhdet_tes!V25=0,"",RES_hhdet_tes!V25/RES_hhdet_fec!V25)</f>
        <v>0.62370785051870914</v>
      </c>
      <c r="W25" s="124">
        <f>IF(RES_hhdet_tes!W25=0,"",RES_hhdet_tes!W25/RES_hhdet_fec!W25)</f>
        <v>0.64386871652292832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0.44538732137501563</v>
      </c>
      <c r="C26" s="111">
        <f>IF(RES_hhdet_tes!C26=0,"",RES_hhdet_tes!C26/RES_hhdet_fec!C26)</f>
        <v>0.44538732137501563</v>
      </c>
      <c r="D26" s="111">
        <f>IF(RES_hhdet_tes!D26=0,"",RES_hhdet_tes!D26/RES_hhdet_fec!D26)</f>
        <v>0.44738187861291806</v>
      </c>
      <c r="E26" s="111">
        <f>IF(RES_hhdet_tes!E26=0,"",RES_hhdet_tes!E26/RES_hhdet_fec!E26)</f>
        <v>0.45019589773945007</v>
      </c>
      <c r="F26" s="111">
        <f>IF(RES_hhdet_tes!F26=0,"",RES_hhdet_tes!F26/RES_hhdet_fec!F26)</f>
        <v>0.45492898095435252</v>
      </c>
      <c r="G26" s="111">
        <f>IF(RES_hhdet_tes!G26=0,"",RES_hhdet_tes!G26/RES_hhdet_fec!G26)</f>
        <v>0.4599155018313637</v>
      </c>
      <c r="H26" s="111">
        <f>IF(RES_hhdet_tes!H26=0,"",RES_hhdet_tes!H26/RES_hhdet_fec!H26)</f>
        <v>0.46552965094957022</v>
      </c>
      <c r="I26" s="111">
        <f>IF(RES_hhdet_tes!I26=0,"",RES_hhdet_tes!I26/RES_hhdet_fec!I26)</f>
        <v>0.47353940145050583</v>
      </c>
      <c r="J26" s="111">
        <f>IF(RES_hhdet_tes!J26=0,"",RES_hhdet_tes!J26/RES_hhdet_fec!J26)</f>
        <v>0.48266743710301929</v>
      </c>
      <c r="K26" s="111">
        <f>IF(RES_hhdet_tes!K26=0,"",RES_hhdet_tes!K26/RES_hhdet_fec!K26)</f>
        <v>0.49104467496045701</v>
      </c>
      <c r="L26" s="111">
        <f>IF(RES_hhdet_tes!L26=0,"",RES_hhdet_tes!L26/RES_hhdet_fec!L26)</f>
        <v>0.50140681111555963</v>
      </c>
      <c r="M26" s="111">
        <f>IF(RES_hhdet_tes!M26=0,"",RES_hhdet_tes!M26/RES_hhdet_fec!M26)</f>
        <v>0.51585686290266908</v>
      </c>
      <c r="N26" s="111">
        <f>IF(RES_hhdet_tes!N26=0,"",RES_hhdet_tes!N26/RES_hhdet_fec!N26)</f>
        <v>0.53807077357514843</v>
      </c>
      <c r="O26" s="111">
        <f>IF(RES_hhdet_tes!O26=0,"",RES_hhdet_tes!O26/RES_hhdet_fec!O26)</f>
        <v>0.56203915088192991</v>
      </c>
      <c r="P26" s="111">
        <f>IF(RES_hhdet_tes!P26=0,"",RES_hhdet_tes!P26/RES_hhdet_fec!P26)</f>
        <v>0.56314780313391821</v>
      </c>
      <c r="Q26" s="111">
        <f>IF(RES_hhdet_tes!Q26=0,"",RES_hhdet_tes!Q26/RES_hhdet_fec!Q26)</f>
        <v>0.56786520898216619</v>
      </c>
      <c r="R26" s="111">
        <f>IF(RES_hhdet_tes!R26=0,"",RES_hhdet_tes!R26/RES_hhdet_fec!R26)</f>
        <v>0.57450125576485667</v>
      </c>
      <c r="S26" s="111">
        <f>IF(RES_hhdet_tes!S26=0,"",RES_hhdet_tes!S26/RES_hhdet_fec!S26)</f>
        <v>0.58645263736305175</v>
      </c>
      <c r="T26" s="111">
        <f>IF(RES_hhdet_tes!T26=0,"",RES_hhdet_tes!T26/RES_hhdet_fec!T26)</f>
        <v>0.59771358892819015</v>
      </c>
      <c r="U26" s="111">
        <f>IF(RES_hhdet_tes!U26=0,"",RES_hhdet_tes!U26/RES_hhdet_fec!U26)</f>
        <v>0.60673990451394899</v>
      </c>
      <c r="V26" s="111">
        <f>IF(RES_hhdet_tes!V26=0,"",RES_hhdet_tes!V26/RES_hhdet_fec!V26)</f>
        <v>0.61988180699434214</v>
      </c>
      <c r="W26" s="111">
        <f>IF(RES_hhdet_tes!W26=0,"",RES_hhdet_tes!W26/RES_hhdet_fec!W26)</f>
        <v>0.64011474268756796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1.6972956810825834</v>
      </c>
      <c r="C28" s="124">
        <f>IF(RES_hhdet_tes!C28=0,"",RES_hhdet_tes!C28/RES_hhdet_fec!C28)</f>
        <v>1.7972042999820246</v>
      </c>
      <c r="D28" s="124">
        <f>IF(RES_hhdet_tes!D28=0,"",RES_hhdet_tes!D28/RES_hhdet_fec!D28)</f>
        <v>1.8898217228902561</v>
      </c>
      <c r="E28" s="124">
        <f>IF(RES_hhdet_tes!E28=0,"",RES_hhdet_tes!E28/RES_hhdet_fec!E28)</f>
        <v>1.9503987539900383</v>
      </c>
      <c r="F28" s="124">
        <f>IF(RES_hhdet_tes!F28=0,"",RES_hhdet_tes!F28/RES_hhdet_fec!F28)</f>
        <v>2.0809510851276007</v>
      </c>
      <c r="G28" s="124">
        <f>IF(RES_hhdet_tes!G28=0,"",RES_hhdet_tes!G28/RES_hhdet_fec!G28)</f>
        <v>2.2428147958084352</v>
      </c>
      <c r="H28" s="124">
        <f>IF(RES_hhdet_tes!H28=0,"",RES_hhdet_tes!H28/RES_hhdet_fec!H28)</f>
        <v>2.3508687217343462</v>
      </c>
      <c r="I28" s="124">
        <f>IF(RES_hhdet_tes!I28=0,"",RES_hhdet_tes!I28/RES_hhdet_fec!I28)</f>
        <v>2.4275566954165666</v>
      </c>
      <c r="J28" s="124">
        <f>IF(RES_hhdet_tes!J28=0,"",RES_hhdet_tes!J28/RES_hhdet_fec!J28)</f>
        <v>2.4804803277025784</v>
      </c>
      <c r="K28" s="124">
        <f>IF(RES_hhdet_tes!K28=0,"",RES_hhdet_tes!K28/RES_hhdet_fec!K28)</f>
        <v>2.5440153939485803</v>
      </c>
      <c r="L28" s="124">
        <f>IF(RES_hhdet_tes!L28=0,"",RES_hhdet_tes!L28/RES_hhdet_fec!L28)</f>
        <v>2.5985272138219218</v>
      </c>
      <c r="M28" s="124">
        <f>IF(RES_hhdet_tes!M28=0,"",RES_hhdet_tes!M28/RES_hhdet_fec!M28)</f>
        <v>2.6505746723592241</v>
      </c>
      <c r="N28" s="124">
        <f>IF(RES_hhdet_tes!N28=0,"",RES_hhdet_tes!N28/RES_hhdet_fec!N28)</f>
        <v>2.741206042650751</v>
      </c>
      <c r="O28" s="124">
        <f>IF(RES_hhdet_tes!O28=0,"",RES_hhdet_tes!O28/RES_hhdet_fec!O28)</f>
        <v>2.8519943026391874</v>
      </c>
      <c r="P28" s="124">
        <f>IF(RES_hhdet_tes!P28=0,"",RES_hhdet_tes!P28/RES_hhdet_fec!P28)</f>
        <v>2.9383439772206343</v>
      </c>
      <c r="Q28" s="124">
        <f>IF(RES_hhdet_tes!Q28=0,"",RES_hhdet_tes!Q28/RES_hhdet_fec!Q28)</f>
        <v>3.0081798604477523</v>
      </c>
      <c r="R28" s="124">
        <f>IF(RES_hhdet_tes!R28=0,"",RES_hhdet_tes!R28/RES_hhdet_fec!R28)</f>
        <v>3.1052811351865017</v>
      </c>
      <c r="S28" s="124">
        <f>IF(RES_hhdet_tes!S28=0,"",RES_hhdet_tes!S28/RES_hhdet_fec!S28)</f>
        <v>3.2129359544563805</v>
      </c>
      <c r="T28" s="124">
        <f>IF(RES_hhdet_tes!T28=0,"",RES_hhdet_tes!T28/RES_hhdet_fec!T28)</f>
        <v>3.3285562837582829</v>
      </c>
      <c r="U28" s="124">
        <f>IF(RES_hhdet_tes!U28=0,"",RES_hhdet_tes!U28/RES_hhdet_fec!U28)</f>
        <v>3.429393185613308</v>
      </c>
      <c r="V28" s="124">
        <f>IF(RES_hhdet_tes!V28=0,"",RES_hhdet_tes!V28/RES_hhdet_fec!V28)</f>
        <v>3.5263012976462935</v>
      </c>
      <c r="W28" s="124">
        <f>IF(RES_hhdet_tes!W28=0,"",RES_hhdet_tes!W28/RES_hhdet_fec!W28)</f>
        <v>3.6106776917768242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1.6972956810825834</v>
      </c>
      <c r="C29" s="111">
        <f>IF(RES_hhdet_tes!C29=0,"",RES_hhdet_tes!C29/RES_hhdet_fec!C29)</f>
        <v>1.7972042999820246</v>
      </c>
      <c r="D29" s="111">
        <f>IF(RES_hhdet_tes!D29=0,"",RES_hhdet_tes!D29/RES_hhdet_fec!D29)</f>
        <v>1.8898217228902561</v>
      </c>
      <c r="E29" s="111">
        <f>IF(RES_hhdet_tes!E29=0,"",RES_hhdet_tes!E29/RES_hhdet_fec!E29)</f>
        <v>1.9503987539900383</v>
      </c>
      <c r="F29" s="111">
        <f>IF(RES_hhdet_tes!F29=0,"",RES_hhdet_tes!F29/RES_hhdet_fec!F29)</f>
        <v>2.0809510851276007</v>
      </c>
      <c r="G29" s="111">
        <f>IF(RES_hhdet_tes!G29=0,"",RES_hhdet_tes!G29/RES_hhdet_fec!G29)</f>
        <v>2.2428147958084352</v>
      </c>
      <c r="H29" s="111">
        <f>IF(RES_hhdet_tes!H29=0,"",RES_hhdet_tes!H29/RES_hhdet_fec!H29)</f>
        <v>2.3508687217343462</v>
      </c>
      <c r="I29" s="111">
        <f>IF(RES_hhdet_tes!I29=0,"",RES_hhdet_tes!I29/RES_hhdet_fec!I29)</f>
        <v>2.4275566954165666</v>
      </c>
      <c r="J29" s="111">
        <f>IF(RES_hhdet_tes!J29=0,"",RES_hhdet_tes!J29/RES_hhdet_fec!J29)</f>
        <v>2.4804803277025784</v>
      </c>
      <c r="K29" s="111">
        <f>IF(RES_hhdet_tes!K29=0,"",RES_hhdet_tes!K29/RES_hhdet_fec!K29)</f>
        <v>2.5440153939485803</v>
      </c>
      <c r="L29" s="111">
        <f>IF(RES_hhdet_tes!L29=0,"",RES_hhdet_tes!L29/RES_hhdet_fec!L29)</f>
        <v>2.5985272138219218</v>
      </c>
      <c r="M29" s="111">
        <f>IF(RES_hhdet_tes!M29=0,"",RES_hhdet_tes!M29/RES_hhdet_fec!M29)</f>
        <v>2.6505746723592241</v>
      </c>
      <c r="N29" s="111">
        <f>IF(RES_hhdet_tes!N29=0,"",RES_hhdet_tes!N29/RES_hhdet_fec!N29)</f>
        <v>2.741206042650751</v>
      </c>
      <c r="O29" s="111">
        <f>IF(RES_hhdet_tes!O29=0,"",RES_hhdet_tes!O29/RES_hhdet_fec!O29)</f>
        <v>2.8519943026391874</v>
      </c>
      <c r="P29" s="111">
        <f>IF(RES_hhdet_tes!P29=0,"",RES_hhdet_tes!P29/RES_hhdet_fec!P29)</f>
        <v>2.9383439772206343</v>
      </c>
      <c r="Q29" s="111">
        <f>IF(RES_hhdet_tes!Q29=0,"",RES_hhdet_tes!Q29/RES_hhdet_fec!Q29)</f>
        <v>3.0081798604477523</v>
      </c>
      <c r="R29" s="111">
        <f>IF(RES_hhdet_tes!R29=0,"",RES_hhdet_tes!R29/RES_hhdet_fec!R29)</f>
        <v>3.1052811351865017</v>
      </c>
      <c r="S29" s="111">
        <f>IF(RES_hhdet_tes!S29=0,"",RES_hhdet_tes!S29/RES_hhdet_fec!S29)</f>
        <v>3.2129359544563805</v>
      </c>
      <c r="T29" s="111">
        <f>IF(RES_hhdet_tes!T29=0,"",RES_hhdet_tes!T29/RES_hhdet_fec!T29)</f>
        <v>3.3285562837582829</v>
      </c>
      <c r="U29" s="111">
        <f>IF(RES_hhdet_tes!U29=0,"",RES_hhdet_tes!U29/RES_hhdet_fec!U29)</f>
        <v>3.429393185613308</v>
      </c>
      <c r="V29" s="111">
        <f>IF(RES_hhdet_tes!V29=0,"",RES_hhdet_tes!V29/RES_hhdet_fec!V29)</f>
        <v>3.5263012976462935</v>
      </c>
      <c r="W29" s="111">
        <f>IF(RES_hhdet_tes!W29=0,"",RES_hhdet_tes!W29/RES_hhdet_fec!W29)</f>
        <v>3.6106776917768242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0.54673469643441075</v>
      </c>
      <c r="C30" s="124">
        <f>IF(RES_hhdet_tes!C30=0,"",RES_hhdet_tes!C30/RES_hhdet_fec!C30)</f>
        <v>0.55155887847587637</v>
      </c>
      <c r="D30" s="124">
        <f>IF(RES_hhdet_tes!D30=0,"",RES_hhdet_tes!D30/RES_hhdet_fec!D30)</f>
        <v>0.5555850343347587</v>
      </c>
      <c r="E30" s="124">
        <f>IF(RES_hhdet_tes!E30=0,"",RES_hhdet_tes!E30/RES_hhdet_fec!E30)</f>
        <v>0.55976919351145582</v>
      </c>
      <c r="F30" s="124">
        <f>IF(RES_hhdet_tes!F30=0,"",RES_hhdet_tes!F30/RES_hhdet_fec!F30)</f>
        <v>0.56682693826788721</v>
      </c>
      <c r="G30" s="124">
        <f>IF(RES_hhdet_tes!G30=0,"",RES_hhdet_tes!G30/RES_hhdet_fec!G30)</f>
        <v>0.57751338067677005</v>
      </c>
      <c r="H30" s="124">
        <f>IF(RES_hhdet_tes!H30=0,"",RES_hhdet_tes!H30/RES_hhdet_fec!H30)</f>
        <v>0.59262400400269166</v>
      </c>
      <c r="I30" s="124">
        <f>IF(RES_hhdet_tes!I30=0,"",RES_hhdet_tes!I30/RES_hhdet_fec!I30)</f>
        <v>0.60356808200835732</v>
      </c>
      <c r="J30" s="124">
        <f>IF(RES_hhdet_tes!J30=0,"",RES_hhdet_tes!J30/RES_hhdet_fec!J30)</f>
        <v>0.61187768945437115</v>
      </c>
      <c r="K30" s="124">
        <f>IF(RES_hhdet_tes!K30=0,"",RES_hhdet_tes!K30/RES_hhdet_fec!K30)</f>
        <v>0.61975952934574385</v>
      </c>
      <c r="L30" s="124">
        <f>IF(RES_hhdet_tes!L30=0,"",RES_hhdet_tes!L30/RES_hhdet_fec!L30)</f>
        <v>0.62912618444461288</v>
      </c>
      <c r="M30" s="124">
        <f>IF(RES_hhdet_tes!M30=0,"",RES_hhdet_tes!M30/RES_hhdet_fec!M30)</f>
        <v>0.63670005984554945</v>
      </c>
      <c r="N30" s="124">
        <f>IF(RES_hhdet_tes!N30=0,"",RES_hhdet_tes!N30/RES_hhdet_fec!N30)</f>
        <v>0.65080242565585711</v>
      </c>
      <c r="O30" s="124">
        <f>IF(RES_hhdet_tes!O30=0,"",RES_hhdet_tes!O30/RES_hhdet_fec!O30)</f>
        <v>0.66545295055895637</v>
      </c>
      <c r="P30" s="124">
        <f>IF(RES_hhdet_tes!P30=0,"",RES_hhdet_tes!P30/RES_hhdet_fec!P30)</f>
        <v>0.67257324199094992</v>
      </c>
      <c r="Q30" s="124">
        <f>IF(RES_hhdet_tes!Q30=0,"",RES_hhdet_tes!Q30/RES_hhdet_fec!Q30)</f>
        <v>0.68680416837736735</v>
      </c>
      <c r="R30" s="124">
        <f>IF(RES_hhdet_tes!R30=0,"",RES_hhdet_tes!R30/RES_hhdet_fec!R30)</f>
        <v>0.70054652498498604</v>
      </c>
      <c r="S30" s="124">
        <f>IF(RES_hhdet_tes!S30=0,"",RES_hhdet_tes!S30/RES_hhdet_fec!S30)</f>
        <v>0.71819336988441806</v>
      </c>
      <c r="T30" s="124">
        <f>IF(RES_hhdet_tes!T30=0,"",RES_hhdet_tes!T30/RES_hhdet_fec!T30)</f>
        <v>0.73812469694738214</v>
      </c>
      <c r="U30" s="124">
        <f>IF(RES_hhdet_tes!U30=0,"",RES_hhdet_tes!U30/RES_hhdet_fec!U30)</f>
        <v>0.75986713087569269</v>
      </c>
      <c r="V30" s="124">
        <f>IF(RES_hhdet_tes!V30=0,"",RES_hhdet_tes!V30/RES_hhdet_fec!V30)</f>
        <v>0.78203415166675527</v>
      </c>
      <c r="W30" s="124">
        <f>IF(RES_hhdet_tes!W30=0,"",RES_hhdet_tes!W30/RES_hhdet_fec!W30)</f>
        <v>0.79808624060233113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0.53627372325935807</v>
      </c>
      <c r="C31" s="111">
        <f>IF(RES_hhdet_tes!C31=0,"",RES_hhdet_tes!C31/RES_hhdet_fec!C31)</f>
        <v>0.53729143516425926</v>
      </c>
      <c r="D31" s="111">
        <f>IF(RES_hhdet_tes!D31=0,"",RES_hhdet_tes!D31/RES_hhdet_fec!D31)</f>
        <v>0.53953056030408908</v>
      </c>
      <c r="E31" s="111">
        <f>IF(RES_hhdet_tes!E31=0,"",RES_hhdet_tes!E31/RES_hhdet_fec!E31)</f>
        <v>0.54277240821881156</v>
      </c>
      <c r="F31" s="111">
        <f>IF(RES_hhdet_tes!F31=0,"",RES_hhdet_tes!F31/RES_hhdet_fec!F31)</f>
        <v>0.54681137280698178</v>
      </c>
      <c r="G31" s="111">
        <f>IF(RES_hhdet_tes!G31=0,"",RES_hhdet_tes!G31/RES_hhdet_fec!G31)</f>
        <v>0.55130029374062584</v>
      </c>
      <c r="H31" s="111">
        <f>IF(RES_hhdet_tes!H31=0,"",RES_hhdet_tes!H31/RES_hhdet_fec!H31)</f>
        <v>0.55795370922247089</v>
      </c>
      <c r="I31" s="111">
        <f>IF(RES_hhdet_tes!I31=0,"",RES_hhdet_tes!I31/RES_hhdet_fec!I31)</f>
        <v>0.56174470325691828</v>
      </c>
      <c r="J31" s="111">
        <f>IF(RES_hhdet_tes!J31=0,"",RES_hhdet_tes!J31/RES_hhdet_fec!J31)</f>
        <v>0.56292795239637206</v>
      </c>
      <c r="K31" s="111">
        <f>IF(RES_hhdet_tes!K31=0,"",RES_hhdet_tes!K31/RES_hhdet_fec!K31)</f>
        <v>0.56474408950421573</v>
      </c>
      <c r="L31" s="111">
        <f>IF(RES_hhdet_tes!L31=0,"",RES_hhdet_tes!L31/RES_hhdet_fec!L31)</f>
        <v>0.56795023222745544</v>
      </c>
      <c r="M31" s="111">
        <f>IF(RES_hhdet_tes!M31=0,"",RES_hhdet_tes!M31/RES_hhdet_fec!M31)</f>
        <v>0.57352430424049428</v>
      </c>
      <c r="N31" s="111">
        <f>IF(RES_hhdet_tes!N31=0,"",RES_hhdet_tes!N31/RES_hhdet_fec!N31)</f>
        <v>0.58378738873557889</v>
      </c>
      <c r="O31" s="111">
        <f>IF(RES_hhdet_tes!O31=0,"",RES_hhdet_tes!O31/RES_hhdet_fec!O31)</f>
        <v>0.59804737429383548</v>
      </c>
      <c r="P31" s="111">
        <f>IF(RES_hhdet_tes!P31=0,"",RES_hhdet_tes!P31/RES_hhdet_fec!P31)</f>
        <v>0.60804276644155941</v>
      </c>
      <c r="Q31" s="111">
        <f>IF(RES_hhdet_tes!Q31=0,"",RES_hhdet_tes!Q31/RES_hhdet_fec!Q31)</f>
        <v>0.62258804037539472</v>
      </c>
      <c r="R31" s="111">
        <f>IF(RES_hhdet_tes!R31=0,"",RES_hhdet_tes!R31/RES_hhdet_fec!R31)</f>
        <v>0.64019396502798365</v>
      </c>
      <c r="S31" s="111">
        <f>IF(RES_hhdet_tes!S31=0,"",RES_hhdet_tes!S31/RES_hhdet_fec!S31)</f>
        <v>0.66128081552063855</v>
      </c>
      <c r="T31" s="111">
        <f>IF(RES_hhdet_tes!T31=0,"",RES_hhdet_tes!T31/RES_hhdet_fec!T31)</f>
        <v>0.68298887842156975</v>
      </c>
      <c r="U31" s="111">
        <f>IF(RES_hhdet_tes!U31=0,"",RES_hhdet_tes!U31/RES_hhdet_fec!U31)</f>
        <v>0.70431981546431677</v>
      </c>
      <c r="V31" s="111">
        <f>IF(RES_hhdet_tes!V31=0,"",RES_hhdet_tes!V31/RES_hhdet_fec!V31)</f>
        <v>0.72830393892411815</v>
      </c>
      <c r="W31" s="111">
        <f>IF(RES_hhdet_tes!W31=0,"",RES_hhdet_tes!W31/RES_hhdet_fec!W31)</f>
        <v>0.75204462553176699</v>
      </c>
      <c r="DA31" s="63" t="s">
        <v>1934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0.91122088995792783</v>
      </c>
      <c r="C32" s="111">
        <f>IF(RES_hhdet_tes!C32=0,"",RES_hhdet_tes!C32/RES_hhdet_fec!C32)</f>
        <v>0.84141063859122045</v>
      </c>
      <c r="D32" s="111">
        <f>IF(RES_hhdet_tes!D32=0,"",RES_hhdet_tes!D32/RES_hhdet_fec!D32)</f>
        <v>0.92703423953032038</v>
      </c>
      <c r="E32" s="111">
        <f>IF(RES_hhdet_tes!E32=0,"",RES_hhdet_tes!E32/RES_hhdet_fec!E32)</f>
        <v>0.95264662421270074</v>
      </c>
      <c r="F32" s="111">
        <f>IF(RES_hhdet_tes!F32=0,"",RES_hhdet_tes!F32/RES_hhdet_fec!F32)</f>
        <v>0.93913274140957559</v>
      </c>
      <c r="G32" s="111">
        <f>IF(RES_hhdet_tes!G32=0,"",RES_hhdet_tes!G32/RES_hhdet_fec!G32)</f>
        <v>0.94013118915295812</v>
      </c>
      <c r="H32" s="111">
        <f>IF(RES_hhdet_tes!H32=0,"",RES_hhdet_tes!H32/RES_hhdet_fec!H32)</f>
        <v>0.92381915879899779</v>
      </c>
      <c r="I32" s="111">
        <f>IF(RES_hhdet_tes!I32=0,"",RES_hhdet_tes!I32/RES_hhdet_fec!I32)</f>
        <v>0.93518908475308848</v>
      </c>
      <c r="J32" s="111">
        <f>IF(RES_hhdet_tes!J32=0,"",RES_hhdet_tes!J32/RES_hhdet_fec!J32)</f>
        <v>0.93867723754917487</v>
      </c>
      <c r="K32" s="111">
        <f>IF(RES_hhdet_tes!K32=0,"",RES_hhdet_tes!K32/RES_hhdet_fec!K32)</f>
        <v>0.94165443118674352</v>
      </c>
      <c r="L32" s="111">
        <f>IF(RES_hhdet_tes!L32=0,"",RES_hhdet_tes!L32/RES_hhdet_fec!L32)</f>
        <v>0.94394874962305786</v>
      </c>
      <c r="M32" s="111">
        <f>IF(RES_hhdet_tes!M32=0,"",RES_hhdet_tes!M32/RES_hhdet_fec!M32)</f>
        <v>0.92291955310995799</v>
      </c>
      <c r="N32" s="111">
        <f>IF(RES_hhdet_tes!N32=0,"",RES_hhdet_tes!N32/RES_hhdet_fec!N32)</f>
        <v>0.94573920698837211</v>
      </c>
      <c r="O32" s="111">
        <f>IF(RES_hhdet_tes!O32=0,"",RES_hhdet_tes!O32/RES_hhdet_fec!O32)</f>
        <v>0.96378345567379031</v>
      </c>
      <c r="P32" s="111">
        <f>IF(RES_hhdet_tes!P32=0,"",RES_hhdet_tes!P32/RES_hhdet_fec!P32)</f>
        <v>0.94118498035990783</v>
      </c>
      <c r="Q32" s="111">
        <f>IF(RES_hhdet_tes!Q32=0,"",RES_hhdet_tes!Q32/RES_hhdet_fec!Q32)</f>
        <v>0.98112001209740463</v>
      </c>
      <c r="R32" s="111">
        <f>IF(RES_hhdet_tes!R32=0,"",RES_hhdet_tes!R32/RES_hhdet_fec!R32)</f>
        <v>0.9773465750184186</v>
      </c>
      <c r="S32" s="111">
        <f>IF(RES_hhdet_tes!S32=0,"",RES_hhdet_tes!S32/RES_hhdet_fec!S32)</f>
        <v>0.96833376356032674</v>
      </c>
      <c r="T32" s="111">
        <f>IF(RES_hhdet_tes!T32=0,"",RES_hhdet_tes!T32/RES_hhdet_fec!T32)</f>
        <v>0.96671573889178719</v>
      </c>
      <c r="U32" s="111">
        <f>IF(RES_hhdet_tes!U32=0,"",RES_hhdet_tes!U32/RES_hhdet_fec!U32)</f>
        <v>0.96156370832603633</v>
      </c>
      <c r="V32" s="111">
        <f>IF(RES_hhdet_tes!V32=0,"",RES_hhdet_tes!V32/RES_hhdet_fec!V32)</f>
        <v>0.9707853805093124</v>
      </c>
      <c r="W32" s="111">
        <f>IF(RES_hhdet_tes!W32=0,"",RES_hhdet_tes!W32/RES_hhdet_fec!W32)</f>
        <v>0.97815453425620635</v>
      </c>
      <c r="DA32" s="63" t="s">
        <v>1935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0.53627372325935807</v>
      </c>
      <c r="C33" s="112">
        <f>IF(RES_hhdet_tes!C33=0,"",RES_hhdet_tes!C33/RES_hhdet_fec!C33)</f>
        <v>0.53627372325935807</v>
      </c>
      <c r="D33" s="112">
        <f>IF(RES_hhdet_tes!D33=0,"",RES_hhdet_tes!D33/RES_hhdet_fec!D33)</f>
        <v>0.53764381747676371</v>
      </c>
      <c r="E33" s="112">
        <f>IF(RES_hhdet_tes!E33=0,"",RES_hhdet_tes!E33/RES_hhdet_fec!E33)</f>
        <v>0.54291138472330358</v>
      </c>
      <c r="F33" s="112">
        <f>IF(RES_hhdet_tes!F33=0,"",RES_hhdet_tes!F33/RES_hhdet_fec!F33)</f>
        <v>0.54772657885806131</v>
      </c>
      <c r="G33" s="112">
        <f>IF(RES_hhdet_tes!G33=0,"",RES_hhdet_tes!G33/RES_hhdet_fec!G33)</f>
        <v>0.55229397496882926</v>
      </c>
      <c r="H33" s="112">
        <f>IF(RES_hhdet_tes!H33=0,"",RES_hhdet_tes!H33/RES_hhdet_fec!H33)</f>
        <v>0.55835630045433016</v>
      </c>
      <c r="I33" s="112">
        <f>IF(RES_hhdet_tes!I33=0,"",RES_hhdet_tes!I33/RES_hhdet_fec!I33)</f>
        <v>0.56318048112369634</v>
      </c>
      <c r="J33" s="112">
        <f>IF(RES_hhdet_tes!J33=0,"",RES_hhdet_tes!J33/RES_hhdet_fec!J33)</f>
        <v>0.56577248424333038</v>
      </c>
      <c r="K33" s="112">
        <f>IF(RES_hhdet_tes!K33=0,"",RES_hhdet_tes!K33/RES_hhdet_fec!K33)</f>
        <v>0.56820143641553766</v>
      </c>
      <c r="L33" s="112">
        <f>IF(RES_hhdet_tes!L33=0,"",RES_hhdet_tes!L33/RES_hhdet_fec!L33)</f>
        <v>0.57104495687981405</v>
      </c>
      <c r="M33" s="112">
        <f>IF(RES_hhdet_tes!M33=0,"",RES_hhdet_tes!M33/RES_hhdet_fec!M33)</f>
        <v>0.57296129628577508</v>
      </c>
      <c r="N33" s="112">
        <f>IF(RES_hhdet_tes!N33=0,"",RES_hhdet_tes!N33/RES_hhdet_fec!N33)</f>
        <v>0.58295132940877425</v>
      </c>
      <c r="O33" s="112">
        <f>IF(RES_hhdet_tes!O33=0,"",RES_hhdet_tes!O33/RES_hhdet_fec!O33)</f>
        <v>0.60040481829862025</v>
      </c>
      <c r="P33" s="112">
        <f>IF(RES_hhdet_tes!P33=0,"",RES_hhdet_tes!P33/RES_hhdet_fec!P33)</f>
        <v>0.61171223590192336</v>
      </c>
      <c r="Q33" s="112">
        <f>IF(RES_hhdet_tes!Q33=0,"",RES_hhdet_tes!Q33/RES_hhdet_fec!Q33)</f>
        <v>0.63924573864124057</v>
      </c>
      <c r="R33" s="112">
        <f>IF(RES_hhdet_tes!R33=0,"",RES_hhdet_tes!R33/RES_hhdet_fec!R33)</f>
        <v>0.66209878188525662</v>
      </c>
      <c r="S33" s="112">
        <f>IF(RES_hhdet_tes!S33=0,"",RES_hhdet_tes!S33/RES_hhdet_fec!S33)</f>
        <v>0.68085656584494425</v>
      </c>
      <c r="T33" s="112">
        <f>IF(RES_hhdet_tes!T33=0,"",RES_hhdet_tes!T33/RES_hhdet_fec!T33)</f>
        <v>0.69258235393478729</v>
      </c>
      <c r="U33" s="112">
        <f>IF(RES_hhdet_tes!U33=0,"",RES_hhdet_tes!U33/RES_hhdet_fec!U33)</f>
        <v>0.70039700521826209</v>
      </c>
      <c r="V33" s="112">
        <f>IF(RES_hhdet_tes!V33=0,"",RES_hhdet_tes!V33/RES_hhdet_fec!V33)</f>
        <v>0.72037316467751977</v>
      </c>
      <c r="W33" s="112">
        <f>IF(RES_hhdet_tes!W33=0,"",RES_hhdet_tes!W33/RES_hhdet_fec!W33)</f>
        <v>0.74896236572871744</v>
      </c>
      <c r="DA33" s="131" t="s">
        <v>1936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0.60080316201620054</v>
      </c>
      <c r="C35" s="112">
        <f>IF(RES_hhdet_tes!C35=0,"",RES_hhdet_tes!C35/RES_hhdet_fec!C35)</f>
        <v>0.60558087163019125</v>
      </c>
      <c r="D35" s="112">
        <f>IF(RES_hhdet_tes!D35=0,"",RES_hhdet_tes!D35/RES_hhdet_fec!D35)</f>
        <v>0.61005863009022698</v>
      </c>
      <c r="E35" s="112">
        <f>IF(RES_hhdet_tes!E35=0,"",RES_hhdet_tes!E35/RES_hhdet_fec!E35)</f>
        <v>0.61318407705232414</v>
      </c>
      <c r="F35" s="112">
        <f>IF(RES_hhdet_tes!F35=0,"",RES_hhdet_tes!F35/RES_hhdet_fec!F35)</f>
        <v>0.61779108230290092</v>
      </c>
      <c r="G35" s="112">
        <f>IF(RES_hhdet_tes!G35=0,"",RES_hhdet_tes!G35/RES_hhdet_fec!G35)</f>
        <v>0.62305491210293062</v>
      </c>
      <c r="H35" s="112">
        <f>IF(RES_hhdet_tes!H35=0,"",RES_hhdet_tes!H35/RES_hhdet_fec!H35)</f>
        <v>0.62702830601323989</v>
      </c>
      <c r="I35" s="112">
        <f>IF(RES_hhdet_tes!I35=0,"",RES_hhdet_tes!I35/RES_hhdet_fec!I35)</f>
        <v>0.62885027413885963</v>
      </c>
      <c r="J35" s="112">
        <f>IF(RES_hhdet_tes!J35=0,"",RES_hhdet_tes!J35/RES_hhdet_fec!J35)</f>
        <v>0.62982132987132977</v>
      </c>
      <c r="K35" s="112">
        <f>IF(RES_hhdet_tes!K35=0,"",RES_hhdet_tes!K35/RES_hhdet_fec!K35)</f>
        <v>0.63096517851371903</v>
      </c>
      <c r="L35" s="112">
        <f>IF(RES_hhdet_tes!L35=0,"",RES_hhdet_tes!L35/RES_hhdet_fec!L35)</f>
        <v>0.63254168289931001</v>
      </c>
      <c r="M35" s="112">
        <f>IF(RES_hhdet_tes!M35=0,"",RES_hhdet_tes!M35/RES_hhdet_fec!M35)</f>
        <v>0.63541586192463029</v>
      </c>
      <c r="N35" s="112">
        <f>IF(RES_hhdet_tes!N35=0,"",RES_hhdet_tes!N35/RES_hhdet_fec!N35)</f>
        <v>0.64049356359928933</v>
      </c>
      <c r="O35" s="112">
        <f>IF(RES_hhdet_tes!O35=0,"",RES_hhdet_tes!O35/RES_hhdet_fec!O35)</f>
        <v>0.64722159472116991</v>
      </c>
      <c r="P35" s="112">
        <f>IF(RES_hhdet_tes!P35=0,"",RES_hhdet_tes!P35/RES_hhdet_fec!P35)</f>
        <v>0.65042956134753493</v>
      </c>
      <c r="Q35" s="112">
        <f>IF(RES_hhdet_tes!Q35=0,"",RES_hhdet_tes!Q35/RES_hhdet_fec!Q35)</f>
        <v>0.65778756624739709</v>
      </c>
      <c r="R35" s="112">
        <f>IF(RES_hhdet_tes!R35=0,"",RES_hhdet_tes!R35/RES_hhdet_fec!R35)</f>
        <v>0.66504575447702008</v>
      </c>
      <c r="S35" s="112">
        <f>IF(RES_hhdet_tes!S35=0,"",RES_hhdet_tes!S35/RES_hhdet_fec!S35)</f>
        <v>0.6758936777270661</v>
      </c>
      <c r="T35" s="112">
        <f>IF(RES_hhdet_tes!T35=0,"",RES_hhdet_tes!T35/RES_hhdet_fec!T35)</f>
        <v>0.69077072258333438</v>
      </c>
      <c r="U35" s="112">
        <f>IF(RES_hhdet_tes!U35=0,"",RES_hhdet_tes!U35/RES_hhdet_fec!U35)</f>
        <v>0.70720138046611525</v>
      </c>
      <c r="V35" s="112">
        <f>IF(RES_hhdet_tes!V35=0,"",RES_hhdet_tes!V35/RES_hhdet_fec!V35)</f>
        <v>0.72449667422035557</v>
      </c>
      <c r="W35" s="112">
        <f>IF(RES_hhdet_tes!W35=0,"",RES_hhdet_tes!W35/RES_hhdet_fec!W35)</f>
        <v>0.73707200962941832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0.93221340857779633</v>
      </c>
      <c r="C36" s="113">
        <f>IF(RES_hhdet_tes!C36=0,"",RES_hhdet_tes!C36/RES_hhdet_fec!C36)</f>
        <v>0.8757875345414402</v>
      </c>
      <c r="D36" s="113">
        <f>IF(RES_hhdet_tes!D36=0,"",RES_hhdet_tes!D36/RES_hhdet_fec!D36)</f>
        <v>0.94458044769517291</v>
      </c>
      <c r="E36" s="113">
        <f>IF(RES_hhdet_tes!E36=0,"",RES_hhdet_tes!E36/RES_hhdet_fec!E36)</f>
        <v>0.96487595111743696</v>
      </c>
      <c r="F36" s="113">
        <f>IF(RES_hhdet_tes!F36=0,"",RES_hhdet_tes!F36/RES_hhdet_fec!F36)</f>
        <v>0.95418991436783607</v>
      </c>
      <c r="G36" s="113">
        <f>IF(RES_hhdet_tes!G36=0,"",RES_hhdet_tes!G36/RES_hhdet_fec!G36)</f>
        <v>0.95514500391637769</v>
      </c>
      <c r="H36" s="113">
        <f>IF(RES_hhdet_tes!H36=0,"",RES_hhdet_tes!H36/RES_hhdet_fec!H36)</f>
        <v>0.94129403312944082</v>
      </c>
      <c r="I36" s="113">
        <f>IF(RES_hhdet_tes!I36=0,"",RES_hhdet_tes!I36/RES_hhdet_fec!I36)</f>
        <v>0.95001990028946759</v>
      </c>
      <c r="J36" s="113">
        <f>IF(RES_hhdet_tes!J36=0,"",RES_hhdet_tes!J36/RES_hhdet_fec!J36)</f>
        <v>0.95283291303376871</v>
      </c>
      <c r="K36" s="113">
        <f>IF(RES_hhdet_tes!K36=0,"",RES_hhdet_tes!K36/RES_hhdet_fec!K36)</f>
        <v>0.95532572047527575</v>
      </c>
      <c r="L36" s="113">
        <f>IF(RES_hhdet_tes!L36=0,"",RES_hhdet_tes!L36/RES_hhdet_fec!L36)</f>
        <v>0.95679038327432175</v>
      </c>
      <c r="M36" s="113">
        <f>IF(RES_hhdet_tes!M36=0,"",RES_hhdet_tes!M36/RES_hhdet_fec!M36)</f>
        <v>0.94020903818783375</v>
      </c>
      <c r="N36" s="113">
        <f>IF(RES_hhdet_tes!N36=0,"",RES_hhdet_tes!N36/RES_hhdet_fec!N36)</f>
        <v>0.95688707843092657</v>
      </c>
      <c r="O36" s="113">
        <f>IF(RES_hhdet_tes!O36=0,"",RES_hhdet_tes!O36/RES_hhdet_fec!O36)</f>
        <v>0.97160023138132057</v>
      </c>
      <c r="P36" s="113">
        <f>IF(RES_hhdet_tes!P36=0,"",RES_hhdet_tes!P36/RES_hhdet_fec!P36)</f>
        <v>0.94989314927020785</v>
      </c>
      <c r="Q36" s="113">
        <f>IF(RES_hhdet_tes!Q36=0,"",RES_hhdet_tes!Q36/RES_hhdet_fec!Q36)</f>
        <v>0.98547291132480219</v>
      </c>
      <c r="R36" s="113">
        <f>IF(RES_hhdet_tes!R36=0,"",RES_hhdet_tes!R36/RES_hhdet_fec!R36)</f>
        <v>0.98083364486707991</v>
      </c>
      <c r="S36" s="113">
        <f>IF(RES_hhdet_tes!S36=0,"",RES_hhdet_tes!S36/RES_hhdet_fec!S36)</f>
        <v>0.9699959718347424</v>
      </c>
      <c r="T36" s="113">
        <f>IF(RES_hhdet_tes!T36=0,"",RES_hhdet_tes!T36/RES_hhdet_fec!T36)</f>
        <v>0.96784377867883953</v>
      </c>
      <c r="U36" s="113">
        <f>IF(RES_hhdet_tes!U36=0,"",RES_hhdet_tes!U36/RES_hhdet_fec!U36)</f>
        <v>0.9619686209985111</v>
      </c>
      <c r="V36" s="113">
        <f>IF(RES_hhdet_tes!V36=0,"",RES_hhdet_tes!V36/RES_hhdet_fec!V36)</f>
        <v>0.97033529791206874</v>
      </c>
      <c r="W36" s="113">
        <f>IF(RES_hhdet_tes!W36=0,"",RES_hhdet_tes!W36/RES_hhdet_fec!W36)</f>
        <v>0.97723131788364226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0.60080316201620054</v>
      </c>
      <c r="C37" s="111">
        <f>IF(RES_hhdet_tes!C37=0,"",RES_hhdet_tes!C37/RES_hhdet_fec!C37)</f>
        <v>0.60466712897304109</v>
      </c>
      <c r="D37" s="111">
        <f>IF(RES_hhdet_tes!D37=0,"",RES_hhdet_tes!D37/RES_hhdet_fec!D37)</f>
        <v>0.6090994616718024</v>
      </c>
      <c r="E37" s="111">
        <f>IF(RES_hhdet_tes!E37=0,"",RES_hhdet_tes!E37/RES_hhdet_fec!E37)</f>
        <v>0.61336922083499967</v>
      </c>
      <c r="F37" s="111">
        <f>IF(RES_hhdet_tes!F37=0,"",RES_hhdet_tes!F37/RES_hhdet_fec!F37)</f>
        <v>0.61871903096758551</v>
      </c>
      <c r="G37" s="111">
        <f>IF(RES_hhdet_tes!G37=0,"",RES_hhdet_tes!G37/RES_hhdet_fec!G37)</f>
        <v>0.62356321243468449</v>
      </c>
      <c r="H37" s="111">
        <f>IF(RES_hhdet_tes!H37=0,"",RES_hhdet_tes!H37/RES_hhdet_fec!H37)</f>
        <v>0.62754335017608842</v>
      </c>
      <c r="I37" s="111">
        <f>IF(RES_hhdet_tes!I37=0,"",RES_hhdet_tes!I37/RES_hhdet_fec!I37)</f>
        <v>0.63001734159117784</v>
      </c>
      <c r="J37" s="111">
        <f>IF(RES_hhdet_tes!J37=0,"",RES_hhdet_tes!J37/RES_hhdet_fec!J37)</f>
        <v>0.63174963524706029</v>
      </c>
      <c r="K37" s="111">
        <f>IF(RES_hhdet_tes!K37=0,"",RES_hhdet_tes!K37/RES_hhdet_fec!K37)</f>
        <v>0.63316629754933318</v>
      </c>
      <c r="L37" s="111">
        <f>IF(RES_hhdet_tes!L37=0,"",RES_hhdet_tes!L37/RES_hhdet_fec!L37)</f>
        <v>0.63453709920122314</v>
      </c>
      <c r="M37" s="111">
        <f>IF(RES_hhdet_tes!M37=0,"",RES_hhdet_tes!M37/RES_hhdet_fec!M37)</f>
        <v>0.63586611130038317</v>
      </c>
      <c r="N37" s="111">
        <f>IF(RES_hhdet_tes!N37=0,"",RES_hhdet_tes!N37/RES_hhdet_fec!N37)</f>
        <v>0.64019442262034609</v>
      </c>
      <c r="O37" s="111">
        <f>IF(RES_hhdet_tes!O37=0,"",RES_hhdet_tes!O37/RES_hhdet_fec!O37)</f>
        <v>0.64693797991974644</v>
      </c>
      <c r="P37" s="111">
        <f>IF(RES_hhdet_tes!P37=0,"",RES_hhdet_tes!P37/RES_hhdet_fec!P37)</f>
        <v>0.65242837894108585</v>
      </c>
      <c r="Q37" s="111">
        <f>IF(RES_hhdet_tes!Q37=0,"",RES_hhdet_tes!Q37/RES_hhdet_fec!Q37)</f>
        <v>0.66274743001136271</v>
      </c>
      <c r="R37" s="111">
        <f>IF(RES_hhdet_tes!R37=0,"",RES_hhdet_tes!R37/RES_hhdet_fec!R37)</f>
        <v>0.67482006923227889</v>
      </c>
      <c r="S37" s="111">
        <f>IF(RES_hhdet_tes!S37=0,"",RES_hhdet_tes!S37/RES_hhdet_fec!S37)</f>
        <v>0.68745489856975417</v>
      </c>
      <c r="T37" s="111">
        <f>IF(RES_hhdet_tes!T37=0,"",RES_hhdet_tes!T37/RES_hhdet_fec!T37)</f>
        <v>0.69790150141752638</v>
      </c>
      <c r="U37" s="111">
        <f>IF(RES_hhdet_tes!U37=0,"",RES_hhdet_tes!U37/RES_hhdet_fec!U37)</f>
        <v>0.70824262489471823</v>
      </c>
      <c r="V37" s="111">
        <f>IF(RES_hhdet_tes!V37=0,"",RES_hhdet_tes!V37/RES_hhdet_fec!V37)</f>
        <v>0.72165333763991668</v>
      </c>
      <c r="W37" s="111">
        <f>IF(RES_hhdet_tes!W37=0,"",RES_hhdet_tes!W37/RES_hhdet_fec!W37)</f>
        <v>0.73421986384366134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0.66533890727916256</v>
      </c>
      <c r="C39" s="124">
        <f>IF(RES_hhdet_tes!C39=0,"",RES_hhdet_tes!C39/RES_hhdet_fec!C39)</f>
        <v>0.67216242459337161</v>
      </c>
      <c r="D39" s="124">
        <f>IF(RES_hhdet_tes!D39=0,"",RES_hhdet_tes!D39/RES_hhdet_fec!D39)</f>
        <v>0.67273939435035224</v>
      </c>
      <c r="E39" s="124">
        <f>IF(RES_hhdet_tes!E39=0,"",RES_hhdet_tes!E39/RES_hhdet_fec!E39)</f>
        <v>0.67600993115769803</v>
      </c>
      <c r="F39" s="124">
        <f>IF(RES_hhdet_tes!F39=0,"",RES_hhdet_tes!F39/RES_hhdet_fec!F39)</f>
        <v>0.67856326251356169</v>
      </c>
      <c r="G39" s="124">
        <f>IF(RES_hhdet_tes!G39=0,"",RES_hhdet_tes!G39/RES_hhdet_fec!G39)</f>
        <v>0.68393935001157813</v>
      </c>
      <c r="H39" s="124">
        <f>IF(RES_hhdet_tes!H39=0,"",RES_hhdet_tes!H39/RES_hhdet_fec!H39)</f>
        <v>0.69683020228294579</v>
      </c>
      <c r="I39" s="124">
        <f>IF(RES_hhdet_tes!I39=0,"",RES_hhdet_tes!I39/RES_hhdet_fec!I39)</f>
        <v>0.69895264275410962</v>
      </c>
      <c r="J39" s="124">
        <f>IF(RES_hhdet_tes!J39=0,"",RES_hhdet_tes!J39/RES_hhdet_fec!J39)</f>
        <v>0.69972728462589562</v>
      </c>
      <c r="K39" s="124">
        <f>IF(RES_hhdet_tes!K39=0,"",RES_hhdet_tes!K39/RES_hhdet_fec!K39)</f>
        <v>0.70048412211180244</v>
      </c>
      <c r="L39" s="124">
        <f>IF(RES_hhdet_tes!L39=0,"",RES_hhdet_tes!L39/RES_hhdet_fec!L39)</f>
        <v>0.7045864037708931</v>
      </c>
      <c r="M39" s="124">
        <f>IF(RES_hhdet_tes!M39=0,"",RES_hhdet_tes!M39/RES_hhdet_fec!M39)</f>
        <v>0.70518171765846205</v>
      </c>
      <c r="N39" s="124">
        <f>IF(RES_hhdet_tes!N39=0,"",RES_hhdet_tes!N39/RES_hhdet_fec!N39)</f>
        <v>0.70763887069628439</v>
      </c>
      <c r="O39" s="124">
        <f>IF(RES_hhdet_tes!O39=0,"",RES_hhdet_tes!O39/RES_hhdet_fec!O39)</f>
        <v>0.7057614009565516</v>
      </c>
      <c r="P39" s="124">
        <f>IF(RES_hhdet_tes!P39=0,"",RES_hhdet_tes!P39/RES_hhdet_fec!P39)</f>
        <v>0.7128287534698422</v>
      </c>
      <c r="Q39" s="124">
        <f>IF(RES_hhdet_tes!Q39=0,"",RES_hhdet_tes!Q39/RES_hhdet_fec!Q39)</f>
        <v>0.71556629492697199</v>
      </c>
      <c r="R39" s="124">
        <f>IF(RES_hhdet_tes!R39=0,"",RES_hhdet_tes!R39/RES_hhdet_fec!R39)</f>
        <v>0.71924651907109349</v>
      </c>
      <c r="S39" s="124">
        <f>IF(RES_hhdet_tes!S39=0,"",RES_hhdet_tes!S39/RES_hhdet_fec!S39)</f>
        <v>0.72517547148016648</v>
      </c>
      <c r="T39" s="124">
        <f>IF(RES_hhdet_tes!T39=0,"",RES_hhdet_tes!T39/RES_hhdet_fec!T39)</f>
        <v>0.7356463885087684</v>
      </c>
      <c r="U39" s="124">
        <f>IF(RES_hhdet_tes!U39=0,"",RES_hhdet_tes!U39/RES_hhdet_fec!U39)</f>
        <v>0.74898909850204198</v>
      </c>
      <c r="V39" s="124">
        <f>IF(RES_hhdet_tes!V39=0,"",RES_hhdet_tes!V39/RES_hhdet_fec!V39)</f>
        <v>0.76358242519223929</v>
      </c>
      <c r="W39" s="124">
        <f>IF(RES_hhdet_tes!W39=0,"",RES_hhdet_tes!W39/RES_hhdet_fec!W39)</f>
        <v>0.77469842115632959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0.56930652843800589</v>
      </c>
      <c r="C40" s="111">
        <f>IF(RES_hhdet_tes!C40=0,"",RES_hhdet_tes!C40/RES_hhdet_fec!C40)</f>
        <v>0.5696801281084598</v>
      </c>
      <c r="D40" s="111">
        <f>IF(RES_hhdet_tes!D40=0,"",RES_hhdet_tes!D40/RES_hhdet_fec!D40)</f>
        <v>0.57060860331203023</v>
      </c>
      <c r="E40" s="111">
        <f>IF(RES_hhdet_tes!E40=0,"",RES_hhdet_tes!E40/RES_hhdet_fec!E40)</f>
        <v>0.57179883371812879</v>
      </c>
      <c r="F40" s="111">
        <f>IF(RES_hhdet_tes!F40=0,"",RES_hhdet_tes!F40/RES_hhdet_fec!F40)</f>
        <v>0.57344815771315194</v>
      </c>
      <c r="G40" s="111">
        <f>IF(RES_hhdet_tes!G40=0,"",RES_hhdet_tes!G40/RES_hhdet_fec!G40)</f>
        <v>0.57538479351595717</v>
      </c>
      <c r="H40" s="111">
        <f>IF(RES_hhdet_tes!H40=0,"",RES_hhdet_tes!H40/RES_hhdet_fec!H40)</f>
        <v>0.57789979413177839</v>
      </c>
      <c r="I40" s="111">
        <f>IF(RES_hhdet_tes!I40=0,"",RES_hhdet_tes!I40/RES_hhdet_fec!I40)</f>
        <v>0.57936858418615023</v>
      </c>
      <c r="J40" s="111">
        <f>IF(RES_hhdet_tes!J40=0,"",RES_hhdet_tes!J40/RES_hhdet_fec!J40)</f>
        <v>0.57987240157567521</v>
      </c>
      <c r="K40" s="111">
        <f>IF(RES_hhdet_tes!K40=0,"",RES_hhdet_tes!K40/RES_hhdet_fec!K40)</f>
        <v>0.58055003729107479</v>
      </c>
      <c r="L40" s="111">
        <f>IF(RES_hhdet_tes!L40=0,"",RES_hhdet_tes!L40/RES_hhdet_fec!L40)</f>
        <v>0.58153252380244314</v>
      </c>
      <c r="M40" s="111">
        <f>IF(RES_hhdet_tes!M40=0,"",RES_hhdet_tes!M40/RES_hhdet_fec!M40)</f>
        <v>0.58266692661411801</v>
      </c>
      <c r="N40" s="111">
        <f>IF(RES_hhdet_tes!N40=0,"",RES_hhdet_tes!N40/RES_hhdet_fec!N40)</f>
        <v>0.58380734585018046</v>
      </c>
      <c r="O40" s="111">
        <f>IF(RES_hhdet_tes!O40=0,"",RES_hhdet_tes!O40/RES_hhdet_fec!O40)</f>
        <v>0.58461350834482562</v>
      </c>
      <c r="P40" s="111">
        <f>IF(RES_hhdet_tes!P40=0,"",RES_hhdet_tes!P40/RES_hhdet_fec!P40)</f>
        <v>0.58487795749713845</v>
      </c>
      <c r="Q40" s="111">
        <f>IF(RES_hhdet_tes!Q40=0,"",RES_hhdet_tes!Q40/RES_hhdet_fec!Q40)</f>
        <v>0.58511039307307167</v>
      </c>
      <c r="R40" s="111">
        <f>IF(RES_hhdet_tes!R40=0,"",RES_hhdet_tes!R40/RES_hhdet_fec!R40)</f>
        <v>0.5856376438891564</v>
      </c>
      <c r="S40" s="111">
        <f>IF(RES_hhdet_tes!S40=0,"",RES_hhdet_tes!S40/RES_hhdet_fec!S40)</f>
        <v>0.58694693202052717</v>
      </c>
      <c r="T40" s="111">
        <f>IF(RES_hhdet_tes!T40=0,"",RES_hhdet_tes!T40/RES_hhdet_fec!T40)</f>
        <v>0.58875288786516566</v>
      </c>
      <c r="U40" s="111">
        <f>IF(RES_hhdet_tes!U40=0,"",RES_hhdet_tes!U40/RES_hhdet_fec!U40)</f>
        <v>0.59094056034144682</v>
      </c>
      <c r="V40" s="111">
        <f>IF(RES_hhdet_tes!V40=0,"",RES_hhdet_tes!V40/RES_hhdet_fec!V40)</f>
        <v>0.59428522139677509</v>
      </c>
      <c r="W40" s="111">
        <f>IF(RES_hhdet_tes!W40=0,"",RES_hhdet_tes!W40/RES_hhdet_fec!W40)</f>
        <v>0.59990873080229745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0.72834460069410334</v>
      </c>
      <c r="C41" s="45">
        <f>IF(RES_hhdet_tes!C41=0,"",RES_hhdet_tes!C41/RES_hhdet_fec!C41)</f>
        <v>0.72964834499723419</v>
      </c>
      <c r="D41" s="45">
        <f>IF(RES_hhdet_tes!D41=0,"",RES_hhdet_tes!D41/RES_hhdet_fec!D41)</f>
        <v>0.73172995676989983</v>
      </c>
      <c r="E41" s="45">
        <f>IF(RES_hhdet_tes!E41=0,"",RES_hhdet_tes!E41/RES_hhdet_fec!E41)</f>
        <v>0.73428546319900678</v>
      </c>
      <c r="F41" s="45">
        <f>IF(RES_hhdet_tes!F41=0,"",RES_hhdet_tes!F41/RES_hhdet_fec!F41)</f>
        <v>0.73755949357038053</v>
      </c>
      <c r="G41" s="45">
        <f>IF(RES_hhdet_tes!G41=0,"",RES_hhdet_tes!G41/RES_hhdet_fec!G41)</f>
        <v>0.74134064796275922</v>
      </c>
      <c r="H41" s="45">
        <f>IF(RES_hhdet_tes!H41=0,"",RES_hhdet_tes!H41/RES_hhdet_fec!H41)</f>
        <v>0.7457747292709237</v>
      </c>
      <c r="I41" s="45">
        <f>IF(RES_hhdet_tes!I41=0,"",RES_hhdet_tes!I41/RES_hhdet_fec!I41)</f>
        <v>0.74806157982470545</v>
      </c>
      <c r="J41" s="45">
        <f>IF(RES_hhdet_tes!J41=0,"",RES_hhdet_tes!J41/RES_hhdet_fec!J41)</f>
        <v>0.74902906278659731</v>
      </c>
      <c r="K41" s="45">
        <f>IF(RES_hhdet_tes!K41=0,"",RES_hhdet_tes!K41/RES_hhdet_fec!K41)</f>
        <v>0.75018864076190928</v>
      </c>
      <c r="L41" s="45">
        <f>IF(RES_hhdet_tes!L41=0,"",RES_hhdet_tes!L41/RES_hhdet_fec!L41)</f>
        <v>0.75173622467566636</v>
      </c>
      <c r="M41" s="45">
        <f>IF(RES_hhdet_tes!M41=0,"",RES_hhdet_tes!M41/RES_hhdet_fec!M41)</f>
        <v>0.7538412548289205</v>
      </c>
      <c r="N41" s="45">
        <f>IF(RES_hhdet_tes!N41=0,"",RES_hhdet_tes!N41/RES_hhdet_fec!N41)</f>
        <v>0.75720630874233008</v>
      </c>
      <c r="O41" s="45">
        <f>IF(RES_hhdet_tes!O41=0,"",RES_hhdet_tes!O41/RES_hhdet_fec!O41)</f>
        <v>0.76127169600802813</v>
      </c>
      <c r="P41" s="45">
        <f>IF(RES_hhdet_tes!P41=0,"",RES_hhdet_tes!P41/RES_hhdet_fec!P41)</f>
        <v>0.76365382768417611</v>
      </c>
      <c r="Q41" s="45">
        <f>IF(RES_hhdet_tes!Q41=0,"",RES_hhdet_tes!Q41/RES_hhdet_fec!Q41)</f>
        <v>0.76798791757319063</v>
      </c>
      <c r="R41" s="45">
        <f>IF(RES_hhdet_tes!R41=0,"",RES_hhdet_tes!R41/RES_hhdet_fec!R41)</f>
        <v>0.77353219767603809</v>
      </c>
      <c r="S41" s="45">
        <f>IF(RES_hhdet_tes!S41=0,"",RES_hhdet_tes!S41/RES_hhdet_fec!S41)</f>
        <v>0.78153637832111333</v>
      </c>
      <c r="T41" s="45">
        <f>IF(RES_hhdet_tes!T41=0,"",RES_hhdet_tes!T41/RES_hhdet_fec!T41)</f>
        <v>0.79133755228596281</v>
      </c>
      <c r="U41" s="45">
        <f>IF(RES_hhdet_tes!U41=0,"",RES_hhdet_tes!U41/RES_hhdet_fec!U41)</f>
        <v>0.80230431527871593</v>
      </c>
      <c r="V41" s="45">
        <f>IF(RES_hhdet_tes!V41=0,"",RES_hhdet_tes!V41/RES_hhdet_fec!V41)</f>
        <v>0.81678758251506778</v>
      </c>
      <c r="W41" s="45">
        <f>IF(RES_hhdet_tes!W41=0,"",RES_hhdet_tes!W41/RES_hhdet_fec!W41)</f>
        <v>0.8322073832378849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0.46884744751781016</v>
      </c>
      <c r="C43" s="119">
        <f>IF(RES_hhdet_tes!C43=0,"",RES_hhdet_tes!C43/RES_hhdet_fec!C43)</f>
        <v>0.47643442831636207</v>
      </c>
      <c r="D43" s="119">
        <f>IF(RES_hhdet_tes!D43=0,"",RES_hhdet_tes!D43/RES_hhdet_fec!D43)</f>
        <v>0.47954888395050288</v>
      </c>
      <c r="E43" s="119">
        <f>IF(RES_hhdet_tes!E43=0,"",RES_hhdet_tes!E43/RES_hhdet_fec!E43)</f>
        <v>0.48550168205183941</v>
      </c>
      <c r="F43" s="119">
        <f>IF(RES_hhdet_tes!F43=0,"",RES_hhdet_tes!F43/RES_hhdet_fec!F43)</f>
        <v>0.48732035836785947</v>
      </c>
      <c r="G43" s="119">
        <f>IF(RES_hhdet_tes!G43=0,"",RES_hhdet_tes!G43/RES_hhdet_fec!G43)</f>
        <v>0.49543225823160797</v>
      </c>
      <c r="H43" s="119">
        <f>IF(RES_hhdet_tes!H43=0,"",RES_hhdet_tes!H43/RES_hhdet_fec!H43)</f>
        <v>0.50544589987077948</v>
      </c>
      <c r="I43" s="119">
        <f>IF(RES_hhdet_tes!I43=0,"",RES_hhdet_tes!I43/RES_hhdet_fec!I43)</f>
        <v>0.50358195224278324</v>
      </c>
      <c r="J43" s="119">
        <f>IF(RES_hhdet_tes!J43=0,"",RES_hhdet_tes!J43/RES_hhdet_fec!J43)</f>
        <v>0.51177063176081794</v>
      </c>
      <c r="K43" s="119">
        <f>IF(RES_hhdet_tes!K43=0,"",RES_hhdet_tes!K43/RES_hhdet_fec!K43)</f>
        <v>0.52485483125445553</v>
      </c>
      <c r="L43" s="119">
        <f>IF(RES_hhdet_tes!L43=0,"",RES_hhdet_tes!L43/RES_hhdet_fec!L43)</f>
        <v>0.53318004301812116</v>
      </c>
      <c r="M43" s="119">
        <f>IF(RES_hhdet_tes!M43=0,"",RES_hhdet_tes!M43/RES_hhdet_fec!M43)</f>
        <v>0.5512849519113614</v>
      </c>
      <c r="N43" s="119">
        <f>IF(RES_hhdet_tes!N43=0,"",RES_hhdet_tes!N43/RES_hhdet_fec!N43)</f>
        <v>0.57287938186982612</v>
      </c>
      <c r="O43" s="119">
        <f>IF(RES_hhdet_tes!O43=0,"",RES_hhdet_tes!O43/RES_hhdet_fec!O43)</f>
        <v>0.59518050835260583</v>
      </c>
      <c r="P43" s="119">
        <f>IF(RES_hhdet_tes!P43=0,"",RES_hhdet_tes!P43/RES_hhdet_fec!P43)</f>
        <v>0.60939631502381053</v>
      </c>
      <c r="Q43" s="119">
        <f>IF(RES_hhdet_tes!Q43=0,"",RES_hhdet_tes!Q43/RES_hhdet_fec!Q43)</f>
        <v>0.63136863070186067</v>
      </c>
      <c r="R43" s="119">
        <f>IF(RES_hhdet_tes!R43=0,"",RES_hhdet_tes!R43/RES_hhdet_fec!R43)</f>
        <v>0.65516746881314791</v>
      </c>
      <c r="S43" s="119">
        <f>IF(RES_hhdet_tes!S43=0,"",RES_hhdet_tes!S43/RES_hhdet_fec!S43)</f>
        <v>0.67328665805671306</v>
      </c>
      <c r="T43" s="119">
        <f>IF(RES_hhdet_tes!T43=0,"",RES_hhdet_tes!T43/RES_hhdet_fec!T43)</f>
        <v>0.67025973820456253</v>
      </c>
      <c r="U43" s="119">
        <f>IF(RES_hhdet_tes!U43=0,"",RES_hhdet_tes!U43/RES_hhdet_fec!U43)</f>
        <v>0.68484452786950201</v>
      </c>
      <c r="V43" s="119">
        <f>IF(RES_hhdet_tes!V43=0,"",RES_hhdet_tes!V43/RES_hhdet_fec!V43)</f>
        <v>0.69037729319095087</v>
      </c>
      <c r="W43" s="119">
        <f>IF(RES_hhdet_tes!W43=0,"",RES_hhdet_tes!W43/RES_hhdet_fec!W43)</f>
        <v>0.70097841553797791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0.42865820388189019</v>
      </c>
      <c r="C44" s="124">
        <f>IF(RES_hhdet_tes!C44=0,"",RES_hhdet_tes!C44/RES_hhdet_fec!C44)</f>
        <v>0.43169844944779268</v>
      </c>
      <c r="D44" s="124">
        <f>IF(RES_hhdet_tes!D44=0,"",RES_hhdet_tes!D44/RES_hhdet_fec!D44)</f>
        <v>0.43642814255121665</v>
      </c>
      <c r="E44" s="124">
        <f>IF(RES_hhdet_tes!E44=0,"",RES_hhdet_tes!E44/RES_hhdet_fec!E44)</f>
        <v>0.44210114837169867</v>
      </c>
      <c r="F44" s="124">
        <f>IF(RES_hhdet_tes!F44=0,"",RES_hhdet_tes!F44/RES_hhdet_fec!F44)</f>
        <v>0.44794408311825923</v>
      </c>
      <c r="G44" s="124">
        <f>IF(RES_hhdet_tes!G44=0,"",RES_hhdet_tes!G44/RES_hhdet_fec!G44)</f>
        <v>0.45182335322007711</v>
      </c>
      <c r="H44" s="124">
        <f>IF(RES_hhdet_tes!H44=0,"",RES_hhdet_tes!H44/RES_hhdet_fec!H44)</f>
        <v>0.45421852636089027</v>
      </c>
      <c r="I44" s="124">
        <f>IF(RES_hhdet_tes!I44=0,"",RES_hhdet_tes!I44/RES_hhdet_fec!I44)</f>
        <v>0.45903666243508756</v>
      </c>
      <c r="J44" s="124">
        <f>IF(RES_hhdet_tes!J44=0,"",RES_hhdet_tes!J44/RES_hhdet_fec!J44)</f>
        <v>0.46606198121641329</v>
      </c>
      <c r="K44" s="124">
        <f>IF(RES_hhdet_tes!K44=0,"",RES_hhdet_tes!K44/RES_hhdet_fec!K44)</f>
        <v>0.47441318210521261</v>
      </c>
      <c r="L44" s="124">
        <f>IF(RES_hhdet_tes!L44=0,"",RES_hhdet_tes!L44/RES_hhdet_fec!L44)</f>
        <v>0.48446640295537496</v>
      </c>
      <c r="M44" s="124">
        <f>IF(RES_hhdet_tes!M44=0,"",RES_hhdet_tes!M44/RES_hhdet_fec!M44)</f>
        <v>0.49917793349925299</v>
      </c>
      <c r="N44" s="124">
        <f>IF(RES_hhdet_tes!N44=0,"",RES_hhdet_tes!N44/RES_hhdet_fec!N44)</f>
        <v>0.51983748422541365</v>
      </c>
      <c r="O44" s="124">
        <f>IF(RES_hhdet_tes!O44=0,"",RES_hhdet_tes!O44/RES_hhdet_fec!O44)</f>
        <v>0.54578844307862084</v>
      </c>
      <c r="P44" s="124">
        <f>IF(RES_hhdet_tes!P44=0,"",RES_hhdet_tes!P44/RES_hhdet_fec!P44)</f>
        <v>0.55748110463220113</v>
      </c>
      <c r="Q44" s="124">
        <f>IF(RES_hhdet_tes!Q44=0,"",RES_hhdet_tes!Q44/RES_hhdet_fec!Q44)</f>
        <v>0.57224136797797998</v>
      </c>
      <c r="R44" s="124">
        <f>IF(RES_hhdet_tes!R44=0,"",RES_hhdet_tes!R44/RES_hhdet_fec!R44)</f>
        <v>0.58295928003725805</v>
      </c>
      <c r="S44" s="124">
        <f>IF(RES_hhdet_tes!S44=0,"",RES_hhdet_tes!S44/RES_hhdet_fec!S44)</f>
        <v>0.59266754696022883</v>
      </c>
      <c r="T44" s="124">
        <f>IF(RES_hhdet_tes!T44=0,"",RES_hhdet_tes!T44/RES_hhdet_fec!T44)</f>
        <v>0.60136885881103619</v>
      </c>
      <c r="U44" s="124">
        <f>IF(RES_hhdet_tes!U44=0,"",RES_hhdet_tes!U44/RES_hhdet_fec!U44)</f>
        <v>0.61051409406256807</v>
      </c>
      <c r="V44" s="124">
        <f>IF(RES_hhdet_tes!V44=0,"",RES_hhdet_tes!V44/RES_hhdet_fec!V44)</f>
        <v>0.62081535682418987</v>
      </c>
      <c r="W44" s="124">
        <f>IF(RES_hhdet_tes!W44=0,"",RES_hhdet_tes!W44/RES_hhdet_fec!W44)</f>
        <v>0.63007614437936144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0.42334532865160851</v>
      </c>
      <c r="C45" s="111">
        <f>IF(RES_hhdet_tes!C45=0,"",RES_hhdet_tes!C45/RES_hhdet_fec!C45)</f>
        <v>0.42637244220771547</v>
      </c>
      <c r="D45" s="111">
        <f>IF(RES_hhdet_tes!D45=0,"",RES_hhdet_tes!D45/RES_hhdet_fec!D45)</f>
        <v>0.43126191698129207</v>
      </c>
      <c r="E45" s="111">
        <f>IF(RES_hhdet_tes!E45=0,"",RES_hhdet_tes!E45/RES_hhdet_fec!E45)</f>
        <v>0.43725249838009445</v>
      </c>
      <c r="F45" s="111">
        <f>IF(RES_hhdet_tes!F45=0,"",RES_hhdet_tes!F45/RES_hhdet_fec!F45)</f>
        <v>0.4430933789489635</v>
      </c>
      <c r="G45" s="111">
        <f>IF(RES_hhdet_tes!G45=0,"",RES_hhdet_tes!G45/RES_hhdet_fec!G45)</f>
        <v>0.44712850342317101</v>
      </c>
      <c r="H45" s="111">
        <f>IF(RES_hhdet_tes!H45=0,"",RES_hhdet_tes!H45/RES_hhdet_fec!H45)</f>
        <v>0.44970896806974847</v>
      </c>
      <c r="I45" s="111">
        <f>IF(RES_hhdet_tes!I45=0,"",RES_hhdet_tes!I45/RES_hhdet_fec!I45)</f>
        <v>0.45455660348427307</v>
      </c>
      <c r="J45" s="111">
        <f>IF(RES_hhdet_tes!J45=0,"",RES_hhdet_tes!J45/RES_hhdet_fec!J45)</f>
        <v>0.46168144325038663</v>
      </c>
      <c r="K45" s="111">
        <f>IF(RES_hhdet_tes!K45=0,"",RES_hhdet_tes!K45/RES_hhdet_fec!K45)</f>
        <v>0.47018487832561134</v>
      </c>
      <c r="L45" s="111">
        <f>IF(RES_hhdet_tes!L45=0,"",RES_hhdet_tes!L45/RES_hhdet_fec!L45)</f>
        <v>0.48027182709436944</v>
      </c>
      <c r="M45" s="111">
        <f>IF(RES_hhdet_tes!M45=0,"",RES_hhdet_tes!M45/RES_hhdet_fec!M45)</f>
        <v>0.49492832019641664</v>
      </c>
      <c r="N45" s="111">
        <f>IF(RES_hhdet_tes!N45=0,"",RES_hhdet_tes!N45/RES_hhdet_fec!N45)</f>
        <v>0.51564360237274365</v>
      </c>
      <c r="O45" s="111">
        <f>IF(RES_hhdet_tes!O45=0,"",RES_hhdet_tes!O45/RES_hhdet_fec!O45)</f>
        <v>0.54156445310860257</v>
      </c>
      <c r="P45" s="111">
        <f>IF(RES_hhdet_tes!P45=0,"",RES_hhdet_tes!P45/RES_hhdet_fec!P45)</f>
        <v>0.55322696821235207</v>
      </c>
      <c r="Q45" s="111">
        <f>IF(RES_hhdet_tes!Q45=0,"",RES_hhdet_tes!Q45/RES_hhdet_fec!Q45)</f>
        <v>0.56817949243862709</v>
      </c>
      <c r="R45" s="111">
        <f>IF(RES_hhdet_tes!R45=0,"",RES_hhdet_tes!R45/RES_hhdet_fec!R45)</f>
        <v>0.57891571962490773</v>
      </c>
      <c r="S45" s="111">
        <f>IF(RES_hhdet_tes!S45=0,"",RES_hhdet_tes!S45/RES_hhdet_fec!S45)</f>
        <v>0.58871817487679023</v>
      </c>
      <c r="T45" s="111">
        <f>IF(RES_hhdet_tes!T45=0,"",RES_hhdet_tes!T45/RES_hhdet_fec!T45)</f>
        <v>0.59742182474391159</v>
      </c>
      <c r="U45" s="111">
        <f>IF(RES_hhdet_tes!U45=0,"",RES_hhdet_tes!U45/RES_hhdet_fec!U45)</f>
        <v>0.60664456180053639</v>
      </c>
      <c r="V45" s="111">
        <f>IF(RES_hhdet_tes!V45=0,"",RES_hhdet_tes!V45/RES_hhdet_fec!V45)</f>
        <v>0.61697796406835392</v>
      </c>
      <c r="W45" s="111">
        <f>IF(RES_hhdet_tes!W45=0,"",RES_hhdet_tes!W45/RES_hhdet_fec!W45)</f>
        <v>0.62626117449573238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1.6972956810825834</v>
      </c>
      <c r="C47" s="124">
        <f>IF(RES_hhdet_tes!C47=0,"",RES_hhdet_tes!C47/RES_hhdet_fec!C47)</f>
        <v>1.8190806655456084</v>
      </c>
      <c r="D47" s="124">
        <f>IF(RES_hhdet_tes!D47=0,"",RES_hhdet_tes!D47/RES_hhdet_fec!D47)</f>
        <v>1.9244296035392794</v>
      </c>
      <c r="E47" s="124">
        <f>IF(RES_hhdet_tes!E47=0,"",RES_hhdet_tes!E47/RES_hhdet_fec!E47)</f>
        <v>2.0265411995147171</v>
      </c>
      <c r="F47" s="124">
        <f>IF(RES_hhdet_tes!F47=0,"",RES_hhdet_tes!F47/RES_hhdet_fec!F47)</f>
        <v>2.1701078274212482</v>
      </c>
      <c r="G47" s="124">
        <f>IF(RES_hhdet_tes!G47=0,"",RES_hhdet_tes!G47/RES_hhdet_fec!G47)</f>
        <v>2.2903860573347439</v>
      </c>
      <c r="H47" s="124">
        <f>IF(RES_hhdet_tes!H47=0,"",RES_hhdet_tes!H47/RES_hhdet_fec!H47)</f>
        <v>2.3529658076990194</v>
      </c>
      <c r="I47" s="124">
        <f>IF(RES_hhdet_tes!I47=0,"",RES_hhdet_tes!I47/RES_hhdet_fec!I47)</f>
        <v>2.3888713244307258</v>
      </c>
      <c r="J47" s="124">
        <f>IF(RES_hhdet_tes!J47=0,"",RES_hhdet_tes!J47/RES_hhdet_fec!J47)</f>
        <v>2.4234583824938927</v>
      </c>
      <c r="K47" s="124">
        <f>IF(RES_hhdet_tes!K47=0,"",RES_hhdet_tes!K47/RES_hhdet_fec!K47)</f>
        <v>2.4856787686667001</v>
      </c>
      <c r="L47" s="124">
        <f>IF(RES_hhdet_tes!L47=0,"",RES_hhdet_tes!L47/RES_hhdet_fec!L47)</f>
        <v>2.563178146175551</v>
      </c>
      <c r="M47" s="124">
        <f>IF(RES_hhdet_tes!M47=0,"",RES_hhdet_tes!M47/RES_hhdet_fec!M47)</f>
        <v>2.6510920967177225</v>
      </c>
      <c r="N47" s="124">
        <f>IF(RES_hhdet_tes!N47=0,"",RES_hhdet_tes!N47/RES_hhdet_fec!N47)</f>
        <v>2.792575616820105</v>
      </c>
      <c r="O47" s="124">
        <f>IF(RES_hhdet_tes!O47=0,"",RES_hhdet_tes!O47/RES_hhdet_fec!O47)</f>
        <v>2.9315756043280077</v>
      </c>
      <c r="P47" s="124">
        <f>IF(RES_hhdet_tes!P47=0,"",RES_hhdet_tes!P47/RES_hhdet_fec!P47)</f>
        <v>3.0300834732454076</v>
      </c>
      <c r="Q47" s="124">
        <f>IF(RES_hhdet_tes!Q47=0,"",RES_hhdet_tes!Q47/RES_hhdet_fec!Q47)</f>
        <v>3.12162590184013</v>
      </c>
      <c r="R47" s="124">
        <f>IF(RES_hhdet_tes!R47=0,"",RES_hhdet_tes!R47/RES_hhdet_fec!R47)</f>
        <v>3.22440588812389</v>
      </c>
      <c r="S47" s="124">
        <f>IF(RES_hhdet_tes!S47=0,"",RES_hhdet_tes!S47/RES_hhdet_fec!S47)</f>
        <v>3.3021556373595233</v>
      </c>
      <c r="T47" s="124">
        <f>IF(RES_hhdet_tes!T47=0,"",RES_hhdet_tes!T47/RES_hhdet_fec!T47)</f>
        <v>3.3692037849114707</v>
      </c>
      <c r="U47" s="124">
        <f>IF(RES_hhdet_tes!U47=0,"",RES_hhdet_tes!U47/RES_hhdet_fec!U47)</f>
        <v>3.4327408762107661</v>
      </c>
      <c r="V47" s="124">
        <f>IF(RES_hhdet_tes!V47=0,"",RES_hhdet_tes!V47/RES_hhdet_fec!V47)</f>
        <v>3.5035644089238533</v>
      </c>
      <c r="W47" s="124">
        <f>IF(RES_hhdet_tes!W47=0,"",RES_hhdet_tes!W47/RES_hhdet_fec!W47)</f>
        <v>3.5710006281437483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1.6972956810825834</v>
      </c>
      <c r="C48" s="111">
        <f>IF(RES_hhdet_tes!C48=0,"",RES_hhdet_tes!C48/RES_hhdet_fec!C48)</f>
        <v>1.8190806655456084</v>
      </c>
      <c r="D48" s="111">
        <f>IF(RES_hhdet_tes!D48=0,"",RES_hhdet_tes!D48/RES_hhdet_fec!D48)</f>
        <v>1.9244296035392794</v>
      </c>
      <c r="E48" s="111">
        <f>IF(RES_hhdet_tes!E48=0,"",RES_hhdet_tes!E48/RES_hhdet_fec!E48)</f>
        <v>2.0265411995147171</v>
      </c>
      <c r="F48" s="111">
        <f>IF(RES_hhdet_tes!F48=0,"",RES_hhdet_tes!F48/RES_hhdet_fec!F48)</f>
        <v>2.1701078274212482</v>
      </c>
      <c r="G48" s="111">
        <f>IF(RES_hhdet_tes!G48=0,"",RES_hhdet_tes!G48/RES_hhdet_fec!G48)</f>
        <v>2.2903860573347439</v>
      </c>
      <c r="H48" s="111">
        <f>IF(RES_hhdet_tes!H48=0,"",RES_hhdet_tes!H48/RES_hhdet_fec!H48)</f>
        <v>2.3529658076990194</v>
      </c>
      <c r="I48" s="111">
        <f>IF(RES_hhdet_tes!I48=0,"",RES_hhdet_tes!I48/RES_hhdet_fec!I48)</f>
        <v>2.3888713244307258</v>
      </c>
      <c r="J48" s="111">
        <f>IF(RES_hhdet_tes!J48=0,"",RES_hhdet_tes!J48/RES_hhdet_fec!J48)</f>
        <v>2.4234583824938927</v>
      </c>
      <c r="K48" s="111">
        <f>IF(RES_hhdet_tes!K48=0,"",RES_hhdet_tes!K48/RES_hhdet_fec!K48)</f>
        <v>2.4856787686667001</v>
      </c>
      <c r="L48" s="111">
        <f>IF(RES_hhdet_tes!L48=0,"",RES_hhdet_tes!L48/RES_hhdet_fec!L48)</f>
        <v>2.563178146175551</v>
      </c>
      <c r="M48" s="111">
        <f>IF(RES_hhdet_tes!M48=0,"",RES_hhdet_tes!M48/RES_hhdet_fec!M48)</f>
        <v>2.6510920967177225</v>
      </c>
      <c r="N48" s="111">
        <f>IF(RES_hhdet_tes!N48=0,"",RES_hhdet_tes!N48/RES_hhdet_fec!N48)</f>
        <v>2.792575616820105</v>
      </c>
      <c r="O48" s="111">
        <f>IF(RES_hhdet_tes!O48=0,"",RES_hhdet_tes!O48/RES_hhdet_fec!O48)</f>
        <v>2.9315756043280077</v>
      </c>
      <c r="P48" s="111">
        <f>IF(RES_hhdet_tes!P48=0,"",RES_hhdet_tes!P48/RES_hhdet_fec!P48)</f>
        <v>3.0300834732454076</v>
      </c>
      <c r="Q48" s="111">
        <f>IF(RES_hhdet_tes!Q48=0,"",RES_hhdet_tes!Q48/RES_hhdet_fec!Q48)</f>
        <v>3.12162590184013</v>
      </c>
      <c r="R48" s="111">
        <f>IF(RES_hhdet_tes!R48=0,"",RES_hhdet_tes!R48/RES_hhdet_fec!R48)</f>
        <v>3.22440588812389</v>
      </c>
      <c r="S48" s="111">
        <f>IF(RES_hhdet_tes!S48=0,"",RES_hhdet_tes!S48/RES_hhdet_fec!S48)</f>
        <v>3.3021556373595233</v>
      </c>
      <c r="T48" s="111">
        <f>IF(RES_hhdet_tes!T48=0,"",RES_hhdet_tes!T48/RES_hhdet_fec!T48)</f>
        <v>3.3692037849114707</v>
      </c>
      <c r="U48" s="111">
        <f>IF(RES_hhdet_tes!U48=0,"",RES_hhdet_tes!U48/RES_hhdet_fec!U48)</f>
        <v>3.4327408762107661</v>
      </c>
      <c r="V48" s="111">
        <f>IF(RES_hhdet_tes!V48=0,"",RES_hhdet_tes!V48/RES_hhdet_fec!V48)</f>
        <v>3.5035644089238533</v>
      </c>
      <c r="W48" s="111">
        <f>IF(RES_hhdet_tes!W48=0,"",RES_hhdet_tes!W48/RES_hhdet_fec!W48)</f>
        <v>3.5710006281437483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0.56123107260156102</v>
      </c>
      <c r="C49" s="124">
        <f>IF(RES_hhdet_tes!C49=0,"",RES_hhdet_tes!C49/RES_hhdet_fec!C49)</f>
        <v>0.56688117266987725</v>
      </c>
      <c r="D49" s="124">
        <f>IF(RES_hhdet_tes!D49=0,"",RES_hhdet_tes!D49/RES_hhdet_fec!D49)</f>
        <v>0.57147376097775837</v>
      </c>
      <c r="E49" s="124">
        <f>IF(RES_hhdet_tes!E49=0,"",RES_hhdet_tes!E49/RES_hhdet_fec!E49)</f>
        <v>0.57592468213812653</v>
      </c>
      <c r="F49" s="124">
        <f>IF(RES_hhdet_tes!F49=0,"",RES_hhdet_tes!F49/RES_hhdet_fec!F49)</f>
        <v>0.58060016861740849</v>
      </c>
      <c r="G49" s="124">
        <f>IF(RES_hhdet_tes!G49=0,"",RES_hhdet_tes!G49/RES_hhdet_fec!G49)</f>
        <v>0.58294222197467582</v>
      </c>
      <c r="H49" s="124">
        <f>IF(RES_hhdet_tes!H49=0,"",RES_hhdet_tes!H49/RES_hhdet_fec!H49)</f>
        <v>0.58727504069181768</v>
      </c>
      <c r="I49" s="124">
        <f>IF(RES_hhdet_tes!I49=0,"",RES_hhdet_tes!I49/RES_hhdet_fec!I49)</f>
        <v>0.58980144895752495</v>
      </c>
      <c r="J49" s="124">
        <f>IF(RES_hhdet_tes!J49=0,"",RES_hhdet_tes!J49/RES_hhdet_fec!J49)</f>
        <v>0.59457534771898568</v>
      </c>
      <c r="K49" s="124">
        <f>IF(RES_hhdet_tes!K49=0,"",RES_hhdet_tes!K49/RES_hhdet_fec!K49)</f>
        <v>0.60595404250504159</v>
      </c>
      <c r="L49" s="124">
        <f>IF(RES_hhdet_tes!L49=0,"",RES_hhdet_tes!L49/RES_hhdet_fec!L49)</f>
        <v>0.61803012970811022</v>
      </c>
      <c r="M49" s="124">
        <f>IF(RES_hhdet_tes!M49=0,"",RES_hhdet_tes!M49/RES_hhdet_fec!M49)</f>
        <v>0.62475180559832588</v>
      </c>
      <c r="N49" s="124">
        <f>IF(RES_hhdet_tes!N49=0,"",RES_hhdet_tes!N49/RES_hhdet_fec!N49)</f>
        <v>0.64174420104396479</v>
      </c>
      <c r="O49" s="124">
        <f>IF(RES_hhdet_tes!O49=0,"",RES_hhdet_tes!O49/RES_hhdet_fec!O49)</f>
        <v>0.6575823337780361</v>
      </c>
      <c r="P49" s="124">
        <f>IF(RES_hhdet_tes!P49=0,"",RES_hhdet_tes!P49/RES_hhdet_fec!P49)</f>
        <v>0.67263184763685169</v>
      </c>
      <c r="Q49" s="124">
        <f>IF(RES_hhdet_tes!Q49=0,"",RES_hhdet_tes!Q49/RES_hhdet_fec!Q49)</f>
        <v>0.68374645548871682</v>
      </c>
      <c r="R49" s="124">
        <f>IF(RES_hhdet_tes!R49=0,"",RES_hhdet_tes!R49/RES_hhdet_fec!R49)</f>
        <v>0.70519638068297807</v>
      </c>
      <c r="S49" s="124">
        <f>IF(RES_hhdet_tes!S49=0,"",RES_hhdet_tes!S49/RES_hhdet_fec!S49)</f>
        <v>0.71705896014270987</v>
      </c>
      <c r="T49" s="124">
        <f>IF(RES_hhdet_tes!T49=0,"",RES_hhdet_tes!T49/RES_hhdet_fec!T49)</f>
        <v>0.72725493125710228</v>
      </c>
      <c r="U49" s="124">
        <f>IF(RES_hhdet_tes!U49=0,"",RES_hhdet_tes!U49/RES_hhdet_fec!U49)</f>
        <v>0.74335704667782754</v>
      </c>
      <c r="V49" s="124">
        <f>IF(RES_hhdet_tes!V49=0,"",RES_hhdet_tes!V49/RES_hhdet_fec!V49)</f>
        <v>0.7552666080192364</v>
      </c>
      <c r="W49" s="124">
        <f>IF(RES_hhdet_tes!W49=0,"",RES_hhdet_tes!W49/RES_hhdet_fec!W49)</f>
        <v>0.77019010659502662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0.48328625682862586</v>
      </c>
      <c r="C50" s="111">
        <f>IF(RES_hhdet_tes!C50=0,"",RES_hhdet_tes!C50/RES_hhdet_fec!C50)</f>
        <v>0.48411116600758675</v>
      </c>
      <c r="D50" s="111">
        <f>IF(RES_hhdet_tes!D50=0,"",RES_hhdet_tes!D50/RES_hhdet_fec!D50)</f>
        <v>0.48528905572948094</v>
      </c>
      <c r="E50" s="111">
        <f>IF(RES_hhdet_tes!E50=0,"",RES_hhdet_tes!E50/RES_hhdet_fec!E50)</f>
        <v>0.48682383887184744</v>
      </c>
      <c r="F50" s="111">
        <f>IF(RES_hhdet_tes!F50=0,"",RES_hhdet_tes!F50/RES_hhdet_fec!F50)</f>
        <v>0.48852730811590794</v>
      </c>
      <c r="G50" s="111">
        <f>IF(RES_hhdet_tes!G50=0,"",RES_hhdet_tes!G50/RES_hhdet_fec!G50)</f>
        <v>0.49017306318099851</v>
      </c>
      <c r="H50" s="111">
        <f>IF(RES_hhdet_tes!H50=0,"",RES_hhdet_tes!H50/RES_hhdet_fec!H50)</f>
        <v>0.49179715718005418</v>
      </c>
      <c r="I50" s="111">
        <f>IF(RES_hhdet_tes!I50=0,"",RES_hhdet_tes!I50/RES_hhdet_fec!I50)</f>
        <v>0.49402870179695774</v>
      </c>
      <c r="J50" s="111">
        <f>IF(RES_hhdet_tes!J50=0,"",RES_hhdet_tes!J50/RES_hhdet_fec!J50)</f>
        <v>0.49828698841498792</v>
      </c>
      <c r="K50" s="111">
        <f>IF(RES_hhdet_tes!K50=0,"",RES_hhdet_tes!K50/RES_hhdet_fec!K50)</f>
        <v>0.50243452808337419</v>
      </c>
      <c r="L50" s="111">
        <f>IF(RES_hhdet_tes!L50=0,"",RES_hhdet_tes!L50/RES_hhdet_fec!L50)</f>
        <v>0.50741120677631679</v>
      </c>
      <c r="M50" s="111">
        <f>IF(RES_hhdet_tes!M50=0,"",RES_hhdet_tes!M50/RES_hhdet_fec!M50)</f>
        <v>0.51546377594560344</v>
      </c>
      <c r="N50" s="111">
        <f>IF(RES_hhdet_tes!N50=0,"",RES_hhdet_tes!N50/RES_hhdet_fec!N50)</f>
        <v>0.52906243276766107</v>
      </c>
      <c r="O50" s="111">
        <f>IF(RES_hhdet_tes!O50=0,"",RES_hhdet_tes!O50/RES_hhdet_fec!O50)</f>
        <v>0.54793579384082636</v>
      </c>
      <c r="P50" s="111">
        <f>IF(RES_hhdet_tes!P50=0,"",RES_hhdet_tes!P50/RES_hhdet_fec!P50)</f>
        <v>0.5519508175591431</v>
      </c>
      <c r="Q50" s="111">
        <f>IF(RES_hhdet_tes!Q50=0,"",RES_hhdet_tes!Q50/RES_hhdet_fec!Q50)</f>
        <v>0.55650040578924065</v>
      </c>
      <c r="R50" s="111">
        <f>IF(RES_hhdet_tes!R50=0,"",RES_hhdet_tes!R50/RES_hhdet_fec!R50)</f>
        <v>0.56412434098320263</v>
      </c>
      <c r="S50" s="111">
        <f>IF(RES_hhdet_tes!S50=0,"",RES_hhdet_tes!S50/RES_hhdet_fec!S50)</f>
        <v>0.57974580332841497</v>
      </c>
      <c r="T50" s="111">
        <f>IF(RES_hhdet_tes!T50=0,"",RES_hhdet_tes!T50/RES_hhdet_fec!T50)</f>
        <v>0.59630266825635436</v>
      </c>
      <c r="U50" s="111">
        <f>IF(RES_hhdet_tes!U50=0,"",RES_hhdet_tes!U50/RES_hhdet_fec!U50)</f>
        <v>0.61581416974127623</v>
      </c>
      <c r="V50" s="111">
        <f>IF(RES_hhdet_tes!V50=0,"",RES_hhdet_tes!V50/RES_hhdet_fec!V50)</f>
        <v>0.63686085418199645</v>
      </c>
      <c r="W50" s="111">
        <f>IF(RES_hhdet_tes!W50=0,"",RES_hhdet_tes!W50/RES_hhdet_fec!W50)</f>
        <v>0.65077701625436912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0.89267308627635711</v>
      </c>
      <c r="C51" s="111">
        <f>IF(RES_hhdet_tes!C51=0,"",RES_hhdet_tes!C51/RES_hhdet_fec!C51)</f>
        <v>0.81083970822263129</v>
      </c>
      <c r="D51" s="111">
        <f>IF(RES_hhdet_tes!D51=0,"",RES_hhdet_tes!D51/RES_hhdet_fec!D51)</f>
        <v>0.91061655129330532</v>
      </c>
      <c r="E51" s="111">
        <f>IF(RES_hhdet_tes!E51=0,"",RES_hhdet_tes!E51/RES_hhdet_fec!E51)</f>
        <v>0.94133018924458012</v>
      </c>
      <c r="F51" s="111">
        <f>IF(RES_hhdet_tes!F51=0,"",RES_hhdet_tes!F51/RES_hhdet_fec!F51)</f>
        <v>0.9243124288784067</v>
      </c>
      <c r="G51" s="111">
        <f>IF(RES_hhdet_tes!G51=0,"",RES_hhdet_tes!G51/RES_hhdet_fec!G51)</f>
        <v>0.92488678083993592</v>
      </c>
      <c r="H51" s="111">
        <f>IF(RES_hhdet_tes!H51=0,"",RES_hhdet_tes!H51/RES_hhdet_fec!H51)</f>
        <v>0.90302146613841705</v>
      </c>
      <c r="I51" s="111">
        <f>IF(RES_hhdet_tes!I51=0,"",RES_hhdet_tes!I51/RES_hhdet_fec!I51)</f>
        <v>0.91800787514386173</v>
      </c>
      <c r="J51" s="111">
        <f>IF(RES_hhdet_tes!J51=0,"",RES_hhdet_tes!J51/RES_hhdet_fec!J51)</f>
        <v>0.92348504080962646</v>
      </c>
      <c r="K51" s="111">
        <f>IF(RES_hhdet_tes!K51=0,"",RES_hhdet_tes!K51/RES_hhdet_fec!K51)</f>
        <v>0.92820429014089889</v>
      </c>
      <c r="L51" s="111">
        <f>IF(RES_hhdet_tes!L51=0,"",RES_hhdet_tes!L51/RES_hhdet_fec!L51)</f>
        <v>0.93142786867085459</v>
      </c>
      <c r="M51" s="111">
        <f>IF(RES_hhdet_tes!M51=0,"",RES_hhdet_tes!M51/RES_hhdet_fec!M51)</f>
        <v>0.90472358348672155</v>
      </c>
      <c r="N51" s="111">
        <f>IF(RES_hhdet_tes!N51=0,"",RES_hhdet_tes!N51/RES_hhdet_fec!N51)</f>
        <v>0.93268489529117671</v>
      </c>
      <c r="O51" s="111">
        <f>IF(RES_hhdet_tes!O51=0,"",RES_hhdet_tes!O51/RES_hhdet_fec!O51)</f>
        <v>0.95499418864296848</v>
      </c>
      <c r="P51" s="111">
        <f>IF(RES_hhdet_tes!P51=0,"",RES_hhdet_tes!P51/RES_hhdet_fec!P51)</f>
        <v>0.92621912875654944</v>
      </c>
      <c r="Q51" s="111">
        <f>IF(RES_hhdet_tes!Q51=0,"",RES_hhdet_tes!Q51/RES_hhdet_fec!Q51)</f>
        <v>0.96988589881954901</v>
      </c>
      <c r="R51" s="111">
        <f>IF(RES_hhdet_tes!R51=0,"",RES_hhdet_tes!R51/RES_hhdet_fec!R51)</f>
        <v>0.96627618549467031</v>
      </c>
      <c r="S51" s="111">
        <f>IF(RES_hhdet_tes!S51=0,"",RES_hhdet_tes!S51/RES_hhdet_fec!S51)</f>
        <v>0.9555862265635422</v>
      </c>
      <c r="T51" s="111">
        <f>IF(RES_hhdet_tes!T51=0,"",RES_hhdet_tes!T51/RES_hhdet_fec!T51)</f>
        <v>0.95373466316397293</v>
      </c>
      <c r="U51" s="111">
        <f>IF(RES_hhdet_tes!U51=0,"",RES_hhdet_tes!U51/RES_hhdet_fec!U51)</f>
        <v>0.94794237864025777</v>
      </c>
      <c r="V51" s="111">
        <f>IF(RES_hhdet_tes!V51=0,"",RES_hhdet_tes!V51/RES_hhdet_fec!V51)</f>
        <v>0.95943427385096502</v>
      </c>
      <c r="W51" s="111">
        <f>IF(RES_hhdet_tes!W51=0,"",RES_hhdet_tes!W51/RES_hhdet_fec!W51)</f>
        <v>0.96768859569975463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0.4832862568286258</v>
      </c>
      <c r="C52" s="112">
        <f>IF(RES_hhdet_tes!C52=0,"",RES_hhdet_tes!C52/RES_hhdet_fec!C52)</f>
        <v>0.48328625682862592</v>
      </c>
      <c r="D52" s="112">
        <f>IF(RES_hhdet_tes!D52=0,"",RES_hhdet_tes!D52/RES_hhdet_fec!D52)</f>
        <v>0.48328625682862586</v>
      </c>
      <c r="E52" s="112">
        <f>IF(RES_hhdet_tes!E52=0,"",RES_hhdet_tes!E52/RES_hhdet_fec!E52)</f>
        <v>0.48673902293001897</v>
      </c>
      <c r="F52" s="112">
        <f>IF(RES_hhdet_tes!F52=0,"",RES_hhdet_tes!F52/RES_hhdet_fec!F52)</f>
        <v>0.489569730372657</v>
      </c>
      <c r="G52" s="112">
        <f>IF(RES_hhdet_tes!G52=0,"",RES_hhdet_tes!G52/RES_hhdet_fec!G52)</f>
        <v>0.49124374660816156</v>
      </c>
      <c r="H52" s="112">
        <f>IF(RES_hhdet_tes!H52=0,"",RES_hhdet_tes!H52/RES_hhdet_fec!H52)</f>
        <v>0.49268556377916201</v>
      </c>
      <c r="I52" s="112">
        <f>IF(RES_hhdet_tes!I52=0,"",RES_hhdet_tes!I52/RES_hhdet_fec!I52)</f>
        <v>0.50013688457840799</v>
      </c>
      <c r="J52" s="112">
        <f>IF(RES_hhdet_tes!J52=0,"",RES_hhdet_tes!J52/RES_hhdet_fec!J52)</f>
        <v>0.50874285989822865</v>
      </c>
      <c r="K52" s="112">
        <f>IF(RES_hhdet_tes!K52=0,"",RES_hhdet_tes!K52/RES_hhdet_fec!K52)</f>
        <v>0.51433069420665467</v>
      </c>
      <c r="L52" s="112">
        <f>IF(RES_hhdet_tes!L52=0,"",RES_hhdet_tes!L52/RES_hhdet_fec!L52)</f>
        <v>0.51702115026114481</v>
      </c>
      <c r="M52" s="112">
        <f>IF(RES_hhdet_tes!M52=0,"",RES_hhdet_tes!M52/RES_hhdet_fec!M52)</f>
        <v>0.51875541294566807</v>
      </c>
      <c r="N52" s="112">
        <f>IF(RES_hhdet_tes!N52=0,"",RES_hhdet_tes!N52/RES_hhdet_fec!N52)</f>
        <v>0.52304144741819147</v>
      </c>
      <c r="O52" s="112">
        <f>IF(RES_hhdet_tes!O52=0,"",RES_hhdet_tes!O52/RES_hhdet_fec!O52)</f>
        <v>0.54582861507496883</v>
      </c>
      <c r="P52" s="112">
        <f>IF(RES_hhdet_tes!P52=0,"",RES_hhdet_tes!P52/RES_hhdet_fec!P52)</f>
        <v>0.55436510126846483</v>
      </c>
      <c r="Q52" s="112">
        <f>IF(RES_hhdet_tes!Q52=0,"",RES_hhdet_tes!Q52/RES_hhdet_fec!Q52)</f>
        <v>0.58359361606257965</v>
      </c>
      <c r="R52" s="112">
        <f>IF(RES_hhdet_tes!R52=0,"",RES_hhdet_tes!R52/RES_hhdet_fec!R52)</f>
        <v>0.58672847885091373</v>
      </c>
      <c r="S52" s="112">
        <f>IF(RES_hhdet_tes!S52=0,"",RES_hhdet_tes!S52/RES_hhdet_fec!S52)</f>
        <v>0.5936464211580742</v>
      </c>
      <c r="T52" s="112">
        <f>IF(RES_hhdet_tes!T52=0,"",RES_hhdet_tes!T52/RES_hhdet_fec!T52)</f>
        <v>0.61452309753955614</v>
      </c>
      <c r="U52" s="112">
        <f>IF(RES_hhdet_tes!U52=0,"",RES_hhdet_tes!U52/RES_hhdet_fec!U52)</f>
        <v>0.62745803463408201</v>
      </c>
      <c r="V52" s="112">
        <f>IF(RES_hhdet_tes!V52=0,"",RES_hhdet_tes!V52/RES_hhdet_fec!V52)</f>
        <v>0.65342621745186413</v>
      </c>
      <c r="W52" s="112">
        <f>IF(RES_hhdet_tes!W52=0,"",RES_hhdet_tes!W52/RES_hhdet_fec!W52)</f>
        <v>0.66200516209393434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0.60080316201620054</v>
      </c>
      <c r="C54" s="112">
        <f>IF(RES_hhdet_tes!C54=0,"",RES_hhdet_tes!C54/RES_hhdet_fec!C54)</f>
        <v>0.60389862694542684</v>
      </c>
      <c r="D54" s="112">
        <f>IF(RES_hhdet_tes!D54=0,"",RES_hhdet_tes!D54/RES_hhdet_fec!D54)</f>
        <v>0.60786526305534527</v>
      </c>
      <c r="E54" s="112">
        <f>IF(RES_hhdet_tes!E54=0,"",RES_hhdet_tes!E54/RES_hhdet_fec!E54)</f>
        <v>0.61193795255611572</v>
      </c>
      <c r="F54" s="112">
        <f>IF(RES_hhdet_tes!F54=0,"",RES_hhdet_tes!F54/RES_hhdet_fec!F54)</f>
        <v>0.61609704397901355</v>
      </c>
      <c r="G54" s="112">
        <f>IF(RES_hhdet_tes!G54=0,"",RES_hhdet_tes!G54/RES_hhdet_fec!G54)</f>
        <v>0.62014931597456946</v>
      </c>
      <c r="H54" s="112">
        <f>IF(RES_hhdet_tes!H54=0,"",RES_hhdet_tes!H54/RES_hhdet_fec!H54)</f>
        <v>0.62471894142865425</v>
      </c>
      <c r="I54" s="112">
        <f>IF(RES_hhdet_tes!I54=0,"",RES_hhdet_tes!I54/RES_hhdet_fec!I54)</f>
        <v>0.62720086301379463</v>
      </c>
      <c r="J54" s="112">
        <f>IF(RES_hhdet_tes!J54=0,"",RES_hhdet_tes!J54/RES_hhdet_fec!J54)</f>
        <v>0.62809171694167598</v>
      </c>
      <c r="K54" s="112">
        <f>IF(RES_hhdet_tes!K54=0,"",RES_hhdet_tes!K54/RES_hhdet_fec!K54)</f>
        <v>0.62997977139750683</v>
      </c>
      <c r="L54" s="112">
        <f>IF(RES_hhdet_tes!L54=0,"",RES_hhdet_tes!L54/RES_hhdet_fec!L54)</f>
        <v>0.63286273205772137</v>
      </c>
      <c r="M54" s="112">
        <f>IF(RES_hhdet_tes!M54=0,"",RES_hhdet_tes!M54/RES_hhdet_fec!M54)</f>
        <v>0.63738360590500109</v>
      </c>
      <c r="N54" s="112">
        <f>IF(RES_hhdet_tes!N54=0,"",RES_hhdet_tes!N54/RES_hhdet_fec!N54)</f>
        <v>0.64246716790615221</v>
      </c>
      <c r="O54" s="112">
        <f>IF(RES_hhdet_tes!O54=0,"",RES_hhdet_tes!O54/RES_hhdet_fec!O54)</f>
        <v>0.64880018312697496</v>
      </c>
      <c r="P54" s="112">
        <f>IF(RES_hhdet_tes!P54=0,"",RES_hhdet_tes!P54/RES_hhdet_fec!P54)</f>
        <v>0.65390983546209114</v>
      </c>
      <c r="Q54" s="112">
        <f>IF(RES_hhdet_tes!Q54=0,"",RES_hhdet_tes!Q54/RES_hhdet_fec!Q54)</f>
        <v>0.66396554277732434</v>
      </c>
      <c r="R54" s="112">
        <f>IF(RES_hhdet_tes!R54=0,"",RES_hhdet_tes!R54/RES_hhdet_fec!R54)</f>
        <v>0.67139109506197225</v>
      </c>
      <c r="S54" s="112">
        <f>IF(RES_hhdet_tes!S54=0,"",RES_hhdet_tes!S54/RES_hhdet_fec!S54)</f>
        <v>0.67953453914945294</v>
      </c>
      <c r="T54" s="112">
        <f>IF(RES_hhdet_tes!T54=0,"",RES_hhdet_tes!T54/RES_hhdet_fec!T54)</f>
        <v>0.69043865301292928</v>
      </c>
      <c r="U54" s="112">
        <f>IF(RES_hhdet_tes!U54=0,"",RES_hhdet_tes!U54/RES_hhdet_fec!U54)</f>
        <v>0.70441090317451804</v>
      </c>
      <c r="V54" s="112">
        <f>IF(RES_hhdet_tes!V54=0,"",RES_hhdet_tes!V54/RES_hhdet_fec!V54)</f>
        <v>0.71983046897941694</v>
      </c>
      <c r="W54" s="112">
        <f>IF(RES_hhdet_tes!W54=0,"",RES_hhdet_tes!W54/RES_hhdet_fec!W54)</f>
        <v>0.73426704274492693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0.93221340857779622</v>
      </c>
      <c r="C55" s="113">
        <f>IF(RES_hhdet_tes!C55=0,"",RES_hhdet_tes!C55/RES_hhdet_fec!C55)</f>
        <v>0.87514633991427715</v>
      </c>
      <c r="D55" s="113">
        <f>IF(RES_hhdet_tes!D55=0,"",RES_hhdet_tes!D55/RES_hhdet_fec!D55)</f>
        <v>0.94413029160010908</v>
      </c>
      <c r="E55" s="113">
        <f>IF(RES_hhdet_tes!E55=0,"",RES_hhdet_tes!E55/RES_hhdet_fec!E55)</f>
        <v>0.96477837531624266</v>
      </c>
      <c r="F55" s="113">
        <f>IF(RES_hhdet_tes!F55=0,"",RES_hhdet_tes!F55/RES_hhdet_fec!F55)</f>
        <v>0.95392268624571619</v>
      </c>
      <c r="G55" s="113">
        <f>IF(RES_hhdet_tes!G55=0,"",RES_hhdet_tes!G55/RES_hhdet_fec!G55)</f>
        <v>0.95467930732668704</v>
      </c>
      <c r="H55" s="113">
        <f>IF(RES_hhdet_tes!H55=0,"",RES_hhdet_tes!H55/RES_hhdet_fec!H55)</f>
        <v>0.94077165152193221</v>
      </c>
      <c r="I55" s="113">
        <f>IF(RES_hhdet_tes!I55=0,"",RES_hhdet_tes!I55/RES_hhdet_fec!I55)</f>
        <v>0.9496297440118735</v>
      </c>
      <c r="J55" s="113">
        <f>IF(RES_hhdet_tes!J55=0,"",RES_hhdet_tes!J55/RES_hhdet_fec!J55)</f>
        <v>0.95250189173467281</v>
      </c>
      <c r="K55" s="113">
        <f>IF(RES_hhdet_tes!K55=0,"",RES_hhdet_tes!K55/RES_hhdet_fec!K55)</f>
        <v>0.9552759965601636</v>
      </c>
      <c r="L55" s="113">
        <f>IF(RES_hhdet_tes!L55=0,"",RES_hhdet_tes!L55/RES_hhdet_fec!L55)</f>
        <v>0.9569216921437802</v>
      </c>
      <c r="M55" s="113">
        <f>IF(RES_hhdet_tes!M55=0,"",RES_hhdet_tes!M55/RES_hhdet_fec!M55)</f>
        <v>0.94056593394353116</v>
      </c>
      <c r="N55" s="113">
        <f>IF(RES_hhdet_tes!N55=0,"",RES_hhdet_tes!N55/RES_hhdet_fec!N55)</f>
        <v>0.9571199767164118</v>
      </c>
      <c r="O55" s="113">
        <f>IF(RES_hhdet_tes!O55=0,"",RES_hhdet_tes!O55/RES_hhdet_fec!O55)</f>
        <v>0.97183016878800033</v>
      </c>
      <c r="P55" s="113">
        <f>IF(RES_hhdet_tes!P55=0,"",RES_hhdet_tes!P55/RES_hhdet_fec!P55)</f>
        <v>0.95132346207588614</v>
      </c>
      <c r="Q55" s="113">
        <f>IF(RES_hhdet_tes!Q55=0,"",RES_hhdet_tes!Q55/RES_hhdet_fec!Q55)</f>
        <v>0.98599683136464256</v>
      </c>
      <c r="R55" s="113">
        <f>IF(RES_hhdet_tes!R55=0,"",RES_hhdet_tes!R55/RES_hhdet_fec!R55)</f>
        <v>0.98135035582217434</v>
      </c>
      <c r="S55" s="113">
        <f>IF(RES_hhdet_tes!S55=0,"",RES_hhdet_tes!S55/RES_hhdet_fec!S55)</f>
        <v>0.97018840286459274</v>
      </c>
      <c r="T55" s="113">
        <f>IF(RES_hhdet_tes!T55=0,"",RES_hhdet_tes!T55/RES_hhdet_fec!T55)</f>
        <v>0.96750598733914983</v>
      </c>
      <c r="U55" s="113">
        <f>IF(RES_hhdet_tes!U55=0,"",RES_hhdet_tes!U55/RES_hhdet_fec!U55)</f>
        <v>0.96119919859204206</v>
      </c>
      <c r="V55" s="113">
        <f>IF(RES_hhdet_tes!V55=0,"",RES_hhdet_tes!V55/RES_hhdet_fec!V55)</f>
        <v>0.96951073312164981</v>
      </c>
      <c r="W55" s="113">
        <f>IF(RES_hhdet_tes!W55=0,"",RES_hhdet_tes!W55/RES_hhdet_fec!W55)</f>
        <v>0.97677822635605482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0.60080316201620054</v>
      </c>
      <c r="C56" s="111">
        <f>IF(RES_hhdet_tes!C56=0,"",RES_hhdet_tes!C56/RES_hhdet_fec!C56)</f>
        <v>0.60326039572272983</v>
      </c>
      <c r="D56" s="111">
        <f>IF(RES_hhdet_tes!D56=0,"",RES_hhdet_tes!D56/RES_hhdet_fec!D56)</f>
        <v>0.60705789030206847</v>
      </c>
      <c r="E56" s="111">
        <f>IF(RES_hhdet_tes!E56=0,"",RES_hhdet_tes!E56/RES_hhdet_fec!E56)</f>
        <v>0.61268712535505099</v>
      </c>
      <c r="F56" s="111">
        <f>IF(RES_hhdet_tes!F56=0,"",RES_hhdet_tes!F56/RES_hhdet_fec!F56)</f>
        <v>0.61727978486447843</v>
      </c>
      <c r="G56" s="111">
        <f>IF(RES_hhdet_tes!G56=0,"",RES_hhdet_tes!G56/RES_hhdet_fec!G56)</f>
        <v>0.62102087622277502</v>
      </c>
      <c r="H56" s="111">
        <f>IF(RES_hhdet_tes!H56=0,"",RES_hhdet_tes!H56/RES_hhdet_fec!H56)</f>
        <v>0.62534035473546878</v>
      </c>
      <c r="I56" s="111">
        <f>IF(RES_hhdet_tes!I56=0,"",RES_hhdet_tes!I56/RES_hhdet_fec!I56)</f>
        <v>0.62810703884165897</v>
      </c>
      <c r="J56" s="111">
        <f>IF(RES_hhdet_tes!J56=0,"",RES_hhdet_tes!J56/RES_hhdet_fec!J56)</f>
        <v>0.63004016141753094</v>
      </c>
      <c r="K56" s="111">
        <f>IF(RES_hhdet_tes!K56=0,"",RES_hhdet_tes!K56/RES_hhdet_fec!K56)</f>
        <v>0.63289578941482616</v>
      </c>
      <c r="L56" s="111">
        <f>IF(RES_hhdet_tes!L56=0,"",RES_hhdet_tes!L56/RES_hhdet_fec!L56)</f>
        <v>0.63527439523383311</v>
      </c>
      <c r="M56" s="111">
        <f>IF(RES_hhdet_tes!M56=0,"",RES_hhdet_tes!M56/RES_hhdet_fec!M56)</f>
        <v>0.63733892610783927</v>
      </c>
      <c r="N56" s="111">
        <f>IF(RES_hhdet_tes!N56=0,"",RES_hhdet_tes!N56/RES_hhdet_fec!N56)</f>
        <v>0.64149715462307311</v>
      </c>
      <c r="O56" s="111">
        <f>IF(RES_hhdet_tes!O56=0,"",RES_hhdet_tes!O56/RES_hhdet_fec!O56)</f>
        <v>0.64884650301777336</v>
      </c>
      <c r="P56" s="111">
        <f>IF(RES_hhdet_tes!P56=0,"",RES_hhdet_tes!P56/RES_hhdet_fec!P56)</f>
        <v>0.65930438075156672</v>
      </c>
      <c r="Q56" s="111">
        <f>IF(RES_hhdet_tes!Q56=0,"",RES_hhdet_tes!Q56/RES_hhdet_fec!Q56)</f>
        <v>0.67102503880272979</v>
      </c>
      <c r="R56" s="111">
        <f>IF(RES_hhdet_tes!R56=0,"",RES_hhdet_tes!R56/RES_hhdet_fec!R56)</f>
        <v>0.68090271964832194</v>
      </c>
      <c r="S56" s="111">
        <f>IF(RES_hhdet_tes!S56=0,"",RES_hhdet_tes!S56/RES_hhdet_fec!S56)</f>
        <v>0.68887819248889659</v>
      </c>
      <c r="T56" s="111">
        <f>IF(RES_hhdet_tes!T56=0,"",RES_hhdet_tes!T56/RES_hhdet_fec!T56)</f>
        <v>0.6956198443521141</v>
      </c>
      <c r="U56" s="111">
        <f>IF(RES_hhdet_tes!U56=0,"",RES_hhdet_tes!U56/RES_hhdet_fec!U56)</f>
        <v>0.7039199312104768</v>
      </c>
      <c r="V56" s="111">
        <f>IF(RES_hhdet_tes!V56=0,"",RES_hhdet_tes!V56/RES_hhdet_fec!V56)</f>
        <v>0.71593993567276337</v>
      </c>
      <c r="W56" s="111">
        <f>IF(RES_hhdet_tes!W56=0,"",RES_hhdet_tes!W56/RES_hhdet_fec!W56)</f>
        <v>0.7302656924015416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0.6653388887312891</v>
      </c>
      <c r="C58" s="124">
        <f>IF(RES_hhdet_tes!C58=0,"",RES_hhdet_tes!C58/RES_hhdet_fec!C58)</f>
        <v>0.673825918762744</v>
      </c>
      <c r="D58" s="124">
        <f>IF(RES_hhdet_tes!D58=0,"",RES_hhdet_tes!D58/RES_hhdet_fec!D58)</f>
        <v>0.67497895817075948</v>
      </c>
      <c r="E58" s="124">
        <f>IF(RES_hhdet_tes!E58=0,"",RES_hhdet_tes!E58/RES_hhdet_fec!E58)</f>
        <v>0.67870543392491822</v>
      </c>
      <c r="F58" s="124">
        <f>IF(RES_hhdet_tes!F58=0,"",RES_hhdet_tes!F58/RES_hhdet_fec!F58)</f>
        <v>0.68093498398997621</v>
      </c>
      <c r="G58" s="124">
        <f>IF(RES_hhdet_tes!G58=0,"",RES_hhdet_tes!G58/RES_hhdet_fec!G58)</f>
        <v>0.68517044479216316</v>
      </c>
      <c r="H58" s="124">
        <f>IF(RES_hhdet_tes!H58=0,"",RES_hhdet_tes!H58/RES_hhdet_fec!H58)</f>
        <v>0.69604031111308162</v>
      </c>
      <c r="I58" s="124">
        <f>IF(RES_hhdet_tes!I58=0,"",RES_hhdet_tes!I58/RES_hhdet_fec!I58)</f>
        <v>0.6973630613689269</v>
      </c>
      <c r="J58" s="124">
        <f>IF(RES_hhdet_tes!J58=0,"",RES_hhdet_tes!J58/RES_hhdet_fec!J58)</f>
        <v>0.69836113758067864</v>
      </c>
      <c r="K58" s="124">
        <f>IF(RES_hhdet_tes!K58=0,"",RES_hhdet_tes!K58/RES_hhdet_fec!K58)</f>
        <v>0.69969337788013886</v>
      </c>
      <c r="L58" s="124">
        <f>IF(RES_hhdet_tes!L58=0,"",RES_hhdet_tes!L58/RES_hhdet_fec!L58)</f>
        <v>0.70419533704853654</v>
      </c>
      <c r="M58" s="124">
        <f>IF(RES_hhdet_tes!M58=0,"",RES_hhdet_tes!M58/RES_hhdet_fec!M58)</f>
        <v>0.70490239989092773</v>
      </c>
      <c r="N58" s="124">
        <f>IF(RES_hhdet_tes!N58=0,"",RES_hhdet_tes!N58/RES_hhdet_fec!N58)</f>
        <v>0.70734392995242412</v>
      </c>
      <c r="O58" s="124">
        <f>IF(RES_hhdet_tes!O58=0,"",RES_hhdet_tes!O58/RES_hhdet_fec!O58)</f>
        <v>0.70599506073713614</v>
      </c>
      <c r="P58" s="124">
        <f>IF(RES_hhdet_tes!P58=0,"",RES_hhdet_tes!P58/RES_hhdet_fec!P58)</f>
        <v>0.7140343922336102</v>
      </c>
      <c r="Q58" s="124">
        <f>IF(RES_hhdet_tes!Q58=0,"",RES_hhdet_tes!Q58/RES_hhdet_fec!Q58)</f>
        <v>0.71797524734202389</v>
      </c>
      <c r="R58" s="124">
        <f>IF(RES_hhdet_tes!R58=0,"",RES_hhdet_tes!R58/RES_hhdet_fec!R58)</f>
        <v>0.72156393754607984</v>
      </c>
      <c r="S58" s="124">
        <f>IF(RES_hhdet_tes!S58=0,"",RES_hhdet_tes!S58/RES_hhdet_fec!S58)</f>
        <v>0.72618369145543693</v>
      </c>
      <c r="T58" s="124">
        <f>IF(RES_hhdet_tes!T58=0,"",RES_hhdet_tes!T58/RES_hhdet_fec!T58)</f>
        <v>0.73500860800240775</v>
      </c>
      <c r="U58" s="124">
        <f>IF(RES_hhdet_tes!U58=0,"",RES_hhdet_tes!U58/RES_hhdet_fec!U58)</f>
        <v>0.74898058057983274</v>
      </c>
      <c r="V58" s="124">
        <f>IF(RES_hhdet_tes!V58=0,"",RES_hhdet_tes!V58/RES_hhdet_fec!V58)</f>
        <v>0.76457087132615054</v>
      </c>
      <c r="W58" s="124">
        <f>IF(RES_hhdet_tes!W58=0,"",RES_hhdet_tes!W58/RES_hhdet_fec!W58)</f>
        <v>0.77567149384564249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0.56930652843800589</v>
      </c>
      <c r="C59" s="111">
        <f>IF(RES_hhdet_tes!C59=0,"",RES_hhdet_tes!C59/RES_hhdet_fec!C59)</f>
        <v>0.56994646514156022</v>
      </c>
      <c r="D59" s="111">
        <f>IF(RES_hhdet_tes!D59=0,"",RES_hhdet_tes!D59/RES_hhdet_fec!D59)</f>
        <v>0.5711500124104858</v>
      </c>
      <c r="E59" s="111">
        <f>IF(RES_hhdet_tes!E59=0,"",RES_hhdet_tes!E59/RES_hhdet_fec!E59)</f>
        <v>0.57259251714438952</v>
      </c>
      <c r="F59" s="111">
        <f>IF(RES_hhdet_tes!F59=0,"",RES_hhdet_tes!F59/RES_hhdet_fec!F59)</f>
        <v>0.57419088614160529</v>
      </c>
      <c r="G59" s="111">
        <f>IF(RES_hhdet_tes!G59=0,"",RES_hhdet_tes!G59/RES_hhdet_fec!G59)</f>
        <v>0.57581057913706146</v>
      </c>
      <c r="H59" s="111">
        <f>IF(RES_hhdet_tes!H59=0,"",RES_hhdet_tes!H59/RES_hhdet_fec!H59)</f>
        <v>0.5777833839934996</v>
      </c>
      <c r="I59" s="111">
        <f>IF(RES_hhdet_tes!I59=0,"",RES_hhdet_tes!I59/RES_hhdet_fec!I59)</f>
        <v>0.57898545994455519</v>
      </c>
      <c r="J59" s="111">
        <f>IF(RES_hhdet_tes!J59=0,"",RES_hhdet_tes!J59/RES_hhdet_fec!J59)</f>
        <v>0.57956605041977638</v>
      </c>
      <c r="K59" s="111">
        <f>IF(RES_hhdet_tes!K59=0,"",RES_hhdet_tes!K59/RES_hhdet_fec!K59)</f>
        <v>0.5805940937272106</v>
      </c>
      <c r="L59" s="111">
        <f>IF(RES_hhdet_tes!L59=0,"",RES_hhdet_tes!L59/RES_hhdet_fec!L59)</f>
        <v>0.5818694113074786</v>
      </c>
      <c r="M59" s="111">
        <f>IF(RES_hhdet_tes!M59=0,"",RES_hhdet_tes!M59/RES_hhdet_fec!M59)</f>
        <v>0.58319141738436475</v>
      </c>
      <c r="N59" s="111">
        <f>IF(RES_hhdet_tes!N59=0,"",RES_hhdet_tes!N59/RES_hhdet_fec!N59)</f>
        <v>0.58419499015787679</v>
      </c>
      <c r="O59" s="111">
        <f>IF(RES_hhdet_tes!O59=0,"",RES_hhdet_tes!O59/RES_hhdet_fec!O59)</f>
        <v>0.58479776285865936</v>
      </c>
      <c r="P59" s="111">
        <f>IF(RES_hhdet_tes!P59=0,"",RES_hhdet_tes!P59/RES_hhdet_fec!P59)</f>
        <v>0.58497930771770124</v>
      </c>
      <c r="Q59" s="111">
        <f>IF(RES_hhdet_tes!Q59=0,"",RES_hhdet_tes!Q59/RES_hhdet_fec!Q59)</f>
        <v>0.58514676875653837</v>
      </c>
      <c r="R59" s="111">
        <f>IF(RES_hhdet_tes!R59=0,"",RES_hhdet_tes!R59/RES_hhdet_fec!R59)</f>
        <v>0.585665038580512</v>
      </c>
      <c r="S59" s="111">
        <f>IF(RES_hhdet_tes!S59=0,"",RES_hhdet_tes!S59/RES_hhdet_fec!S59)</f>
        <v>0.58670963768382633</v>
      </c>
      <c r="T59" s="111">
        <f>IF(RES_hhdet_tes!T59=0,"",RES_hhdet_tes!T59/RES_hhdet_fec!T59)</f>
        <v>0.5882087136558124</v>
      </c>
      <c r="U59" s="111">
        <f>IF(RES_hhdet_tes!U59=0,"",RES_hhdet_tes!U59/RES_hhdet_fec!U59)</f>
        <v>0.59060009152182269</v>
      </c>
      <c r="V59" s="111">
        <f>IF(RES_hhdet_tes!V59=0,"",RES_hhdet_tes!V59/RES_hhdet_fec!V59)</f>
        <v>0.59428653268421339</v>
      </c>
      <c r="W59" s="111">
        <f>IF(RES_hhdet_tes!W59=0,"",RES_hhdet_tes!W59/RES_hhdet_fec!W59)</f>
        <v>0.5999314153263432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0.72834460069410334</v>
      </c>
      <c r="C60" s="45">
        <f>IF(RES_hhdet_tes!C60=0,"",RES_hhdet_tes!C60/RES_hhdet_fec!C60)</f>
        <v>0.73051728932068782</v>
      </c>
      <c r="D60" s="45">
        <f>IF(RES_hhdet_tes!D60=0,"",RES_hhdet_tes!D60/RES_hhdet_fec!D60)</f>
        <v>0.73308393573083053</v>
      </c>
      <c r="E60" s="45">
        <f>IF(RES_hhdet_tes!E60=0,"",RES_hhdet_tes!E60/RES_hhdet_fec!E60)</f>
        <v>0.73600404002406317</v>
      </c>
      <c r="F60" s="45">
        <f>IF(RES_hhdet_tes!F60=0,"",RES_hhdet_tes!F60/RES_hhdet_fec!F60)</f>
        <v>0.73900737043859099</v>
      </c>
      <c r="G60" s="45">
        <f>IF(RES_hhdet_tes!G60=0,"",RES_hhdet_tes!G60/RES_hhdet_fec!G60)</f>
        <v>0.74202551005287165</v>
      </c>
      <c r="H60" s="45">
        <f>IF(RES_hhdet_tes!H60=0,"",RES_hhdet_tes!H60/RES_hhdet_fec!H60)</f>
        <v>0.74543470100572773</v>
      </c>
      <c r="I60" s="45">
        <f>IF(RES_hhdet_tes!I60=0,"",RES_hhdet_tes!I60/RES_hhdet_fec!I60)</f>
        <v>0.74736923319239779</v>
      </c>
      <c r="J60" s="45">
        <f>IF(RES_hhdet_tes!J60=0,"",RES_hhdet_tes!J60/RES_hhdet_fec!J60)</f>
        <v>0.74853352015927233</v>
      </c>
      <c r="K60" s="45">
        <f>IF(RES_hhdet_tes!K60=0,"",RES_hhdet_tes!K60/RES_hhdet_fec!K60)</f>
        <v>0.75035422548254238</v>
      </c>
      <c r="L60" s="45">
        <f>IF(RES_hhdet_tes!L60=0,"",RES_hhdet_tes!L60/RES_hhdet_fec!L60)</f>
        <v>0.75242241336147009</v>
      </c>
      <c r="M60" s="45">
        <f>IF(RES_hhdet_tes!M60=0,"",RES_hhdet_tes!M60/RES_hhdet_fec!M60)</f>
        <v>0.75499588662351036</v>
      </c>
      <c r="N60" s="45">
        <f>IF(RES_hhdet_tes!N60=0,"",RES_hhdet_tes!N60/RES_hhdet_fec!N60)</f>
        <v>0.75821713540195002</v>
      </c>
      <c r="O60" s="45">
        <f>IF(RES_hhdet_tes!O60=0,"",RES_hhdet_tes!O60/RES_hhdet_fec!O60)</f>
        <v>0.76221977093603432</v>
      </c>
      <c r="P60" s="45">
        <f>IF(RES_hhdet_tes!P60=0,"",RES_hhdet_tes!P60/RES_hhdet_fec!P60)</f>
        <v>0.76520545614210433</v>
      </c>
      <c r="Q60" s="45">
        <f>IF(RES_hhdet_tes!Q60=0,"",RES_hhdet_tes!Q60/RES_hhdet_fec!Q60)</f>
        <v>0.77018393088329073</v>
      </c>
      <c r="R60" s="45">
        <f>IF(RES_hhdet_tes!R60=0,"",RES_hhdet_tes!R60/RES_hhdet_fec!R60)</f>
        <v>0.77547035884391446</v>
      </c>
      <c r="S60" s="45">
        <f>IF(RES_hhdet_tes!S60=0,"",RES_hhdet_tes!S60/RES_hhdet_fec!S60)</f>
        <v>0.78182113593171521</v>
      </c>
      <c r="T60" s="45">
        <f>IF(RES_hhdet_tes!T60=0,"",RES_hhdet_tes!T60/RES_hhdet_fec!T60)</f>
        <v>0.78989112755193647</v>
      </c>
      <c r="U60" s="45">
        <f>IF(RES_hhdet_tes!U60=0,"",RES_hhdet_tes!U60/RES_hhdet_fec!U60)</f>
        <v>0.8015094721011482</v>
      </c>
      <c r="V60" s="45">
        <f>IF(RES_hhdet_tes!V60=0,"",RES_hhdet_tes!V60/RES_hhdet_fec!V60)</f>
        <v>0.8168593163165806</v>
      </c>
      <c r="W60" s="45">
        <f>IF(RES_hhdet_tes!W60=0,"",RES_hhdet_tes!W60/RES_hhdet_fec!W60)</f>
        <v>0.83211895795836643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0.49844452264945988</v>
      </c>
      <c r="C62" s="119">
        <f>IF(RES_hhdet_tes!C62=0,"",RES_hhdet_tes!C62/RES_hhdet_fec!C62)</f>
        <v>0.50897104268060223</v>
      </c>
      <c r="D62" s="119">
        <f>IF(RES_hhdet_tes!D62=0,"",RES_hhdet_tes!D62/RES_hhdet_fec!D62)</f>
        <v>0.51737269147816689</v>
      </c>
      <c r="E62" s="119">
        <f>IF(RES_hhdet_tes!E62=0,"",RES_hhdet_tes!E62/RES_hhdet_fec!E62)</f>
        <v>0.53359918187604904</v>
      </c>
      <c r="F62" s="119">
        <f>IF(RES_hhdet_tes!F62=0,"",RES_hhdet_tes!F62/RES_hhdet_fec!F62)</f>
        <v>0.54383600918049435</v>
      </c>
      <c r="G62" s="119">
        <f>IF(RES_hhdet_tes!G62=0,"",RES_hhdet_tes!G62/RES_hhdet_fec!G62)</f>
        <v>0.55734105846743953</v>
      </c>
      <c r="H62" s="119">
        <f>IF(RES_hhdet_tes!H62=0,"",RES_hhdet_tes!H62/RES_hhdet_fec!H62)</f>
        <v>0.56957987985106473</v>
      </c>
      <c r="I62" s="119">
        <f>IF(RES_hhdet_tes!I62=0,"",RES_hhdet_tes!I62/RES_hhdet_fec!I62)</f>
        <v>0.57370831633257235</v>
      </c>
      <c r="J62" s="119">
        <f>IF(RES_hhdet_tes!J62=0,"",RES_hhdet_tes!J62/RES_hhdet_fec!J62)</f>
        <v>0.58805982252321198</v>
      </c>
      <c r="K62" s="119">
        <f>IF(RES_hhdet_tes!K62=0,"",RES_hhdet_tes!K62/RES_hhdet_fec!K62)</f>
        <v>0.60547034330118243</v>
      </c>
      <c r="L62" s="119">
        <f>IF(RES_hhdet_tes!L62=0,"",RES_hhdet_tes!L62/RES_hhdet_fec!L62)</f>
        <v>0.61245242634214037</v>
      </c>
      <c r="M62" s="119">
        <f>IF(RES_hhdet_tes!M62=0,"",RES_hhdet_tes!M62/RES_hhdet_fec!M62)</f>
        <v>0.62701373423929718</v>
      </c>
      <c r="N62" s="119">
        <f>IF(RES_hhdet_tes!N62=0,"",RES_hhdet_tes!N62/RES_hhdet_fec!N62)</f>
        <v>0.63453999259792415</v>
      </c>
      <c r="O62" s="119">
        <f>IF(RES_hhdet_tes!O62=0,"",RES_hhdet_tes!O62/RES_hhdet_fec!O62)</f>
        <v>0.64366263088122</v>
      </c>
      <c r="P62" s="119">
        <f>IF(RES_hhdet_tes!P62=0,"",RES_hhdet_tes!P62/RES_hhdet_fec!P62)</f>
        <v>0.64589158339031028</v>
      </c>
      <c r="Q62" s="119">
        <f>IF(RES_hhdet_tes!Q62=0,"",RES_hhdet_tes!Q62/RES_hhdet_fec!Q62)</f>
        <v>0.66171190353623455</v>
      </c>
      <c r="R62" s="119">
        <f>IF(RES_hhdet_tes!R62=0,"",RES_hhdet_tes!R62/RES_hhdet_fec!R62)</f>
        <v>0.6757377078785437</v>
      </c>
      <c r="S62" s="119">
        <f>IF(RES_hhdet_tes!S62=0,"",RES_hhdet_tes!S62/RES_hhdet_fec!S62)</f>
        <v>0.69955710285909256</v>
      </c>
      <c r="T62" s="119">
        <f>IF(RES_hhdet_tes!T62=0,"",RES_hhdet_tes!T62/RES_hhdet_fec!T62)</f>
        <v>0.70942429483963143</v>
      </c>
      <c r="U62" s="119">
        <f>IF(RES_hhdet_tes!U62=0,"",RES_hhdet_tes!U62/RES_hhdet_fec!U62)</f>
        <v>0.72591531092298978</v>
      </c>
      <c r="V62" s="119">
        <f>IF(RES_hhdet_tes!V62=0,"",RES_hhdet_tes!V62/RES_hhdet_fec!V62)</f>
        <v>0.73925291661528436</v>
      </c>
      <c r="W62" s="119">
        <f>IF(RES_hhdet_tes!W62=0,"",RES_hhdet_tes!W62/RES_hhdet_fec!W62)</f>
        <v>0.74851838560577366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0.48020454040593274</v>
      </c>
      <c r="C63" s="124">
        <f>IF(RES_hhdet_tes!C63=0,"",RES_hhdet_tes!C63/RES_hhdet_fec!C63)</f>
        <v>0.49019593428895797</v>
      </c>
      <c r="D63" s="124">
        <f>IF(RES_hhdet_tes!D63=0,"",RES_hhdet_tes!D63/RES_hhdet_fec!D63)</f>
        <v>0.50207456146553453</v>
      </c>
      <c r="E63" s="124">
        <f>IF(RES_hhdet_tes!E63=0,"",RES_hhdet_tes!E63/RES_hhdet_fec!E63)</f>
        <v>0.51480504996229404</v>
      </c>
      <c r="F63" s="124">
        <f>IF(RES_hhdet_tes!F63=0,"",RES_hhdet_tes!F63/RES_hhdet_fec!F63)</f>
        <v>0.52526520017982736</v>
      </c>
      <c r="G63" s="124">
        <f>IF(RES_hhdet_tes!G63=0,"",RES_hhdet_tes!G63/RES_hhdet_fec!G63)</f>
        <v>0.53441188940476492</v>
      </c>
      <c r="H63" s="124">
        <f>IF(RES_hhdet_tes!H63=0,"",RES_hhdet_tes!H63/RES_hhdet_fec!H63)</f>
        <v>0.54683677595836921</v>
      </c>
      <c r="I63" s="124">
        <f>IF(RES_hhdet_tes!I63=0,"",RES_hhdet_tes!I63/RES_hhdet_fec!I63)</f>
        <v>0.55784584842202001</v>
      </c>
      <c r="J63" s="124">
        <f>IF(RES_hhdet_tes!J63=0,"",RES_hhdet_tes!J63/RES_hhdet_fec!J63)</f>
        <v>0.56939162283269873</v>
      </c>
      <c r="K63" s="124">
        <f>IF(RES_hhdet_tes!K63=0,"",RES_hhdet_tes!K63/RES_hhdet_fec!K63)</f>
        <v>0.57886164023957576</v>
      </c>
      <c r="L63" s="124">
        <f>IF(RES_hhdet_tes!L63=0,"",RES_hhdet_tes!L63/RES_hhdet_fec!L63)</f>
        <v>0.5904144744504235</v>
      </c>
      <c r="M63" s="124">
        <f>IF(RES_hhdet_tes!M63=0,"",RES_hhdet_tes!M63/RES_hhdet_fec!M63)</f>
        <v>0.60121642405377351</v>
      </c>
      <c r="N63" s="124">
        <f>IF(RES_hhdet_tes!N63=0,"",RES_hhdet_tes!N63/RES_hhdet_fec!N63)</f>
        <v>0.61367544112196182</v>
      </c>
      <c r="O63" s="124">
        <f>IF(RES_hhdet_tes!O63=0,"",RES_hhdet_tes!O63/RES_hhdet_fec!O63)</f>
        <v>0.62495956468590697</v>
      </c>
      <c r="P63" s="124">
        <f>IF(RES_hhdet_tes!P63=0,"",RES_hhdet_tes!P63/RES_hhdet_fec!P63)</f>
        <v>0.63260522997355872</v>
      </c>
      <c r="Q63" s="124">
        <f>IF(RES_hhdet_tes!Q63=0,"",RES_hhdet_tes!Q63/RES_hhdet_fec!Q63)</f>
        <v>0.64089649578270647</v>
      </c>
      <c r="R63" s="124">
        <f>IF(RES_hhdet_tes!R63=0,"",RES_hhdet_tes!R63/RES_hhdet_fec!R63)</f>
        <v>0.65779863529302474</v>
      </c>
      <c r="S63" s="124">
        <f>IF(RES_hhdet_tes!S63=0,"",RES_hhdet_tes!S63/RES_hhdet_fec!S63)</f>
        <v>0.67553552947236528</v>
      </c>
      <c r="T63" s="124">
        <f>IF(RES_hhdet_tes!T63=0,"",RES_hhdet_tes!T63/RES_hhdet_fec!T63)</f>
        <v>0.69218486326637474</v>
      </c>
      <c r="U63" s="124">
        <f>IF(RES_hhdet_tes!U63=0,"",RES_hhdet_tes!U63/RES_hhdet_fec!U63)</f>
        <v>0.70563461247389336</v>
      </c>
      <c r="V63" s="124">
        <f>IF(RES_hhdet_tes!V63=0,"",RES_hhdet_tes!V63/RES_hhdet_fec!V63)</f>
        <v>0.71749565198060206</v>
      </c>
      <c r="W63" s="124">
        <f>IF(RES_hhdet_tes!W63=0,"",RES_hhdet_tes!W63/RES_hhdet_fec!W63)</f>
        <v>0.72818774278813037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0.4747836937071222</v>
      </c>
      <c r="C64" s="111">
        <f>IF(RES_hhdet_tes!C64=0,"",RES_hhdet_tes!C64/RES_hhdet_fec!C64)</f>
        <v>0.48476384004485656</v>
      </c>
      <c r="D64" s="111">
        <f>IF(RES_hhdet_tes!D64=0,"",RES_hhdet_tes!D64/RES_hhdet_fec!D64)</f>
        <v>0.4968162888490873</v>
      </c>
      <c r="E64" s="111">
        <f>IF(RES_hhdet_tes!E64=0,"",RES_hhdet_tes!E64/RES_hhdet_fec!E64)</f>
        <v>0.50988778121622269</v>
      </c>
      <c r="F64" s="111">
        <f>IF(RES_hhdet_tes!F64=0,"",RES_hhdet_tes!F64/RES_hhdet_fec!F64)</f>
        <v>0.52036643297438834</v>
      </c>
      <c r="G64" s="111">
        <f>IF(RES_hhdet_tes!G64=0,"",RES_hhdet_tes!G64/RES_hhdet_fec!G64)</f>
        <v>0.52968809583502041</v>
      </c>
      <c r="H64" s="111">
        <f>IF(RES_hhdet_tes!H64=0,"",RES_hhdet_tes!H64/RES_hhdet_fec!H64)</f>
        <v>0.54232138813414088</v>
      </c>
      <c r="I64" s="111">
        <f>IF(RES_hhdet_tes!I64=0,"",RES_hhdet_tes!I64/RES_hhdet_fec!I64)</f>
        <v>0.55338793817326837</v>
      </c>
      <c r="J64" s="111">
        <f>IF(RES_hhdet_tes!J64=0,"",RES_hhdet_tes!J64/RES_hhdet_fec!J64)</f>
        <v>0.56506770783490012</v>
      </c>
      <c r="K64" s="111">
        <f>IF(RES_hhdet_tes!K64=0,"",RES_hhdet_tes!K64/RES_hhdet_fec!K64)</f>
        <v>0.57472036167227958</v>
      </c>
      <c r="L64" s="111">
        <f>IF(RES_hhdet_tes!L64=0,"",RES_hhdet_tes!L64/RES_hhdet_fec!L64)</f>
        <v>0.58634589819301519</v>
      </c>
      <c r="M64" s="111">
        <f>IF(RES_hhdet_tes!M64=0,"",RES_hhdet_tes!M64/RES_hhdet_fec!M64)</f>
        <v>0.59713386367834065</v>
      </c>
      <c r="N64" s="111">
        <f>IF(RES_hhdet_tes!N64=0,"",RES_hhdet_tes!N64/RES_hhdet_fec!N64)</f>
        <v>0.60968577380412303</v>
      </c>
      <c r="O64" s="111">
        <f>IF(RES_hhdet_tes!O64=0,"",RES_hhdet_tes!O64/RES_hhdet_fec!O64)</f>
        <v>0.62096051658182261</v>
      </c>
      <c r="P64" s="111">
        <f>IF(RES_hhdet_tes!P64=0,"",RES_hhdet_tes!P64/RES_hhdet_fec!P64)</f>
        <v>0.62859214670642494</v>
      </c>
      <c r="Q64" s="111">
        <f>IF(RES_hhdet_tes!Q64=0,"",RES_hhdet_tes!Q64/RES_hhdet_fec!Q64)</f>
        <v>0.63707308311665545</v>
      </c>
      <c r="R64" s="111">
        <f>IF(RES_hhdet_tes!R64=0,"",RES_hhdet_tes!R64/RES_hhdet_fec!R64)</f>
        <v>0.65405008900268902</v>
      </c>
      <c r="S64" s="111">
        <f>IF(RES_hhdet_tes!S64=0,"",RES_hhdet_tes!S64/RES_hhdet_fec!S64)</f>
        <v>0.67194488508021799</v>
      </c>
      <c r="T64" s="111">
        <f>IF(RES_hhdet_tes!T64=0,"",RES_hhdet_tes!T64/RES_hhdet_fec!T64)</f>
        <v>0.68867151936117776</v>
      </c>
      <c r="U64" s="111">
        <f>IF(RES_hhdet_tes!U64=0,"",RES_hhdet_tes!U64/RES_hhdet_fec!U64)</f>
        <v>0.7022492091364031</v>
      </c>
      <c r="V64" s="111">
        <f>IF(RES_hhdet_tes!V64=0,"",RES_hhdet_tes!V64/RES_hhdet_fec!V64)</f>
        <v>0.71418622757434724</v>
      </c>
      <c r="W64" s="111">
        <f>IF(RES_hhdet_tes!W64=0,"",RES_hhdet_tes!W64/RES_hhdet_fec!W64)</f>
        <v>0.72494288166873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1.6972956810825837</v>
      </c>
      <c r="C66" s="124">
        <f>IF(RES_hhdet_tes!C66=0,"",RES_hhdet_tes!C66/RES_hhdet_fec!C66)</f>
        <v>1.8461607586819189</v>
      </c>
      <c r="D66" s="124">
        <f>IF(RES_hhdet_tes!D66=0,"",RES_hhdet_tes!D66/RES_hhdet_fec!D66)</f>
        <v>1.9647064754020522</v>
      </c>
      <c r="E66" s="124">
        <f>IF(RES_hhdet_tes!E66=0,"",RES_hhdet_tes!E66/RES_hhdet_fec!E66)</f>
        <v>2.0927717095179315</v>
      </c>
      <c r="F66" s="124">
        <f>IF(RES_hhdet_tes!F66=0,"",RES_hhdet_tes!F66/RES_hhdet_fec!F66)</f>
        <v>2.230224704362509</v>
      </c>
      <c r="G66" s="124">
        <f>IF(RES_hhdet_tes!G66=0,"",RES_hhdet_tes!G66/RES_hhdet_fec!G66)</f>
        <v>2.3307013068310116</v>
      </c>
      <c r="H66" s="124">
        <f>IF(RES_hhdet_tes!H66=0,"",RES_hhdet_tes!H66/RES_hhdet_fec!H66)</f>
        <v>2.3842741233294618</v>
      </c>
      <c r="I66" s="124">
        <f>IF(RES_hhdet_tes!I66=0,"",RES_hhdet_tes!I66/RES_hhdet_fec!I66)</f>
        <v>2.4399999544476652</v>
      </c>
      <c r="J66" s="124">
        <f>IF(RES_hhdet_tes!J66=0,"",RES_hhdet_tes!J66/RES_hhdet_fec!J66)</f>
        <v>2.482418136695109</v>
      </c>
      <c r="K66" s="124">
        <f>IF(RES_hhdet_tes!K66=0,"",RES_hhdet_tes!K66/RES_hhdet_fec!K66)</f>
        <v>2.5352475076378296</v>
      </c>
      <c r="L66" s="124">
        <f>IF(RES_hhdet_tes!L66=0,"",RES_hhdet_tes!L66/RES_hhdet_fec!L66)</f>
        <v>2.5911956753236307</v>
      </c>
      <c r="M66" s="124">
        <f>IF(RES_hhdet_tes!M66=0,"",RES_hhdet_tes!M66/RES_hhdet_fec!M66)</f>
        <v>2.6564993395146126</v>
      </c>
      <c r="N66" s="124">
        <f>IF(RES_hhdet_tes!N66=0,"",RES_hhdet_tes!N66/RES_hhdet_fec!N66)</f>
        <v>2.7406690476488529</v>
      </c>
      <c r="O66" s="124">
        <f>IF(RES_hhdet_tes!O66=0,"",RES_hhdet_tes!O66/RES_hhdet_fec!O66)</f>
        <v>2.8325404837139891</v>
      </c>
      <c r="P66" s="124">
        <f>IF(RES_hhdet_tes!P66=0,"",RES_hhdet_tes!P66/RES_hhdet_fec!P66)</f>
        <v>2.9084368793839537</v>
      </c>
      <c r="Q66" s="124">
        <f>IF(RES_hhdet_tes!Q66=0,"",RES_hhdet_tes!Q66/RES_hhdet_fec!Q66)</f>
        <v>3.0219098246767309</v>
      </c>
      <c r="R66" s="124">
        <f>IF(RES_hhdet_tes!R66=0,"",RES_hhdet_tes!R66/RES_hhdet_fec!R66)</f>
        <v>3.1462363874687389</v>
      </c>
      <c r="S66" s="124">
        <f>IF(RES_hhdet_tes!S66=0,"",RES_hhdet_tes!S66/RES_hhdet_fec!S66)</f>
        <v>3.2881751364902239</v>
      </c>
      <c r="T66" s="124">
        <f>IF(RES_hhdet_tes!T66=0,"",RES_hhdet_tes!T66/RES_hhdet_fec!T66)</f>
        <v>3.4106874992155025</v>
      </c>
      <c r="U66" s="124">
        <f>IF(RES_hhdet_tes!U66=0,"",RES_hhdet_tes!U66/RES_hhdet_fec!U66)</f>
        <v>3.5038509949484156</v>
      </c>
      <c r="V66" s="124">
        <f>IF(RES_hhdet_tes!V66=0,"",RES_hhdet_tes!V66/RES_hhdet_fec!V66)</f>
        <v>3.5702708555762577</v>
      </c>
      <c r="W66" s="124">
        <f>IF(RES_hhdet_tes!W66=0,"",RES_hhdet_tes!W66/RES_hhdet_fec!W66)</f>
        <v>3.6168840394731969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1.6972956810825837</v>
      </c>
      <c r="C67" s="111">
        <f>IF(RES_hhdet_tes!C67=0,"",RES_hhdet_tes!C67/RES_hhdet_fec!C67)</f>
        <v>1.8461607586819189</v>
      </c>
      <c r="D67" s="111">
        <f>IF(RES_hhdet_tes!D67=0,"",RES_hhdet_tes!D67/RES_hhdet_fec!D67)</f>
        <v>1.9647064754020522</v>
      </c>
      <c r="E67" s="111">
        <f>IF(RES_hhdet_tes!E67=0,"",RES_hhdet_tes!E67/RES_hhdet_fec!E67)</f>
        <v>2.0927717095179315</v>
      </c>
      <c r="F67" s="111">
        <f>IF(RES_hhdet_tes!F67=0,"",RES_hhdet_tes!F67/RES_hhdet_fec!F67)</f>
        <v>2.230224704362509</v>
      </c>
      <c r="G67" s="111">
        <f>IF(RES_hhdet_tes!G67=0,"",RES_hhdet_tes!G67/RES_hhdet_fec!G67)</f>
        <v>2.3307013068310116</v>
      </c>
      <c r="H67" s="111">
        <f>IF(RES_hhdet_tes!H67=0,"",RES_hhdet_tes!H67/RES_hhdet_fec!H67)</f>
        <v>2.3842741233294618</v>
      </c>
      <c r="I67" s="111">
        <f>IF(RES_hhdet_tes!I67=0,"",RES_hhdet_tes!I67/RES_hhdet_fec!I67)</f>
        <v>2.4399999544476652</v>
      </c>
      <c r="J67" s="111">
        <f>IF(RES_hhdet_tes!J67=0,"",RES_hhdet_tes!J67/RES_hhdet_fec!J67)</f>
        <v>2.482418136695109</v>
      </c>
      <c r="K67" s="111">
        <f>IF(RES_hhdet_tes!K67=0,"",RES_hhdet_tes!K67/RES_hhdet_fec!K67)</f>
        <v>2.5352475076378296</v>
      </c>
      <c r="L67" s="111">
        <f>IF(RES_hhdet_tes!L67=0,"",RES_hhdet_tes!L67/RES_hhdet_fec!L67)</f>
        <v>2.5911956753236307</v>
      </c>
      <c r="M67" s="111">
        <f>IF(RES_hhdet_tes!M67=0,"",RES_hhdet_tes!M67/RES_hhdet_fec!M67)</f>
        <v>2.6564993395146126</v>
      </c>
      <c r="N67" s="111">
        <f>IF(RES_hhdet_tes!N67=0,"",RES_hhdet_tes!N67/RES_hhdet_fec!N67)</f>
        <v>2.7406690476488529</v>
      </c>
      <c r="O67" s="111">
        <f>IF(RES_hhdet_tes!O67=0,"",RES_hhdet_tes!O67/RES_hhdet_fec!O67)</f>
        <v>2.8325404837139891</v>
      </c>
      <c r="P67" s="111">
        <f>IF(RES_hhdet_tes!P67=0,"",RES_hhdet_tes!P67/RES_hhdet_fec!P67)</f>
        <v>2.9084368793839537</v>
      </c>
      <c r="Q67" s="111">
        <f>IF(RES_hhdet_tes!Q67=0,"",RES_hhdet_tes!Q67/RES_hhdet_fec!Q67)</f>
        <v>3.0219098246767309</v>
      </c>
      <c r="R67" s="111">
        <f>IF(RES_hhdet_tes!R67=0,"",RES_hhdet_tes!R67/RES_hhdet_fec!R67)</f>
        <v>3.1462363874687389</v>
      </c>
      <c r="S67" s="111">
        <f>IF(RES_hhdet_tes!S67=0,"",RES_hhdet_tes!S67/RES_hhdet_fec!S67)</f>
        <v>3.2881751364902239</v>
      </c>
      <c r="T67" s="111">
        <f>IF(RES_hhdet_tes!T67=0,"",RES_hhdet_tes!T67/RES_hhdet_fec!T67)</f>
        <v>3.4106874992155025</v>
      </c>
      <c r="U67" s="111">
        <f>IF(RES_hhdet_tes!U67=0,"",RES_hhdet_tes!U67/RES_hhdet_fec!U67)</f>
        <v>3.5038509949484156</v>
      </c>
      <c r="V67" s="111">
        <f>IF(RES_hhdet_tes!V67=0,"",RES_hhdet_tes!V67/RES_hhdet_fec!V67)</f>
        <v>3.5702708555762577</v>
      </c>
      <c r="W67" s="111">
        <f>IF(RES_hhdet_tes!W67=0,"",RES_hhdet_tes!W67/RES_hhdet_fec!W67)</f>
        <v>3.6168840394731969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0.50394997018022858</v>
      </c>
      <c r="C68" s="124">
        <f>IF(RES_hhdet_tes!C68=0,"",RES_hhdet_tes!C68/RES_hhdet_fec!C68)</f>
        <v>0.51029135017027083</v>
      </c>
      <c r="D68" s="124">
        <f>IF(RES_hhdet_tes!D68=0,"",RES_hhdet_tes!D68/RES_hhdet_fec!D68)</f>
        <v>0.51625462283031354</v>
      </c>
      <c r="E68" s="124">
        <f>IF(RES_hhdet_tes!E68=0,"",RES_hhdet_tes!E68/RES_hhdet_fec!E68)</f>
        <v>0.52508423008944805</v>
      </c>
      <c r="F68" s="124">
        <f>IF(RES_hhdet_tes!F68=0,"",RES_hhdet_tes!F68/RES_hhdet_fec!F68)</f>
        <v>0.53180068819608473</v>
      </c>
      <c r="G68" s="124">
        <f>IF(RES_hhdet_tes!G68=0,"",RES_hhdet_tes!G68/RES_hhdet_fec!G68)</f>
        <v>0.53612731177317319</v>
      </c>
      <c r="H68" s="124">
        <f>IF(RES_hhdet_tes!H68=0,"",RES_hhdet_tes!H68/RES_hhdet_fec!H68)</f>
        <v>0.54467594361575933</v>
      </c>
      <c r="I68" s="124">
        <f>IF(RES_hhdet_tes!I68=0,"",RES_hhdet_tes!I68/RES_hhdet_fec!I68)</f>
        <v>0.55149319994255175</v>
      </c>
      <c r="J68" s="124">
        <f>IF(RES_hhdet_tes!J68=0,"",RES_hhdet_tes!J68/RES_hhdet_fec!J68)</f>
        <v>0.5612129640586383</v>
      </c>
      <c r="K68" s="124">
        <f>IF(RES_hhdet_tes!K68=0,"",RES_hhdet_tes!K68/RES_hhdet_fec!K68)</f>
        <v>0.56738532883777293</v>
      </c>
      <c r="L68" s="124">
        <f>IF(RES_hhdet_tes!L68=0,"",RES_hhdet_tes!L68/RES_hhdet_fec!L68)</f>
        <v>0.57650797769192685</v>
      </c>
      <c r="M68" s="124">
        <f>IF(RES_hhdet_tes!M68=0,"",RES_hhdet_tes!M68/RES_hhdet_fec!M68)</f>
        <v>0.58439954712836084</v>
      </c>
      <c r="N68" s="124">
        <f>IF(RES_hhdet_tes!N68=0,"",RES_hhdet_tes!N68/RES_hhdet_fec!N68)</f>
        <v>0.5919808006016245</v>
      </c>
      <c r="O68" s="124">
        <f>IF(RES_hhdet_tes!O68=0,"",RES_hhdet_tes!O68/RES_hhdet_fec!O68)</f>
        <v>0.59790874049952469</v>
      </c>
      <c r="P68" s="124">
        <f>IF(RES_hhdet_tes!P68=0,"",RES_hhdet_tes!P68/RES_hhdet_fec!P68)</f>
        <v>0.60537017670012749</v>
      </c>
      <c r="Q68" s="124">
        <f>IF(RES_hhdet_tes!Q68=0,"",RES_hhdet_tes!Q68/RES_hhdet_fec!Q68)</f>
        <v>0.6134636719849017</v>
      </c>
      <c r="R68" s="124">
        <f>IF(RES_hhdet_tes!R68=0,"",RES_hhdet_tes!R68/RES_hhdet_fec!R68)</f>
        <v>0.6311775581751895</v>
      </c>
      <c r="S68" s="124">
        <f>IF(RES_hhdet_tes!S68=0,"",RES_hhdet_tes!S68/RES_hhdet_fec!S68)</f>
        <v>0.65068831270963612</v>
      </c>
      <c r="T68" s="124">
        <f>IF(RES_hhdet_tes!T68=0,"",RES_hhdet_tes!T68/RES_hhdet_fec!T68)</f>
        <v>0.67029737983956716</v>
      </c>
      <c r="U68" s="124">
        <f>IF(RES_hhdet_tes!U68=0,"",RES_hhdet_tes!U68/RES_hhdet_fec!U68)</f>
        <v>0.68594789468518469</v>
      </c>
      <c r="V68" s="124">
        <f>IF(RES_hhdet_tes!V68=0,"",RES_hhdet_tes!V68/RES_hhdet_fec!V68)</f>
        <v>0.69918559619660892</v>
      </c>
      <c r="W68" s="124">
        <f>IF(RES_hhdet_tes!W68=0,"",RES_hhdet_tes!W68/RES_hhdet_fec!W68)</f>
        <v>0.71092747772284348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0.50004647676429981</v>
      </c>
      <c r="C69" s="111">
        <f>IF(RES_hhdet_tes!C69=0,"",RES_hhdet_tes!C69/RES_hhdet_fec!C69)</f>
        <v>0.50632337866898391</v>
      </c>
      <c r="D69" s="111">
        <f>IF(RES_hhdet_tes!D69=0,"",RES_hhdet_tes!D69/RES_hhdet_fec!D69)</f>
        <v>0.51463483803157783</v>
      </c>
      <c r="E69" s="111">
        <f>IF(RES_hhdet_tes!E69=0,"",RES_hhdet_tes!E69/RES_hhdet_fec!E69)</f>
        <v>0.52208435949541243</v>
      </c>
      <c r="F69" s="111">
        <f>IF(RES_hhdet_tes!F69=0,"",RES_hhdet_tes!F69/RES_hhdet_fec!F69)</f>
        <v>0.52844138040491817</v>
      </c>
      <c r="G69" s="111">
        <f>IF(RES_hhdet_tes!G69=0,"",RES_hhdet_tes!G69/RES_hhdet_fec!G69)</f>
        <v>0.53501221762992146</v>
      </c>
      <c r="H69" s="111">
        <f>IF(RES_hhdet_tes!H69=0,"",RES_hhdet_tes!H69/RES_hhdet_fec!H69)</f>
        <v>0.54213487186259257</v>
      </c>
      <c r="I69" s="111">
        <f>IF(RES_hhdet_tes!I69=0,"",RES_hhdet_tes!I69/RES_hhdet_fec!I69)</f>
        <v>0.54890115943287998</v>
      </c>
      <c r="J69" s="111">
        <f>IF(RES_hhdet_tes!J69=0,"",RES_hhdet_tes!J69/RES_hhdet_fec!J69)</f>
        <v>0.55532651785586018</v>
      </c>
      <c r="K69" s="111">
        <f>IF(RES_hhdet_tes!K69=0,"",RES_hhdet_tes!K69/RES_hhdet_fec!K69)</f>
        <v>0.56142011738401731</v>
      </c>
      <c r="L69" s="111">
        <f>IF(RES_hhdet_tes!L69=0,"",RES_hhdet_tes!L69/RES_hhdet_fec!L69)</f>
        <v>0.56801173914891445</v>
      </c>
      <c r="M69" s="111">
        <f>IF(RES_hhdet_tes!M69=0,"",RES_hhdet_tes!M69/RES_hhdet_fec!M69)</f>
        <v>0.57466529931631405</v>
      </c>
      <c r="N69" s="111">
        <f>IF(RES_hhdet_tes!N69=0,"",RES_hhdet_tes!N69/RES_hhdet_fec!N69)</f>
        <v>0.58390837615795022</v>
      </c>
      <c r="O69" s="111">
        <f>IF(RES_hhdet_tes!O69=0,"",RES_hhdet_tes!O69/RES_hhdet_fec!O69)</f>
        <v>0.59319283972426351</v>
      </c>
      <c r="P69" s="111">
        <f>IF(RES_hhdet_tes!P69=0,"",RES_hhdet_tes!P69/RES_hhdet_fec!P69)</f>
        <v>0.60040405804100649</v>
      </c>
      <c r="Q69" s="111">
        <f>IF(RES_hhdet_tes!Q69=0,"",RES_hhdet_tes!Q69/RES_hhdet_fec!Q69)</f>
        <v>0.61045526295871233</v>
      </c>
      <c r="R69" s="111">
        <f>IF(RES_hhdet_tes!R69=0,"",RES_hhdet_tes!R69/RES_hhdet_fec!R69)</f>
        <v>0.62736944062710365</v>
      </c>
      <c r="S69" s="111">
        <f>IF(RES_hhdet_tes!S69=0,"",RES_hhdet_tes!S69/RES_hhdet_fec!S69)</f>
        <v>0.64549523190584401</v>
      </c>
      <c r="T69" s="111">
        <f>IF(RES_hhdet_tes!T69=0,"",RES_hhdet_tes!T69/RES_hhdet_fec!T69)</f>
        <v>0.66168863922788346</v>
      </c>
      <c r="U69" s="111">
        <f>IF(RES_hhdet_tes!U69=0,"",RES_hhdet_tes!U69/RES_hhdet_fec!U69)</f>
        <v>0.67790667110665481</v>
      </c>
      <c r="V69" s="111">
        <f>IF(RES_hhdet_tes!V69=0,"",RES_hhdet_tes!V69/RES_hhdet_fec!V69)</f>
        <v>0.69357197522109693</v>
      </c>
      <c r="W69" s="111">
        <f>IF(RES_hhdet_tes!W69=0,"",RES_hhdet_tes!W69/RES_hhdet_fec!W69)</f>
        <v>0.7089093698675093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0.8991655531043643</v>
      </c>
      <c r="C70" s="111">
        <f>IF(RES_hhdet_tes!C70=0,"",RES_hhdet_tes!C70/RES_hhdet_fec!C70)</f>
        <v>0.82135025883772372</v>
      </c>
      <c r="D70" s="111">
        <f>IF(RES_hhdet_tes!D70=0,"",RES_hhdet_tes!D70/RES_hhdet_fec!D70)</f>
        <v>0.91914032766247011</v>
      </c>
      <c r="E70" s="111">
        <f>IF(RES_hhdet_tes!E70=0,"",RES_hhdet_tes!E70/RES_hhdet_fec!E70)</f>
        <v>0.9489173843489962</v>
      </c>
      <c r="F70" s="111">
        <f>IF(RES_hhdet_tes!F70=0,"",RES_hhdet_tes!F70/RES_hhdet_fec!F70)</f>
        <v>0.93529181404398865</v>
      </c>
      <c r="G70" s="111">
        <f>IF(RES_hhdet_tes!G70=0,"",RES_hhdet_tes!G70/RES_hhdet_fec!G70)</f>
        <v>0.93689082803759116</v>
      </c>
      <c r="H70" s="111">
        <f>IF(RES_hhdet_tes!H70=0,"",RES_hhdet_tes!H70/RES_hhdet_fec!H70)</f>
        <v>0.92010543369425668</v>
      </c>
      <c r="I70" s="111">
        <f>IF(RES_hhdet_tes!I70=0,"",RES_hhdet_tes!I70/RES_hhdet_fec!I70)</f>
        <v>0.93424563060197841</v>
      </c>
      <c r="J70" s="111">
        <f>IF(RES_hhdet_tes!J70=0,"",RES_hhdet_tes!J70/RES_hhdet_fec!J70)</f>
        <v>0.9403196858284455</v>
      </c>
      <c r="K70" s="111">
        <f>IF(RES_hhdet_tes!K70=0,"",RES_hhdet_tes!K70/RES_hhdet_fec!K70)</f>
        <v>0.94480764844126874</v>
      </c>
      <c r="L70" s="111">
        <f>IF(RES_hhdet_tes!L70=0,"",RES_hhdet_tes!L70/RES_hhdet_fec!L70)</f>
        <v>0.94671543553969073</v>
      </c>
      <c r="M70" s="111">
        <f>IF(RES_hhdet_tes!M70=0,"",RES_hhdet_tes!M70/RES_hhdet_fec!M70)</f>
        <v>0.92535891415219473</v>
      </c>
      <c r="N70" s="111">
        <f>IF(RES_hhdet_tes!N70=0,"",RES_hhdet_tes!N70/RES_hhdet_fec!N70)</f>
        <v>0.9471323515811505</v>
      </c>
      <c r="O70" s="111">
        <f>IF(RES_hhdet_tes!O70=0,"",RES_hhdet_tes!O70/RES_hhdet_fec!O70)</f>
        <v>0.96436793679883159</v>
      </c>
      <c r="P70" s="111">
        <f>IF(RES_hhdet_tes!P70=0,"",RES_hhdet_tes!P70/RES_hhdet_fec!P70)</f>
        <v>0.94114802694367827</v>
      </c>
      <c r="Q70" s="111">
        <f>IF(RES_hhdet_tes!Q70=0,"",RES_hhdet_tes!Q70/RES_hhdet_fec!Q70)</f>
        <v>0.97943003884253443</v>
      </c>
      <c r="R70" s="111">
        <f>IF(RES_hhdet_tes!R70=0,"",RES_hhdet_tes!R70/RES_hhdet_fec!R70)</f>
        <v>0.97435360259211778</v>
      </c>
      <c r="S70" s="111">
        <f>IF(RES_hhdet_tes!S70=0,"",RES_hhdet_tes!S70/RES_hhdet_fec!S70)</f>
        <v>0.96513483945659517</v>
      </c>
      <c r="T70" s="111">
        <f>IF(RES_hhdet_tes!T70=0,"",RES_hhdet_tes!T70/RES_hhdet_fec!T70)</f>
        <v>0.9630968772034082</v>
      </c>
      <c r="U70" s="111">
        <f>IF(RES_hhdet_tes!U70=0,"",RES_hhdet_tes!U70/RES_hhdet_fec!U70)</f>
        <v>0.95753379054243626</v>
      </c>
      <c r="V70" s="111">
        <f>IF(RES_hhdet_tes!V70=0,"",RES_hhdet_tes!V70/RES_hhdet_fec!V70)</f>
        <v>0.96646631972530805</v>
      </c>
      <c r="W70" s="111">
        <f>IF(RES_hhdet_tes!W70=0,"",RES_hhdet_tes!W70/RES_hhdet_fec!W70)</f>
        <v>0.97321306683462028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0.50004647676429981</v>
      </c>
      <c r="C71" s="112">
        <f>IF(RES_hhdet_tes!C71=0,"",RES_hhdet_tes!C71/RES_hhdet_fec!C71)</f>
        <v>0.50004647676429981</v>
      </c>
      <c r="D71" s="112">
        <f>IF(RES_hhdet_tes!D71=0,"",RES_hhdet_tes!D71/RES_hhdet_fec!D71)</f>
        <v>0.50978131285826778</v>
      </c>
      <c r="E71" s="112">
        <f>IF(RES_hhdet_tes!E71=0,"",RES_hhdet_tes!E71/RES_hhdet_fec!E71)</f>
        <v>0.5253095336759559</v>
      </c>
      <c r="F71" s="112">
        <f>IF(RES_hhdet_tes!F71=0,"",RES_hhdet_tes!F71/RES_hhdet_fec!F71)</f>
        <v>0.53083823582013545</v>
      </c>
      <c r="G71" s="112">
        <f>IF(RES_hhdet_tes!G71=0,"",RES_hhdet_tes!G71/RES_hhdet_fec!G71)</f>
        <v>0.53651737664529686</v>
      </c>
      <c r="H71" s="112">
        <f>IF(RES_hhdet_tes!H71=0,"",RES_hhdet_tes!H71/RES_hhdet_fec!H71)</f>
        <v>0.54650877987575919</v>
      </c>
      <c r="I71" s="112">
        <f>IF(RES_hhdet_tes!I71=0,"",RES_hhdet_tes!I71/RES_hhdet_fec!I71)</f>
        <v>0.56089072946595842</v>
      </c>
      <c r="J71" s="112">
        <f>IF(RES_hhdet_tes!J71=0,"",RES_hhdet_tes!J71/RES_hhdet_fec!J71)</f>
        <v>0.57338591879029621</v>
      </c>
      <c r="K71" s="112">
        <f>IF(RES_hhdet_tes!K71=0,"",RES_hhdet_tes!K71/RES_hhdet_fec!K71)</f>
        <v>0.58287844189657401</v>
      </c>
      <c r="L71" s="112">
        <f>IF(RES_hhdet_tes!L71=0,"",RES_hhdet_tes!L71/RES_hhdet_fec!L71)</f>
        <v>0.58863548578253955</v>
      </c>
      <c r="M71" s="112">
        <f>IF(RES_hhdet_tes!M71=0,"",RES_hhdet_tes!M71/RES_hhdet_fec!M71)</f>
        <v>0.59045986680625262</v>
      </c>
      <c r="N71" s="112">
        <f>IF(RES_hhdet_tes!N71=0,"",RES_hhdet_tes!N71/RES_hhdet_fec!N71)</f>
        <v>0.59243046608607097</v>
      </c>
      <c r="O71" s="112">
        <f>IF(RES_hhdet_tes!O71=0,"",RES_hhdet_tes!O71/RES_hhdet_fec!O71)</f>
        <v>0.6019766270990593</v>
      </c>
      <c r="P71" s="112">
        <f>IF(RES_hhdet_tes!P71=0,"",RES_hhdet_tes!P71/RES_hhdet_fec!P71)</f>
        <v>0.60686446401289751</v>
      </c>
      <c r="Q71" s="112">
        <f>IF(RES_hhdet_tes!Q71=0,"",RES_hhdet_tes!Q71/RES_hhdet_fec!Q71)</f>
        <v>0.63113335364165901</v>
      </c>
      <c r="R71" s="112">
        <f>IF(RES_hhdet_tes!R71=0,"",RES_hhdet_tes!R71/RES_hhdet_fec!R71)</f>
        <v>0.64900813115494527</v>
      </c>
      <c r="S71" s="112">
        <f>IF(RES_hhdet_tes!S71=0,"",RES_hhdet_tes!S71/RES_hhdet_fec!S71)</f>
        <v>0.6564677302214611</v>
      </c>
      <c r="T71" s="112">
        <f>IF(RES_hhdet_tes!T71=0,"",RES_hhdet_tes!T71/RES_hhdet_fec!T71)</f>
        <v>0.66724237877779169</v>
      </c>
      <c r="U71" s="112">
        <f>IF(RES_hhdet_tes!U71=0,"",RES_hhdet_tes!U71/RES_hhdet_fec!U71)</f>
        <v>0.67897820033270873</v>
      </c>
      <c r="V71" s="112">
        <f>IF(RES_hhdet_tes!V71=0,"",RES_hhdet_tes!V71/RES_hhdet_fec!V71)</f>
        <v>0.69167249290169086</v>
      </c>
      <c r="W71" s="112">
        <f>IF(RES_hhdet_tes!W71=0,"",RES_hhdet_tes!W71/RES_hhdet_fec!W71)</f>
        <v>0.70858926143439882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0.60080316201620054</v>
      </c>
      <c r="C73" s="112">
        <f>IF(RES_hhdet_tes!C73=0,"",RES_hhdet_tes!C73/RES_hhdet_fec!C73)</f>
        <v>0.60469838872829307</v>
      </c>
      <c r="D73" s="112">
        <f>IF(RES_hhdet_tes!D73=0,"",RES_hhdet_tes!D73/RES_hhdet_fec!D73)</f>
        <v>0.61059699274007251</v>
      </c>
      <c r="E73" s="112">
        <f>IF(RES_hhdet_tes!E73=0,"",RES_hhdet_tes!E73/RES_hhdet_fec!E73)</f>
        <v>0.61858403670627893</v>
      </c>
      <c r="F73" s="112">
        <f>IF(RES_hhdet_tes!F73=0,"",RES_hhdet_tes!F73/RES_hhdet_fec!F73)</f>
        <v>0.61984126554059682</v>
      </c>
      <c r="G73" s="112">
        <f>IF(RES_hhdet_tes!G73=0,"",RES_hhdet_tes!G73/RES_hhdet_fec!G73)</f>
        <v>0.62693642407763073</v>
      </c>
      <c r="H73" s="112">
        <f>IF(RES_hhdet_tes!H73=0,"",RES_hhdet_tes!H73/RES_hhdet_fec!H73)</f>
        <v>0.62996762681102358</v>
      </c>
      <c r="I73" s="112">
        <f>IF(RES_hhdet_tes!I73=0,"",RES_hhdet_tes!I73/RES_hhdet_fec!I73)</f>
        <v>0.63009576734340511</v>
      </c>
      <c r="J73" s="112">
        <f>IF(RES_hhdet_tes!J73=0,"",RES_hhdet_tes!J73/RES_hhdet_fec!J73)</f>
        <v>0.63236371458418594</v>
      </c>
      <c r="K73" s="112">
        <f>IF(RES_hhdet_tes!K73=0,"",RES_hhdet_tes!K73/RES_hhdet_fec!K73)</f>
        <v>0.63251715960663724</v>
      </c>
      <c r="L73" s="112">
        <f>IF(RES_hhdet_tes!L73=0,"",RES_hhdet_tes!L73/RES_hhdet_fec!L73)</f>
        <v>0.6359136841359353</v>
      </c>
      <c r="M73" s="112">
        <f>IF(RES_hhdet_tes!M73=0,"",RES_hhdet_tes!M73/RES_hhdet_fec!M73)</f>
        <v>0.63912460832222562</v>
      </c>
      <c r="N73" s="112">
        <f>IF(RES_hhdet_tes!N73=0,"",RES_hhdet_tes!N73/RES_hhdet_fec!N73)</f>
        <v>0.64047918767896206</v>
      </c>
      <c r="O73" s="112">
        <f>IF(RES_hhdet_tes!O73=0,"",RES_hhdet_tes!O73/RES_hhdet_fec!O73)</f>
        <v>0.64339622975643174</v>
      </c>
      <c r="P73" s="112">
        <f>IF(RES_hhdet_tes!P73=0,"",RES_hhdet_tes!P73/RES_hhdet_fec!P73)</f>
        <v>0.64463530073742259</v>
      </c>
      <c r="Q73" s="112">
        <f>IF(RES_hhdet_tes!Q73=0,"",RES_hhdet_tes!Q73/RES_hhdet_fec!Q73)</f>
        <v>0.64803173629064681</v>
      </c>
      <c r="R73" s="112">
        <f>IF(RES_hhdet_tes!R73=0,"",RES_hhdet_tes!R73/RES_hhdet_fec!R73)</f>
        <v>0.66133160373312982</v>
      </c>
      <c r="S73" s="112">
        <f>IF(RES_hhdet_tes!S73=0,"",RES_hhdet_tes!S73/RES_hhdet_fec!S73)</f>
        <v>0.68414135753353622</v>
      </c>
      <c r="T73" s="112">
        <f>IF(RES_hhdet_tes!T73=0,"",RES_hhdet_tes!T73/RES_hhdet_fec!T73)</f>
        <v>0.71807256246314677</v>
      </c>
      <c r="U73" s="112">
        <f>IF(RES_hhdet_tes!U73=0,"",RES_hhdet_tes!U73/RES_hhdet_fec!U73)</f>
        <v>0.72907039657724482</v>
      </c>
      <c r="V73" s="112">
        <f>IF(RES_hhdet_tes!V73=0,"",RES_hhdet_tes!V73/RES_hhdet_fec!V73)</f>
        <v>0.73347890255379666</v>
      </c>
      <c r="W73" s="112">
        <f>IF(RES_hhdet_tes!W73=0,"",RES_hhdet_tes!W73/RES_hhdet_fec!W73)</f>
        <v>0.7394328899407846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0.93221340857779633</v>
      </c>
      <c r="C74" s="113">
        <f>IF(RES_hhdet_tes!C74=0,"",RES_hhdet_tes!C74/RES_hhdet_fec!C74)</f>
        <v>0.87544858763377442</v>
      </c>
      <c r="D74" s="113">
        <f>IF(RES_hhdet_tes!D74=0,"",RES_hhdet_tes!D74/RES_hhdet_fec!D74)</f>
        <v>0.94460128194499715</v>
      </c>
      <c r="E74" s="113">
        <f>IF(RES_hhdet_tes!E74=0,"",RES_hhdet_tes!E74/RES_hhdet_fec!E74)</f>
        <v>0.96583933864320393</v>
      </c>
      <c r="F74" s="113">
        <f>IF(RES_hhdet_tes!F74=0,"",RES_hhdet_tes!F74/RES_hhdet_fec!F74)</f>
        <v>0.95466962501350217</v>
      </c>
      <c r="G74" s="113">
        <f>IF(RES_hhdet_tes!G74=0,"",RES_hhdet_tes!G74/RES_hhdet_fec!G74)</f>
        <v>0.95574876308407108</v>
      </c>
      <c r="H74" s="113">
        <f>IF(RES_hhdet_tes!H74=0,"",RES_hhdet_tes!H74/RES_hhdet_fec!H74)</f>
        <v>0.94185911497092378</v>
      </c>
      <c r="I74" s="113">
        <f>IF(RES_hhdet_tes!I74=0,"",RES_hhdet_tes!I74/RES_hhdet_fec!I74)</f>
        <v>0.95006434805922757</v>
      </c>
      <c r="J74" s="113">
        <f>IF(RES_hhdet_tes!J74=0,"",RES_hhdet_tes!J74/RES_hhdet_fec!J74)</f>
        <v>0.95328149851928579</v>
      </c>
      <c r="K74" s="113">
        <f>IF(RES_hhdet_tes!K74=0,"",RES_hhdet_tes!K74/RES_hhdet_fec!K74)</f>
        <v>0.95551915839122892</v>
      </c>
      <c r="L74" s="113">
        <f>IF(RES_hhdet_tes!L74=0,"",RES_hhdet_tes!L74/RES_hhdet_fec!L74)</f>
        <v>0.95719829349250163</v>
      </c>
      <c r="M74" s="113">
        <f>IF(RES_hhdet_tes!M74=0,"",RES_hhdet_tes!M74/RES_hhdet_fec!M74)</f>
        <v>0.94074679813637996</v>
      </c>
      <c r="N74" s="113">
        <f>IF(RES_hhdet_tes!N74=0,"",RES_hhdet_tes!N74/RES_hhdet_fec!N74)</f>
        <v>0.95661517266840079</v>
      </c>
      <c r="O74" s="113">
        <f>IF(RES_hhdet_tes!O74=0,"",RES_hhdet_tes!O74/RES_hhdet_fec!O74)</f>
        <v>0.97101341750784309</v>
      </c>
      <c r="P74" s="113">
        <f>IF(RES_hhdet_tes!P74=0,"",RES_hhdet_tes!P74/RES_hhdet_fec!P74)</f>
        <v>0.94875848039545208</v>
      </c>
      <c r="Q74" s="113">
        <f>IF(RES_hhdet_tes!Q74=0,"",RES_hhdet_tes!Q74/RES_hhdet_fec!Q74)</f>
        <v>0.9851483982899808</v>
      </c>
      <c r="R74" s="113">
        <f>IF(RES_hhdet_tes!R74=0,"",RES_hhdet_tes!R74/RES_hhdet_fec!R74)</f>
        <v>0.98178533194965623</v>
      </c>
      <c r="S74" s="113">
        <f>IF(RES_hhdet_tes!S74=0,"",RES_hhdet_tes!S74/RES_hhdet_fec!S74)</f>
        <v>0.97231738441353921</v>
      </c>
      <c r="T74" s="113">
        <f>IF(RES_hhdet_tes!T74=0,"",RES_hhdet_tes!T74/RES_hhdet_fec!T74)</f>
        <v>0.9713969114722345</v>
      </c>
      <c r="U74" s="113">
        <f>IF(RES_hhdet_tes!U74=0,"",RES_hhdet_tes!U74/RES_hhdet_fec!U74)</f>
        <v>0.96507544119430777</v>
      </c>
      <c r="V74" s="113">
        <f>IF(RES_hhdet_tes!V74=0,"",RES_hhdet_tes!V74/RES_hhdet_fec!V74)</f>
        <v>0.97193739046833061</v>
      </c>
      <c r="W74" s="113">
        <f>IF(RES_hhdet_tes!W74=0,"",RES_hhdet_tes!W74/RES_hhdet_fec!W74)</f>
        <v>0.97785516183826959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0.60080316201620054</v>
      </c>
      <c r="C75" s="111">
        <f>IF(RES_hhdet_tes!C75=0,"",RES_hhdet_tes!C75/RES_hhdet_fec!C75)</f>
        <v>0.6039229450145438</v>
      </c>
      <c r="D75" s="111">
        <f>IF(RES_hhdet_tes!D75=0,"",RES_hhdet_tes!D75/RES_hhdet_fec!D75)</f>
        <v>0.60919423548996543</v>
      </c>
      <c r="E75" s="111">
        <f>IF(RES_hhdet_tes!E75=0,"",RES_hhdet_tes!E75/RES_hhdet_fec!E75)</f>
        <v>0.62017855622819151</v>
      </c>
      <c r="F75" s="111">
        <f>IF(RES_hhdet_tes!F75=0,"",RES_hhdet_tes!F75/RES_hhdet_fec!F75)</f>
        <v>0.62131753795786515</v>
      </c>
      <c r="G75" s="111">
        <f>IF(RES_hhdet_tes!G75=0,"",RES_hhdet_tes!G75/RES_hhdet_fec!G75)</f>
        <v>0.62688667097208717</v>
      </c>
      <c r="H75" s="111">
        <f>IF(RES_hhdet_tes!H75=0,"",RES_hhdet_tes!H75/RES_hhdet_fec!H75)</f>
        <v>0.62994118297131008</v>
      </c>
      <c r="I75" s="111">
        <f>IF(RES_hhdet_tes!I75=0,"",RES_hhdet_tes!I75/RES_hhdet_fec!I75)</f>
        <v>0.63023560661120859</v>
      </c>
      <c r="J75" s="111">
        <f>IF(RES_hhdet_tes!J75=0,"",RES_hhdet_tes!J75/RES_hhdet_fec!J75)</f>
        <v>0.63407918333254754</v>
      </c>
      <c r="K75" s="111">
        <f>IF(RES_hhdet_tes!K75=0,"",RES_hhdet_tes!K75/RES_hhdet_fec!K75)</f>
        <v>0.63422057326531522</v>
      </c>
      <c r="L75" s="111">
        <f>IF(RES_hhdet_tes!L75=0,"",RES_hhdet_tes!L75/RES_hhdet_fec!L75)</f>
        <v>0.63683245885040474</v>
      </c>
      <c r="M75" s="111">
        <f>IF(RES_hhdet_tes!M75=0,"",RES_hhdet_tes!M75/RES_hhdet_fec!M75)</f>
        <v>0.63808748430861739</v>
      </c>
      <c r="N75" s="111">
        <f>IF(RES_hhdet_tes!N75=0,"",RES_hhdet_tes!N75/RES_hhdet_fec!N75)</f>
        <v>0.63867938129244817</v>
      </c>
      <c r="O75" s="111">
        <f>IF(RES_hhdet_tes!O75=0,"",RES_hhdet_tes!O75/RES_hhdet_fec!O75)</f>
        <v>0.64211380166595244</v>
      </c>
      <c r="P75" s="111">
        <f>IF(RES_hhdet_tes!P75=0,"",RES_hhdet_tes!P75/RES_hhdet_fec!P75)</f>
        <v>0.64706046507762405</v>
      </c>
      <c r="Q75" s="111">
        <f>IF(RES_hhdet_tes!Q75=0,"",RES_hhdet_tes!Q75/RES_hhdet_fec!Q75)</f>
        <v>0.6577176767059868</v>
      </c>
      <c r="R75" s="111">
        <f>IF(RES_hhdet_tes!R75=0,"",RES_hhdet_tes!R75/RES_hhdet_fec!R75)</f>
        <v>0.68610377221008723</v>
      </c>
      <c r="S75" s="111">
        <f>IF(RES_hhdet_tes!S75=0,"",RES_hhdet_tes!S75/RES_hhdet_fec!S75)</f>
        <v>0.70498801631812757</v>
      </c>
      <c r="T75" s="111">
        <f>IF(RES_hhdet_tes!T75=0,"",RES_hhdet_tes!T75/RES_hhdet_fec!T75)</f>
        <v>0.72273733661368544</v>
      </c>
      <c r="U75" s="111">
        <f>IF(RES_hhdet_tes!U75=0,"",RES_hhdet_tes!U75/RES_hhdet_fec!U75)</f>
        <v>0.72617661326580962</v>
      </c>
      <c r="V75" s="111">
        <f>IF(RES_hhdet_tes!V75=0,"",RES_hhdet_tes!V75/RES_hhdet_fec!V75)</f>
        <v>0.73299021680800258</v>
      </c>
      <c r="W75" s="111">
        <f>IF(RES_hhdet_tes!W75=0,"",RES_hhdet_tes!W75/RES_hhdet_fec!W75)</f>
        <v>0.73972868309349338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0.59373696396369036</v>
      </c>
      <c r="C77" s="124">
        <f>IF(RES_hhdet_tes!C77=0,"",RES_hhdet_tes!C77/RES_hhdet_fec!C77)</f>
        <v>0.59603291386762203</v>
      </c>
      <c r="D77" s="124">
        <f>IF(RES_hhdet_tes!D77=0,"",RES_hhdet_tes!D77/RES_hhdet_fec!D77)</f>
        <v>0.59501536078850215</v>
      </c>
      <c r="E77" s="124">
        <f>IF(RES_hhdet_tes!E77=0,"",RES_hhdet_tes!E77/RES_hhdet_fec!E77)</f>
        <v>0.59705751980356581</v>
      </c>
      <c r="F77" s="124">
        <f>IF(RES_hhdet_tes!F77=0,"",RES_hhdet_tes!F77/RES_hhdet_fec!F77)</f>
        <v>0.60107458975519656</v>
      </c>
      <c r="G77" s="124">
        <f>IF(RES_hhdet_tes!G77=0,"",RES_hhdet_tes!G77/RES_hhdet_fec!G77)</f>
        <v>0.6006397389721102</v>
      </c>
      <c r="H77" s="124">
        <f>IF(RES_hhdet_tes!H77=0,"",RES_hhdet_tes!H77/RES_hhdet_fec!H77)</f>
        <v>0.60315433271947183</v>
      </c>
      <c r="I77" s="124">
        <f>IF(RES_hhdet_tes!I77=0,"",RES_hhdet_tes!I77/RES_hhdet_fec!I77)</f>
        <v>0.6042325809864787</v>
      </c>
      <c r="J77" s="124">
        <f>IF(RES_hhdet_tes!J77=0,"",RES_hhdet_tes!J77/RES_hhdet_fec!J77)</f>
        <v>0.6082174111831381</v>
      </c>
      <c r="K77" s="124">
        <f>IF(RES_hhdet_tes!K77=0,"",RES_hhdet_tes!K77/RES_hhdet_fec!K77)</f>
        <v>0.60963758215164898</v>
      </c>
      <c r="L77" s="124">
        <f>IF(RES_hhdet_tes!L77=0,"",RES_hhdet_tes!L77/RES_hhdet_fec!L77)</f>
        <v>0.6164517338671035</v>
      </c>
      <c r="M77" s="124">
        <f>IF(RES_hhdet_tes!M77=0,"",RES_hhdet_tes!M77/RES_hhdet_fec!M77)</f>
        <v>0.62328654911550818</v>
      </c>
      <c r="N77" s="124">
        <f>IF(RES_hhdet_tes!N77=0,"",RES_hhdet_tes!N77/RES_hhdet_fec!N77)</f>
        <v>0.62113793346135093</v>
      </c>
      <c r="O77" s="124">
        <f>IF(RES_hhdet_tes!O77=0,"",RES_hhdet_tes!O77/RES_hhdet_fec!O77)</f>
        <v>0.61839195708685391</v>
      </c>
      <c r="P77" s="124">
        <f>IF(RES_hhdet_tes!P77=0,"",RES_hhdet_tes!P77/RES_hhdet_fec!P77)</f>
        <v>0.62311637887306415</v>
      </c>
      <c r="Q77" s="124">
        <f>IF(RES_hhdet_tes!Q77=0,"",RES_hhdet_tes!Q77/RES_hhdet_fec!Q77)</f>
        <v>0.61358290228411649</v>
      </c>
      <c r="R77" s="124">
        <f>IF(RES_hhdet_tes!R77=0,"",RES_hhdet_tes!R77/RES_hhdet_fec!R77)</f>
        <v>0.61403745178640934</v>
      </c>
      <c r="S77" s="124">
        <f>IF(RES_hhdet_tes!S77=0,"",RES_hhdet_tes!S77/RES_hhdet_fec!S77)</f>
        <v>0.62179856821997848</v>
      </c>
      <c r="T77" s="124">
        <f>IF(RES_hhdet_tes!T77=0,"",RES_hhdet_tes!T77/RES_hhdet_fec!T77)</f>
        <v>0.63008922451728666</v>
      </c>
      <c r="U77" s="124">
        <f>IF(RES_hhdet_tes!U77=0,"",RES_hhdet_tes!U77/RES_hhdet_fec!U77)</f>
        <v>0.63536956522255184</v>
      </c>
      <c r="V77" s="124">
        <f>IF(RES_hhdet_tes!V77=0,"",RES_hhdet_tes!V77/RES_hhdet_fec!V77)</f>
        <v>0.63771569843516285</v>
      </c>
      <c r="W77" s="124">
        <f>IF(RES_hhdet_tes!W77=0,"",RES_hhdet_tes!W77/RES_hhdet_fec!W77)</f>
        <v>0.63568272638013801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0.56443796842354899</v>
      </c>
      <c r="C78" s="111">
        <f>IF(RES_hhdet_tes!C78=0,"",RES_hhdet_tes!C78/RES_hhdet_fec!C78)</f>
        <v>0.56580249735676047</v>
      </c>
      <c r="D78" s="111">
        <f>IF(RES_hhdet_tes!D78=0,"",RES_hhdet_tes!D78/RES_hhdet_fec!D78)</f>
        <v>0.567478287317429</v>
      </c>
      <c r="E78" s="111">
        <f>IF(RES_hhdet_tes!E78=0,"",RES_hhdet_tes!E78/RES_hhdet_fec!E78)</f>
        <v>0.56905396587350499</v>
      </c>
      <c r="F78" s="111">
        <f>IF(RES_hhdet_tes!F78=0,"",RES_hhdet_tes!F78/RES_hhdet_fec!F78)</f>
        <v>0.57054016010624309</v>
      </c>
      <c r="G78" s="111">
        <f>IF(RES_hhdet_tes!G78=0,"",RES_hhdet_tes!G78/RES_hhdet_fec!G78)</f>
        <v>0.57214238789386118</v>
      </c>
      <c r="H78" s="111">
        <f>IF(RES_hhdet_tes!H78=0,"",RES_hhdet_tes!H78/RES_hhdet_fec!H78)</f>
        <v>0.57389930874686068</v>
      </c>
      <c r="I78" s="111">
        <f>IF(RES_hhdet_tes!I78=0,"",RES_hhdet_tes!I78/RES_hhdet_fec!I78)</f>
        <v>0.57496470701212599</v>
      </c>
      <c r="J78" s="111">
        <f>IF(RES_hhdet_tes!J78=0,"",RES_hhdet_tes!J78/RES_hhdet_fec!J78)</f>
        <v>0.57575724208236501</v>
      </c>
      <c r="K78" s="111">
        <f>IF(RES_hhdet_tes!K78=0,"",RES_hhdet_tes!K78/RES_hhdet_fec!K78)</f>
        <v>0.57676684020130453</v>
      </c>
      <c r="L78" s="111">
        <f>IF(RES_hhdet_tes!L78=0,"",RES_hhdet_tes!L78/RES_hhdet_fec!L78)</f>
        <v>0.57779050124331865</v>
      </c>
      <c r="M78" s="111">
        <f>IF(RES_hhdet_tes!M78=0,"",RES_hhdet_tes!M78/RES_hhdet_fec!M78)</f>
        <v>0.57869478329450419</v>
      </c>
      <c r="N78" s="111">
        <f>IF(RES_hhdet_tes!N78=0,"",RES_hhdet_tes!N78/RES_hhdet_fec!N78)</f>
        <v>0.57954127503521635</v>
      </c>
      <c r="O78" s="111">
        <f>IF(RES_hhdet_tes!O78=0,"",RES_hhdet_tes!O78/RES_hhdet_fec!O78)</f>
        <v>0.58024561157859578</v>
      </c>
      <c r="P78" s="111">
        <f>IF(RES_hhdet_tes!P78=0,"",RES_hhdet_tes!P78/RES_hhdet_fec!P78)</f>
        <v>0.58066883204928166</v>
      </c>
      <c r="Q78" s="111">
        <f>IF(RES_hhdet_tes!Q78=0,"",RES_hhdet_tes!Q78/RES_hhdet_fec!Q78)</f>
        <v>0.58099037488262562</v>
      </c>
      <c r="R78" s="111">
        <f>IF(RES_hhdet_tes!R78=0,"",RES_hhdet_tes!R78/RES_hhdet_fec!R78)</f>
        <v>0.58182250744291597</v>
      </c>
      <c r="S78" s="111">
        <f>IF(RES_hhdet_tes!S78=0,"",RES_hhdet_tes!S78/RES_hhdet_fec!S78)</f>
        <v>0.5833051151687173</v>
      </c>
      <c r="T78" s="111">
        <f>IF(RES_hhdet_tes!T78=0,"",RES_hhdet_tes!T78/RES_hhdet_fec!T78)</f>
        <v>0.58547919623556366</v>
      </c>
      <c r="U78" s="111">
        <f>IF(RES_hhdet_tes!U78=0,"",RES_hhdet_tes!U78/RES_hhdet_fec!U78)</f>
        <v>0.58846652536730115</v>
      </c>
      <c r="V78" s="111">
        <f>IF(RES_hhdet_tes!V78=0,"",RES_hhdet_tes!V78/RES_hhdet_fec!V78)</f>
        <v>0.59257356085600255</v>
      </c>
      <c r="W78" s="111">
        <f>IF(RES_hhdet_tes!W78=0,"",RES_hhdet_tes!W78/RES_hhdet_fec!W78)</f>
        <v>0.59753116465667799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0.72834460069410334</v>
      </c>
      <c r="C79" s="45">
        <f>IF(RES_hhdet_tes!C79=0,"",RES_hhdet_tes!C79/RES_hhdet_fec!C79)</f>
        <v>0.73119706184899558</v>
      </c>
      <c r="D79" s="45">
        <f>IF(RES_hhdet_tes!D79=0,"",RES_hhdet_tes!D79/RES_hhdet_fec!D79)</f>
        <v>0.73359645480186431</v>
      </c>
      <c r="E79" s="45">
        <f>IF(RES_hhdet_tes!E79=0,"",RES_hhdet_tes!E79/RES_hhdet_fec!E79)</f>
        <v>0.73744415517931905</v>
      </c>
      <c r="F79" s="45">
        <f>IF(RES_hhdet_tes!F79=0,"",RES_hhdet_tes!F79/RES_hhdet_fec!F79)</f>
        <v>0.74039341754238885</v>
      </c>
      <c r="G79" s="45">
        <f>IF(RES_hhdet_tes!G79=0,"",RES_hhdet_tes!G79/RES_hhdet_fec!G79)</f>
        <v>0.74260636165899974</v>
      </c>
      <c r="H79" s="45">
        <f>IF(RES_hhdet_tes!H79=0,"",RES_hhdet_tes!H79/RES_hhdet_fec!H79)</f>
        <v>0.74624611153410525</v>
      </c>
      <c r="I79" s="45">
        <f>IF(RES_hhdet_tes!I79=0,"",RES_hhdet_tes!I79/RES_hhdet_fec!I79)</f>
        <v>0.74806738985112653</v>
      </c>
      <c r="J79" s="45">
        <f>IF(RES_hhdet_tes!J79=0,"",RES_hhdet_tes!J79/RES_hhdet_fec!J79)</f>
        <v>0.74972753716490237</v>
      </c>
      <c r="K79" s="45">
        <f>IF(RES_hhdet_tes!K79=0,"",RES_hhdet_tes!K79/RES_hhdet_fec!K79)</f>
        <v>0.75140999565793087</v>
      </c>
      <c r="L79" s="45">
        <f>IF(RES_hhdet_tes!L79=0,"",RES_hhdet_tes!L79/RES_hhdet_fec!L79)</f>
        <v>0.75377251939450962</v>
      </c>
      <c r="M79" s="45">
        <f>IF(RES_hhdet_tes!M79=0,"",RES_hhdet_tes!M79/RES_hhdet_fec!M79)</f>
        <v>0.75586852972792562</v>
      </c>
      <c r="N79" s="45">
        <f>IF(RES_hhdet_tes!N79=0,"",RES_hhdet_tes!N79/RES_hhdet_fec!N79)</f>
        <v>0.75746796848361553</v>
      </c>
      <c r="O79" s="45">
        <f>IF(RES_hhdet_tes!O79=0,"",RES_hhdet_tes!O79/RES_hhdet_fec!O79)</f>
        <v>0.75835498446251137</v>
      </c>
      <c r="P79" s="45">
        <f>IF(RES_hhdet_tes!P79=0,"",RES_hhdet_tes!P79/RES_hhdet_fec!P79)</f>
        <v>0.76242976076026614</v>
      </c>
      <c r="Q79" s="45">
        <f>IF(RES_hhdet_tes!Q79=0,"",RES_hhdet_tes!Q79/RES_hhdet_fec!Q79)</f>
        <v>0.76578223436649351</v>
      </c>
      <c r="R79" s="45">
        <f>IF(RES_hhdet_tes!R79=0,"",RES_hhdet_tes!R79/RES_hhdet_fec!R79)</f>
        <v>0.77351222953151566</v>
      </c>
      <c r="S79" s="45">
        <f>IF(RES_hhdet_tes!S79=0,"",RES_hhdet_tes!S79/RES_hhdet_fec!S79)</f>
        <v>0.7874108896640527</v>
      </c>
      <c r="T79" s="45">
        <f>IF(RES_hhdet_tes!T79=0,"",RES_hhdet_tes!T79/RES_hhdet_fec!T79)</f>
        <v>0.80302231066824192</v>
      </c>
      <c r="U79" s="45">
        <f>IF(RES_hhdet_tes!U79=0,"",RES_hhdet_tes!U79/RES_hhdet_fec!U79)</f>
        <v>0.8125511055825515</v>
      </c>
      <c r="V79" s="45">
        <f>IF(RES_hhdet_tes!V79=0,"",RES_hhdet_tes!V79/RES_hhdet_fec!V79)</f>
        <v>0.81825245556478898</v>
      </c>
      <c r="W79" s="45">
        <f>IF(RES_hhdet_tes!W79=0,"",RES_hhdet_tes!W79/RES_hhdet_fec!W79)</f>
        <v>0.82510389498879844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0.46447206683887476</v>
      </c>
      <c r="C81" s="119">
        <f>IF(RES_hhdet_tes!C81=0,"",RES_hhdet_tes!C81/RES_hhdet_fec!C81)</f>
        <v>0.47162051223372786</v>
      </c>
      <c r="D81" s="119">
        <f>IF(RES_hhdet_tes!D81=0,"",RES_hhdet_tes!D81/RES_hhdet_fec!D81)</f>
        <v>0.47320255924656429</v>
      </c>
      <c r="E81" s="119">
        <f>IF(RES_hhdet_tes!E81=0,"",RES_hhdet_tes!E81/RES_hhdet_fec!E81)</f>
        <v>0.47989464481826094</v>
      </c>
      <c r="F81" s="119">
        <f>IF(RES_hhdet_tes!F81=0,"",RES_hhdet_tes!F81/RES_hhdet_fec!F81)</f>
        <v>0.48403778283472682</v>
      </c>
      <c r="G81" s="119">
        <f>IF(RES_hhdet_tes!G81=0,"",RES_hhdet_tes!G81/RES_hhdet_fec!G81)</f>
        <v>0.49740956624314181</v>
      </c>
      <c r="H81" s="119">
        <f>IF(RES_hhdet_tes!H81=0,"",RES_hhdet_tes!H81/RES_hhdet_fec!H81)</f>
        <v>0.51600601791034817</v>
      </c>
      <c r="I81" s="119">
        <f>IF(RES_hhdet_tes!I81=0,"",RES_hhdet_tes!I81/RES_hhdet_fec!I81)</f>
        <v>0.53248872872873765</v>
      </c>
      <c r="J81" s="119">
        <f>IF(RES_hhdet_tes!J81=0,"",RES_hhdet_tes!J81/RES_hhdet_fec!J81)</f>
        <v>0.55709522346180695</v>
      </c>
      <c r="K81" s="119">
        <f>IF(RES_hhdet_tes!K81=0,"",RES_hhdet_tes!K81/RES_hhdet_fec!K81)</f>
        <v>0.58326355942148611</v>
      </c>
      <c r="L81" s="119">
        <f>IF(RES_hhdet_tes!L81=0,"",RES_hhdet_tes!L81/RES_hhdet_fec!L81)</f>
        <v>0.60650195464334178</v>
      </c>
      <c r="M81" s="119">
        <f>IF(RES_hhdet_tes!M81=0,"",RES_hhdet_tes!M81/RES_hhdet_fec!M81)</f>
        <v>0.62868247861330573</v>
      </c>
      <c r="N81" s="119">
        <f>IF(RES_hhdet_tes!N81=0,"",RES_hhdet_tes!N81/RES_hhdet_fec!N81)</f>
        <v>0.65008883999394051</v>
      </c>
      <c r="O81" s="119">
        <f>IF(RES_hhdet_tes!O81=0,"",RES_hhdet_tes!O81/RES_hhdet_fec!O81)</f>
        <v>0.66718889747227106</v>
      </c>
      <c r="P81" s="119">
        <f>IF(RES_hhdet_tes!P81=0,"",RES_hhdet_tes!P81/RES_hhdet_fec!P81)</f>
        <v>0.66692934990792163</v>
      </c>
      <c r="Q81" s="119">
        <f>IF(RES_hhdet_tes!Q81=0,"",RES_hhdet_tes!Q81/RES_hhdet_fec!Q81)</f>
        <v>0.68301105539101559</v>
      </c>
      <c r="R81" s="119">
        <f>IF(RES_hhdet_tes!R81=0,"",RES_hhdet_tes!R81/RES_hhdet_fec!R81)</f>
        <v>0.69368419289423922</v>
      </c>
      <c r="S81" s="119">
        <f>IF(RES_hhdet_tes!S81=0,"",RES_hhdet_tes!S81/RES_hhdet_fec!S81)</f>
        <v>0.69693216773734079</v>
      </c>
      <c r="T81" s="119">
        <f>IF(RES_hhdet_tes!T81=0,"",RES_hhdet_tes!T81/RES_hhdet_fec!T81)</f>
        <v>0.69035779280070697</v>
      </c>
      <c r="U81" s="119">
        <f>IF(RES_hhdet_tes!U81=0,"",RES_hhdet_tes!U81/RES_hhdet_fec!U81)</f>
        <v>0.69645734022861872</v>
      </c>
      <c r="V81" s="119">
        <f>IF(RES_hhdet_tes!V81=0,"",RES_hhdet_tes!V81/RES_hhdet_fec!V81)</f>
        <v>0.70773727270738274</v>
      </c>
      <c r="W81" s="119">
        <f>IF(RES_hhdet_tes!W81=0,"",RES_hhdet_tes!W81/RES_hhdet_fec!W81)</f>
        <v>0.72120660158879291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0.42591296834405323</v>
      </c>
      <c r="C82" s="124">
        <f>IF(RES_hhdet_tes!C82=0,"",RES_hhdet_tes!C82/RES_hhdet_fec!C82)</f>
        <v>0.43050975309042744</v>
      </c>
      <c r="D82" s="124">
        <f>IF(RES_hhdet_tes!D82=0,"",RES_hhdet_tes!D82/RES_hhdet_fec!D82)</f>
        <v>0.43464179117995738</v>
      </c>
      <c r="E82" s="124">
        <f>IF(RES_hhdet_tes!E82=0,"",RES_hhdet_tes!E82/RES_hhdet_fec!E82)</f>
        <v>0.43928508709987207</v>
      </c>
      <c r="F82" s="124">
        <f>IF(RES_hhdet_tes!F82=0,"",RES_hhdet_tes!F82/RES_hhdet_fec!F82)</f>
        <v>0.4464743194152575</v>
      </c>
      <c r="G82" s="124">
        <f>IF(RES_hhdet_tes!G82=0,"",RES_hhdet_tes!G82/RES_hhdet_fec!G82)</f>
        <v>0.4569741027383058</v>
      </c>
      <c r="H82" s="124">
        <f>IF(RES_hhdet_tes!H82=0,"",RES_hhdet_tes!H82/RES_hhdet_fec!H82)</f>
        <v>0.47166373128866768</v>
      </c>
      <c r="I82" s="124">
        <f>IF(RES_hhdet_tes!I82=0,"",RES_hhdet_tes!I82/RES_hhdet_fec!I82)</f>
        <v>0.49188654610176502</v>
      </c>
      <c r="J82" s="124">
        <f>IF(RES_hhdet_tes!J82=0,"",RES_hhdet_tes!J82/RES_hhdet_fec!J82)</f>
        <v>0.51429373153233138</v>
      </c>
      <c r="K82" s="124">
        <f>IF(RES_hhdet_tes!K82=0,"",RES_hhdet_tes!K82/RES_hhdet_fec!K82)</f>
        <v>0.53844852817744782</v>
      </c>
      <c r="L82" s="124">
        <f>IF(RES_hhdet_tes!L82=0,"",RES_hhdet_tes!L82/RES_hhdet_fec!L82)</f>
        <v>0.55945334878603403</v>
      </c>
      <c r="M82" s="124">
        <f>IF(RES_hhdet_tes!M82=0,"",RES_hhdet_tes!M82/RES_hhdet_fec!M82)</f>
        <v>0.58334658953355878</v>
      </c>
      <c r="N82" s="124">
        <f>IF(RES_hhdet_tes!N82=0,"",RES_hhdet_tes!N82/RES_hhdet_fec!N82)</f>
        <v>0.60586657268433919</v>
      </c>
      <c r="O82" s="124">
        <f>IF(RES_hhdet_tes!O82=0,"",RES_hhdet_tes!O82/RES_hhdet_fec!O82)</f>
        <v>0.6250523839023131</v>
      </c>
      <c r="P82" s="124">
        <f>IF(RES_hhdet_tes!P82=0,"",RES_hhdet_tes!P82/RES_hhdet_fec!P82)</f>
        <v>0.62742456818336467</v>
      </c>
      <c r="Q82" s="124">
        <f>IF(RES_hhdet_tes!Q82=0,"",RES_hhdet_tes!Q82/RES_hhdet_fec!Q82)</f>
        <v>0.62884460194690173</v>
      </c>
      <c r="R82" s="124">
        <f>IF(RES_hhdet_tes!R82=0,"",RES_hhdet_tes!R82/RES_hhdet_fec!R82)</f>
        <v>0.63072569479006901</v>
      </c>
      <c r="S82" s="124">
        <f>IF(RES_hhdet_tes!S82=0,"",RES_hhdet_tes!S82/RES_hhdet_fec!S82)</f>
        <v>0.63263907122640195</v>
      </c>
      <c r="T82" s="124">
        <f>IF(RES_hhdet_tes!T82=0,"",RES_hhdet_tes!T82/RES_hhdet_fec!T82)</f>
        <v>0.63458803716076562</v>
      </c>
      <c r="U82" s="124">
        <f>IF(RES_hhdet_tes!U82=0,"",RES_hhdet_tes!U82/RES_hhdet_fec!U82)</f>
        <v>0.64095610907260703</v>
      </c>
      <c r="V82" s="124">
        <f>IF(RES_hhdet_tes!V82=0,"",RES_hhdet_tes!V82/RES_hhdet_fec!V82)</f>
        <v>0.65138479360228096</v>
      </c>
      <c r="W82" s="124">
        <f>IF(RES_hhdet_tes!W82=0,"",RES_hhdet_tes!W82/RES_hhdet_fec!W82)</f>
        <v>0.66378526412916639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0.42377543765827186</v>
      </c>
      <c r="C83" s="111">
        <f>IF(RES_hhdet_tes!C83=0,"",RES_hhdet_tes!C83/RES_hhdet_fec!C83)</f>
        <v>0.42836491772385277</v>
      </c>
      <c r="D83" s="111">
        <f>IF(RES_hhdet_tes!D83=0,"",RES_hhdet_tes!D83/RES_hhdet_fec!D83)</f>
        <v>0.43256249901621618</v>
      </c>
      <c r="E83" s="111">
        <f>IF(RES_hhdet_tes!E83=0,"",RES_hhdet_tes!E83/RES_hhdet_fec!E83)</f>
        <v>0.4373354675741174</v>
      </c>
      <c r="F83" s="111">
        <f>IF(RES_hhdet_tes!F83=0,"",RES_hhdet_tes!F83/RES_hhdet_fec!F83)</f>
        <v>0.44452259691745688</v>
      </c>
      <c r="G83" s="111">
        <f>IF(RES_hhdet_tes!G83=0,"",RES_hhdet_tes!G83/RES_hhdet_fec!G83)</f>
        <v>0.45508072272340128</v>
      </c>
      <c r="H83" s="111">
        <f>IF(RES_hhdet_tes!H83=0,"",RES_hhdet_tes!H83/RES_hhdet_fec!H83)</f>
        <v>0.46983940079622205</v>
      </c>
      <c r="I83" s="111">
        <f>IF(RES_hhdet_tes!I83=0,"",RES_hhdet_tes!I83/RES_hhdet_fec!I83)</f>
        <v>0.49007183142822036</v>
      </c>
      <c r="J83" s="111">
        <f>IF(RES_hhdet_tes!J83=0,"",RES_hhdet_tes!J83/RES_hhdet_fec!J83)</f>
        <v>0.5125242651519859</v>
      </c>
      <c r="K83" s="111">
        <f>IF(RES_hhdet_tes!K83=0,"",RES_hhdet_tes!K83/RES_hhdet_fec!K83)</f>
        <v>0.53675298964820495</v>
      </c>
      <c r="L83" s="111">
        <f>IF(RES_hhdet_tes!L83=0,"",RES_hhdet_tes!L83/RES_hhdet_fec!L83)</f>
        <v>0.55778815358548162</v>
      </c>
      <c r="M83" s="111">
        <f>IF(RES_hhdet_tes!M83=0,"",RES_hhdet_tes!M83/RES_hhdet_fec!M83)</f>
        <v>0.58168453182346158</v>
      </c>
      <c r="N83" s="111">
        <f>IF(RES_hhdet_tes!N83=0,"",RES_hhdet_tes!N83/RES_hhdet_fec!N83)</f>
        <v>0.60425295609834551</v>
      </c>
      <c r="O83" s="111">
        <f>IF(RES_hhdet_tes!O83=0,"",RES_hhdet_tes!O83/RES_hhdet_fec!O83)</f>
        <v>0.62344675748104317</v>
      </c>
      <c r="P83" s="111">
        <f>IF(RES_hhdet_tes!P83=0,"",RES_hhdet_tes!P83/RES_hhdet_fec!P83)</f>
        <v>0.62580392004589203</v>
      </c>
      <c r="Q83" s="111">
        <f>IF(RES_hhdet_tes!Q83=0,"",RES_hhdet_tes!Q83/RES_hhdet_fec!Q83)</f>
        <v>0.62728818784343154</v>
      </c>
      <c r="R83" s="111">
        <f>IF(RES_hhdet_tes!R83=0,"",RES_hhdet_tes!R83/RES_hhdet_fec!R83)</f>
        <v>0.62916920358970596</v>
      </c>
      <c r="S83" s="111">
        <f>IF(RES_hhdet_tes!S83=0,"",RES_hhdet_tes!S83/RES_hhdet_fec!S83)</f>
        <v>0.6311117484917268</v>
      </c>
      <c r="T83" s="111">
        <f>IF(RES_hhdet_tes!T83=0,"",RES_hhdet_tes!T83/RES_hhdet_fec!T83)</f>
        <v>0.63305447140923288</v>
      </c>
      <c r="U83" s="111">
        <f>IF(RES_hhdet_tes!U83=0,"",RES_hhdet_tes!U83/RES_hhdet_fec!U83)</f>
        <v>0.63945210859842505</v>
      </c>
      <c r="V83" s="111">
        <f>IF(RES_hhdet_tes!V83=0,"",RES_hhdet_tes!V83/RES_hhdet_fec!V83)</f>
        <v>0.64989828452069454</v>
      </c>
      <c r="W83" s="111">
        <f>IF(RES_hhdet_tes!W83=0,"",RES_hhdet_tes!W83/RES_hhdet_fec!W83)</f>
        <v>0.66231847766495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1.6972956810825834</v>
      </c>
      <c r="C85" s="124">
        <f>IF(RES_hhdet_tes!C85=0,"",RES_hhdet_tes!C85/RES_hhdet_fec!C85)</f>
        <v>1.8169388854182784</v>
      </c>
      <c r="D85" s="124">
        <f>IF(RES_hhdet_tes!D85=0,"",RES_hhdet_tes!D85/RES_hhdet_fec!D85)</f>
        <v>1.9098036896907395</v>
      </c>
      <c r="E85" s="124">
        <f>IF(RES_hhdet_tes!E85=0,"",RES_hhdet_tes!E85/RES_hhdet_fec!E85)</f>
        <v>1.9862316182043807</v>
      </c>
      <c r="F85" s="124">
        <f>IF(RES_hhdet_tes!F85=0,"",RES_hhdet_tes!F85/RES_hhdet_fec!F85)</f>
        <v>2.1041977635882319</v>
      </c>
      <c r="G85" s="124">
        <f>IF(RES_hhdet_tes!G85=0,"",RES_hhdet_tes!G85/RES_hhdet_fec!G85)</f>
        <v>2.2536667551399669</v>
      </c>
      <c r="H85" s="124">
        <f>IF(RES_hhdet_tes!H85=0,"",RES_hhdet_tes!H85/RES_hhdet_fec!H85)</f>
        <v>2.3621417492456551</v>
      </c>
      <c r="I85" s="124">
        <f>IF(RES_hhdet_tes!I85=0,"",RES_hhdet_tes!I85/RES_hhdet_fec!I85)</f>
        <v>2.4520402822813354</v>
      </c>
      <c r="J85" s="124">
        <f>IF(RES_hhdet_tes!J85=0,"",RES_hhdet_tes!J85/RES_hhdet_fec!J85)</f>
        <v>2.5180826760469999</v>
      </c>
      <c r="K85" s="124">
        <f>IF(RES_hhdet_tes!K85=0,"",RES_hhdet_tes!K85/RES_hhdet_fec!K85)</f>
        <v>2.5937821067507576</v>
      </c>
      <c r="L85" s="124">
        <f>IF(RES_hhdet_tes!L85=0,"",RES_hhdet_tes!L85/RES_hhdet_fec!L85)</f>
        <v>2.6654422706438856</v>
      </c>
      <c r="M85" s="124">
        <f>IF(RES_hhdet_tes!M85=0,"",RES_hhdet_tes!M85/RES_hhdet_fec!M85)</f>
        <v>2.7204451270882339</v>
      </c>
      <c r="N85" s="124">
        <f>IF(RES_hhdet_tes!N85=0,"",RES_hhdet_tes!N85/RES_hhdet_fec!N85)</f>
        <v>2.8006109936607535</v>
      </c>
      <c r="O85" s="124">
        <f>IF(RES_hhdet_tes!O85=0,"",RES_hhdet_tes!O85/RES_hhdet_fec!O85)</f>
        <v>2.8790174835104496</v>
      </c>
      <c r="P85" s="124">
        <f>IF(RES_hhdet_tes!P85=0,"",RES_hhdet_tes!P85/RES_hhdet_fec!P85)</f>
        <v>2.9535822343622975</v>
      </c>
      <c r="Q85" s="124">
        <f>IF(RES_hhdet_tes!Q85=0,"",RES_hhdet_tes!Q85/RES_hhdet_fec!Q85)</f>
        <v>3.0181256253040569</v>
      </c>
      <c r="R85" s="124">
        <f>IF(RES_hhdet_tes!R85=0,"",RES_hhdet_tes!R85/RES_hhdet_fec!R85)</f>
        <v>3.0763690542207187</v>
      </c>
      <c r="S85" s="124">
        <f>IF(RES_hhdet_tes!S85=0,"",RES_hhdet_tes!S85/RES_hhdet_fec!S85)</f>
        <v>3.1505747985857742</v>
      </c>
      <c r="T85" s="124">
        <f>IF(RES_hhdet_tes!T85=0,"",RES_hhdet_tes!T85/RES_hhdet_fec!T85)</f>
        <v>3.2453804504774251</v>
      </c>
      <c r="U85" s="124">
        <f>IF(RES_hhdet_tes!U85=0,"",RES_hhdet_tes!U85/RES_hhdet_fec!U85)</f>
        <v>3.3473815872390227</v>
      </c>
      <c r="V85" s="124">
        <f>IF(RES_hhdet_tes!V85=0,"",RES_hhdet_tes!V85/RES_hhdet_fec!V85)</f>
        <v>3.4875631168742736</v>
      </c>
      <c r="W85" s="124">
        <f>IF(RES_hhdet_tes!W85=0,"",RES_hhdet_tes!W85/RES_hhdet_fec!W85)</f>
        <v>3.6080022133238647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1.6972956810825834</v>
      </c>
      <c r="C86" s="111">
        <f>IF(RES_hhdet_tes!C86=0,"",RES_hhdet_tes!C86/RES_hhdet_fec!C86)</f>
        <v>1.8169388854182784</v>
      </c>
      <c r="D86" s="111">
        <f>IF(RES_hhdet_tes!D86=0,"",RES_hhdet_tes!D86/RES_hhdet_fec!D86)</f>
        <v>1.9098036896907395</v>
      </c>
      <c r="E86" s="111">
        <f>IF(RES_hhdet_tes!E86=0,"",RES_hhdet_tes!E86/RES_hhdet_fec!E86)</f>
        <v>1.9862316182043807</v>
      </c>
      <c r="F86" s="111">
        <f>IF(RES_hhdet_tes!F86=0,"",RES_hhdet_tes!F86/RES_hhdet_fec!F86)</f>
        <v>2.1041977635882319</v>
      </c>
      <c r="G86" s="111">
        <f>IF(RES_hhdet_tes!G86=0,"",RES_hhdet_tes!G86/RES_hhdet_fec!G86)</f>
        <v>2.2536667551399669</v>
      </c>
      <c r="H86" s="111">
        <f>IF(RES_hhdet_tes!H86=0,"",RES_hhdet_tes!H86/RES_hhdet_fec!H86)</f>
        <v>2.3621417492456551</v>
      </c>
      <c r="I86" s="111">
        <f>IF(RES_hhdet_tes!I86=0,"",RES_hhdet_tes!I86/RES_hhdet_fec!I86)</f>
        <v>2.4520402822813354</v>
      </c>
      <c r="J86" s="111">
        <f>IF(RES_hhdet_tes!J86=0,"",RES_hhdet_tes!J86/RES_hhdet_fec!J86)</f>
        <v>2.5180826760469999</v>
      </c>
      <c r="K86" s="111">
        <f>IF(RES_hhdet_tes!K86=0,"",RES_hhdet_tes!K86/RES_hhdet_fec!K86)</f>
        <v>2.5937821067507576</v>
      </c>
      <c r="L86" s="111">
        <f>IF(RES_hhdet_tes!L86=0,"",RES_hhdet_tes!L86/RES_hhdet_fec!L86)</f>
        <v>2.6654422706438856</v>
      </c>
      <c r="M86" s="111">
        <f>IF(RES_hhdet_tes!M86=0,"",RES_hhdet_tes!M86/RES_hhdet_fec!M86)</f>
        <v>2.7204451270882339</v>
      </c>
      <c r="N86" s="111">
        <f>IF(RES_hhdet_tes!N86=0,"",RES_hhdet_tes!N86/RES_hhdet_fec!N86)</f>
        <v>2.8006109936607535</v>
      </c>
      <c r="O86" s="111">
        <f>IF(RES_hhdet_tes!O86=0,"",RES_hhdet_tes!O86/RES_hhdet_fec!O86)</f>
        <v>2.8790174835104496</v>
      </c>
      <c r="P86" s="111">
        <f>IF(RES_hhdet_tes!P86=0,"",RES_hhdet_tes!P86/RES_hhdet_fec!P86)</f>
        <v>2.9535822343622975</v>
      </c>
      <c r="Q86" s="111">
        <f>IF(RES_hhdet_tes!Q86=0,"",RES_hhdet_tes!Q86/RES_hhdet_fec!Q86)</f>
        <v>3.0181256253040569</v>
      </c>
      <c r="R86" s="111">
        <f>IF(RES_hhdet_tes!R86=0,"",RES_hhdet_tes!R86/RES_hhdet_fec!R86)</f>
        <v>3.0763690542207187</v>
      </c>
      <c r="S86" s="111">
        <f>IF(RES_hhdet_tes!S86=0,"",RES_hhdet_tes!S86/RES_hhdet_fec!S86)</f>
        <v>3.1505747985857742</v>
      </c>
      <c r="T86" s="111">
        <f>IF(RES_hhdet_tes!T86=0,"",RES_hhdet_tes!T86/RES_hhdet_fec!T86)</f>
        <v>3.2453804504774251</v>
      </c>
      <c r="U86" s="111">
        <f>IF(RES_hhdet_tes!U86=0,"",RES_hhdet_tes!U86/RES_hhdet_fec!U86)</f>
        <v>3.3473815872390227</v>
      </c>
      <c r="V86" s="111">
        <f>IF(RES_hhdet_tes!V86=0,"",RES_hhdet_tes!V86/RES_hhdet_fec!V86)</f>
        <v>3.4875631168742736</v>
      </c>
      <c r="W86" s="111">
        <f>IF(RES_hhdet_tes!W86=0,"",RES_hhdet_tes!W86/RES_hhdet_fec!W86)</f>
        <v>3.6080022133238647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0.53957372297655093</v>
      </c>
      <c r="C87" s="124">
        <f>IF(RES_hhdet_tes!C87=0,"",RES_hhdet_tes!C87/RES_hhdet_fec!C87)</f>
        <v>0.54601719741174159</v>
      </c>
      <c r="D87" s="124">
        <f>IF(RES_hhdet_tes!D87=0,"",RES_hhdet_tes!D87/RES_hhdet_fec!D87)</f>
        <v>0.55010970930437098</v>
      </c>
      <c r="E87" s="124">
        <f>IF(RES_hhdet_tes!E87=0,"",RES_hhdet_tes!E87/RES_hhdet_fec!E87)</f>
        <v>0.55436214572473563</v>
      </c>
      <c r="F87" s="124">
        <f>IF(RES_hhdet_tes!F87=0,"",RES_hhdet_tes!F87/RES_hhdet_fec!F87)</f>
        <v>0.56136296670883756</v>
      </c>
      <c r="G87" s="124">
        <f>IF(RES_hhdet_tes!G87=0,"",RES_hhdet_tes!G87/RES_hhdet_fec!G87)</f>
        <v>0.5725196814372624</v>
      </c>
      <c r="H87" s="124">
        <f>IF(RES_hhdet_tes!H87=0,"",RES_hhdet_tes!H87/RES_hhdet_fec!H87)</f>
        <v>0.58797799528070382</v>
      </c>
      <c r="I87" s="124">
        <f>IF(RES_hhdet_tes!I87=0,"",RES_hhdet_tes!I87/RES_hhdet_fec!I87)</f>
        <v>0.6028735162951081</v>
      </c>
      <c r="J87" s="124">
        <f>IF(RES_hhdet_tes!J87=0,"",RES_hhdet_tes!J87/RES_hhdet_fec!J87)</f>
        <v>0.61803686397677482</v>
      </c>
      <c r="K87" s="124">
        <f>IF(RES_hhdet_tes!K87=0,"",RES_hhdet_tes!K87/RES_hhdet_fec!K87)</f>
        <v>0.63248519708164697</v>
      </c>
      <c r="L87" s="124">
        <f>IF(RES_hhdet_tes!L87=0,"",RES_hhdet_tes!L87/RES_hhdet_fec!L87)</f>
        <v>0.64168489846819543</v>
      </c>
      <c r="M87" s="124">
        <f>IF(RES_hhdet_tes!M87=0,"",RES_hhdet_tes!M87/RES_hhdet_fec!M87)</f>
        <v>0.64612592460110785</v>
      </c>
      <c r="N87" s="124">
        <f>IF(RES_hhdet_tes!N87=0,"",RES_hhdet_tes!N87/RES_hhdet_fec!N87)</f>
        <v>0.65686323080454845</v>
      </c>
      <c r="O87" s="124">
        <f>IF(RES_hhdet_tes!O87=0,"",RES_hhdet_tes!O87/RES_hhdet_fec!O87)</f>
        <v>0.66912787690266606</v>
      </c>
      <c r="P87" s="124">
        <f>IF(RES_hhdet_tes!P87=0,"",RES_hhdet_tes!P87/RES_hhdet_fec!P87)</f>
        <v>0.6768424195636239</v>
      </c>
      <c r="Q87" s="124">
        <f>IF(RES_hhdet_tes!Q87=0,"",RES_hhdet_tes!Q87/RES_hhdet_fec!Q87)</f>
        <v>0.68774489913405579</v>
      </c>
      <c r="R87" s="124">
        <f>IF(RES_hhdet_tes!R87=0,"",RES_hhdet_tes!R87/RES_hhdet_fec!R87)</f>
        <v>0.69618828684828049</v>
      </c>
      <c r="S87" s="124">
        <f>IF(RES_hhdet_tes!S87=0,"",RES_hhdet_tes!S87/RES_hhdet_fec!S87)</f>
        <v>0.70997705767362118</v>
      </c>
      <c r="T87" s="124">
        <f>IF(RES_hhdet_tes!T87=0,"",RES_hhdet_tes!T87/RES_hhdet_fec!T87)</f>
        <v>0.72897242194968281</v>
      </c>
      <c r="U87" s="124">
        <f>IF(RES_hhdet_tes!U87=0,"",RES_hhdet_tes!U87/RES_hhdet_fec!U87)</f>
        <v>0.75648358958982576</v>
      </c>
      <c r="V87" s="124">
        <f>IF(RES_hhdet_tes!V87=0,"",RES_hhdet_tes!V87/RES_hhdet_fec!V87)</f>
        <v>0.78045893918304388</v>
      </c>
      <c r="W87" s="124">
        <f>IF(RES_hhdet_tes!W87=0,"",RES_hhdet_tes!W87/RES_hhdet_fec!W87)</f>
        <v>0.79698065944808216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0.45051546820727689</v>
      </c>
      <c r="C88" s="111">
        <f>IF(RES_hhdet_tes!C88=0,"",RES_hhdet_tes!C88/RES_hhdet_fec!C88)</f>
        <v>0.45878088329345679</v>
      </c>
      <c r="D88" s="111">
        <f>IF(RES_hhdet_tes!D88=0,"",RES_hhdet_tes!D88/RES_hhdet_fec!D88)</f>
        <v>0.46855386450368258</v>
      </c>
      <c r="E88" s="111">
        <f>IF(RES_hhdet_tes!E88=0,"",RES_hhdet_tes!E88/RES_hhdet_fec!E88)</f>
        <v>0.47915885123196639</v>
      </c>
      <c r="F88" s="111">
        <f>IF(RES_hhdet_tes!F88=0,"",RES_hhdet_tes!F88/RES_hhdet_fec!F88)</f>
        <v>0.4919788320027203</v>
      </c>
      <c r="G88" s="111">
        <f>IF(RES_hhdet_tes!G88=0,"",RES_hhdet_tes!G88/RES_hhdet_fec!G88)</f>
        <v>0.5075433521771856</v>
      </c>
      <c r="H88" s="111">
        <f>IF(RES_hhdet_tes!H88=0,"",RES_hhdet_tes!H88/RES_hhdet_fec!H88)</f>
        <v>0.5264824011608531</v>
      </c>
      <c r="I88" s="111">
        <f>IF(RES_hhdet_tes!I88=0,"",RES_hhdet_tes!I88/RES_hhdet_fec!I88)</f>
        <v>0.54899347916650432</v>
      </c>
      <c r="J88" s="111">
        <f>IF(RES_hhdet_tes!J88=0,"",RES_hhdet_tes!J88/RES_hhdet_fec!J88)</f>
        <v>0.57841148141069754</v>
      </c>
      <c r="K88" s="111">
        <f>IF(RES_hhdet_tes!K88=0,"",RES_hhdet_tes!K88/RES_hhdet_fec!K88)</f>
        <v>0.60320401886957542</v>
      </c>
      <c r="L88" s="111">
        <f>IF(RES_hhdet_tes!L88=0,"",RES_hhdet_tes!L88/RES_hhdet_fec!L88)</f>
        <v>0.62728933426964728</v>
      </c>
      <c r="M88" s="111">
        <f>IF(RES_hhdet_tes!M88=0,"",RES_hhdet_tes!M88/RES_hhdet_fec!M88)</f>
        <v>0.65061785634928737</v>
      </c>
      <c r="N88" s="111">
        <f>IF(RES_hhdet_tes!N88=0,"",RES_hhdet_tes!N88/RES_hhdet_fec!N88)</f>
        <v>0.67505588414379336</v>
      </c>
      <c r="O88" s="111">
        <f>IF(RES_hhdet_tes!O88=0,"",RES_hhdet_tes!O88/RES_hhdet_fec!O88)</f>
        <v>0.69795775705839747</v>
      </c>
      <c r="P88" s="111">
        <f>IF(RES_hhdet_tes!P88=0,"",RES_hhdet_tes!P88/RES_hhdet_fec!P88)</f>
        <v>0.69884280025372159</v>
      </c>
      <c r="Q88" s="111">
        <f>IF(RES_hhdet_tes!Q88=0,"",RES_hhdet_tes!Q88/RES_hhdet_fec!Q88)</f>
        <v>0.70060313651481976</v>
      </c>
      <c r="R88" s="111">
        <f>IF(RES_hhdet_tes!R88=0,"",RES_hhdet_tes!R88/RES_hhdet_fec!R88)</f>
        <v>0.70924322155962938</v>
      </c>
      <c r="S88" s="111">
        <f>IF(RES_hhdet_tes!S88=0,"",RES_hhdet_tes!S88/RES_hhdet_fec!S88)</f>
        <v>0.71944614606005741</v>
      </c>
      <c r="T88" s="111">
        <f>IF(RES_hhdet_tes!T88=0,"",RES_hhdet_tes!T88/RES_hhdet_fec!T88)</f>
        <v>0.72682990691396021</v>
      </c>
      <c r="U88" s="111">
        <f>IF(RES_hhdet_tes!U88=0,"",RES_hhdet_tes!U88/RES_hhdet_fec!U88)</f>
        <v>0.73060399963397515</v>
      </c>
      <c r="V88" s="111">
        <f>IF(RES_hhdet_tes!V88=0,"",RES_hhdet_tes!V88/RES_hhdet_fec!V88)</f>
        <v>0.7363196906028443</v>
      </c>
      <c r="W88" s="111">
        <f>IF(RES_hhdet_tes!W88=0,"",RES_hhdet_tes!W88/RES_hhdet_fec!W88)</f>
        <v>0.74415181673772746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0.87950324724068352</v>
      </c>
      <c r="C89" s="111">
        <f>IF(RES_hhdet_tes!C89=0,"",RES_hhdet_tes!C89/RES_hhdet_fec!C89)</f>
        <v>0.79002665076149203</v>
      </c>
      <c r="D89" s="111">
        <f>IF(RES_hhdet_tes!D89=0,"",RES_hhdet_tes!D89/RES_hhdet_fec!D89)</f>
        <v>0.90140255337162256</v>
      </c>
      <c r="E89" s="111">
        <f>IF(RES_hhdet_tes!E89=0,"",RES_hhdet_tes!E89/RES_hhdet_fec!E89)</f>
        <v>0.93970315883342648</v>
      </c>
      <c r="F89" s="111">
        <f>IF(RES_hhdet_tes!F89=0,"",RES_hhdet_tes!F89/RES_hhdet_fec!F89)</f>
        <v>0.92627168801975501</v>
      </c>
      <c r="G89" s="111">
        <f>IF(RES_hhdet_tes!G89=0,"",RES_hhdet_tes!G89/RES_hhdet_fec!G89)</f>
        <v>0.93062542582191166</v>
      </c>
      <c r="H89" s="111">
        <f>IF(RES_hhdet_tes!H89=0,"",RES_hhdet_tes!H89/RES_hhdet_fec!H89)</f>
        <v>0.91624006905261357</v>
      </c>
      <c r="I89" s="111">
        <f>IF(RES_hhdet_tes!I89=0,"",RES_hhdet_tes!I89/RES_hhdet_fec!I89)</f>
        <v>0.93831162319402406</v>
      </c>
      <c r="J89" s="111">
        <f>IF(RES_hhdet_tes!J89=0,"",RES_hhdet_tes!J89/RES_hhdet_fec!J89)</f>
        <v>0.95031146277554668</v>
      </c>
      <c r="K89" s="111">
        <f>IF(RES_hhdet_tes!K89=0,"",RES_hhdet_tes!K89/RES_hhdet_fec!K89)</f>
        <v>0.95727527150128067</v>
      </c>
      <c r="L89" s="111">
        <f>IF(RES_hhdet_tes!L89=0,"",RES_hhdet_tes!L89/RES_hhdet_fec!L89)</f>
        <v>0.96127663899060678</v>
      </c>
      <c r="M89" s="111">
        <f>IF(RES_hhdet_tes!M89=0,"",RES_hhdet_tes!M89/RES_hhdet_fec!M89)</f>
        <v>0.94708922797706241</v>
      </c>
      <c r="N89" s="111">
        <f>IF(RES_hhdet_tes!N89=0,"",RES_hhdet_tes!N89/RES_hhdet_fec!N89)</f>
        <v>0.96342802098814362</v>
      </c>
      <c r="O89" s="111">
        <f>IF(RES_hhdet_tes!O89=0,"",RES_hhdet_tes!O89/RES_hhdet_fec!O89)</f>
        <v>0.97497796287993055</v>
      </c>
      <c r="P89" s="111">
        <f>IF(RES_hhdet_tes!P89=0,"",RES_hhdet_tes!P89/RES_hhdet_fec!P89)</f>
        <v>0.95883328766282505</v>
      </c>
      <c r="Q89" s="111">
        <f>IF(RES_hhdet_tes!Q89=0,"",RES_hhdet_tes!Q89/RES_hhdet_fec!Q89)</f>
        <v>0.98444543174057064</v>
      </c>
      <c r="R89" s="111">
        <f>IF(RES_hhdet_tes!R89=0,"",RES_hhdet_tes!R89/RES_hhdet_fec!R89)</f>
        <v>0.9813395428646946</v>
      </c>
      <c r="S89" s="111">
        <f>IF(RES_hhdet_tes!S89=0,"",RES_hhdet_tes!S89/RES_hhdet_fec!S89)</f>
        <v>0.97320724229137334</v>
      </c>
      <c r="T89" s="111">
        <f>IF(RES_hhdet_tes!T89=0,"",RES_hhdet_tes!T89/RES_hhdet_fec!T89)</f>
        <v>0.97080238964466969</v>
      </c>
      <c r="U89" s="111">
        <f>IF(RES_hhdet_tes!U89=0,"",RES_hhdet_tes!U89/RES_hhdet_fec!U89)</f>
        <v>0.96545502088389212</v>
      </c>
      <c r="V89" s="111">
        <f>IF(RES_hhdet_tes!V89=0,"",RES_hhdet_tes!V89/RES_hhdet_fec!V89)</f>
        <v>0.97233556109987074</v>
      </c>
      <c r="W89" s="111">
        <f>IF(RES_hhdet_tes!W89=0,"",RES_hhdet_tes!W89/RES_hhdet_fec!W89)</f>
        <v>0.97800932610722968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0.45051546820727689</v>
      </c>
      <c r="C90" s="112">
        <f>IF(RES_hhdet_tes!C90=0,"",RES_hhdet_tes!C90/RES_hhdet_fec!C90)</f>
        <v>0.45051546820727689</v>
      </c>
      <c r="D90" s="112">
        <f>IF(RES_hhdet_tes!D90=0,"",RES_hhdet_tes!D90/RES_hhdet_fec!D90)</f>
        <v>0.45563037636664505</v>
      </c>
      <c r="E90" s="112">
        <f>IF(RES_hhdet_tes!E90=0,"",RES_hhdet_tes!E90/RES_hhdet_fec!E90)</f>
        <v>0.47904144698321066</v>
      </c>
      <c r="F90" s="112">
        <f>IF(RES_hhdet_tes!F90=0,"",RES_hhdet_tes!F90/RES_hhdet_fec!F90)</f>
        <v>0.49565975415283986</v>
      </c>
      <c r="G90" s="112">
        <f>IF(RES_hhdet_tes!G90=0,"",RES_hhdet_tes!G90/RES_hhdet_fec!G90)</f>
        <v>0.51179343695638457</v>
      </c>
      <c r="H90" s="112">
        <f>IF(RES_hhdet_tes!H90=0,"",RES_hhdet_tes!H90/RES_hhdet_fec!H90)</f>
        <v>0.53288987542457744</v>
      </c>
      <c r="I90" s="112">
        <f>IF(RES_hhdet_tes!I90=0,"",RES_hhdet_tes!I90/RES_hhdet_fec!I90)</f>
        <v>0.57561249706158013</v>
      </c>
      <c r="J90" s="112">
        <f>IF(RES_hhdet_tes!J90=0,"",RES_hhdet_tes!J90/RES_hhdet_fec!J90)</f>
        <v>0.61950928690676621</v>
      </c>
      <c r="K90" s="112">
        <f>IF(RES_hhdet_tes!K90=0,"",RES_hhdet_tes!K90/RES_hhdet_fec!K90)</f>
        <v>0.64684309009801888</v>
      </c>
      <c r="L90" s="112">
        <f>IF(RES_hhdet_tes!L90=0,"",RES_hhdet_tes!L90/RES_hhdet_fec!L90)</f>
        <v>0.66150965037801102</v>
      </c>
      <c r="M90" s="112">
        <f>IF(RES_hhdet_tes!M90=0,"",RES_hhdet_tes!M90/RES_hhdet_fec!M90)</f>
        <v>0.67044722879087804</v>
      </c>
      <c r="N90" s="112">
        <f>IF(RES_hhdet_tes!N90=0,"",RES_hhdet_tes!N90/RES_hhdet_fec!N90)</f>
        <v>0.68589211772999881</v>
      </c>
      <c r="O90" s="112">
        <f>IF(RES_hhdet_tes!O90=0,"",RES_hhdet_tes!O90/RES_hhdet_fec!O90)</f>
        <v>0.70176949955827728</v>
      </c>
      <c r="P90" s="112">
        <f>IF(RES_hhdet_tes!P90=0,"",RES_hhdet_tes!P90/RES_hhdet_fec!P90)</f>
        <v>0.70437480441146505</v>
      </c>
      <c r="Q90" s="112">
        <f>IF(RES_hhdet_tes!Q90=0,"",RES_hhdet_tes!Q90/RES_hhdet_fec!Q90)</f>
        <v>0.70999753551297773</v>
      </c>
      <c r="R90" s="112">
        <f>IF(RES_hhdet_tes!R90=0,"",RES_hhdet_tes!R90/RES_hhdet_fec!R90)</f>
        <v>0.71045897865621865</v>
      </c>
      <c r="S90" s="112">
        <f>IF(RES_hhdet_tes!S90=0,"",RES_hhdet_tes!S90/RES_hhdet_fec!S90)</f>
        <v>0.71167448079029971</v>
      </c>
      <c r="T90" s="112">
        <f>IF(RES_hhdet_tes!T90=0,"",RES_hhdet_tes!T90/RES_hhdet_fec!T90)</f>
        <v>0.71571468245068215</v>
      </c>
      <c r="U90" s="112">
        <f>IF(RES_hhdet_tes!U90=0,"",RES_hhdet_tes!U90/RES_hhdet_fec!U90)</f>
        <v>0.72545491764136705</v>
      </c>
      <c r="V90" s="112">
        <f>IF(RES_hhdet_tes!V90=0,"",RES_hhdet_tes!V90/RES_hhdet_fec!V90)</f>
        <v>0.733669672090979</v>
      </c>
      <c r="W90" s="112">
        <f>IF(RES_hhdet_tes!W90=0,"",RES_hhdet_tes!W90/RES_hhdet_fec!W90)</f>
        <v>0.74499160361139727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0.53627372325935807</v>
      </c>
      <c r="C92" s="112">
        <f>IF(RES_hhdet_tes!C92=0,"",RES_hhdet_tes!C92/RES_hhdet_fec!C92)</f>
        <v>0.53791885598412215</v>
      </c>
      <c r="D92" s="112">
        <f>IF(RES_hhdet_tes!D92=0,"",RES_hhdet_tes!D92/RES_hhdet_fec!D92)</f>
        <v>0.54015886160258852</v>
      </c>
      <c r="E92" s="112">
        <f>IF(RES_hhdet_tes!E92=0,"",RES_hhdet_tes!E92/RES_hhdet_fec!E92)</f>
        <v>0.54328173550781589</v>
      </c>
      <c r="F92" s="112">
        <f>IF(RES_hhdet_tes!F92=0,"",RES_hhdet_tes!F92/RES_hhdet_fec!F92)</f>
        <v>0.54711989502043701</v>
      </c>
      <c r="G92" s="112">
        <f>IF(RES_hhdet_tes!G92=0,"",RES_hhdet_tes!G92/RES_hhdet_fec!G92)</f>
        <v>0.55166782438233009</v>
      </c>
      <c r="H92" s="112">
        <f>IF(RES_hhdet_tes!H92=0,"",RES_hhdet_tes!H92/RES_hhdet_fec!H92)</f>
        <v>0.55837751632501664</v>
      </c>
      <c r="I92" s="112">
        <f>IF(RES_hhdet_tes!I92=0,"",RES_hhdet_tes!I92/RES_hhdet_fec!I92)</f>
        <v>0.56231084641689366</v>
      </c>
      <c r="J92" s="112">
        <f>IF(RES_hhdet_tes!J92=0,"",RES_hhdet_tes!J92/RES_hhdet_fec!J92)</f>
        <v>0.56422578904688447</v>
      </c>
      <c r="K92" s="112">
        <f>IF(RES_hhdet_tes!K92=0,"",RES_hhdet_tes!K92/RES_hhdet_fec!K92)</f>
        <v>0.56763687907981786</v>
      </c>
      <c r="L92" s="112">
        <f>IF(RES_hhdet_tes!L92=0,"",RES_hhdet_tes!L92/RES_hhdet_fec!L92)</f>
        <v>0.57145507576832633</v>
      </c>
      <c r="M92" s="112">
        <f>IF(RES_hhdet_tes!M92=0,"",RES_hhdet_tes!M92/RES_hhdet_fec!M92)</f>
        <v>0.57768935627412688</v>
      </c>
      <c r="N92" s="112">
        <f>IF(RES_hhdet_tes!N92=0,"",RES_hhdet_tes!N92/RES_hhdet_fec!N92)</f>
        <v>0.58610805113719722</v>
      </c>
      <c r="O92" s="112">
        <f>IF(RES_hhdet_tes!O92=0,"",RES_hhdet_tes!O92/RES_hhdet_fec!O92)</f>
        <v>0.59867747463508192</v>
      </c>
      <c r="P92" s="112">
        <f>IF(RES_hhdet_tes!P92=0,"",RES_hhdet_tes!P92/RES_hhdet_fec!P92)</f>
        <v>0.61034977489341302</v>
      </c>
      <c r="Q92" s="112">
        <f>IF(RES_hhdet_tes!Q92=0,"",RES_hhdet_tes!Q92/RES_hhdet_fec!Q92)</f>
        <v>0.62198344904966385</v>
      </c>
      <c r="R92" s="112">
        <f>IF(RES_hhdet_tes!R92=0,"",RES_hhdet_tes!R92/RES_hhdet_fec!R92)</f>
        <v>0.63418550142112806</v>
      </c>
      <c r="S92" s="112">
        <f>IF(RES_hhdet_tes!S92=0,"",RES_hhdet_tes!S92/RES_hhdet_fec!S92)</f>
        <v>0.65178511808526807</v>
      </c>
      <c r="T92" s="112">
        <f>IF(RES_hhdet_tes!T92=0,"",RES_hhdet_tes!T92/RES_hhdet_fec!T92)</f>
        <v>0.67272368155080919</v>
      </c>
      <c r="U92" s="112">
        <f>IF(RES_hhdet_tes!U92=0,"",RES_hhdet_tes!U92/RES_hhdet_fec!U92)</f>
        <v>0.70100367054135093</v>
      </c>
      <c r="V92" s="112">
        <f>IF(RES_hhdet_tes!V92=0,"",RES_hhdet_tes!V92/RES_hhdet_fec!V92)</f>
        <v>0.72954339845509864</v>
      </c>
      <c r="W92" s="112">
        <f>IF(RES_hhdet_tes!W92=0,"",RES_hhdet_tes!W92/RES_hhdet_fec!W92)</f>
        <v>0.75601134029271599</v>
      </c>
      <c r="DA92" s="131" t="s">
        <v>1992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0.91122088995792783</v>
      </c>
      <c r="C93" s="113">
        <f>IF(RES_hhdet_tes!C93=0,"",RES_hhdet_tes!C93/RES_hhdet_fec!C93)</f>
        <v>0.84141063859122045</v>
      </c>
      <c r="D93" s="113">
        <f>IF(RES_hhdet_tes!D93=0,"",RES_hhdet_tes!D93/RES_hhdet_fec!D93)</f>
        <v>0.92704187030771978</v>
      </c>
      <c r="E93" s="113">
        <f>IF(RES_hhdet_tes!E93=0,"",RES_hhdet_tes!E93/RES_hhdet_fec!E93)</f>
        <v>0.95264552531707669</v>
      </c>
      <c r="F93" s="113">
        <f>IF(RES_hhdet_tes!F93=0,"",RES_hhdet_tes!F93/RES_hhdet_fec!F93)</f>
        <v>0.93911770717905252</v>
      </c>
      <c r="G93" s="113">
        <f>IF(RES_hhdet_tes!G93=0,"",RES_hhdet_tes!G93/RES_hhdet_fec!G93)</f>
        <v>0.94017646969941315</v>
      </c>
      <c r="H93" s="113">
        <f>IF(RES_hhdet_tes!H93=0,"",RES_hhdet_tes!H93/RES_hhdet_fec!H93)</f>
        <v>0.92394906015884426</v>
      </c>
      <c r="I93" s="113">
        <f>IF(RES_hhdet_tes!I93=0,"",RES_hhdet_tes!I93/RES_hhdet_fec!I93)</f>
        <v>0.9355046777185293</v>
      </c>
      <c r="J93" s="113">
        <f>IF(RES_hhdet_tes!J93=0,"",RES_hhdet_tes!J93/RES_hhdet_fec!J93)</f>
        <v>0.93918700617318185</v>
      </c>
      <c r="K93" s="113">
        <f>IF(RES_hhdet_tes!K93=0,"",RES_hhdet_tes!K93/RES_hhdet_fec!K93)</f>
        <v>0.94238680750939285</v>
      </c>
      <c r="L93" s="113">
        <f>IF(RES_hhdet_tes!L93=0,"",RES_hhdet_tes!L93/RES_hhdet_fec!L93)</f>
        <v>0.94456827371127583</v>
      </c>
      <c r="M93" s="113">
        <f>IF(RES_hhdet_tes!M93=0,"",RES_hhdet_tes!M93/RES_hhdet_fec!M93)</f>
        <v>0.92350591723177178</v>
      </c>
      <c r="N93" s="113">
        <f>IF(RES_hhdet_tes!N93=0,"",RES_hhdet_tes!N93/RES_hhdet_fec!N93)</f>
        <v>0.94585772942130386</v>
      </c>
      <c r="O93" s="113">
        <f>IF(RES_hhdet_tes!O93=0,"",RES_hhdet_tes!O93/RES_hhdet_fec!O93)</f>
        <v>0.963921297881977</v>
      </c>
      <c r="P93" s="113">
        <f>IF(RES_hhdet_tes!P93=0,"",RES_hhdet_tes!P93/RES_hhdet_fec!P93)</f>
        <v>0.94191565728213134</v>
      </c>
      <c r="Q93" s="113">
        <f>IF(RES_hhdet_tes!Q93=0,"",RES_hhdet_tes!Q93/RES_hhdet_fec!Q93)</f>
        <v>0.98091670688788613</v>
      </c>
      <c r="R93" s="113">
        <f>IF(RES_hhdet_tes!R93=0,"",RES_hhdet_tes!R93/RES_hhdet_fec!R93)</f>
        <v>0.976514069857638</v>
      </c>
      <c r="S93" s="113">
        <f>IF(RES_hhdet_tes!S93=0,"",RES_hhdet_tes!S93/RES_hhdet_fec!S93)</f>
        <v>0.96700871764108076</v>
      </c>
      <c r="T93" s="113">
        <f>IF(RES_hhdet_tes!T93=0,"",RES_hhdet_tes!T93/RES_hhdet_fec!T93)</f>
        <v>0.96530301649444339</v>
      </c>
      <c r="U93" s="113">
        <f>IF(RES_hhdet_tes!U93=0,"",RES_hhdet_tes!U93/RES_hhdet_fec!U93)</f>
        <v>0.96035992758168864</v>
      </c>
      <c r="V93" s="113">
        <f>IF(RES_hhdet_tes!V93=0,"",RES_hhdet_tes!V93/RES_hhdet_fec!V93)</f>
        <v>0.97081301152108912</v>
      </c>
      <c r="W93" s="113">
        <f>IF(RES_hhdet_tes!W93=0,"",RES_hhdet_tes!W93/RES_hhdet_fec!W93)</f>
        <v>0.97864292872461434</v>
      </c>
      <c r="DA93" s="132" t="s">
        <v>1993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0.53627372325935807</v>
      </c>
      <c r="C94" s="111">
        <f>IF(RES_hhdet_tes!C94=0,"",RES_hhdet_tes!C94/RES_hhdet_fec!C94)</f>
        <v>0.53627372325935807</v>
      </c>
      <c r="D94" s="111">
        <f>IF(RES_hhdet_tes!D94=0,"",RES_hhdet_tes!D94/RES_hhdet_fec!D94)</f>
        <v>0.53767186175712156</v>
      </c>
      <c r="E94" s="111">
        <f>IF(RES_hhdet_tes!E94=0,"",RES_hhdet_tes!E94/RES_hhdet_fec!E94)</f>
        <v>0.54290533969018284</v>
      </c>
      <c r="F94" s="111">
        <f>IF(RES_hhdet_tes!F94=0,"",RES_hhdet_tes!F94/RES_hhdet_fec!F94)</f>
        <v>0.54766143242258158</v>
      </c>
      <c r="G94" s="111">
        <f>IF(RES_hhdet_tes!G94=0,"",RES_hhdet_tes!G94/RES_hhdet_fec!G94)</f>
        <v>0.55249296042614204</v>
      </c>
      <c r="H94" s="111">
        <f>IF(RES_hhdet_tes!H94=0,"",RES_hhdet_tes!H94/RES_hhdet_fec!H94)</f>
        <v>0.55881176805379984</v>
      </c>
      <c r="I94" s="111">
        <f>IF(RES_hhdet_tes!I94=0,"",RES_hhdet_tes!I94/RES_hhdet_fec!I94)</f>
        <v>0.56446390883253861</v>
      </c>
      <c r="J94" s="111">
        <f>IF(RES_hhdet_tes!J94=0,"",RES_hhdet_tes!J94/RES_hhdet_fec!J94)</f>
        <v>0.56795536928544832</v>
      </c>
      <c r="K94" s="111">
        <f>IF(RES_hhdet_tes!K94=0,"",RES_hhdet_tes!K94/RES_hhdet_fec!K94)</f>
        <v>0.57148833103019225</v>
      </c>
      <c r="L94" s="111">
        <f>IF(RES_hhdet_tes!L94=0,"",RES_hhdet_tes!L94/RES_hhdet_fec!L94)</f>
        <v>0.57392571636653023</v>
      </c>
      <c r="M94" s="111">
        <f>IF(RES_hhdet_tes!M94=0,"",RES_hhdet_tes!M94/RES_hhdet_fec!M94)</f>
        <v>0.57498387945771268</v>
      </c>
      <c r="N94" s="111">
        <f>IF(RES_hhdet_tes!N94=0,"",RES_hhdet_tes!N94/RES_hhdet_fec!N94)</f>
        <v>0.58351331621081526</v>
      </c>
      <c r="O94" s="111">
        <f>IF(RES_hhdet_tes!O94=0,"",RES_hhdet_tes!O94/RES_hhdet_fec!O94)</f>
        <v>0.60135363828104216</v>
      </c>
      <c r="P94" s="111">
        <f>IF(RES_hhdet_tes!P94=0,"",RES_hhdet_tes!P94/RES_hhdet_fec!P94)</f>
        <v>0.61486111409248501</v>
      </c>
      <c r="Q94" s="111">
        <f>IF(RES_hhdet_tes!Q94=0,"",RES_hhdet_tes!Q94/RES_hhdet_fec!Q94)</f>
        <v>0.63672413139679163</v>
      </c>
      <c r="R94" s="111">
        <f>IF(RES_hhdet_tes!R94=0,"",RES_hhdet_tes!R94/RES_hhdet_fec!R94)</f>
        <v>0.6537849879030011</v>
      </c>
      <c r="S94" s="111">
        <f>IF(RES_hhdet_tes!S94=0,"",RES_hhdet_tes!S94/RES_hhdet_fec!S94)</f>
        <v>0.67158209558823945</v>
      </c>
      <c r="T94" s="111">
        <f>IF(RES_hhdet_tes!T94=0,"",RES_hhdet_tes!T94/RES_hhdet_fec!T94)</f>
        <v>0.68334551463737858</v>
      </c>
      <c r="U94" s="111">
        <f>IF(RES_hhdet_tes!U94=0,"",RES_hhdet_tes!U94/RES_hhdet_fec!U94)</f>
        <v>0.69361997189204183</v>
      </c>
      <c r="V94" s="111">
        <f>IF(RES_hhdet_tes!V94=0,"",RES_hhdet_tes!V94/RES_hhdet_fec!V94)</f>
        <v>0.7205694625831246</v>
      </c>
      <c r="W94" s="111">
        <f>IF(RES_hhdet_tes!W94=0,"",RES_hhdet_tes!W94/RES_hhdet_fec!W94)</f>
        <v>0.75328234625254309</v>
      </c>
      <c r="DA94" s="63" t="s">
        <v>1994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0.60080316201620054</v>
      </c>
      <c r="C96" s="112">
        <f>IF(RES_hhdet_tes!C96=0,"",RES_hhdet_tes!C96/RES_hhdet_fec!C96)</f>
        <v>0.60778195549001757</v>
      </c>
      <c r="D96" s="112">
        <f>IF(RES_hhdet_tes!D96=0,"",RES_hhdet_tes!D96/RES_hhdet_fec!D96)</f>
        <v>0.61163002612067507</v>
      </c>
      <c r="E96" s="112">
        <f>IF(RES_hhdet_tes!E96=0,"",RES_hhdet_tes!E96/RES_hhdet_fec!E96)</f>
        <v>0.61436709070519979</v>
      </c>
      <c r="F96" s="112">
        <f>IF(RES_hhdet_tes!F96=0,"",RES_hhdet_tes!F96/RES_hhdet_fec!F96)</f>
        <v>0.61829860506141165</v>
      </c>
      <c r="G96" s="112">
        <f>IF(RES_hhdet_tes!G96=0,"",RES_hhdet_tes!G96/RES_hhdet_fec!G96)</f>
        <v>0.62331937313810304</v>
      </c>
      <c r="H96" s="112">
        <f>IF(RES_hhdet_tes!H96=0,"",RES_hhdet_tes!H96/RES_hhdet_fec!H96)</f>
        <v>0.62719692806524774</v>
      </c>
      <c r="I96" s="112">
        <f>IF(RES_hhdet_tes!I96=0,"",RES_hhdet_tes!I96/RES_hhdet_fec!I96)</f>
        <v>0.62923706146763736</v>
      </c>
      <c r="J96" s="112">
        <f>IF(RES_hhdet_tes!J96=0,"",RES_hhdet_tes!J96/RES_hhdet_fec!J96)</f>
        <v>0.63066030120506011</v>
      </c>
      <c r="K96" s="112">
        <f>IF(RES_hhdet_tes!K96=0,"",RES_hhdet_tes!K96/RES_hhdet_fec!K96)</f>
        <v>0.6325314007428231</v>
      </c>
      <c r="L96" s="112">
        <f>IF(RES_hhdet_tes!L96=0,"",RES_hhdet_tes!L96/RES_hhdet_fec!L96)</f>
        <v>0.63430708102344469</v>
      </c>
      <c r="M96" s="112">
        <f>IF(RES_hhdet_tes!M96=0,"",RES_hhdet_tes!M96/RES_hhdet_fec!M96)</f>
        <v>0.63769355136027772</v>
      </c>
      <c r="N96" s="112">
        <f>IF(RES_hhdet_tes!N96=0,"",RES_hhdet_tes!N96/RES_hhdet_fec!N96)</f>
        <v>0.64193295967155373</v>
      </c>
      <c r="O96" s="112">
        <f>IF(RES_hhdet_tes!O96=0,"",RES_hhdet_tes!O96/RES_hhdet_fec!O96)</f>
        <v>0.6476153887509255</v>
      </c>
      <c r="P96" s="112">
        <f>IF(RES_hhdet_tes!P96=0,"",RES_hhdet_tes!P96/RES_hhdet_fec!P96)</f>
        <v>0.65112177989995357</v>
      </c>
      <c r="Q96" s="112">
        <f>IF(RES_hhdet_tes!Q96=0,"",RES_hhdet_tes!Q96/RES_hhdet_fec!Q96)</f>
        <v>0.65706349541141185</v>
      </c>
      <c r="R96" s="112">
        <f>IF(RES_hhdet_tes!R96=0,"",RES_hhdet_tes!R96/RES_hhdet_fec!R96)</f>
        <v>0.6622008642470073</v>
      </c>
      <c r="S96" s="112">
        <f>IF(RES_hhdet_tes!S96=0,"",RES_hhdet_tes!S96/RES_hhdet_fec!S96)</f>
        <v>0.67094660137483442</v>
      </c>
      <c r="T96" s="112">
        <f>IF(RES_hhdet_tes!T96=0,"",RES_hhdet_tes!T96/RES_hhdet_fec!T96)</f>
        <v>0.68523533626339561</v>
      </c>
      <c r="U96" s="112">
        <f>IF(RES_hhdet_tes!U96=0,"",RES_hhdet_tes!U96/RES_hhdet_fec!U96)</f>
        <v>0.70841070227083314</v>
      </c>
      <c r="V96" s="112">
        <f>IF(RES_hhdet_tes!V96=0,"",RES_hhdet_tes!V96/RES_hhdet_fec!V96)</f>
        <v>0.72807474658169236</v>
      </c>
      <c r="W96" s="112">
        <f>IF(RES_hhdet_tes!W96=0,"",RES_hhdet_tes!W96/RES_hhdet_fec!W96)</f>
        <v>0.74043896836923773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0.93221340857779622</v>
      </c>
      <c r="C97" s="113">
        <f>IF(RES_hhdet_tes!C97=0,"",RES_hhdet_tes!C97/RES_hhdet_fec!C97)</f>
        <v>0.87666040987304195</v>
      </c>
      <c r="D97" s="113">
        <f>IF(RES_hhdet_tes!D97=0,"",RES_hhdet_tes!D97/RES_hhdet_fec!D97)</f>
        <v>0.94489453306777782</v>
      </c>
      <c r="E97" s="113">
        <f>IF(RES_hhdet_tes!E97=0,"",RES_hhdet_tes!E97/RES_hhdet_fec!E97)</f>
        <v>0.96500658481119461</v>
      </c>
      <c r="F97" s="113">
        <f>IF(RES_hhdet_tes!F97=0,"",RES_hhdet_tes!F97/RES_hhdet_fec!F97)</f>
        <v>0.9542406018930516</v>
      </c>
      <c r="G97" s="113">
        <f>IF(RES_hhdet_tes!G97=0,"",RES_hhdet_tes!G97/RES_hhdet_fec!G97)</f>
        <v>0.95518383522725614</v>
      </c>
      <c r="H97" s="113">
        <f>IF(RES_hhdet_tes!H97=0,"",RES_hhdet_tes!H97/RES_hhdet_fec!H97)</f>
        <v>0.94134864827925957</v>
      </c>
      <c r="I97" s="113">
        <f>IF(RES_hhdet_tes!I97=0,"",RES_hhdet_tes!I97/RES_hhdet_fec!I97)</f>
        <v>0.95015042071497258</v>
      </c>
      <c r="J97" s="113">
        <f>IF(RES_hhdet_tes!J97=0,"",RES_hhdet_tes!J97/RES_hhdet_fec!J97)</f>
        <v>0.95302890194198564</v>
      </c>
      <c r="K97" s="113">
        <f>IF(RES_hhdet_tes!K97=0,"",RES_hhdet_tes!K97/RES_hhdet_fec!K97)</f>
        <v>0.95560521491268213</v>
      </c>
      <c r="L97" s="113">
        <f>IF(RES_hhdet_tes!L97=0,"",RES_hhdet_tes!L97/RES_hhdet_fec!L97)</f>
        <v>0.95702714152676627</v>
      </c>
      <c r="M97" s="113">
        <f>IF(RES_hhdet_tes!M97=0,"",RES_hhdet_tes!M97/RES_hhdet_fec!M97)</f>
        <v>0.94050731411603272</v>
      </c>
      <c r="N97" s="113">
        <f>IF(RES_hhdet_tes!N97=0,"",RES_hhdet_tes!N97/RES_hhdet_fec!N97)</f>
        <v>0.95698499577915452</v>
      </c>
      <c r="O97" s="113">
        <f>IF(RES_hhdet_tes!O97=0,"",RES_hhdet_tes!O97/RES_hhdet_fec!O97)</f>
        <v>0.97164699811670685</v>
      </c>
      <c r="P97" s="113">
        <f>IF(RES_hhdet_tes!P97=0,"",RES_hhdet_tes!P97/RES_hhdet_fec!P97)</f>
        <v>0.95019259182282234</v>
      </c>
      <c r="Q97" s="113">
        <f>IF(RES_hhdet_tes!Q97=0,"",RES_hhdet_tes!Q97/RES_hhdet_fec!Q97)</f>
        <v>0.98542901241935976</v>
      </c>
      <c r="R97" s="113">
        <f>IF(RES_hhdet_tes!R97=0,"",RES_hhdet_tes!R97/RES_hhdet_fec!R97)</f>
        <v>0.98048007009237848</v>
      </c>
      <c r="S97" s="113">
        <f>IF(RES_hhdet_tes!S97=0,"",RES_hhdet_tes!S97/RES_hhdet_fec!S97)</f>
        <v>0.96923695675568389</v>
      </c>
      <c r="T97" s="113">
        <f>IF(RES_hhdet_tes!T97=0,"",RES_hhdet_tes!T97/RES_hhdet_fec!T97)</f>
        <v>0.96703294631270342</v>
      </c>
      <c r="U97" s="113">
        <f>IF(RES_hhdet_tes!U97=0,"",RES_hhdet_tes!U97/RES_hhdet_fec!U97)</f>
        <v>0.9619922821175082</v>
      </c>
      <c r="V97" s="113">
        <f>IF(RES_hhdet_tes!V97=0,"",RES_hhdet_tes!V97/RES_hhdet_fec!V97)</f>
        <v>0.97078555387771137</v>
      </c>
      <c r="W97" s="113">
        <f>IF(RES_hhdet_tes!W97=0,"",RES_hhdet_tes!W97/RES_hhdet_fec!W97)</f>
        <v>0.97762473184290832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0.60080316201620054</v>
      </c>
      <c r="C98" s="111">
        <f>IF(RES_hhdet_tes!C98=0,"",RES_hhdet_tes!C98/RES_hhdet_fec!C98)</f>
        <v>0.60658939452474492</v>
      </c>
      <c r="D98" s="111">
        <f>IF(RES_hhdet_tes!D98=0,"",RES_hhdet_tes!D98/RES_hhdet_fec!D98)</f>
        <v>0.61053090871474147</v>
      </c>
      <c r="E98" s="111">
        <f>IF(RES_hhdet_tes!E98=0,"",RES_hhdet_tes!E98/RES_hhdet_fec!E98)</f>
        <v>0.61428456915323026</v>
      </c>
      <c r="F98" s="111">
        <f>IF(RES_hhdet_tes!F98=0,"",RES_hhdet_tes!F98/RES_hhdet_fec!F98)</f>
        <v>0.61899269186257544</v>
      </c>
      <c r="G98" s="111">
        <f>IF(RES_hhdet_tes!G98=0,"",RES_hhdet_tes!G98/RES_hhdet_fec!G98)</f>
        <v>0.62377602879150695</v>
      </c>
      <c r="H98" s="111">
        <f>IF(RES_hhdet_tes!H98=0,"",RES_hhdet_tes!H98/RES_hhdet_fec!H98)</f>
        <v>0.62777442877996137</v>
      </c>
      <c r="I98" s="111">
        <f>IF(RES_hhdet_tes!I98=0,"",RES_hhdet_tes!I98/RES_hhdet_fec!I98)</f>
        <v>0.63065864673135197</v>
      </c>
      <c r="J98" s="111">
        <f>IF(RES_hhdet_tes!J98=0,"",RES_hhdet_tes!J98/RES_hhdet_fec!J98)</f>
        <v>0.63276558540851946</v>
      </c>
      <c r="K98" s="111">
        <f>IF(RES_hhdet_tes!K98=0,"",RES_hhdet_tes!K98/RES_hhdet_fec!K98)</f>
        <v>0.63469059031803987</v>
      </c>
      <c r="L98" s="111">
        <f>IF(RES_hhdet_tes!L98=0,"",RES_hhdet_tes!L98/RES_hhdet_fec!L98)</f>
        <v>0.63586758560444157</v>
      </c>
      <c r="M98" s="111">
        <f>IF(RES_hhdet_tes!M98=0,"",RES_hhdet_tes!M98/RES_hhdet_fec!M98)</f>
        <v>0.63709662624701924</v>
      </c>
      <c r="N98" s="111">
        <f>IF(RES_hhdet_tes!N98=0,"",RES_hhdet_tes!N98/RES_hhdet_fec!N98)</f>
        <v>0.6407415618408967</v>
      </c>
      <c r="O98" s="111">
        <f>IF(RES_hhdet_tes!O98=0,"",RES_hhdet_tes!O98/RES_hhdet_fec!O98)</f>
        <v>0.64732531544664362</v>
      </c>
      <c r="P98" s="111">
        <f>IF(RES_hhdet_tes!P98=0,"",RES_hhdet_tes!P98/RES_hhdet_fec!P98)</f>
        <v>0.65385770833795021</v>
      </c>
      <c r="Q98" s="111">
        <f>IF(RES_hhdet_tes!Q98=0,"",RES_hhdet_tes!Q98/RES_hhdet_fec!Q98)</f>
        <v>0.66206272396283383</v>
      </c>
      <c r="R98" s="111">
        <f>IF(RES_hhdet_tes!R98=0,"",RES_hhdet_tes!R98/RES_hhdet_fec!R98)</f>
        <v>0.67071646307507449</v>
      </c>
      <c r="S98" s="111">
        <f>IF(RES_hhdet_tes!S98=0,"",RES_hhdet_tes!S98/RES_hhdet_fec!S98)</f>
        <v>0.68189240624528336</v>
      </c>
      <c r="T98" s="111">
        <f>IF(RES_hhdet_tes!T98=0,"",RES_hhdet_tes!T98/RES_hhdet_fec!T98)</f>
        <v>0.69244693965612425</v>
      </c>
      <c r="U98" s="111">
        <f>IF(RES_hhdet_tes!U98=0,"",RES_hhdet_tes!U98/RES_hhdet_fec!U98)</f>
        <v>0.70837628674737219</v>
      </c>
      <c r="V98" s="111">
        <f>IF(RES_hhdet_tes!V98=0,"",RES_hhdet_tes!V98/RES_hhdet_fec!V98)</f>
        <v>0.72480765195675723</v>
      </c>
      <c r="W98" s="111">
        <f>IF(RES_hhdet_tes!W98=0,"",RES_hhdet_tes!W98/RES_hhdet_fec!W98)</f>
        <v>0.73768510309475022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0.65496038720359506</v>
      </c>
      <c r="C100" s="124">
        <f>IF(RES_hhdet_tes!C100=0,"",RES_hhdet_tes!C100/RES_hhdet_fec!C100)</f>
        <v>0.661697069477026</v>
      </c>
      <c r="D100" s="124">
        <f>IF(RES_hhdet_tes!D100=0,"",RES_hhdet_tes!D100/RES_hhdet_fec!D100)</f>
        <v>0.66201654876084726</v>
      </c>
      <c r="E100" s="124">
        <f>IF(RES_hhdet_tes!E100=0,"",RES_hhdet_tes!E100/RES_hhdet_fec!E100)</f>
        <v>0.66398612147683433</v>
      </c>
      <c r="F100" s="124">
        <f>IF(RES_hhdet_tes!F100=0,"",RES_hhdet_tes!F100/RES_hhdet_fec!F100)</f>
        <v>0.66624094805740497</v>
      </c>
      <c r="G100" s="124">
        <f>IF(RES_hhdet_tes!G100=0,"",RES_hhdet_tes!G100/RES_hhdet_fec!G100)</f>
        <v>0.6710216997936953</v>
      </c>
      <c r="H100" s="124">
        <f>IF(RES_hhdet_tes!H100=0,"",RES_hhdet_tes!H100/RES_hhdet_fec!H100)</f>
        <v>0.68251767185156687</v>
      </c>
      <c r="I100" s="124">
        <f>IF(RES_hhdet_tes!I100=0,"",RES_hhdet_tes!I100/RES_hhdet_fec!I100)</f>
        <v>0.68606093221735609</v>
      </c>
      <c r="J100" s="124">
        <f>IF(RES_hhdet_tes!J100=0,"",RES_hhdet_tes!J100/RES_hhdet_fec!J100)</f>
        <v>0.68857405376633973</v>
      </c>
      <c r="K100" s="124">
        <f>IF(RES_hhdet_tes!K100=0,"",RES_hhdet_tes!K100/RES_hhdet_fec!K100)</f>
        <v>0.69021526381891907</v>
      </c>
      <c r="L100" s="124">
        <f>IF(RES_hhdet_tes!L100=0,"",RES_hhdet_tes!L100/RES_hhdet_fec!L100)</f>
        <v>0.69371675708019442</v>
      </c>
      <c r="M100" s="124">
        <f>IF(RES_hhdet_tes!M100=0,"",RES_hhdet_tes!M100/RES_hhdet_fec!M100)</f>
        <v>0.69356317806098011</v>
      </c>
      <c r="N100" s="124">
        <f>IF(RES_hhdet_tes!N100=0,"",RES_hhdet_tes!N100/RES_hhdet_fec!N100)</f>
        <v>0.69544227760130684</v>
      </c>
      <c r="O100" s="124">
        <f>IF(RES_hhdet_tes!O100=0,"",RES_hhdet_tes!O100/RES_hhdet_fec!O100)</f>
        <v>0.6933741517712636</v>
      </c>
      <c r="P100" s="124">
        <f>IF(RES_hhdet_tes!P100=0,"",RES_hhdet_tes!P100/RES_hhdet_fec!P100)</f>
        <v>0.70129945662448878</v>
      </c>
      <c r="Q100" s="124">
        <f>IF(RES_hhdet_tes!Q100=0,"",RES_hhdet_tes!Q100/RES_hhdet_fec!Q100)</f>
        <v>0.70261267400653249</v>
      </c>
      <c r="R100" s="124">
        <f>IF(RES_hhdet_tes!R100=0,"",RES_hhdet_tes!R100/RES_hhdet_fec!R100)</f>
        <v>0.70715122636422967</v>
      </c>
      <c r="S100" s="124">
        <f>IF(RES_hhdet_tes!S100=0,"",RES_hhdet_tes!S100/RES_hhdet_fec!S100)</f>
        <v>0.7110416193332092</v>
      </c>
      <c r="T100" s="124">
        <f>IF(RES_hhdet_tes!T100=0,"",RES_hhdet_tes!T100/RES_hhdet_fec!T100)</f>
        <v>0.72034119160386134</v>
      </c>
      <c r="U100" s="124">
        <f>IF(RES_hhdet_tes!U100=0,"",RES_hhdet_tes!U100/RES_hhdet_fec!U100)</f>
        <v>0.7371823333388291</v>
      </c>
      <c r="V100" s="124">
        <f>IF(RES_hhdet_tes!V100=0,"",RES_hhdet_tes!V100/RES_hhdet_fec!V100)</f>
        <v>0.75402037642431496</v>
      </c>
      <c r="W100" s="124">
        <f>IF(RES_hhdet_tes!W100=0,"",RES_hhdet_tes!W100/RES_hhdet_fec!W100)</f>
        <v>0.76500762543603484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0.5643581439413613</v>
      </c>
      <c r="C101" s="111">
        <f>IF(RES_hhdet_tes!C101=0,"",RES_hhdet_tes!C101/RES_hhdet_fec!C101)</f>
        <v>0.56533256032202761</v>
      </c>
      <c r="D101" s="111">
        <f>IF(RES_hhdet_tes!D101=0,"",RES_hhdet_tes!D101/RES_hhdet_fec!D101)</f>
        <v>0.56631538153885697</v>
      </c>
      <c r="E101" s="111">
        <f>IF(RES_hhdet_tes!E101=0,"",RES_hhdet_tes!E101/RES_hhdet_fec!E101)</f>
        <v>0.56737736029757257</v>
      </c>
      <c r="F101" s="111">
        <f>IF(RES_hhdet_tes!F101=0,"",RES_hhdet_tes!F101/RES_hhdet_fec!F101)</f>
        <v>0.56848443521970393</v>
      </c>
      <c r="G101" s="111">
        <f>IF(RES_hhdet_tes!G101=0,"",RES_hhdet_tes!G101/RES_hhdet_fec!G101)</f>
        <v>0.56969737824422007</v>
      </c>
      <c r="H101" s="111">
        <f>IF(RES_hhdet_tes!H101=0,"",RES_hhdet_tes!H101/RES_hhdet_fec!H101)</f>
        <v>0.57101962991918176</v>
      </c>
      <c r="I101" s="111">
        <f>IF(RES_hhdet_tes!I101=0,"",RES_hhdet_tes!I101/RES_hhdet_fec!I101)</f>
        <v>0.57167754066088561</v>
      </c>
      <c r="J101" s="111">
        <f>IF(RES_hhdet_tes!J101=0,"",RES_hhdet_tes!J101/RES_hhdet_fec!J101)</f>
        <v>0.57197145007448935</v>
      </c>
      <c r="K101" s="111">
        <f>IF(RES_hhdet_tes!K101=0,"",RES_hhdet_tes!K101/RES_hhdet_fec!K101)</f>
        <v>0.57236115555572564</v>
      </c>
      <c r="L101" s="111">
        <f>IF(RES_hhdet_tes!L101=0,"",RES_hhdet_tes!L101/RES_hhdet_fec!L101)</f>
        <v>0.57274614011006342</v>
      </c>
      <c r="M101" s="111">
        <f>IF(RES_hhdet_tes!M101=0,"",RES_hhdet_tes!M101/RES_hhdet_fec!M101)</f>
        <v>0.57309073913730402</v>
      </c>
      <c r="N101" s="111">
        <f>IF(RES_hhdet_tes!N101=0,"",RES_hhdet_tes!N101/RES_hhdet_fec!N101)</f>
        <v>0.57338038942935377</v>
      </c>
      <c r="O101" s="111">
        <f>IF(RES_hhdet_tes!O101=0,"",RES_hhdet_tes!O101/RES_hhdet_fec!O101)</f>
        <v>0.5736123947517493</v>
      </c>
      <c r="P101" s="111">
        <f>IF(RES_hhdet_tes!P101=0,"",RES_hhdet_tes!P101/RES_hhdet_fec!P101)</f>
        <v>0.57369095090326572</v>
      </c>
      <c r="Q101" s="111">
        <f>IF(RES_hhdet_tes!Q101=0,"",RES_hhdet_tes!Q101/RES_hhdet_fec!Q101)</f>
        <v>0.57375903888282997</v>
      </c>
      <c r="R101" s="111">
        <f>IF(RES_hhdet_tes!R101=0,"",RES_hhdet_tes!R101/RES_hhdet_fec!R101)</f>
        <v>0.57392980459061937</v>
      </c>
      <c r="S101" s="111">
        <f>IF(RES_hhdet_tes!S101=0,"",RES_hhdet_tes!S101/RES_hhdet_fec!S101)</f>
        <v>0.57431789283938228</v>
      </c>
      <c r="T101" s="111">
        <f>IF(RES_hhdet_tes!T101=0,"",RES_hhdet_tes!T101/RES_hhdet_fec!T101)</f>
        <v>0.57520741824807231</v>
      </c>
      <c r="U101" s="111">
        <f>IF(RES_hhdet_tes!U101=0,"",RES_hhdet_tes!U101/RES_hhdet_fec!U101)</f>
        <v>0.57662030405465625</v>
      </c>
      <c r="V101" s="111">
        <f>IF(RES_hhdet_tes!V101=0,"",RES_hhdet_tes!V101/RES_hhdet_fec!V101)</f>
        <v>0.57838467663573723</v>
      </c>
      <c r="W101" s="111">
        <f>IF(RES_hhdet_tes!W101=0,"",RES_hhdet_tes!W101/RES_hhdet_fec!W101)</f>
        <v>0.5800431455331071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0.56930652843800589</v>
      </c>
      <c r="C102" s="111">
        <f>IF(RES_hhdet_tes!C102=0,"",RES_hhdet_tes!C102/RES_hhdet_fec!C102)</f>
        <v>0.56990617459380222</v>
      </c>
      <c r="D102" s="111">
        <f>IF(RES_hhdet_tes!D102=0,"",RES_hhdet_tes!D102/RES_hhdet_fec!D102)</f>
        <v>0.57083079133392556</v>
      </c>
      <c r="E102" s="111">
        <f>IF(RES_hhdet_tes!E102=0,"",RES_hhdet_tes!E102/RES_hhdet_fec!E102)</f>
        <v>0.57197680021403985</v>
      </c>
      <c r="F102" s="111">
        <f>IF(RES_hhdet_tes!F102=0,"",RES_hhdet_tes!F102/RES_hhdet_fec!F102)</f>
        <v>0.573552389457755</v>
      </c>
      <c r="G102" s="111">
        <f>IF(RES_hhdet_tes!G102=0,"",RES_hhdet_tes!G102/RES_hhdet_fec!G102)</f>
        <v>0.57554095103690872</v>
      </c>
      <c r="H102" s="111">
        <f>IF(RES_hhdet_tes!H102=0,"",RES_hhdet_tes!H102/RES_hhdet_fec!H102)</f>
        <v>0.57808022685468041</v>
      </c>
      <c r="I102" s="111">
        <f>IF(RES_hhdet_tes!I102=0,"",RES_hhdet_tes!I102/RES_hhdet_fec!I102)</f>
        <v>0.57964467035151712</v>
      </c>
      <c r="J102" s="111">
        <f>IF(RES_hhdet_tes!J102=0,"",RES_hhdet_tes!J102/RES_hhdet_fec!J102)</f>
        <v>0.58042933105119943</v>
      </c>
      <c r="K102" s="111">
        <f>IF(RES_hhdet_tes!K102=0,"",RES_hhdet_tes!K102/RES_hhdet_fec!K102)</f>
        <v>0.58153963878539661</v>
      </c>
      <c r="L102" s="111">
        <f>IF(RES_hhdet_tes!L102=0,"",RES_hhdet_tes!L102/RES_hhdet_fec!L102)</f>
        <v>0.58251548984752821</v>
      </c>
      <c r="M102" s="111">
        <f>IF(RES_hhdet_tes!M102=0,"",RES_hhdet_tes!M102/RES_hhdet_fec!M102)</f>
        <v>0.58350004474927497</v>
      </c>
      <c r="N102" s="111">
        <f>IF(RES_hhdet_tes!N102=0,"",RES_hhdet_tes!N102/RES_hhdet_fec!N102)</f>
        <v>0.58419096334927922</v>
      </c>
      <c r="O102" s="111">
        <f>IF(RES_hhdet_tes!O102=0,"",RES_hhdet_tes!O102/RES_hhdet_fec!O102)</f>
        <v>0.58467482478438593</v>
      </c>
      <c r="P102" s="111">
        <f>IF(RES_hhdet_tes!P102=0,"",RES_hhdet_tes!P102/RES_hhdet_fec!P102)</f>
        <v>0.58490791954630728</v>
      </c>
      <c r="Q102" s="111">
        <f>IF(RES_hhdet_tes!Q102=0,"",RES_hhdet_tes!Q102/RES_hhdet_fec!Q102)</f>
        <v>0.5850978995683872</v>
      </c>
      <c r="R102" s="111">
        <f>IF(RES_hhdet_tes!R102=0,"",RES_hhdet_tes!R102/RES_hhdet_fec!R102)</f>
        <v>0.58545428042943382</v>
      </c>
      <c r="S102" s="111">
        <f>IF(RES_hhdet_tes!S102=0,"",RES_hhdet_tes!S102/RES_hhdet_fec!S102)</f>
        <v>0.58642359947087197</v>
      </c>
      <c r="T102" s="111">
        <f>IF(RES_hhdet_tes!T102=0,"",RES_hhdet_tes!T102/RES_hhdet_fec!T102)</f>
        <v>0.58802807275311542</v>
      </c>
      <c r="U102" s="111">
        <f>IF(RES_hhdet_tes!U102=0,"",RES_hhdet_tes!U102/RES_hhdet_fec!U102)</f>
        <v>0.59144384191738941</v>
      </c>
      <c r="V102" s="111">
        <f>IF(RES_hhdet_tes!V102=0,"",RES_hhdet_tes!V102/RES_hhdet_fec!V102)</f>
        <v>0.59586982732651339</v>
      </c>
      <c r="W102" s="111">
        <f>IF(RES_hhdet_tes!W102=0,"",RES_hhdet_tes!W102/RES_hhdet_fec!W102)</f>
        <v>0.60168425639631828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0.72834460069410334</v>
      </c>
      <c r="C103" s="45">
        <f>IF(RES_hhdet_tes!C103=0,"",RES_hhdet_tes!C103/RES_hhdet_fec!C103)</f>
        <v>0.73038884125443604</v>
      </c>
      <c r="D103" s="45">
        <f>IF(RES_hhdet_tes!D103=0,"",RES_hhdet_tes!D103/RES_hhdet_fec!D103)</f>
        <v>0.73240926450279364</v>
      </c>
      <c r="E103" s="45">
        <f>IF(RES_hhdet_tes!E103=0,"",RES_hhdet_tes!E103/RES_hhdet_fec!E103)</f>
        <v>0.73480592478433004</v>
      </c>
      <c r="F103" s="45">
        <f>IF(RES_hhdet_tes!F103=0,"",RES_hhdet_tes!F103/RES_hhdet_fec!F103)</f>
        <v>0.73785418933548275</v>
      </c>
      <c r="G103" s="45">
        <f>IF(RES_hhdet_tes!G103=0,"",RES_hhdet_tes!G103/RES_hhdet_fec!G103)</f>
        <v>0.74165365900811897</v>
      </c>
      <c r="H103" s="45">
        <f>IF(RES_hhdet_tes!H103=0,"",RES_hhdet_tes!H103/RES_hhdet_fec!H103)</f>
        <v>0.74608076788063105</v>
      </c>
      <c r="I103" s="45">
        <f>IF(RES_hhdet_tes!I103=0,"",RES_hhdet_tes!I103/RES_hhdet_fec!I103)</f>
        <v>0.74854350943492709</v>
      </c>
      <c r="J103" s="45">
        <f>IF(RES_hhdet_tes!J103=0,"",RES_hhdet_tes!J103/RES_hhdet_fec!J103)</f>
        <v>0.75000521548441479</v>
      </c>
      <c r="K103" s="45">
        <f>IF(RES_hhdet_tes!K103=0,"",RES_hhdet_tes!K103/RES_hhdet_fec!K103)</f>
        <v>0.75185609254296792</v>
      </c>
      <c r="L103" s="45">
        <f>IF(RES_hhdet_tes!L103=0,"",RES_hhdet_tes!L103/RES_hhdet_fec!L103)</f>
        <v>0.75342930035430111</v>
      </c>
      <c r="M103" s="45">
        <f>IF(RES_hhdet_tes!M103=0,"",RES_hhdet_tes!M103/RES_hhdet_fec!M103)</f>
        <v>0.75552587215827383</v>
      </c>
      <c r="N103" s="45">
        <f>IF(RES_hhdet_tes!N103=0,"",RES_hhdet_tes!N103/RES_hhdet_fec!N103)</f>
        <v>0.75811634177691645</v>
      </c>
      <c r="O103" s="45">
        <f>IF(RES_hhdet_tes!O103=0,"",RES_hhdet_tes!O103/RES_hhdet_fec!O103)</f>
        <v>0.76152454981643403</v>
      </c>
      <c r="P103" s="45">
        <f>IF(RES_hhdet_tes!P103=0,"",RES_hhdet_tes!P103/RES_hhdet_fec!P103)</f>
        <v>0.76416550945738371</v>
      </c>
      <c r="Q103" s="45">
        <f>IF(RES_hhdet_tes!Q103=0,"",RES_hhdet_tes!Q103/RES_hhdet_fec!Q103)</f>
        <v>0.76761138519697192</v>
      </c>
      <c r="R103" s="45">
        <f>IF(RES_hhdet_tes!R103=0,"",RES_hhdet_tes!R103/RES_hhdet_fec!R103)</f>
        <v>0.77144840266214532</v>
      </c>
      <c r="S103" s="45">
        <f>IF(RES_hhdet_tes!S103=0,"",RES_hhdet_tes!S103/RES_hhdet_fec!S103)</f>
        <v>0.77787602040039994</v>
      </c>
      <c r="T103" s="45">
        <f>IF(RES_hhdet_tes!T103=0,"",RES_hhdet_tes!T103/RES_hhdet_fec!T103)</f>
        <v>0.78711511439907944</v>
      </c>
      <c r="U103" s="45">
        <f>IF(RES_hhdet_tes!U103=0,"",RES_hhdet_tes!U103/RES_hhdet_fec!U103)</f>
        <v>0.80382376863709515</v>
      </c>
      <c r="V103" s="45">
        <f>IF(RES_hhdet_tes!V103=0,"",RES_hhdet_tes!V103/RES_hhdet_fec!V103)</f>
        <v>0.82167316169190596</v>
      </c>
      <c r="W103" s="45">
        <f>IF(RES_hhdet_tes!W103=0,"",RES_hhdet_tes!W103/RES_hhdet_fec!W103)</f>
        <v>0.83714978234900694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>
        <f>IF(RES_hhdet_tes!B105=0,"",RES_hhdet_tes!B105/RES_hhdet_fec!B105)</f>
        <v>0.70406232317229323</v>
      </c>
      <c r="C105" s="119">
        <f>IF(RES_hhdet_tes!C105=0,"",RES_hhdet_tes!C105/RES_hhdet_fec!C105)</f>
        <v>0.70708615294640609</v>
      </c>
      <c r="D105" s="119">
        <f>IF(RES_hhdet_tes!D105=0,"",RES_hhdet_tes!D105/RES_hhdet_fec!D105)</f>
        <v>0.70907360711517098</v>
      </c>
      <c r="E105" s="119">
        <f>IF(RES_hhdet_tes!E105=0,"",RES_hhdet_tes!E105/RES_hhdet_fec!E105)</f>
        <v>0.71768516323842879</v>
      </c>
      <c r="F105" s="119">
        <f>IF(RES_hhdet_tes!F105=0,"",RES_hhdet_tes!F105/RES_hhdet_fec!F105)</f>
        <v>0.71952644136363819</v>
      </c>
      <c r="G105" s="119">
        <f>IF(RES_hhdet_tes!G105=0,"",RES_hhdet_tes!G105/RES_hhdet_fec!G105)</f>
        <v>0.72704541249067733</v>
      </c>
      <c r="H105" s="119">
        <f>IF(RES_hhdet_tes!H105=0,"",RES_hhdet_tes!H105/RES_hhdet_fec!H105)</f>
        <v>0.73516212876276232</v>
      </c>
      <c r="I105" s="119">
        <f>IF(RES_hhdet_tes!I105=0,"",RES_hhdet_tes!I105/RES_hhdet_fec!I105)</f>
        <v>0.73878096072623345</v>
      </c>
      <c r="J105" s="119">
        <f>IF(RES_hhdet_tes!J105=0,"",RES_hhdet_tes!J105/RES_hhdet_fec!J105)</f>
        <v>0.74962060384353824</v>
      </c>
      <c r="K105" s="119">
        <f>IF(RES_hhdet_tes!K105=0,"",RES_hhdet_tes!K105/RES_hhdet_fec!K105)</f>
        <v>0.7679175325129971</v>
      </c>
      <c r="L105" s="119">
        <f>IF(RES_hhdet_tes!L105=0,"",RES_hhdet_tes!L105/RES_hhdet_fec!L105)</f>
        <v>0.77761511980936127</v>
      </c>
      <c r="M105" s="119">
        <f>IF(RES_hhdet_tes!M105=0,"",RES_hhdet_tes!M105/RES_hhdet_fec!M105)</f>
        <v>0.78697923189518282</v>
      </c>
      <c r="N105" s="119">
        <f>IF(RES_hhdet_tes!N105=0,"",RES_hhdet_tes!N105/RES_hhdet_fec!N105)</f>
        <v>0.7995292850882455</v>
      </c>
      <c r="O105" s="119">
        <f>IF(RES_hhdet_tes!O105=0,"",RES_hhdet_tes!O105/RES_hhdet_fec!O105)</f>
        <v>0.80987727784380847</v>
      </c>
      <c r="P105" s="119">
        <f>IF(RES_hhdet_tes!P105=0,"",RES_hhdet_tes!P105/RES_hhdet_fec!P105)</f>
        <v>0.80767574953551546</v>
      </c>
      <c r="Q105" s="119">
        <f>IF(RES_hhdet_tes!Q105=0,"",RES_hhdet_tes!Q105/RES_hhdet_fec!Q105)</f>
        <v>0.82429894377077995</v>
      </c>
      <c r="R105" s="119">
        <f>IF(RES_hhdet_tes!R105=0,"",RES_hhdet_tes!R105/RES_hhdet_fec!R105)</f>
        <v>0.82455589555345832</v>
      </c>
      <c r="S105" s="119">
        <f>IF(RES_hhdet_tes!S105=0,"",RES_hhdet_tes!S105/RES_hhdet_fec!S105)</f>
        <v>0.82896486958002702</v>
      </c>
      <c r="T105" s="119">
        <f>IF(RES_hhdet_tes!T105=0,"",RES_hhdet_tes!T105/RES_hhdet_fec!T105)</f>
        <v>0.8253227276181776</v>
      </c>
      <c r="U105" s="119">
        <f>IF(RES_hhdet_tes!U105=0,"",RES_hhdet_tes!U105/RES_hhdet_fec!U105)</f>
        <v>0.82550011091892606</v>
      </c>
      <c r="V105" s="119">
        <f>IF(RES_hhdet_tes!V105=0,"",RES_hhdet_tes!V105/RES_hhdet_fec!V105)</f>
        <v>0.82888766629665223</v>
      </c>
      <c r="W105" s="119">
        <f>IF(RES_hhdet_tes!W105=0,"",RES_hhdet_tes!W105/RES_hhdet_fec!W105)</f>
        <v>0.83169482034159692</v>
      </c>
      <c r="DA105" s="129" t="s">
        <v>2004</v>
      </c>
    </row>
    <row r="106" spans="1:105" ht="12.95" customHeight="1" x14ac:dyDescent="0.25">
      <c r="A106" s="121" t="s">
        <v>57</v>
      </c>
      <c r="B106" s="124">
        <f>IF(RES_hhdet_tes!B106=0,"",RES_hhdet_tes!B106/RES_hhdet_fec!B106)</f>
        <v>0.71235781011937671</v>
      </c>
      <c r="C106" s="124">
        <f>IF(RES_hhdet_tes!C106=0,"",RES_hhdet_tes!C106/RES_hhdet_fec!C106)</f>
        <v>0.71446861843133946</v>
      </c>
      <c r="D106" s="124">
        <f>IF(RES_hhdet_tes!D106=0,"",RES_hhdet_tes!D106/RES_hhdet_fec!D106)</f>
        <v>0.71671597045096136</v>
      </c>
      <c r="E106" s="124">
        <f>IF(RES_hhdet_tes!E106=0,"",RES_hhdet_tes!E106/RES_hhdet_fec!E106)</f>
        <v>0.71909079806668508</v>
      </c>
      <c r="F106" s="124">
        <f>IF(RES_hhdet_tes!F106=0,"",RES_hhdet_tes!F106/RES_hhdet_fec!F106)</f>
        <v>0.72193018716560142</v>
      </c>
      <c r="G106" s="124">
        <f>IF(RES_hhdet_tes!G106=0,"",RES_hhdet_tes!G106/RES_hhdet_fec!G106)</f>
        <v>0.7265354591186014</v>
      </c>
      <c r="H106" s="124">
        <f>IF(RES_hhdet_tes!H106=0,"",RES_hhdet_tes!H106/RES_hhdet_fec!H106)</f>
        <v>0.73213780714791021</v>
      </c>
      <c r="I106" s="124">
        <f>IF(RES_hhdet_tes!I106=0,"",RES_hhdet_tes!I106/RES_hhdet_fec!I106)</f>
        <v>0.73986227508453761</v>
      </c>
      <c r="J106" s="124">
        <f>IF(RES_hhdet_tes!J106=0,"",RES_hhdet_tes!J106/RES_hhdet_fec!J106)</f>
        <v>0.74754238913398452</v>
      </c>
      <c r="K106" s="124">
        <f>IF(RES_hhdet_tes!K106=0,"",RES_hhdet_tes!K106/RES_hhdet_fec!K106)</f>
        <v>0.75549670771133715</v>
      </c>
      <c r="L106" s="124">
        <f>IF(RES_hhdet_tes!L106=0,"",RES_hhdet_tes!L106/RES_hhdet_fec!L106)</f>
        <v>0.76418211414933479</v>
      </c>
      <c r="M106" s="124">
        <f>IF(RES_hhdet_tes!M106=0,"",RES_hhdet_tes!M106/RES_hhdet_fec!M106)</f>
        <v>0.77505154607236437</v>
      </c>
      <c r="N106" s="124">
        <f>IF(RES_hhdet_tes!N106=0,"",RES_hhdet_tes!N106/RES_hhdet_fec!N106)</f>
        <v>0.78618808588080802</v>
      </c>
      <c r="O106" s="124">
        <f>IF(RES_hhdet_tes!O106=0,"",RES_hhdet_tes!O106/RES_hhdet_fec!O106)</f>
        <v>0.79614907371359489</v>
      </c>
      <c r="P106" s="124">
        <f>IF(RES_hhdet_tes!P106=0,"",RES_hhdet_tes!P106/RES_hhdet_fec!P106)</f>
        <v>0.79809447423610258</v>
      </c>
      <c r="Q106" s="124">
        <f>IF(RES_hhdet_tes!Q106=0,"",RES_hhdet_tes!Q106/RES_hhdet_fec!Q106)</f>
        <v>0.80006177254732935</v>
      </c>
      <c r="R106" s="124">
        <f>IF(RES_hhdet_tes!R106=0,"",RES_hhdet_tes!R106/RES_hhdet_fec!R106)</f>
        <v>0.80307677240573394</v>
      </c>
      <c r="S106" s="124">
        <f>IF(RES_hhdet_tes!S106=0,"",RES_hhdet_tes!S106/RES_hhdet_fec!S106)</f>
        <v>0.80539822121025895</v>
      </c>
      <c r="T106" s="124">
        <f>IF(RES_hhdet_tes!T106=0,"",RES_hhdet_tes!T106/RES_hhdet_fec!T106)</f>
        <v>0.8074977267775173</v>
      </c>
      <c r="U106" s="124">
        <f>IF(RES_hhdet_tes!U106=0,"",RES_hhdet_tes!U106/RES_hhdet_fec!U106)</f>
        <v>0.81040333845104195</v>
      </c>
      <c r="V106" s="124">
        <f>IF(RES_hhdet_tes!V106=0,"",RES_hhdet_tes!V106/RES_hhdet_fec!V106)</f>
        <v>0.81397217505188335</v>
      </c>
      <c r="W106" s="124">
        <f>IF(RES_hhdet_tes!W106=0,"",RES_hhdet_tes!W106/RES_hhdet_fec!W106)</f>
        <v>0.81808347724178776</v>
      </c>
      <c r="DA106" s="130" t="s">
        <v>2005</v>
      </c>
    </row>
    <row r="107" spans="1:105" ht="12" customHeight="1" x14ac:dyDescent="0.25">
      <c r="A107" s="97" t="s">
        <v>202</v>
      </c>
      <c r="B107" s="111">
        <f>IF(RES_hhdet_tes!B107=0,"",RES_hhdet_tes!B107/RES_hhdet_fec!B107)</f>
        <v>0.71145878634122361</v>
      </c>
      <c r="C107" s="111">
        <f>IF(RES_hhdet_tes!C107=0,"",RES_hhdet_tes!C107/RES_hhdet_fec!C107)</f>
        <v>0.71357293200175276</v>
      </c>
      <c r="D107" s="111">
        <f>IF(RES_hhdet_tes!D107=0,"",RES_hhdet_tes!D107/RES_hhdet_fec!D107)</f>
        <v>0.7158538669279022</v>
      </c>
      <c r="E107" s="111">
        <f>IF(RES_hhdet_tes!E107=0,"",RES_hhdet_tes!E107/RES_hhdet_fec!E107)</f>
        <v>0.7182886989039956</v>
      </c>
      <c r="F107" s="111">
        <f>IF(RES_hhdet_tes!F107=0,"",RES_hhdet_tes!F107/RES_hhdet_fec!F107)</f>
        <v>0.72113489480484838</v>
      </c>
      <c r="G107" s="111">
        <f>IF(RES_hhdet_tes!G107=0,"",RES_hhdet_tes!G107/RES_hhdet_fec!G107)</f>
        <v>0.72577512948908374</v>
      </c>
      <c r="H107" s="111">
        <f>IF(RES_hhdet_tes!H107=0,"",RES_hhdet_tes!H107/RES_hhdet_fec!H107)</f>
        <v>0.73141787651465073</v>
      </c>
      <c r="I107" s="111">
        <f>IF(RES_hhdet_tes!I107=0,"",RES_hhdet_tes!I107/RES_hhdet_fec!I107)</f>
        <v>0.73916162582081812</v>
      </c>
      <c r="J107" s="111">
        <f>IF(RES_hhdet_tes!J107=0,"",RES_hhdet_tes!J107/RES_hhdet_fec!J107)</f>
        <v>0.74687225926356493</v>
      </c>
      <c r="K107" s="111">
        <f>IF(RES_hhdet_tes!K107=0,"",RES_hhdet_tes!K107/RES_hhdet_fec!K107)</f>
        <v>0.75486511498184483</v>
      </c>
      <c r="L107" s="111">
        <f>IF(RES_hhdet_tes!L107=0,"",RES_hhdet_tes!L107/RES_hhdet_fec!L107)</f>
        <v>0.76357201459400381</v>
      </c>
      <c r="M107" s="111">
        <f>IF(RES_hhdet_tes!M107=0,"",RES_hhdet_tes!M107/RES_hhdet_fec!M107)</f>
        <v>0.77445419122189285</v>
      </c>
      <c r="N107" s="111">
        <f>IF(RES_hhdet_tes!N107=0,"",RES_hhdet_tes!N107/RES_hhdet_fec!N107)</f>
        <v>0.78561903356088758</v>
      </c>
      <c r="O107" s="111">
        <f>IF(RES_hhdet_tes!O107=0,"",RES_hhdet_tes!O107/RES_hhdet_fec!O107)</f>
        <v>0.79559208334523879</v>
      </c>
      <c r="P107" s="111">
        <f>IF(RES_hhdet_tes!P107=0,"",RES_hhdet_tes!P107/RES_hhdet_fec!P107)</f>
        <v>0.79753484020587317</v>
      </c>
      <c r="Q107" s="111">
        <f>IF(RES_hhdet_tes!Q107=0,"",RES_hhdet_tes!Q107/RES_hhdet_fec!Q107)</f>
        <v>0.79952745247563584</v>
      </c>
      <c r="R107" s="111">
        <f>IF(RES_hhdet_tes!R107=0,"",RES_hhdet_tes!R107/RES_hhdet_fec!R107)</f>
        <v>0.80254739212394355</v>
      </c>
      <c r="S107" s="111">
        <f>IF(RES_hhdet_tes!S107=0,"",RES_hhdet_tes!S107/RES_hhdet_fec!S107)</f>
        <v>0.80488230309679276</v>
      </c>
      <c r="T107" s="111">
        <f>IF(RES_hhdet_tes!T107=0,"",RES_hhdet_tes!T107/RES_hhdet_fec!T107)</f>
        <v>0.80698279617581903</v>
      </c>
      <c r="U107" s="111">
        <f>IF(RES_hhdet_tes!U107=0,"",RES_hhdet_tes!U107/RES_hhdet_fec!U107)</f>
        <v>0.80990038857515512</v>
      </c>
      <c r="V107" s="111">
        <f>IF(RES_hhdet_tes!V107=0,"",RES_hhdet_tes!V107/RES_hhdet_fec!V107)</f>
        <v>0.81347573322629096</v>
      </c>
      <c r="W107" s="111">
        <f>IF(RES_hhdet_tes!W107=0,"",RES_hhdet_tes!W107/RES_hhdet_fec!W107)</f>
        <v>0.81759362745165043</v>
      </c>
      <c r="DA107" s="63" t="s">
        <v>2006</v>
      </c>
    </row>
    <row r="108" spans="1:105" ht="12" customHeight="1" x14ac:dyDescent="0.25">
      <c r="A108" s="97" t="s">
        <v>53</v>
      </c>
      <c r="B108" s="111">
        <f>IF(RES_hhdet_tes!B108=0,"",RES_hhdet_tes!B108/RES_hhdet_fec!B108)</f>
        <v>1</v>
      </c>
      <c r="C108" s="111">
        <f>IF(RES_hhdet_tes!C108=0,"",RES_hhdet_tes!C108/RES_hhdet_fec!C108)</f>
        <v>1</v>
      </c>
      <c r="D108" s="111">
        <f>IF(RES_hhdet_tes!D108=0,"",RES_hhdet_tes!D108/RES_hhdet_fec!D108)</f>
        <v>1</v>
      </c>
      <c r="E108" s="111">
        <f>IF(RES_hhdet_tes!E108=0,"",RES_hhdet_tes!E108/RES_hhdet_fec!E108)</f>
        <v>1</v>
      </c>
      <c r="F108" s="111">
        <f>IF(RES_hhdet_tes!F108=0,"",RES_hhdet_tes!F108/RES_hhdet_fec!F108)</f>
        <v>1</v>
      </c>
      <c r="G108" s="111">
        <f>IF(RES_hhdet_tes!G108=0,"",RES_hhdet_tes!G108/RES_hhdet_fec!G108)</f>
        <v>1</v>
      </c>
      <c r="H108" s="111">
        <f>IF(RES_hhdet_tes!H108=0,"",RES_hhdet_tes!H108/RES_hhdet_fec!H108)</f>
        <v>1</v>
      </c>
      <c r="I108" s="111">
        <f>IF(RES_hhdet_tes!I108=0,"",RES_hhdet_tes!I108/RES_hhdet_fec!I108)</f>
        <v>1</v>
      </c>
      <c r="J108" s="111">
        <f>IF(RES_hhdet_tes!J108=0,"",RES_hhdet_tes!J108/RES_hhdet_fec!J108)</f>
        <v>1</v>
      </c>
      <c r="K108" s="111">
        <f>IF(RES_hhdet_tes!K108=0,"",RES_hhdet_tes!K108/RES_hhdet_fec!K108)</f>
        <v>1</v>
      </c>
      <c r="L108" s="111">
        <f>IF(RES_hhdet_tes!L108=0,"",RES_hhdet_tes!L108/RES_hhdet_fec!L108)</f>
        <v>1</v>
      </c>
      <c r="M108" s="111">
        <f>IF(RES_hhdet_tes!M108=0,"",RES_hhdet_tes!M108/RES_hhdet_fec!M108)</f>
        <v>1</v>
      </c>
      <c r="N108" s="111">
        <f>IF(RES_hhdet_tes!N108=0,"",RES_hhdet_tes!N108/RES_hhdet_fec!N108)</f>
        <v>1</v>
      </c>
      <c r="O108" s="111">
        <f>IF(RES_hhdet_tes!O108=0,"",RES_hhdet_tes!O108/RES_hhdet_fec!O108)</f>
        <v>1</v>
      </c>
      <c r="P108" s="111">
        <f>IF(RES_hhdet_tes!P108=0,"",RES_hhdet_tes!P108/RES_hhdet_fec!P108)</f>
        <v>1</v>
      </c>
      <c r="Q108" s="111">
        <f>IF(RES_hhdet_tes!Q108=0,"",RES_hhdet_tes!Q108/RES_hhdet_fec!Q108)</f>
        <v>1</v>
      </c>
      <c r="R108" s="111">
        <f>IF(RES_hhdet_tes!R108=0,"",RES_hhdet_tes!R108/RES_hhdet_fec!R108)</f>
        <v>1</v>
      </c>
      <c r="S108" s="111">
        <f>IF(RES_hhdet_tes!S108=0,"",RES_hhdet_tes!S108/RES_hhdet_fec!S108)</f>
        <v>1</v>
      </c>
      <c r="T108" s="111">
        <f>IF(RES_hhdet_tes!T108=0,"",RES_hhdet_tes!T108/RES_hhdet_fec!T108)</f>
        <v>1</v>
      </c>
      <c r="U108" s="111">
        <f>IF(RES_hhdet_tes!U108=0,"",RES_hhdet_tes!U108/RES_hhdet_fec!U108)</f>
        <v>1</v>
      </c>
      <c r="V108" s="111">
        <f>IF(RES_hhdet_tes!V108=0,"",RES_hhdet_tes!V108/RES_hhdet_fec!V108)</f>
        <v>1</v>
      </c>
      <c r="W108" s="111">
        <f>IF(RES_hhdet_tes!W108=0,"",RES_hhdet_tes!W108/RES_hhdet_fec!W108)</f>
        <v>1</v>
      </c>
      <c r="DA108" s="63" t="s">
        <v>2007</v>
      </c>
    </row>
    <row r="109" spans="1:105" ht="12.95" customHeight="1" x14ac:dyDescent="0.25">
      <c r="A109" s="121" t="s">
        <v>92</v>
      </c>
      <c r="B109" s="124">
        <f>IF(RES_hhdet_tes!B109=0,"",RES_hhdet_tes!B109/RES_hhdet_fec!B109)</f>
        <v>1.6972956810825834</v>
      </c>
      <c r="C109" s="124">
        <f>IF(RES_hhdet_tes!C109=0,"",RES_hhdet_tes!C109/RES_hhdet_fec!C109)</f>
        <v>1.8075140087372077</v>
      </c>
      <c r="D109" s="124">
        <f>IF(RES_hhdet_tes!D109=0,"",RES_hhdet_tes!D109/RES_hhdet_fec!D109)</f>
        <v>1.9050352202969787</v>
      </c>
      <c r="E109" s="124">
        <f>IF(RES_hhdet_tes!E109=0,"",RES_hhdet_tes!E109/RES_hhdet_fec!E109)</f>
        <v>1.9817897823776345</v>
      </c>
      <c r="F109" s="124">
        <f>IF(RES_hhdet_tes!F109=0,"",RES_hhdet_tes!F109/RES_hhdet_fec!F109)</f>
        <v>2.077116385539826</v>
      </c>
      <c r="G109" s="124">
        <f>IF(RES_hhdet_tes!G109=0,"",RES_hhdet_tes!G109/RES_hhdet_fec!G109)</f>
        <v>2.234352896171707</v>
      </c>
      <c r="H109" s="124">
        <f>IF(RES_hhdet_tes!H109=0,"",RES_hhdet_tes!H109/RES_hhdet_fec!H109)</f>
        <v>2.3337965630341939</v>
      </c>
      <c r="I109" s="124">
        <f>IF(RES_hhdet_tes!I109=0,"",RES_hhdet_tes!I109/RES_hhdet_fec!I109)</f>
        <v>2.4256753823904296</v>
      </c>
      <c r="J109" s="124">
        <f>IF(RES_hhdet_tes!J109=0,"",RES_hhdet_tes!J109/RES_hhdet_fec!J109)</f>
        <v>2.4912642686770528</v>
      </c>
      <c r="K109" s="124">
        <f>IF(RES_hhdet_tes!K109=0,"",RES_hhdet_tes!K109/RES_hhdet_fec!K109)</f>
        <v>2.561164967865583</v>
      </c>
      <c r="L109" s="124">
        <f>IF(RES_hhdet_tes!L109=0,"",RES_hhdet_tes!L109/RES_hhdet_fec!L109)</f>
        <v>2.6383355974314244</v>
      </c>
      <c r="M109" s="124">
        <f>IF(RES_hhdet_tes!M109=0,"",RES_hhdet_tes!M109/RES_hhdet_fec!M109)</f>
        <v>2.6861043718697064</v>
      </c>
      <c r="N109" s="124">
        <f>IF(RES_hhdet_tes!N109=0,"",RES_hhdet_tes!N109/RES_hhdet_fec!N109)</f>
        <v>2.7804572893044948</v>
      </c>
      <c r="O109" s="124">
        <f>IF(RES_hhdet_tes!O109=0,"",RES_hhdet_tes!O109/RES_hhdet_fec!O109)</f>
        <v>2.8642816952680903</v>
      </c>
      <c r="P109" s="124">
        <f>IF(RES_hhdet_tes!P109=0,"",RES_hhdet_tes!P109/RES_hhdet_fec!P109)</f>
        <v>2.9372520387388152</v>
      </c>
      <c r="Q109" s="124">
        <f>IF(RES_hhdet_tes!Q109=0,"",RES_hhdet_tes!Q109/RES_hhdet_fec!Q109)</f>
        <v>3.0232611246643359</v>
      </c>
      <c r="R109" s="124">
        <f>IF(RES_hhdet_tes!R109=0,"",RES_hhdet_tes!R109/RES_hhdet_fec!R109)</f>
        <v>3.1045919960176329</v>
      </c>
      <c r="S109" s="124">
        <f>IF(RES_hhdet_tes!S109=0,"",RES_hhdet_tes!S109/RES_hhdet_fec!S109)</f>
        <v>3.2074170136781786</v>
      </c>
      <c r="T109" s="124">
        <f>IF(RES_hhdet_tes!T109=0,"",RES_hhdet_tes!T109/RES_hhdet_fec!T109)</f>
        <v>3.3012940614231598</v>
      </c>
      <c r="U109" s="124">
        <f>IF(RES_hhdet_tes!U109=0,"",RES_hhdet_tes!U109/RES_hhdet_fec!U109)</f>
        <v>3.4031271910041232</v>
      </c>
      <c r="V109" s="124">
        <f>IF(RES_hhdet_tes!V109=0,"",RES_hhdet_tes!V109/RES_hhdet_fec!V109)</f>
        <v>3.5023928538679092</v>
      </c>
      <c r="W109" s="124">
        <f>IF(RES_hhdet_tes!W109=0,"",RES_hhdet_tes!W109/RES_hhdet_fec!W109)</f>
        <v>3.5863193225884462</v>
      </c>
      <c r="DA109" s="130" t="s">
        <v>2008</v>
      </c>
    </row>
    <row r="110" spans="1:105" ht="12" customHeight="1" x14ac:dyDescent="0.25">
      <c r="A110" s="97" t="s">
        <v>53</v>
      </c>
      <c r="B110" s="111">
        <f>IF(RES_hhdet_tes!B110=0,"",RES_hhdet_tes!B110/RES_hhdet_fec!B110)</f>
        <v>1.6972956810825834</v>
      </c>
      <c r="C110" s="111">
        <f>IF(RES_hhdet_tes!C110=0,"",RES_hhdet_tes!C110/RES_hhdet_fec!C110)</f>
        <v>1.8075140087372077</v>
      </c>
      <c r="D110" s="111">
        <f>IF(RES_hhdet_tes!D110=0,"",RES_hhdet_tes!D110/RES_hhdet_fec!D110)</f>
        <v>1.9050352202969787</v>
      </c>
      <c r="E110" s="111">
        <f>IF(RES_hhdet_tes!E110=0,"",RES_hhdet_tes!E110/RES_hhdet_fec!E110)</f>
        <v>1.9817897823776345</v>
      </c>
      <c r="F110" s="111">
        <f>IF(RES_hhdet_tes!F110=0,"",RES_hhdet_tes!F110/RES_hhdet_fec!F110)</f>
        <v>2.077116385539826</v>
      </c>
      <c r="G110" s="111">
        <f>IF(RES_hhdet_tes!G110=0,"",RES_hhdet_tes!G110/RES_hhdet_fec!G110)</f>
        <v>2.234352896171707</v>
      </c>
      <c r="H110" s="111">
        <f>IF(RES_hhdet_tes!H110=0,"",RES_hhdet_tes!H110/RES_hhdet_fec!H110)</f>
        <v>2.3337965630341939</v>
      </c>
      <c r="I110" s="111">
        <f>IF(RES_hhdet_tes!I110=0,"",RES_hhdet_tes!I110/RES_hhdet_fec!I110)</f>
        <v>2.4256753823904296</v>
      </c>
      <c r="J110" s="111">
        <f>IF(RES_hhdet_tes!J110=0,"",RES_hhdet_tes!J110/RES_hhdet_fec!J110)</f>
        <v>2.4912642686770528</v>
      </c>
      <c r="K110" s="111">
        <f>IF(RES_hhdet_tes!K110=0,"",RES_hhdet_tes!K110/RES_hhdet_fec!K110)</f>
        <v>2.561164967865583</v>
      </c>
      <c r="L110" s="111">
        <f>IF(RES_hhdet_tes!L110=0,"",RES_hhdet_tes!L110/RES_hhdet_fec!L110)</f>
        <v>2.6383355974314244</v>
      </c>
      <c r="M110" s="111">
        <f>IF(RES_hhdet_tes!M110=0,"",RES_hhdet_tes!M110/RES_hhdet_fec!M110)</f>
        <v>2.6861043718697064</v>
      </c>
      <c r="N110" s="111">
        <f>IF(RES_hhdet_tes!N110=0,"",RES_hhdet_tes!N110/RES_hhdet_fec!N110)</f>
        <v>2.7804572893044948</v>
      </c>
      <c r="O110" s="111">
        <f>IF(RES_hhdet_tes!O110=0,"",RES_hhdet_tes!O110/RES_hhdet_fec!O110)</f>
        <v>2.8642816952680903</v>
      </c>
      <c r="P110" s="111">
        <f>IF(RES_hhdet_tes!P110=0,"",RES_hhdet_tes!P110/RES_hhdet_fec!P110)</f>
        <v>2.9372520387388152</v>
      </c>
      <c r="Q110" s="111">
        <f>IF(RES_hhdet_tes!Q110=0,"",RES_hhdet_tes!Q110/RES_hhdet_fec!Q110)</f>
        <v>3.0232611246643359</v>
      </c>
      <c r="R110" s="111">
        <f>IF(RES_hhdet_tes!R110=0,"",RES_hhdet_tes!R110/RES_hhdet_fec!R110)</f>
        <v>3.1045919960176329</v>
      </c>
      <c r="S110" s="111">
        <f>IF(RES_hhdet_tes!S110=0,"",RES_hhdet_tes!S110/RES_hhdet_fec!S110)</f>
        <v>3.2074170136781786</v>
      </c>
      <c r="T110" s="111">
        <f>IF(RES_hhdet_tes!T110=0,"",RES_hhdet_tes!T110/RES_hhdet_fec!T110)</f>
        <v>3.3012940614231598</v>
      </c>
      <c r="U110" s="111">
        <f>IF(RES_hhdet_tes!U110=0,"",RES_hhdet_tes!U110/RES_hhdet_fec!U110)</f>
        <v>3.4031271910041232</v>
      </c>
      <c r="V110" s="111">
        <f>IF(RES_hhdet_tes!V110=0,"",RES_hhdet_tes!V110/RES_hhdet_fec!V110)</f>
        <v>3.5023928538679092</v>
      </c>
      <c r="W110" s="111">
        <f>IF(RES_hhdet_tes!W110=0,"",RES_hhdet_tes!W110/RES_hhdet_fec!W110)</f>
        <v>3.5863193225884462</v>
      </c>
      <c r="DA110" s="63" t="s">
        <v>2009</v>
      </c>
    </row>
    <row r="111" spans="1:105" ht="12" customHeight="1" x14ac:dyDescent="0.25">
      <c r="A111" s="121" t="s">
        <v>55</v>
      </c>
      <c r="B111" s="124">
        <f>IF(RES_hhdet_tes!B111=0,"",RES_hhdet_tes!B111/RES_hhdet_fec!B111)</f>
        <v>0.67159195295776308</v>
      </c>
      <c r="C111" s="124">
        <f>IF(RES_hhdet_tes!C111=0,"",RES_hhdet_tes!C111/RES_hhdet_fec!C111)</f>
        <v>0.67002976845455464</v>
      </c>
      <c r="D111" s="124">
        <f>IF(RES_hhdet_tes!D111=0,"",RES_hhdet_tes!D111/RES_hhdet_fec!D111)</f>
        <v>0.67457127108991632</v>
      </c>
      <c r="E111" s="124">
        <f>IF(RES_hhdet_tes!E111=0,"",RES_hhdet_tes!E111/RES_hhdet_fec!E111)</f>
        <v>0.67889228715050909</v>
      </c>
      <c r="F111" s="124">
        <f>IF(RES_hhdet_tes!F111=0,"",RES_hhdet_tes!F111/RES_hhdet_fec!F111)</f>
        <v>0.68374639062467379</v>
      </c>
      <c r="G111" s="124">
        <f>IF(RES_hhdet_tes!G111=0,"",RES_hhdet_tes!G111/RES_hhdet_fec!G111)</f>
        <v>0.68824195278390687</v>
      </c>
      <c r="H111" s="124">
        <f>IF(RES_hhdet_tes!H111=0,"",RES_hhdet_tes!H111/RES_hhdet_fec!H111)</f>
        <v>0.69408202255587537</v>
      </c>
      <c r="I111" s="124">
        <f>IF(RES_hhdet_tes!I111=0,"",RES_hhdet_tes!I111/RES_hhdet_fec!I111)</f>
        <v>0.70511964959484141</v>
      </c>
      <c r="J111" s="124">
        <f>IF(RES_hhdet_tes!J111=0,"",RES_hhdet_tes!J111/RES_hhdet_fec!J111)</f>
        <v>0.71611146230608624</v>
      </c>
      <c r="K111" s="124">
        <f>IF(RES_hhdet_tes!K111=0,"",RES_hhdet_tes!K111/RES_hhdet_fec!K111)</f>
        <v>0.73133524853025889</v>
      </c>
      <c r="L111" s="124">
        <f>IF(RES_hhdet_tes!L111=0,"",RES_hhdet_tes!L111/RES_hhdet_fec!L111)</f>
        <v>0.74310514564932861</v>
      </c>
      <c r="M111" s="124">
        <f>IF(RES_hhdet_tes!M111=0,"",RES_hhdet_tes!M111/RES_hhdet_fec!M111)</f>
        <v>0.74683977324589834</v>
      </c>
      <c r="N111" s="124">
        <f>IF(RES_hhdet_tes!N111=0,"",RES_hhdet_tes!N111/RES_hhdet_fec!N111)</f>
        <v>0.75931059202246332</v>
      </c>
      <c r="O111" s="124">
        <f>IF(RES_hhdet_tes!O111=0,"",RES_hhdet_tes!O111/RES_hhdet_fec!O111)</f>
        <v>0.76927253213379643</v>
      </c>
      <c r="P111" s="124">
        <f>IF(RES_hhdet_tes!P111=0,"",RES_hhdet_tes!P111/RES_hhdet_fec!P111)</f>
        <v>0.77685381192602776</v>
      </c>
      <c r="Q111" s="124">
        <f>IF(RES_hhdet_tes!Q111=0,"",RES_hhdet_tes!Q111/RES_hhdet_fec!Q111)</f>
        <v>0.78474708911613755</v>
      </c>
      <c r="R111" s="124">
        <f>IF(RES_hhdet_tes!R111=0,"",RES_hhdet_tes!R111/RES_hhdet_fec!R111)</f>
        <v>0.79110407840444141</v>
      </c>
      <c r="S111" s="124">
        <f>IF(RES_hhdet_tes!S111=0,"",RES_hhdet_tes!S111/RES_hhdet_fec!S111)</f>
        <v>0.79644469038726273</v>
      </c>
      <c r="T111" s="124">
        <f>IF(RES_hhdet_tes!T111=0,"",RES_hhdet_tes!T111/RES_hhdet_fec!T111)</f>
        <v>0.79829505234322351</v>
      </c>
      <c r="U111" s="124">
        <f>IF(RES_hhdet_tes!U111=0,"",RES_hhdet_tes!U111/RES_hhdet_fec!U111)</f>
        <v>0.80050017173582799</v>
      </c>
      <c r="V111" s="124">
        <f>IF(RES_hhdet_tes!V111=0,"",RES_hhdet_tes!V111/RES_hhdet_fec!V111)</f>
        <v>0.80378668877757597</v>
      </c>
      <c r="W111" s="124">
        <f>IF(RES_hhdet_tes!W111=0,"",RES_hhdet_tes!W111/RES_hhdet_fec!W111)</f>
        <v>0.80161965374273625</v>
      </c>
      <c r="DA111" s="130" t="s">
        <v>2010</v>
      </c>
    </row>
    <row r="112" spans="1:105" ht="12" customHeight="1" x14ac:dyDescent="0.25">
      <c r="A112" s="97" t="s">
        <v>130</v>
      </c>
      <c r="B112" s="111">
        <f>IF(RES_hhdet_tes!B112=0,"",RES_hhdet_tes!B112/RES_hhdet_fec!B112)</f>
        <v>0.68793013554873661</v>
      </c>
      <c r="C112" s="111">
        <f>IF(RES_hhdet_tes!C112=0,"",RES_hhdet_tes!C112/RES_hhdet_fec!C112)</f>
        <v>0.69009506688486588</v>
      </c>
      <c r="D112" s="111">
        <f>IF(RES_hhdet_tes!D112=0,"",RES_hhdet_tes!D112/RES_hhdet_fec!D112)</f>
        <v>0.69235140624930869</v>
      </c>
      <c r="E112" s="111">
        <f>IF(RES_hhdet_tes!E112=0,"",RES_hhdet_tes!E112/RES_hhdet_fec!E112)</f>
        <v>0.69496282673837784</v>
      </c>
      <c r="F112" s="111">
        <f>IF(RES_hhdet_tes!F112=0,"",RES_hhdet_tes!F112/RES_hhdet_fec!F112)</f>
        <v>0.69798983001665982</v>
      </c>
      <c r="G112" s="111">
        <f>IF(RES_hhdet_tes!G112=0,"",RES_hhdet_tes!G112/RES_hhdet_fec!G112)</f>
        <v>0.70183420890087922</v>
      </c>
      <c r="H112" s="111">
        <f>IF(RES_hhdet_tes!H112=0,"",RES_hhdet_tes!H112/RES_hhdet_fec!H112)</f>
        <v>0.70806298494509468</v>
      </c>
      <c r="I112" s="111">
        <f>IF(RES_hhdet_tes!I112=0,"",RES_hhdet_tes!I112/RES_hhdet_fec!I112)</f>
        <v>0.71626704239560568</v>
      </c>
      <c r="J112" s="111">
        <f>IF(RES_hhdet_tes!J112=0,"",RES_hhdet_tes!J112/RES_hhdet_fec!J112)</f>
        <v>0.7261879106854584</v>
      </c>
      <c r="K112" s="111">
        <f>IF(RES_hhdet_tes!K112=0,"",RES_hhdet_tes!K112/RES_hhdet_fec!K112)</f>
        <v>0.73316066452141648</v>
      </c>
      <c r="L112" s="111">
        <f>IF(RES_hhdet_tes!L112=0,"",RES_hhdet_tes!L112/RES_hhdet_fec!L112)</f>
        <v>0.74545464213103119</v>
      </c>
      <c r="M112" s="111">
        <f>IF(RES_hhdet_tes!M112=0,"",RES_hhdet_tes!M112/RES_hhdet_fec!M112)</f>
        <v>0.75557153800573607</v>
      </c>
      <c r="N112" s="111">
        <f>IF(RES_hhdet_tes!N112=0,"",RES_hhdet_tes!N112/RES_hhdet_fec!N112)</f>
        <v>0.76649548798768918</v>
      </c>
      <c r="O112" s="111">
        <f>IF(RES_hhdet_tes!O112=0,"",RES_hhdet_tes!O112/RES_hhdet_fec!O112)</f>
        <v>0.77428822926698493</v>
      </c>
      <c r="P112" s="111">
        <f>IF(RES_hhdet_tes!P112=0,"",RES_hhdet_tes!P112/RES_hhdet_fec!P112)</f>
        <v>0.77552122191145101</v>
      </c>
      <c r="Q112" s="111">
        <f>IF(RES_hhdet_tes!Q112=0,"",RES_hhdet_tes!Q112/RES_hhdet_fec!Q112)</f>
        <v>0.77822089492186675</v>
      </c>
      <c r="R112" s="111">
        <f>IF(RES_hhdet_tes!R112=0,"",RES_hhdet_tes!R112/RES_hhdet_fec!R112)</f>
        <v>0.77962636558064069</v>
      </c>
      <c r="S112" s="111">
        <f>IF(RES_hhdet_tes!S112=0,"",RES_hhdet_tes!S112/RES_hhdet_fec!S112)</f>
        <v>0.78267800628856565</v>
      </c>
      <c r="T112" s="111">
        <f>IF(RES_hhdet_tes!T112=0,"",RES_hhdet_tes!T112/RES_hhdet_fec!T112)</f>
        <v>0.78459092203507408</v>
      </c>
      <c r="U112" s="111">
        <f>IF(RES_hhdet_tes!U112=0,"",RES_hhdet_tes!U112/RES_hhdet_fec!U112)</f>
        <v>0.78708845654788273</v>
      </c>
      <c r="V112" s="111">
        <f>IF(RES_hhdet_tes!V112=0,"",RES_hhdet_tes!V112/RES_hhdet_fec!V112)</f>
        <v>0.79030017007030318</v>
      </c>
      <c r="W112" s="111">
        <f>IF(RES_hhdet_tes!W112=0,"",RES_hhdet_tes!W112/RES_hhdet_fec!W112)</f>
        <v>0.79312369934167382</v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>
        <f>IF(RES_hhdet_tes!P113=0,"",RES_hhdet_tes!P113/RES_hhdet_fec!P113)</f>
        <v>0.97513980504877651</v>
      </c>
      <c r="Q113" s="111">
        <f>IF(RES_hhdet_tes!Q113=0,"",RES_hhdet_tes!Q113/RES_hhdet_fec!Q113)</f>
        <v>0.997771532631892</v>
      </c>
      <c r="R113" s="111">
        <f>IF(RES_hhdet_tes!R113=0,"",RES_hhdet_tes!R113/RES_hhdet_fec!R113)</f>
        <v>0.99782748590675974</v>
      </c>
      <c r="S113" s="111">
        <f>IF(RES_hhdet_tes!S113=0,"",RES_hhdet_tes!S113/RES_hhdet_fec!S113)</f>
        <v>0.99785799069514769</v>
      </c>
      <c r="T113" s="111">
        <f>IF(RES_hhdet_tes!T113=0,"",RES_hhdet_tes!T113/RES_hhdet_fec!T113)</f>
        <v>0.99776153432959425</v>
      </c>
      <c r="U113" s="111">
        <f>IF(RES_hhdet_tes!U113=0,"",RES_hhdet_tes!U113/RES_hhdet_fec!U113)</f>
        <v>0.9976545598651676</v>
      </c>
      <c r="V113" s="111">
        <f>IF(RES_hhdet_tes!V113=0,"",RES_hhdet_tes!V113/RES_hhdet_fec!V113)</f>
        <v>0.99768204908791291</v>
      </c>
      <c r="W113" s="111">
        <f>IF(RES_hhdet_tes!W113=0,"",RES_hhdet_tes!W113/RES_hhdet_fec!W113)</f>
        <v>0.99773660112157825</v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>
        <f>IF(RES_hhdet_tes!P114=0,"",RES_hhdet_tes!P114/RES_hhdet_fec!P114)</f>
        <v>0.79225895720466843</v>
      </c>
      <c r="Q114" s="112">
        <f>IF(RES_hhdet_tes!Q114=0,"",RES_hhdet_tes!Q114/RES_hhdet_fec!Q114)</f>
        <v>0.79225895720466843</v>
      </c>
      <c r="R114" s="112">
        <f>IF(RES_hhdet_tes!R114=0,"",RES_hhdet_tes!R114/RES_hhdet_fec!R114)</f>
        <v>0.79225895720466843</v>
      </c>
      <c r="S114" s="112">
        <f>IF(RES_hhdet_tes!S114=0,"",RES_hhdet_tes!S114/RES_hhdet_fec!S114)</f>
        <v>0.79225895720466843</v>
      </c>
      <c r="T114" s="112">
        <f>IF(RES_hhdet_tes!T114=0,"",RES_hhdet_tes!T114/RES_hhdet_fec!T114)</f>
        <v>0.79225895720466843</v>
      </c>
      <c r="U114" s="112">
        <f>IF(RES_hhdet_tes!U114=0,"",RES_hhdet_tes!U114/RES_hhdet_fec!U114)</f>
        <v>0.79225895720466843</v>
      </c>
      <c r="V114" s="112">
        <f>IF(RES_hhdet_tes!V114=0,"",RES_hhdet_tes!V114/RES_hhdet_fec!V114)</f>
        <v>0.79225895720466843</v>
      </c>
      <c r="W114" s="112">
        <f>IF(RES_hhdet_tes!W114=0,"",RES_hhdet_tes!W114/RES_hhdet_fec!W114)</f>
        <v>0.79225895720466843</v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>
        <f>IF(RES_hhdet_tes!P115=0,"",RES_hhdet_tes!P115/RES_hhdet_fec!P115)</f>
        <v>1</v>
      </c>
      <c r="Q115" s="113">
        <f>IF(RES_hhdet_tes!Q115=0,"",RES_hhdet_tes!Q115/RES_hhdet_fec!Q115)</f>
        <v>1</v>
      </c>
      <c r="R115" s="113">
        <f>IF(RES_hhdet_tes!R115=0,"",RES_hhdet_tes!R115/RES_hhdet_fec!R115)</f>
        <v>1</v>
      </c>
      <c r="S115" s="113">
        <f>IF(RES_hhdet_tes!S115=0,"",RES_hhdet_tes!S115/RES_hhdet_fec!S115)</f>
        <v>1</v>
      </c>
      <c r="T115" s="113">
        <f>IF(RES_hhdet_tes!T115=0,"",RES_hhdet_tes!T115/RES_hhdet_fec!T115)</f>
        <v>1</v>
      </c>
      <c r="U115" s="113">
        <f>IF(RES_hhdet_tes!U115=0,"",RES_hhdet_tes!U115/RES_hhdet_fec!U115)</f>
        <v>1</v>
      </c>
      <c r="V115" s="113">
        <f>IF(RES_hhdet_tes!V115=0,"",RES_hhdet_tes!V115/RES_hhdet_fec!V115)</f>
        <v>1</v>
      </c>
      <c r="W115" s="113">
        <f>IF(RES_hhdet_tes!W115=0,"",RES_hhdet_tes!W115/RES_hhdet_fec!W115)</f>
        <v>1</v>
      </c>
      <c r="DA115" s="132" t="s">
        <v>2014</v>
      </c>
    </row>
    <row r="116" spans="1:105" ht="12" customHeight="1" x14ac:dyDescent="0.25">
      <c r="A116" s="106" t="s">
        <v>122</v>
      </c>
      <c r="B116" s="112">
        <f>IF(RES_hhdet_tes!B116=0,"",RES_hhdet_tes!B116/RES_hhdet_fec!B116)</f>
        <v>0.60080316201620054</v>
      </c>
      <c r="C116" s="112">
        <f>IF(RES_hhdet_tes!C116=0,"",RES_hhdet_tes!C116/RES_hhdet_fec!C116)</f>
        <v>0.60345515483814693</v>
      </c>
      <c r="D116" s="112">
        <f>IF(RES_hhdet_tes!D116=0,"",RES_hhdet_tes!D116/RES_hhdet_fec!D116)</f>
        <v>0.60686015507644531</v>
      </c>
      <c r="E116" s="112">
        <f>IF(RES_hhdet_tes!E116=0,"",RES_hhdet_tes!E116/RES_hhdet_fec!E116)</f>
        <v>0.60983380909495322</v>
      </c>
      <c r="F116" s="112">
        <f>IF(RES_hhdet_tes!F116=0,"",RES_hhdet_tes!F116/RES_hhdet_fec!F116)</f>
        <v>0.61320406136629668</v>
      </c>
      <c r="G116" s="112">
        <f>IF(RES_hhdet_tes!G116=0,"",RES_hhdet_tes!G116/RES_hhdet_fec!G116)</f>
        <v>0.6190807108802453</v>
      </c>
      <c r="H116" s="112">
        <f>IF(RES_hhdet_tes!H116=0,"",RES_hhdet_tes!H116/RES_hhdet_fec!H116)</f>
        <v>0.62494387613817071</v>
      </c>
      <c r="I116" s="112">
        <f>IF(RES_hhdet_tes!I116=0,"",RES_hhdet_tes!I116/RES_hhdet_fec!I116)</f>
        <v>0.62812816730022181</v>
      </c>
      <c r="J116" s="112">
        <f>IF(RES_hhdet_tes!J116=0,"",RES_hhdet_tes!J116/RES_hhdet_fec!J116)</f>
        <v>0.62875678406174695</v>
      </c>
      <c r="K116" s="112">
        <f>IF(RES_hhdet_tes!K116=0,"",RES_hhdet_tes!K116/RES_hhdet_fec!K116)</f>
        <v>0.6306166317815215</v>
      </c>
      <c r="L116" s="112">
        <f>IF(RES_hhdet_tes!L116=0,"",RES_hhdet_tes!L116/RES_hhdet_fec!L116)</f>
        <v>0.63163626776840587</v>
      </c>
      <c r="M116" s="112">
        <f>IF(RES_hhdet_tes!M116=0,"",RES_hhdet_tes!M116/RES_hhdet_fec!M116)</f>
        <v>0.6361026479319345</v>
      </c>
      <c r="N116" s="112">
        <f>IF(RES_hhdet_tes!N116=0,"",RES_hhdet_tes!N116/RES_hhdet_fec!N116)</f>
        <v>0.64139696993429285</v>
      </c>
      <c r="O116" s="112">
        <f>IF(RES_hhdet_tes!O116=0,"",RES_hhdet_tes!O116/RES_hhdet_fec!O116)</f>
        <v>0.6480278644882197</v>
      </c>
      <c r="P116" s="112">
        <f>IF(RES_hhdet_tes!P116=0,"",RES_hhdet_tes!P116/RES_hhdet_fec!P116)</f>
        <v>0.65158130009469228</v>
      </c>
      <c r="Q116" s="112">
        <f>IF(RES_hhdet_tes!Q116=0,"",RES_hhdet_tes!Q116/RES_hhdet_fec!Q116)</f>
        <v>0.65724161955914251</v>
      </c>
      <c r="R116" s="112">
        <f>IF(RES_hhdet_tes!R116=0,"",RES_hhdet_tes!R116/RES_hhdet_fec!R116)</f>
        <v>0.66629729625496792</v>
      </c>
      <c r="S116" s="112">
        <f>IF(RES_hhdet_tes!S116=0,"",RES_hhdet_tes!S116/RES_hhdet_fec!S116)</f>
        <v>0.67224937512696625</v>
      </c>
      <c r="T116" s="112">
        <f>IF(RES_hhdet_tes!T116=0,"",RES_hhdet_tes!T116/RES_hhdet_fec!T116)</f>
        <v>0.68869566805739568</v>
      </c>
      <c r="U116" s="112">
        <f>IF(RES_hhdet_tes!U116=0,"",RES_hhdet_tes!U116/RES_hhdet_fec!U116)</f>
        <v>0.71457863288810719</v>
      </c>
      <c r="V116" s="112">
        <f>IF(RES_hhdet_tes!V116=0,"",RES_hhdet_tes!V116/RES_hhdet_fec!V116)</f>
        <v>0.72986122358131067</v>
      </c>
      <c r="W116" s="112">
        <f>IF(RES_hhdet_tes!W116=0,"",RES_hhdet_tes!W116/RES_hhdet_fec!W116)</f>
        <v>0.74567472643809729</v>
      </c>
      <c r="DA116" s="131" t="s">
        <v>2015</v>
      </c>
    </row>
    <row r="117" spans="1:105" ht="12" customHeight="1" x14ac:dyDescent="0.25">
      <c r="A117" s="107" t="s">
        <v>121</v>
      </c>
      <c r="B117" s="113">
        <f>IF(RES_hhdet_tes!B117=0,"",RES_hhdet_tes!B117/RES_hhdet_fec!B117)</f>
        <v>0.93221340857779633</v>
      </c>
      <c r="C117" s="113">
        <f>IF(RES_hhdet_tes!C117=0,"",RES_hhdet_tes!C117/RES_hhdet_fec!C117)</f>
        <v>0.8749042389280538</v>
      </c>
      <c r="D117" s="113">
        <f>IF(RES_hhdet_tes!D117=0,"",RES_hhdet_tes!D117/RES_hhdet_fec!D117)</f>
        <v>0.94371923043896211</v>
      </c>
      <c r="E117" s="113">
        <f>IF(RES_hhdet_tes!E117=0,"",RES_hhdet_tes!E117/RES_hhdet_fec!E117)</f>
        <v>0.96440945041359694</v>
      </c>
      <c r="F117" s="113">
        <f>IF(RES_hhdet_tes!F117=0,"",RES_hhdet_tes!F117/RES_hhdet_fec!F117)</f>
        <v>0.95332462556228326</v>
      </c>
      <c r="G117" s="113">
        <f>IF(RES_hhdet_tes!G117=0,"",RES_hhdet_tes!G117/RES_hhdet_fec!G117)</f>
        <v>0.95436105139694349</v>
      </c>
      <c r="H117" s="113">
        <f>IF(RES_hhdet_tes!H117=0,"",RES_hhdet_tes!H117/RES_hhdet_fec!H117)</f>
        <v>0.94067658737185333</v>
      </c>
      <c r="I117" s="113">
        <f>IF(RES_hhdet_tes!I117=0,"",RES_hhdet_tes!I117/RES_hhdet_fec!I117)</f>
        <v>0.94983151297950552</v>
      </c>
      <c r="J117" s="113">
        <f>IF(RES_hhdet_tes!J117=0,"",RES_hhdet_tes!J117/RES_hhdet_fec!J117)</f>
        <v>0.95267842385521684</v>
      </c>
      <c r="K117" s="113">
        <f>IF(RES_hhdet_tes!K117=0,"",RES_hhdet_tes!K117/RES_hhdet_fec!K117)</f>
        <v>0.95548650076283914</v>
      </c>
      <c r="L117" s="113">
        <f>IF(RES_hhdet_tes!L117=0,"",RES_hhdet_tes!L117/RES_hhdet_fec!L117)</f>
        <v>0.95682048163914668</v>
      </c>
      <c r="M117" s="113">
        <f>IF(RES_hhdet_tes!M117=0,"",RES_hhdet_tes!M117/RES_hhdet_fec!M117)</f>
        <v>0.94028293615667047</v>
      </c>
      <c r="N117" s="113">
        <f>IF(RES_hhdet_tes!N117=0,"",RES_hhdet_tes!N117/RES_hhdet_fec!N117)</f>
        <v>0.95673027679712008</v>
      </c>
      <c r="O117" s="113">
        <f>IF(RES_hhdet_tes!O117=0,"",RES_hhdet_tes!O117/RES_hhdet_fec!O117)</f>
        <v>0.97147009190333089</v>
      </c>
      <c r="P117" s="113">
        <f>IF(RES_hhdet_tes!P117=0,"",RES_hhdet_tes!P117/RES_hhdet_fec!P117)</f>
        <v>0.95107441022921391</v>
      </c>
      <c r="Q117" s="113">
        <f>IF(RES_hhdet_tes!Q117=0,"",RES_hhdet_tes!Q117/RES_hhdet_fec!Q117)</f>
        <v>0.98548122788649262</v>
      </c>
      <c r="R117" s="113">
        <f>IF(RES_hhdet_tes!R117=0,"",RES_hhdet_tes!R117/RES_hhdet_fec!R117)</f>
        <v>0.98168661197147034</v>
      </c>
      <c r="S117" s="113">
        <f>IF(RES_hhdet_tes!S117=0,"",RES_hhdet_tes!S117/RES_hhdet_fec!S117)</f>
        <v>0.97042849950720012</v>
      </c>
      <c r="T117" s="113">
        <f>IF(RES_hhdet_tes!T117=0,"",RES_hhdet_tes!T117/RES_hhdet_fec!T117)</f>
        <v>0.96741477024540712</v>
      </c>
      <c r="U117" s="113">
        <f>IF(RES_hhdet_tes!U117=0,"",RES_hhdet_tes!U117/RES_hhdet_fec!U117)</f>
        <v>0.96084437674325396</v>
      </c>
      <c r="V117" s="113">
        <f>IF(RES_hhdet_tes!V117=0,"",RES_hhdet_tes!V117/RES_hhdet_fec!V117)</f>
        <v>0.96835021665503695</v>
      </c>
      <c r="W117" s="113">
        <f>IF(RES_hhdet_tes!W117=0,"",RES_hhdet_tes!W117/RES_hhdet_fec!W117)</f>
        <v>0.97625312715056722</v>
      </c>
      <c r="DA117" s="132" t="s">
        <v>2016</v>
      </c>
    </row>
    <row r="118" spans="1:105" ht="12" customHeight="1" x14ac:dyDescent="0.25">
      <c r="A118" s="108" t="s">
        <v>53</v>
      </c>
      <c r="B118" s="111">
        <f>IF(RES_hhdet_tes!B118=0,"",RES_hhdet_tes!B118/RES_hhdet_fec!B118)</f>
        <v>0.60080316201620054</v>
      </c>
      <c r="C118" s="111">
        <f>IF(RES_hhdet_tes!C118=0,"",RES_hhdet_tes!C118/RES_hhdet_fec!C118)</f>
        <v>0.60273041091571244</v>
      </c>
      <c r="D118" s="111">
        <f>IF(RES_hhdet_tes!D118=0,"",RES_hhdet_tes!D118/RES_hhdet_fec!D118)</f>
        <v>0.60520385715252456</v>
      </c>
      <c r="E118" s="111">
        <f>IF(RES_hhdet_tes!E118=0,"",RES_hhdet_tes!E118/RES_hhdet_fec!E118)</f>
        <v>0.61012060475442698</v>
      </c>
      <c r="F118" s="111">
        <f>IF(RES_hhdet_tes!F118=0,"",RES_hhdet_tes!F118/RES_hhdet_fec!F118)</f>
        <v>0.61407997900611155</v>
      </c>
      <c r="G118" s="111">
        <f>IF(RES_hhdet_tes!G118=0,"",RES_hhdet_tes!G118/RES_hhdet_fec!G118)</f>
        <v>0.61929392779874337</v>
      </c>
      <c r="H118" s="111">
        <f>IF(RES_hhdet_tes!H118=0,"",RES_hhdet_tes!H118/RES_hhdet_fec!H118)</f>
        <v>0.62494084934575145</v>
      </c>
      <c r="I118" s="111">
        <f>IF(RES_hhdet_tes!I118=0,"",RES_hhdet_tes!I118/RES_hhdet_fec!I118)</f>
        <v>0.62909369750244171</v>
      </c>
      <c r="J118" s="111">
        <f>IF(RES_hhdet_tes!J118=0,"",RES_hhdet_tes!J118/RES_hhdet_fec!J118)</f>
        <v>0.63095081076256554</v>
      </c>
      <c r="K118" s="111">
        <f>IF(RES_hhdet_tes!K118=0,"",RES_hhdet_tes!K118/RES_hhdet_fec!K118)</f>
        <v>0.63404236631237898</v>
      </c>
      <c r="L118" s="111">
        <f>IF(RES_hhdet_tes!L118=0,"",RES_hhdet_tes!L118/RES_hhdet_fec!L118)</f>
        <v>0.63470596741252749</v>
      </c>
      <c r="M118" s="111">
        <f>IF(RES_hhdet_tes!M118=0,"",RES_hhdet_tes!M118/RES_hhdet_fec!M118)</f>
        <v>0.63617060134783043</v>
      </c>
      <c r="N118" s="111">
        <f>IF(RES_hhdet_tes!N118=0,"",RES_hhdet_tes!N118/RES_hhdet_fec!N118)</f>
        <v>0.63931996298322746</v>
      </c>
      <c r="O118" s="111">
        <f>IF(RES_hhdet_tes!O118=0,"",RES_hhdet_tes!O118/RES_hhdet_fec!O118)</f>
        <v>0.64586236750593784</v>
      </c>
      <c r="P118" s="111">
        <f>IF(RES_hhdet_tes!P118=0,"",RES_hhdet_tes!P118/RES_hhdet_fec!P118)</f>
        <v>0.65809819876234299</v>
      </c>
      <c r="Q118" s="111">
        <f>IF(RES_hhdet_tes!Q118=0,"",RES_hhdet_tes!Q118/RES_hhdet_fec!Q118)</f>
        <v>0.66287729894784775</v>
      </c>
      <c r="R118" s="111">
        <f>IF(RES_hhdet_tes!R118=0,"",RES_hhdet_tes!R118/RES_hhdet_fec!R118)</f>
        <v>0.68491681558989481</v>
      </c>
      <c r="S118" s="111">
        <f>IF(RES_hhdet_tes!S118=0,"",RES_hhdet_tes!S118/RES_hhdet_fec!S118)</f>
        <v>0.69066152784270085</v>
      </c>
      <c r="T118" s="111">
        <f>IF(RES_hhdet_tes!T118=0,"",RES_hhdet_tes!T118/RES_hhdet_fec!T118)</f>
        <v>0.69500599040230826</v>
      </c>
      <c r="U118" s="111">
        <f>IF(RES_hhdet_tes!U118=0,"",RES_hhdet_tes!U118/RES_hhdet_fec!U118)</f>
        <v>0.70194192813222112</v>
      </c>
      <c r="V118" s="111">
        <f>IF(RES_hhdet_tes!V118=0,"",RES_hhdet_tes!V118/RES_hhdet_fec!V118)</f>
        <v>0.70803430804329515</v>
      </c>
      <c r="W118" s="111">
        <f>IF(RES_hhdet_tes!W118=0,"",RES_hhdet_tes!W118/RES_hhdet_fec!W118)</f>
        <v>0.7257315440672133</v>
      </c>
      <c r="DA118" s="63" t="s">
        <v>2017</v>
      </c>
    </row>
    <row r="119" spans="1:105" ht="12" customHeight="1" x14ac:dyDescent="0.25">
      <c r="A119" s="108" t="s">
        <v>52</v>
      </c>
      <c r="B119" s="111">
        <f>IF(RES_hhdet_tes!B119=0,"",RES_hhdet_tes!B119/RES_hhdet_fec!B119)</f>
        <v>1</v>
      </c>
      <c r="C119" s="111">
        <f>IF(RES_hhdet_tes!C119=0,"",RES_hhdet_tes!C119/RES_hhdet_fec!C119)</f>
        <v>1</v>
      </c>
      <c r="D119" s="111">
        <f>IF(RES_hhdet_tes!D119=0,"",RES_hhdet_tes!D119/RES_hhdet_fec!D119)</f>
        <v>1</v>
      </c>
      <c r="E119" s="111">
        <f>IF(RES_hhdet_tes!E119=0,"",RES_hhdet_tes!E119/RES_hhdet_fec!E119)</f>
        <v>1</v>
      </c>
      <c r="F119" s="111">
        <f>IF(RES_hhdet_tes!F119=0,"",RES_hhdet_tes!F119/RES_hhdet_fec!F119)</f>
        <v>1</v>
      </c>
      <c r="G119" s="111">
        <f>IF(RES_hhdet_tes!G119=0,"",RES_hhdet_tes!G119/RES_hhdet_fec!G119)</f>
        <v>1</v>
      </c>
      <c r="H119" s="111">
        <f>IF(RES_hhdet_tes!H119=0,"",RES_hhdet_tes!H119/RES_hhdet_fec!H119)</f>
        <v>1</v>
      </c>
      <c r="I119" s="111">
        <f>IF(RES_hhdet_tes!I119=0,"",RES_hhdet_tes!I119/RES_hhdet_fec!I119)</f>
        <v>1</v>
      </c>
      <c r="J119" s="111">
        <f>IF(RES_hhdet_tes!J119=0,"",RES_hhdet_tes!J119/RES_hhdet_fec!J119)</f>
        <v>1</v>
      </c>
      <c r="K119" s="111">
        <f>IF(RES_hhdet_tes!K119=0,"",RES_hhdet_tes!K119/RES_hhdet_fec!K119)</f>
        <v>1</v>
      </c>
      <c r="L119" s="111">
        <f>IF(RES_hhdet_tes!L119=0,"",RES_hhdet_tes!L119/RES_hhdet_fec!L119)</f>
        <v>1</v>
      </c>
      <c r="M119" s="111">
        <f>IF(RES_hhdet_tes!M119=0,"",RES_hhdet_tes!M119/RES_hhdet_fec!M119)</f>
        <v>1</v>
      </c>
      <c r="N119" s="111">
        <f>IF(RES_hhdet_tes!N119=0,"",RES_hhdet_tes!N119/RES_hhdet_fec!N119)</f>
        <v>1</v>
      </c>
      <c r="O119" s="111">
        <f>IF(RES_hhdet_tes!O119=0,"",RES_hhdet_tes!O119/RES_hhdet_fec!O119)</f>
        <v>1</v>
      </c>
      <c r="P119" s="111">
        <f>IF(RES_hhdet_tes!P119=0,"",RES_hhdet_tes!P119/RES_hhdet_fec!P119)</f>
        <v>1</v>
      </c>
      <c r="Q119" s="111">
        <f>IF(RES_hhdet_tes!Q119=0,"",RES_hhdet_tes!Q119/RES_hhdet_fec!Q119)</f>
        <v>1</v>
      </c>
      <c r="R119" s="111">
        <f>IF(RES_hhdet_tes!R119=0,"",RES_hhdet_tes!R119/RES_hhdet_fec!R119)</f>
        <v>1</v>
      </c>
      <c r="S119" s="111">
        <f>IF(RES_hhdet_tes!S119=0,"",RES_hhdet_tes!S119/RES_hhdet_fec!S119)</f>
        <v>1</v>
      </c>
      <c r="T119" s="111">
        <f>IF(RES_hhdet_tes!T119=0,"",RES_hhdet_tes!T119/RES_hhdet_fec!T119)</f>
        <v>1</v>
      </c>
      <c r="U119" s="111">
        <f>IF(RES_hhdet_tes!U119=0,"",RES_hhdet_tes!U119/RES_hhdet_fec!U119)</f>
        <v>1</v>
      </c>
      <c r="V119" s="111">
        <f>IF(RES_hhdet_tes!V119=0,"",RES_hhdet_tes!V119/RES_hhdet_fec!V119)</f>
        <v>1</v>
      </c>
      <c r="W119" s="111">
        <f>IF(RES_hhdet_tes!W119=0,"",RES_hhdet_tes!W119/RES_hhdet_fec!W119)</f>
        <v>1</v>
      </c>
      <c r="DA119" s="63" t="s">
        <v>2018</v>
      </c>
    </row>
    <row r="120" spans="1:105" ht="12" customHeight="1" x14ac:dyDescent="0.25">
      <c r="A120" s="121" t="s">
        <v>54</v>
      </c>
      <c r="B120" s="124">
        <f>IF(RES_hhdet_tes!B120=0,"",RES_hhdet_tes!B120/RES_hhdet_fec!B120)</f>
        <v>0.66526021504986022</v>
      </c>
      <c r="C120" s="124">
        <f>IF(RES_hhdet_tes!C120=0,"",RES_hhdet_tes!C120/RES_hhdet_fec!C120)</f>
        <v>0.67350311064153234</v>
      </c>
      <c r="D120" s="124">
        <f>IF(RES_hhdet_tes!D120=0,"",RES_hhdet_tes!D120/RES_hhdet_fec!D120)</f>
        <v>0.67380162106177044</v>
      </c>
      <c r="E120" s="124">
        <f>IF(RES_hhdet_tes!E120=0,"",RES_hhdet_tes!E120/RES_hhdet_fec!E120)</f>
        <v>0.67731448148142093</v>
      </c>
      <c r="F120" s="124">
        <f>IF(RES_hhdet_tes!F120=0,"",RES_hhdet_tes!F120/RES_hhdet_fec!F120)</f>
        <v>0.67977281908651477</v>
      </c>
      <c r="G120" s="124">
        <f>IF(RES_hhdet_tes!G120=0,"",RES_hhdet_tes!G120/RES_hhdet_fec!G120)</f>
        <v>0.68423541657001063</v>
      </c>
      <c r="H120" s="124">
        <f>IF(RES_hhdet_tes!H120=0,"",RES_hhdet_tes!H120/RES_hhdet_fec!H120)</f>
        <v>0.69755117762923946</v>
      </c>
      <c r="I120" s="124">
        <f>IF(RES_hhdet_tes!I120=0,"",RES_hhdet_tes!I120/RES_hhdet_fec!I120)</f>
        <v>0.69891611116115326</v>
      </c>
      <c r="J120" s="124">
        <f>IF(RES_hhdet_tes!J120=0,"",RES_hhdet_tes!J120/RES_hhdet_fec!J120)</f>
        <v>0.70003742494163967</v>
      </c>
      <c r="K120" s="124">
        <f>IF(RES_hhdet_tes!K120=0,"",RES_hhdet_tes!K120/RES_hhdet_fec!K120)</f>
        <v>0.70163292008222089</v>
      </c>
      <c r="L120" s="124">
        <f>IF(RES_hhdet_tes!L120=0,"",RES_hhdet_tes!L120/RES_hhdet_fec!L120)</f>
        <v>0.70594085359545644</v>
      </c>
      <c r="M120" s="124">
        <f>IF(RES_hhdet_tes!M120=0,"",RES_hhdet_tes!M120/RES_hhdet_fec!M120)</f>
        <v>0.70597608330434169</v>
      </c>
      <c r="N120" s="124">
        <f>IF(RES_hhdet_tes!N120=0,"",RES_hhdet_tes!N120/RES_hhdet_fec!N120)</f>
        <v>0.71169519001339798</v>
      </c>
      <c r="O120" s="124">
        <f>IF(RES_hhdet_tes!O120=0,"",RES_hhdet_tes!O120/RES_hhdet_fec!O120)</f>
        <v>0.71274467044603307</v>
      </c>
      <c r="P120" s="124">
        <f>IF(RES_hhdet_tes!P120=0,"",RES_hhdet_tes!P120/RES_hhdet_fec!P120)</f>
        <v>0.72378157854421643</v>
      </c>
      <c r="Q120" s="124">
        <f>IF(RES_hhdet_tes!Q120=0,"",RES_hhdet_tes!Q120/RES_hhdet_fec!Q120)</f>
        <v>0.7286379808660588</v>
      </c>
      <c r="R120" s="124">
        <f>IF(RES_hhdet_tes!R120=0,"",RES_hhdet_tes!R120/RES_hhdet_fec!R120)</f>
        <v>0.73440323278035269</v>
      </c>
      <c r="S120" s="124">
        <f>IF(RES_hhdet_tes!S120=0,"",RES_hhdet_tes!S120/RES_hhdet_fec!S120)</f>
        <v>0.73792656396196099</v>
      </c>
      <c r="T120" s="124">
        <f>IF(RES_hhdet_tes!T120=0,"",RES_hhdet_tes!T120/RES_hhdet_fec!T120)</f>
        <v>0.74486050581064422</v>
      </c>
      <c r="U120" s="124">
        <f>IF(RES_hhdet_tes!U120=0,"",RES_hhdet_tes!U120/RES_hhdet_fec!U120)</f>
        <v>0.75701902346800032</v>
      </c>
      <c r="V120" s="124">
        <f>IF(RES_hhdet_tes!V120=0,"",RES_hhdet_tes!V120/RES_hhdet_fec!V120)</f>
        <v>0.76991108839010125</v>
      </c>
      <c r="W120" s="124">
        <f>IF(RES_hhdet_tes!W120=0,"",RES_hhdet_tes!W120/RES_hhdet_fec!W120)</f>
        <v>0.78184524796988497</v>
      </c>
      <c r="DA120" s="130" t="s">
        <v>2019</v>
      </c>
    </row>
    <row r="121" spans="1:105" ht="12" customHeight="1" x14ac:dyDescent="0.25">
      <c r="A121" s="97" t="s">
        <v>50</v>
      </c>
      <c r="B121" s="111">
        <f>IF(RES_hhdet_tes!B121=0,"",RES_hhdet_tes!B121/RES_hhdet_fec!B121)</f>
        <v>0.56930652843800589</v>
      </c>
      <c r="C121" s="111">
        <f>IF(RES_hhdet_tes!C121=0,"",RES_hhdet_tes!C121/RES_hhdet_fec!C121)</f>
        <v>0.56993313968140291</v>
      </c>
      <c r="D121" s="111">
        <f>IF(RES_hhdet_tes!D121=0,"",RES_hhdet_tes!D121/RES_hhdet_fec!D121)</f>
        <v>0.57084123941192855</v>
      </c>
      <c r="E121" s="111">
        <f>IF(RES_hhdet_tes!E121=0,"",RES_hhdet_tes!E121/RES_hhdet_fec!E121)</f>
        <v>0.57202143677297257</v>
      </c>
      <c r="F121" s="111">
        <f>IF(RES_hhdet_tes!F121=0,"",RES_hhdet_tes!F121/RES_hhdet_fec!F121)</f>
        <v>0.57353253212263755</v>
      </c>
      <c r="G121" s="111">
        <f>IF(RES_hhdet_tes!G121=0,"",RES_hhdet_tes!G121/RES_hhdet_fec!G121)</f>
        <v>0.5753561001694677</v>
      </c>
      <c r="H121" s="111">
        <f>IF(RES_hhdet_tes!H121=0,"",RES_hhdet_tes!H121/RES_hhdet_fec!H121)</f>
        <v>0.5778919327390919</v>
      </c>
      <c r="I121" s="111">
        <f>IF(RES_hhdet_tes!I121=0,"",RES_hhdet_tes!I121/RES_hhdet_fec!I121)</f>
        <v>0.57942581342992572</v>
      </c>
      <c r="J121" s="111">
        <f>IF(RES_hhdet_tes!J121=0,"",RES_hhdet_tes!J121/RES_hhdet_fec!J121)</f>
        <v>0.57996047711067034</v>
      </c>
      <c r="K121" s="111">
        <f>IF(RES_hhdet_tes!K121=0,"",RES_hhdet_tes!K121/RES_hhdet_fec!K121)</f>
        <v>0.58081706863305671</v>
      </c>
      <c r="L121" s="111">
        <f>IF(RES_hhdet_tes!L121=0,"",RES_hhdet_tes!L121/RES_hhdet_fec!L121)</f>
        <v>0.58197903206667456</v>
      </c>
      <c r="M121" s="111">
        <f>IF(RES_hhdet_tes!M121=0,"",RES_hhdet_tes!M121/RES_hhdet_fec!M121)</f>
        <v>0.58313397907221753</v>
      </c>
      <c r="N121" s="111">
        <f>IF(RES_hhdet_tes!N121=0,"",RES_hhdet_tes!N121/RES_hhdet_fec!N121)</f>
        <v>0.58396507057463631</v>
      </c>
      <c r="O121" s="111">
        <f>IF(RES_hhdet_tes!O121=0,"",RES_hhdet_tes!O121/RES_hhdet_fec!O121)</f>
        <v>0.58456322501586999</v>
      </c>
      <c r="P121" s="111">
        <f>IF(RES_hhdet_tes!P121=0,"",RES_hhdet_tes!P121/RES_hhdet_fec!P121)</f>
        <v>0.58489576740566396</v>
      </c>
      <c r="Q121" s="111">
        <f>IF(RES_hhdet_tes!Q121=0,"",RES_hhdet_tes!Q121/RES_hhdet_fec!Q121)</f>
        <v>0.58508196199322993</v>
      </c>
      <c r="R121" s="111">
        <f>IF(RES_hhdet_tes!R121=0,"",RES_hhdet_tes!R121/RES_hhdet_fec!R121)</f>
        <v>0.58569770023365975</v>
      </c>
      <c r="S121" s="111">
        <f>IF(RES_hhdet_tes!S121=0,"",RES_hhdet_tes!S121/RES_hhdet_fec!S121)</f>
        <v>0.58687679491570044</v>
      </c>
      <c r="T121" s="111">
        <f>IF(RES_hhdet_tes!T121=0,"",RES_hhdet_tes!T121/RES_hhdet_fec!T121)</f>
        <v>0.58889147021970056</v>
      </c>
      <c r="U121" s="111">
        <f>IF(RES_hhdet_tes!U121=0,"",RES_hhdet_tes!U121/RES_hhdet_fec!U121)</f>
        <v>0.59185117590292413</v>
      </c>
      <c r="V121" s="111">
        <f>IF(RES_hhdet_tes!V121=0,"",RES_hhdet_tes!V121/RES_hhdet_fec!V121)</f>
        <v>0.594921903185477</v>
      </c>
      <c r="W121" s="111">
        <f>IF(RES_hhdet_tes!W121=0,"",RES_hhdet_tes!W121/RES_hhdet_fec!W121)</f>
        <v>0.59934477050062118</v>
      </c>
      <c r="DA121" s="63" t="s">
        <v>2020</v>
      </c>
    </row>
    <row r="122" spans="1:105" ht="12" customHeight="1" x14ac:dyDescent="0.25">
      <c r="A122" s="109" t="s">
        <v>120</v>
      </c>
      <c r="B122" s="45">
        <f>IF(RES_hhdet_tes!B122=0,"",RES_hhdet_tes!B122/RES_hhdet_fec!B122)</f>
        <v>0.72834460069410334</v>
      </c>
      <c r="C122" s="45">
        <f>IF(RES_hhdet_tes!C122=0,"",RES_hhdet_tes!C122/RES_hhdet_fec!C122)</f>
        <v>0.73037313354753119</v>
      </c>
      <c r="D122" s="45">
        <f>IF(RES_hhdet_tes!D122=0,"",RES_hhdet_tes!D122/RES_hhdet_fec!D122)</f>
        <v>0.73240299667563002</v>
      </c>
      <c r="E122" s="45">
        <f>IF(RES_hhdet_tes!E122=0,"",RES_hhdet_tes!E122/RES_hhdet_fec!E122)</f>
        <v>0.73487885226790994</v>
      </c>
      <c r="F122" s="45">
        <f>IF(RES_hhdet_tes!F122=0,"",RES_hhdet_tes!F122/RES_hhdet_fec!F122)</f>
        <v>0.7377932443105687</v>
      </c>
      <c r="G122" s="45">
        <f>IF(RES_hhdet_tes!G122=0,"",RES_hhdet_tes!G122/RES_hhdet_fec!G122)</f>
        <v>0.74141921868106786</v>
      </c>
      <c r="H122" s="45">
        <f>IF(RES_hhdet_tes!H122=0,"",RES_hhdet_tes!H122/RES_hhdet_fec!H122)</f>
        <v>0.74589845831078661</v>
      </c>
      <c r="I122" s="45">
        <f>IF(RES_hhdet_tes!I122=0,"",RES_hhdet_tes!I122/RES_hhdet_fec!I122)</f>
        <v>0.74815235652144407</v>
      </c>
      <c r="J122" s="45">
        <f>IF(RES_hhdet_tes!J122=0,"",RES_hhdet_tes!J122/RES_hhdet_fec!J122)</f>
        <v>0.74939542466312725</v>
      </c>
      <c r="K122" s="45">
        <f>IF(RES_hhdet_tes!K122=0,"",RES_hhdet_tes!K122/RES_hhdet_fec!K122)</f>
        <v>0.75101018224933236</v>
      </c>
      <c r="L122" s="45">
        <f>IF(RES_hhdet_tes!L122=0,"",RES_hhdet_tes!L122/RES_hhdet_fec!L122)</f>
        <v>0.75280490286120982</v>
      </c>
      <c r="M122" s="45">
        <f>IF(RES_hhdet_tes!M122=0,"",RES_hhdet_tes!M122/RES_hhdet_fec!M122)</f>
        <v>0.75509051088539536</v>
      </c>
      <c r="N122" s="45">
        <f>IF(RES_hhdet_tes!N122=0,"",RES_hhdet_tes!N122/RES_hhdet_fec!N122)</f>
        <v>0.75818366661263625</v>
      </c>
      <c r="O122" s="45">
        <f>IF(RES_hhdet_tes!O122=0,"",RES_hhdet_tes!O122/RES_hhdet_fec!O122)</f>
        <v>0.76166120174320717</v>
      </c>
      <c r="P122" s="45">
        <f>IF(RES_hhdet_tes!P122=0,"",RES_hhdet_tes!P122/RES_hhdet_fec!P122)</f>
        <v>0.76453271832760694</v>
      </c>
      <c r="Q122" s="45">
        <f>IF(RES_hhdet_tes!Q122=0,"",RES_hhdet_tes!Q122/RES_hhdet_fec!Q122)</f>
        <v>0.76901432702741912</v>
      </c>
      <c r="R122" s="45">
        <f>IF(RES_hhdet_tes!R122=0,"",RES_hhdet_tes!R122/RES_hhdet_fec!R122)</f>
        <v>0.77510514557674592</v>
      </c>
      <c r="S122" s="45">
        <f>IF(RES_hhdet_tes!S122=0,"",RES_hhdet_tes!S122/RES_hhdet_fec!S122)</f>
        <v>0.78199585040981012</v>
      </c>
      <c r="T122" s="45">
        <f>IF(RES_hhdet_tes!T122=0,"",RES_hhdet_tes!T122/RES_hhdet_fec!T122)</f>
        <v>0.79004987736810728</v>
      </c>
      <c r="U122" s="45">
        <f>IF(RES_hhdet_tes!U122=0,"",RES_hhdet_tes!U122/RES_hhdet_fec!U122)</f>
        <v>0.80180534789438196</v>
      </c>
      <c r="V122" s="45">
        <f>IF(RES_hhdet_tes!V122=0,"",RES_hhdet_tes!V122/RES_hhdet_fec!V122)</f>
        <v>0.81819265751265591</v>
      </c>
      <c r="W122" s="45">
        <f>IF(RES_hhdet_tes!W122=0,"",RES_hhdet_tes!W122/RES_hhdet_fec!W122)</f>
        <v>0.8320296611419975</v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 t="str">
        <f>IF(RES_hhdet_tes!B124=0,"",RES_hhdet_tes!B124/RES_hhdet_fec!B124)</f>
        <v/>
      </c>
      <c r="C124" s="119" t="str">
        <f>IF(RES_hhdet_tes!C124=0,"",RES_hhdet_tes!C124/RES_hhdet_fec!C124)</f>
        <v/>
      </c>
      <c r="D124" s="119" t="str">
        <f>IF(RES_hhdet_tes!D124=0,"",RES_hhdet_tes!D124/RES_hhdet_fec!D124)</f>
        <v/>
      </c>
      <c r="E124" s="119" t="str">
        <f>IF(RES_hhdet_tes!E124=0,"",RES_hhdet_tes!E124/RES_hhdet_fec!E124)</f>
        <v/>
      </c>
      <c r="F124" s="119" t="str">
        <f>IF(RES_hhdet_tes!F124=0,"",RES_hhdet_tes!F124/RES_hhdet_fec!F124)</f>
        <v/>
      </c>
      <c r="G124" s="119" t="str">
        <f>IF(RES_hhdet_tes!G124=0,"",RES_hhdet_tes!G124/RES_hhdet_fec!G124)</f>
        <v/>
      </c>
      <c r="H124" s="119" t="str">
        <f>IF(RES_hhdet_tes!H124=0,"",RES_hhdet_tes!H124/RES_hhdet_fec!H124)</f>
        <v/>
      </c>
      <c r="I124" s="119" t="str">
        <f>IF(RES_hhdet_tes!I124=0,"",RES_hhdet_tes!I124/RES_hhdet_fec!I124)</f>
        <v/>
      </c>
      <c r="J124" s="119" t="str">
        <f>IF(RES_hhdet_tes!J124=0,"",RES_hhdet_tes!J124/RES_hhdet_fec!J124)</f>
        <v/>
      </c>
      <c r="K124" s="119" t="str">
        <f>IF(RES_hhdet_tes!K124=0,"",RES_hhdet_tes!K124/RES_hhdet_fec!K124)</f>
        <v/>
      </c>
      <c r="L124" s="119" t="str">
        <f>IF(RES_hhdet_tes!L124=0,"",RES_hhdet_tes!L124/RES_hhdet_fec!L124)</f>
        <v/>
      </c>
      <c r="M124" s="119" t="str">
        <f>IF(RES_hhdet_tes!M124=0,"",RES_hhdet_tes!M124/RES_hhdet_fec!M124)</f>
        <v/>
      </c>
      <c r="N124" s="119" t="str">
        <f>IF(RES_hhdet_tes!N124=0,"",RES_hhdet_tes!N124/RES_hhdet_fec!N124)</f>
        <v/>
      </c>
      <c r="O124" s="119" t="str">
        <f>IF(RES_hhdet_tes!O124=0,"",RES_hhdet_tes!O124/RES_hhdet_fec!O124)</f>
        <v/>
      </c>
      <c r="P124" s="119" t="str">
        <f>IF(RES_hhdet_tes!P124=0,"",RES_hhdet_tes!P124/RES_hhdet_fec!P124)</f>
        <v/>
      </c>
      <c r="Q124" s="119" t="str">
        <f>IF(RES_hhdet_tes!Q124=0,"",RES_hhdet_tes!Q124/RES_hhdet_fec!Q124)</f>
        <v/>
      </c>
      <c r="R124" s="119" t="str">
        <f>IF(RES_hhdet_tes!R124=0,"",RES_hhdet_tes!R124/RES_hhdet_fec!R124)</f>
        <v/>
      </c>
      <c r="S124" s="119" t="str">
        <f>IF(RES_hhdet_tes!S124=0,"",RES_hhdet_tes!S124/RES_hhdet_fec!S124)</f>
        <v/>
      </c>
      <c r="T124" s="119" t="str">
        <f>IF(RES_hhdet_tes!T124=0,"",RES_hhdet_tes!T124/RES_hhdet_fec!T124)</f>
        <v/>
      </c>
      <c r="U124" s="119" t="str">
        <f>IF(RES_hhdet_tes!U124=0,"",RES_hhdet_tes!U124/RES_hhdet_fec!U124)</f>
        <v/>
      </c>
      <c r="V124" s="119" t="str">
        <f>IF(RES_hhdet_tes!V124=0,"",RES_hhdet_tes!V124/RES_hhdet_fec!V124)</f>
        <v/>
      </c>
      <c r="W124" s="119" t="str">
        <f>IF(RES_hhdet_tes!W124=0,"",RES_hhdet_tes!W124/RES_hhdet_fec!W124)</f>
        <v/>
      </c>
      <c r="DA124" s="129" t="s">
        <v>2022</v>
      </c>
    </row>
    <row r="125" spans="1:105" ht="12.95" customHeight="1" x14ac:dyDescent="0.25">
      <c r="A125" s="121" t="s">
        <v>57</v>
      </c>
      <c r="B125" s="124" t="str">
        <f>IF(RES_hhdet_tes!B125=0,"",RES_hhdet_tes!B125/RES_hhdet_fec!B125)</f>
        <v/>
      </c>
      <c r="C125" s="124" t="str">
        <f>IF(RES_hhdet_tes!C125=0,"",RES_hhdet_tes!C125/RES_hhdet_fec!C125)</f>
        <v/>
      </c>
      <c r="D125" s="124" t="str">
        <f>IF(RES_hhdet_tes!D125=0,"",RES_hhdet_tes!D125/RES_hhdet_fec!D125)</f>
        <v/>
      </c>
      <c r="E125" s="124" t="str">
        <f>IF(RES_hhdet_tes!E125=0,"",RES_hhdet_tes!E125/RES_hhdet_fec!E125)</f>
        <v/>
      </c>
      <c r="F125" s="124" t="str">
        <f>IF(RES_hhdet_tes!F125=0,"",RES_hhdet_tes!F125/RES_hhdet_fec!F125)</f>
        <v/>
      </c>
      <c r="G125" s="124" t="str">
        <f>IF(RES_hhdet_tes!G125=0,"",RES_hhdet_tes!G125/RES_hhdet_fec!G125)</f>
        <v/>
      </c>
      <c r="H125" s="124" t="str">
        <f>IF(RES_hhdet_tes!H125=0,"",RES_hhdet_tes!H125/RES_hhdet_fec!H125)</f>
        <v/>
      </c>
      <c r="I125" s="124" t="str">
        <f>IF(RES_hhdet_tes!I125=0,"",RES_hhdet_tes!I125/RES_hhdet_fec!I125)</f>
        <v/>
      </c>
      <c r="J125" s="124" t="str">
        <f>IF(RES_hhdet_tes!J125=0,"",RES_hhdet_tes!J125/RES_hhdet_fec!J125)</f>
        <v/>
      </c>
      <c r="K125" s="124" t="str">
        <f>IF(RES_hhdet_tes!K125=0,"",RES_hhdet_tes!K125/RES_hhdet_fec!K125)</f>
        <v/>
      </c>
      <c r="L125" s="124" t="str">
        <f>IF(RES_hhdet_tes!L125=0,"",RES_hhdet_tes!L125/RES_hhdet_fec!L125)</f>
        <v/>
      </c>
      <c r="M125" s="124" t="str">
        <f>IF(RES_hhdet_tes!M125=0,"",RES_hhdet_tes!M125/RES_hhdet_fec!M125)</f>
        <v/>
      </c>
      <c r="N125" s="124" t="str">
        <f>IF(RES_hhdet_tes!N125=0,"",RES_hhdet_tes!N125/RES_hhdet_fec!N125)</f>
        <v/>
      </c>
      <c r="O125" s="124" t="str">
        <f>IF(RES_hhdet_tes!O125=0,"",RES_hhdet_tes!O125/RES_hhdet_fec!O125)</f>
        <v/>
      </c>
      <c r="P125" s="124" t="str">
        <f>IF(RES_hhdet_tes!P125=0,"",RES_hhdet_tes!P125/RES_hhdet_fec!P125)</f>
        <v/>
      </c>
      <c r="Q125" s="124" t="str">
        <f>IF(RES_hhdet_tes!Q125=0,"",RES_hhdet_tes!Q125/RES_hhdet_fec!Q125)</f>
        <v/>
      </c>
      <c r="R125" s="124" t="str">
        <f>IF(RES_hhdet_tes!R125=0,"",RES_hhdet_tes!R125/RES_hhdet_fec!R125)</f>
        <v/>
      </c>
      <c r="S125" s="124" t="str">
        <f>IF(RES_hhdet_tes!S125=0,"",RES_hhdet_tes!S125/RES_hhdet_fec!S125)</f>
        <v/>
      </c>
      <c r="T125" s="124" t="str">
        <f>IF(RES_hhdet_tes!T125=0,"",RES_hhdet_tes!T125/RES_hhdet_fec!T125)</f>
        <v/>
      </c>
      <c r="U125" s="124" t="str">
        <f>IF(RES_hhdet_tes!U125=0,"",RES_hhdet_tes!U125/RES_hhdet_fec!U125)</f>
        <v/>
      </c>
      <c r="V125" s="124" t="str">
        <f>IF(RES_hhdet_tes!V125=0,"",RES_hhdet_tes!V125/RES_hhdet_fec!V125)</f>
        <v/>
      </c>
      <c r="W125" s="124" t="str">
        <f>IF(RES_hhdet_tes!W125=0,"",RES_hhdet_tes!W125/RES_hhdet_fec!W125)</f>
        <v/>
      </c>
      <c r="DA125" s="130" t="s">
        <v>2023</v>
      </c>
    </row>
    <row r="126" spans="1:105" ht="12" customHeight="1" x14ac:dyDescent="0.25">
      <c r="A126" s="97" t="s">
        <v>203</v>
      </c>
      <c r="B126" s="111" t="str">
        <f>IF(RES_hhdet_tes!B126=0,"",RES_hhdet_tes!B126/RES_hhdet_fec!B126)</f>
        <v/>
      </c>
      <c r="C126" s="111" t="str">
        <f>IF(RES_hhdet_tes!C126=0,"",RES_hhdet_tes!C126/RES_hhdet_fec!C126)</f>
        <v/>
      </c>
      <c r="D126" s="111" t="str">
        <f>IF(RES_hhdet_tes!D126=0,"",RES_hhdet_tes!D126/RES_hhdet_fec!D126)</f>
        <v/>
      </c>
      <c r="E126" s="111" t="str">
        <f>IF(RES_hhdet_tes!E126=0,"",RES_hhdet_tes!E126/RES_hhdet_fec!E126)</f>
        <v/>
      </c>
      <c r="F126" s="111" t="str">
        <f>IF(RES_hhdet_tes!F126=0,"",RES_hhdet_tes!F126/RES_hhdet_fec!F126)</f>
        <v/>
      </c>
      <c r="G126" s="111" t="str">
        <f>IF(RES_hhdet_tes!G126=0,"",RES_hhdet_tes!G126/RES_hhdet_fec!G126)</f>
        <v/>
      </c>
      <c r="H126" s="111" t="str">
        <f>IF(RES_hhdet_tes!H126=0,"",RES_hhdet_tes!H126/RES_hhdet_fec!H126)</f>
        <v/>
      </c>
      <c r="I126" s="111" t="str">
        <f>IF(RES_hhdet_tes!I126=0,"",RES_hhdet_tes!I126/RES_hhdet_fec!I126)</f>
        <v/>
      </c>
      <c r="J126" s="111" t="str">
        <f>IF(RES_hhdet_tes!J126=0,"",RES_hhdet_tes!J126/RES_hhdet_fec!J126)</f>
        <v/>
      </c>
      <c r="K126" s="111" t="str">
        <f>IF(RES_hhdet_tes!K126=0,"",RES_hhdet_tes!K126/RES_hhdet_fec!K126)</f>
        <v/>
      </c>
      <c r="L126" s="111" t="str">
        <f>IF(RES_hhdet_tes!L126=0,"",RES_hhdet_tes!L126/RES_hhdet_fec!L126)</f>
        <v/>
      </c>
      <c r="M126" s="111" t="str">
        <f>IF(RES_hhdet_tes!M126=0,"",RES_hhdet_tes!M126/RES_hhdet_fec!M126)</f>
        <v/>
      </c>
      <c r="N126" s="111" t="str">
        <f>IF(RES_hhdet_tes!N126=0,"",RES_hhdet_tes!N126/RES_hhdet_fec!N126)</f>
        <v/>
      </c>
      <c r="O126" s="111" t="str">
        <f>IF(RES_hhdet_tes!O126=0,"",RES_hhdet_tes!O126/RES_hhdet_fec!O126)</f>
        <v/>
      </c>
      <c r="P126" s="111" t="str">
        <f>IF(RES_hhdet_tes!P126=0,"",RES_hhdet_tes!P126/RES_hhdet_fec!P126)</f>
        <v/>
      </c>
      <c r="Q126" s="111" t="str">
        <f>IF(RES_hhdet_tes!Q126=0,"",RES_hhdet_tes!Q126/RES_hhdet_fec!Q126)</f>
        <v/>
      </c>
      <c r="R126" s="111" t="str">
        <f>IF(RES_hhdet_tes!R126=0,"",RES_hhdet_tes!R126/RES_hhdet_fec!R126)</f>
        <v/>
      </c>
      <c r="S126" s="111" t="str">
        <f>IF(RES_hhdet_tes!S126=0,"",RES_hhdet_tes!S126/RES_hhdet_fec!S126)</f>
        <v/>
      </c>
      <c r="T126" s="111" t="str">
        <f>IF(RES_hhdet_tes!T126=0,"",RES_hhdet_tes!T126/RES_hhdet_fec!T126)</f>
        <v/>
      </c>
      <c r="U126" s="111" t="str">
        <f>IF(RES_hhdet_tes!U126=0,"",RES_hhdet_tes!U126/RES_hhdet_fec!U126)</f>
        <v/>
      </c>
      <c r="V126" s="111" t="str">
        <f>IF(RES_hhdet_tes!V126=0,"",RES_hhdet_tes!V126/RES_hhdet_fec!V126)</f>
        <v/>
      </c>
      <c r="W126" s="111" t="str">
        <f>IF(RES_hhdet_tes!W126=0,"",RES_hhdet_tes!W126/RES_hhdet_fec!W126)</f>
        <v/>
      </c>
      <c r="DA126" s="63" t="s">
        <v>2024</v>
      </c>
    </row>
    <row r="127" spans="1:105" ht="12" customHeight="1" x14ac:dyDescent="0.25">
      <c r="A127" s="97" t="s">
        <v>53</v>
      </c>
      <c r="B127" s="111" t="str">
        <f>IF(RES_hhdet_tes!B127=0,"",RES_hhdet_tes!B127/RES_hhdet_fec!B127)</f>
        <v/>
      </c>
      <c r="C127" s="111" t="str">
        <f>IF(RES_hhdet_tes!C127=0,"",RES_hhdet_tes!C127/RES_hhdet_fec!C127)</f>
        <v/>
      </c>
      <c r="D127" s="111" t="str">
        <f>IF(RES_hhdet_tes!D127=0,"",RES_hhdet_tes!D127/RES_hhdet_fec!D127)</f>
        <v/>
      </c>
      <c r="E127" s="111" t="str">
        <f>IF(RES_hhdet_tes!E127=0,"",RES_hhdet_tes!E127/RES_hhdet_fec!E127)</f>
        <v/>
      </c>
      <c r="F127" s="111" t="str">
        <f>IF(RES_hhdet_tes!F127=0,"",RES_hhdet_tes!F127/RES_hhdet_fec!F127)</f>
        <v/>
      </c>
      <c r="G127" s="111" t="str">
        <f>IF(RES_hhdet_tes!G127=0,"",RES_hhdet_tes!G127/RES_hhdet_fec!G127)</f>
        <v/>
      </c>
      <c r="H127" s="111" t="str">
        <f>IF(RES_hhdet_tes!H127=0,"",RES_hhdet_tes!H127/RES_hhdet_fec!H127)</f>
        <v/>
      </c>
      <c r="I127" s="111" t="str">
        <f>IF(RES_hhdet_tes!I127=0,"",RES_hhdet_tes!I127/RES_hhdet_fec!I127)</f>
        <v/>
      </c>
      <c r="J127" s="111" t="str">
        <f>IF(RES_hhdet_tes!J127=0,"",RES_hhdet_tes!J127/RES_hhdet_fec!J127)</f>
        <v/>
      </c>
      <c r="K127" s="111" t="str">
        <f>IF(RES_hhdet_tes!K127=0,"",RES_hhdet_tes!K127/RES_hhdet_fec!K127)</f>
        <v/>
      </c>
      <c r="L127" s="111" t="str">
        <f>IF(RES_hhdet_tes!L127=0,"",RES_hhdet_tes!L127/RES_hhdet_fec!L127)</f>
        <v/>
      </c>
      <c r="M127" s="111" t="str">
        <f>IF(RES_hhdet_tes!M127=0,"",RES_hhdet_tes!M127/RES_hhdet_fec!M127)</f>
        <v/>
      </c>
      <c r="N127" s="111" t="str">
        <f>IF(RES_hhdet_tes!N127=0,"",RES_hhdet_tes!N127/RES_hhdet_fec!N127)</f>
        <v/>
      </c>
      <c r="O127" s="111" t="str">
        <f>IF(RES_hhdet_tes!O127=0,"",RES_hhdet_tes!O127/RES_hhdet_fec!O127)</f>
        <v/>
      </c>
      <c r="P127" s="111" t="str">
        <f>IF(RES_hhdet_tes!P127=0,"",RES_hhdet_tes!P127/RES_hhdet_fec!P127)</f>
        <v/>
      </c>
      <c r="Q127" s="111" t="str">
        <f>IF(RES_hhdet_tes!Q127=0,"",RES_hhdet_tes!Q127/RES_hhdet_fec!Q127)</f>
        <v/>
      </c>
      <c r="R127" s="111" t="str">
        <f>IF(RES_hhdet_tes!R127=0,"",RES_hhdet_tes!R127/RES_hhdet_fec!R127)</f>
        <v/>
      </c>
      <c r="S127" s="111" t="str">
        <f>IF(RES_hhdet_tes!S127=0,"",RES_hhdet_tes!S127/RES_hhdet_fec!S127)</f>
        <v/>
      </c>
      <c r="T127" s="111" t="str">
        <f>IF(RES_hhdet_tes!T127=0,"",RES_hhdet_tes!T127/RES_hhdet_fec!T127)</f>
        <v/>
      </c>
      <c r="U127" s="111" t="str">
        <f>IF(RES_hhdet_tes!U127=0,"",RES_hhdet_tes!U127/RES_hhdet_fec!U127)</f>
        <v/>
      </c>
      <c r="V127" s="111" t="str">
        <f>IF(RES_hhdet_tes!V127=0,"",RES_hhdet_tes!V127/RES_hhdet_fec!V127)</f>
        <v/>
      </c>
      <c r="W127" s="111" t="str">
        <f>IF(RES_hhdet_tes!W127=0,"",RES_hhdet_tes!W127/RES_hhdet_fec!W127)</f>
        <v/>
      </c>
      <c r="DA127" s="63" t="s">
        <v>2025</v>
      </c>
    </row>
    <row r="128" spans="1:105" ht="12.95" customHeight="1" x14ac:dyDescent="0.25">
      <c r="A128" s="121" t="s">
        <v>92</v>
      </c>
      <c r="B128" s="124" t="str">
        <f>IF(RES_hhdet_tes!B128=0,"",RES_hhdet_tes!B128/RES_hhdet_fec!B128)</f>
        <v/>
      </c>
      <c r="C128" s="124" t="str">
        <f>IF(RES_hhdet_tes!C128=0,"",RES_hhdet_tes!C128/RES_hhdet_fec!C128)</f>
        <v/>
      </c>
      <c r="D128" s="124" t="str">
        <f>IF(RES_hhdet_tes!D128=0,"",RES_hhdet_tes!D128/RES_hhdet_fec!D128)</f>
        <v/>
      </c>
      <c r="E128" s="124" t="str">
        <f>IF(RES_hhdet_tes!E128=0,"",RES_hhdet_tes!E128/RES_hhdet_fec!E128)</f>
        <v/>
      </c>
      <c r="F128" s="124" t="str">
        <f>IF(RES_hhdet_tes!F128=0,"",RES_hhdet_tes!F128/RES_hhdet_fec!F128)</f>
        <v/>
      </c>
      <c r="G128" s="124" t="str">
        <f>IF(RES_hhdet_tes!G128=0,"",RES_hhdet_tes!G128/RES_hhdet_fec!G128)</f>
        <v/>
      </c>
      <c r="H128" s="124" t="str">
        <f>IF(RES_hhdet_tes!H128=0,"",RES_hhdet_tes!H128/RES_hhdet_fec!H128)</f>
        <v/>
      </c>
      <c r="I128" s="124" t="str">
        <f>IF(RES_hhdet_tes!I128=0,"",RES_hhdet_tes!I128/RES_hhdet_fec!I128)</f>
        <v/>
      </c>
      <c r="J128" s="124" t="str">
        <f>IF(RES_hhdet_tes!J128=0,"",RES_hhdet_tes!J128/RES_hhdet_fec!J128)</f>
        <v/>
      </c>
      <c r="K128" s="124" t="str">
        <f>IF(RES_hhdet_tes!K128=0,"",RES_hhdet_tes!K128/RES_hhdet_fec!K128)</f>
        <v/>
      </c>
      <c r="L128" s="124" t="str">
        <f>IF(RES_hhdet_tes!L128=0,"",RES_hhdet_tes!L128/RES_hhdet_fec!L128)</f>
        <v/>
      </c>
      <c r="M128" s="124" t="str">
        <f>IF(RES_hhdet_tes!M128=0,"",RES_hhdet_tes!M128/RES_hhdet_fec!M128)</f>
        <v/>
      </c>
      <c r="N128" s="124" t="str">
        <f>IF(RES_hhdet_tes!N128=0,"",RES_hhdet_tes!N128/RES_hhdet_fec!N128)</f>
        <v/>
      </c>
      <c r="O128" s="124" t="str">
        <f>IF(RES_hhdet_tes!O128=0,"",RES_hhdet_tes!O128/RES_hhdet_fec!O128)</f>
        <v/>
      </c>
      <c r="P128" s="124" t="str">
        <f>IF(RES_hhdet_tes!P128=0,"",RES_hhdet_tes!P128/RES_hhdet_fec!P128)</f>
        <v/>
      </c>
      <c r="Q128" s="124" t="str">
        <f>IF(RES_hhdet_tes!Q128=0,"",RES_hhdet_tes!Q128/RES_hhdet_fec!Q128)</f>
        <v/>
      </c>
      <c r="R128" s="124" t="str">
        <f>IF(RES_hhdet_tes!R128=0,"",RES_hhdet_tes!R128/RES_hhdet_fec!R128)</f>
        <v/>
      </c>
      <c r="S128" s="124" t="str">
        <f>IF(RES_hhdet_tes!S128=0,"",RES_hhdet_tes!S128/RES_hhdet_fec!S128)</f>
        <v/>
      </c>
      <c r="T128" s="124" t="str">
        <f>IF(RES_hhdet_tes!T128=0,"",RES_hhdet_tes!T128/RES_hhdet_fec!T128)</f>
        <v/>
      </c>
      <c r="U128" s="124" t="str">
        <f>IF(RES_hhdet_tes!U128=0,"",RES_hhdet_tes!U128/RES_hhdet_fec!U128)</f>
        <v/>
      </c>
      <c r="V128" s="124" t="str">
        <f>IF(RES_hhdet_tes!V128=0,"",RES_hhdet_tes!V128/RES_hhdet_fec!V128)</f>
        <v/>
      </c>
      <c r="W128" s="124" t="str">
        <f>IF(RES_hhdet_tes!W128=0,"",RES_hhdet_tes!W128/RES_hhdet_fec!W128)</f>
        <v/>
      </c>
      <c r="DA128" s="130" t="s">
        <v>2026</v>
      </c>
    </row>
    <row r="129" spans="1:105" ht="12" customHeight="1" x14ac:dyDescent="0.25">
      <c r="A129" s="97" t="s">
        <v>53</v>
      </c>
      <c r="B129" s="111" t="str">
        <f>IF(RES_hhdet_tes!B129=0,"",RES_hhdet_tes!B129/RES_hhdet_fec!B129)</f>
        <v/>
      </c>
      <c r="C129" s="111" t="str">
        <f>IF(RES_hhdet_tes!C129=0,"",RES_hhdet_tes!C129/RES_hhdet_fec!C129)</f>
        <v/>
      </c>
      <c r="D129" s="111" t="str">
        <f>IF(RES_hhdet_tes!D129=0,"",RES_hhdet_tes!D129/RES_hhdet_fec!D129)</f>
        <v/>
      </c>
      <c r="E129" s="111" t="str">
        <f>IF(RES_hhdet_tes!E129=0,"",RES_hhdet_tes!E129/RES_hhdet_fec!E129)</f>
        <v/>
      </c>
      <c r="F129" s="111" t="str">
        <f>IF(RES_hhdet_tes!F129=0,"",RES_hhdet_tes!F129/RES_hhdet_fec!F129)</f>
        <v/>
      </c>
      <c r="G129" s="111" t="str">
        <f>IF(RES_hhdet_tes!G129=0,"",RES_hhdet_tes!G129/RES_hhdet_fec!G129)</f>
        <v/>
      </c>
      <c r="H129" s="111" t="str">
        <f>IF(RES_hhdet_tes!H129=0,"",RES_hhdet_tes!H129/RES_hhdet_fec!H129)</f>
        <v/>
      </c>
      <c r="I129" s="111" t="str">
        <f>IF(RES_hhdet_tes!I129=0,"",RES_hhdet_tes!I129/RES_hhdet_fec!I129)</f>
        <v/>
      </c>
      <c r="J129" s="111" t="str">
        <f>IF(RES_hhdet_tes!J129=0,"",RES_hhdet_tes!J129/RES_hhdet_fec!J129)</f>
        <v/>
      </c>
      <c r="K129" s="111" t="str">
        <f>IF(RES_hhdet_tes!K129=0,"",RES_hhdet_tes!K129/RES_hhdet_fec!K129)</f>
        <v/>
      </c>
      <c r="L129" s="111" t="str">
        <f>IF(RES_hhdet_tes!L129=0,"",RES_hhdet_tes!L129/RES_hhdet_fec!L129)</f>
        <v/>
      </c>
      <c r="M129" s="111" t="str">
        <f>IF(RES_hhdet_tes!M129=0,"",RES_hhdet_tes!M129/RES_hhdet_fec!M129)</f>
        <v/>
      </c>
      <c r="N129" s="111" t="str">
        <f>IF(RES_hhdet_tes!N129=0,"",RES_hhdet_tes!N129/RES_hhdet_fec!N129)</f>
        <v/>
      </c>
      <c r="O129" s="111" t="str">
        <f>IF(RES_hhdet_tes!O129=0,"",RES_hhdet_tes!O129/RES_hhdet_fec!O129)</f>
        <v/>
      </c>
      <c r="P129" s="111" t="str">
        <f>IF(RES_hhdet_tes!P129=0,"",RES_hhdet_tes!P129/RES_hhdet_fec!P129)</f>
        <v/>
      </c>
      <c r="Q129" s="111" t="str">
        <f>IF(RES_hhdet_tes!Q129=0,"",RES_hhdet_tes!Q129/RES_hhdet_fec!Q129)</f>
        <v/>
      </c>
      <c r="R129" s="111" t="str">
        <f>IF(RES_hhdet_tes!R129=0,"",RES_hhdet_tes!R129/RES_hhdet_fec!R129)</f>
        <v/>
      </c>
      <c r="S129" s="111" t="str">
        <f>IF(RES_hhdet_tes!S129=0,"",RES_hhdet_tes!S129/RES_hhdet_fec!S129)</f>
        <v/>
      </c>
      <c r="T129" s="111" t="str">
        <f>IF(RES_hhdet_tes!T129=0,"",RES_hhdet_tes!T129/RES_hhdet_fec!T129)</f>
        <v/>
      </c>
      <c r="U129" s="111" t="str">
        <f>IF(RES_hhdet_tes!U129=0,"",RES_hhdet_tes!U129/RES_hhdet_fec!U129)</f>
        <v/>
      </c>
      <c r="V129" s="111" t="str">
        <f>IF(RES_hhdet_tes!V129=0,"",RES_hhdet_tes!V129/RES_hhdet_fec!V129)</f>
        <v/>
      </c>
      <c r="W129" s="111" t="str">
        <f>IF(RES_hhdet_tes!W129=0,"",RES_hhdet_tes!W129/RES_hhdet_fec!W129)</f>
        <v/>
      </c>
      <c r="DA129" s="63" t="s">
        <v>2027</v>
      </c>
    </row>
    <row r="130" spans="1:105" ht="12" customHeight="1" x14ac:dyDescent="0.25">
      <c r="A130" s="121" t="s">
        <v>55</v>
      </c>
      <c r="B130" s="124" t="str">
        <f>IF(RES_hhdet_tes!B130=0,"",RES_hhdet_tes!B130/RES_hhdet_fec!B130)</f>
        <v/>
      </c>
      <c r="C130" s="124" t="str">
        <f>IF(RES_hhdet_tes!C130=0,"",RES_hhdet_tes!C130/RES_hhdet_fec!C130)</f>
        <v/>
      </c>
      <c r="D130" s="124" t="str">
        <f>IF(RES_hhdet_tes!D130=0,"",RES_hhdet_tes!D130/RES_hhdet_fec!D130)</f>
        <v/>
      </c>
      <c r="E130" s="124" t="str">
        <f>IF(RES_hhdet_tes!E130=0,"",RES_hhdet_tes!E130/RES_hhdet_fec!E130)</f>
        <v/>
      </c>
      <c r="F130" s="124" t="str">
        <f>IF(RES_hhdet_tes!F130=0,"",RES_hhdet_tes!F130/RES_hhdet_fec!F130)</f>
        <v/>
      </c>
      <c r="G130" s="124" t="str">
        <f>IF(RES_hhdet_tes!G130=0,"",RES_hhdet_tes!G130/RES_hhdet_fec!G130)</f>
        <v/>
      </c>
      <c r="H130" s="124" t="str">
        <f>IF(RES_hhdet_tes!H130=0,"",RES_hhdet_tes!H130/RES_hhdet_fec!H130)</f>
        <v/>
      </c>
      <c r="I130" s="124" t="str">
        <f>IF(RES_hhdet_tes!I130=0,"",RES_hhdet_tes!I130/RES_hhdet_fec!I130)</f>
        <v/>
      </c>
      <c r="J130" s="124" t="str">
        <f>IF(RES_hhdet_tes!J130=0,"",RES_hhdet_tes!J130/RES_hhdet_fec!J130)</f>
        <v/>
      </c>
      <c r="K130" s="124" t="str">
        <f>IF(RES_hhdet_tes!K130=0,"",RES_hhdet_tes!K130/RES_hhdet_fec!K130)</f>
        <v/>
      </c>
      <c r="L130" s="124" t="str">
        <f>IF(RES_hhdet_tes!L130=0,"",RES_hhdet_tes!L130/RES_hhdet_fec!L130)</f>
        <v/>
      </c>
      <c r="M130" s="124" t="str">
        <f>IF(RES_hhdet_tes!M130=0,"",RES_hhdet_tes!M130/RES_hhdet_fec!M130)</f>
        <v/>
      </c>
      <c r="N130" s="124" t="str">
        <f>IF(RES_hhdet_tes!N130=0,"",RES_hhdet_tes!N130/RES_hhdet_fec!N130)</f>
        <v/>
      </c>
      <c r="O130" s="124" t="str">
        <f>IF(RES_hhdet_tes!O130=0,"",RES_hhdet_tes!O130/RES_hhdet_fec!O130)</f>
        <v/>
      </c>
      <c r="P130" s="124" t="str">
        <f>IF(RES_hhdet_tes!P130=0,"",RES_hhdet_tes!P130/RES_hhdet_fec!P130)</f>
        <v/>
      </c>
      <c r="Q130" s="124" t="str">
        <f>IF(RES_hhdet_tes!Q130=0,"",RES_hhdet_tes!Q130/RES_hhdet_fec!Q130)</f>
        <v/>
      </c>
      <c r="R130" s="124" t="str">
        <f>IF(RES_hhdet_tes!R130=0,"",RES_hhdet_tes!R130/RES_hhdet_fec!R130)</f>
        <v/>
      </c>
      <c r="S130" s="124" t="str">
        <f>IF(RES_hhdet_tes!S130=0,"",RES_hhdet_tes!S130/RES_hhdet_fec!S130)</f>
        <v/>
      </c>
      <c r="T130" s="124" t="str">
        <f>IF(RES_hhdet_tes!T130=0,"",RES_hhdet_tes!T130/RES_hhdet_fec!T130)</f>
        <v/>
      </c>
      <c r="U130" s="124" t="str">
        <f>IF(RES_hhdet_tes!U130=0,"",RES_hhdet_tes!U130/RES_hhdet_fec!U130)</f>
        <v/>
      </c>
      <c r="V130" s="124" t="str">
        <f>IF(RES_hhdet_tes!V130=0,"",RES_hhdet_tes!V130/RES_hhdet_fec!V130)</f>
        <v/>
      </c>
      <c r="W130" s="124" t="str">
        <f>IF(RES_hhdet_tes!W130=0,"",RES_hhdet_tes!W130/RES_hhdet_fec!W130)</f>
        <v/>
      </c>
      <c r="DA130" s="130" t="s">
        <v>2028</v>
      </c>
    </row>
    <row r="131" spans="1:105" ht="12" customHeight="1" x14ac:dyDescent="0.25">
      <c r="A131" s="97" t="s">
        <v>128</v>
      </c>
      <c r="B131" s="111" t="str">
        <f>IF(RES_hhdet_tes!B131=0,"",RES_hhdet_tes!B131/RES_hhdet_fec!B131)</f>
        <v/>
      </c>
      <c r="C131" s="111" t="str">
        <f>IF(RES_hhdet_tes!C131=0,"",RES_hhdet_tes!C131/RES_hhdet_fec!C131)</f>
        <v/>
      </c>
      <c r="D131" s="111" t="str">
        <f>IF(RES_hhdet_tes!D131=0,"",RES_hhdet_tes!D131/RES_hhdet_fec!D131)</f>
        <v/>
      </c>
      <c r="E131" s="111" t="str">
        <f>IF(RES_hhdet_tes!E131=0,"",RES_hhdet_tes!E131/RES_hhdet_fec!E131)</f>
        <v/>
      </c>
      <c r="F131" s="111" t="str">
        <f>IF(RES_hhdet_tes!F131=0,"",RES_hhdet_tes!F131/RES_hhdet_fec!F131)</f>
        <v/>
      </c>
      <c r="G131" s="111" t="str">
        <f>IF(RES_hhdet_tes!G131=0,"",RES_hhdet_tes!G131/RES_hhdet_fec!G131)</f>
        <v/>
      </c>
      <c r="H131" s="111" t="str">
        <f>IF(RES_hhdet_tes!H131=0,"",RES_hhdet_tes!H131/RES_hhdet_fec!H131)</f>
        <v/>
      </c>
      <c r="I131" s="111" t="str">
        <f>IF(RES_hhdet_tes!I131=0,"",RES_hhdet_tes!I131/RES_hhdet_fec!I131)</f>
        <v/>
      </c>
      <c r="J131" s="111" t="str">
        <f>IF(RES_hhdet_tes!J131=0,"",RES_hhdet_tes!J131/RES_hhdet_fec!J131)</f>
        <v/>
      </c>
      <c r="K131" s="111" t="str">
        <f>IF(RES_hhdet_tes!K131=0,"",RES_hhdet_tes!K131/RES_hhdet_fec!K131)</f>
        <v/>
      </c>
      <c r="L131" s="111" t="str">
        <f>IF(RES_hhdet_tes!L131=0,"",RES_hhdet_tes!L131/RES_hhdet_fec!L131)</f>
        <v/>
      </c>
      <c r="M131" s="111" t="str">
        <f>IF(RES_hhdet_tes!M131=0,"",RES_hhdet_tes!M131/RES_hhdet_fec!M131)</f>
        <v/>
      </c>
      <c r="N131" s="111" t="str">
        <f>IF(RES_hhdet_tes!N131=0,"",RES_hhdet_tes!N131/RES_hhdet_fec!N131)</f>
        <v/>
      </c>
      <c r="O131" s="111" t="str">
        <f>IF(RES_hhdet_tes!O131=0,"",RES_hhdet_tes!O131/RES_hhdet_fec!O131)</f>
        <v/>
      </c>
      <c r="P131" s="111" t="str">
        <f>IF(RES_hhdet_tes!P131=0,"",RES_hhdet_tes!P131/RES_hhdet_fec!P131)</f>
        <v/>
      </c>
      <c r="Q131" s="111" t="str">
        <f>IF(RES_hhdet_tes!Q131=0,"",RES_hhdet_tes!Q131/RES_hhdet_fec!Q131)</f>
        <v/>
      </c>
      <c r="R131" s="111" t="str">
        <f>IF(RES_hhdet_tes!R131=0,"",RES_hhdet_tes!R131/RES_hhdet_fec!R131)</f>
        <v/>
      </c>
      <c r="S131" s="111" t="str">
        <f>IF(RES_hhdet_tes!S131=0,"",RES_hhdet_tes!S131/RES_hhdet_fec!S131)</f>
        <v/>
      </c>
      <c r="T131" s="111" t="str">
        <f>IF(RES_hhdet_tes!T131=0,"",RES_hhdet_tes!T131/RES_hhdet_fec!T131)</f>
        <v/>
      </c>
      <c r="U131" s="111" t="str">
        <f>IF(RES_hhdet_tes!U131=0,"",RES_hhdet_tes!U131/RES_hhdet_fec!U131)</f>
        <v/>
      </c>
      <c r="V131" s="111" t="str">
        <f>IF(RES_hhdet_tes!V131=0,"",RES_hhdet_tes!V131/RES_hhdet_fec!V131)</f>
        <v/>
      </c>
      <c r="W131" s="111" t="str">
        <f>IF(RES_hhdet_tes!W131=0,"",RES_hhdet_tes!W131/RES_hhdet_fec!W131)</f>
        <v/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DA134" s="132" t="s">
        <v>2032</v>
      </c>
    </row>
    <row r="135" spans="1:105" ht="12" customHeight="1" x14ac:dyDescent="0.25">
      <c r="A135" s="106" t="s">
        <v>122</v>
      </c>
      <c r="B135" s="112" t="str">
        <f>IF(RES_hhdet_tes!B135=0,"",RES_hhdet_tes!B135/RES_hhdet_fec!B135)</f>
        <v/>
      </c>
      <c r="C135" s="112" t="str">
        <f>IF(RES_hhdet_tes!C135=0,"",RES_hhdet_tes!C135/RES_hhdet_fec!C135)</f>
        <v/>
      </c>
      <c r="D135" s="112" t="str">
        <f>IF(RES_hhdet_tes!D135=0,"",RES_hhdet_tes!D135/RES_hhdet_fec!D135)</f>
        <v/>
      </c>
      <c r="E135" s="112" t="str">
        <f>IF(RES_hhdet_tes!E135=0,"",RES_hhdet_tes!E135/RES_hhdet_fec!E135)</f>
        <v/>
      </c>
      <c r="F135" s="112" t="str">
        <f>IF(RES_hhdet_tes!F135=0,"",RES_hhdet_tes!F135/RES_hhdet_fec!F135)</f>
        <v/>
      </c>
      <c r="G135" s="112" t="str">
        <f>IF(RES_hhdet_tes!G135=0,"",RES_hhdet_tes!G135/RES_hhdet_fec!G135)</f>
        <v/>
      </c>
      <c r="H135" s="112" t="str">
        <f>IF(RES_hhdet_tes!H135=0,"",RES_hhdet_tes!H135/RES_hhdet_fec!H135)</f>
        <v/>
      </c>
      <c r="I135" s="112" t="str">
        <f>IF(RES_hhdet_tes!I135=0,"",RES_hhdet_tes!I135/RES_hhdet_fec!I135)</f>
        <v/>
      </c>
      <c r="J135" s="112" t="str">
        <f>IF(RES_hhdet_tes!J135=0,"",RES_hhdet_tes!J135/RES_hhdet_fec!J135)</f>
        <v/>
      </c>
      <c r="K135" s="112" t="str">
        <f>IF(RES_hhdet_tes!K135=0,"",RES_hhdet_tes!K135/RES_hhdet_fec!K135)</f>
        <v/>
      </c>
      <c r="L135" s="112" t="str">
        <f>IF(RES_hhdet_tes!L135=0,"",RES_hhdet_tes!L135/RES_hhdet_fec!L135)</f>
        <v/>
      </c>
      <c r="M135" s="112" t="str">
        <f>IF(RES_hhdet_tes!M135=0,"",RES_hhdet_tes!M135/RES_hhdet_fec!M135)</f>
        <v/>
      </c>
      <c r="N135" s="112" t="str">
        <f>IF(RES_hhdet_tes!N135=0,"",RES_hhdet_tes!N135/RES_hhdet_fec!N135)</f>
        <v/>
      </c>
      <c r="O135" s="112" t="str">
        <f>IF(RES_hhdet_tes!O135=0,"",RES_hhdet_tes!O135/RES_hhdet_fec!O135)</f>
        <v/>
      </c>
      <c r="P135" s="112" t="str">
        <f>IF(RES_hhdet_tes!P135=0,"",RES_hhdet_tes!P135/RES_hhdet_fec!P135)</f>
        <v/>
      </c>
      <c r="Q135" s="112" t="str">
        <f>IF(RES_hhdet_tes!Q135=0,"",RES_hhdet_tes!Q135/RES_hhdet_fec!Q135)</f>
        <v/>
      </c>
      <c r="R135" s="112" t="str">
        <f>IF(RES_hhdet_tes!R135=0,"",RES_hhdet_tes!R135/RES_hhdet_fec!R135)</f>
        <v/>
      </c>
      <c r="S135" s="112" t="str">
        <f>IF(RES_hhdet_tes!S135=0,"",RES_hhdet_tes!S135/RES_hhdet_fec!S135)</f>
        <v/>
      </c>
      <c r="T135" s="112" t="str">
        <f>IF(RES_hhdet_tes!T135=0,"",RES_hhdet_tes!T135/RES_hhdet_fec!T135)</f>
        <v/>
      </c>
      <c r="U135" s="112" t="str">
        <f>IF(RES_hhdet_tes!U135=0,"",RES_hhdet_tes!U135/RES_hhdet_fec!U135)</f>
        <v/>
      </c>
      <c r="V135" s="112" t="str">
        <f>IF(RES_hhdet_tes!V135=0,"",RES_hhdet_tes!V135/RES_hhdet_fec!V135)</f>
        <v/>
      </c>
      <c r="W135" s="112" t="str">
        <f>IF(RES_hhdet_tes!W135=0,"",RES_hhdet_tes!W135/RES_hhdet_fec!W135)</f>
        <v/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DA138" s="63" t="s">
        <v>2036</v>
      </c>
    </row>
    <row r="139" spans="1:105" ht="12" customHeight="1" x14ac:dyDescent="0.25">
      <c r="A139" s="121" t="s">
        <v>54</v>
      </c>
      <c r="B139" s="124" t="str">
        <f>IF(RES_hhdet_tes!B139=0,"",RES_hhdet_tes!B139/RES_hhdet_fec!B139)</f>
        <v/>
      </c>
      <c r="C139" s="124" t="str">
        <f>IF(RES_hhdet_tes!C139=0,"",RES_hhdet_tes!C139/RES_hhdet_fec!C139)</f>
        <v/>
      </c>
      <c r="D139" s="124" t="str">
        <f>IF(RES_hhdet_tes!D139=0,"",RES_hhdet_tes!D139/RES_hhdet_fec!D139)</f>
        <v/>
      </c>
      <c r="E139" s="124" t="str">
        <f>IF(RES_hhdet_tes!E139=0,"",RES_hhdet_tes!E139/RES_hhdet_fec!E139)</f>
        <v/>
      </c>
      <c r="F139" s="124" t="str">
        <f>IF(RES_hhdet_tes!F139=0,"",RES_hhdet_tes!F139/RES_hhdet_fec!F139)</f>
        <v/>
      </c>
      <c r="G139" s="124" t="str">
        <f>IF(RES_hhdet_tes!G139=0,"",RES_hhdet_tes!G139/RES_hhdet_fec!G139)</f>
        <v/>
      </c>
      <c r="H139" s="124" t="str">
        <f>IF(RES_hhdet_tes!H139=0,"",RES_hhdet_tes!H139/RES_hhdet_fec!H139)</f>
        <v/>
      </c>
      <c r="I139" s="124" t="str">
        <f>IF(RES_hhdet_tes!I139=0,"",RES_hhdet_tes!I139/RES_hhdet_fec!I139)</f>
        <v/>
      </c>
      <c r="J139" s="124" t="str">
        <f>IF(RES_hhdet_tes!J139=0,"",RES_hhdet_tes!J139/RES_hhdet_fec!J139)</f>
        <v/>
      </c>
      <c r="K139" s="124" t="str">
        <f>IF(RES_hhdet_tes!K139=0,"",RES_hhdet_tes!K139/RES_hhdet_fec!K139)</f>
        <v/>
      </c>
      <c r="L139" s="124" t="str">
        <f>IF(RES_hhdet_tes!L139=0,"",RES_hhdet_tes!L139/RES_hhdet_fec!L139)</f>
        <v/>
      </c>
      <c r="M139" s="124" t="str">
        <f>IF(RES_hhdet_tes!M139=0,"",RES_hhdet_tes!M139/RES_hhdet_fec!M139)</f>
        <v/>
      </c>
      <c r="N139" s="124" t="str">
        <f>IF(RES_hhdet_tes!N139=0,"",RES_hhdet_tes!N139/RES_hhdet_fec!N139)</f>
        <v/>
      </c>
      <c r="O139" s="124" t="str">
        <f>IF(RES_hhdet_tes!O139=0,"",RES_hhdet_tes!O139/RES_hhdet_fec!O139)</f>
        <v/>
      </c>
      <c r="P139" s="124" t="str">
        <f>IF(RES_hhdet_tes!P139=0,"",RES_hhdet_tes!P139/RES_hhdet_fec!P139)</f>
        <v/>
      </c>
      <c r="Q139" s="124" t="str">
        <f>IF(RES_hhdet_tes!Q139=0,"",RES_hhdet_tes!Q139/RES_hhdet_fec!Q139)</f>
        <v/>
      </c>
      <c r="R139" s="124" t="str">
        <f>IF(RES_hhdet_tes!R139=0,"",RES_hhdet_tes!R139/RES_hhdet_fec!R139)</f>
        <v/>
      </c>
      <c r="S139" s="124" t="str">
        <f>IF(RES_hhdet_tes!S139=0,"",RES_hhdet_tes!S139/RES_hhdet_fec!S139)</f>
        <v/>
      </c>
      <c r="T139" s="124" t="str">
        <f>IF(RES_hhdet_tes!T139=0,"",RES_hhdet_tes!T139/RES_hhdet_fec!T139)</f>
        <v/>
      </c>
      <c r="U139" s="124" t="str">
        <f>IF(RES_hhdet_tes!U139=0,"",RES_hhdet_tes!U139/RES_hhdet_fec!U139)</f>
        <v/>
      </c>
      <c r="V139" s="124" t="str">
        <f>IF(RES_hhdet_tes!V139=0,"",RES_hhdet_tes!V139/RES_hhdet_fec!V139)</f>
        <v/>
      </c>
      <c r="W139" s="124" t="str">
        <f>IF(RES_hhdet_tes!W139=0,"",RES_hhdet_tes!W139/RES_hhdet_fec!W139)</f>
        <v/>
      </c>
      <c r="DA139" s="130" t="s">
        <v>2037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 t="str">
        <f>IF(RES_hhdet_tes!F140=0,"",RES_hhdet_tes!F140/RES_hhdet_fec!F140)</f>
        <v/>
      </c>
      <c r="G140" s="111" t="str">
        <f>IF(RES_hhdet_tes!G140=0,"",RES_hhdet_tes!G140/RES_hhdet_fec!G140)</f>
        <v/>
      </c>
      <c r="H140" s="111" t="str">
        <f>IF(RES_hhdet_tes!H140=0,"",RES_hhdet_tes!H140/RES_hhdet_fec!H140)</f>
        <v/>
      </c>
      <c r="I140" s="111" t="str">
        <f>IF(RES_hhdet_tes!I140=0,"",RES_hhdet_tes!I140/RES_hhdet_fec!I140)</f>
        <v/>
      </c>
      <c r="J140" s="111" t="str">
        <f>IF(RES_hhdet_tes!J140=0,"",RES_hhdet_tes!J140/RES_hhdet_fec!J140)</f>
        <v/>
      </c>
      <c r="K140" s="111" t="str">
        <f>IF(RES_hhdet_tes!K140=0,"",RES_hhdet_tes!K140/RES_hhdet_fec!K140)</f>
        <v/>
      </c>
      <c r="L140" s="111" t="str">
        <f>IF(RES_hhdet_tes!L140=0,"",RES_hhdet_tes!L140/RES_hhdet_fec!L140)</f>
        <v/>
      </c>
      <c r="M140" s="111" t="str">
        <f>IF(RES_hhdet_tes!M140=0,"",RES_hhdet_tes!M140/RES_hhdet_fec!M140)</f>
        <v/>
      </c>
      <c r="N140" s="111" t="str">
        <f>IF(RES_hhdet_tes!N140=0,"",RES_hhdet_tes!N140/RES_hhdet_fec!N140)</f>
        <v/>
      </c>
      <c r="O140" s="111" t="str">
        <f>IF(RES_hhdet_tes!O140=0,"",RES_hhdet_tes!O140/RES_hhdet_fec!O140)</f>
        <v/>
      </c>
      <c r="P140" s="111" t="str">
        <f>IF(RES_hhdet_tes!P140=0,"",RES_hhdet_tes!P140/RES_hhdet_fec!P140)</f>
        <v/>
      </c>
      <c r="Q140" s="111" t="str">
        <f>IF(RES_hhdet_tes!Q140=0,"",RES_hhdet_tes!Q140/RES_hhdet_fec!Q140)</f>
        <v/>
      </c>
      <c r="R140" s="111" t="str">
        <f>IF(RES_hhdet_tes!R140=0,"",RES_hhdet_tes!R140/RES_hhdet_fec!R140)</f>
        <v/>
      </c>
      <c r="S140" s="111" t="str">
        <f>IF(RES_hhdet_tes!S140=0,"",RES_hhdet_tes!S140/RES_hhdet_fec!S140)</f>
        <v/>
      </c>
      <c r="T140" s="111" t="str">
        <f>IF(RES_hhdet_tes!T140=0,"",RES_hhdet_tes!T140/RES_hhdet_fec!T140)</f>
        <v/>
      </c>
      <c r="U140" s="111" t="str">
        <f>IF(RES_hhdet_tes!U140=0,"",RES_hhdet_tes!U140/RES_hhdet_fec!U140)</f>
        <v/>
      </c>
      <c r="V140" s="111" t="str">
        <f>IF(RES_hhdet_tes!V140=0,"",RES_hhdet_tes!V140/RES_hhdet_fec!V140)</f>
        <v/>
      </c>
      <c r="W140" s="111" t="str">
        <f>IF(RES_hhdet_tes!W140=0,"",RES_hhdet_tes!W140/RES_hhdet_fec!W140)</f>
        <v/>
      </c>
      <c r="DA140" s="63" t="s">
        <v>2038</v>
      </c>
    </row>
    <row r="141" spans="1:105" ht="12" customHeight="1" x14ac:dyDescent="0.25">
      <c r="A141" s="109" t="s">
        <v>120</v>
      </c>
      <c r="B141" s="45" t="str">
        <f>IF(RES_hhdet_tes!B141=0,"",RES_hhdet_tes!B141/RES_hhdet_fec!B141)</f>
        <v/>
      </c>
      <c r="C141" s="45" t="str">
        <f>IF(RES_hhdet_tes!C141=0,"",RES_hhdet_tes!C141/RES_hhdet_fec!C141)</f>
        <v/>
      </c>
      <c r="D141" s="45" t="str">
        <f>IF(RES_hhdet_tes!D141=0,"",RES_hhdet_tes!D141/RES_hhdet_fec!D141)</f>
        <v/>
      </c>
      <c r="E141" s="45" t="str">
        <f>IF(RES_hhdet_tes!E141=0,"",RES_hhdet_tes!E141/RES_hhdet_fec!E141)</f>
        <v/>
      </c>
      <c r="F141" s="45" t="str">
        <f>IF(RES_hhdet_tes!F141=0,"",RES_hhdet_tes!F141/RES_hhdet_fec!F141)</f>
        <v/>
      </c>
      <c r="G141" s="45" t="str">
        <f>IF(RES_hhdet_tes!G141=0,"",RES_hhdet_tes!G141/RES_hhdet_fec!G141)</f>
        <v/>
      </c>
      <c r="H141" s="45" t="str">
        <f>IF(RES_hhdet_tes!H141=0,"",RES_hhdet_tes!H141/RES_hhdet_fec!H141)</f>
        <v/>
      </c>
      <c r="I141" s="45" t="str">
        <f>IF(RES_hhdet_tes!I141=0,"",RES_hhdet_tes!I141/RES_hhdet_fec!I141)</f>
        <v/>
      </c>
      <c r="J141" s="45" t="str">
        <f>IF(RES_hhdet_tes!J141=0,"",RES_hhdet_tes!J141/RES_hhdet_fec!J141)</f>
        <v/>
      </c>
      <c r="K141" s="45" t="str">
        <f>IF(RES_hhdet_tes!K141=0,"",RES_hhdet_tes!K141/RES_hhdet_fec!K141)</f>
        <v/>
      </c>
      <c r="L141" s="45" t="str">
        <f>IF(RES_hhdet_tes!L141=0,"",RES_hhdet_tes!L141/RES_hhdet_fec!L141)</f>
        <v/>
      </c>
      <c r="M141" s="45" t="str">
        <f>IF(RES_hhdet_tes!M141=0,"",RES_hhdet_tes!M141/RES_hhdet_fec!M141)</f>
        <v/>
      </c>
      <c r="N141" s="45" t="str">
        <f>IF(RES_hhdet_tes!N141=0,"",RES_hhdet_tes!N141/RES_hhdet_fec!N141)</f>
        <v/>
      </c>
      <c r="O141" s="45" t="str">
        <f>IF(RES_hhdet_tes!O141=0,"",RES_hhdet_tes!O141/RES_hhdet_fec!O141)</f>
        <v/>
      </c>
      <c r="P141" s="45" t="str">
        <f>IF(RES_hhdet_tes!P141=0,"",RES_hhdet_tes!P141/RES_hhdet_fec!P141)</f>
        <v/>
      </c>
      <c r="Q141" s="45" t="str">
        <f>IF(RES_hhdet_tes!Q141=0,"",RES_hhdet_tes!Q141/RES_hhdet_fec!Q141)</f>
        <v/>
      </c>
      <c r="R141" s="45" t="str">
        <f>IF(RES_hhdet_tes!R141=0,"",RES_hhdet_tes!R141/RES_hhdet_fec!R141)</f>
        <v/>
      </c>
      <c r="S141" s="45" t="str">
        <f>IF(RES_hhdet_tes!S141=0,"",RES_hhdet_tes!S141/RES_hhdet_fec!S141)</f>
        <v/>
      </c>
      <c r="T141" s="45" t="str">
        <f>IF(RES_hhdet_tes!T141=0,"",RES_hhdet_tes!T141/RES_hhdet_fec!T141)</f>
        <v/>
      </c>
      <c r="U141" s="45" t="str">
        <f>IF(RES_hhdet_tes!U141=0,"",RES_hhdet_tes!U141/RES_hhdet_fec!U141)</f>
        <v/>
      </c>
      <c r="V141" s="45" t="str">
        <f>IF(RES_hhdet_tes!V141=0,"",RES_hhdet_tes!V141/RES_hhdet_fec!V141)</f>
        <v/>
      </c>
      <c r="W141" s="45" t="str">
        <f>IF(RES_hhdet_tes!W141=0,"",RES_hhdet_tes!W141/RES_hhdet_fec!W141)</f>
        <v/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0.94769095734703079</v>
      </c>
      <c r="C143" s="119">
        <f>IF(RES_hhdet_tes!C143=0,"",RES_hhdet_tes!C143/RES_hhdet_fec!C143)</f>
        <v>1.0199225162890597</v>
      </c>
      <c r="D143" s="119">
        <f>IF(RES_hhdet_tes!D143=0,"",RES_hhdet_tes!D143/RES_hhdet_fec!D143)</f>
        <v>1.034611867488185</v>
      </c>
      <c r="E143" s="119">
        <f>IF(RES_hhdet_tes!E143=0,"",RES_hhdet_tes!E143/RES_hhdet_fec!E143)</f>
        <v>1.117775806104538</v>
      </c>
      <c r="F143" s="119">
        <f>IF(RES_hhdet_tes!F143=0,"",RES_hhdet_tes!F143/RES_hhdet_fec!F143)</f>
        <v>1.1429085886713228</v>
      </c>
      <c r="G143" s="119">
        <f>IF(RES_hhdet_tes!G143=0,"",RES_hhdet_tes!G143/RES_hhdet_fec!G143)</f>
        <v>1.1895794293598998</v>
      </c>
      <c r="H143" s="119">
        <f>IF(RES_hhdet_tes!H143=0,"",RES_hhdet_tes!H143/RES_hhdet_fec!H143)</f>
        <v>1.2338782618646627</v>
      </c>
      <c r="I143" s="119">
        <f>IF(RES_hhdet_tes!I143=0,"",RES_hhdet_tes!I143/RES_hhdet_fec!I143)</f>
        <v>1.2429097791942094</v>
      </c>
      <c r="J143" s="119">
        <f>IF(RES_hhdet_tes!J143=0,"",RES_hhdet_tes!J143/RES_hhdet_fec!J143)</f>
        <v>1.2551104106542184</v>
      </c>
      <c r="K143" s="119">
        <f>IF(RES_hhdet_tes!K143=0,"",RES_hhdet_tes!K143/RES_hhdet_fec!K143)</f>
        <v>1.309497301525923</v>
      </c>
      <c r="L143" s="119">
        <f>IF(RES_hhdet_tes!L143=0,"",RES_hhdet_tes!L143/RES_hhdet_fec!L143)</f>
        <v>1.3630636615380296</v>
      </c>
      <c r="M143" s="119">
        <f>IF(RES_hhdet_tes!M143=0,"",RES_hhdet_tes!M143/RES_hhdet_fec!M143)</f>
        <v>1.3621859252573998</v>
      </c>
      <c r="N143" s="119">
        <f>IF(RES_hhdet_tes!N143=0,"",RES_hhdet_tes!N143/RES_hhdet_fec!N143)</f>
        <v>1.4034068883298025</v>
      </c>
      <c r="O143" s="119">
        <f>IF(RES_hhdet_tes!O143=0,"",RES_hhdet_tes!O143/RES_hhdet_fec!O143)</f>
        <v>1.432730085563249</v>
      </c>
      <c r="P143" s="119">
        <f>IF(RES_hhdet_tes!P143=0,"",RES_hhdet_tes!P143/RES_hhdet_fec!P143)</f>
        <v>1.4370786561747979</v>
      </c>
      <c r="Q143" s="119">
        <f>IF(RES_hhdet_tes!Q143=0,"",RES_hhdet_tes!Q143/RES_hhdet_fec!Q143)</f>
        <v>1.5496619845233295</v>
      </c>
      <c r="R143" s="119">
        <f>IF(RES_hhdet_tes!R143=0,"",RES_hhdet_tes!R143/RES_hhdet_fec!R143)</f>
        <v>1.5934133792594227</v>
      </c>
      <c r="S143" s="119">
        <f>IF(RES_hhdet_tes!S143=0,"",RES_hhdet_tes!S143/RES_hhdet_fec!S143)</f>
        <v>1.6582523162379676</v>
      </c>
      <c r="T143" s="119">
        <f>IF(RES_hhdet_tes!T143=0,"",RES_hhdet_tes!T143/RES_hhdet_fec!T143)</f>
        <v>1.6853546024343877</v>
      </c>
      <c r="U143" s="119">
        <f>IF(RES_hhdet_tes!U143=0,"",RES_hhdet_tes!U143/RES_hhdet_fec!U143)</f>
        <v>1.7524171690497716</v>
      </c>
      <c r="V143" s="119">
        <f>IF(RES_hhdet_tes!V143=0,"",RES_hhdet_tes!V143/RES_hhdet_fec!V143)</f>
        <v>1.7955311855915284</v>
      </c>
      <c r="W143" s="119">
        <f>IF(RES_hhdet_tes!W143=0,"",RES_hhdet_tes!W143/RES_hhdet_fec!W143)</f>
        <v>1.8123960504461933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1.2443231039071427</v>
      </c>
      <c r="C144" s="124">
        <f>IF(RES_hhdet_tes!C144=0,"",RES_hhdet_tes!C144/RES_hhdet_fec!C144)</f>
        <v>1.2962235594472065</v>
      </c>
      <c r="D144" s="124">
        <f>IF(RES_hhdet_tes!D144=0,"",RES_hhdet_tes!D144/RES_hhdet_fec!D144)</f>
        <v>1.3600725188449663</v>
      </c>
      <c r="E144" s="124">
        <f>IF(RES_hhdet_tes!E144=0,"",RES_hhdet_tes!E144/RES_hhdet_fec!E144)</f>
        <v>1.4311393432912463</v>
      </c>
      <c r="F144" s="124">
        <f>IF(RES_hhdet_tes!F144=0,"",RES_hhdet_tes!F144/RES_hhdet_fec!F144)</f>
        <v>1.5067863332482254</v>
      </c>
      <c r="G144" s="124">
        <f>IF(RES_hhdet_tes!G144=0,"",RES_hhdet_tes!G144/RES_hhdet_fec!G144)</f>
        <v>1.5892155903280447</v>
      </c>
      <c r="H144" s="124">
        <f>IF(RES_hhdet_tes!H144=0,"",RES_hhdet_tes!H144/RES_hhdet_fec!H144)</f>
        <v>1.6665795821831915</v>
      </c>
      <c r="I144" s="124">
        <f>IF(RES_hhdet_tes!I144=0,"",RES_hhdet_tes!I144/RES_hhdet_fec!I144)</f>
        <v>1.7330619922102017</v>
      </c>
      <c r="J144" s="124">
        <f>IF(RES_hhdet_tes!J144=0,"",RES_hhdet_tes!J144/RES_hhdet_fec!J144)</f>
        <v>1.7916704842670499</v>
      </c>
      <c r="K144" s="124">
        <f>IF(RES_hhdet_tes!K144=0,"",RES_hhdet_tes!K144/RES_hhdet_fec!K144)</f>
        <v>1.8525224707505406</v>
      </c>
      <c r="L144" s="124">
        <f>IF(RES_hhdet_tes!L144=0,"",RES_hhdet_tes!L144/RES_hhdet_fec!L144)</f>
        <v>1.9261970263298247</v>
      </c>
      <c r="M144" s="124">
        <f>IF(RES_hhdet_tes!M144=0,"",RES_hhdet_tes!M144/RES_hhdet_fec!M144)</f>
        <v>2.0063214048416134</v>
      </c>
      <c r="N144" s="124">
        <f>IF(RES_hhdet_tes!N144=0,"",RES_hhdet_tes!N144/RES_hhdet_fec!N144)</f>
        <v>2.0989878440826857</v>
      </c>
      <c r="O144" s="124">
        <f>IF(RES_hhdet_tes!O144=0,"",RES_hhdet_tes!O144/RES_hhdet_fec!O144)</f>
        <v>2.2135021778364381</v>
      </c>
      <c r="P144" s="124">
        <f>IF(RES_hhdet_tes!P144=0,"",RES_hhdet_tes!P144/RES_hhdet_fec!P144)</f>
        <v>2.3532043147829733</v>
      </c>
      <c r="Q144" s="124">
        <f>IF(RES_hhdet_tes!Q144=0,"",RES_hhdet_tes!Q144/RES_hhdet_fec!Q144)</f>
        <v>2.5319455234587935</v>
      </c>
      <c r="R144" s="124">
        <f>IF(RES_hhdet_tes!R144=0,"",RES_hhdet_tes!R144/RES_hhdet_fec!R144)</f>
        <v>2.7259896097783627</v>
      </c>
      <c r="S144" s="124">
        <f>IF(RES_hhdet_tes!S144=0,"",RES_hhdet_tes!S144/RES_hhdet_fec!S144)</f>
        <v>2.9029884010181415</v>
      </c>
      <c r="T144" s="124">
        <f>IF(RES_hhdet_tes!T144=0,"",RES_hhdet_tes!T144/RES_hhdet_fec!T144)</f>
        <v>3.048466433592353</v>
      </c>
      <c r="U144" s="124">
        <f>IF(RES_hhdet_tes!U144=0,"",RES_hhdet_tes!U144/RES_hhdet_fec!U144)</f>
        <v>3.1887015111798811</v>
      </c>
      <c r="V144" s="124">
        <f>IF(RES_hhdet_tes!V144=0,"",RES_hhdet_tes!V144/RES_hhdet_fec!V144)</f>
        <v>3.3089858495256887</v>
      </c>
      <c r="W144" s="124">
        <f>IF(RES_hhdet_tes!W144=0,"",RES_hhdet_tes!W144/RES_hhdet_fec!W144)</f>
        <v>3.4032928891035277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1.2443231039071427</v>
      </c>
      <c r="C145" s="111">
        <f>IF(RES_hhdet_tes!C145=0,"",RES_hhdet_tes!C145/RES_hhdet_fec!C145)</f>
        <v>1.2962235594472065</v>
      </c>
      <c r="D145" s="111">
        <f>IF(RES_hhdet_tes!D145=0,"",RES_hhdet_tes!D145/RES_hhdet_fec!D145)</f>
        <v>1.3600725188449663</v>
      </c>
      <c r="E145" s="111">
        <f>IF(RES_hhdet_tes!E145=0,"",RES_hhdet_tes!E145/RES_hhdet_fec!E145)</f>
        <v>1.4311393432912463</v>
      </c>
      <c r="F145" s="111">
        <f>IF(RES_hhdet_tes!F145=0,"",RES_hhdet_tes!F145/RES_hhdet_fec!F145)</f>
        <v>1.5067863332482254</v>
      </c>
      <c r="G145" s="111">
        <f>IF(RES_hhdet_tes!G145=0,"",RES_hhdet_tes!G145/RES_hhdet_fec!G145)</f>
        <v>1.5892155903280447</v>
      </c>
      <c r="H145" s="111">
        <f>IF(RES_hhdet_tes!H145=0,"",RES_hhdet_tes!H145/RES_hhdet_fec!H145)</f>
        <v>1.6665795821831915</v>
      </c>
      <c r="I145" s="111">
        <f>IF(RES_hhdet_tes!I145=0,"",RES_hhdet_tes!I145/RES_hhdet_fec!I145)</f>
        <v>1.7330619922102017</v>
      </c>
      <c r="J145" s="111">
        <f>IF(RES_hhdet_tes!J145=0,"",RES_hhdet_tes!J145/RES_hhdet_fec!J145)</f>
        <v>1.7916704842670499</v>
      </c>
      <c r="K145" s="111">
        <f>IF(RES_hhdet_tes!K145=0,"",RES_hhdet_tes!K145/RES_hhdet_fec!K145)</f>
        <v>1.8525224707505406</v>
      </c>
      <c r="L145" s="111">
        <f>IF(RES_hhdet_tes!L145=0,"",RES_hhdet_tes!L145/RES_hhdet_fec!L145)</f>
        <v>1.9261970263298247</v>
      </c>
      <c r="M145" s="111">
        <f>IF(RES_hhdet_tes!M145=0,"",RES_hhdet_tes!M145/RES_hhdet_fec!M145)</f>
        <v>2.0063214048416134</v>
      </c>
      <c r="N145" s="111">
        <f>IF(RES_hhdet_tes!N145=0,"",RES_hhdet_tes!N145/RES_hhdet_fec!N145)</f>
        <v>2.0989878440826857</v>
      </c>
      <c r="O145" s="111">
        <f>IF(RES_hhdet_tes!O145=0,"",RES_hhdet_tes!O145/RES_hhdet_fec!O145)</f>
        <v>2.2135021778364381</v>
      </c>
      <c r="P145" s="111">
        <f>IF(RES_hhdet_tes!P145=0,"",RES_hhdet_tes!P145/RES_hhdet_fec!P145)</f>
        <v>2.3532043147829733</v>
      </c>
      <c r="Q145" s="111">
        <f>IF(RES_hhdet_tes!Q145=0,"",RES_hhdet_tes!Q145/RES_hhdet_fec!Q145)</f>
        <v>2.5319455234587935</v>
      </c>
      <c r="R145" s="111">
        <f>IF(RES_hhdet_tes!R145=0,"",RES_hhdet_tes!R145/RES_hhdet_fec!R145)</f>
        <v>2.7259896097783627</v>
      </c>
      <c r="S145" s="111">
        <f>IF(RES_hhdet_tes!S145=0,"",RES_hhdet_tes!S145/RES_hhdet_fec!S145)</f>
        <v>2.9029884010181415</v>
      </c>
      <c r="T145" s="111">
        <f>IF(RES_hhdet_tes!T145=0,"",RES_hhdet_tes!T145/RES_hhdet_fec!T145)</f>
        <v>3.048466433592353</v>
      </c>
      <c r="U145" s="111">
        <f>IF(RES_hhdet_tes!U145=0,"",RES_hhdet_tes!U145/RES_hhdet_fec!U145)</f>
        <v>3.1887015111798811</v>
      </c>
      <c r="V145" s="111">
        <f>IF(RES_hhdet_tes!V145=0,"",RES_hhdet_tes!V145/RES_hhdet_fec!V145)</f>
        <v>3.3089858495256887</v>
      </c>
      <c r="W145" s="111">
        <f>IF(RES_hhdet_tes!W145=0,"",RES_hhdet_tes!W145/RES_hhdet_fec!W145)</f>
        <v>3.4032928891035277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1.6972956810825834</v>
      </c>
      <c r="C146" s="124">
        <f>IF(RES_hhdet_tes!C146=0,"",RES_hhdet_tes!C146/RES_hhdet_fec!C146)</f>
        <v>1.812125329123063</v>
      </c>
      <c r="D146" s="124">
        <f>IF(RES_hhdet_tes!D146=0,"",RES_hhdet_tes!D146/RES_hhdet_fec!D146)</f>
        <v>1.9345723707677664</v>
      </c>
      <c r="E146" s="124">
        <f>IF(RES_hhdet_tes!E146=0,"",RES_hhdet_tes!E146/RES_hhdet_fec!E146)</f>
        <v>2.0728149766685298</v>
      </c>
      <c r="F146" s="124">
        <f>IF(RES_hhdet_tes!F146=0,"",RES_hhdet_tes!F146/RES_hhdet_fec!F146)</f>
        <v>2.176184045328978</v>
      </c>
      <c r="G146" s="124">
        <f>IF(RES_hhdet_tes!G146=0,"",RES_hhdet_tes!G146/RES_hhdet_fec!G146)</f>
        <v>2.2799163662099202</v>
      </c>
      <c r="H146" s="124">
        <f>IF(RES_hhdet_tes!H146=0,"",RES_hhdet_tes!H146/RES_hhdet_fec!H146)</f>
        <v>2.3794949523209863</v>
      </c>
      <c r="I146" s="124">
        <f>IF(RES_hhdet_tes!I146=0,"",RES_hhdet_tes!I146/RES_hhdet_fec!I146)</f>
        <v>2.4413700105982965</v>
      </c>
      <c r="J146" s="124">
        <f>IF(RES_hhdet_tes!J146=0,"",RES_hhdet_tes!J146/RES_hhdet_fec!J146)</f>
        <v>2.4773567710060633</v>
      </c>
      <c r="K146" s="124">
        <f>IF(RES_hhdet_tes!K146=0,"",RES_hhdet_tes!K146/RES_hhdet_fec!K146)</f>
        <v>2.522987324648394</v>
      </c>
      <c r="L146" s="124">
        <f>IF(RES_hhdet_tes!L146=0,"",RES_hhdet_tes!L146/RES_hhdet_fec!L146)</f>
        <v>2.5837834275474147</v>
      </c>
      <c r="M146" s="124">
        <f>IF(RES_hhdet_tes!M146=0,"",RES_hhdet_tes!M146/RES_hhdet_fec!M146)</f>
        <v>2.6818033421967087</v>
      </c>
      <c r="N146" s="124">
        <f>IF(RES_hhdet_tes!N146=0,"",RES_hhdet_tes!N146/RES_hhdet_fec!N146)</f>
        <v>2.8071045772134977</v>
      </c>
      <c r="O146" s="124">
        <f>IF(RES_hhdet_tes!O146=0,"",RES_hhdet_tes!O146/RES_hhdet_fec!O146)</f>
        <v>2.9175603420200606</v>
      </c>
      <c r="P146" s="124">
        <f>IF(RES_hhdet_tes!P146=0,"",RES_hhdet_tes!P146/RES_hhdet_fec!P146)</f>
        <v>3.0188693696845408</v>
      </c>
      <c r="Q146" s="124">
        <f>IF(RES_hhdet_tes!Q146=0,"",RES_hhdet_tes!Q146/RES_hhdet_fec!Q146)</f>
        <v>3.1187416218570125</v>
      </c>
      <c r="R146" s="124">
        <f>IF(RES_hhdet_tes!R146=0,"",RES_hhdet_tes!R146/RES_hhdet_fec!R146)</f>
        <v>3.2399911134529766</v>
      </c>
      <c r="S146" s="124">
        <f>IF(RES_hhdet_tes!S146=0,"",RES_hhdet_tes!S146/RES_hhdet_fec!S146)</f>
        <v>3.3403491738565099</v>
      </c>
      <c r="T146" s="124">
        <f>IF(RES_hhdet_tes!T146=0,"",RES_hhdet_tes!T146/RES_hhdet_fec!T146)</f>
        <v>3.428281666971257</v>
      </c>
      <c r="U146" s="124">
        <f>IF(RES_hhdet_tes!U146=0,"",RES_hhdet_tes!U146/RES_hhdet_fec!U146)</f>
        <v>3.5051321988184951</v>
      </c>
      <c r="V146" s="124">
        <f>IF(RES_hhdet_tes!V146=0,"",RES_hhdet_tes!V146/RES_hhdet_fec!V146)</f>
        <v>3.5745207524979725</v>
      </c>
      <c r="W146" s="124">
        <f>IF(RES_hhdet_tes!W146=0,"",RES_hhdet_tes!W146/RES_hhdet_fec!W146)</f>
        <v>3.62305154198868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1.6972956810825834</v>
      </c>
      <c r="C147" s="111">
        <f>IF(RES_hhdet_tes!C147=0,"",RES_hhdet_tes!C147/RES_hhdet_fec!C147)</f>
        <v>1.812125329123063</v>
      </c>
      <c r="D147" s="111">
        <f>IF(RES_hhdet_tes!D147=0,"",RES_hhdet_tes!D147/RES_hhdet_fec!D147)</f>
        <v>1.9345723707677664</v>
      </c>
      <c r="E147" s="111">
        <f>IF(RES_hhdet_tes!E147=0,"",RES_hhdet_tes!E147/RES_hhdet_fec!E147)</f>
        <v>2.0728149766685298</v>
      </c>
      <c r="F147" s="111">
        <f>IF(RES_hhdet_tes!F147=0,"",RES_hhdet_tes!F147/RES_hhdet_fec!F147)</f>
        <v>2.176184045328978</v>
      </c>
      <c r="G147" s="111">
        <f>IF(RES_hhdet_tes!G147=0,"",RES_hhdet_tes!G147/RES_hhdet_fec!G147)</f>
        <v>2.2799163662099202</v>
      </c>
      <c r="H147" s="111">
        <f>IF(RES_hhdet_tes!H147=0,"",RES_hhdet_tes!H147/RES_hhdet_fec!H147)</f>
        <v>2.3794949523209863</v>
      </c>
      <c r="I147" s="111">
        <f>IF(RES_hhdet_tes!I147=0,"",RES_hhdet_tes!I147/RES_hhdet_fec!I147)</f>
        <v>2.4413700105982965</v>
      </c>
      <c r="J147" s="111">
        <f>IF(RES_hhdet_tes!J147=0,"",RES_hhdet_tes!J147/RES_hhdet_fec!J147)</f>
        <v>2.4773567710060633</v>
      </c>
      <c r="K147" s="111">
        <f>IF(RES_hhdet_tes!K147=0,"",RES_hhdet_tes!K147/RES_hhdet_fec!K147)</f>
        <v>2.522987324648394</v>
      </c>
      <c r="L147" s="111">
        <f>IF(RES_hhdet_tes!L147=0,"",RES_hhdet_tes!L147/RES_hhdet_fec!L147)</f>
        <v>2.5837834275474147</v>
      </c>
      <c r="M147" s="111">
        <f>IF(RES_hhdet_tes!M147=0,"",RES_hhdet_tes!M147/RES_hhdet_fec!M147)</f>
        <v>2.6818033421967087</v>
      </c>
      <c r="N147" s="111">
        <f>IF(RES_hhdet_tes!N147=0,"",RES_hhdet_tes!N147/RES_hhdet_fec!N147)</f>
        <v>2.8071045772134977</v>
      </c>
      <c r="O147" s="111">
        <f>IF(RES_hhdet_tes!O147=0,"",RES_hhdet_tes!O147/RES_hhdet_fec!O147)</f>
        <v>2.9175603420200606</v>
      </c>
      <c r="P147" s="111">
        <f>IF(RES_hhdet_tes!P147=0,"",RES_hhdet_tes!P147/RES_hhdet_fec!P147)</f>
        <v>3.0188693696845408</v>
      </c>
      <c r="Q147" s="111">
        <f>IF(RES_hhdet_tes!Q147=0,"",RES_hhdet_tes!Q147/RES_hhdet_fec!Q147)</f>
        <v>3.1187416218570125</v>
      </c>
      <c r="R147" s="111">
        <f>IF(RES_hhdet_tes!R147=0,"",RES_hhdet_tes!R147/RES_hhdet_fec!R147)</f>
        <v>3.2399911134529766</v>
      </c>
      <c r="S147" s="111">
        <f>IF(RES_hhdet_tes!S147=0,"",RES_hhdet_tes!S147/RES_hhdet_fec!S147)</f>
        <v>3.3403491738565099</v>
      </c>
      <c r="T147" s="111">
        <f>IF(RES_hhdet_tes!T147=0,"",RES_hhdet_tes!T147/RES_hhdet_fec!T147)</f>
        <v>3.428281666971257</v>
      </c>
      <c r="U147" s="111">
        <f>IF(RES_hhdet_tes!U147=0,"",RES_hhdet_tes!U147/RES_hhdet_fec!U147)</f>
        <v>3.5051321988184951</v>
      </c>
      <c r="V147" s="111">
        <f>IF(RES_hhdet_tes!V147=0,"",RES_hhdet_tes!V147/RES_hhdet_fec!V147)</f>
        <v>3.5745207524979725</v>
      </c>
      <c r="W147" s="111">
        <f>IF(RES_hhdet_tes!W147=0,"",RES_hhdet_tes!W147/RES_hhdet_fec!W147)</f>
        <v>3.62305154198868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0.54673705076738421</v>
      </c>
      <c r="C148" s="124">
        <f>IF(RES_hhdet_tes!C148=0,"",RES_hhdet_tes!C148/RES_hhdet_fec!C148)</f>
        <v>0.56289608853174911</v>
      </c>
      <c r="D148" s="124">
        <f>IF(RES_hhdet_tes!D148=0,"",RES_hhdet_tes!D148/RES_hhdet_fec!D148)</f>
        <v>0.56994220240235394</v>
      </c>
      <c r="E148" s="124">
        <f>IF(RES_hhdet_tes!E148=0,"",RES_hhdet_tes!E148/RES_hhdet_fec!E148)</f>
        <v>0.57355145143967468</v>
      </c>
      <c r="F148" s="124">
        <f>IF(RES_hhdet_tes!F148=0,"",RES_hhdet_tes!F148/RES_hhdet_fec!F148)</f>
        <v>0.5792196685088199</v>
      </c>
      <c r="G148" s="124">
        <f>IF(RES_hhdet_tes!G148=0,"",RES_hhdet_tes!G148/RES_hhdet_fec!G148)</f>
        <v>0.58799856588971589</v>
      </c>
      <c r="H148" s="124">
        <f>IF(RES_hhdet_tes!H148=0,"",RES_hhdet_tes!H148/RES_hhdet_fec!H148)</f>
        <v>0.59713559859123899</v>
      </c>
      <c r="I148" s="124">
        <f>IF(RES_hhdet_tes!I148=0,"",RES_hhdet_tes!I148/RES_hhdet_fec!I148)</f>
        <v>0.60769158452881678</v>
      </c>
      <c r="J148" s="124">
        <f>IF(RES_hhdet_tes!J148=0,"",RES_hhdet_tes!J148/RES_hhdet_fec!J148)</f>
        <v>0.61953665923372303</v>
      </c>
      <c r="K148" s="124">
        <f>IF(RES_hhdet_tes!K148=0,"",RES_hhdet_tes!K148/RES_hhdet_fec!K148)</f>
        <v>0.63137573999482655</v>
      </c>
      <c r="L148" s="124">
        <f>IF(RES_hhdet_tes!L148=0,"",RES_hhdet_tes!L148/RES_hhdet_fec!L148)</f>
        <v>0.63981166772180798</v>
      </c>
      <c r="M148" s="124">
        <f>IF(RES_hhdet_tes!M148=0,"",RES_hhdet_tes!M148/RES_hhdet_fec!M148)</f>
        <v>0.64338468275531835</v>
      </c>
      <c r="N148" s="124">
        <f>IF(RES_hhdet_tes!N148=0,"",RES_hhdet_tes!N148/RES_hhdet_fec!N148)</f>
        <v>0.65298763627093259</v>
      </c>
      <c r="O148" s="124">
        <f>IF(RES_hhdet_tes!O148=0,"",RES_hhdet_tes!O148/RES_hhdet_fec!O148)</f>
        <v>0.66452795869308612</v>
      </c>
      <c r="P148" s="124">
        <f>IF(RES_hhdet_tes!P148=0,"",RES_hhdet_tes!P148/RES_hhdet_fec!P148)</f>
        <v>0.68058509962279434</v>
      </c>
      <c r="Q148" s="124">
        <f>IF(RES_hhdet_tes!Q148=0,"",RES_hhdet_tes!Q148/RES_hhdet_fec!Q148)</f>
        <v>0.70194175935662972</v>
      </c>
      <c r="R148" s="124">
        <f>IF(RES_hhdet_tes!R148=0,"",RES_hhdet_tes!R148/RES_hhdet_fec!R148)</f>
        <v>0.72190493730599092</v>
      </c>
      <c r="S148" s="124">
        <f>IF(RES_hhdet_tes!S148=0,"",RES_hhdet_tes!S148/RES_hhdet_fec!S148)</f>
        <v>0.73913141849122099</v>
      </c>
      <c r="T148" s="124">
        <f>IF(RES_hhdet_tes!T148=0,"",RES_hhdet_tes!T148/RES_hhdet_fec!T148)</f>
        <v>0.75526505764269714</v>
      </c>
      <c r="U148" s="124">
        <f>IF(RES_hhdet_tes!U148=0,"",RES_hhdet_tes!U148/RES_hhdet_fec!U148)</f>
        <v>0.77273532149174173</v>
      </c>
      <c r="V148" s="124">
        <f>IF(RES_hhdet_tes!V148=0,"",RES_hhdet_tes!V148/RES_hhdet_fec!V148)</f>
        <v>0.78815843153851572</v>
      </c>
      <c r="W148" s="124">
        <f>IF(RES_hhdet_tes!W148=0,"",RES_hhdet_tes!W148/RES_hhdet_fec!W148)</f>
        <v>0.79891955026563066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0.53627372325935807</v>
      </c>
      <c r="C149" s="111">
        <f>IF(RES_hhdet_tes!C149=0,"",RES_hhdet_tes!C149/RES_hhdet_fec!C149)</f>
        <v>0.54116915829581336</v>
      </c>
      <c r="D149" s="111">
        <f>IF(RES_hhdet_tes!D149=0,"",RES_hhdet_tes!D149/RES_hhdet_fec!D149)</f>
        <v>0.54629932653641144</v>
      </c>
      <c r="E149" s="111">
        <f>IF(RES_hhdet_tes!E149=0,"",RES_hhdet_tes!E149/RES_hhdet_fec!E149)</f>
        <v>0.55098168238281364</v>
      </c>
      <c r="F149" s="111">
        <f>IF(RES_hhdet_tes!F149=0,"",RES_hhdet_tes!F149/RES_hhdet_fec!F149)</f>
        <v>0.5545263418919768</v>
      </c>
      <c r="G149" s="111">
        <f>IF(RES_hhdet_tes!G149=0,"",RES_hhdet_tes!G149/RES_hhdet_fec!G149)</f>
        <v>0.55738888102774009</v>
      </c>
      <c r="H149" s="111">
        <f>IF(RES_hhdet_tes!H149=0,"",RES_hhdet_tes!H149/RES_hhdet_fec!H149)</f>
        <v>0.56041507502889709</v>
      </c>
      <c r="I149" s="111">
        <f>IF(RES_hhdet_tes!I149=0,"",RES_hhdet_tes!I149/RES_hhdet_fec!I149)</f>
        <v>0.5622491717761019</v>
      </c>
      <c r="J149" s="111">
        <f>IF(RES_hhdet_tes!J149=0,"",RES_hhdet_tes!J149/RES_hhdet_fec!J149)</f>
        <v>0.5638714017400096</v>
      </c>
      <c r="K149" s="111">
        <f>IF(RES_hhdet_tes!K149=0,"",RES_hhdet_tes!K149/RES_hhdet_fec!K149)</f>
        <v>0.56678805027223633</v>
      </c>
      <c r="L149" s="111">
        <f>IF(RES_hhdet_tes!L149=0,"",RES_hhdet_tes!L149/RES_hhdet_fec!L149)</f>
        <v>0.57101814276178453</v>
      </c>
      <c r="M149" s="111">
        <f>IF(RES_hhdet_tes!M149=0,"",RES_hhdet_tes!M149/RES_hhdet_fec!M149)</f>
        <v>0.57691473586596076</v>
      </c>
      <c r="N149" s="111">
        <f>IF(RES_hhdet_tes!N149=0,"",RES_hhdet_tes!N149/RES_hhdet_fec!N149)</f>
        <v>0.58509231283298835</v>
      </c>
      <c r="O149" s="111">
        <f>IF(RES_hhdet_tes!O149=0,"",RES_hhdet_tes!O149/RES_hhdet_fec!O149)</f>
        <v>0.59761084438482737</v>
      </c>
      <c r="P149" s="111">
        <f>IF(RES_hhdet_tes!P149=0,"",RES_hhdet_tes!P149/RES_hhdet_fec!P149)</f>
        <v>0.61760990425202345</v>
      </c>
      <c r="Q149" s="111">
        <f>IF(RES_hhdet_tes!Q149=0,"",RES_hhdet_tes!Q149/RES_hhdet_fec!Q149)</f>
        <v>0.63810731556729283</v>
      </c>
      <c r="R149" s="111">
        <f>IF(RES_hhdet_tes!R149=0,"",RES_hhdet_tes!R149/RES_hhdet_fec!R149)</f>
        <v>0.66138529813057456</v>
      </c>
      <c r="S149" s="111">
        <f>IF(RES_hhdet_tes!S149=0,"",RES_hhdet_tes!S149/RES_hhdet_fec!S149)</f>
        <v>0.68230322929614218</v>
      </c>
      <c r="T149" s="111">
        <f>IF(RES_hhdet_tes!T149=0,"",RES_hhdet_tes!T149/RES_hhdet_fec!T149)</f>
        <v>0.70097889403381575</v>
      </c>
      <c r="U149" s="111">
        <f>IF(RES_hhdet_tes!U149=0,"",RES_hhdet_tes!U149/RES_hhdet_fec!U149)</f>
        <v>0.71867524806706962</v>
      </c>
      <c r="V149" s="111">
        <f>IF(RES_hhdet_tes!V149=0,"",RES_hhdet_tes!V149/RES_hhdet_fec!V149)</f>
        <v>0.73550148369217405</v>
      </c>
      <c r="W149" s="111">
        <f>IF(RES_hhdet_tes!W149=0,"",RES_hhdet_tes!W149/RES_hhdet_fec!W149)</f>
        <v>0.75244854931613758</v>
      </c>
      <c r="DA149" s="63" t="s">
        <v>2046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0.91122088995792783</v>
      </c>
      <c r="C150" s="111">
        <f>IF(RES_hhdet_tes!C150=0,"",RES_hhdet_tes!C150/RES_hhdet_fec!C150)</f>
        <v>0.84141063859122056</v>
      </c>
      <c r="D150" s="111">
        <f>IF(RES_hhdet_tes!D150=0,"",RES_hhdet_tes!D150/RES_hhdet_fec!D150)</f>
        <v>0.92803575027136043</v>
      </c>
      <c r="E150" s="111">
        <f>IF(RES_hhdet_tes!E150=0,"",RES_hhdet_tes!E150/RES_hhdet_fec!E150)</f>
        <v>0.95418288118613082</v>
      </c>
      <c r="F150" s="111">
        <f>IF(RES_hhdet_tes!F150=0,"",RES_hhdet_tes!F150/RES_hhdet_fec!F150)</f>
        <v>0.94091767970380713</v>
      </c>
      <c r="G150" s="111">
        <f>IF(RES_hhdet_tes!G150=0,"",RES_hhdet_tes!G150/RES_hhdet_fec!G150)</f>
        <v>0.94149044581577701</v>
      </c>
      <c r="H150" s="111">
        <f>IF(RES_hhdet_tes!H150=0,"",RES_hhdet_tes!H150/RES_hhdet_fec!H150)</f>
        <v>0.9245043470935469</v>
      </c>
      <c r="I150" s="111">
        <f>IF(RES_hhdet_tes!I150=0,"",RES_hhdet_tes!I150/RES_hhdet_fec!I150)</f>
        <v>0.93543063484448696</v>
      </c>
      <c r="J150" s="111">
        <f>IF(RES_hhdet_tes!J150=0,"",RES_hhdet_tes!J150/RES_hhdet_fec!J150)</f>
        <v>0.93903457149077885</v>
      </c>
      <c r="K150" s="111">
        <f>IF(RES_hhdet_tes!K150=0,"",RES_hhdet_tes!K150/RES_hhdet_fec!K150)</f>
        <v>0.94220643255161685</v>
      </c>
      <c r="L150" s="111">
        <f>IF(RES_hhdet_tes!L150=0,"",RES_hhdet_tes!L150/RES_hhdet_fec!L150)</f>
        <v>0.9444924023610618</v>
      </c>
      <c r="M150" s="111">
        <f>IF(RES_hhdet_tes!M150=0,"",RES_hhdet_tes!M150/RES_hhdet_fec!M150)</f>
        <v>0.92345568456865934</v>
      </c>
      <c r="N150" s="111">
        <f>IF(RES_hhdet_tes!N150=0,"",RES_hhdet_tes!N150/RES_hhdet_fec!N150)</f>
        <v>0.94575830590148213</v>
      </c>
      <c r="O150" s="111">
        <f>IF(RES_hhdet_tes!O150=0,"",RES_hhdet_tes!O150/RES_hhdet_fec!O150)</f>
        <v>0.96384286048032797</v>
      </c>
      <c r="P150" s="111">
        <f>IF(RES_hhdet_tes!P150=0,"",RES_hhdet_tes!P150/RES_hhdet_fec!P150)</f>
        <v>0.94376541857535545</v>
      </c>
      <c r="Q150" s="111">
        <f>IF(RES_hhdet_tes!Q150=0,"",RES_hhdet_tes!Q150/RES_hhdet_fec!Q150)</f>
        <v>0.98251051843141524</v>
      </c>
      <c r="R150" s="111">
        <f>IF(RES_hhdet_tes!R150=0,"",RES_hhdet_tes!R150/RES_hhdet_fec!R150)</f>
        <v>0.97908347497422654</v>
      </c>
      <c r="S150" s="111">
        <f>IF(RES_hhdet_tes!S150=0,"",RES_hhdet_tes!S150/RES_hhdet_fec!S150)</f>
        <v>0.97036878293274142</v>
      </c>
      <c r="T150" s="111">
        <f>IF(RES_hhdet_tes!T150=0,"",RES_hhdet_tes!T150/RES_hhdet_fec!T150)</f>
        <v>0.96847319945162824</v>
      </c>
      <c r="U150" s="111">
        <f>IF(RES_hhdet_tes!U150=0,"",RES_hhdet_tes!U150/RES_hhdet_fec!U150)</f>
        <v>0.96336263152109436</v>
      </c>
      <c r="V150" s="111">
        <f>IF(RES_hhdet_tes!V150=0,"",RES_hhdet_tes!V150/RES_hhdet_fec!V150)</f>
        <v>0.97174140530980424</v>
      </c>
      <c r="W150" s="111">
        <f>IF(RES_hhdet_tes!W150=0,"",RES_hhdet_tes!W150/RES_hhdet_fec!W150)</f>
        <v>0.9781545363576214</v>
      </c>
      <c r="DA150" s="63" t="s">
        <v>2047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0.53627372325935807</v>
      </c>
      <c r="C151" s="112">
        <f>IF(RES_hhdet_tes!C151=0,"",RES_hhdet_tes!C151/RES_hhdet_fec!C151)</f>
        <v>0.53627372325935807</v>
      </c>
      <c r="D151" s="112">
        <f>IF(RES_hhdet_tes!D151=0,"",RES_hhdet_tes!D151/RES_hhdet_fec!D151)</f>
        <v>0.5413457044605664</v>
      </c>
      <c r="E151" s="112">
        <f>IF(RES_hhdet_tes!E151=0,"",RES_hhdet_tes!E151/RES_hhdet_fec!E151)</f>
        <v>0.55148202099438237</v>
      </c>
      <c r="F151" s="112">
        <f>IF(RES_hhdet_tes!F151=0,"",RES_hhdet_tes!F151/RES_hhdet_fec!F151)</f>
        <v>0.55555759266604021</v>
      </c>
      <c r="G151" s="112">
        <f>IF(RES_hhdet_tes!G151=0,"",RES_hhdet_tes!G151/RES_hhdet_fec!G151)</f>
        <v>0.55832182537019259</v>
      </c>
      <c r="H151" s="112">
        <f>IF(RES_hhdet_tes!H151=0,"",RES_hhdet_tes!H151/RES_hhdet_fec!H151)</f>
        <v>0.56076569927692321</v>
      </c>
      <c r="I151" s="112">
        <f>IF(RES_hhdet_tes!I151=0,"",RES_hhdet_tes!I151/RES_hhdet_fec!I151)</f>
        <v>0.5641623502377261</v>
      </c>
      <c r="J151" s="112">
        <f>IF(RES_hhdet_tes!J151=0,"",RES_hhdet_tes!J151/RES_hhdet_fec!J151)</f>
        <v>0.56730111274615158</v>
      </c>
      <c r="K151" s="112">
        <f>IF(RES_hhdet_tes!K151=0,"",RES_hhdet_tes!K151/RES_hhdet_fec!K151)</f>
        <v>0.57067576190523595</v>
      </c>
      <c r="L151" s="112">
        <f>IF(RES_hhdet_tes!L151=0,"",RES_hhdet_tes!L151/RES_hhdet_fec!L151)</f>
        <v>0.57357156096286988</v>
      </c>
      <c r="M151" s="112">
        <f>IF(RES_hhdet_tes!M151=0,"",RES_hhdet_tes!M151/RES_hhdet_fec!M151)</f>
        <v>0.57481015053196927</v>
      </c>
      <c r="N151" s="112">
        <f>IF(RES_hhdet_tes!N151=0,"",RES_hhdet_tes!N151/RES_hhdet_fec!N151)</f>
        <v>0.58304182528802484</v>
      </c>
      <c r="O151" s="112">
        <f>IF(RES_hhdet_tes!O151=0,"",RES_hhdet_tes!O151/RES_hhdet_fec!O151)</f>
        <v>0.60081338991057642</v>
      </c>
      <c r="P151" s="112">
        <f>IF(RES_hhdet_tes!P151=0,"",RES_hhdet_tes!P151/RES_hhdet_fec!P151)</f>
        <v>0.62295706816658392</v>
      </c>
      <c r="Q151" s="112">
        <f>IF(RES_hhdet_tes!Q151=0,"",RES_hhdet_tes!Q151/RES_hhdet_fec!Q151)</f>
        <v>0.65701295766061396</v>
      </c>
      <c r="R151" s="112">
        <f>IF(RES_hhdet_tes!R151=0,"",RES_hhdet_tes!R151/RES_hhdet_fec!R151)</f>
        <v>0.68009497029877597</v>
      </c>
      <c r="S151" s="112">
        <f>IF(RES_hhdet_tes!S151=0,"",RES_hhdet_tes!S151/RES_hhdet_fec!S151)</f>
        <v>0.69555782162217183</v>
      </c>
      <c r="T151" s="112">
        <f>IF(RES_hhdet_tes!T151=0,"",RES_hhdet_tes!T151/RES_hhdet_fec!T151)</f>
        <v>0.70438827765713286</v>
      </c>
      <c r="U151" s="112">
        <f>IF(RES_hhdet_tes!U151=0,"",RES_hhdet_tes!U151/RES_hhdet_fec!U151)</f>
        <v>0.71074222236838069</v>
      </c>
      <c r="V151" s="112">
        <f>IF(RES_hhdet_tes!V151=0,"",RES_hhdet_tes!V151/RES_hhdet_fec!V151)</f>
        <v>0.72722116184521557</v>
      </c>
      <c r="W151" s="112">
        <f>IF(RES_hhdet_tes!W151=0,"",RES_hhdet_tes!W151/RES_hhdet_fec!W151)</f>
        <v>0.74896238421892891</v>
      </c>
      <c r="DA151" s="131" t="s">
        <v>2048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0.60080316201620054</v>
      </c>
      <c r="C153" s="112">
        <f>IF(RES_hhdet_tes!C153=0,"",RES_hhdet_tes!C153/RES_hhdet_fec!C153)</f>
        <v>0.61465434386073736</v>
      </c>
      <c r="D153" s="112">
        <f>IF(RES_hhdet_tes!D153=0,"",RES_hhdet_tes!D153/RES_hhdet_fec!D153)</f>
        <v>0.61863684431707022</v>
      </c>
      <c r="E153" s="112">
        <f>IF(RES_hhdet_tes!E153=0,"",RES_hhdet_tes!E153/RES_hhdet_fec!E153)</f>
        <v>0.62069550055484246</v>
      </c>
      <c r="F153" s="112">
        <f>IF(RES_hhdet_tes!F153=0,"",RES_hhdet_tes!F153/RES_hhdet_fec!F153)</f>
        <v>0.62317724645664829</v>
      </c>
      <c r="G153" s="112">
        <f>IF(RES_hhdet_tes!G153=0,"",RES_hhdet_tes!G153/RES_hhdet_fec!G153)</f>
        <v>0.62601192767746727</v>
      </c>
      <c r="H153" s="112">
        <f>IF(RES_hhdet_tes!H153=0,"",RES_hhdet_tes!H153/RES_hhdet_fec!H153)</f>
        <v>0.62789666159854396</v>
      </c>
      <c r="I153" s="112">
        <f>IF(RES_hhdet_tes!I153=0,"",RES_hhdet_tes!I153/RES_hhdet_fec!I153)</f>
        <v>0.62924017877378768</v>
      </c>
      <c r="J153" s="112">
        <f>IF(RES_hhdet_tes!J153=0,"",RES_hhdet_tes!J153/RES_hhdet_fec!J153)</f>
        <v>0.63046846425192782</v>
      </c>
      <c r="K153" s="112">
        <f>IF(RES_hhdet_tes!K153=0,"",RES_hhdet_tes!K153/RES_hhdet_fec!K153)</f>
        <v>0.63209912740929952</v>
      </c>
      <c r="L153" s="112">
        <f>IF(RES_hhdet_tes!L153=0,"",RES_hhdet_tes!L153/RES_hhdet_fec!L153)</f>
        <v>0.63410788395783368</v>
      </c>
      <c r="M153" s="112">
        <f>IF(RES_hhdet_tes!M153=0,"",RES_hhdet_tes!M153/RES_hhdet_fec!M153)</f>
        <v>0.63724591170759892</v>
      </c>
      <c r="N153" s="112">
        <f>IF(RES_hhdet_tes!N153=0,"",RES_hhdet_tes!N153/RES_hhdet_fec!N153)</f>
        <v>0.6413494628764056</v>
      </c>
      <c r="O153" s="112">
        <f>IF(RES_hhdet_tes!O153=0,"",RES_hhdet_tes!O153/RES_hhdet_fec!O153)</f>
        <v>0.64710788363447791</v>
      </c>
      <c r="P153" s="112">
        <f>IF(RES_hhdet_tes!P153=0,"",RES_hhdet_tes!P153/RES_hhdet_fec!P153)</f>
        <v>0.65298782638359743</v>
      </c>
      <c r="Q153" s="112">
        <f>IF(RES_hhdet_tes!Q153=0,"",RES_hhdet_tes!Q153/RES_hhdet_fec!Q153)</f>
        <v>0.66458655301034897</v>
      </c>
      <c r="R153" s="112">
        <f>IF(RES_hhdet_tes!R153=0,"",RES_hhdet_tes!R153/RES_hhdet_fec!R153)</f>
        <v>0.67523200696339769</v>
      </c>
      <c r="S153" s="112">
        <f>IF(RES_hhdet_tes!S153=0,"",RES_hhdet_tes!S153/RES_hhdet_fec!S153)</f>
        <v>0.68759292386803184</v>
      </c>
      <c r="T153" s="112">
        <f>IF(RES_hhdet_tes!T153=0,"",RES_hhdet_tes!T153/RES_hhdet_fec!T153)</f>
        <v>0.70197967609221767</v>
      </c>
      <c r="U153" s="112">
        <f>IF(RES_hhdet_tes!U153=0,"",RES_hhdet_tes!U153/RES_hhdet_fec!U153)</f>
        <v>0.71713598978137594</v>
      </c>
      <c r="V153" s="112">
        <f>IF(RES_hhdet_tes!V153=0,"",RES_hhdet_tes!V153/RES_hhdet_fec!V153)</f>
        <v>0.72942800843928601</v>
      </c>
      <c r="W153" s="112">
        <f>IF(RES_hhdet_tes!W153=0,"",RES_hhdet_tes!W153/RES_hhdet_fec!W153)</f>
        <v>0.73785105901692227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0.93221340857779622</v>
      </c>
      <c r="C154" s="113">
        <f>IF(RES_hhdet_tes!C154=0,"",RES_hhdet_tes!C154/RES_hhdet_fec!C154)</f>
        <v>0.87966174509099548</v>
      </c>
      <c r="D154" s="113">
        <f>IF(RES_hhdet_tes!D154=0,"",RES_hhdet_tes!D154/RES_hhdet_fec!D154)</f>
        <v>0.94649544127609775</v>
      </c>
      <c r="E154" s="113">
        <f>IF(RES_hhdet_tes!E154=0,"",RES_hhdet_tes!E154/RES_hhdet_fec!E154)</f>
        <v>0.9659498640525731</v>
      </c>
      <c r="F154" s="113">
        <f>IF(RES_hhdet_tes!F154=0,"",RES_hhdet_tes!F154/RES_hhdet_fec!F154)</f>
        <v>0.95512637359905372</v>
      </c>
      <c r="G154" s="113">
        <f>IF(RES_hhdet_tes!G154=0,"",RES_hhdet_tes!G154/RES_hhdet_fec!G154)</f>
        <v>0.95564487804686016</v>
      </c>
      <c r="H154" s="113">
        <f>IF(RES_hhdet_tes!H154=0,"",RES_hhdet_tes!H154/RES_hhdet_fec!H154)</f>
        <v>0.94147517785759283</v>
      </c>
      <c r="I154" s="113">
        <f>IF(RES_hhdet_tes!I154=0,"",RES_hhdet_tes!I154/RES_hhdet_fec!I154)</f>
        <v>0.95013498902545457</v>
      </c>
      <c r="J154" s="113">
        <f>IF(RES_hhdet_tes!J154=0,"",RES_hhdet_tes!J154/RES_hhdet_fec!J154)</f>
        <v>0.95298335454377003</v>
      </c>
      <c r="K154" s="113">
        <f>IF(RES_hhdet_tes!K154=0,"",RES_hhdet_tes!K154/RES_hhdet_fec!K154)</f>
        <v>0.95554232560324159</v>
      </c>
      <c r="L154" s="113">
        <f>IF(RES_hhdet_tes!L154=0,"",RES_hhdet_tes!L154/RES_hhdet_fec!L154)</f>
        <v>0.95701270911098824</v>
      </c>
      <c r="M154" s="113">
        <f>IF(RES_hhdet_tes!M154=0,"",RES_hhdet_tes!M154/RES_hhdet_fec!M154)</f>
        <v>0.94047866843092209</v>
      </c>
      <c r="N154" s="113">
        <f>IF(RES_hhdet_tes!N154=0,"",RES_hhdet_tes!N154/RES_hhdet_fec!N154)</f>
        <v>0.95694330318484944</v>
      </c>
      <c r="O154" s="113">
        <f>IF(RES_hhdet_tes!O154=0,"",RES_hhdet_tes!O154/RES_hhdet_fec!O154)</f>
        <v>0.97161714948592504</v>
      </c>
      <c r="P154" s="113">
        <f>IF(RES_hhdet_tes!P154=0,"",RES_hhdet_tes!P154/RES_hhdet_fec!P154)</f>
        <v>0.95105481935992886</v>
      </c>
      <c r="Q154" s="113">
        <f>IF(RES_hhdet_tes!Q154=0,"",RES_hhdet_tes!Q154/RES_hhdet_fec!Q154)</f>
        <v>0.98602208210554854</v>
      </c>
      <c r="R154" s="113">
        <f>IF(RES_hhdet_tes!R154=0,"",RES_hhdet_tes!R154/RES_hhdet_fec!R154)</f>
        <v>0.98170487353121527</v>
      </c>
      <c r="S154" s="113">
        <f>IF(RES_hhdet_tes!S154=0,"",RES_hhdet_tes!S154/RES_hhdet_fec!S154)</f>
        <v>0.97118045911302031</v>
      </c>
      <c r="T154" s="113">
        <f>IF(RES_hhdet_tes!T154=0,"",RES_hhdet_tes!T154/RES_hhdet_fec!T154)</f>
        <v>0.96886383139409982</v>
      </c>
      <c r="U154" s="113">
        <f>IF(RES_hhdet_tes!U154=0,"",RES_hhdet_tes!U154/RES_hhdet_fec!U154)</f>
        <v>0.96316301640026258</v>
      </c>
      <c r="V154" s="113">
        <f>IF(RES_hhdet_tes!V154=0,"",RES_hhdet_tes!V154/RES_hhdet_fec!V154)</f>
        <v>0.9709193007121415</v>
      </c>
      <c r="W154" s="113">
        <f>IF(RES_hhdet_tes!W154=0,"",RES_hhdet_tes!W154/RES_hhdet_fec!W154)</f>
        <v>0.9773023569736744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0.60080316201620054</v>
      </c>
      <c r="C155" s="111">
        <f>IF(RES_hhdet_tes!C155=0,"",RES_hhdet_tes!C155/RES_hhdet_fec!C155)</f>
        <v>0.61326344426289736</v>
      </c>
      <c r="D155" s="111">
        <f>IF(RES_hhdet_tes!D155=0,"",RES_hhdet_tes!D155/RES_hhdet_fec!D155)</f>
        <v>0.61791771760730441</v>
      </c>
      <c r="E155" s="111">
        <f>IF(RES_hhdet_tes!E155=0,"",RES_hhdet_tes!E155/RES_hhdet_fec!E155)</f>
        <v>0.62096856219283669</v>
      </c>
      <c r="F155" s="111">
        <f>IF(RES_hhdet_tes!F155=0,"",RES_hhdet_tes!F155/RES_hhdet_fec!F155)</f>
        <v>0.6238095738322732</v>
      </c>
      <c r="G155" s="111">
        <f>IF(RES_hhdet_tes!G155=0,"",RES_hhdet_tes!G155/RES_hhdet_fec!G155)</f>
        <v>0.62631260346793771</v>
      </c>
      <c r="H155" s="111">
        <f>IF(RES_hhdet_tes!H155=0,"",RES_hhdet_tes!H155/RES_hhdet_fec!H155)</f>
        <v>0.62831033101285572</v>
      </c>
      <c r="I155" s="111">
        <f>IF(RES_hhdet_tes!I155=0,"",RES_hhdet_tes!I155/RES_hhdet_fec!I155)</f>
        <v>0.63058276509272004</v>
      </c>
      <c r="J155" s="111">
        <f>IF(RES_hhdet_tes!J155=0,"",RES_hhdet_tes!J155/RES_hhdet_fec!J155)</f>
        <v>0.63252922674976808</v>
      </c>
      <c r="K155" s="111">
        <f>IF(RES_hhdet_tes!K155=0,"",RES_hhdet_tes!K155/RES_hhdet_fec!K155)</f>
        <v>0.6343470460395858</v>
      </c>
      <c r="L155" s="111">
        <f>IF(RES_hhdet_tes!L155=0,"",RES_hhdet_tes!L155/RES_hhdet_fec!L155)</f>
        <v>0.63578634042218185</v>
      </c>
      <c r="M155" s="111">
        <f>IF(RES_hhdet_tes!M155=0,"",RES_hhdet_tes!M155/RES_hhdet_fec!M155)</f>
        <v>0.63697827786745997</v>
      </c>
      <c r="N155" s="111">
        <f>IF(RES_hhdet_tes!N155=0,"",RES_hhdet_tes!N155/RES_hhdet_fec!N155)</f>
        <v>0.64050849278738176</v>
      </c>
      <c r="O155" s="111">
        <f>IF(RES_hhdet_tes!O155=0,"",RES_hhdet_tes!O155/RES_hhdet_fec!O155)</f>
        <v>0.6470780512983646</v>
      </c>
      <c r="P155" s="111">
        <f>IF(RES_hhdet_tes!P155=0,"",RES_hhdet_tes!P155/RES_hhdet_fec!P155)</f>
        <v>0.65800347876761922</v>
      </c>
      <c r="Q155" s="111">
        <f>IF(RES_hhdet_tes!Q155=0,"",RES_hhdet_tes!Q155/RES_hhdet_fec!Q155)</f>
        <v>0.67142898553178043</v>
      </c>
      <c r="R155" s="111">
        <f>IF(RES_hhdet_tes!R155=0,"",RES_hhdet_tes!R155/RES_hhdet_fec!R155)</f>
        <v>0.68513609118367136</v>
      </c>
      <c r="S155" s="111">
        <f>IF(RES_hhdet_tes!S155=0,"",RES_hhdet_tes!S155/RES_hhdet_fec!S155)</f>
        <v>0.69630117952004922</v>
      </c>
      <c r="T155" s="111">
        <f>IF(RES_hhdet_tes!T155=0,"",RES_hhdet_tes!T155/RES_hhdet_fec!T155)</f>
        <v>0.70487345660574152</v>
      </c>
      <c r="U155" s="111">
        <f>IF(RES_hhdet_tes!U155=0,"",RES_hhdet_tes!U155/RES_hhdet_fec!U155)</f>
        <v>0.71504501410693511</v>
      </c>
      <c r="V155" s="111">
        <f>IF(RES_hhdet_tes!V155=0,"",RES_hhdet_tes!V155/RES_hhdet_fec!V155)</f>
        <v>0.72574938053080296</v>
      </c>
      <c r="W155" s="111">
        <f>IF(RES_hhdet_tes!W155=0,"",RES_hhdet_tes!W155/RES_hhdet_fec!W155)</f>
        <v>0.73484338020725992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0.6653383240257883</v>
      </c>
      <c r="C157" s="124">
        <f>IF(RES_hhdet_tes!C157=0,"",RES_hhdet_tes!C157/RES_hhdet_fec!C157)</f>
        <v>0.68041131189328974</v>
      </c>
      <c r="D157" s="124">
        <f>IF(RES_hhdet_tes!D157=0,"",RES_hhdet_tes!D157/RES_hhdet_fec!D157)</f>
        <v>0.68219273821535009</v>
      </c>
      <c r="E157" s="124">
        <f>IF(RES_hhdet_tes!E157=0,"",RES_hhdet_tes!E157/RES_hhdet_fec!E157)</f>
        <v>0.68549480419538966</v>
      </c>
      <c r="F157" s="124">
        <f>IF(RES_hhdet_tes!F157=0,"",RES_hhdet_tes!F157/RES_hhdet_fec!F157)</f>
        <v>0.68661815339735743</v>
      </c>
      <c r="G157" s="124">
        <f>IF(RES_hhdet_tes!G157=0,"",RES_hhdet_tes!G157/RES_hhdet_fec!G157)</f>
        <v>0.69011338671549538</v>
      </c>
      <c r="H157" s="124">
        <f>IF(RES_hhdet_tes!H157=0,"",RES_hhdet_tes!H157/RES_hhdet_fec!H157)</f>
        <v>0.6994241122337882</v>
      </c>
      <c r="I157" s="124">
        <f>IF(RES_hhdet_tes!I157=0,"",RES_hhdet_tes!I157/RES_hhdet_fec!I157)</f>
        <v>0.70011888344212769</v>
      </c>
      <c r="J157" s="124">
        <f>IF(RES_hhdet_tes!J157=0,"",RES_hhdet_tes!J157/RES_hhdet_fec!J157)</f>
        <v>0.70142029848671916</v>
      </c>
      <c r="K157" s="124">
        <f>IF(RES_hhdet_tes!K157=0,"",RES_hhdet_tes!K157/RES_hhdet_fec!K157)</f>
        <v>0.70234512407338967</v>
      </c>
      <c r="L157" s="124">
        <f>IF(RES_hhdet_tes!L157=0,"",RES_hhdet_tes!L157/RES_hhdet_fec!L157)</f>
        <v>0.70573759222567156</v>
      </c>
      <c r="M157" s="124">
        <f>IF(RES_hhdet_tes!M157=0,"",RES_hhdet_tes!M157/RES_hhdet_fec!M157)</f>
        <v>0.70551434531246127</v>
      </c>
      <c r="N157" s="124">
        <f>IF(RES_hhdet_tes!N157=0,"",RES_hhdet_tes!N157/RES_hhdet_fec!N157)</f>
        <v>0.70732807590682245</v>
      </c>
      <c r="O157" s="124">
        <f>IF(RES_hhdet_tes!O157=0,"",RES_hhdet_tes!O157/RES_hhdet_fec!O157)</f>
        <v>0.70553807502159771</v>
      </c>
      <c r="P157" s="124">
        <f>IF(RES_hhdet_tes!P157=0,"",RES_hhdet_tes!P157/RES_hhdet_fec!P157)</f>
        <v>0.71454863827095338</v>
      </c>
      <c r="Q157" s="124">
        <f>IF(RES_hhdet_tes!Q157=0,"",RES_hhdet_tes!Q157/RES_hhdet_fec!Q157)</f>
        <v>0.71967278539195356</v>
      </c>
      <c r="R157" s="124">
        <f>IF(RES_hhdet_tes!R157=0,"",RES_hhdet_tes!R157/RES_hhdet_fec!R157)</f>
        <v>0.72495546914818743</v>
      </c>
      <c r="S157" s="124">
        <f>IF(RES_hhdet_tes!S157=0,"",RES_hhdet_tes!S157/RES_hhdet_fec!S157)</f>
        <v>0.73086135599165902</v>
      </c>
      <c r="T157" s="124">
        <f>IF(RES_hhdet_tes!T157=0,"",RES_hhdet_tes!T157/RES_hhdet_fec!T157)</f>
        <v>0.74089095065114674</v>
      </c>
      <c r="U157" s="124">
        <f>IF(RES_hhdet_tes!U157=0,"",RES_hhdet_tes!U157/RES_hhdet_fec!U157)</f>
        <v>0.75535990512501983</v>
      </c>
      <c r="V157" s="124">
        <f>IF(RES_hhdet_tes!V157=0,"",RES_hhdet_tes!V157/RES_hhdet_fec!V157)</f>
        <v>0.76851959770234723</v>
      </c>
      <c r="W157" s="124">
        <f>IF(RES_hhdet_tes!W157=0,"",RES_hhdet_tes!W157/RES_hhdet_fec!W157)</f>
        <v>0.77632259570596185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0.56930652843800589</v>
      </c>
      <c r="C158" s="111">
        <f>IF(RES_hhdet_tes!C158=0,"",RES_hhdet_tes!C158/RES_hhdet_fec!C158)</f>
        <v>0.57110080623018167</v>
      </c>
      <c r="D158" s="111">
        <f>IF(RES_hhdet_tes!D158=0,"",RES_hhdet_tes!D158/RES_hhdet_fec!D158)</f>
        <v>0.57319515924332709</v>
      </c>
      <c r="E158" s="111">
        <f>IF(RES_hhdet_tes!E158=0,"",RES_hhdet_tes!E158/RES_hhdet_fec!E158)</f>
        <v>0.57490745783029573</v>
      </c>
      <c r="F158" s="111">
        <f>IF(RES_hhdet_tes!F158=0,"",RES_hhdet_tes!F158/RES_hhdet_fec!F158)</f>
        <v>0.57639123589662244</v>
      </c>
      <c r="G158" s="111">
        <f>IF(RES_hhdet_tes!G158=0,"",RES_hhdet_tes!G158/RES_hhdet_fec!G158)</f>
        <v>0.57767679646274217</v>
      </c>
      <c r="H158" s="111">
        <f>IF(RES_hhdet_tes!H158=0,"",RES_hhdet_tes!H158/RES_hhdet_fec!H158)</f>
        <v>0.57880989014824147</v>
      </c>
      <c r="I158" s="111">
        <f>IF(RES_hhdet_tes!I158=0,"",RES_hhdet_tes!I158/RES_hhdet_fec!I158)</f>
        <v>0.57959054552211942</v>
      </c>
      <c r="J158" s="111">
        <f>IF(RES_hhdet_tes!J158=0,"",RES_hhdet_tes!J158/RES_hhdet_fec!J158)</f>
        <v>0.58025149684938448</v>
      </c>
      <c r="K158" s="111">
        <f>IF(RES_hhdet_tes!K158=0,"",RES_hhdet_tes!K158/RES_hhdet_fec!K158)</f>
        <v>0.5812387395068711</v>
      </c>
      <c r="L158" s="111">
        <f>IF(RES_hhdet_tes!L158=0,"",RES_hhdet_tes!L158/RES_hhdet_fec!L158)</f>
        <v>0.58236173992323148</v>
      </c>
      <c r="M158" s="111">
        <f>IF(RES_hhdet_tes!M158=0,"",RES_hhdet_tes!M158/RES_hhdet_fec!M158)</f>
        <v>0.58336140338846953</v>
      </c>
      <c r="N158" s="111">
        <f>IF(RES_hhdet_tes!N158=0,"",RES_hhdet_tes!N158/RES_hhdet_fec!N158)</f>
        <v>0.58409455218131756</v>
      </c>
      <c r="O158" s="111">
        <f>IF(RES_hhdet_tes!O158=0,"",RES_hhdet_tes!O158/RES_hhdet_fec!O158)</f>
        <v>0.58461629721140529</v>
      </c>
      <c r="P158" s="111">
        <f>IF(RES_hhdet_tes!P158=0,"",RES_hhdet_tes!P158/RES_hhdet_fec!P158)</f>
        <v>0.58495648954620472</v>
      </c>
      <c r="Q158" s="111">
        <f>IF(RES_hhdet_tes!Q158=0,"",RES_hhdet_tes!Q158/RES_hhdet_fec!Q158)</f>
        <v>0.58516255046623167</v>
      </c>
      <c r="R158" s="111">
        <f>IF(RES_hhdet_tes!R158=0,"",RES_hhdet_tes!R158/RES_hhdet_fec!R158)</f>
        <v>0.58595920558850523</v>
      </c>
      <c r="S158" s="111">
        <f>IF(RES_hhdet_tes!S158=0,"",RES_hhdet_tes!S158/RES_hhdet_fec!S158)</f>
        <v>0.58754438683292987</v>
      </c>
      <c r="T158" s="111">
        <f>IF(RES_hhdet_tes!T158=0,"",RES_hhdet_tes!T158/RES_hhdet_fec!T158)</f>
        <v>0.58951047395968514</v>
      </c>
      <c r="U158" s="111">
        <f>IF(RES_hhdet_tes!U158=0,"",RES_hhdet_tes!U158/RES_hhdet_fec!U158)</f>
        <v>0.59220810157059345</v>
      </c>
      <c r="V158" s="111">
        <f>IF(RES_hhdet_tes!V158=0,"",RES_hhdet_tes!V158/RES_hhdet_fec!V158)</f>
        <v>0.59547048427860361</v>
      </c>
      <c r="W158" s="111">
        <f>IF(RES_hhdet_tes!W158=0,"",RES_hhdet_tes!W158/RES_hhdet_fec!W158)</f>
        <v>0.60002904835812421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0.72834460069410334</v>
      </c>
      <c r="C159" s="45">
        <f>IF(RES_hhdet_tes!C159=0,"",RES_hhdet_tes!C159/RES_hhdet_fec!C159)</f>
        <v>0.73379701857331026</v>
      </c>
      <c r="D159" s="45">
        <f>IF(RES_hhdet_tes!D159=0,"",RES_hhdet_tes!D159/RES_hhdet_fec!D159)</f>
        <v>0.73744994833295074</v>
      </c>
      <c r="E159" s="45">
        <f>IF(RES_hhdet_tes!E159=0,"",RES_hhdet_tes!E159/RES_hhdet_fec!E159)</f>
        <v>0.74037381105670408</v>
      </c>
      <c r="F159" s="45">
        <f>IF(RES_hhdet_tes!F159=0,"",RES_hhdet_tes!F159/RES_hhdet_fec!F159)</f>
        <v>0.74281464302896161</v>
      </c>
      <c r="G159" s="45">
        <f>IF(RES_hhdet_tes!G159=0,"",RES_hhdet_tes!G159/RES_hhdet_fec!G159)</f>
        <v>0.74506569975487313</v>
      </c>
      <c r="H159" s="45">
        <f>IF(RES_hhdet_tes!H159=0,"",RES_hhdet_tes!H159/RES_hhdet_fec!H159)</f>
        <v>0.74708390452332574</v>
      </c>
      <c r="I159" s="45">
        <f>IF(RES_hhdet_tes!I159=0,"",RES_hhdet_tes!I159/RES_hhdet_fec!I159)</f>
        <v>0.74845064404052586</v>
      </c>
      <c r="J159" s="45">
        <f>IF(RES_hhdet_tes!J159=0,"",RES_hhdet_tes!J159/RES_hhdet_fec!J159)</f>
        <v>0.74970059918758325</v>
      </c>
      <c r="K159" s="45">
        <f>IF(RES_hhdet_tes!K159=0,"",RES_hhdet_tes!K159/RES_hhdet_fec!K159)</f>
        <v>0.75135944996328585</v>
      </c>
      <c r="L159" s="45">
        <f>IF(RES_hhdet_tes!L159=0,"",RES_hhdet_tes!L159/RES_hhdet_fec!L159)</f>
        <v>0.75318237725063597</v>
      </c>
      <c r="M159" s="45">
        <f>IF(RES_hhdet_tes!M159=0,"",RES_hhdet_tes!M159/RES_hhdet_fec!M159)</f>
        <v>0.7552406110515828</v>
      </c>
      <c r="N159" s="45">
        <f>IF(RES_hhdet_tes!N159=0,"",RES_hhdet_tes!N159/RES_hhdet_fec!N159)</f>
        <v>0.75781566799014355</v>
      </c>
      <c r="O159" s="45">
        <f>IF(RES_hhdet_tes!O159=0,"",RES_hhdet_tes!O159/RES_hhdet_fec!O159)</f>
        <v>0.76124041930317865</v>
      </c>
      <c r="P159" s="45">
        <f>IF(RES_hhdet_tes!P159=0,"",RES_hhdet_tes!P159/RES_hhdet_fec!P159)</f>
        <v>0.7657281113805694</v>
      </c>
      <c r="Q159" s="45">
        <f>IF(RES_hhdet_tes!Q159=0,"",RES_hhdet_tes!Q159/RES_hhdet_fec!Q159)</f>
        <v>0.77176218956944609</v>
      </c>
      <c r="R159" s="45">
        <f>IF(RES_hhdet_tes!R159=0,"",RES_hhdet_tes!R159/RES_hhdet_fec!R159)</f>
        <v>0.77920561717910097</v>
      </c>
      <c r="S159" s="45">
        <f>IF(RES_hhdet_tes!S159=0,"",RES_hhdet_tes!S159/RES_hhdet_fec!S159)</f>
        <v>0.78754795035811664</v>
      </c>
      <c r="T159" s="45">
        <f>IF(RES_hhdet_tes!T159=0,"",RES_hhdet_tes!T159/RES_hhdet_fec!T159)</f>
        <v>0.79691709734292038</v>
      </c>
      <c r="U159" s="45">
        <f>IF(RES_hhdet_tes!U159=0,"",RES_hhdet_tes!U159/RES_hhdet_fec!U159)</f>
        <v>0.80878969586167127</v>
      </c>
      <c r="V159" s="45">
        <f>IF(RES_hhdet_tes!V159=0,"",RES_hhdet_tes!V159/RES_hhdet_fec!V159)</f>
        <v>0.82145400771618415</v>
      </c>
      <c r="W159" s="45">
        <f>IF(RES_hhdet_tes!W159=0,"",RES_hhdet_tes!W159/RES_hhdet_fec!W159)</f>
        <v>0.83305607213775634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0.64728837714914722</v>
      </c>
      <c r="C161" s="119">
        <f>IF(RES_hhdet_tes!C161=0,"",RES_hhdet_tes!C161/RES_hhdet_fec!C161)</f>
        <v>0.66112874346047412</v>
      </c>
      <c r="D161" s="119">
        <f>IF(RES_hhdet_tes!D161=0,"",RES_hhdet_tes!D161/RES_hhdet_fec!D161)</f>
        <v>0.66190012689231659</v>
      </c>
      <c r="E161" s="119">
        <f>IF(RES_hhdet_tes!E161=0,"",RES_hhdet_tes!E161/RES_hhdet_fec!E161)</f>
        <v>0.69158171430205972</v>
      </c>
      <c r="F161" s="119">
        <f>IF(RES_hhdet_tes!F161=0,"",RES_hhdet_tes!F161/RES_hhdet_fec!F161)</f>
        <v>0.68499870806693697</v>
      </c>
      <c r="G161" s="119">
        <f>IF(RES_hhdet_tes!G161=0,"",RES_hhdet_tes!G161/RES_hhdet_fec!G161)</f>
        <v>0.69356468375618252</v>
      </c>
      <c r="H161" s="119">
        <f>IF(RES_hhdet_tes!H161=0,"",RES_hhdet_tes!H161/RES_hhdet_fec!H161)</f>
        <v>0.70275561298021527</v>
      </c>
      <c r="I161" s="119">
        <f>IF(RES_hhdet_tes!I161=0,"",RES_hhdet_tes!I161/RES_hhdet_fec!I161)</f>
        <v>0.6948241623579493</v>
      </c>
      <c r="J161" s="119">
        <f>IF(RES_hhdet_tes!J161=0,"",RES_hhdet_tes!J161/RES_hhdet_fec!J161)</f>
        <v>0.70214258976304844</v>
      </c>
      <c r="K161" s="119">
        <f>IF(RES_hhdet_tes!K161=0,"",RES_hhdet_tes!K161/RES_hhdet_fec!K161)</f>
        <v>0.71954378105534367</v>
      </c>
      <c r="L161" s="119">
        <f>IF(RES_hhdet_tes!L161=0,"",RES_hhdet_tes!L161/RES_hhdet_fec!L161)</f>
        <v>0.71581030894200193</v>
      </c>
      <c r="M161" s="119">
        <f>IF(RES_hhdet_tes!M161=0,"",RES_hhdet_tes!M161/RES_hhdet_fec!M161)</f>
        <v>0.72047768454395378</v>
      </c>
      <c r="N161" s="119">
        <f>IF(RES_hhdet_tes!N161=0,"",RES_hhdet_tes!N161/RES_hhdet_fec!N161)</f>
        <v>0.72929313402623364</v>
      </c>
      <c r="O161" s="119">
        <f>IF(RES_hhdet_tes!O161=0,"",RES_hhdet_tes!O161/RES_hhdet_fec!O161)</f>
        <v>0.73917531561287064</v>
      </c>
      <c r="P161" s="119">
        <f>IF(RES_hhdet_tes!P161=0,"",RES_hhdet_tes!P161/RES_hhdet_fec!P161)</f>
        <v>0.7320418811690016</v>
      </c>
      <c r="Q161" s="119">
        <f>IF(RES_hhdet_tes!Q161=0,"",RES_hhdet_tes!Q161/RES_hhdet_fec!Q161)</f>
        <v>0.772809688946412</v>
      </c>
      <c r="R161" s="119">
        <f>IF(RES_hhdet_tes!R161=0,"",RES_hhdet_tes!R161/RES_hhdet_fec!R161)</f>
        <v>0.78026975175318214</v>
      </c>
      <c r="S161" s="119">
        <f>IF(RES_hhdet_tes!S161=0,"",RES_hhdet_tes!S161/RES_hhdet_fec!S161)</f>
        <v>0.79449490765131936</v>
      </c>
      <c r="T161" s="119">
        <f>IF(RES_hhdet_tes!T161=0,"",RES_hhdet_tes!T161/RES_hhdet_fec!T161)</f>
        <v>0.7876265340918438</v>
      </c>
      <c r="U161" s="119">
        <f>IF(RES_hhdet_tes!U161=0,"",RES_hhdet_tes!U161/RES_hhdet_fec!U161)</f>
        <v>0.81051702982054896</v>
      </c>
      <c r="V161" s="119">
        <f>IF(RES_hhdet_tes!V161=0,"",RES_hhdet_tes!V161/RES_hhdet_fec!V161)</f>
        <v>0.83114994924534669</v>
      </c>
      <c r="W161" s="119">
        <f>IF(RES_hhdet_tes!W161=0,"",RES_hhdet_tes!W161/RES_hhdet_fec!W161)</f>
        <v>0.85500056253977375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0.64504736176289024</v>
      </c>
      <c r="C162" s="124">
        <f>IF(RES_hhdet_tes!C162=0,"",RES_hhdet_tes!C162/RES_hhdet_fec!C162)</f>
        <v>0.65379313316052767</v>
      </c>
      <c r="D162" s="124">
        <f>IF(RES_hhdet_tes!D162=0,"",RES_hhdet_tes!D162/RES_hhdet_fec!D162)</f>
        <v>0.65806818446122006</v>
      </c>
      <c r="E162" s="124">
        <f>IF(RES_hhdet_tes!E162=0,"",RES_hhdet_tes!E162/RES_hhdet_fec!E162)</f>
        <v>0.66264000843220305</v>
      </c>
      <c r="F162" s="124">
        <f>IF(RES_hhdet_tes!F162=0,"",RES_hhdet_tes!F162/RES_hhdet_fec!F162)</f>
        <v>0.66747784136211219</v>
      </c>
      <c r="G162" s="124">
        <f>IF(RES_hhdet_tes!G162=0,"",RES_hhdet_tes!G162/RES_hhdet_fec!G162)</f>
        <v>0.67275480296611578</v>
      </c>
      <c r="H162" s="124">
        <f>IF(RES_hhdet_tes!H162=0,"",RES_hhdet_tes!H162/RES_hhdet_fec!H162)</f>
        <v>0.67764630154794903</v>
      </c>
      <c r="I162" s="124">
        <f>IF(RES_hhdet_tes!I162=0,"",RES_hhdet_tes!I162/RES_hhdet_fec!I162)</f>
        <v>0.68088013636334466</v>
      </c>
      <c r="J162" s="124">
        <f>IF(RES_hhdet_tes!J162=0,"",RES_hhdet_tes!J162/RES_hhdet_fec!J162)</f>
        <v>0.68377362939805453</v>
      </c>
      <c r="K162" s="124">
        <f>IF(RES_hhdet_tes!K162=0,"",RES_hhdet_tes!K162/RES_hhdet_fec!K162)</f>
        <v>0.68693237175169786</v>
      </c>
      <c r="L162" s="124">
        <f>IF(RES_hhdet_tes!L162=0,"",RES_hhdet_tes!L162/RES_hhdet_fec!L162)</f>
        <v>0.6905654455056075</v>
      </c>
      <c r="M162" s="124">
        <f>IF(RES_hhdet_tes!M162=0,"",RES_hhdet_tes!M162/RES_hhdet_fec!M162)</f>
        <v>0.69372258813373922</v>
      </c>
      <c r="N162" s="124">
        <f>IF(RES_hhdet_tes!N162=0,"",RES_hhdet_tes!N162/RES_hhdet_fec!N162)</f>
        <v>0.69728824393063138</v>
      </c>
      <c r="O162" s="124">
        <f>IF(RES_hhdet_tes!O162=0,"",RES_hhdet_tes!O162/RES_hhdet_fec!O162)</f>
        <v>0.6991395226232564</v>
      </c>
      <c r="P162" s="124">
        <f>IF(RES_hhdet_tes!P162=0,"",RES_hhdet_tes!P162/RES_hhdet_fec!P162)</f>
        <v>0.69969215844695354</v>
      </c>
      <c r="Q162" s="124">
        <f>IF(RES_hhdet_tes!Q162=0,"",RES_hhdet_tes!Q162/RES_hhdet_fec!Q162)</f>
        <v>0.7001807909956248</v>
      </c>
      <c r="R162" s="124">
        <f>IF(RES_hhdet_tes!R162=0,"",RES_hhdet_tes!R162/RES_hhdet_fec!R162)</f>
        <v>0.7061578027360873</v>
      </c>
      <c r="S162" s="124">
        <f>IF(RES_hhdet_tes!S162=0,"",RES_hhdet_tes!S162/RES_hhdet_fec!S162)</f>
        <v>0.716788311601113</v>
      </c>
      <c r="T162" s="124">
        <f>IF(RES_hhdet_tes!T162=0,"",RES_hhdet_tes!T162/RES_hhdet_fec!T162)</f>
        <v>0.7313479743229292</v>
      </c>
      <c r="U162" s="124">
        <f>IF(RES_hhdet_tes!U162=0,"",RES_hhdet_tes!U162/RES_hhdet_fec!U162)</f>
        <v>0.7460036578150282</v>
      </c>
      <c r="V162" s="124">
        <f>IF(RES_hhdet_tes!V162=0,"",RES_hhdet_tes!V162/RES_hhdet_fec!V162)</f>
        <v>0.75984254575074717</v>
      </c>
      <c r="W162" s="124">
        <f>IF(RES_hhdet_tes!W162=0,"",RES_hhdet_tes!W162/RES_hhdet_fec!W162)</f>
        <v>0.7713243388356632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0.64504736176289024</v>
      </c>
      <c r="C163" s="45">
        <f>IF(RES_hhdet_tes!C163=0,"",RES_hhdet_tes!C163/RES_hhdet_fec!C163)</f>
        <v>0.65379313316052767</v>
      </c>
      <c r="D163" s="45">
        <f>IF(RES_hhdet_tes!D163=0,"",RES_hhdet_tes!D163/RES_hhdet_fec!D163)</f>
        <v>0.65806818446122006</v>
      </c>
      <c r="E163" s="45">
        <f>IF(RES_hhdet_tes!E163=0,"",RES_hhdet_tes!E163/RES_hhdet_fec!E163)</f>
        <v>0.66264000843220305</v>
      </c>
      <c r="F163" s="45">
        <f>IF(RES_hhdet_tes!F163=0,"",RES_hhdet_tes!F163/RES_hhdet_fec!F163)</f>
        <v>0.66747784136211219</v>
      </c>
      <c r="G163" s="45">
        <f>IF(RES_hhdet_tes!G163=0,"",RES_hhdet_tes!G163/RES_hhdet_fec!G163)</f>
        <v>0.67275480296611578</v>
      </c>
      <c r="H163" s="45">
        <f>IF(RES_hhdet_tes!H163=0,"",RES_hhdet_tes!H163/RES_hhdet_fec!H163)</f>
        <v>0.67764630154794903</v>
      </c>
      <c r="I163" s="45">
        <f>IF(RES_hhdet_tes!I163=0,"",RES_hhdet_tes!I163/RES_hhdet_fec!I163)</f>
        <v>0.68088013636334466</v>
      </c>
      <c r="J163" s="45">
        <f>IF(RES_hhdet_tes!J163=0,"",RES_hhdet_tes!J163/RES_hhdet_fec!J163)</f>
        <v>0.68377362939805453</v>
      </c>
      <c r="K163" s="45">
        <f>IF(RES_hhdet_tes!K163=0,"",RES_hhdet_tes!K163/RES_hhdet_fec!K163)</f>
        <v>0.68693237175169786</v>
      </c>
      <c r="L163" s="45">
        <f>IF(RES_hhdet_tes!L163=0,"",RES_hhdet_tes!L163/RES_hhdet_fec!L163)</f>
        <v>0.6905654455056075</v>
      </c>
      <c r="M163" s="45">
        <f>IF(RES_hhdet_tes!M163=0,"",RES_hhdet_tes!M163/RES_hhdet_fec!M163)</f>
        <v>0.69372258813373922</v>
      </c>
      <c r="N163" s="45">
        <f>IF(RES_hhdet_tes!N163=0,"",RES_hhdet_tes!N163/RES_hhdet_fec!N163)</f>
        <v>0.69728824393063138</v>
      </c>
      <c r="O163" s="45">
        <f>IF(RES_hhdet_tes!O163=0,"",RES_hhdet_tes!O163/RES_hhdet_fec!O163)</f>
        <v>0.6991395226232564</v>
      </c>
      <c r="P163" s="45">
        <f>IF(RES_hhdet_tes!P163=0,"",RES_hhdet_tes!P163/RES_hhdet_fec!P163)</f>
        <v>0.69969215844695354</v>
      </c>
      <c r="Q163" s="45">
        <f>IF(RES_hhdet_tes!Q163=0,"",RES_hhdet_tes!Q163/RES_hhdet_fec!Q163)</f>
        <v>0.7001807909956248</v>
      </c>
      <c r="R163" s="45">
        <f>IF(RES_hhdet_tes!R163=0,"",RES_hhdet_tes!R163/RES_hhdet_fec!R163)</f>
        <v>0.7061578027360873</v>
      </c>
      <c r="S163" s="45">
        <f>IF(RES_hhdet_tes!S163=0,"",RES_hhdet_tes!S163/RES_hhdet_fec!S163)</f>
        <v>0.716788311601113</v>
      </c>
      <c r="T163" s="45">
        <f>IF(RES_hhdet_tes!T163=0,"",RES_hhdet_tes!T163/RES_hhdet_fec!T163)</f>
        <v>0.7313479743229292</v>
      </c>
      <c r="U163" s="45">
        <f>IF(RES_hhdet_tes!U163=0,"",RES_hhdet_tes!U163/RES_hhdet_fec!U163)</f>
        <v>0.7460036578150282</v>
      </c>
      <c r="V163" s="45">
        <f>IF(RES_hhdet_tes!V163=0,"",RES_hhdet_tes!V163/RES_hhdet_fec!V163)</f>
        <v>0.75984254575074717</v>
      </c>
      <c r="W163" s="45">
        <f>IF(RES_hhdet_tes!W163=0,"",RES_hhdet_tes!W163/RES_hhdet_fec!W163)</f>
        <v>0.7713243388356632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1.6972956810825837</v>
      </c>
      <c r="C164" s="124">
        <f>IF(RES_hhdet_tes!C164=0,"",RES_hhdet_tes!C164/RES_hhdet_fec!C164)</f>
        <v>1.8484305269864092</v>
      </c>
      <c r="D164" s="124">
        <f>IF(RES_hhdet_tes!D164=0,"",RES_hhdet_tes!D164/RES_hhdet_fec!D164)</f>
        <v>1.9525111237598687</v>
      </c>
      <c r="E164" s="124">
        <f>IF(RES_hhdet_tes!E164=0,"",RES_hhdet_tes!E164/RES_hhdet_fec!E164)</f>
        <v>2.0754158368424336</v>
      </c>
      <c r="F164" s="124">
        <f>IF(RES_hhdet_tes!F164=0,"",RES_hhdet_tes!F164/RES_hhdet_fec!F164)</f>
        <v>2.1687842220369675</v>
      </c>
      <c r="G164" s="124">
        <f>IF(RES_hhdet_tes!G164=0,"",RES_hhdet_tes!G164/RES_hhdet_fec!G164)</f>
        <v>2.2676170841910208</v>
      </c>
      <c r="H164" s="124">
        <f>IF(RES_hhdet_tes!H164=0,"",RES_hhdet_tes!H164/RES_hhdet_fec!H164)</f>
        <v>2.3666694527889711</v>
      </c>
      <c r="I164" s="124">
        <f>IF(RES_hhdet_tes!I164=0,"",RES_hhdet_tes!I164/RES_hhdet_fec!I164)</f>
        <v>2.4314648883090642</v>
      </c>
      <c r="J164" s="124">
        <f>IF(RES_hhdet_tes!J164=0,"",RES_hhdet_tes!J164/RES_hhdet_fec!J164)</f>
        <v>2.4675687243506421</v>
      </c>
      <c r="K164" s="124">
        <f>IF(RES_hhdet_tes!K164=0,"",RES_hhdet_tes!K164/RES_hhdet_fec!K164)</f>
        <v>2.519909008208209</v>
      </c>
      <c r="L164" s="124">
        <f>IF(RES_hhdet_tes!L164=0,"",RES_hhdet_tes!L164/RES_hhdet_fec!L164)</f>
        <v>2.5817625300351961</v>
      </c>
      <c r="M164" s="124">
        <f>IF(RES_hhdet_tes!M164=0,"",RES_hhdet_tes!M164/RES_hhdet_fec!M164)</f>
        <v>2.6631639056611105</v>
      </c>
      <c r="N164" s="124">
        <f>IF(RES_hhdet_tes!N164=0,"",RES_hhdet_tes!N164/RES_hhdet_fec!N164)</f>
        <v>2.7640407903616553</v>
      </c>
      <c r="O164" s="124">
        <f>IF(RES_hhdet_tes!O164=0,"",RES_hhdet_tes!O164/RES_hhdet_fec!O164)</f>
        <v>2.8615688361497238</v>
      </c>
      <c r="P164" s="124">
        <f>IF(RES_hhdet_tes!P164=0,"",RES_hhdet_tes!P164/RES_hhdet_fec!P164)</f>
        <v>2.9449933196402265</v>
      </c>
      <c r="Q164" s="124">
        <f>IF(RES_hhdet_tes!Q164=0,"",RES_hhdet_tes!Q164/RES_hhdet_fec!Q164)</f>
        <v>3.0215893127966584</v>
      </c>
      <c r="R164" s="124">
        <f>IF(RES_hhdet_tes!R164=0,"",RES_hhdet_tes!R164/RES_hhdet_fec!R164)</f>
        <v>3.1058172328524032</v>
      </c>
      <c r="S164" s="124">
        <f>IF(RES_hhdet_tes!S164=0,"",RES_hhdet_tes!S164/RES_hhdet_fec!S164)</f>
        <v>3.2262248877059108</v>
      </c>
      <c r="T164" s="124">
        <f>IF(RES_hhdet_tes!T164=0,"",RES_hhdet_tes!T164/RES_hhdet_fec!T164)</f>
        <v>3.3705954649206356</v>
      </c>
      <c r="U164" s="124">
        <f>IF(RES_hhdet_tes!U164=0,"",RES_hhdet_tes!U164/RES_hhdet_fec!U164)</f>
        <v>3.4958859684207351</v>
      </c>
      <c r="V164" s="124">
        <f>IF(RES_hhdet_tes!V164=0,"",RES_hhdet_tes!V164/RES_hhdet_fec!V164)</f>
        <v>3.5931100688527371</v>
      </c>
      <c r="W164" s="124">
        <f>IF(RES_hhdet_tes!W164=0,"",RES_hhdet_tes!W164/RES_hhdet_fec!W164)</f>
        <v>3.6475145204855099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1.6972956810825837</v>
      </c>
      <c r="C165" s="111">
        <f>IF(RES_hhdet_tes!C165=0,"",RES_hhdet_tes!C165/RES_hhdet_fec!C165)</f>
        <v>1.8484305269864092</v>
      </c>
      <c r="D165" s="111">
        <f>IF(RES_hhdet_tes!D165=0,"",RES_hhdet_tes!D165/RES_hhdet_fec!D165)</f>
        <v>1.9525111237598687</v>
      </c>
      <c r="E165" s="111">
        <f>IF(RES_hhdet_tes!E165=0,"",RES_hhdet_tes!E165/RES_hhdet_fec!E165)</f>
        <v>2.0754158368424336</v>
      </c>
      <c r="F165" s="111">
        <f>IF(RES_hhdet_tes!F165=0,"",RES_hhdet_tes!F165/RES_hhdet_fec!F165)</f>
        <v>2.1687842220369675</v>
      </c>
      <c r="G165" s="111">
        <f>IF(RES_hhdet_tes!G165=0,"",RES_hhdet_tes!G165/RES_hhdet_fec!G165)</f>
        <v>2.2676170841910208</v>
      </c>
      <c r="H165" s="111">
        <f>IF(RES_hhdet_tes!H165=0,"",RES_hhdet_tes!H165/RES_hhdet_fec!H165)</f>
        <v>2.3666694527889711</v>
      </c>
      <c r="I165" s="111">
        <f>IF(RES_hhdet_tes!I165=0,"",RES_hhdet_tes!I165/RES_hhdet_fec!I165)</f>
        <v>2.4314648883090642</v>
      </c>
      <c r="J165" s="111">
        <f>IF(RES_hhdet_tes!J165=0,"",RES_hhdet_tes!J165/RES_hhdet_fec!J165)</f>
        <v>2.4675687243506421</v>
      </c>
      <c r="K165" s="111">
        <f>IF(RES_hhdet_tes!K165=0,"",RES_hhdet_tes!K165/RES_hhdet_fec!K165)</f>
        <v>2.519909008208209</v>
      </c>
      <c r="L165" s="111">
        <f>IF(RES_hhdet_tes!L165=0,"",RES_hhdet_tes!L165/RES_hhdet_fec!L165)</f>
        <v>2.5817625300351961</v>
      </c>
      <c r="M165" s="111">
        <f>IF(RES_hhdet_tes!M165=0,"",RES_hhdet_tes!M165/RES_hhdet_fec!M165)</f>
        <v>2.6631639056611105</v>
      </c>
      <c r="N165" s="111">
        <f>IF(RES_hhdet_tes!N165=0,"",RES_hhdet_tes!N165/RES_hhdet_fec!N165)</f>
        <v>2.7640407903616553</v>
      </c>
      <c r="O165" s="111">
        <f>IF(RES_hhdet_tes!O165=0,"",RES_hhdet_tes!O165/RES_hhdet_fec!O165)</f>
        <v>2.8615688361497238</v>
      </c>
      <c r="P165" s="111">
        <f>IF(RES_hhdet_tes!P165=0,"",RES_hhdet_tes!P165/RES_hhdet_fec!P165)</f>
        <v>2.9449933196402265</v>
      </c>
      <c r="Q165" s="111">
        <f>IF(RES_hhdet_tes!Q165=0,"",RES_hhdet_tes!Q165/RES_hhdet_fec!Q165)</f>
        <v>3.0215893127966584</v>
      </c>
      <c r="R165" s="111">
        <f>IF(RES_hhdet_tes!R165=0,"",RES_hhdet_tes!R165/RES_hhdet_fec!R165)</f>
        <v>3.1058172328524032</v>
      </c>
      <c r="S165" s="111">
        <f>IF(RES_hhdet_tes!S165=0,"",RES_hhdet_tes!S165/RES_hhdet_fec!S165)</f>
        <v>3.2262248877059108</v>
      </c>
      <c r="T165" s="111">
        <f>IF(RES_hhdet_tes!T165=0,"",RES_hhdet_tes!T165/RES_hhdet_fec!T165)</f>
        <v>3.3705954649206356</v>
      </c>
      <c r="U165" s="111">
        <f>IF(RES_hhdet_tes!U165=0,"",RES_hhdet_tes!U165/RES_hhdet_fec!U165)</f>
        <v>3.4958859684207351</v>
      </c>
      <c r="V165" s="111">
        <f>IF(RES_hhdet_tes!V165=0,"",RES_hhdet_tes!V165/RES_hhdet_fec!V165)</f>
        <v>3.5931100688527371</v>
      </c>
      <c r="W165" s="111">
        <f>IF(RES_hhdet_tes!W165=0,"",RES_hhdet_tes!W165/RES_hhdet_fec!W165)</f>
        <v>3.6475145204855099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0.54673461683137881</v>
      </c>
      <c r="C166" s="124">
        <f>IF(RES_hhdet_tes!C166=0,"",RES_hhdet_tes!C166/RES_hhdet_fec!C166)</f>
        <v>0.56169623969408422</v>
      </c>
      <c r="D166" s="124">
        <f>IF(RES_hhdet_tes!D166=0,"",RES_hhdet_tes!D166/RES_hhdet_fec!D166)</f>
        <v>0.56674192892354891</v>
      </c>
      <c r="E166" s="124">
        <f>IF(RES_hhdet_tes!E166=0,"",RES_hhdet_tes!E166/RES_hhdet_fec!E166)</f>
        <v>0.57064950881582555</v>
      </c>
      <c r="F166" s="124">
        <f>IF(RES_hhdet_tes!F166=0,"",RES_hhdet_tes!F166/RES_hhdet_fec!F166)</f>
        <v>0.57666996018908401</v>
      </c>
      <c r="G166" s="124">
        <f>IF(RES_hhdet_tes!G166=0,"",RES_hhdet_tes!G166/RES_hhdet_fec!G166)</f>
        <v>0.58630816599973257</v>
      </c>
      <c r="H166" s="124">
        <f>IF(RES_hhdet_tes!H166=0,"",RES_hhdet_tes!H166/RES_hhdet_fec!H166)</f>
        <v>0.59721916602405045</v>
      </c>
      <c r="I166" s="124">
        <f>IF(RES_hhdet_tes!I166=0,"",RES_hhdet_tes!I166/RES_hhdet_fec!I166)</f>
        <v>0.6068524243447877</v>
      </c>
      <c r="J166" s="124">
        <f>IF(RES_hhdet_tes!J166=0,"",RES_hhdet_tes!J166/RES_hhdet_fec!J166)</f>
        <v>0.61775658492929819</v>
      </c>
      <c r="K166" s="124">
        <f>IF(RES_hhdet_tes!K166=0,"",RES_hhdet_tes!K166/RES_hhdet_fec!K166)</f>
        <v>0.63005854357986668</v>
      </c>
      <c r="L166" s="124">
        <f>IF(RES_hhdet_tes!L166=0,"",RES_hhdet_tes!L166/RES_hhdet_fec!L166)</f>
        <v>0.63819850681565826</v>
      </c>
      <c r="M166" s="124">
        <f>IF(RES_hhdet_tes!M166=0,"",RES_hhdet_tes!M166/RES_hhdet_fec!M166)</f>
        <v>0.64232069399661318</v>
      </c>
      <c r="N166" s="124">
        <f>IF(RES_hhdet_tes!N166=0,"",RES_hhdet_tes!N166/RES_hhdet_fec!N166)</f>
        <v>0.6518512994115534</v>
      </c>
      <c r="O166" s="124">
        <f>IF(RES_hhdet_tes!O166=0,"",RES_hhdet_tes!O166/RES_hhdet_fec!O166)</f>
        <v>0.65965105516114864</v>
      </c>
      <c r="P166" s="124">
        <f>IF(RES_hhdet_tes!P166=0,"",RES_hhdet_tes!P166/RES_hhdet_fec!P166)</f>
        <v>0.66733548296862322</v>
      </c>
      <c r="Q166" s="124">
        <f>IF(RES_hhdet_tes!Q166=0,"",RES_hhdet_tes!Q166/RES_hhdet_fec!Q166)</f>
        <v>0.67795828864709407</v>
      </c>
      <c r="R166" s="124">
        <f>IF(RES_hhdet_tes!R166=0,"",RES_hhdet_tes!R166/RES_hhdet_fec!R166)</f>
        <v>0.69737431853088949</v>
      </c>
      <c r="S166" s="124">
        <f>IF(RES_hhdet_tes!S166=0,"",RES_hhdet_tes!S166/RES_hhdet_fec!S166)</f>
        <v>0.72189702816623225</v>
      </c>
      <c r="T166" s="124">
        <f>IF(RES_hhdet_tes!T166=0,"",RES_hhdet_tes!T166/RES_hhdet_fec!T166)</f>
        <v>0.7501975603803841</v>
      </c>
      <c r="U166" s="124">
        <f>IF(RES_hhdet_tes!U166=0,"",RES_hhdet_tes!U166/RES_hhdet_fec!U166)</f>
        <v>0.77444228760924194</v>
      </c>
      <c r="V166" s="124">
        <f>IF(RES_hhdet_tes!V166=0,"",RES_hhdet_tes!V166/RES_hhdet_fec!V166)</f>
        <v>0.79164538772940651</v>
      </c>
      <c r="W166" s="124">
        <f>IF(RES_hhdet_tes!W166=0,"",RES_hhdet_tes!W166/RES_hhdet_fec!W166)</f>
        <v>0.79952608057082308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0.53627372325935807</v>
      </c>
      <c r="C167" s="111">
        <f>IF(RES_hhdet_tes!C167=0,"",RES_hhdet_tes!C167/RES_hhdet_fec!C167)</f>
        <v>0.54072597975453296</v>
      </c>
      <c r="D167" s="111">
        <f>IF(RES_hhdet_tes!D167=0,"",RES_hhdet_tes!D167/RES_hhdet_fec!D167)</f>
        <v>0.54416049240462583</v>
      </c>
      <c r="E167" s="111">
        <f>IF(RES_hhdet_tes!E167=0,"",RES_hhdet_tes!E167/RES_hhdet_fec!E167)</f>
        <v>0.54824055073330635</v>
      </c>
      <c r="F167" s="111">
        <f>IF(RES_hhdet_tes!F167=0,"",RES_hhdet_tes!F167/RES_hhdet_fec!F167)</f>
        <v>0.55211854560991991</v>
      </c>
      <c r="G167" s="111">
        <f>IF(RES_hhdet_tes!G167=0,"",RES_hhdet_tes!G167/RES_hhdet_fec!G167)</f>
        <v>0.55576204094674686</v>
      </c>
      <c r="H167" s="111">
        <f>IF(RES_hhdet_tes!H167=0,"",RES_hhdet_tes!H167/RES_hhdet_fec!H167)</f>
        <v>0.55992572152215225</v>
      </c>
      <c r="I167" s="111">
        <f>IF(RES_hhdet_tes!I167=0,"",RES_hhdet_tes!I167/RES_hhdet_fec!I167)</f>
        <v>0.56208379950752718</v>
      </c>
      <c r="J167" s="111">
        <f>IF(RES_hhdet_tes!J167=0,"",RES_hhdet_tes!J167/RES_hhdet_fec!J167)</f>
        <v>0.56367661669236857</v>
      </c>
      <c r="K167" s="111">
        <f>IF(RES_hhdet_tes!K167=0,"",RES_hhdet_tes!K167/RES_hhdet_fec!K167)</f>
        <v>0.56674617696925278</v>
      </c>
      <c r="L167" s="111">
        <f>IF(RES_hhdet_tes!L167=0,"",RES_hhdet_tes!L167/RES_hhdet_fec!L167)</f>
        <v>0.57066109520054009</v>
      </c>
      <c r="M167" s="111">
        <f>IF(RES_hhdet_tes!M167=0,"",RES_hhdet_tes!M167/RES_hhdet_fec!M167)</f>
        <v>0.57576642654107946</v>
      </c>
      <c r="N167" s="111">
        <f>IF(RES_hhdet_tes!N167=0,"",RES_hhdet_tes!N167/RES_hhdet_fec!N167)</f>
        <v>0.58319160095556721</v>
      </c>
      <c r="O167" s="111">
        <f>IF(RES_hhdet_tes!O167=0,"",RES_hhdet_tes!O167/RES_hhdet_fec!O167)</f>
        <v>0.59094021083890291</v>
      </c>
      <c r="P167" s="111">
        <f>IF(RES_hhdet_tes!P167=0,"",RES_hhdet_tes!P167/RES_hhdet_fec!P167)</f>
        <v>0.60058524523199186</v>
      </c>
      <c r="Q167" s="111">
        <f>IF(RES_hhdet_tes!Q167=0,"",RES_hhdet_tes!Q167/RES_hhdet_fec!Q167)</f>
        <v>0.61205645237888273</v>
      </c>
      <c r="R167" s="111">
        <f>IF(RES_hhdet_tes!R167=0,"",RES_hhdet_tes!R167/RES_hhdet_fec!R167)</f>
        <v>0.63664508490727501</v>
      </c>
      <c r="S167" s="111">
        <f>IF(RES_hhdet_tes!S167=0,"",RES_hhdet_tes!S167/RES_hhdet_fec!S167)</f>
        <v>0.66593913826477225</v>
      </c>
      <c r="T167" s="111">
        <f>IF(RES_hhdet_tes!T167=0,"",RES_hhdet_tes!T167/RES_hhdet_fec!T167)</f>
        <v>0.69775129593898588</v>
      </c>
      <c r="U167" s="111">
        <f>IF(RES_hhdet_tes!U167=0,"",RES_hhdet_tes!U167/RES_hhdet_fec!U167)</f>
        <v>0.72277930012140101</v>
      </c>
      <c r="V167" s="111">
        <f>IF(RES_hhdet_tes!V167=0,"",RES_hhdet_tes!V167/RES_hhdet_fec!V167)</f>
        <v>0.74232826622795967</v>
      </c>
      <c r="W167" s="111">
        <f>IF(RES_hhdet_tes!W167=0,"",RES_hhdet_tes!W167/RES_hhdet_fec!W167)</f>
        <v>0.75474143030743635</v>
      </c>
      <c r="DA167" s="63" t="s">
        <v>2063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0.91122088995792772</v>
      </c>
      <c r="C168" s="111">
        <f>IF(RES_hhdet_tes!C168=0,"",RES_hhdet_tes!C168/RES_hhdet_fec!C168)</f>
        <v>0.84141063859122056</v>
      </c>
      <c r="D168" s="111">
        <f>IF(RES_hhdet_tes!D168=0,"",RES_hhdet_tes!D168/RES_hhdet_fec!D168)</f>
        <v>0.92746869200118665</v>
      </c>
      <c r="E168" s="111">
        <f>IF(RES_hhdet_tes!E168=0,"",RES_hhdet_tes!E168/RES_hhdet_fec!E168)</f>
        <v>0.9535423149689779</v>
      </c>
      <c r="F168" s="111">
        <f>IF(RES_hhdet_tes!F168=0,"",RES_hhdet_tes!F168/RES_hhdet_fec!F168)</f>
        <v>0.94032497249489155</v>
      </c>
      <c r="G168" s="111">
        <f>IF(RES_hhdet_tes!G168=0,"",RES_hhdet_tes!G168/RES_hhdet_fec!G168)</f>
        <v>0.94114427073647788</v>
      </c>
      <c r="H168" s="111">
        <f>IF(RES_hhdet_tes!H168=0,"",RES_hhdet_tes!H168/RES_hhdet_fec!H168)</f>
        <v>0.92443257348555297</v>
      </c>
      <c r="I168" s="111">
        <f>IF(RES_hhdet_tes!I168=0,"",RES_hhdet_tes!I168/RES_hhdet_fec!I168)</f>
        <v>0.9354109003552431</v>
      </c>
      <c r="J168" s="111">
        <f>IF(RES_hhdet_tes!J168=0,"",RES_hhdet_tes!J168/RES_hhdet_fec!J168)</f>
        <v>0.93900092761277343</v>
      </c>
      <c r="K168" s="111">
        <f>IF(RES_hhdet_tes!K168=0,"",RES_hhdet_tes!K168/RES_hhdet_fec!K168)</f>
        <v>0.94219882758212758</v>
      </c>
      <c r="L168" s="111">
        <f>IF(RES_hhdet_tes!L168=0,"",RES_hhdet_tes!L168/RES_hhdet_fec!L168)</f>
        <v>0.9444759097245683</v>
      </c>
      <c r="M168" s="111">
        <f>IF(RES_hhdet_tes!M168=0,"",RES_hhdet_tes!M168/RES_hhdet_fec!M168)</f>
        <v>0.92343611845551876</v>
      </c>
      <c r="N168" s="111">
        <f>IF(RES_hhdet_tes!N168=0,"",RES_hhdet_tes!N168/RES_hhdet_fec!N168)</f>
        <v>0.94548883885648816</v>
      </c>
      <c r="O168" s="111">
        <f>IF(RES_hhdet_tes!O168=0,"",RES_hhdet_tes!O168/RES_hhdet_fec!O168)</f>
        <v>0.96245691241173204</v>
      </c>
      <c r="P168" s="111">
        <f>IF(RES_hhdet_tes!P168=0,"",RES_hhdet_tes!P168/RES_hhdet_fec!P168)</f>
        <v>0.93891952373742715</v>
      </c>
      <c r="Q168" s="111">
        <f>IF(RES_hhdet_tes!Q168=0,"",RES_hhdet_tes!Q168/RES_hhdet_fec!Q168)</f>
        <v>0.98003378980289446</v>
      </c>
      <c r="R168" s="111">
        <f>IF(RES_hhdet_tes!R168=0,"",RES_hhdet_tes!R168/RES_hhdet_fec!R168)</f>
        <v>0.97719076998758603</v>
      </c>
      <c r="S168" s="111">
        <f>IF(RES_hhdet_tes!S168=0,"",RES_hhdet_tes!S168/RES_hhdet_fec!S168)</f>
        <v>0.96943317548180119</v>
      </c>
      <c r="T168" s="111">
        <f>IF(RES_hhdet_tes!T168=0,"",RES_hhdet_tes!T168/RES_hhdet_fec!T168)</f>
        <v>0.96873018303308644</v>
      </c>
      <c r="U168" s="111">
        <f>IF(RES_hhdet_tes!U168=0,"",RES_hhdet_tes!U168/RES_hhdet_fec!U168)</f>
        <v>0.96409562597934251</v>
      </c>
      <c r="V168" s="111">
        <f>IF(RES_hhdet_tes!V168=0,"",RES_hhdet_tes!V168/RES_hhdet_fec!V168)</f>
        <v>0.97268674666669286</v>
      </c>
      <c r="W168" s="111">
        <f>IF(RES_hhdet_tes!W168=0,"",RES_hhdet_tes!W168/RES_hhdet_fec!W168)</f>
        <v>0.97838628678469819</v>
      </c>
      <c r="DA168" s="63" t="s">
        <v>2064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0.53627372325935807</v>
      </c>
      <c r="C169" s="112">
        <f>IF(RES_hhdet_tes!C169=0,"",RES_hhdet_tes!C169/RES_hhdet_fec!C169)</f>
        <v>0.53627372325935807</v>
      </c>
      <c r="D169" s="112">
        <f>IF(RES_hhdet_tes!D169=0,"",RES_hhdet_tes!D169/RES_hhdet_fec!D169)</f>
        <v>0.53924443009865541</v>
      </c>
      <c r="E169" s="112">
        <f>IF(RES_hhdet_tes!E169=0,"",RES_hhdet_tes!E169/RES_hhdet_fec!E169)</f>
        <v>0.54787904942496513</v>
      </c>
      <c r="F169" s="112">
        <f>IF(RES_hhdet_tes!F169=0,"",RES_hhdet_tes!F169/RES_hhdet_fec!F169)</f>
        <v>0.55293582070964464</v>
      </c>
      <c r="G169" s="112">
        <f>IF(RES_hhdet_tes!G169=0,"",RES_hhdet_tes!G169/RES_hhdet_fec!G169)</f>
        <v>0.5567758621873744</v>
      </c>
      <c r="H169" s="112">
        <f>IF(RES_hhdet_tes!H169=0,"",RES_hhdet_tes!H169/RES_hhdet_fec!H169)</f>
        <v>0.56051250776098938</v>
      </c>
      <c r="I169" s="112">
        <f>IF(RES_hhdet_tes!I169=0,"",RES_hhdet_tes!I169/RES_hhdet_fec!I169)</f>
        <v>0.56408202279320263</v>
      </c>
      <c r="J169" s="112">
        <f>IF(RES_hhdet_tes!J169=0,"",RES_hhdet_tes!J169/RES_hhdet_fec!J169)</f>
        <v>0.5671568861395857</v>
      </c>
      <c r="K169" s="112">
        <f>IF(RES_hhdet_tes!K169=0,"",RES_hhdet_tes!K169/RES_hhdet_fec!K169)</f>
        <v>0.57064154630138009</v>
      </c>
      <c r="L169" s="112">
        <f>IF(RES_hhdet_tes!L169=0,"",RES_hhdet_tes!L169/RES_hhdet_fec!L169)</f>
        <v>0.57349462625946368</v>
      </c>
      <c r="M169" s="112">
        <f>IF(RES_hhdet_tes!M169=0,"",RES_hhdet_tes!M169/RES_hhdet_fec!M169)</f>
        <v>0.57474250471216459</v>
      </c>
      <c r="N169" s="112">
        <f>IF(RES_hhdet_tes!N169=0,"",RES_hhdet_tes!N169/RES_hhdet_fec!N169)</f>
        <v>0.58176727261718597</v>
      </c>
      <c r="O169" s="112">
        <f>IF(RES_hhdet_tes!O169=0,"",RES_hhdet_tes!O169/RES_hhdet_fec!O169)</f>
        <v>0.59141102764612474</v>
      </c>
      <c r="P169" s="112">
        <f>IF(RES_hhdet_tes!P169=0,"",RES_hhdet_tes!P169/RES_hhdet_fec!P169)</f>
        <v>0.60212095562568546</v>
      </c>
      <c r="Q169" s="112">
        <f>IF(RES_hhdet_tes!Q169=0,"",RES_hhdet_tes!Q169/RES_hhdet_fec!Q169)</f>
        <v>0.62598847902293087</v>
      </c>
      <c r="R169" s="112">
        <f>IF(RES_hhdet_tes!R169=0,"",RES_hhdet_tes!R169/RES_hhdet_fec!R169)</f>
        <v>0.66052787964734572</v>
      </c>
      <c r="S169" s="112">
        <f>IF(RES_hhdet_tes!S169=0,"",RES_hhdet_tes!S169/RES_hhdet_fec!S169)</f>
        <v>0.68872847487756872</v>
      </c>
      <c r="T169" s="112">
        <f>IF(RES_hhdet_tes!T169=0,"",RES_hhdet_tes!T169/RES_hhdet_fec!T169)</f>
        <v>0.70614473669027988</v>
      </c>
      <c r="U169" s="112">
        <f>IF(RES_hhdet_tes!U169=0,"",RES_hhdet_tes!U169/RES_hhdet_fec!U169)</f>
        <v>0.71503430654447531</v>
      </c>
      <c r="V169" s="112">
        <f>IF(RES_hhdet_tes!V169=0,"",RES_hhdet_tes!V169/RES_hhdet_fec!V169)</f>
        <v>0.73410825379423217</v>
      </c>
      <c r="W169" s="112">
        <f>IF(RES_hhdet_tes!W169=0,"",RES_hhdet_tes!W169/RES_hhdet_fec!W169)</f>
        <v>0.75100662236418525</v>
      </c>
      <c r="DA169" s="131" t="s">
        <v>2065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0.60080316201620054</v>
      </c>
      <c r="C171" s="112">
        <f>IF(RES_hhdet_tes!C171=0,"",RES_hhdet_tes!C171/RES_hhdet_fec!C171)</f>
        <v>0.61399955831588093</v>
      </c>
      <c r="D171" s="112">
        <f>IF(RES_hhdet_tes!D171=0,"",RES_hhdet_tes!D171/RES_hhdet_fec!D171)</f>
        <v>0.61709509355493464</v>
      </c>
      <c r="E171" s="112">
        <f>IF(RES_hhdet_tes!E171=0,"",RES_hhdet_tes!E171/RES_hhdet_fec!E171)</f>
        <v>0.61914904257348091</v>
      </c>
      <c r="F171" s="112">
        <f>IF(RES_hhdet_tes!F171=0,"",RES_hhdet_tes!F171/RES_hhdet_fec!F171)</f>
        <v>0.62184553830700895</v>
      </c>
      <c r="G171" s="112">
        <f>IF(RES_hhdet_tes!G171=0,"",RES_hhdet_tes!G171/RES_hhdet_fec!G171)</f>
        <v>0.62522758750704344</v>
      </c>
      <c r="H171" s="112">
        <f>IF(RES_hhdet_tes!H171=0,"",RES_hhdet_tes!H171/RES_hhdet_fec!H171)</f>
        <v>0.62762185808841942</v>
      </c>
      <c r="I171" s="112">
        <f>IF(RES_hhdet_tes!I171=0,"",RES_hhdet_tes!I171/RES_hhdet_fec!I171)</f>
        <v>0.62897990785209534</v>
      </c>
      <c r="J171" s="112">
        <f>IF(RES_hhdet_tes!J171=0,"",RES_hhdet_tes!J171/RES_hhdet_fec!J171)</f>
        <v>0.63021086843903096</v>
      </c>
      <c r="K171" s="112">
        <f>IF(RES_hhdet_tes!K171=0,"",RES_hhdet_tes!K171/RES_hhdet_fec!K171)</f>
        <v>0.63199657164940715</v>
      </c>
      <c r="L171" s="112">
        <f>IF(RES_hhdet_tes!L171=0,"",RES_hhdet_tes!L171/RES_hhdet_fec!L171)</f>
        <v>0.63386051116954079</v>
      </c>
      <c r="M171" s="112">
        <f>IF(RES_hhdet_tes!M171=0,"",RES_hhdet_tes!M171/RES_hhdet_fec!M171)</f>
        <v>0.63656545106973084</v>
      </c>
      <c r="N171" s="112">
        <f>IF(RES_hhdet_tes!N171=0,"",RES_hhdet_tes!N171/RES_hhdet_fec!N171)</f>
        <v>0.64034361016441077</v>
      </c>
      <c r="O171" s="112">
        <f>IF(RES_hhdet_tes!O171=0,"",RES_hhdet_tes!O171/RES_hhdet_fec!O171)</f>
        <v>0.64416820386800844</v>
      </c>
      <c r="P171" s="112">
        <f>IF(RES_hhdet_tes!P171=0,"",RES_hhdet_tes!P171/RES_hhdet_fec!P171)</f>
        <v>0.64734767714172536</v>
      </c>
      <c r="Q171" s="112">
        <f>IF(RES_hhdet_tes!Q171=0,"",RES_hhdet_tes!Q171/RES_hhdet_fec!Q171)</f>
        <v>0.65310669717148695</v>
      </c>
      <c r="R171" s="112">
        <f>IF(RES_hhdet_tes!R171=0,"",RES_hhdet_tes!R171/RES_hhdet_fec!R171)</f>
        <v>0.66297959206048052</v>
      </c>
      <c r="S171" s="112">
        <f>IF(RES_hhdet_tes!S171=0,"",RES_hhdet_tes!S171/RES_hhdet_fec!S171)</f>
        <v>0.67810763431853294</v>
      </c>
      <c r="T171" s="112">
        <f>IF(RES_hhdet_tes!T171=0,"",RES_hhdet_tes!T171/RES_hhdet_fec!T171)</f>
        <v>0.7001412444655134</v>
      </c>
      <c r="U171" s="112">
        <f>IF(RES_hhdet_tes!U171=0,"",RES_hhdet_tes!U171/RES_hhdet_fec!U171)</f>
        <v>0.71899825304735665</v>
      </c>
      <c r="V171" s="112">
        <f>IF(RES_hhdet_tes!V171=0,"",RES_hhdet_tes!V171/RES_hhdet_fec!V171)</f>
        <v>0.73183061037929353</v>
      </c>
      <c r="W171" s="112">
        <f>IF(RES_hhdet_tes!W171=0,"",RES_hhdet_tes!W171/RES_hhdet_fec!W171)</f>
        <v>0.73776878059657369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0.93221340857779622</v>
      </c>
      <c r="C172" s="113">
        <f>IF(RES_hhdet_tes!C172=0,"",RES_hhdet_tes!C172/RES_hhdet_fec!C172)</f>
        <v>0.87935786763432167</v>
      </c>
      <c r="D172" s="113">
        <f>IF(RES_hhdet_tes!D172=0,"",RES_hhdet_tes!D172/RES_hhdet_fec!D172)</f>
        <v>0.94611322775978035</v>
      </c>
      <c r="E172" s="113">
        <f>IF(RES_hhdet_tes!E172=0,"",RES_hhdet_tes!E172/RES_hhdet_fec!E172)</f>
        <v>0.96569724417552294</v>
      </c>
      <c r="F172" s="113">
        <f>IF(RES_hhdet_tes!F172=0,"",RES_hhdet_tes!F172/RES_hhdet_fec!F172)</f>
        <v>0.9548775664143867</v>
      </c>
      <c r="G172" s="113">
        <f>IF(RES_hhdet_tes!G172=0,"",RES_hhdet_tes!G172/RES_hhdet_fec!G172)</f>
        <v>0.95551828323018517</v>
      </c>
      <c r="H172" s="113">
        <f>IF(RES_hhdet_tes!H172=0,"",RES_hhdet_tes!H172/RES_hhdet_fec!H172)</f>
        <v>0.94143862590382077</v>
      </c>
      <c r="I172" s="113">
        <f>IF(RES_hhdet_tes!I172=0,"",RES_hhdet_tes!I172/RES_hhdet_fec!I172)</f>
        <v>0.95008411619477373</v>
      </c>
      <c r="J172" s="113">
        <f>IF(RES_hhdet_tes!J172=0,"",RES_hhdet_tes!J172/RES_hhdet_fec!J172)</f>
        <v>0.95293929258492716</v>
      </c>
      <c r="K172" s="113">
        <f>IF(RES_hhdet_tes!K172=0,"",RES_hhdet_tes!K172/RES_hhdet_fec!K172)</f>
        <v>0.95553022081382533</v>
      </c>
      <c r="L172" s="113">
        <f>IF(RES_hhdet_tes!L172=0,"",RES_hhdet_tes!L172/RES_hhdet_fec!L172)</f>
        <v>0.95699179567225912</v>
      </c>
      <c r="M172" s="113">
        <f>IF(RES_hhdet_tes!M172=0,"",RES_hhdet_tes!M172/RES_hhdet_fec!M172)</f>
        <v>0.94041707680227427</v>
      </c>
      <c r="N172" s="113">
        <f>IF(RES_hhdet_tes!N172=0,"",RES_hhdet_tes!N172/RES_hhdet_fec!N172)</f>
        <v>0.9568169903812499</v>
      </c>
      <c r="O172" s="113">
        <f>IF(RES_hhdet_tes!O172=0,"",RES_hhdet_tes!O172/RES_hhdet_fec!O172)</f>
        <v>0.97117496347083676</v>
      </c>
      <c r="P172" s="113">
        <f>IF(RES_hhdet_tes!P172=0,"",RES_hhdet_tes!P172/RES_hhdet_fec!P172)</f>
        <v>0.94905317896392616</v>
      </c>
      <c r="Q172" s="113">
        <f>IF(RES_hhdet_tes!Q172=0,"",RES_hhdet_tes!Q172/RES_hhdet_fec!Q172)</f>
        <v>0.98508890856132936</v>
      </c>
      <c r="R172" s="113">
        <f>IF(RES_hhdet_tes!R172=0,"",RES_hhdet_tes!R172/RES_hhdet_fec!R172)</f>
        <v>0.98075918739091406</v>
      </c>
      <c r="S172" s="113">
        <f>IF(RES_hhdet_tes!S172=0,"",RES_hhdet_tes!S172/RES_hhdet_fec!S172)</f>
        <v>0.97057576777127352</v>
      </c>
      <c r="T172" s="113">
        <f>IF(RES_hhdet_tes!T172=0,"",RES_hhdet_tes!T172/RES_hhdet_fec!T172)</f>
        <v>0.96909804189071935</v>
      </c>
      <c r="U172" s="113">
        <f>IF(RES_hhdet_tes!U172=0,"",RES_hhdet_tes!U172/RES_hhdet_fec!U172)</f>
        <v>0.96374323654968397</v>
      </c>
      <c r="V172" s="113">
        <f>IF(RES_hhdet_tes!V172=0,"",RES_hhdet_tes!V172/RES_hhdet_fec!V172)</f>
        <v>0.97136014203076959</v>
      </c>
      <c r="W172" s="113">
        <f>IF(RES_hhdet_tes!W172=0,"",RES_hhdet_tes!W172/RES_hhdet_fec!W172)</f>
        <v>0.9773538181155571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0.60080316201620054</v>
      </c>
      <c r="C173" s="111">
        <f>IF(RES_hhdet_tes!C173=0,"",RES_hhdet_tes!C173/RES_hhdet_fec!C173)</f>
        <v>0.61258313031047618</v>
      </c>
      <c r="D173" s="111">
        <f>IF(RES_hhdet_tes!D173=0,"",RES_hhdet_tes!D173/RES_hhdet_fec!D173)</f>
        <v>0.61614022173882654</v>
      </c>
      <c r="E173" s="111">
        <f>IF(RES_hhdet_tes!E173=0,"",RES_hhdet_tes!E173/RES_hhdet_fec!E173)</f>
        <v>0.61916558712743264</v>
      </c>
      <c r="F173" s="111">
        <f>IF(RES_hhdet_tes!F173=0,"",RES_hhdet_tes!F173/RES_hhdet_fec!F173)</f>
        <v>0.62244989543946683</v>
      </c>
      <c r="G173" s="111">
        <f>IF(RES_hhdet_tes!G173=0,"",RES_hhdet_tes!G173/RES_hhdet_fec!G173)</f>
        <v>0.62561429347298347</v>
      </c>
      <c r="H173" s="111">
        <f>IF(RES_hhdet_tes!H173=0,"",RES_hhdet_tes!H173/RES_hhdet_fec!H173)</f>
        <v>0.62815544004416923</v>
      </c>
      <c r="I173" s="111">
        <f>IF(RES_hhdet_tes!I173=0,"",RES_hhdet_tes!I173/RES_hhdet_fec!I173)</f>
        <v>0.63033272195898216</v>
      </c>
      <c r="J173" s="111">
        <f>IF(RES_hhdet_tes!J173=0,"",RES_hhdet_tes!J173/RES_hhdet_fec!J173)</f>
        <v>0.63230072295982387</v>
      </c>
      <c r="K173" s="111">
        <f>IF(RES_hhdet_tes!K173=0,"",RES_hhdet_tes!K173/RES_hhdet_fec!K173)</f>
        <v>0.63428095891886926</v>
      </c>
      <c r="L173" s="111">
        <f>IF(RES_hhdet_tes!L173=0,"",RES_hhdet_tes!L173/RES_hhdet_fec!L173)</f>
        <v>0.63566864375196175</v>
      </c>
      <c r="M173" s="111">
        <f>IF(RES_hhdet_tes!M173=0,"",RES_hhdet_tes!M173/RES_hhdet_fec!M173)</f>
        <v>0.6367239392335714</v>
      </c>
      <c r="N173" s="111">
        <f>IF(RES_hhdet_tes!N173=0,"",RES_hhdet_tes!N173/RES_hhdet_fec!N173)</f>
        <v>0.63980329183150919</v>
      </c>
      <c r="O173" s="111">
        <f>IF(RES_hhdet_tes!O173=0,"",RES_hhdet_tes!O173/RES_hhdet_fec!O173)</f>
        <v>0.64343525374628829</v>
      </c>
      <c r="P173" s="111">
        <f>IF(RES_hhdet_tes!P173=0,"",RES_hhdet_tes!P173/RES_hhdet_fec!P173)</f>
        <v>0.6484473502545286</v>
      </c>
      <c r="Q173" s="111">
        <f>IF(RES_hhdet_tes!Q173=0,"",RES_hhdet_tes!Q173/RES_hhdet_fec!Q173)</f>
        <v>0.65680353564234195</v>
      </c>
      <c r="R173" s="111">
        <f>IF(RES_hhdet_tes!R173=0,"",RES_hhdet_tes!R173/RES_hhdet_fec!R173)</f>
        <v>0.67395199055300803</v>
      </c>
      <c r="S173" s="111">
        <f>IF(RES_hhdet_tes!S173=0,"",RES_hhdet_tes!S173/RES_hhdet_fec!S173)</f>
        <v>0.6917595103889268</v>
      </c>
      <c r="T173" s="111">
        <f>IF(RES_hhdet_tes!T173=0,"",RES_hhdet_tes!T173/RES_hhdet_fec!T173)</f>
        <v>0.7064918679244363</v>
      </c>
      <c r="U173" s="111">
        <f>IF(RES_hhdet_tes!U173=0,"",RES_hhdet_tes!U173/RES_hhdet_fec!U173)</f>
        <v>0.71839069380200871</v>
      </c>
      <c r="V173" s="111">
        <f>IF(RES_hhdet_tes!V173=0,"",RES_hhdet_tes!V173/RES_hhdet_fec!V173)</f>
        <v>0.7288689469243852</v>
      </c>
      <c r="W173" s="111">
        <f>IF(RES_hhdet_tes!W173=0,"",RES_hhdet_tes!W173/RES_hhdet_fec!W173)</f>
        <v>0.73529566430936355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0.66533887877799902</v>
      </c>
      <c r="C175" s="124">
        <f>IF(RES_hhdet_tes!C175=0,"",RES_hhdet_tes!C175/RES_hhdet_fec!C175)</f>
        <v>0.67954226895703773</v>
      </c>
      <c r="D175" s="124">
        <f>IF(RES_hhdet_tes!D175=0,"",RES_hhdet_tes!D175/RES_hhdet_fec!D175)</f>
        <v>0.68058566609329008</v>
      </c>
      <c r="E175" s="124">
        <f>IF(RES_hhdet_tes!E175=0,"",RES_hhdet_tes!E175/RES_hhdet_fec!E175)</f>
        <v>0.68380415132942496</v>
      </c>
      <c r="F175" s="124">
        <f>IF(RES_hhdet_tes!F175=0,"",RES_hhdet_tes!F175/RES_hhdet_fec!F175)</f>
        <v>0.68536784574633025</v>
      </c>
      <c r="G175" s="124">
        <f>IF(RES_hhdet_tes!G175=0,"",RES_hhdet_tes!G175/RES_hhdet_fec!G175)</f>
        <v>0.68947061995084591</v>
      </c>
      <c r="H175" s="124">
        <f>IF(RES_hhdet_tes!H175=0,"",RES_hhdet_tes!H175/RES_hhdet_fec!H175)</f>
        <v>0.69972120905005342</v>
      </c>
      <c r="I175" s="124">
        <f>IF(RES_hhdet_tes!I175=0,"",RES_hhdet_tes!I175/RES_hhdet_fec!I175)</f>
        <v>0.70038754633025002</v>
      </c>
      <c r="J175" s="124">
        <f>IF(RES_hhdet_tes!J175=0,"",RES_hhdet_tes!J175/RES_hhdet_fec!J175)</f>
        <v>0.70145982415597219</v>
      </c>
      <c r="K175" s="124">
        <f>IF(RES_hhdet_tes!K175=0,"",RES_hhdet_tes!K175/RES_hhdet_fec!K175)</f>
        <v>0.70238197113510403</v>
      </c>
      <c r="L175" s="124">
        <f>IF(RES_hhdet_tes!L175=0,"",RES_hhdet_tes!L175/RES_hhdet_fec!L175)</f>
        <v>0.70571700528890724</v>
      </c>
      <c r="M175" s="124">
        <f>IF(RES_hhdet_tes!M175=0,"",RES_hhdet_tes!M175/RES_hhdet_fec!M175)</f>
        <v>0.70556457754091306</v>
      </c>
      <c r="N175" s="124">
        <f>IF(RES_hhdet_tes!N175=0,"",RES_hhdet_tes!N175/RES_hhdet_fec!N175)</f>
        <v>0.70722678968817743</v>
      </c>
      <c r="O175" s="124">
        <f>IF(RES_hhdet_tes!O175=0,"",RES_hhdet_tes!O175/RES_hhdet_fec!O175)</f>
        <v>0.70404053420867707</v>
      </c>
      <c r="P175" s="124">
        <f>IF(RES_hhdet_tes!P175=0,"",RES_hhdet_tes!P175/RES_hhdet_fec!P175)</f>
        <v>0.7108966833257172</v>
      </c>
      <c r="Q175" s="124">
        <f>IF(RES_hhdet_tes!Q175=0,"",RES_hhdet_tes!Q175/RES_hhdet_fec!Q175)</f>
        <v>0.71253265329444371</v>
      </c>
      <c r="R175" s="124">
        <f>IF(RES_hhdet_tes!R175=0,"",RES_hhdet_tes!R175/RES_hhdet_fec!R175)</f>
        <v>0.71812424485220683</v>
      </c>
      <c r="S175" s="124">
        <f>IF(RES_hhdet_tes!S175=0,"",RES_hhdet_tes!S175/RES_hhdet_fec!S175)</f>
        <v>0.72656938839821461</v>
      </c>
      <c r="T175" s="124">
        <f>IF(RES_hhdet_tes!T175=0,"",RES_hhdet_tes!T175/RES_hhdet_fec!T175)</f>
        <v>0.74196447163494372</v>
      </c>
      <c r="U175" s="124">
        <f>IF(RES_hhdet_tes!U175=0,"",RES_hhdet_tes!U175/RES_hhdet_fec!U175)</f>
        <v>0.75887913353973613</v>
      </c>
      <c r="V175" s="124">
        <f>IF(RES_hhdet_tes!V175=0,"",RES_hhdet_tes!V175/RES_hhdet_fec!V175)</f>
        <v>0.7715876120677283</v>
      </c>
      <c r="W175" s="124">
        <f>IF(RES_hhdet_tes!W175=0,"",RES_hhdet_tes!W175/RES_hhdet_fec!W175)</f>
        <v>0.77643750367272091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0.56930652843800589</v>
      </c>
      <c r="C176" s="111">
        <f>IF(RES_hhdet_tes!C176=0,"",RES_hhdet_tes!C176/RES_hhdet_fec!C176)</f>
        <v>0.57093886219058132</v>
      </c>
      <c r="D176" s="111">
        <f>IF(RES_hhdet_tes!D176=0,"",RES_hhdet_tes!D176/RES_hhdet_fec!D176)</f>
        <v>0.5723428028453782</v>
      </c>
      <c r="E176" s="111">
        <f>IF(RES_hhdet_tes!E176=0,"",RES_hhdet_tes!E176/RES_hhdet_fec!E176)</f>
        <v>0.57384235784598192</v>
      </c>
      <c r="F176" s="111">
        <f>IF(RES_hhdet_tes!F176=0,"",RES_hhdet_tes!F176/RES_hhdet_fec!F176)</f>
        <v>0.57544415640732705</v>
      </c>
      <c r="G176" s="111">
        <f>IF(RES_hhdet_tes!G176=0,"",RES_hhdet_tes!G176/RES_hhdet_fec!G176)</f>
        <v>0.57705670511425355</v>
      </c>
      <c r="H176" s="111">
        <f>IF(RES_hhdet_tes!H176=0,"",RES_hhdet_tes!H176/RES_hhdet_fec!H176)</f>
        <v>0.57861736449040679</v>
      </c>
      <c r="I176" s="111">
        <f>IF(RES_hhdet_tes!I176=0,"",RES_hhdet_tes!I176/RES_hhdet_fec!I176)</f>
        <v>0.57950716207039055</v>
      </c>
      <c r="J176" s="111">
        <f>IF(RES_hhdet_tes!J176=0,"",RES_hhdet_tes!J176/RES_hhdet_fec!J176)</f>
        <v>0.58016425428192908</v>
      </c>
      <c r="K176" s="111">
        <f>IF(RES_hhdet_tes!K176=0,"",RES_hhdet_tes!K176/RES_hhdet_fec!K176)</f>
        <v>0.5812206952733131</v>
      </c>
      <c r="L176" s="111">
        <f>IF(RES_hhdet_tes!L176=0,"",RES_hhdet_tes!L176/RES_hhdet_fec!L176)</f>
        <v>0.58227298737223054</v>
      </c>
      <c r="M176" s="111">
        <f>IF(RES_hhdet_tes!M176=0,"",RES_hhdet_tes!M176/RES_hhdet_fec!M176)</f>
        <v>0.58318139092356613</v>
      </c>
      <c r="N176" s="111">
        <f>IF(RES_hhdet_tes!N176=0,"",RES_hhdet_tes!N176/RES_hhdet_fec!N176)</f>
        <v>0.58392405217489418</v>
      </c>
      <c r="O176" s="111">
        <f>IF(RES_hhdet_tes!O176=0,"",RES_hhdet_tes!O176/RES_hhdet_fec!O176)</f>
        <v>0.58442845566195822</v>
      </c>
      <c r="P176" s="111">
        <f>IF(RES_hhdet_tes!P176=0,"",RES_hhdet_tes!P176/RES_hhdet_fec!P176)</f>
        <v>0.58475233612631894</v>
      </c>
      <c r="Q176" s="111">
        <f>IF(RES_hhdet_tes!Q176=0,"",RES_hhdet_tes!Q176/RES_hhdet_fec!Q176)</f>
        <v>0.58499104806279389</v>
      </c>
      <c r="R176" s="111">
        <f>IF(RES_hhdet_tes!R176=0,"",RES_hhdet_tes!R176/RES_hhdet_fec!R176)</f>
        <v>0.58572265573530147</v>
      </c>
      <c r="S176" s="111">
        <f>IF(RES_hhdet_tes!S176=0,"",RES_hhdet_tes!S176/RES_hhdet_fec!S176)</f>
        <v>0.58752899795006408</v>
      </c>
      <c r="T176" s="111">
        <f>IF(RES_hhdet_tes!T176=0,"",RES_hhdet_tes!T176/RES_hhdet_fec!T176)</f>
        <v>0.59039796409875567</v>
      </c>
      <c r="U176" s="111">
        <f>IF(RES_hhdet_tes!U176=0,"",RES_hhdet_tes!U176/RES_hhdet_fec!U176)</f>
        <v>0.59350403980489008</v>
      </c>
      <c r="V176" s="111">
        <f>IF(RES_hhdet_tes!V176=0,"",RES_hhdet_tes!V176/RES_hhdet_fec!V176)</f>
        <v>0.59662162892995729</v>
      </c>
      <c r="W176" s="111">
        <f>IF(RES_hhdet_tes!W176=0,"",RES_hhdet_tes!W176/RES_hhdet_fec!W176)</f>
        <v>0.59969672976057142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0.72834460069410334</v>
      </c>
      <c r="C177" s="45">
        <f>IF(RES_hhdet_tes!C177=0,"",RES_hhdet_tes!C177/RES_hhdet_fec!C177)</f>
        <v>0.73337856370426513</v>
      </c>
      <c r="D177" s="45">
        <f>IF(RES_hhdet_tes!D177=0,"",RES_hhdet_tes!D177/RES_hhdet_fec!D177)</f>
        <v>0.73595639235787824</v>
      </c>
      <c r="E177" s="45">
        <f>IF(RES_hhdet_tes!E177=0,"",RES_hhdet_tes!E177/RES_hhdet_fec!E177)</f>
        <v>0.73860601822844174</v>
      </c>
      <c r="F177" s="45">
        <f>IF(RES_hhdet_tes!F177=0,"",RES_hhdet_tes!F177/RES_hhdet_fec!F177)</f>
        <v>0.74128832537987466</v>
      </c>
      <c r="G177" s="45">
        <f>IF(RES_hhdet_tes!G177=0,"",RES_hhdet_tes!G177/RES_hhdet_fec!G177)</f>
        <v>0.74409703407416894</v>
      </c>
      <c r="H177" s="45">
        <f>IF(RES_hhdet_tes!H177=0,"",RES_hhdet_tes!H177/RES_hhdet_fec!H177)</f>
        <v>0.74678723183248719</v>
      </c>
      <c r="I177" s="45">
        <f>IF(RES_hhdet_tes!I177=0,"",RES_hhdet_tes!I177/RES_hhdet_fec!I177)</f>
        <v>0.74826163650802791</v>
      </c>
      <c r="J177" s="45">
        <f>IF(RES_hhdet_tes!J177=0,"",RES_hhdet_tes!J177/RES_hhdet_fec!J177)</f>
        <v>0.74950187905685717</v>
      </c>
      <c r="K177" s="45">
        <f>IF(RES_hhdet_tes!K177=0,"",RES_hhdet_tes!K177/RES_hhdet_fec!K177)</f>
        <v>0.75129705194148322</v>
      </c>
      <c r="L177" s="45">
        <f>IF(RES_hhdet_tes!L177=0,"",RES_hhdet_tes!L177/RES_hhdet_fec!L177)</f>
        <v>0.75300162626965517</v>
      </c>
      <c r="M177" s="45">
        <f>IF(RES_hhdet_tes!M177=0,"",RES_hhdet_tes!M177/RES_hhdet_fec!M177)</f>
        <v>0.75481574706692056</v>
      </c>
      <c r="N177" s="45">
        <f>IF(RES_hhdet_tes!N177=0,"",RES_hhdet_tes!N177/RES_hhdet_fec!N177)</f>
        <v>0.75720891949281421</v>
      </c>
      <c r="O177" s="45">
        <f>IF(RES_hhdet_tes!O177=0,"",RES_hhdet_tes!O177/RES_hhdet_fec!O177)</f>
        <v>0.75952046517865268</v>
      </c>
      <c r="P177" s="45">
        <f>IF(RES_hhdet_tes!P177=0,"",RES_hhdet_tes!P177/RES_hhdet_fec!P177)</f>
        <v>0.7619234731778356</v>
      </c>
      <c r="Q177" s="45">
        <f>IF(RES_hhdet_tes!Q177=0,"",RES_hhdet_tes!Q177/RES_hhdet_fec!Q177)</f>
        <v>0.76544713916711082</v>
      </c>
      <c r="R177" s="45">
        <f>IF(RES_hhdet_tes!R177=0,"",RES_hhdet_tes!R177/RES_hhdet_fec!R177)</f>
        <v>0.77333034131169209</v>
      </c>
      <c r="S177" s="45">
        <f>IF(RES_hhdet_tes!S177=0,"",RES_hhdet_tes!S177/RES_hhdet_fec!S177)</f>
        <v>0.78450482907129415</v>
      </c>
      <c r="T177" s="45">
        <f>IF(RES_hhdet_tes!T177=0,"",RES_hhdet_tes!T177/RES_hhdet_fec!T177)</f>
        <v>0.7992557722295961</v>
      </c>
      <c r="U177" s="45">
        <f>IF(RES_hhdet_tes!U177=0,"",RES_hhdet_tes!U177/RES_hhdet_fec!U177)</f>
        <v>0.81312977784189355</v>
      </c>
      <c r="V177" s="45">
        <f>IF(RES_hhdet_tes!V177=0,"",RES_hhdet_tes!V177/RES_hhdet_fec!V177)</f>
        <v>0.82521476374270664</v>
      </c>
      <c r="W177" s="45">
        <f>IF(RES_hhdet_tes!W177=0,"",RES_hhdet_tes!W177/RES_hhdet_fec!W177)</f>
        <v>0.83322169826140635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757.8857573274322</v>
      </c>
      <c r="C3" s="117">
        <f t="shared" si="0"/>
        <v>812.5644211957142</v>
      </c>
      <c r="D3" s="117">
        <f t="shared" si="0"/>
        <v>877.3169044961295</v>
      </c>
      <c r="E3" s="117">
        <f t="shared" si="0"/>
        <v>797.89444263797702</v>
      </c>
      <c r="F3" s="117">
        <f t="shared" si="0"/>
        <v>1012.9788112035387</v>
      </c>
      <c r="G3" s="117">
        <f t="shared" si="0"/>
        <v>1057.53822627362</v>
      </c>
      <c r="H3" s="117">
        <f t="shared" si="0"/>
        <v>1072.2792675105034</v>
      </c>
      <c r="I3" s="117">
        <f t="shared" si="0"/>
        <v>964.1531819052725</v>
      </c>
      <c r="J3" s="117">
        <f t="shared" si="0"/>
        <v>1009.3927716602929</v>
      </c>
      <c r="K3" s="117">
        <f t="shared" si="0"/>
        <v>1055.323320618159</v>
      </c>
      <c r="L3" s="117">
        <f t="shared" si="0"/>
        <v>971.14453730363471</v>
      </c>
      <c r="M3" s="117">
        <f t="shared" si="0"/>
        <v>875.47555092424977</v>
      </c>
      <c r="N3" s="117">
        <f t="shared" si="0"/>
        <v>797.009537662159</v>
      </c>
      <c r="O3" s="117">
        <f t="shared" si="0"/>
        <v>599.91748399800792</v>
      </c>
      <c r="P3" s="117">
        <f t="shared" si="0"/>
        <v>564.08834999569842</v>
      </c>
      <c r="Q3" s="117">
        <f t="shared" si="0"/>
        <v>524.4377571673607</v>
      </c>
      <c r="R3" s="117">
        <f t="shared" ref="R3:V3" si="1">R4+R7+R9+R19</f>
        <v>504.00546588968911</v>
      </c>
      <c r="S3" s="117">
        <f t="shared" si="1"/>
        <v>899.42357924797864</v>
      </c>
      <c r="T3" s="117">
        <f t="shared" si="1"/>
        <v>998.0459888138397</v>
      </c>
      <c r="U3" s="117">
        <f t="shared" si="1"/>
        <v>649.17946035210275</v>
      </c>
      <c r="V3" s="117">
        <f t="shared" si="1"/>
        <v>607.13261336834546</v>
      </c>
      <c r="W3" s="117">
        <f t="shared" ref="W3" si="2">W4+W7+W9+W19</f>
        <v>541.69095475466133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577.28485744502257</v>
      </c>
      <c r="C4" s="122">
        <f t="shared" si="3"/>
        <v>629.53864572331986</v>
      </c>
      <c r="D4" s="122">
        <f t="shared" si="3"/>
        <v>697.22908795968476</v>
      </c>
      <c r="E4" s="122">
        <f t="shared" si="3"/>
        <v>624.67165474680235</v>
      </c>
      <c r="F4" s="122">
        <f t="shared" si="3"/>
        <v>832.45969899378542</v>
      </c>
      <c r="G4" s="122">
        <f t="shared" si="3"/>
        <v>874.93557115310807</v>
      </c>
      <c r="H4" s="122">
        <f t="shared" si="3"/>
        <v>896.852703412511</v>
      </c>
      <c r="I4" s="122">
        <f t="shared" si="3"/>
        <v>795.30079278015148</v>
      </c>
      <c r="J4" s="122">
        <f t="shared" si="3"/>
        <v>840.86636565305037</v>
      </c>
      <c r="K4" s="122">
        <f t="shared" si="3"/>
        <v>895.2621747413649</v>
      </c>
      <c r="L4" s="122">
        <f t="shared" si="3"/>
        <v>816.72437309832708</v>
      </c>
      <c r="M4" s="122">
        <f t="shared" si="3"/>
        <v>732.31989839270079</v>
      </c>
      <c r="N4" s="122">
        <f t="shared" si="3"/>
        <v>671.15650076294821</v>
      </c>
      <c r="O4" s="122">
        <f t="shared" si="3"/>
        <v>487.24864194042908</v>
      </c>
      <c r="P4" s="122">
        <f t="shared" si="3"/>
        <v>454.21439357333736</v>
      </c>
      <c r="Q4" s="122">
        <f t="shared" si="3"/>
        <v>417.31017868267099</v>
      </c>
      <c r="R4" s="122">
        <f t="shared" ref="R4:V4" si="4">SUM(R5:R6)</f>
        <v>396.74688510148002</v>
      </c>
      <c r="S4" s="122">
        <f t="shared" si="4"/>
        <v>777.81691429289299</v>
      </c>
      <c r="T4" s="122">
        <f t="shared" si="4"/>
        <v>884.03072804638441</v>
      </c>
      <c r="U4" s="122">
        <f t="shared" si="4"/>
        <v>545.07404344250051</v>
      </c>
      <c r="V4" s="122">
        <f t="shared" si="4"/>
        <v>525.90934381572492</v>
      </c>
      <c r="W4" s="122">
        <f t="shared" ref="W4" si="5">SUM(W5:W6)</f>
        <v>465.60501029397903</v>
      </c>
      <c r="DA4" s="130" t="s">
        <v>2076</v>
      </c>
    </row>
    <row r="5" spans="1:105" ht="12" customHeight="1" x14ac:dyDescent="0.25">
      <c r="A5" s="97" t="s">
        <v>51</v>
      </c>
      <c r="B5" s="98">
        <v>577.28485744502257</v>
      </c>
      <c r="C5" s="98">
        <v>629.53864572331986</v>
      </c>
      <c r="D5" s="98">
        <v>697.22908795968476</v>
      </c>
      <c r="E5" s="98">
        <v>624.67165474680235</v>
      </c>
      <c r="F5" s="98">
        <v>832.45969899378542</v>
      </c>
      <c r="G5" s="98">
        <v>874.93557115310807</v>
      </c>
      <c r="H5" s="98">
        <v>896.852703412511</v>
      </c>
      <c r="I5" s="98">
        <v>795.30079278015148</v>
      </c>
      <c r="J5" s="98">
        <v>840.86636565305037</v>
      </c>
      <c r="K5" s="98">
        <v>895.2621747413649</v>
      </c>
      <c r="L5" s="98">
        <v>816.72437309832708</v>
      </c>
      <c r="M5" s="98">
        <v>732.31989839270079</v>
      </c>
      <c r="N5" s="98">
        <v>671.15650076294821</v>
      </c>
      <c r="O5" s="98">
        <v>487.24864194042908</v>
      </c>
      <c r="P5" s="98">
        <v>454.21439357333736</v>
      </c>
      <c r="Q5" s="98">
        <v>417.31017868267099</v>
      </c>
      <c r="R5" s="98">
        <v>396.74688510148002</v>
      </c>
      <c r="S5" s="98">
        <v>777.81691429289299</v>
      </c>
      <c r="T5" s="98">
        <v>884.03072804638441</v>
      </c>
      <c r="U5" s="98">
        <v>545.07404344250051</v>
      </c>
      <c r="V5" s="98">
        <v>525.90934381572492</v>
      </c>
      <c r="W5" s="98">
        <v>465.60501029397903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115.51625972205316</v>
      </c>
      <c r="C9" s="122">
        <v>117.03592885193999</v>
      </c>
      <c r="D9" s="122">
        <v>113.1041742400547</v>
      </c>
      <c r="E9" s="122">
        <v>107.26053794451092</v>
      </c>
      <c r="F9" s="122">
        <v>111.79776895103912</v>
      </c>
      <c r="G9" s="122">
        <v>112.86671473775664</v>
      </c>
      <c r="H9" s="122">
        <v>105.57131289735501</v>
      </c>
      <c r="I9" s="122">
        <v>98.904629654711172</v>
      </c>
      <c r="J9" s="122">
        <v>97.596077608809125</v>
      </c>
      <c r="K9" s="122">
        <v>89.590070102877917</v>
      </c>
      <c r="L9" s="122">
        <v>86.183857621895157</v>
      </c>
      <c r="M9" s="122">
        <v>75.211286163787975</v>
      </c>
      <c r="N9" s="122">
        <v>66.038771869564357</v>
      </c>
      <c r="O9" s="122">
        <v>61.176344861628472</v>
      </c>
      <c r="P9" s="122">
        <v>59.635912887771774</v>
      </c>
      <c r="Q9" s="122">
        <v>57.929878121462387</v>
      </c>
      <c r="R9" s="122">
        <v>61.107903377429032</v>
      </c>
      <c r="S9" s="122">
        <v>70.623266706042045</v>
      </c>
      <c r="T9" s="122">
        <v>66.729106881467999</v>
      </c>
      <c r="U9" s="122">
        <v>60.776705954634402</v>
      </c>
      <c r="V9" s="122">
        <v>48.830550401363745</v>
      </c>
      <c r="W9" s="122">
        <v>47.41098043168563</v>
      </c>
      <c r="DA9" s="130" t="s">
        <v>2081</v>
      </c>
    </row>
    <row r="10" spans="1:105" ht="12" customHeight="1" x14ac:dyDescent="0.25">
      <c r="A10" s="97" t="s">
        <v>143</v>
      </c>
      <c r="B10" s="98">
        <v>51.501636608164503</v>
      </c>
      <c r="C10" s="98">
        <v>54.794191642881607</v>
      </c>
      <c r="D10" s="98">
        <v>51.882206076221152</v>
      </c>
      <c r="E10" s="98">
        <v>49.903243653072238</v>
      </c>
      <c r="F10" s="98">
        <v>51.012548179870606</v>
      </c>
      <c r="G10" s="98">
        <v>51.881418004680974</v>
      </c>
      <c r="H10" s="98">
        <v>48.542765366851519</v>
      </c>
      <c r="I10" s="98">
        <v>44.251475598850853</v>
      </c>
      <c r="J10" s="98">
        <v>44.239871428476086</v>
      </c>
      <c r="K10" s="98">
        <v>39.966341627483644</v>
      </c>
      <c r="L10" s="98">
        <v>39.659773153284135</v>
      </c>
      <c r="M10" s="98">
        <v>32.288330408616936</v>
      </c>
      <c r="N10" s="98">
        <v>28.672769057187764</v>
      </c>
      <c r="O10" s="98">
        <v>26.009593593530212</v>
      </c>
      <c r="P10" s="98">
        <v>25.305481341428219</v>
      </c>
      <c r="Q10" s="98">
        <v>23.22903824568689</v>
      </c>
      <c r="R10" s="98">
        <v>20.651721709817529</v>
      </c>
      <c r="S10" s="98">
        <v>21.589013129006727</v>
      </c>
      <c r="T10" s="98">
        <v>18.028667851745428</v>
      </c>
      <c r="U10" s="98">
        <v>17.682059184571454</v>
      </c>
      <c r="V10" s="98">
        <v>12.719197514208465</v>
      </c>
      <c r="W10" s="98">
        <v>10.524728097281608</v>
      </c>
      <c r="DA10" s="63" t="s">
        <v>2082</v>
      </c>
    </row>
    <row r="11" spans="1:105" ht="12" customHeight="1" x14ac:dyDescent="0.25">
      <c r="A11" s="97" t="s">
        <v>124</v>
      </c>
      <c r="B11" s="98">
        <v>64.000642695170441</v>
      </c>
      <c r="C11" s="98">
        <v>62.219052180472652</v>
      </c>
      <c r="D11" s="98">
        <v>61.213285568996298</v>
      </c>
      <c r="E11" s="98">
        <v>57.351358241197055</v>
      </c>
      <c r="F11" s="98">
        <v>60.776100290032346</v>
      </c>
      <c r="G11" s="98">
        <v>60.975929014129491</v>
      </c>
      <c r="H11" s="98">
        <v>57.017149303595595</v>
      </c>
      <c r="I11" s="98">
        <v>54.641360718392484</v>
      </c>
      <c r="J11" s="98">
        <v>53.340799748982789</v>
      </c>
      <c r="K11" s="98">
        <v>49.605419117689721</v>
      </c>
      <c r="L11" s="98">
        <v>46.5055125533856</v>
      </c>
      <c r="M11" s="98">
        <v>42.899289753749521</v>
      </c>
      <c r="N11" s="98">
        <v>37.349507030326542</v>
      </c>
      <c r="O11" s="98">
        <v>35.154114324687832</v>
      </c>
      <c r="P11" s="98">
        <v>34.307797195473029</v>
      </c>
      <c r="Q11" s="98">
        <v>34.691182520697346</v>
      </c>
      <c r="R11" s="98">
        <v>40.439787720571694</v>
      </c>
      <c r="S11" s="98">
        <v>49.002598829661288</v>
      </c>
      <c r="T11" s="98">
        <v>48.665213027889678</v>
      </c>
      <c r="U11" s="98">
        <v>43.056551862338956</v>
      </c>
      <c r="V11" s="98">
        <v>36.084379768007416</v>
      </c>
      <c r="W11" s="98">
        <v>36.862674050021326</v>
      </c>
      <c r="DA11" s="63" t="s">
        <v>2083</v>
      </c>
    </row>
    <row r="12" spans="1:105" ht="12" customHeight="1" x14ac:dyDescent="0.25">
      <c r="A12" s="97" t="s">
        <v>123</v>
      </c>
      <c r="B12" s="98">
        <v>1.398041871822462E-2</v>
      </c>
      <c r="C12" s="98">
        <v>2.268502858573021E-2</v>
      </c>
      <c r="D12" s="98">
        <v>8.6825948372483957E-3</v>
      </c>
      <c r="E12" s="98">
        <v>5.9360502416227175E-3</v>
      </c>
      <c r="F12" s="98">
        <v>9.1204811361607942E-3</v>
      </c>
      <c r="G12" s="98">
        <v>9.3677189461808513E-3</v>
      </c>
      <c r="H12" s="98">
        <v>1.1398226907905963E-2</v>
      </c>
      <c r="I12" s="98">
        <v>1.1793337467841995E-2</v>
      </c>
      <c r="J12" s="98">
        <v>1.5406431350263448E-2</v>
      </c>
      <c r="K12" s="98">
        <v>1.8309357704555971E-2</v>
      </c>
      <c r="L12" s="98">
        <v>1.8571915225428486E-2</v>
      </c>
      <c r="M12" s="98">
        <v>2.3666001421513549E-2</v>
      </c>
      <c r="N12" s="98">
        <v>1.6495782050043355E-2</v>
      </c>
      <c r="O12" s="98">
        <v>1.2636943410429079E-2</v>
      </c>
      <c r="P12" s="98">
        <v>2.2634350870527051E-2</v>
      </c>
      <c r="Q12" s="98">
        <v>9.657355078154465E-3</v>
      </c>
      <c r="R12" s="98">
        <v>1.6393947039812392E-2</v>
      </c>
      <c r="S12" s="98">
        <v>3.1654747374037097E-2</v>
      </c>
      <c r="T12" s="98">
        <v>3.5226001832900589E-2</v>
      </c>
      <c r="U12" s="98">
        <v>3.8094907723995541E-2</v>
      </c>
      <c r="V12" s="98">
        <v>2.6973119147864131E-2</v>
      </c>
      <c r="W12" s="98">
        <v>2.3578284382695915E-2</v>
      </c>
      <c r="DA12" s="63" t="s">
        <v>2084</v>
      </c>
    </row>
    <row r="13" spans="1:105" ht="12" customHeight="1" x14ac:dyDescent="0.25">
      <c r="A13" s="100" t="s">
        <v>50</v>
      </c>
      <c r="B13" s="101">
        <v>1.398041871822462E-2</v>
      </c>
      <c r="C13" s="101">
        <v>2.268502858573021E-2</v>
      </c>
      <c r="D13" s="101">
        <v>8.6825948372483957E-3</v>
      </c>
      <c r="E13" s="101">
        <v>5.9360502416227175E-3</v>
      </c>
      <c r="F13" s="101">
        <v>9.1204811361607942E-3</v>
      </c>
      <c r="G13" s="101">
        <v>9.3677189461808513E-3</v>
      </c>
      <c r="H13" s="101">
        <v>1.1398226907905963E-2</v>
      </c>
      <c r="I13" s="101">
        <v>1.1793337467841995E-2</v>
      </c>
      <c r="J13" s="101">
        <v>1.5406431350263448E-2</v>
      </c>
      <c r="K13" s="101">
        <v>1.8309357704555971E-2</v>
      </c>
      <c r="L13" s="101">
        <v>1.8571915225428486E-2</v>
      </c>
      <c r="M13" s="101">
        <v>2.3666001421513549E-2</v>
      </c>
      <c r="N13" s="101">
        <v>1.6495782050043355E-2</v>
      </c>
      <c r="O13" s="101">
        <v>1.2636943410429079E-2</v>
      </c>
      <c r="P13" s="101">
        <v>2.2634350870527051E-2</v>
      </c>
      <c r="Q13" s="101">
        <v>9.657355078154465E-3</v>
      </c>
      <c r="R13" s="101">
        <v>1.6393947039812392E-2</v>
      </c>
      <c r="S13" s="101">
        <v>3.1654747374037097E-2</v>
      </c>
      <c r="T13" s="101">
        <v>3.5226001832900589E-2</v>
      </c>
      <c r="U13" s="101">
        <v>3.8094907723995541E-2</v>
      </c>
      <c r="V13" s="101">
        <v>2.6973119147864131E-2</v>
      </c>
      <c r="W13" s="101">
        <v>2.3578284382695915E-2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65.084640160356486</v>
      </c>
      <c r="C19" s="122">
        <v>65.989846620454387</v>
      </c>
      <c r="D19" s="122">
        <v>66.983642296389988</v>
      </c>
      <c r="E19" s="122">
        <v>65.962249946663746</v>
      </c>
      <c r="F19" s="122">
        <v>68.721343258714228</v>
      </c>
      <c r="G19" s="122">
        <v>69.735940382755217</v>
      </c>
      <c r="H19" s="122">
        <v>69.855251200637284</v>
      </c>
      <c r="I19" s="122">
        <v>69.947759470409906</v>
      </c>
      <c r="J19" s="122">
        <v>70.930328398433375</v>
      </c>
      <c r="K19" s="122">
        <v>70.47107577391624</v>
      </c>
      <c r="L19" s="122">
        <v>68.236306583412457</v>
      </c>
      <c r="M19" s="122">
        <v>67.944366367760978</v>
      </c>
      <c r="N19" s="122">
        <v>59.814265029646442</v>
      </c>
      <c r="O19" s="122">
        <v>51.492497195950321</v>
      </c>
      <c r="P19" s="122">
        <v>50.238043534589288</v>
      </c>
      <c r="Q19" s="122">
        <v>49.197700363227298</v>
      </c>
      <c r="R19" s="122">
        <v>46.150677410780084</v>
      </c>
      <c r="S19" s="122">
        <v>50.983398249043645</v>
      </c>
      <c r="T19" s="122">
        <v>47.286153885987304</v>
      </c>
      <c r="U19" s="122">
        <v>43.32871095496786</v>
      </c>
      <c r="V19" s="122">
        <v>32.392719151256735</v>
      </c>
      <c r="W19" s="122">
        <v>28.674964028996719</v>
      </c>
      <c r="DA19" s="130" t="s">
        <v>2091</v>
      </c>
    </row>
    <row r="20" spans="1:105" ht="12" customHeight="1" x14ac:dyDescent="0.25">
      <c r="A20" s="97" t="s">
        <v>51</v>
      </c>
      <c r="B20" s="98">
        <v>58.259487019372123</v>
      </c>
      <c r="C20" s="98">
        <v>58.605784378508254</v>
      </c>
      <c r="D20" s="98">
        <v>59.146295934273674</v>
      </c>
      <c r="E20" s="98">
        <v>58.003401970289964</v>
      </c>
      <c r="F20" s="98">
        <v>59.379666377482565</v>
      </c>
      <c r="G20" s="98">
        <v>59.592733974228047</v>
      </c>
      <c r="H20" s="98">
        <v>59.130103057416271</v>
      </c>
      <c r="I20" s="98">
        <v>59.151355818572689</v>
      </c>
      <c r="J20" s="98">
        <v>60.03718788694804</v>
      </c>
      <c r="K20" s="98">
        <v>60.269684217744917</v>
      </c>
      <c r="L20" s="98">
        <v>59.458578132829857</v>
      </c>
      <c r="M20" s="98">
        <v>60.854827698767551</v>
      </c>
      <c r="N20" s="98">
        <v>54.040600181399995</v>
      </c>
      <c r="O20" s="98">
        <v>46.686628732775993</v>
      </c>
      <c r="P20" s="98">
        <v>45.422958722696812</v>
      </c>
      <c r="Q20" s="98">
        <v>43.780494296483575</v>
      </c>
      <c r="R20" s="98">
        <v>38.923040968141557</v>
      </c>
      <c r="S20" s="98">
        <v>40.689528094876664</v>
      </c>
      <c r="T20" s="98">
        <v>35.767532883791112</v>
      </c>
      <c r="U20" s="98">
        <v>33.325916170019511</v>
      </c>
      <c r="V20" s="98">
        <v>23.972348506907402</v>
      </c>
      <c r="W20" s="98">
        <v>19.836247713942765</v>
      </c>
      <c r="DA20" s="63" t="s">
        <v>2092</v>
      </c>
    </row>
    <row r="21" spans="1:105" ht="12" customHeight="1" x14ac:dyDescent="0.25">
      <c r="A21" s="97" t="s">
        <v>50</v>
      </c>
      <c r="B21" s="98">
        <v>6.8251531409843667</v>
      </c>
      <c r="C21" s="98">
        <v>7.3840622419461379</v>
      </c>
      <c r="D21" s="98">
        <v>7.8373463621163078</v>
      </c>
      <c r="E21" s="98">
        <v>7.9588479763737823</v>
      </c>
      <c r="F21" s="98">
        <v>9.3416768812316562</v>
      </c>
      <c r="G21" s="98">
        <v>10.143206408527178</v>
      </c>
      <c r="H21" s="98">
        <v>10.725148143221011</v>
      </c>
      <c r="I21" s="98">
        <v>10.796403651837222</v>
      </c>
      <c r="J21" s="98">
        <v>10.893140511485337</v>
      </c>
      <c r="K21" s="98">
        <v>10.201391556171322</v>
      </c>
      <c r="L21" s="98">
        <v>8.7777284505826021</v>
      </c>
      <c r="M21" s="98">
        <v>7.0895386689934261</v>
      </c>
      <c r="N21" s="98">
        <v>5.7736648482464448</v>
      </c>
      <c r="O21" s="98">
        <v>4.8058684631743303</v>
      </c>
      <c r="P21" s="98">
        <v>4.8150848118924738</v>
      </c>
      <c r="Q21" s="98">
        <v>5.4172060667437236</v>
      </c>
      <c r="R21" s="98">
        <v>7.2276364426385262</v>
      </c>
      <c r="S21" s="98">
        <v>10.293870154166978</v>
      </c>
      <c r="T21" s="98">
        <v>11.518621002196191</v>
      </c>
      <c r="U21" s="98">
        <v>10.00279478494835</v>
      </c>
      <c r="V21" s="98">
        <v>8.4203706443493314</v>
      </c>
      <c r="W21" s="98">
        <v>8.8387163150539561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3375.9148045645416</v>
      </c>
      <c r="C24" s="117">
        <f t="shared" si="7"/>
        <v>2956.9533843575687</v>
      </c>
      <c r="D24" s="117">
        <f t="shared" si="7"/>
        <v>2981.8703471201802</v>
      </c>
      <c r="E24" s="117">
        <f t="shared" si="7"/>
        <v>2971.0696173543865</v>
      </c>
      <c r="F24" s="117">
        <f t="shared" si="7"/>
        <v>3069.7421071821077</v>
      </c>
      <c r="G24" s="117">
        <f t="shared" si="7"/>
        <v>2996.5600013810867</v>
      </c>
      <c r="H24" s="117">
        <f t="shared" si="7"/>
        <v>2701.4732672793825</v>
      </c>
      <c r="I24" s="117">
        <f t="shared" si="7"/>
        <v>2643.090380438693</v>
      </c>
      <c r="J24" s="117">
        <f t="shared" si="7"/>
        <v>2522.1722083925542</v>
      </c>
      <c r="K24" s="117">
        <f t="shared" si="7"/>
        <v>2248.1553034573831</v>
      </c>
      <c r="L24" s="117">
        <f t="shared" si="7"/>
        <v>2207.8709498543776</v>
      </c>
      <c r="M24" s="117">
        <f t="shared" si="7"/>
        <v>1729.733050217111</v>
      </c>
      <c r="N24" s="117">
        <f t="shared" si="7"/>
        <v>1633.2987161481956</v>
      </c>
      <c r="O24" s="117">
        <f t="shared" si="7"/>
        <v>1411.7785455896319</v>
      </c>
      <c r="P24" s="117">
        <f t="shared" si="7"/>
        <v>1220.586201298539</v>
      </c>
      <c r="Q24" s="117">
        <f t="shared" si="7"/>
        <v>1232.6465366392531</v>
      </c>
      <c r="R24" s="117">
        <f t="shared" ref="R24:V24" si="8">R25+R28+R30+R39</f>
        <v>1324.6901120884929</v>
      </c>
      <c r="S24" s="117">
        <f t="shared" si="8"/>
        <v>1116.9506522593565</v>
      </c>
      <c r="T24" s="117">
        <f t="shared" si="8"/>
        <v>1292.1042812752717</v>
      </c>
      <c r="U24" s="117">
        <f t="shared" si="8"/>
        <v>1027.8041445294389</v>
      </c>
      <c r="V24" s="117">
        <f t="shared" si="8"/>
        <v>953.39039302750541</v>
      </c>
      <c r="W24" s="117">
        <f t="shared" ref="W24" si="9">W25+W28+W30+W39</f>
        <v>1016.3933400876678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2751.4447773066877</v>
      </c>
      <c r="C25" s="122">
        <f t="shared" si="10"/>
        <v>2399.7910817240759</v>
      </c>
      <c r="D25" s="122">
        <f t="shared" si="10"/>
        <v>2461.7331215166178</v>
      </c>
      <c r="E25" s="122">
        <f t="shared" si="10"/>
        <v>2500.9742798923862</v>
      </c>
      <c r="F25" s="122">
        <f t="shared" si="10"/>
        <v>2626.9179060250794</v>
      </c>
      <c r="G25" s="122">
        <f t="shared" si="10"/>
        <v>2588.5144682877872</v>
      </c>
      <c r="H25" s="122">
        <f t="shared" si="10"/>
        <v>2355.5527062435367</v>
      </c>
      <c r="I25" s="122">
        <f t="shared" si="10"/>
        <v>2324.7054159057225</v>
      </c>
      <c r="J25" s="122">
        <f t="shared" si="10"/>
        <v>2224.8980767575486</v>
      </c>
      <c r="K25" s="122">
        <f t="shared" si="10"/>
        <v>1987.285389592764</v>
      </c>
      <c r="L25" s="122">
        <f t="shared" si="10"/>
        <v>1972.4529420185161</v>
      </c>
      <c r="M25" s="122">
        <f t="shared" si="10"/>
        <v>1523.0718263642591</v>
      </c>
      <c r="N25" s="122">
        <f t="shared" si="10"/>
        <v>1448.0996120334039</v>
      </c>
      <c r="O25" s="122">
        <f t="shared" si="10"/>
        <v>1235.2366864688856</v>
      </c>
      <c r="P25" s="122">
        <f t="shared" si="10"/>
        <v>1048.7241345275811</v>
      </c>
      <c r="Q25" s="122">
        <f t="shared" si="10"/>
        <v>1066.2844473334521</v>
      </c>
      <c r="R25" s="122">
        <f t="shared" ref="R25:V25" si="11">SUM(R26:R27)</f>
        <v>1155.8152805549635</v>
      </c>
      <c r="S25" s="122">
        <f t="shared" si="11"/>
        <v>943.71088512498727</v>
      </c>
      <c r="T25" s="122">
        <f t="shared" si="11"/>
        <v>1129.5313317619987</v>
      </c>
      <c r="U25" s="122">
        <f t="shared" si="11"/>
        <v>894.69944950999991</v>
      </c>
      <c r="V25" s="122">
        <f t="shared" si="11"/>
        <v>836.32610644999988</v>
      </c>
      <c r="W25" s="122">
        <f t="shared" ref="W25" si="12">SUM(W26:W27)</f>
        <v>890.30309583000007</v>
      </c>
      <c r="DA25" s="130" t="s">
        <v>2096</v>
      </c>
    </row>
    <row r="26" spans="1:105" ht="12" customHeight="1" x14ac:dyDescent="0.25">
      <c r="A26" s="97" t="s">
        <v>74</v>
      </c>
      <c r="B26" s="98">
        <v>2751.4447773066877</v>
      </c>
      <c r="C26" s="98">
        <v>2399.7910817240759</v>
      </c>
      <c r="D26" s="98">
        <v>2461.7331215166178</v>
      </c>
      <c r="E26" s="98">
        <v>2500.9742798923862</v>
      </c>
      <c r="F26" s="98">
        <v>2626.9179060250794</v>
      </c>
      <c r="G26" s="98">
        <v>2588.5144682877872</v>
      </c>
      <c r="H26" s="98">
        <v>2355.5527062435367</v>
      </c>
      <c r="I26" s="98">
        <v>2324.7054159057225</v>
      </c>
      <c r="J26" s="98">
        <v>2224.8980767575486</v>
      </c>
      <c r="K26" s="98">
        <v>1987.285389592764</v>
      </c>
      <c r="L26" s="98">
        <v>1972.4529420185161</v>
      </c>
      <c r="M26" s="98">
        <v>1523.0718263642591</v>
      </c>
      <c r="N26" s="98">
        <v>1448.0996120334039</v>
      </c>
      <c r="O26" s="98">
        <v>1235.2366864688856</v>
      </c>
      <c r="P26" s="98">
        <v>1048.7241345275811</v>
      </c>
      <c r="Q26" s="98">
        <v>1066.2844473334521</v>
      </c>
      <c r="R26" s="98">
        <v>1155.8152805549635</v>
      </c>
      <c r="S26" s="98">
        <v>943.71088512498727</v>
      </c>
      <c r="T26" s="98">
        <v>1129.5313317619987</v>
      </c>
      <c r="U26" s="98">
        <v>894.69944950999991</v>
      </c>
      <c r="V26" s="98">
        <v>836.32610644999988</v>
      </c>
      <c r="W26" s="98">
        <v>890.30309583000007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519.71926208874368</v>
      </c>
      <c r="C30" s="122">
        <v>460.98000413438422</v>
      </c>
      <c r="D30" s="122">
        <v>427.52407438583424</v>
      </c>
      <c r="E30" s="122">
        <v>382.54748766659708</v>
      </c>
      <c r="F30" s="122">
        <v>358.46168555611382</v>
      </c>
      <c r="G30" s="122">
        <v>328.61716974908677</v>
      </c>
      <c r="H30" s="122">
        <v>274.21344256706243</v>
      </c>
      <c r="I30" s="122">
        <v>249.53338682477124</v>
      </c>
      <c r="J30" s="122">
        <v>231.59713414924812</v>
      </c>
      <c r="K30" s="122">
        <v>201.87962634168665</v>
      </c>
      <c r="L30" s="122">
        <v>182.38126319369789</v>
      </c>
      <c r="M30" s="122">
        <v>160.02151605776785</v>
      </c>
      <c r="N30" s="122">
        <v>142.43047613041222</v>
      </c>
      <c r="O30" s="122">
        <v>137.14042201880159</v>
      </c>
      <c r="P30" s="122">
        <v>134.07301800523837</v>
      </c>
      <c r="Q30" s="122">
        <v>129.13439963157424</v>
      </c>
      <c r="R30" s="122">
        <v>131.68182460888582</v>
      </c>
      <c r="S30" s="122">
        <v>134.98267111928664</v>
      </c>
      <c r="T30" s="122">
        <v>124.96779048382975</v>
      </c>
      <c r="U30" s="122">
        <v>103.51833490240867</v>
      </c>
      <c r="V30" s="122">
        <v>91.047823934294144</v>
      </c>
      <c r="W30" s="122">
        <v>98.043892926082847</v>
      </c>
      <c r="DA30" s="130" t="s">
        <v>2101</v>
      </c>
    </row>
    <row r="31" spans="1:105" ht="12" customHeight="1" x14ac:dyDescent="0.25">
      <c r="A31" s="97" t="s">
        <v>141</v>
      </c>
      <c r="B31" s="98">
        <v>519.60567537743111</v>
      </c>
      <c r="C31" s="98">
        <v>460.7957527232291</v>
      </c>
      <c r="D31" s="98">
        <v>427.45609629934052</v>
      </c>
      <c r="E31" s="98">
        <v>382.50426649515663</v>
      </c>
      <c r="F31" s="98">
        <v>358.40499755544511</v>
      </c>
      <c r="G31" s="98">
        <v>328.56403951348818</v>
      </c>
      <c r="H31" s="98">
        <v>274.15531324006042</v>
      </c>
      <c r="I31" s="98">
        <v>249.47783775074129</v>
      </c>
      <c r="J31" s="98">
        <v>231.53458853318102</v>
      </c>
      <c r="K31" s="98">
        <v>201.8162239746033</v>
      </c>
      <c r="L31" s="98">
        <v>182.31806643731366</v>
      </c>
      <c r="M31" s="98">
        <v>159.94642953475997</v>
      </c>
      <c r="N31" s="98">
        <v>142.37446269810238</v>
      </c>
      <c r="O31" s="98">
        <v>137.09294176244796</v>
      </c>
      <c r="P31" s="98">
        <v>133.98950958261642</v>
      </c>
      <c r="Q31" s="98">
        <v>129.10248969760178</v>
      </c>
      <c r="R31" s="98">
        <v>131.63572015010135</v>
      </c>
      <c r="S31" s="98">
        <v>134.9053816761986</v>
      </c>
      <c r="T31" s="98">
        <v>124.8855639808414</v>
      </c>
      <c r="U31" s="98">
        <v>103.43349891279784</v>
      </c>
      <c r="V31" s="98">
        <v>90.984210355764603</v>
      </c>
      <c r="W31" s="98">
        <v>97.981168773773334</v>
      </c>
      <c r="DA31" s="63" t="s">
        <v>2102</v>
      </c>
    </row>
    <row r="32" spans="1:105" ht="12" customHeight="1" x14ac:dyDescent="0.25">
      <c r="A32" s="97" t="s">
        <v>140</v>
      </c>
      <c r="B32" s="98">
        <v>0.11358671131257796</v>
      </c>
      <c r="C32" s="98">
        <v>0.18425141115512123</v>
      </c>
      <c r="D32" s="98">
        <v>6.7978086493726206E-2</v>
      </c>
      <c r="E32" s="98">
        <v>4.3221171440428557E-2</v>
      </c>
      <c r="F32" s="98">
        <v>5.6688000668690765E-2</v>
      </c>
      <c r="G32" s="98">
        <v>5.3130235598580232E-2</v>
      </c>
      <c r="H32" s="98">
        <v>5.8129327002033659E-2</v>
      </c>
      <c r="I32" s="98">
        <v>5.5549074029957783E-2</v>
      </c>
      <c r="J32" s="98">
        <v>6.2545616067110149E-2</v>
      </c>
      <c r="K32" s="98">
        <v>6.3402367083332134E-2</v>
      </c>
      <c r="L32" s="98">
        <v>6.3196756384240438E-2</v>
      </c>
      <c r="M32" s="98">
        <v>7.5086523007878284E-2</v>
      </c>
      <c r="N32" s="98">
        <v>5.6013432309834903E-2</v>
      </c>
      <c r="O32" s="98">
        <v>4.7480256353614914E-2</v>
      </c>
      <c r="P32" s="98">
        <v>8.3508422621942621E-2</v>
      </c>
      <c r="Q32" s="98">
        <v>3.1909933972452911E-2</v>
      </c>
      <c r="R32" s="98">
        <v>4.6104458784455918E-2</v>
      </c>
      <c r="S32" s="98">
        <v>7.728944308804736E-2</v>
      </c>
      <c r="T32" s="98">
        <v>8.2226502988348771E-2</v>
      </c>
      <c r="U32" s="98">
        <v>8.4835989610821477E-2</v>
      </c>
      <c r="V32" s="98">
        <v>6.3613578529534032E-2</v>
      </c>
      <c r="W32" s="98">
        <v>6.2724152309513045E-2</v>
      </c>
      <c r="DA32" s="63" t="s">
        <v>2103</v>
      </c>
    </row>
    <row r="33" spans="1:105" ht="12" customHeight="1" x14ac:dyDescent="0.25">
      <c r="A33" s="100" t="s">
        <v>50</v>
      </c>
      <c r="B33" s="101">
        <v>0.11358671131257796</v>
      </c>
      <c r="C33" s="101">
        <v>0.18425141115512123</v>
      </c>
      <c r="D33" s="101">
        <v>6.7978086493726206E-2</v>
      </c>
      <c r="E33" s="101">
        <v>4.3221171440428557E-2</v>
      </c>
      <c r="F33" s="101">
        <v>5.6688000668690765E-2</v>
      </c>
      <c r="G33" s="101">
        <v>5.3130235598580232E-2</v>
      </c>
      <c r="H33" s="101">
        <v>5.8129327002033659E-2</v>
      </c>
      <c r="I33" s="101">
        <v>5.5549074029957783E-2</v>
      </c>
      <c r="J33" s="101">
        <v>6.2545616067110149E-2</v>
      </c>
      <c r="K33" s="101">
        <v>6.3402367083332134E-2</v>
      </c>
      <c r="L33" s="101">
        <v>6.3196756384240438E-2</v>
      </c>
      <c r="M33" s="101">
        <v>7.5086523007878284E-2</v>
      </c>
      <c r="N33" s="101">
        <v>5.6013432309834903E-2</v>
      </c>
      <c r="O33" s="101">
        <v>4.7480256353614914E-2</v>
      </c>
      <c r="P33" s="101">
        <v>8.3508422621942621E-2</v>
      </c>
      <c r="Q33" s="101">
        <v>3.1909933972452911E-2</v>
      </c>
      <c r="R33" s="101">
        <v>4.6104458784455918E-2</v>
      </c>
      <c r="S33" s="101">
        <v>7.728944308804736E-2</v>
      </c>
      <c r="T33" s="101">
        <v>8.2226502988348771E-2</v>
      </c>
      <c r="U33" s="101">
        <v>8.4835989610821477E-2</v>
      </c>
      <c r="V33" s="101">
        <v>6.3613578529534032E-2</v>
      </c>
      <c r="W33" s="101">
        <v>6.2724152309513045E-2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104.75076516911028</v>
      </c>
      <c r="C39" s="122">
        <v>96.18229849910874</v>
      </c>
      <c r="D39" s="122">
        <v>92.613151217727946</v>
      </c>
      <c r="E39" s="122">
        <v>87.547849795403025</v>
      </c>
      <c r="F39" s="122">
        <v>84.36251560091425</v>
      </c>
      <c r="G39" s="122">
        <v>79.428363344212883</v>
      </c>
      <c r="H39" s="122">
        <v>71.707118468783207</v>
      </c>
      <c r="I39" s="122">
        <v>68.851577708199187</v>
      </c>
      <c r="J39" s="122">
        <v>65.676997485757326</v>
      </c>
      <c r="K39" s="122">
        <v>58.99028752293205</v>
      </c>
      <c r="L39" s="122">
        <v>53.036744642163931</v>
      </c>
      <c r="M39" s="122">
        <v>46.639707795084014</v>
      </c>
      <c r="N39" s="122">
        <v>42.768627984379528</v>
      </c>
      <c r="O39" s="122">
        <v>39.40143710194468</v>
      </c>
      <c r="P39" s="122">
        <v>37.789048765719556</v>
      </c>
      <c r="Q39" s="122">
        <v>37.227689674226582</v>
      </c>
      <c r="R39" s="122">
        <v>37.193006924643733</v>
      </c>
      <c r="S39" s="122">
        <v>38.257096015082737</v>
      </c>
      <c r="T39" s="122">
        <v>37.605159029443143</v>
      </c>
      <c r="U39" s="122">
        <v>29.586360117030242</v>
      </c>
      <c r="V39" s="122">
        <v>26.01646264321143</v>
      </c>
      <c r="W39" s="122">
        <v>28.046351331584759</v>
      </c>
      <c r="DA39" s="130" t="s">
        <v>2110</v>
      </c>
    </row>
    <row r="40" spans="1:105" ht="12" customHeight="1" x14ac:dyDescent="0.25">
      <c r="A40" s="97" t="s">
        <v>50</v>
      </c>
      <c r="B40" s="98">
        <v>104.75076516911028</v>
      </c>
      <c r="C40" s="98">
        <v>96.18229849910874</v>
      </c>
      <c r="D40" s="98">
        <v>92.613151217727946</v>
      </c>
      <c r="E40" s="98">
        <v>87.547849795403025</v>
      </c>
      <c r="F40" s="98">
        <v>84.36251560091425</v>
      </c>
      <c r="G40" s="98">
        <v>79.428363344212883</v>
      </c>
      <c r="H40" s="98">
        <v>71.707118468783207</v>
      </c>
      <c r="I40" s="98">
        <v>68.851577708199187</v>
      </c>
      <c r="J40" s="98">
        <v>65.676997485757326</v>
      </c>
      <c r="K40" s="98">
        <v>58.99028752293205</v>
      </c>
      <c r="L40" s="98">
        <v>53.036744642163931</v>
      </c>
      <c r="M40" s="98">
        <v>46.639707795084014</v>
      </c>
      <c r="N40" s="98">
        <v>42.768627984379528</v>
      </c>
      <c r="O40" s="98">
        <v>39.40143710194468</v>
      </c>
      <c r="P40" s="98">
        <v>37.789048765719556</v>
      </c>
      <c r="Q40" s="98">
        <v>37.227689674226582</v>
      </c>
      <c r="R40" s="98">
        <v>37.193006924643733</v>
      </c>
      <c r="S40" s="98">
        <v>38.257096015082737</v>
      </c>
      <c r="T40" s="98">
        <v>37.605159029443143</v>
      </c>
      <c r="U40" s="98">
        <v>29.586360117030242</v>
      </c>
      <c r="V40" s="98">
        <v>26.01646264321143</v>
      </c>
      <c r="W40" s="98">
        <v>28.046351331584759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7037.6293557040499</v>
      </c>
      <c r="C43" s="117">
        <f t="shared" si="14"/>
        <v>7029.2638745046434</v>
      </c>
      <c r="D43" s="117">
        <f t="shared" si="14"/>
        <v>6951.3616751210884</v>
      </c>
      <c r="E43" s="117">
        <f t="shared" si="14"/>
        <v>7729.1761582276758</v>
      </c>
      <c r="F43" s="117">
        <f t="shared" si="14"/>
        <v>8558.4897855842428</v>
      </c>
      <c r="G43" s="117">
        <f t="shared" si="14"/>
        <v>8305.3512220766897</v>
      </c>
      <c r="H43" s="117">
        <f t="shared" si="14"/>
        <v>7198.8543505627058</v>
      </c>
      <c r="I43" s="117">
        <f t="shared" si="14"/>
        <v>6906.7768768807191</v>
      </c>
      <c r="J43" s="117">
        <f t="shared" si="14"/>
        <v>6566.7696257977468</v>
      </c>
      <c r="K43" s="117">
        <f t="shared" si="14"/>
        <v>6241.3840688658847</v>
      </c>
      <c r="L43" s="117">
        <f t="shared" si="14"/>
        <v>6303.5893312021863</v>
      </c>
      <c r="M43" s="117">
        <f t="shared" si="14"/>
        <v>5344.101488729526</v>
      </c>
      <c r="N43" s="117">
        <f t="shared" si="14"/>
        <v>4965.4061296452091</v>
      </c>
      <c r="O43" s="117">
        <f t="shared" si="14"/>
        <v>5183.5755890454529</v>
      </c>
      <c r="P43" s="117">
        <f t="shared" si="14"/>
        <v>5202.2136846170333</v>
      </c>
      <c r="Q43" s="117">
        <f t="shared" si="14"/>
        <v>6225.5836487722199</v>
      </c>
      <c r="R43" s="117">
        <f t="shared" ref="R43:V43" si="15">R44+R47+R49+R58</f>
        <v>5370.2556933344604</v>
      </c>
      <c r="S43" s="117">
        <f t="shared" si="15"/>
        <v>5252.9126602276183</v>
      </c>
      <c r="T43" s="117">
        <f t="shared" si="15"/>
        <v>5490.0237930098019</v>
      </c>
      <c r="U43" s="117">
        <f t="shared" si="15"/>
        <v>4772.2370228877871</v>
      </c>
      <c r="V43" s="117">
        <f t="shared" si="15"/>
        <v>5126.9874370667831</v>
      </c>
      <c r="W43" s="117">
        <f t="shared" ref="W43" si="16">W44+W47+W49+W58</f>
        <v>4991.8752899744577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6268.7452983658004</v>
      </c>
      <c r="C44" s="122">
        <f t="shared" si="17"/>
        <v>6263.0746673333915</v>
      </c>
      <c r="D44" s="122">
        <f t="shared" si="17"/>
        <v>6214.3887055438827</v>
      </c>
      <c r="E44" s="122">
        <f t="shared" si="17"/>
        <v>7005.0517158029788</v>
      </c>
      <c r="F44" s="122">
        <f t="shared" si="17"/>
        <v>7838.7252033876621</v>
      </c>
      <c r="G44" s="122">
        <f t="shared" si="17"/>
        <v>7595.2180666711183</v>
      </c>
      <c r="H44" s="122">
        <f t="shared" si="17"/>
        <v>6535.1481999427215</v>
      </c>
      <c r="I44" s="122">
        <f t="shared" si="17"/>
        <v>6263.538388201935</v>
      </c>
      <c r="J44" s="122">
        <f t="shared" si="17"/>
        <v>5931.054193151208</v>
      </c>
      <c r="K44" s="122">
        <f t="shared" si="17"/>
        <v>5657.8437284767051</v>
      </c>
      <c r="L44" s="122">
        <f t="shared" si="17"/>
        <v>5752.361444591862</v>
      </c>
      <c r="M44" s="122">
        <f t="shared" si="17"/>
        <v>4817.3300823712225</v>
      </c>
      <c r="N44" s="122">
        <f t="shared" si="17"/>
        <v>4473.8360330624282</v>
      </c>
      <c r="O44" s="122">
        <f t="shared" si="17"/>
        <v>4640.1889813028474</v>
      </c>
      <c r="P44" s="122">
        <f t="shared" si="17"/>
        <v>4636.3606258845393</v>
      </c>
      <c r="Q44" s="122">
        <f t="shared" si="17"/>
        <v>5585.5145898555847</v>
      </c>
      <c r="R44" s="122">
        <f t="shared" ref="R44:V44" si="18">SUM(R45:R46)</f>
        <v>4796.8042163298196</v>
      </c>
      <c r="S44" s="122">
        <f t="shared" si="18"/>
        <v>4688.5554374295934</v>
      </c>
      <c r="T44" s="122">
        <f t="shared" si="18"/>
        <v>4926.7445688222006</v>
      </c>
      <c r="U44" s="122">
        <f t="shared" si="18"/>
        <v>4270.1470541182343</v>
      </c>
      <c r="V44" s="122">
        <f t="shared" si="18"/>
        <v>4603.0685552512477</v>
      </c>
      <c r="W44" s="122">
        <f t="shared" ref="W44" si="19">SUM(W45:W46)</f>
        <v>4472.5368028975918</v>
      </c>
      <c r="DA44" s="130" t="s">
        <v>2114</v>
      </c>
    </row>
    <row r="45" spans="1:105" ht="12" customHeight="1" x14ac:dyDescent="0.25">
      <c r="A45" s="97" t="s">
        <v>216</v>
      </c>
      <c r="B45" s="98">
        <v>6268.7452983658004</v>
      </c>
      <c r="C45" s="98">
        <v>6263.0746673333915</v>
      </c>
      <c r="D45" s="98">
        <v>6214.3887055438827</v>
      </c>
      <c r="E45" s="98">
        <v>7005.0517158029788</v>
      </c>
      <c r="F45" s="98">
        <v>7838.7252033876621</v>
      </c>
      <c r="G45" s="98">
        <v>7595.2180666711183</v>
      </c>
      <c r="H45" s="98">
        <v>6535.1481999427215</v>
      </c>
      <c r="I45" s="98">
        <v>6263.538388201935</v>
      </c>
      <c r="J45" s="98">
        <v>5931.054193151208</v>
      </c>
      <c r="K45" s="98">
        <v>5657.8437284767051</v>
      </c>
      <c r="L45" s="98">
        <v>5752.361444591862</v>
      </c>
      <c r="M45" s="98">
        <v>4817.3300823712225</v>
      </c>
      <c r="N45" s="98">
        <v>4473.8360330624282</v>
      </c>
      <c r="O45" s="98">
        <v>4640.1889813028474</v>
      </c>
      <c r="P45" s="98">
        <v>4636.3606258845393</v>
      </c>
      <c r="Q45" s="98">
        <v>5585.5145898555847</v>
      </c>
      <c r="R45" s="98">
        <v>4796.8042163298196</v>
      </c>
      <c r="S45" s="98">
        <v>4688.5554374295934</v>
      </c>
      <c r="T45" s="98">
        <v>4926.7445688222006</v>
      </c>
      <c r="U45" s="98">
        <v>4270.1470541182343</v>
      </c>
      <c r="V45" s="98">
        <v>4603.0685552512477</v>
      </c>
      <c r="W45" s="98">
        <v>4472.5368028975918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570.17677703419963</v>
      </c>
      <c r="C49" s="122">
        <v>575.82978786660647</v>
      </c>
      <c r="D49" s="122">
        <v>543.96854289611736</v>
      </c>
      <c r="E49" s="122">
        <v>529.5756605970239</v>
      </c>
      <c r="F49" s="122">
        <v>524.65487505233784</v>
      </c>
      <c r="G49" s="122">
        <v>524.00392452888366</v>
      </c>
      <c r="H49" s="122">
        <v>496.73782213727361</v>
      </c>
      <c r="I49" s="122">
        <v>485.55589571806564</v>
      </c>
      <c r="J49" s="122">
        <v>486.44490328879539</v>
      </c>
      <c r="K49" s="122">
        <v>445.29714140329509</v>
      </c>
      <c r="L49" s="122">
        <v>422.22552280814256</v>
      </c>
      <c r="M49" s="122">
        <v>405.43656514878035</v>
      </c>
      <c r="N49" s="122">
        <v>372.60901005757114</v>
      </c>
      <c r="O49" s="122">
        <v>418.74701761715068</v>
      </c>
      <c r="P49" s="122">
        <v>431.73713615546137</v>
      </c>
      <c r="Q49" s="122">
        <v>496.18270506441814</v>
      </c>
      <c r="R49" s="122">
        <v>424.29540691018002</v>
      </c>
      <c r="S49" s="122">
        <v>414.59165425040959</v>
      </c>
      <c r="T49" s="122">
        <v>416.38377057779729</v>
      </c>
      <c r="U49" s="122">
        <v>381.55430384176657</v>
      </c>
      <c r="V49" s="122">
        <v>411.98965834875207</v>
      </c>
      <c r="W49" s="122">
        <v>400.11600586240678</v>
      </c>
      <c r="DA49" s="130" t="s">
        <v>2119</v>
      </c>
    </row>
    <row r="50" spans="1:105" ht="12" customHeight="1" x14ac:dyDescent="0.25">
      <c r="A50" s="97" t="s">
        <v>138</v>
      </c>
      <c r="B50" s="98">
        <v>570.0559811746067</v>
      </c>
      <c r="C50" s="98">
        <v>575.60441833529558</v>
      </c>
      <c r="D50" s="98">
        <v>543.88470300242852</v>
      </c>
      <c r="E50" s="98">
        <v>529.51816763453644</v>
      </c>
      <c r="F50" s="98">
        <v>524.57466451863388</v>
      </c>
      <c r="G50" s="98">
        <v>523.92365454662411</v>
      </c>
      <c r="H50" s="98">
        <v>496.63718189879341</v>
      </c>
      <c r="I50" s="98">
        <v>485.44522038734846</v>
      </c>
      <c r="J50" s="98">
        <v>486.29131194889987</v>
      </c>
      <c r="K50" s="98">
        <v>445.12204665073551</v>
      </c>
      <c r="L50" s="98">
        <v>422.0535231397244</v>
      </c>
      <c r="M50" s="98">
        <v>405.2057185136299</v>
      </c>
      <c r="N50" s="98">
        <v>372.46403965928403</v>
      </c>
      <c r="O50" s="98">
        <v>418.60078323915349</v>
      </c>
      <c r="P50" s="98">
        <v>431.45883604448733</v>
      </c>
      <c r="Q50" s="98">
        <v>495.99980692791854</v>
      </c>
      <c r="R50" s="98">
        <v>424.12331317757145</v>
      </c>
      <c r="S50" s="98">
        <v>414.37632360323033</v>
      </c>
      <c r="T50" s="98">
        <v>416.12438904930855</v>
      </c>
      <c r="U50" s="98">
        <v>381.27601428726439</v>
      </c>
      <c r="V50" s="98">
        <v>411.70642371853216</v>
      </c>
      <c r="W50" s="98">
        <v>399.89522221354622</v>
      </c>
      <c r="DA50" s="63" t="s">
        <v>2120</v>
      </c>
    </row>
    <row r="51" spans="1:105" ht="12" customHeight="1" x14ac:dyDescent="0.25">
      <c r="A51" s="97" t="s">
        <v>137</v>
      </c>
      <c r="B51" s="98">
        <v>0.12079585959297051</v>
      </c>
      <c r="C51" s="98">
        <v>0.22536953131092508</v>
      </c>
      <c r="D51" s="98">
        <v>8.3839893688787415E-2</v>
      </c>
      <c r="E51" s="98">
        <v>5.7492962487511852E-2</v>
      </c>
      <c r="F51" s="98">
        <v>8.0210533703958198E-2</v>
      </c>
      <c r="G51" s="98">
        <v>8.0269982259499634E-2</v>
      </c>
      <c r="H51" s="98">
        <v>0.10064023848019142</v>
      </c>
      <c r="I51" s="98">
        <v>0.11067533071718097</v>
      </c>
      <c r="J51" s="98">
        <v>0.15359133989550855</v>
      </c>
      <c r="K51" s="98">
        <v>0.17509475255957474</v>
      </c>
      <c r="L51" s="98">
        <v>0.17199966841817219</v>
      </c>
      <c r="M51" s="98">
        <v>0.23084663515045356</v>
      </c>
      <c r="N51" s="98">
        <v>0.14497039828711022</v>
      </c>
      <c r="O51" s="98">
        <v>0.14623437799720396</v>
      </c>
      <c r="P51" s="98">
        <v>0.27830011097405849</v>
      </c>
      <c r="Q51" s="98">
        <v>0.18289813649958897</v>
      </c>
      <c r="R51" s="98">
        <v>0.17209373260857169</v>
      </c>
      <c r="S51" s="98">
        <v>0.21533064717924197</v>
      </c>
      <c r="T51" s="98">
        <v>0.25938152848876583</v>
      </c>
      <c r="U51" s="98">
        <v>0.27828955450217036</v>
      </c>
      <c r="V51" s="98">
        <v>0.28323463021992445</v>
      </c>
      <c r="W51" s="98">
        <v>0.22078364886058743</v>
      </c>
      <c r="DA51" s="63" t="s">
        <v>2121</v>
      </c>
    </row>
    <row r="52" spans="1:105" ht="12" customHeight="1" x14ac:dyDescent="0.25">
      <c r="A52" s="100" t="s">
        <v>216</v>
      </c>
      <c r="B52" s="101">
        <v>0.12079585959297051</v>
      </c>
      <c r="C52" s="101">
        <v>0.22536953131092508</v>
      </c>
      <c r="D52" s="101">
        <v>8.3839893688787415E-2</v>
      </c>
      <c r="E52" s="101">
        <v>5.7492962487511852E-2</v>
      </c>
      <c r="F52" s="101">
        <v>8.0210533703958198E-2</v>
      </c>
      <c r="G52" s="101">
        <v>8.0269982259499634E-2</v>
      </c>
      <c r="H52" s="101">
        <v>0.10064023848019142</v>
      </c>
      <c r="I52" s="101">
        <v>0.11067533071718097</v>
      </c>
      <c r="J52" s="101">
        <v>0.15359133989550855</v>
      </c>
      <c r="K52" s="101">
        <v>0.17509475255957474</v>
      </c>
      <c r="L52" s="101">
        <v>0.17199966841817219</v>
      </c>
      <c r="M52" s="101">
        <v>0.23084663515045356</v>
      </c>
      <c r="N52" s="101">
        <v>0.14497039828711022</v>
      </c>
      <c r="O52" s="101">
        <v>0.14623437799720396</v>
      </c>
      <c r="P52" s="101">
        <v>0.27830011097405849</v>
      </c>
      <c r="Q52" s="101">
        <v>0.18289813649958897</v>
      </c>
      <c r="R52" s="101">
        <v>0.17209373260857169</v>
      </c>
      <c r="S52" s="101">
        <v>0.21533064717924197</v>
      </c>
      <c r="T52" s="101">
        <v>0.25938152848876583</v>
      </c>
      <c r="U52" s="101">
        <v>0.27828955450217036</v>
      </c>
      <c r="V52" s="101">
        <v>0.28323463021992445</v>
      </c>
      <c r="W52" s="101">
        <v>0.22078364886058743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198.70728030404976</v>
      </c>
      <c r="C58" s="122">
        <v>190.35941930464546</v>
      </c>
      <c r="D58" s="122">
        <v>193.00442668108781</v>
      </c>
      <c r="E58" s="122">
        <v>194.54878182767297</v>
      </c>
      <c r="F58" s="122">
        <v>195.1097071442428</v>
      </c>
      <c r="G58" s="122">
        <v>186.1292308766873</v>
      </c>
      <c r="H58" s="122">
        <v>166.96832848271086</v>
      </c>
      <c r="I58" s="122">
        <v>157.68259296071881</v>
      </c>
      <c r="J58" s="122">
        <v>149.27052935774361</v>
      </c>
      <c r="K58" s="122">
        <v>138.24319898588382</v>
      </c>
      <c r="L58" s="122">
        <v>129.00236380218178</v>
      </c>
      <c r="M58" s="122">
        <v>121.33484120952302</v>
      </c>
      <c r="N58" s="122">
        <v>118.96108652521023</v>
      </c>
      <c r="O58" s="122">
        <v>124.63959012545436</v>
      </c>
      <c r="P58" s="122">
        <v>134.11592257703214</v>
      </c>
      <c r="Q58" s="122">
        <v>143.88635385221701</v>
      </c>
      <c r="R58" s="122">
        <v>149.15607009446131</v>
      </c>
      <c r="S58" s="122">
        <v>149.76556854761574</v>
      </c>
      <c r="T58" s="122">
        <v>146.89545360980466</v>
      </c>
      <c r="U58" s="122">
        <v>120.53566492778653</v>
      </c>
      <c r="V58" s="122">
        <v>111.92922346678326</v>
      </c>
      <c r="W58" s="122">
        <v>119.22248121445956</v>
      </c>
      <c r="DA58" s="130" t="s">
        <v>2128</v>
      </c>
    </row>
    <row r="59" spans="1:105" ht="12" customHeight="1" x14ac:dyDescent="0.25">
      <c r="A59" s="97" t="s">
        <v>50</v>
      </c>
      <c r="B59" s="98">
        <v>198.70728030404976</v>
      </c>
      <c r="C59" s="98">
        <v>190.35941930464546</v>
      </c>
      <c r="D59" s="98">
        <v>193.00442668108781</v>
      </c>
      <c r="E59" s="98">
        <v>194.54878182767297</v>
      </c>
      <c r="F59" s="98">
        <v>195.1097071442428</v>
      </c>
      <c r="G59" s="98">
        <v>186.1292308766873</v>
      </c>
      <c r="H59" s="98">
        <v>166.96832848271086</v>
      </c>
      <c r="I59" s="98">
        <v>157.68259296071881</v>
      </c>
      <c r="J59" s="98">
        <v>149.27052935774361</v>
      </c>
      <c r="K59" s="98">
        <v>138.24319898588382</v>
      </c>
      <c r="L59" s="98">
        <v>129.00236380218178</v>
      </c>
      <c r="M59" s="98">
        <v>121.33484120952302</v>
      </c>
      <c r="N59" s="98">
        <v>118.96108652521023</v>
      </c>
      <c r="O59" s="98">
        <v>124.63959012545436</v>
      </c>
      <c r="P59" s="98">
        <v>134.11592257703214</v>
      </c>
      <c r="Q59" s="98">
        <v>143.88635385221701</v>
      </c>
      <c r="R59" s="98">
        <v>149.15607009446131</v>
      </c>
      <c r="S59" s="98">
        <v>149.76556854761574</v>
      </c>
      <c r="T59" s="98">
        <v>146.89545360980466</v>
      </c>
      <c r="U59" s="98">
        <v>120.53566492778653</v>
      </c>
      <c r="V59" s="98">
        <v>111.92922346678326</v>
      </c>
      <c r="W59" s="98">
        <v>119.22248121445956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4721.0293475999988</v>
      </c>
      <c r="C62" s="117">
        <f t="shared" si="21"/>
        <v>5299.7015285999987</v>
      </c>
      <c r="D62" s="117">
        <f t="shared" si="21"/>
        <v>5940.9277156799999</v>
      </c>
      <c r="E62" s="117">
        <f t="shared" si="21"/>
        <v>6946.89056532</v>
      </c>
      <c r="F62" s="117">
        <f t="shared" si="21"/>
        <v>7116.5468915999982</v>
      </c>
      <c r="G62" s="117">
        <f t="shared" si="21"/>
        <v>7473.6290541600019</v>
      </c>
      <c r="H62" s="117">
        <f t="shared" si="21"/>
        <v>8588.7386640000004</v>
      </c>
      <c r="I62" s="117">
        <f t="shared" si="21"/>
        <v>8864.3070824400038</v>
      </c>
      <c r="J62" s="117">
        <f t="shared" si="21"/>
        <v>8538.2147347200025</v>
      </c>
      <c r="K62" s="117">
        <f t="shared" si="21"/>
        <v>8650.2708594000051</v>
      </c>
      <c r="L62" s="117">
        <f t="shared" si="21"/>
        <v>9999.286183440001</v>
      </c>
      <c r="M62" s="117">
        <f t="shared" si="21"/>
        <v>8014.2039900000027</v>
      </c>
      <c r="N62" s="117">
        <f t="shared" si="21"/>
        <v>8243.1761680800046</v>
      </c>
      <c r="O62" s="117">
        <f t="shared" si="21"/>
        <v>7501.0375598400014</v>
      </c>
      <c r="P62" s="117">
        <f t="shared" si="21"/>
        <v>7267.9837982399986</v>
      </c>
      <c r="Q62" s="117">
        <f t="shared" si="21"/>
        <v>7793.3471932800057</v>
      </c>
      <c r="R62" s="117">
        <f t="shared" ref="R62:V62" si="22">R63+R66+R68+R77</f>
        <v>7833.3859652400033</v>
      </c>
      <c r="S62" s="117">
        <f t="shared" si="22"/>
        <v>7806.2435510400001</v>
      </c>
      <c r="T62" s="117">
        <f t="shared" si="22"/>
        <v>8582.1892199999947</v>
      </c>
      <c r="U62" s="117">
        <f t="shared" si="22"/>
        <v>8120.0037600000023</v>
      </c>
      <c r="V62" s="117">
        <f t="shared" si="22"/>
        <v>8160.6201375599885</v>
      </c>
      <c r="W62" s="117">
        <f t="shared" ref="W62" si="23">W63+W66+W68+W77</f>
        <v>8536.8492000000024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3513.2370404154062</v>
      </c>
      <c r="C63" s="122">
        <f t="shared" si="24"/>
        <v>3913.7660879323648</v>
      </c>
      <c r="D63" s="122">
        <f t="shared" si="24"/>
        <v>4432.4372463321952</v>
      </c>
      <c r="E63" s="122">
        <f t="shared" si="24"/>
        <v>5265.2838403085716</v>
      </c>
      <c r="F63" s="122">
        <f t="shared" si="24"/>
        <v>5483.2949394004791</v>
      </c>
      <c r="G63" s="122">
        <f t="shared" si="24"/>
        <v>5748.131899399631</v>
      </c>
      <c r="H63" s="122">
        <f t="shared" si="24"/>
        <v>6514.9360570833351</v>
      </c>
      <c r="I63" s="122">
        <f t="shared" si="24"/>
        <v>6700.4212685059083</v>
      </c>
      <c r="J63" s="122">
        <f t="shared" si="24"/>
        <v>6364.8680420456931</v>
      </c>
      <c r="K63" s="122">
        <f t="shared" si="24"/>
        <v>6516.2591601362619</v>
      </c>
      <c r="L63" s="122">
        <f t="shared" si="24"/>
        <v>7731.6053549259368</v>
      </c>
      <c r="M63" s="122">
        <f t="shared" si="24"/>
        <v>5997.8351279401222</v>
      </c>
      <c r="N63" s="122">
        <f t="shared" si="24"/>
        <v>6124.6182174789992</v>
      </c>
      <c r="O63" s="122">
        <f t="shared" si="24"/>
        <v>5524.1008215879419</v>
      </c>
      <c r="P63" s="122">
        <f t="shared" si="24"/>
        <v>5291.5934732730557</v>
      </c>
      <c r="Q63" s="122">
        <f t="shared" si="24"/>
        <v>5605.0857897441647</v>
      </c>
      <c r="R63" s="122">
        <f t="shared" ref="R63:V63" si="25">SUM(R64:R65)</f>
        <v>5361.4464007003353</v>
      </c>
      <c r="S63" s="122">
        <f t="shared" si="25"/>
        <v>5363.7437551091834</v>
      </c>
      <c r="T63" s="122">
        <f t="shared" si="25"/>
        <v>6055.1174626630227</v>
      </c>
      <c r="U63" s="122">
        <f t="shared" si="25"/>
        <v>5668.5898309918921</v>
      </c>
      <c r="V63" s="122">
        <f t="shared" si="25"/>
        <v>5683.3799708712877</v>
      </c>
      <c r="W63" s="122">
        <f t="shared" ref="W63" si="26">SUM(W64:W65)</f>
        <v>5832.1112217538548</v>
      </c>
      <c r="DA63" s="130" t="s">
        <v>2132</v>
      </c>
    </row>
    <row r="64" spans="1:105" ht="12" customHeight="1" x14ac:dyDescent="0.25">
      <c r="A64" s="97" t="s">
        <v>217</v>
      </c>
      <c r="B64" s="98">
        <v>3513.2370404154062</v>
      </c>
      <c r="C64" s="98">
        <v>3913.7660879323648</v>
      </c>
      <c r="D64" s="98">
        <v>4432.4372463321952</v>
      </c>
      <c r="E64" s="98">
        <v>5265.2838403085716</v>
      </c>
      <c r="F64" s="98">
        <v>5483.2949394004791</v>
      </c>
      <c r="G64" s="98">
        <v>5748.131899399631</v>
      </c>
      <c r="H64" s="98">
        <v>6514.9360570833351</v>
      </c>
      <c r="I64" s="98">
        <v>6700.4212685059083</v>
      </c>
      <c r="J64" s="98">
        <v>6364.8680420456931</v>
      </c>
      <c r="K64" s="98">
        <v>6516.2591601362619</v>
      </c>
      <c r="L64" s="98">
        <v>7731.6053549259368</v>
      </c>
      <c r="M64" s="98">
        <v>5997.8351279401222</v>
      </c>
      <c r="N64" s="98">
        <v>6124.6182174789992</v>
      </c>
      <c r="O64" s="98">
        <v>5524.1008215879419</v>
      </c>
      <c r="P64" s="98">
        <v>5291.5934732730557</v>
      </c>
      <c r="Q64" s="98">
        <v>5605.0857897441647</v>
      </c>
      <c r="R64" s="98">
        <v>5361.4464007003353</v>
      </c>
      <c r="S64" s="98">
        <v>5363.7437551091834</v>
      </c>
      <c r="T64" s="98">
        <v>6055.1174626630227</v>
      </c>
      <c r="U64" s="98">
        <v>5668.5898309918921</v>
      </c>
      <c r="V64" s="98">
        <v>5683.3799708712877</v>
      </c>
      <c r="W64" s="98">
        <v>5832.1112217538548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856.8261052342184</v>
      </c>
      <c r="C68" s="122">
        <v>967.74201413490653</v>
      </c>
      <c r="D68" s="122">
        <v>1043.9833323167661</v>
      </c>
      <c r="E68" s="122">
        <v>1134.6633303437186</v>
      </c>
      <c r="F68" s="122">
        <v>1107.25330084233</v>
      </c>
      <c r="G68" s="122">
        <v>1167.4941245489622</v>
      </c>
      <c r="H68" s="122">
        <v>1341.1940550586762</v>
      </c>
      <c r="I68" s="122">
        <v>1406.5226159831839</v>
      </c>
      <c r="J68" s="122">
        <v>1415.8542164207781</v>
      </c>
      <c r="K68" s="122">
        <v>1385.8028468231641</v>
      </c>
      <c r="L68" s="122">
        <v>1504.4535388828169</v>
      </c>
      <c r="M68" s="122">
        <v>1387.3039478637497</v>
      </c>
      <c r="N68" s="122">
        <v>1458.653894086279</v>
      </c>
      <c r="O68" s="122">
        <v>1410.3986061740948</v>
      </c>
      <c r="P68" s="122">
        <v>1385.3544849103625</v>
      </c>
      <c r="Q68" s="122">
        <v>1509.57066949248</v>
      </c>
      <c r="R68" s="122">
        <v>1693.20405331404</v>
      </c>
      <c r="S68" s="122">
        <v>1669.0559047305671</v>
      </c>
      <c r="T68" s="122">
        <v>1678.918983588796</v>
      </c>
      <c r="U68" s="122">
        <v>1661.3853283928117</v>
      </c>
      <c r="V68" s="122">
        <v>1678.0002824359342</v>
      </c>
      <c r="W68" s="122">
        <v>1831.016530154277</v>
      </c>
      <c r="DA68" s="130" t="s">
        <v>2137</v>
      </c>
    </row>
    <row r="69" spans="1:105" ht="12" customHeight="1" x14ac:dyDescent="0.25">
      <c r="A69" s="97" t="s">
        <v>134</v>
      </c>
      <c r="B69" s="98">
        <v>856.65217672402753</v>
      </c>
      <c r="C69" s="98">
        <v>967.40632811776879</v>
      </c>
      <c r="D69" s="98">
        <v>1043.8298730456627</v>
      </c>
      <c r="E69" s="98">
        <v>1134.5345031940617</v>
      </c>
      <c r="F69" s="98">
        <v>1107.090104050535</v>
      </c>
      <c r="G69" s="98">
        <v>1167.3253470419979</v>
      </c>
      <c r="H69" s="98">
        <v>1340.9114192163372</v>
      </c>
      <c r="I69" s="98">
        <v>1406.1919555667496</v>
      </c>
      <c r="J69" s="98">
        <v>1415.42485196601</v>
      </c>
      <c r="K69" s="98">
        <v>1385.2739111532208</v>
      </c>
      <c r="L69" s="98">
        <v>1503.8052247215071</v>
      </c>
      <c r="M69" s="98">
        <v>1386.4406144488285</v>
      </c>
      <c r="N69" s="98">
        <v>1458.032021608592</v>
      </c>
      <c r="O69" s="98">
        <v>1409.9386322326486</v>
      </c>
      <c r="P69" s="98">
        <v>1384.5638826851143</v>
      </c>
      <c r="Q69" s="98">
        <v>1509.1768218162076</v>
      </c>
      <c r="R69" s="98">
        <v>1692.5427262059218</v>
      </c>
      <c r="S69" s="98">
        <v>1668.1432006405755</v>
      </c>
      <c r="T69" s="98">
        <v>1677.8704298170949</v>
      </c>
      <c r="U69" s="98">
        <v>1660.0929642755461</v>
      </c>
      <c r="V69" s="98">
        <v>1676.8965907277877</v>
      </c>
      <c r="W69" s="98">
        <v>1829.9216167354614</v>
      </c>
      <c r="DA69" s="63" t="s">
        <v>2138</v>
      </c>
    </row>
    <row r="70" spans="1:105" ht="12" customHeight="1" x14ac:dyDescent="0.25">
      <c r="A70" s="97" t="s">
        <v>133</v>
      </c>
      <c r="B70" s="98">
        <v>0.17392851019091363</v>
      </c>
      <c r="C70" s="98">
        <v>0.33568601713773283</v>
      </c>
      <c r="D70" s="98">
        <v>0.1534592711034834</v>
      </c>
      <c r="E70" s="98">
        <v>0.12882714965682621</v>
      </c>
      <c r="F70" s="98">
        <v>0.16319679179487506</v>
      </c>
      <c r="G70" s="98">
        <v>0.16877750696417351</v>
      </c>
      <c r="H70" s="98">
        <v>0.28263584233899847</v>
      </c>
      <c r="I70" s="98">
        <v>0.33066041643429905</v>
      </c>
      <c r="J70" s="98">
        <v>0.42936445476816371</v>
      </c>
      <c r="K70" s="98">
        <v>0.52893566994333663</v>
      </c>
      <c r="L70" s="98">
        <v>0.64831416130973218</v>
      </c>
      <c r="M70" s="98">
        <v>0.86333341492125693</v>
      </c>
      <c r="N70" s="98">
        <v>0.62187247768708154</v>
      </c>
      <c r="O70" s="98">
        <v>0.45997394144614673</v>
      </c>
      <c r="P70" s="98">
        <v>0.79060222524816104</v>
      </c>
      <c r="Q70" s="98">
        <v>0.39384767627241035</v>
      </c>
      <c r="R70" s="98">
        <v>0.6613271081182307</v>
      </c>
      <c r="S70" s="98">
        <v>0.91270408999152353</v>
      </c>
      <c r="T70" s="98">
        <v>1.0485537717011966</v>
      </c>
      <c r="U70" s="98">
        <v>1.2923641172655982</v>
      </c>
      <c r="V70" s="98">
        <v>1.1036917081465312</v>
      </c>
      <c r="W70" s="98">
        <v>1.094913418815596</v>
      </c>
      <c r="DA70" s="63" t="s">
        <v>2139</v>
      </c>
    </row>
    <row r="71" spans="1:105" ht="12" customHeight="1" x14ac:dyDescent="0.25">
      <c r="A71" s="100" t="s">
        <v>217</v>
      </c>
      <c r="B71" s="101">
        <v>0.17392851019091363</v>
      </c>
      <c r="C71" s="101">
        <v>0.33568601713773283</v>
      </c>
      <c r="D71" s="101">
        <v>0.1534592711034834</v>
      </c>
      <c r="E71" s="101">
        <v>0.12882714965682621</v>
      </c>
      <c r="F71" s="101">
        <v>0.16319679179487506</v>
      </c>
      <c r="G71" s="101">
        <v>0.16877750696417351</v>
      </c>
      <c r="H71" s="101">
        <v>0.28263584233899847</v>
      </c>
      <c r="I71" s="101">
        <v>0.33066041643429905</v>
      </c>
      <c r="J71" s="101">
        <v>0.42936445476816371</v>
      </c>
      <c r="K71" s="101">
        <v>0.52893566994333663</v>
      </c>
      <c r="L71" s="101">
        <v>0.64831416130973218</v>
      </c>
      <c r="M71" s="101">
        <v>0.86333341492125693</v>
      </c>
      <c r="N71" s="101">
        <v>0.62187247768708154</v>
      </c>
      <c r="O71" s="101">
        <v>0.45997394144614673</v>
      </c>
      <c r="P71" s="101">
        <v>0.79060222524816104</v>
      </c>
      <c r="Q71" s="101">
        <v>0.39384767627241035</v>
      </c>
      <c r="R71" s="101">
        <v>0.6613271081182307</v>
      </c>
      <c r="S71" s="101">
        <v>0.91270408999152353</v>
      </c>
      <c r="T71" s="101">
        <v>1.0485537717011966</v>
      </c>
      <c r="U71" s="101">
        <v>1.2923641172655982</v>
      </c>
      <c r="V71" s="101">
        <v>1.1036917081465312</v>
      </c>
      <c r="W71" s="101">
        <v>1.094913418815596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350.96620195037372</v>
      </c>
      <c r="C77" s="122">
        <v>418.1934265327273</v>
      </c>
      <c r="D77" s="122">
        <v>464.50713703103906</v>
      </c>
      <c r="E77" s="122">
        <v>546.94339466770953</v>
      </c>
      <c r="F77" s="122">
        <v>525.9986513571896</v>
      </c>
      <c r="G77" s="122">
        <v>558.00303021140928</v>
      </c>
      <c r="H77" s="122">
        <v>732.60855185799016</v>
      </c>
      <c r="I77" s="122">
        <v>757.36319795091129</v>
      </c>
      <c r="J77" s="122">
        <v>757.49247625353053</v>
      </c>
      <c r="K77" s="122">
        <v>748.20885244057979</v>
      </c>
      <c r="L77" s="122">
        <v>763.22728963124837</v>
      </c>
      <c r="M77" s="122">
        <v>629.06491419613008</v>
      </c>
      <c r="N77" s="122">
        <v>659.90405651472611</v>
      </c>
      <c r="O77" s="122">
        <v>566.53813207796463</v>
      </c>
      <c r="P77" s="122">
        <v>591.03584005658024</v>
      </c>
      <c r="Q77" s="122">
        <v>678.69073404336132</v>
      </c>
      <c r="R77" s="122">
        <v>778.73551122562787</v>
      </c>
      <c r="S77" s="122">
        <v>773.44389120024948</v>
      </c>
      <c r="T77" s="122">
        <v>848.1527737481764</v>
      </c>
      <c r="U77" s="122">
        <v>790.02860061529793</v>
      </c>
      <c r="V77" s="122">
        <v>799.23988425276639</v>
      </c>
      <c r="W77" s="122">
        <v>873.7214480918708</v>
      </c>
      <c r="DA77" s="130" t="s">
        <v>2146</v>
      </c>
    </row>
    <row r="78" spans="1:105" ht="12" customHeight="1" x14ac:dyDescent="0.25">
      <c r="A78" s="97" t="s">
        <v>192</v>
      </c>
      <c r="B78" s="98">
        <v>350.96620195037372</v>
      </c>
      <c r="C78" s="98">
        <v>418.1934265327273</v>
      </c>
      <c r="D78" s="98">
        <v>464.50713703103906</v>
      </c>
      <c r="E78" s="98">
        <v>546.94339466770953</v>
      </c>
      <c r="F78" s="98">
        <v>525.9986513571896</v>
      </c>
      <c r="G78" s="98">
        <v>558.00303021140928</v>
      </c>
      <c r="H78" s="98">
        <v>732.60855185799016</v>
      </c>
      <c r="I78" s="98">
        <v>757.36319795091129</v>
      </c>
      <c r="J78" s="98">
        <v>757.49247625353053</v>
      </c>
      <c r="K78" s="98">
        <v>748.20885244057979</v>
      </c>
      <c r="L78" s="98">
        <v>763.22728963124837</v>
      </c>
      <c r="M78" s="98">
        <v>629.06491419613008</v>
      </c>
      <c r="N78" s="98">
        <v>659.90405651472611</v>
      </c>
      <c r="O78" s="98">
        <v>566.53813207796463</v>
      </c>
      <c r="P78" s="98">
        <v>591.03584005658024</v>
      </c>
      <c r="Q78" s="98">
        <v>678.69073404336132</v>
      </c>
      <c r="R78" s="98">
        <v>778.73551122562787</v>
      </c>
      <c r="S78" s="98">
        <v>773.44389120024948</v>
      </c>
      <c r="T78" s="98">
        <v>848.1527737481764</v>
      </c>
      <c r="U78" s="98">
        <v>790.02860061529793</v>
      </c>
      <c r="V78" s="98">
        <v>799.23988425276639</v>
      </c>
      <c r="W78" s="98">
        <v>873.7214480918708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1068.4900884877513</v>
      </c>
      <c r="C81" s="117">
        <f t="shared" si="28"/>
        <v>988.29754784225224</v>
      </c>
      <c r="D81" s="117">
        <f t="shared" si="28"/>
        <v>927.23311854808617</v>
      </c>
      <c r="E81" s="117">
        <f t="shared" si="28"/>
        <v>838.9936184059311</v>
      </c>
      <c r="F81" s="117">
        <f t="shared" si="28"/>
        <v>789.20335189892421</v>
      </c>
      <c r="G81" s="117">
        <f t="shared" si="28"/>
        <v>744.03863043545221</v>
      </c>
      <c r="H81" s="117">
        <f t="shared" si="28"/>
        <v>668.18231900590706</v>
      </c>
      <c r="I81" s="117">
        <f t="shared" si="28"/>
        <v>661.84890602643895</v>
      </c>
      <c r="J81" s="117">
        <f t="shared" si="28"/>
        <v>675.5389469269553</v>
      </c>
      <c r="K81" s="117">
        <f t="shared" si="28"/>
        <v>698.88942522132857</v>
      </c>
      <c r="L81" s="117">
        <f t="shared" si="28"/>
        <v>741.36616521152064</v>
      </c>
      <c r="M81" s="117">
        <f t="shared" si="28"/>
        <v>806.934935733967</v>
      </c>
      <c r="N81" s="117">
        <f t="shared" si="28"/>
        <v>848.661273030139</v>
      </c>
      <c r="O81" s="117">
        <f t="shared" si="28"/>
        <v>938.57885572931377</v>
      </c>
      <c r="P81" s="117">
        <f t="shared" si="28"/>
        <v>960.34345938067622</v>
      </c>
      <c r="Q81" s="117">
        <f t="shared" si="28"/>
        <v>910.64057667252155</v>
      </c>
      <c r="R81" s="117">
        <f t="shared" ref="R81:V81" si="29">R82+R85+R87+R100</f>
        <v>858.26015558908284</v>
      </c>
      <c r="S81" s="117">
        <f t="shared" si="29"/>
        <v>818.93358519156357</v>
      </c>
      <c r="T81" s="117">
        <f t="shared" si="29"/>
        <v>746.41999728591531</v>
      </c>
      <c r="U81" s="117">
        <f t="shared" si="29"/>
        <v>636.00592986043898</v>
      </c>
      <c r="V81" s="117">
        <f t="shared" si="29"/>
        <v>583.99791524536749</v>
      </c>
      <c r="W81" s="117">
        <f t="shared" ref="W81" si="30">W82+W85+W87+W100</f>
        <v>618.12956841937989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893.33222070037527</v>
      </c>
      <c r="C87" s="122">
        <v>821.59103094297711</v>
      </c>
      <c r="D87" s="122">
        <v>765.91123148449583</v>
      </c>
      <c r="E87" s="122">
        <v>686.28048876309583</v>
      </c>
      <c r="F87" s="122">
        <v>642.097535379124</v>
      </c>
      <c r="G87" s="122">
        <v>601.50048664759959</v>
      </c>
      <c r="H87" s="122">
        <v>531.2216828552456</v>
      </c>
      <c r="I87" s="122">
        <v>517.38763145631754</v>
      </c>
      <c r="J87" s="122">
        <v>521.10017784140814</v>
      </c>
      <c r="K87" s="122">
        <v>530.38945054990882</v>
      </c>
      <c r="L87" s="122">
        <v>562.34656193885814</v>
      </c>
      <c r="M87" s="122">
        <v>613.28223560451295</v>
      </c>
      <c r="N87" s="122">
        <v>644.84772839151788</v>
      </c>
      <c r="O87" s="122">
        <v>724.87590661519653</v>
      </c>
      <c r="P87" s="122">
        <v>746.05428693337592</v>
      </c>
      <c r="Q87" s="122">
        <v>703.62390906405676</v>
      </c>
      <c r="R87" s="122">
        <v>666.66838167780372</v>
      </c>
      <c r="S87" s="122">
        <v>637.09722220857452</v>
      </c>
      <c r="T87" s="122">
        <v>573.50699813091171</v>
      </c>
      <c r="U87" s="122">
        <v>493.46906382189417</v>
      </c>
      <c r="V87" s="122">
        <v>452.64165884568581</v>
      </c>
      <c r="W87" s="122">
        <v>478.62629430912278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893.13696420489578</v>
      </c>
      <c r="C92" s="101">
        <v>821.27434278823205</v>
      </c>
      <c r="D92" s="101">
        <v>765.79419273215353</v>
      </c>
      <c r="E92" s="101">
        <v>686.20620974680082</v>
      </c>
      <c r="F92" s="101">
        <v>642.00058076528319</v>
      </c>
      <c r="G92" s="101">
        <v>601.40759759864693</v>
      </c>
      <c r="H92" s="101">
        <v>531.1153594159066</v>
      </c>
      <c r="I92" s="101">
        <v>517.26407636936312</v>
      </c>
      <c r="J92" s="101">
        <v>520.92554808803447</v>
      </c>
      <c r="K92" s="101">
        <v>530.16058741604411</v>
      </c>
      <c r="L92" s="101">
        <v>562.09322630790825</v>
      </c>
      <c r="M92" s="101">
        <v>612.94871631930516</v>
      </c>
      <c r="N92" s="101">
        <v>644.57789590443997</v>
      </c>
      <c r="O92" s="101">
        <v>724.62321267449067</v>
      </c>
      <c r="P92" s="101">
        <v>745.58445884912578</v>
      </c>
      <c r="Q92" s="101">
        <v>703.45405632461268</v>
      </c>
      <c r="R92" s="101">
        <v>666.44666090193493</v>
      </c>
      <c r="S92" s="101">
        <v>636.75386849283791</v>
      </c>
      <c r="T92" s="101">
        <v>573.14373356645683</v>
      </c>
      <c r="U92" s="101">
        <v>493.08831909017033</v>
      </c>
      <c r="V92" s="101">
        <v>452.34493573926443</v>
      </c>
      <c r="W92" s="101">
        <v>478.33796420001471</v>
      </c>
      <c r="DA92" s="131" t="s">
        <v>2160</v>
      </c>
    </row>
    <row r="93" spans="1:105" ht="12" customHeight="1" x14ac:dyDescent="0.25">
      <c r="A93" s="107" t="s">
        <v>123</v>
      </c>
      <c r="B93" s="104">
        <v>0.19525649547947285</v>
      </c>
      <c r="C93" s="104">
        <v>0.31668815474510864</v>
      </c>
      <c r="D93" s="104">
        <v>0.11703875234234444</v>
      </c>
      <c r="E93" s="104">
        <v>7.4279016294992367E-2</v>
      </c>
      <c r="F93" s="104">
        <v>9.6954613840758722E-2</v>
      </c>
      <c r="G93" s="104">
        <v>9.2889048952671249E-2</v>
      </c>
      <c r="H93" s="104">
        <v>0.10632343933901682</v>
      </c>
      <c r="I93" s="104">
        <v>0.12355508695440591</v>
      </c>
      <c r="J93" s="104">
        <v>0.17462975337362274</v>
      </c>
      <c r="K93" s="104">
        <v>0.22886313386476137</v>
      </c>
      <c r="L93" s="104">
        <v>0.25333563094994327</v>
      </c>
      <c r="M93" s="104">
        <v>0.33351928520782209</v>
      </c>
      <c r="N93" s="104">
        <v>0.26983248707788837</v>
      </c>
      <c r="O93" s="104">
        <v>0.252693940705844</v>
      </c>
      <c r="P93" s="104">
        <v>0.46982808425017347</v>
      </c>
      <c r="Q93" s="104">
        <v>0.16985273944411763</v>
      </c>
      <c r="R93" s="104">
        <v>0.22172077586874633</v>
      </c>
      <c r="S93" s="104">
        <v>0.34335371573662488</v>
      </c>
      <c r="T93" s="104">
        <v>0.36326456445492211</v>
      </c>
      <c r="U93" s="104">
        <v>0.380744731723832</v>
      </c>
      <c r="V93" s="104">
        <v>0.29672310642139882</v>
      </c>
      <c r="W93" s="104">
        <v>0.28833010910804885</v>
      </c>
      <c r="DA93" s="132" t="s">
        <v>2161</v>
      </c>
    </row>
    <row r="94" spans="1:105" ht="12" customHeight="1" x14ac:dyDescent="0.25">
      <c r="A94" s="108" t="s">
        <v>50</v>
      </c>
      <c r="B94" s="98">
        <v>0.19525649547947285</v>
      </c>
      <c r="C94" s="98">
        <v>0.31668815474510864</v>
      </c>
      <c r="D94" s="98">
        <v>0.11703875234234444</v>
      </c>
      <c r="E94" s="98">
        <v>7.4279016294992367E-2</v>
      </c>
      <c r="F94" s="98">
        <v>9.6954613840758722E-2</v>
      </c>
      <c r="G94" s="98">
        <v>9.2889048952671249E-2</v>
      </c>
      <c r="H94" s="98">
        <v>0.10632343933901682</v>
      </c>
      <c r="I94" s="98">
        <v>0.12355508695440591</v>
      </c>
      <c r="J94" s="98">
        <v>0.17462975337362274</v>
      </c>
      <c r="K94" s="98">
        <v>0.22886313386476137</v>
      </c>
      <c r="L94" s="98">
        <v>0.25333563094994327</v>
      </c>
      <c r="M94" s="98">
        <v>0.33351928520782209</v>
      </c>
      <c r="N94" s="98">
        <v>0.26983248707788837</v>
      </c>
      <c r="O94" s="98">
        <v>0.252693940705844</v>
      </c>
      <c r="P94" s="98">
        <v>0.46982808425017347</v>
      </c>
      <c r="Q94" s="98">
        <v>0.16985273944411763</v>
      </c>
      <c r="R94" s="98">
        <v>0.22172077586874633</v>
      </c>
      <c r="S94" s="98">
        <v>0.34335371573662488</v>
      </c>
      <c r="T94" s="98">
        <v>0.36326456445492211</v>
      </c>
      <c r="U94" s="98">
        <v>0.380744731723832</v>
      </c>
      <c r="V94" s="98">
        <v>0.29672310642139882</v>
      </c>
      <c r="W94" s="98">
        <v>0.28833010910804885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175.15786778737612</v>
      </c>
      <c r="C100" s="122">
        <v>166.70651689927519</v>
      </c>
      <c r="D100" s="122">
        <v>161.3218870635904</v>
      </c>
      <c r="E100" s="122">
        <v>152.71312964283527</v>
      </c>
      <c r="F100" s="122">
        <v>147.10581651980016</v>
      </c>
      <c r="G100" s="122">
        <v>142.53814378785256</v>
      </c>
      <c r="H100" s="122">
        <v>136.96063615066149</v>
      </c>
      <c r="I100" s="122">
        <v>144.46127457012145</v>
      </c>
      <c r="J100" s="122">
        <v>154.43876908554716</v>
      </c>
      <c r="K100" s="122">
        <v>168.49997467141969</v>
      </c>
      <c r="L100" s="122">
        <v>179.01960327266244</v>
      </c>
      <c r="M100" s="122">
        <v>193.6527001294541</v>
      </c>
      <c r="N100" s="122">
        <v>203.81354463862107</v>
      </c>
      <c r="O100" s="122">
        <v>213.70294911411722</v>
      </c>
      <c r="P100" s="122">
        <v>214.28917244730025</v>
      </c>
      <c r="Q100" s="122">
        <v>207.01666760846476</v>
      </c>
      <c r="R100" s="122">
        <v>191.59177391127909</v>
      </c>
      <c r="S100" s="122">
        <v>181.83636298298902</v>
      </c>
      <c r="T100" s="122">
        <v>172.91299915500358</v>
      </c>
      <c r="U100" s="122">
        <v>142.53686603854479</v>
      </c>
      <c r="V100" s="122">
        <v>131.35625639968171</v>
      </c>
      <c r="W100" s="122">
        <v>139.50327411025711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175.15786778737612</v>
      </c>
      <c r="C102" s="98">
        <v>166.70651689927519</v>
      </c>
      <c r="D102" s="98">
        <v>161.3218870635904</v>
      </c>
      <c r="E102" s="98">
        <v>152.71312964283527</v>
      </c>
      <c r="F102" s="98">
        <v>147.10581651980016</v>
      </c>
      <c r="G102" s="98">
        <v>142.53814378785256</v>
      </c>
      <c r="H102" s="98">
        <v>136.96063615066149</v>
      </c>
      <c r="I102" s="98">
        <v>144.46127457012145</v>
      </c>
      <c r="J102" s="98">
        <v>154.43876908554716</v>
      </c>
      <c r="K102" s="98">
        <v>168.49997467141969</v>
      </c>
      <c r="L102" s="98">
        <v>179.01960327266244</v>
      </c>
      <c r="M102" s="98">
        <v>193.6527001294541</v>
      </c>
      <c r="N102" s="98">
        <v>203.81354463862107</v>
      </c>
      <c r="O102" s="98">
        <v>213.70294911411722</v>
      </c>
      <c r="P102" s="98">
        <v>214.28917244730025</v>
      </c>
      <c r="Q102" s="98">
        <v>207.01666760846476</v>
      </c>
      <c r="R102" s="98">
        <v>191.59177391127909</v>
      </c>
      <c r="S102" s="98">
        <v>181.83636298298902</v>
      </c>
      <c r="T102" s="98">
        <v>172.91299915500358</v>
      </c>
      <c r="U102" s="98">
        <v>142.53686603854479</v>
      </c>
      <c r="V102" s="98">
        <v>131.35625639968171</v>
      </c>
      <c r="W102" s="98">
        <v>139.50327411025711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1.2892362687897523E-2</v>
      </c>
      <c r="C105" s="117">
        <f t="shared" si="35"/>
        <v>1.2262036772217965E-2</v>
      </c>
      <c r="D105" s="117">
        <f t="shared" si="35"/>
        <v>1.1967942745827888E-2</v>
      </c>
      <c r="E105" s="117">
        <f t="shared" si="35"/>
        <v>1.1336048663847426E-2</v>
      </c>
      <c r="F105" s="117">
        <f t="shared" si="35"/>
        <v>1.0747256221516963E-2</v>
      </c>
      <c r="G105" s="117">
        <f t="shared" si="35"/>
        <v>1.041141320695789E-2</v>
      </c>
      <c r="H105" s="117">
        <f t="shared" si="35"/>
        <v>9.6393532607705161E-3</v>
      </c>
      <c r="I105" s="117">
        <f t="shared" si="35"/>
        <v>9.8033733160517011E-3</v>
      </c>
      <c r="J105" s="117">
        <f t="shared" si="35"/>
        <v>9.7032473481777799E-3</v>
      </c>
      <c r="K105" s="117">
        <f t="shared" si="35"/>
        <v>9.2979841784575912E-3</v>
      </c>
      <c r="L105" s="117">
        <f t="shared" si="35"/>
        <v>9.0225327214312635E-3</v>
      </c>
      <c r="M105" s="117">
        <f t="shared" si="35"/>
        <v>9.1140197089833713E-3</v>
      </c>
      <c r="N105" s="117">
        <f t="shared" si="35"/>
        <v>8.4522423211463825E-3</v>
      </c>
      <c r="O105" s="117">
        <f t="shared" si="35"/>
        <v>8.0604561965131154E-3</v>
      </c>
      <c r="P105" s="117">
        <f t="shared" si="35"/>
        <v>7.5230760575385799E-3</v>
      </c>
      <c r="Q105" s="117">
        <f t="shared" si="35"/>
        <v>7.2980959195250439E-3</v>
      </c>
      <c r="R105" s="117">
        <f t="shared" ref="R105:V105" si="36">R106+R109+R111+R120</f>
        <v>7.3331005067146229E-3</v>
      </c>
      <c r="S105" s="117">
        <f t="shared" si="36"/>
        <v>7.8140471840340998E-3</v>
      </c>
      <c r="T105" s="117">
        <f t="shared" si="36"/>
        <v>8.0988640173819734E-3</v>
      </c>
      <c r="U105" s="117">
        <f t="shared" si="36"/>
        <v>7.1123189320201965E-3</v>
      </c>
      <c r="V105" s="117">
        <f t="shared" si="36"/>
        <v>7.116026966143032E-3</v>
      </c>
      <c r="W105" s="117">
        <f t="shared" ref="W105" si="37">W106+W109+W111+W120</f>
        <v>7.2096685719119464E-3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1.2892362687897523E-2</v>
      </c>
      <c r="C120" s="122">
        <v>1.2262036772217965E-2</v>
      </c>
      <c r="D120" s="122">
        <v>1.1967942745827888E-2</v>
      </c>
      <c r="E120" s="122">
        <v>1.1336048663847426E-2</v>
      </c>
      <c r="F120" s="122">
        <v>1.0747256221516963E-2</v>
      </c>
      <c r="G120" s="122">
        <v>1.041141320695789E-2</v>
      </c>
      <c r="H120" s="122">
        <v>9.6393532607705161E-3</v>
      </c>
      <c r="I120" s="122">
        <v>9.8033733160517011E-3</v>
      </c>
      <c r="J120" s="122">
        <v>9.7032473481777799E-3</v>
      </c>
      <c r="K120" s="122">
        <v>9.2979841784575912E-3</v>
      </c>
      <c r="L120" s="122">
        <v>9.0225327214312635E-3</v>
      </c>
      <c r="M120" s="122">
        <v>9.1140197089833713E-3</v>
      </c>
      <c r="N120" s="122">
        <v>8.4522423211463825E-3</v>
      </c>
      <c r="O120" s="122">
        <v>8.0604561965131154E-3</v>
      </c>
      <c r="P120" s="122">
        <v>7.5230760575385799E-3</v>
      </c>
      <c r="Q120" s="122">
        <v>7.2980959195250439E-3</v>
      </c>
      <c r="R120" s="122">
        <v>7.3331005067146229E-3</v>
      </c>
      <c r="S120" s="122">
        <v>7.8140471840340998E-3</v>
      </c>
      <c r="T120" s="122">
        <v>8.0988640173819734E-3</v>
      </c>
      <c r="U120" s="122">
        <v>7.1123189320201965E-3</v>
      </c>
      <c r="V120" s="122">
        <v>7.116026966143032E-3</v>
      </c>
      <c r="W120" s="122">
        <v>7.2096685719119464E-3</v>
      </c>
      <c r="DA120" s="130" t="s">
        <v>2187</v>
      </c>
    </row>
    <row r="121" spans="1:105" ht="12" customHeight="1" x14ac:dyDescent="0.25">
      <c r="A121" s="97" t="s">
        <v>50</v>
      </c>
      <c r="B121" s="98">
        <v>1.2892362687897523E-2</v>
      </c>
      <c r="C121" s="98">
        <v>1.2262036772217965E-2</v>
      </c>
      <c r="D121" s="98">
        <v>1.1967942745827888E-2</v>
      </c>
      <c r="E121" s="98">
        <v>1.1336048663847426E-2</v>
      </c>
      <c r="F121" s="98">
        <v>1.0747256221516963E-2</v>
      </c>
      <c r="G121" s="98">
        <v>1.041141320695789E-2</v>
      </c>
      <c r="H121" s="98">
        <v>9.6393532607705161E-3</v>
      </c>
      <c r="I121" s="98">
        <v>9.8033733160517011E-3</v>
      </c>
      <c r="J121" s="98">
        <v>9.7032473481777799E-3</v>
      </c>
      <c r="K121" s="98">
        <v>9.2979841784575912E-3</v>
      </c>
      <c r="L121" s="98">
        <v>9.0225327214312635E-3</v>
      </c>
      <c r="M121" s="98">
        <v>9.1140197089833713E-3</v>
      </c>
      <c r="N121" s="98">
        <v>8.4522423211463825E-3</v>
      </c>
      <c r="O121" s="98">
        <v>8.0604561965131154E-3</v>
      </c>
      <c r="P121" s="98">
        <v>7.5230760575385799E-3</v>
      </c>
      <c r="Q121" s="98">
        <v>7.2980959195250439E-3</v>
      </c>
      <c r="R121" s="98">
        <v>7.3331005067146229E-3</v>
      </c>
      <c r="S121" s="98">
        <v>7.8140471840340998E-3</v>
      </c>
      <c r="T121" s="98">
        <v>8.0988640173819734E-3</v>
      </c>
      <c r="U121" s="98">
        <v>7.1123189320201965E-3</v>
      </c>
      <c r="V121" s="98">
        <v>7.116026966143032E-3</v>
      </c>
      <c r="W121" s="98">
        <v>7.2096685719119464E-3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2205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22.798812869932249</v>
      </c>
      <c r="C143" s="117">
        <f t="shared" si="49"/>
        <v>26.083943211191382</v>
      </c>
      <c r="D143" s="117">
        <f t="shared" si="49"/>
        <v>32.394171713462015</v>
      </c>
      <c r="E143" s="117">
        <f t="shared" si="49"/>
        <v>39.56297503392878</v>
      </c>
      <c r="F143" s="117">
        <f t="shared" si="49"/>
        <v>48.006848508350878</v>
      </c>
      <c r="G143" s="117">
        <f t="shared" si="49"/>
        <v>56.452182430503157</v>
      </c>
      <c r="H143" s="117">
        <f t="shared" si="49"/>
        <v>61.596165415971072</v>
      </c>
      <c r="I143" s="117">
        <f t="shared" si="49"/>
        <v>65.923884254782308</v>
      </c>
      <c r="J143" s="117">
        <f t="shared" si="49"/>
        <v>67.476409327472311</v>
      </c>
      <c r="K143" s="117">
        <f t="shared" si="49"/>
        <v>67.180131196553802</v>
      </c>
      <c r="L143" s="117">
        <f t="shared" si="49"/>
        <v>71.928947624662896</v>
      </c>
      <c r="M143" s="117">
        <f t="shared" si="49"/>
        <v>74.700526023578533</v>
      </c>
      <c r="N143" s="117">
        <f t="shared" si="49"/>
        <v>76.363101227912807</v>
      </c>
      <c r="O143" s="117">
        <f t="shared" si="49"/>
        <v>83.111411320285669</v>
      </c>
      <c r="P143" s="117">
        <f t="shared" si="49"/>
        <v>94.720841418931983</v>
      </c>
      <c r="Q143" s="117">
        <f t="shared" si="49"/>
        <v>104.02241126866656</v>
      </c>
      <c r="R143" s="117">
        <f t="shared" ref="R143:V143" si="50">R144+R146+R148+R157</f>
        <v>123.37111102230774</v>
      </c>
      <c r="S143" s="117">
        <f t="shared" si="50"/>
        <v>139.54211551477113</v>
      </c>
      <c r="T143" s="117">
        <f t="shared" si="50"/>
        <v>145.35635255221518</v>
      </c>
      <c r="U143" s="117">
        <f t="shared" si="50"/>
        <v>138.27364804517202</v>
      </c>
      <c r="V143" s="117">
        <f t="shared" si="50"/>
        <v>139.82159872921522</v>
      </c>
      <c r="W143" s="117">
        <f t="shared" ref="W143" si="51">W144+W146+W148+W157</f>
        <v>156.18520716652804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18.974396935798897</v>
      </c>
      <c r="C148" s="122">
        <v>21.572908085563384</v>
      </c>
      <c r="D148" s="122">
        <v>26.51820606037764</v>
      </c>
      <c r="E148" s="122">
        <v>32.173598970169458</v>
      </c>
      <c r="F148" s="122">
        <v>38.787258106227227</v>
      </c>
      <c r="G148" s="122">
        <v>45.221009531875595</v>
      </c>
      <c r="H148" s="122">
        <v>48.696331766601958</v>
      </c>
      <c r="I148" s="122">
        <v>51.453121557302197</v>
      </c>
      <c r="J148" s="122">
        <v>52.191563300306193</v>
      </c>
      <c r="K148" s="122">
        <v>51.363926422315004</v>
      </c>
      <c r="L148" s="122">
        <v>55.00305640834592</v>
      </c>
      <c r="M148" s="122">
        <v>57.259995402568592</v>
      </c>
      <c r="N148" s="122">
        <v>58.490219466358333</v>
      </c>
      <c r="O148" s="122">
        <v>64.649326322395112</v>
      </c>
      <c r="P148" s="122">
        <v>74.218997043673255</v>
      </c>
      <c r="Q148" s="122">
        <v>81.120317967335893</v>
      </c>
      <c r="R148" s="122">
        <v>96.48583880815066</v>
      </c>
      <c r="S148" s="122">
        <v>108.80610513537879</v>
      </c>
      <c r="T148" s="122">
        <v>111.70144172119473</v>
      </c>
      <c r="U148" s="122">
        <v>107.26823338527178</v>
      </c>
      <c r="V148" s="122">
        <v>108.47629533110617</v>
      </c>
      <c r="W148" s="122">
        <v>121.307085144973</v>
      </c>
      <c r="DA148" s="130" t="s">
        <v>2213</v>
      </c>
    </row>
    <row r="149" spans="1:105" ht="12" customHeight="1" x14ac:dyDescent="0.25">
      <c r="A149" s="97" t="s">
        <v>124</v>
      </c>
      <c r="B149" s="98">
        <v>18.970239688985803</v>
      </c>
      <c r="C149" s="98">
        <v>21.566141244650026</v>
      </c>
      <c r="D149" s="98">
        <v>26.515130938759</v>
      </c>
      <c r="E149" s="98">
        <v>32.170098863597062</v>
      </c>
      <c r="F149" s="98">
        <v>38.781061484946576</v>
      </c>
      <c r="G149" s="98">
        <v>45.21365353942447</v>
      </c>
      <c r="H149" s="98">
        <v>48.686088963498847</v>
      </c>
      <c r="I149" s="98">
        <v>51.440680756872432</v>
      </c>
      <c r="J149" s="98">
        <v>52.174811554074211</v>
      </c>
      <c r="K149" s="98">
        <v>51.343494375748598</v>
      </c>
      <c r="L149" s="98">
        <v>54.979786323804738</v>
      </c>
      <c r="M149" s="98">
        <v>57.229823980701418</v>
      </c>
      <c r="N149" s="98">
        <v>58.466321903508017</v>
      </c>
      <c r="O149" s="98">
        <v>64.627229339808139</v>
      </c>
      <c r="P149" s="98">
        <v>74.171192921751697</v>
      </c>
      <c r="Q149" s="98">
        <v>81.097354287374159</v>
      </c>
      <c r="R149" s="98">
        <v>96.44628811772013</v>
      </c>
      <c r="S149" s="98">
        <v>108.73563794640533</v>
      </c>
      <c r="T149" s="98">
        <v>111.62228008352297</v>
      </c>
      <c r="U149" s="98">
        <v>107.18161195806788</v>
      </c>
      <c r="V149" s="98">
        <v>108.40325424808933</v>
      </c>
      <c r="W149" s="98">
        <v>121.23283438391056</v>
      </c>
      <c r="DA149" s="63" t="s">
        <v>2214</v>
      </c>
    </row>
    <row r="150" spans="1:105" ht="12" customHeight="1" x14ac:dyDescent="0.25">
      <c r="A150" s="97" t="s">
        <v>123</v>
      </c>
      <c r="B150" s="98">
        <v>4.1572468130931725E-3</v>
      </c>
      <c r="C150" s="98">
        <v>6.7668409133570216E-3</v>
      </c>
      <c r="D150" s="98">
        <v>3.0751216186379231E-3</v>
      </c>
      <c r="E150" s="98">
        <v>3.5001065723931314E-3</v>
      </c>
      <c r="F150" s="98">
        <v>6.1966212806481118E-3</v>
      </c>
      <c r="G150" s="98">
        <v>7.355992451120885E-3</v>
      </c>
      <c r="H150" s="98">
        <v>1.0242803103110383E-2</v>
      </c>
      <c r="I150" s="98">
        <v>1.2440800429765456E-2</v>
      </c>
      <c r="J150" s="98">
        <v>1.6751746231980138E-2</v>
      </c>
      <c r="K150" s="98">
        <v>2.0432046566408117E-2</v>
      </c>
      <c r="L150" s="98">
        <v>2.3270084541178966E-2</v>
      </c>
      <c r="M150" s="98">
        <v>3.0171421867172598E-2</v>
      </c>
      <c r="N150" s="98">
        <v>2.3897562850315732E-2</v>
      </c>
      <c r="O150" s="98">
        <v>2.2096982586978418E-2</v>
      </c>
      <c r="P150" s="98">
        <v>4.7804121921555399E-2</v>
      </c>
      <c r="Q150" s="98">
        <v>2.2963679961730515E-2</v>
      </c>
      <c r="R150" s="98">
        <v>3.9550690430528126E-2</v>
      </c>
      <c r="S150" s="98">
        <v>7.0467188973446421E-2</v>
      </c>
      <c r="T150" s="98">
        <v>7.9161637671755103E-2</v>
      </c>
      <c r="U150" s="98">
        <v>8.6621427203905893E-2</v>
      </c>
      <c r="V150" s="98">
        <v>7.3041083016847114E-2</v>
      </c>
      <c r="W150" s="98">
        <v>7.4250761062437817E-2</v>
      </c>
      <c r="DA150" s="63" t="s">
        <v>2215</v>
      </c>
    </row>
    <row r="151" spans="1:105" ht="12" customHeight="1" x14ac:dyDescent="0.25">
      <c r="A151" s="100" t="s">
        <v>50</v>
      </c>
      <c r="B151" s="101">
        <v>4.1572468130931725E-3</v>
      </c>
      <c r="C151" s="101">
        <v>6.7668409133570216E-3</v>
      </c>
      <c r="D151" s="101">
        <v>3.0751216186379231E-3</v>
      </c>
      <c r="E151" s="101">
        <v>3.5001065723931314E-3</v>
      </c>
      <c r="F151" s="101">
        <v>6.1966212806481118E-3</v>
      </c>
      <c r="G151" s="101">
        <v>7.355992451120885E-3</v>
      </c>
      <c r="H151" s="101">
        <v>1.0242803103110383E-2</v>
      </c>
      <c r="I151" s="101">
        <v>1.2440800429765456E-2</v>
      </c>
      <c r="J151" s="101">
        <v>1.6751746231980138E-2</v>
      </c>
      <c r="K151" s="101">
        <v>2.0432046566408117E-2</v>
      </c>
      <c r="L151" s="101">
        <v>2.3270084541178966E-2</v>
      </c>
      <c r="M151" s="101">
        <v>3.0171421867172598E-2</v>
      </c>
      <c r="N151" s="101">
        <v>2.3897562850315732E-2</v>
      </c>
      <c r="O151" s="101">
        <v>2.2096982586978418E-2</v>
      </c>
      <c r="P151" s="101">
        <v>4.7804121921555399E-2</v>
      </c>
      <c r="Q151" s="101">
        <v>2.2963679961730515E-2</v>
      </c>
      <c r="R151" s="101">
        <v>3.9550690430528126E-2</v>
      </c>
      <c r="S151" s="101">
        <v>7.0467188973446421E-2</v>
      </c>
      <c r="T151" s="101">
        <v>7.9161637671755103E-2</v>
      </c>
      <c r="U151" s="101">
        <v>8.6621427203905893E-2</v>
      </c>
      <c r="V151" s="101">
        <v>7.3041083016847114E-2</v>
      </c>
      <c r="W151" s="101">
        <v>7.4250761062437817E-2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3.8244159341333535</v>
      </c>
      <c r="C157" s="122">
        <v>4.5110351256279975</v>
      </c>
      <c r="D157" s="122">
        <v>5.8759656530843758</v>
      </c>
      <c r="E157" s="122">
        <v>7.3893760637593191</v>
      </c>
      <c r="F157" s="122">
        <v>9.2195904021236483</v>
      </c>
      <c r="G157" s="122">
        <v>11.231172898627563</v>
      </c>
      <c r="H157" s="122">
        <v>12.899833649369118</v>
      </c>
      <c r="I157" s="122">
        <v>14.470762697480112</v>
      </c>
      <c r="J157" s="122">
        <v>15.284846027166124</v>
      </c>
      <c r="K157" s="122">
        <v>15.816204774238795</v>
      </c>
      <c r="L157" s="122">
        <v>16.925891216316977</v>
      </c>
      <c r="M157" s="122">
        <v>17.440530621009948</v>
      </c>
      <c r="N157" s="122">
        <v>17.872881761554481</v>
      </c>
      <c r="O157" s="122">
        <v>18.462084997890564</v>
      </c>
      <c r="P157" s="122">
        <v>20.501844375258724</v>
      </c>
      <c r="Q157" s="122">
        <v>22.902093301330662</v>
      </c>
      <c r="R157" s="122">
        <v>26.885272214157087</v>
      </c>
      <c r="S157" s="122">
        <v>30.736010379392347</v>
      </c>
      <c r="T157" s="122">
        <v>33.654910831020445</v>
      </c>
      <c r="U157" s="122">
        <v>31.005414659900236</v>
      </c>
      <c r="V157" s="122">
        <v>31.345303398109039</v>
      </c>
      <c r="W157" s="122">
        <v>34.87812202155505</v>
      </c>
      <c r="DA157" s="130" t="s">
        <v>2222</v>
      </c>
    </row>
    <row r="158" spans="1:105" ht="12" customHeight="1" x14ac:dyDescent="0.25">
      <c r="A158" s="97" t="s">
        <v>50</v>
      </c>
      <c r="B158" s="98">
        <v>3.8244159341333535</v>
      </c>
      <c r="C158" s="98">
        <v>4.5110351256279975</v>
      </c>
      <c r="D158" s="98">
        <v>5.8759656530843758</v>
      </c>
      <c r="E158" s="98">
        <v>7.3893760637593191</v>
      </c>
      <c r="F158" s="98">
        <v>9.2195904021236483</v>
      </c>
      <c r="G158" s="98">
        <v>11.231172898627563</v>
      </c>
      <c r="H158" s="98">
        <v>12.899833649369118</v>
      </c>
      <c r="I158" s="98">
        <v>14.470762697480112</v>
      </c>
      <c r="J158" s="98">
        <v>15.284846027166124</v>
      </c>
      <c r="K158" s="98">
        <v>15.816204774238795</v>
      </c>
      <c r="L158" s="98">
        <v>16.925891216316977</v>
      </c>
      <c r="M158" s="98">
        <v>17.440530621009948</v>
      </c>
      <c r="N158" s="98">
        <v>17.872881761554481</v>
      </c>
      <c r="O158" s="98">
        <v>18.462084997890564</v>
      </c>
      <c r="P158" s="98">
        <v>20.501844375258724</v>
      </c>
      <c r="Q158" s="98">
        <v>22.902093301330662</v>
      </c>
      <c r="R158" s="98">
        <v>26.885272214157087</v>
      </c>
      <c r="S158" s="98">
        <v>30.736010379392347</v>
      </c>
      <c r="T158" s="98">
        <v>33.654910831020445</v>
      </c>
      <c r="U158" s="98">
        <v>31.005414659900236</v>
      </c>
      <c r="V158" s="98">
        <v>31.345303398109039</v>
      </c>
      <c r="W158" s="98">
        <v>34.87812202155505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340.09197515616484</v>
      </c>
      <c r="C161" s="117">
        <f t="shared" si="54"/>
        <v>376.93626283656704</v>
      </c>
      <c r="D161" s="117">
        <f t="shared" si="54"/>
        <v>398.7261891884898</v>
      </c>
      <c r="E161" s="117">
        <f t="shared" si="54"/>
        <v>421.165793341604</v>
      </c>
      <c r="F161" s="117">
        <f t="shared" si="54"/>
        <v>462.93062939775143</v>
      </c>
      <c r="G161" s="117">
        <f t="shared" si="54"/>
        <v>512.16494032145965</v>
      </c>
      <c r="H161" s="117">
        <f t="shared" si="54"/>
        <v>539.36015382904338</v>
      </c>
      <c r="I161" s="117">
        <f t="shared" si="54"/>
        <v>551.64602095835176</v>
      </c>
      <c r="J161" s="117">
        <f t="shared" si="54"/>
        <v>547.54870081610625</v>
      </c>
      <c r="K161" s="117">
        <f t="shared" si="54"/>
        <v>533.40827408311065</v>
      </c>
      <c r="L161" s="117">
        <f t="shared" si="54"/>
        <v>561.12384853534411</v>
      </c>
      <c r="M161" s="117">
        <f t="shared" si="54"/>
        <v>554.09142885194865</v>
      </c>
      <c r="N161" s="117">
        <f t="shared" si="54"/>
        <v>535.79908364560026</v>
      </c>
      <c r="O161" s="117">
        <f t="shared" si="54"/>
        <v>499.95693276784777</v>
      </c>
      <c r="P161" s="117">
        <f t="shared" si="54"/>
        <v>446.17158541053664</v>
      </c>
      <c r="Q161" s="117">
        <f t="shared" si="54"/>
        <v>413.03114228891343</v>
      </c>
      <c r="R161" s="117">
        <f t="shared" ref="R161:V161" si="55">R162+R164+R166+R175</f>
        <v>430.72274047490259</v>
      </c>
      <c r="S161" s="117">
        <f t="shared" si="55"/>
        <v>440.4394316683123</v>
      </c>
      <c r="T161" s="117">
        <f t="shared" si="55"/>
        <v>444.39515542086195</v>
      </c>
      <c r="U161" s="117">
        <f t="shared" si="55"/>
        <v>403.02606780322606</v>
      </c>
      <c r="V161" s="117">
        <f t="shared" si="55"/>
        <v>389.87132949265617</v>
      </c>
      <c r="W161" s="117">
        <f t="shared" ref="W161" si="56">W162+W164+W166+W175</f>
        <v>411.39644443393962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283.04374775713268</v>
      </c>
      <c r="C166" s="122">
        <v>311.76132213558128</v>
      </c>
      <c r="D166" s="122">
        <v>327.15735897481807</v>
      </c>
      <c r="E166" s="122">
        <v>342.6047472360242</v>
      </c>
      <c r="F166" s="122">
        <v>374.34151340501882</v>
      </c>
      <c r="G166" s="122">
        <v>410.78727327273612</v>
      </c>
      <c r="H166" s="122">
        <v>426.62144670173126</v>
      </c>
      <c r="I166" s="122">
        <v>431.15242232440198</v>
      </c>
      <c r="J166" s="122">
        <v>424.34926185233525</v>
      </c>
      <c r="K166" s="122">
        <v>408.40142179237461</v>
      </c>
      <c r="L166" s="122">
        <v>429.95889675035716</v>
      </c>
      <c r="M166" s="122">
        <v>426.07301011976119</v>
      </c>
      <c r="N166" s="122">
        <v>411.56616718875625</v>
      </c>
      <c r="O166" s="122">
        <v>389.07763078681313</v>
      </c>
      <c r="P166" s="122">
        <v>347.86755196316329</v>
      </c>
      <c r="Q166" s="122">
        <v>320.27061418910608</v>
      </c>
      <c r="R166" s="122">
        <v>335.42439592792402</v>
      </c>
      <c r="S166" s="122">
        <v>342.07444877040257</v>
      </c>
      <c r="T166" s="122">
        <v>339.61225180233959</v>
      </c>
      <c r="U166" s="122">
        <v>311.03831931036399</v>
      </c>
      <c r="V166" s="122">
        <v>301.05608288175478</v>
      </c>
      <c r="W166" s="122">
        <v>318.32286338542002</v>
      </c>
      <c r="DA166" s="130" t="s">
        <v>2230</v>
      </c>
    </row>
    <row r="167" spans="1:105" ht="12" customHeight="1" x14ac:dyDescent="0.25">
      <c r="A167" s="97" t="s">
        <v>124</v>
      </c>
      <c r="B167" s="98">
        <v>282.98189194769594</v>
      </c>
      <c r="C167" s="98">
        <v>311.66097955175178</v>
      </c>
      <c r="D167" s="98">
        <v>327.11697521880211</v>
      </c>
      <c r="E167" s="98">
        <v>342.57028666691656</v>
      </c>
      <c r="F167" s="98">
        <v>374.28658628309995</v>
      </c>
      <c r="G167" s="98">
        <v>410.72487419772693</v>
      </c>
      <c r="H167" s="98">
        <v>426.53750953294366</v>
      </c>
      <c r="I167" s="98">
        <v>431.05608442964177</v>
      </c>
      <c r="J167" s="98">
        <v>424.22320653647785</v>
      </c>
      <c r="K167" s="98">
        <v>408.24474682499277</v>
      </c>
      <c r="L167" s="98">
        <v>429.78423456735186</v>
      </c>
      <c r="M167" s="98">
        <v>425.84752415446292</v>
      </c>
      <c r="N167" s="98">
        <v>411.39583268748538</v>
      </c>
      <c r="O167" s="98">
        <v>388.94991598402265</v>
      </c>
      <c r="P167" s="98">
        <v>347.65724121295563</v>
      </c>
      <c r="Q167" s="98">
        <v>320.19836194436238</v>
      </c>
      <c r="R167" s="98">
        <v>335.31377716245595</v>
      </c>
      <c r="S167" s="98">
        <v>341.88891124423094</v>
      </c>
      <c r="T167" s="98">
        <v>339.40417739519279</v>
      </c>
      <c r="U167" s="98">
        <v>310.8122647780238</v>
      </c>
      <c r="V167" s="98">
        <v>300.87035121600093</v>
      </c>
      <c r="W167" s="98">
        <v>318.14678360791288</v>
      </c>
      <c r="DA167" s="63" t="s">
        <v>2231</v>
      </c>
    </row>
    <row r="168" spans="1:105" ht="12" customHeight="1" x14ac:dyDescent="0.25">
      <c r="A168" s="97" t="s">
        <v>123</v>
      </c>
      <c r="B168" s="98">
        <v>6.1855809436749211E-2</v>
      </c>
      <c r="C168" s="98">
        <v>0.10034258382949417</v>
      </c>
      <c r="D168" s="98">
        <v>4.038375601595965E-2</v>
      </c>
      <c r="E168" s="98">
        <v>3.4460569107619562E-2</v>
      </c>
      <c r="F168" s="98">
        <v>5.4927121918889543E-2</v>
      </c>
      <c r="G168" s="98">
        <v>6.239907500919184E-2</v>
      </c>
      <c r="H168" s="98">
        <v>8.3937168787608471E-2</v>
      </c>
      <c r="I168" s="98">
        <v>9.6337894760185061E-2</v>
      </c>
      <c r="J168" s="98">
        <v>0.12605531585739099</v>
      </c>
      <c r="K168" s="98">
        <v>0.15667496738185277</v>
      </c>
      <c r="L168" s="98">
        <v>0.17466218300531483</v>
      </c>
      <c r="M168" s="98">
        <v>0.22548596529828971</v>
      </c>
      <c r="N168" s="98">
        <v>0.1703345012708504</v>
      </c>
      <c r="O168" s="98">
        <v>0.12771480279046421</v>
      </c>
      <c r="P168" s="98">
        <v>0.21031075020765072</v>
      </c>
      <c r="Q168" s="98">
        <v>7.2252244743718302E-2</v>
      </c>
      <c r="R168" s="98">
        <v>0.11061876546805428</v>
      </c>
      <c r="S168" s="98">
        <v>0.18553752617165531</v>
      </c>
      <c r="T168" s="98">
        <v>0.20807440714677142</v>
      </c>
      <c r="U168" s="98">
        <v>0.22605453234017725</v>
      </c>
      <c r="V168" s="98">
        <v>0.18573166575382352</v>
      </c>
      <c r="W168" s="98">
        <v>0.17607977750713746</v>
      </c>
      <c r="DA168" s="63" t="s">
        <v>2232</v>
      </c>
    </row>
    <row r="169" spans="1:105" ht="12" customHeight="1" x14ac:dyDescent="0.25">
      <c r="A169" s="100" t="s">
        <v>50</v>
      </c>
      <c r="B169" s="101">
        <v>6.1855809436749211E-2</v>
      </c>
      <c r="C169" s="101">
        <v>0.10034258382949417</v>
      </c>
      <c r="D169" s="101">
        <v>4.038375601595965E-2</v>
      </c>
      <c r="E169" s="101">
        <v>3.4460569107619562E-2</v>
      </c>
      <c r="F169" s="101">
        <v>5.4927121918889543E-2</v>
      </c>
      <c r="G169" s="101">
        <v>6.239907500919184E-2</v>
      </c>
      <c r="H169" s="101">
        <v>8.3937168787608471E-2</v>
      </c>
      <c r="I169" s="101">
        <v>9.6337894760185061E-2</v>
      </c>
      <c r="J169" s="101">
        <v>0.12605531585739099</v>
      </c>
      <c r="K169" s="101">
        <v>0.15667496738185277</v>
      </c>
      <c r="L169" s="101">
        <v>0.17466218300531483</v>
      </c>
      <c r="M169" s="101">
        <v>0.22548596529828971</v>
      </c>
      <c r="N169" s="101">
        <v>0.1703345012708504</v>
      </c>
      <c r="O169" s="101">
        <v>0.12771480279046421</v>
      </c>
      <c r="P169" s="101">
        <v>0.21031075020765072</v>
      </c>
      <c r="Q169" s="101">
        <v>7.2252244743718302E-2</v>
      </c>
      <c r="R169" s="101">
        <v>0.11061876546805428</v>
      </c>
      <c r="S169" s="101">
        <v>0.18553752617165531</v>
      </c>
      <c r="T169" s="101">
        <v>0.20807440714677142</v>
      </c>
      <c r="U169" s="101">
        <v>0.22605453234017725</v>
      </c>
      <c r="V169" s="101">
        <v>0.18573166575382352</v>
      </c>
      <c r="W169" s="101">
        <v>0.17607977750713746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57.048227399032172</v>
      </c>
      <c r="C175" s="122">
        <v>65.174940700985772</v>
      </c>
      <c r="D175" s="122">
        <v>71.568830213671731</v>
      </c>
      <c r="E175" s="122">
        <v>78.561046105579805</v>
      </c>
      <c r="F175" s="122">
        <v>88.589115992732602</v>
      </c>
      <c r="G175" s="122">
        <v>101.3776670487235</v>
      </c>
      <c r="H175" s="122">
        <v>112.73870712731208</v>
      </c>
      <c r="I175" s="122">
        <v>120.49359863394977</v>
      </c>
      <c r="J175" s="122">
        <v>123.19943896377106</v>
      </c>
      <c r="K175" s="122">
        <v>125.00685229073602</v>
      </c>
      <c r="L175" s="122">
        <v>131.16495178498693</v>
      </c>
      <c r="M175" s="122">
        <v>128.0184187321874</v>
      </c>
      <c r="N175" s="122">
        <v>124.23291645684398</v>
      </c>
      <c r="O175" s="122">
        <v>110.87930198103464</v>
      </c>
      <c r="P175" s="122">
        <v>98.304033447373371</v>
      </c>
      <c r="Q175" s="122">
        <v>92.760528099807331</v>
      </c>
      <c r="R175" s="122">
        <v>95.298344546978598</v>
      </c>
      <c r="S175" s="122">
        <v>98.364982897909741</v>
      </c>
      <c r="T175" s="122">
        <v>104.78290361852238</v>
      </c>
      <c r="U175" s="122">
        <v>91.987748492862039</v>
      </c>
      <c r="V175" s="122">
        <v>88.815246610901411</v>
      </c>
      <c r="W175" s="122">
        <v>93.073581048519586</v>
      </c>
      <c r="DA175" s="130" t="s">
        <v>2239</v>
      </c>
    </row>
    <row r="176" spans="1:105" ht="12" customHeight="1" x14ac:dyDescent="0.25">
      <c r="A176" s="97" t="s">
        <v>50</v>
      </c>
      <c r="B176" s="98">
        <v>57.048227399032172</v>
      </c>
      <c r="C176" s="98">
        <v>65.174940700985772</v>
      </c>
      <c r="D176" s="98">
        <v>71.568830213671731</v>
      </c>
      <c r="E176" s="98">
        <v>78.561046105579805</v>
      </c>
      <c r="F176" s="98">
        <v>88.589115992732602</v>
      </c>
      <c r="G176" s="98">
        <v>101.3776670487235</v>
      </c>
      <c r="H176" s="98">
        <v>112.73870712731208</v>
      </c>
      <c r="I176" s="98">
        <v>120.49359863394977</v>
      </c>
      <c r="J176" s="98">
        <v>123.19943896377106</v>
      </c>
      <c r="K176" s="98">
        <v>125.00685229073602</v>
      </c>
      <c r="L176" s="98">
        <v>131.16495178498693</v>
      </c>
      <c r="M176" s="98">
        <v>128.0184187321874</v>
      </c>
      <c r="N176" s="98">
        <v>124.23291645684398</v>
      </c>
      <c r="O176" s="98">
        <v>110.87930198103464</v>
      </c>
      <c r="P176" s="98">
        <v>98.304033447373371</v>
      </c>
      <c r="Q176" s="98">
        <v>92.760528099807331</v>
      </c>
      <c r="R176" s="98">
        <v>95.298344546978598</v>
      </c>
      <c r="S176" s="98">
        <v>98.364982897909741</v>
      </c>
      <c r="T176" s="98">
        <v>104.78290361852238</v>
      </c>
      <c r="U176" s="98">
        <v>91.987748492862039</v>
      </c>
      <c r="V176" s="98">
        <v>88.815246610901411</v>
      </c>
      <c r="W176" s="98">
        <v>93.073581048519586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6353.0993687969831</v>
      </c>
      <c r="C3" s="117">
        <f t="shared" si="0"/>
        <v>6698.5398521402121</v>
      </c>
      <c r="D3" s="117">
        <f t="shared" si="0"/>
        <v>7112.9690755270076</v>
      </c>
      <c r="E3" s="117">
        <f t="shared" si="0"/>
        <v>6599.8998230891057</v>
      </c>
      <c r="F3" s="117">
        <f t="shared" si="0"/>
        <v>7727.1541481407658</v>
      </c>
      <c r="G3" s="117">
        <f t="shared" si="0"/>
        <v>7948.4329725139924</v>
      </c>
      <c r="H3" s="117">
        <f t="shared" si="0"/>
        <v>8045.2170077703395</v>
      </c>
      <c r="I3" s="117">
        <f t="shared" si="0"/>
        <v>7410.7784483343139</v>
      </c>
      <c r="J3" s="117">
        <f t="shared" si="0"/>
        <v>7663.3567451862536</v>
      </c>
      <c r="K3" s="117">
        <f t="shared" si="0"/>
        <v>8063.9505819721144</v>
      </c>
      <c r="L3" s="117">
        <f t="shared" si="0"/>
        <v>7982.3029742657509</v>
      </c>
      <c r="M3" s="117">
        <f t="shared" si="0"/>
        <v>7635.4642146167171</v>
      </c>
      <c r="N3" s="117">
        <f t="shared" si="0"/>
        <v>7672.0323682505177</v>
      </c>
      <c r="O3" s="117">
        <f t="shared" si="0"/>
        <v>6446.9685150760015</v>
      </c>
      <c r="P3" s="117">
        <f t="shared" si="0"/>
        <v>6406.0482231742162</v>
      </c>
      <c r="Q3" s="117">
        <f t="shared" si="0"/>
        <v>5894.8773052744236</v>
      </c>
      <c r="R3" s="117">
        <f t="shared" ref="R3:V3" si="1">R4+R7+R9+R19</f>
        <v>5368.0501750884932</v>
      </c>
      <c r="S3" s="117">
        <f t="shared" si="1"/>
        <v>7487.8446752550444</v>
      </c>
      <c r="T3" s="117">
        <f t="shared" si="1"/>
        <v>8079.6147734996903</v>
      </c>
      <c r="U3" s="117">
        <f t="shared" si="1"/>
        <v>5984.0170576426372</v>
      </c>
      <c r="V3" s="117">
        <f t="shared" si="1"/>
        <v>6530.9632218726865</v>
      </c>
      <c r="W3" s="117">
        <f t="shared" ref="W3" si="2">W4+W7+W9+W19</f>
        <v>6309.5303020786596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4437.6843194051289</v>
      </c>
      <c r="C4" s="122">
        <f t="shared" si="3"/>
        <v>4704.3924466784929</v>
      </c>
      <c r="D4" s="122">
        <f t="shared" si="3"/>
        <v>5151.9672836248574</v>
      </c>
      <c r="E4" s="122">
        <f t="shared" si="3"/>
        <v>4665.4425672944026</v>
      </c>
      <c r="F4" s="122">
        <f t="shared" si="3"/>
        <v>5790.6044032513573</v>
      </c>
      <c r="G4" s="122">
        <f t="shared" si="3"/>
        <v>5931.6041067005917</v>
      </c>
      <c r="H4" s="122">
        <f t="shared" si="3"/>
        <v>5974.16631959395</v>
      </c>
      <c r="I4" s="122">
        <f t="shared" si="3"/>
        <v>5371.2413452291812</v>
      </c>
      <c r="J4" s="122">
        <f t="shared" si="3"/>
        <v>5612.1137368655927</v>
      </c>
      <c r="K4" s="122">
        <f t="shared" si="3"/>
        <v>6044.5641440413492</v>
      </c>
      <c r="L4" s="122">
        <f t="shared" si="3"/>
        <v>5892.3182655925912</v>
      </c>
      <c r="M4" s="122">
        <f t="shared" si="3"/>
        <v>5566.1416604724609</v>
      </c>
      <c r="N4" s="122">
        <f t="shared" si="3"/>
        <v>5666.9711929538607</v>
      </c>
      <c r="O4" s="122">
        <f t="shared" si="3"/>
        <v>4519.4317008947055</v>
      </c>
      <c r="P4" s="122">
        <f t="shared" si="3"/>
        <v>4416.5088788750791</v>
      </c>
      <c r="Q4" s="122">
        <f t="shared" si="3"/>
        <v>3948.7989039074009</v>
      </c>
      <c r="R4" s="122">
        <f t="shared" ref="R4:V4" si="4">SUM(R5:R6)</f>
        <v>3437.3558759782131</v>
      </c>
      <c r="S4" s="122">
        <f t="shared" si="4"/>
        <v>5504.4236391528893</v>
      </c>
      <c r="T4" s="122">
        <f t="shared" si="4"/>
        <v>6083.2694727560092</v>
      </c>
      <c r="U4" s="122">
        <f t="shared" si="4"/>
        <v>4008.7020752556182</v>
      </c>
      <c r="V4" s="122">
        <f t="shared" si="4"/>
        <v>4592.1699132204276</v>
      </c>
      <c r="W4" s="122">
        <f t="shared" ref="W4" si="5">SUM(W5:W6)</f>
        <v>4304.0095621497912</v>
      </c>
      <c r="DA4" s="130" t="s">
        <v>2244</v>
      </c>
    </row>
    <row r="5" spans="1:105" ht="12" customHeight="1" x14ac:dyDescent="0.25">
      <c r="A5" s="97" t="s">
        <v>51</v>
      </c>
      <c r="B5" s="98">
        <v>4415.5691594399359</v>
      </c>
      <c r="C5" s="98">
        <v>4680.790139419837</v>
      </c>
      <c r="D5" s="98">
        <v>5126.835396211035</v>
      </c>
      <c r="E5" s="98">
        <v>4644.0435171791632</v>
      </c>
      <c r="F5" s="98">
        <v>5763.8436691964271</v>
      </c>
      <c r="G5" s="98">
        <v>5904.9106185904411</v>
      </c>
      <c r="H5" s="98">
        <v>5948.1668470035129</v>
      </c>
      <c r="I5" s="98">
        <v>5347.900455946321</v>
      </c>
      <c r="J5" s="98">
        <v>5588.1029393053032</v>
      </c>
      <c r="K5" s="98">
        <v>6019.4406318034135</v>
      </c>
      <c r="L5" s="98">
        <v>5867.9071796582211</v>
      </c>
      <c r="M5" s="98">
        <v>5542.6086060517309</v>
      </c>
      <c r="N5" s="98">
        <v>5643.0739853990663</v>
      </c>
      <c r="O5" s="98">
        <v>4499.9144548296081</v>
      </c>
      <c r="P5" s="98">
        <v>4397.1608381913456</v>
      </c>
      <c r="Q5" s="98">
        <v>3931.9804343941905</v>
      </c>
      <c r="R5" s="98">
        <v>3422.3952658937292</v>
      </c>
      <c r="S5" s="98">
        <v>5480.1613558434619</v>
      </c>
      <c r="T5" s="98">
        <v>6055.856449788339</v>
      </c>
      <c r="U5" s="98">
        <v>3990.6400200482099</v>
      </c>
      <c r="V5" s="98">
        <v>4571.2614307660297</v>
      </c>
      <c r="W5" s="98">
        <v>4284.2129580551546</v>
      </c>
      <c r="DA5" s="63" t="s">
        <v>2245</v>
      </c>
    </row>
    <row r="6" spans="1:105" ht="12" customHeight="1" x14ac:dyDescent="0.25">
      <c r="A6" s="97" t="s">
        <v>53</v>
      </c>
      <c r="B6" s="98">
        <v>22.115159965193204</v>
      </c>
      <c r="C6" s="98">
        <v>23.602307258655813</v>
      </c>
      <c r="D6" s="98">
        <v>25.131887413822547</v>
      </c>
      <c r="E6" s="98">
        <v>21.399050115239106</v>
      </c>
      <c r="F6" s="98">
        <v>26.760734054930197</v>
      </c>
      <c r="G6" s="98">
        <v>26.69348811015071</v>
      </c>
      <c r="H6" s="98">
        <v>25.999472590436731</v>
      </c>
      <c r="I6" s="98">
        <v>23.34088928286052</v>
      </c>
      <c r="J6" s="98">
        <v>24.010797560289813</v>
      </c>
      <c r="K6" s="98">
        <v>25.123512237935941</v>
      </c>
      <c r="L6" s="98">
        <v>24.411085934370163</v>
      </c>
      <c r="M6" s="98">
        <v>23.53305442072994</v>
      </c>
      <c r="N6" s="98">
        <v>23.897207554794768</v>
      </c>
      <c r="O6" s="98">
        <v>19.517246065097542</v>
      </c>
      <c r="P6" s="98">
        <v>19.348040683733061</v>
      </c>
      <c r="Q6" s="98">
        <v>16.818469513210509</v>
      </c>
      <c r="R6" s="98">
        <v>14.960610084483747</v>
      </c>
      <c r="S6" s="98">
        <v>24.262283309426959</v>
      </c>
      <c r="T6" s="98">
        <v>27.413022967670212</v>
      </c>
      <c r="U6" s="98">
        <v>18.062055207408175</v>
      </c>
      <c r="V6" s="98">
        <v>20.908482454398214</v>
      </c>
      <c r="W6" s="98">
        <v>19.796604094636866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23.583022164159637</v>
      </c>
      <c r="C7" s="122">
        <f t="shared" si="6"/>
        <v>29.503243269529502</v>
      </c>
      <c r="D7" s="122">
        <f t="shared" si="6"/>
        <v>23.630178827440307</v>
      </c>
      <c r="E7" s="122">
        <f t="shared" si="6"/>
        <v>49.152803389907156</v>
      </c>
      <c r="F7" s="122">
        <f t="shared" si="6"/>
        <v>43.615960081009568</v>
      </c>
      <c r="G7" s="122">
        <f t="shared" si="6"/>
        <v>67.219200898844264</v>
      </c>
      <c r="H7" s="122">
        <f t="shared" si="6"/>
        <v>76.877244709869913</v>
      </c>
      <c r="I7" s="122">
        <f t="shared" si="6"/>
        <v>50.531943949242802</v>
      </c>
      <c r="J7" s="122">
        <f t="shared" si="6"/>
        <v>59.310744295797697</v>
      </c>
      <c r="K7" s="122">
        <f t="shared" si="6"/>
        <v>92.666541063782958</v>
      </c>
      <c r="L7" s="122">
        <f t="shared" si="6"/>
        <v>94.220594059253983</v>
      </c>
      <c r="M7" s="122">
        <f t="shared" si="6"/>
        <v>89.73801992764578</v>
      </c>
      <c r="N7" s="122">
        <f t="shared" si="6"/>
        <v>82.055922257672322</v>
      </c>
      <c r="O7" s="122">
        <f t="shared" si="6"/>
        <v>70.034806983244252</v>
      </c>
      <c r="P7" s="122">
        <f t="shared" si="6"/>
        <v>52.571606927171054</v>
      </c>
      <c r="Q7" s="122">
        <f t="shared" si="6"/>
        <v>69.998168183431318</v>
      </c>
      <c r="R7" s="122">
        <f t="shared" si="6"/>
        <v>65.131782158658382</v>
      </c>
      <c r="S7" s="122">
        <f t="shared" si="6"/>
        <v>71.708513595544233</v>
      </c>
      <c r="T7" s="122">
        <f t="shared" si="6"/>
        <v>71.288676686290813</v>
      </c>
      <c r="U7" s="122">
        <f t="shared" si="6"/>
        <v>80.32930713199903</v>
      </c>
      <c r="V7" s="122">
        <f t="shared" si="6"/>
        <v>90.984287757284335</v>
      </c>
      <c r="W7" s="122">
        <f t="shared" si="6"/>
        <v>93.534449815356311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23.583022164159637</v>
      </c>
      <c r="C8" s="98">
        <f>IF(RES_hhdet_fec!C8=0,0,RES_hhdet_fec!C8*1000*11630/RES_hhdet_num!C3)</f>
        <v>29.503243269529502</v>
      </c>
      <c r="D8" s="98">
        <f>IF(RES_hhdet_fec!D8=0,0,RES_hhdet_fec!D8*1000*11630/RES_hhdet_num!D3)</f>
        <v>23.630178827440307</v>
      </c>
      <c r="E8" s="98">
        <f>IF(RES_hhdet_fec!E8=0,0,RES_hhdet_fec!E8*1000*11630/RES_hhdet_num!E3)</f>
        <v>49.152803389907156</v>
      </c>
      <c r="F8" s="98">
        <f>IF(RES_hhdet_fec!F8=0,0,RES_hhdet_fec!F8*1000*11630/RES_hhdet_num!F3)</f>
        <v>43.615960081009568</v>
      </c>
      <c r="G8" s="98">
        <f>IF(RES_hhdet_fec!G8=0,0,RES_hhdet_fec!G8*1000*11630/RES_hhdet_num!G3)</f>
        <v>67.219200898844264</v>
      </c>
      <c r="H8" s="98">
        <f>IF(RES_hhdet_fec!H8=0,0,RES_hhdet_fec!H8*1000*11630/RES_hhdet_num!H3)</f>
        <v>76.877244709869913</v>
      </c>
      <c r="I8" s="98">
        <f>IF(RES_hhdet_fec!I8=0,0,RES_hhdet_fec!I8*1000*11630/RES_hhdet_num!I3)</f>
        <v>50.531943949242802</v>
      </c>
      <c r="J8" s="98">
        <f>IF(RES_hhdet_fec!J8=0,0,RES_hhdet_fec!J8*1000*11630/RES_hhdet_num!J3)</f>
        <v>59.310744295797697</v>
      </c>
      <c r="K8" s="98">
        <f>IF(RES_hhdet_fec!K8=0,0,RES_hhdet_fec!K8*1000*11630/RES_hhdet_num!K3)</f>
        <v>92.666541063782958</v>
      </c>
      <c r="L8" s="98">
        <f>IF(RES_hhdet_fec!L8=0,0,RES_hhdet_fec!L8*1000*11630/RES_hhdet_num!L3)</f>
        <v>94.220594059253983</v>
      </c>
      <c r="M8" s="98">
        <f>IF(RES_hhdet_fec!M8=0,0,RES_hhdet_fec!M8*1000*11630/RES_hhdet_num!M3)</f>
        <v>89.73801992764578</v>
      </c>
      <c r="N8" s="98">
        <f>IF(RES_hhdet_fec!N8=0,0,RES_hhdet_fec!N8*1000*11630/RES_hhdet_num!N3)</f>
        <v>82.055922257672322</v>
      </c>
      <c r="O8" s="98">
        <f>IF(RES_hhdet_fec!O8=0,0,RES_hhdet_fec!O8*1000*11630/RES_hhdet_num!O3)</f>
        <v>70.034806983244252</v>
      </c>
      <c r="P8" s="98">
        <f>IF(RES_hhdet_fec!P8=0,0,RES_hhdet_fec!P8*1000*11630/RES_hhdet_num!P3)</f>
        <v>52.571606927171054</v>
      </c>
      <c r="Q8" s="98">
        <f>IF(RES_hhdet_fec!Q8=0,0,RES_hhdet_fec!Q8*1000*11630/RES_hhdet_num!Q3)</f>
        <v>69.998168183431318</v>
      </c>
      <c r="R8" s="98">
        <f>IF(RES_hhdet_fec!R8=0,0,RES_hhdet_fec!R8*1000*11630/RES_hhdet_num!R3)</f>
        <v>65.131782158658382</v>
      </c>
      <c r="S8" s="98">
        <f>IF(RES_hhdet_fec!S8=0,0,RES_hhdet_fec!S8*1000*11630/RES_hhdet_num!S3)</f>
        <v>71.708513595544233</v>
      </c>
      <c r="T8" s="98">
        <f>IF(RES_hhdet_fec!T8=0,0,RES_hhdet_fec!T8*1000*11630/RES_hhdet_num!T3)</f>
        <v>71.288676686290813</v>
      </c>
      <c r="U8" s="98">
        <f>IF(RES_hhdet_fec!U8=0,0,RES_hhdet_fec!U8*1000*11630/RES_hhdet_num!U3)</f>
        <v>80.32930713199903</v>
      </c>
      <c r="V8" s="98">
        <f>IF(RES_hhdet_fec!V8=0,0,RES_hhdet_fec!V8*1000*11630/RES_hhdet_num!V3)</f>
        <v>90.984287757284335</v>
      </c>
      <c r="W8" s="98">
        <f>IF(RES_hhdet_fec!W8=0,0,RES_hhdet_fec!W8*1000*11630/RES_hhdet_num!W3)</f>
        <v>93.534449815356311</v>
      </c>
      <c r="DA8" s="63" t="s">
        <v>2248</v>
      </c>
    </row>
    <row r="9" spans="1:105" ht="12" customHeight="1" x14ac:dyDescent="0.25">
      <c r="A9" s="121" t="s">
        <v>55</v>
      </c>
      <c r="B9" s="122">
        <v>1241.6946402086876</v>
      </c>
      <c r="C9" s="122">
        <v>1277.1620026444264</v>
      </c>
      <c r="D9" s="122">
        <v>1241.9769933927455</v>
      </c>
      <c r="E9" s="122">
        <v>1183.1619860067676</v>
      </c>
      <c r="F9" s="122">
        <v>1186.2667319043237</v>
      </c>
      <c r="G9" s="122">
        <v>1225.0849452205639</v>
      </c>
      <c r="H9" s="122">
        <v>1210.8935715168429</v>
      </c>
      <c r="I9" s="122">
        <v>1199.3790905057199</v>
      </c>
      <c r="J9" s="122">
        <v>1202.3042964893955</v>
      </c>
      <c r="K9" s="122">
        <v>1155.4168098008654</v>
      </c>
      <c r="L9" s="122">
        <v>1211.4042046232341</v>
      </c>
      <c r="M9" s="122">
        <v>1213.5718652613066</v>
      </c>
      <c r="N9" s="122">
        <v>1193.6471289074771</v>
      </c>
      <c r="O9" s="122">
        <v>1198.4787784937514</v>
      </c>
      <c r="P9" s="122">
        <v>1232.8304871998025</v>
      </c>
      <c r="Q9" s="122">
        <v>1169.8201240955116</v>
      </c>
      <c r="R9" s="122">
        <v>1177.5958753644927</v>
      </c>
      <c r="S9" s="122">
        <v>1207.9462404481637</v>
      </c>
      <c r="T9" s="122">
        <v>1200.0187002969394</v>
      </c>
      <c r="U9" s="122">
        <v>1189.2257909380182</v>
      </c>
      <c r="V9" s="122">
        <v>1174.7070649243385</v>
      </c>
      <c r="W9" s="122">
        <v>1231.2715653302105</v>
      </c>
      <c r="DA9" s="130" t="s">
        <v>2249</v>
      </c>
    </row>
    <row r="10" spans="1:105" ht="12" customHeight="1" x14ac:dyDescent="0.25">
      <c r="A10" s="97" t="s">
        <v>143</v>
      </c>
      <c r="B10" s="98">
        <v>1194.5324675148879</v>
      </c>
      <c r="C10" s="98">
        <v>1283.3411989872614</v>
      </c>
      <c r="D10" s="98">
        <v>1221.6143996581918</v>
      </c>
      <c r="E10" s="98">
        <v>1181.5821570304226</v>
      </c>
      <c r="F10" s="98">
        <v>1202.0871301896648</v>
      </c>
      <c r="G10" s="98">
        <v>1255.0271771963264</v>
      </c>
      <c r="H10" s="98">
        <v>1242.9570557104387</v>
      </c>
      <c r="I10" s="98">
        <v>1211.2252138924634</v>
      </c>
      <c r="J10" s="98">
        <v>1268.025845859624</v>
      </c>
      <c r="K10" s="98">
        <v>1223.1135467806066</v>
      </c>
      <c r="L10" s="98">
        <v>1319.9736101658225</v>
      </c>
      <c r="M10" s="98">
        <v>1206.0108363368183</v>
      </c>
      <c r="N10" s="98">
        <v>1214.7994758060502</v>
      </c>
      <c r="O10" s="98">
        <v>1221.3656692460122</v>
      </c>
      <c r="P10" s="98">
        <v>1283.9733311714833</v>
      </c>
      <c r="Q10" s="98">
        <v>1287.3420072318906</v>
      </c>
      <c r="R10" s="98">
        <v>1277.0722834217315</v>
      </c>
      <c r="S10" s="98">
        <v>1394.7512431892269</v>
      </c>
      <c r="T10" s="98">
        <v>1294.1800011986088</v>
      </c>
      <c r="U10" s="98">
        <v>1447.3551915864819</v>
      </c>
      <c r="V10" s="98">
        <v>1256.3138250892362</v>
      </c>
      <c r="W10" s="98">
        <v>1252.0755347265235</v>
      </c>
      <c r="DA10" s="63" t="s">
        <v>2250</v>
      </c>
    </row>
    <row r="11" spans="1:105" ht="12" customHeight="1" x14ac:dyDescent="0.25">
      <c r="A11" s="97" t="s">
        <v>124</v>
      </c>
      <c r="B11" s="98">
        <v>1309.9066056114691</v>
      </c>
      <c r="C11" s="98">
        <v>1295.3401931296426</v>
      </c>
      <c r="D11" s="98">
        <v>1296.6424056647299</v>
      </c>
      <c r="E11" s="98">
        <v>1234.765181897734</v>
      </c>
      <c r="F11" s="98">
        <v>1237.3399599422462</v>
      </c>
      <c r="G11" s="98">
        <v>1295.3356604240923</v>
      </c>
      <c r="H11" s="98">
        <v>1254.7927237629051</v>
      </c>
      <c r="I11" s="98">
        <v>1277.9862587919717</v>
      </c>
      <c r="J11" s="98">
        <v>1292.8260068567222</v>
      </c>
      <c r="K11" s="98">
        <v>1267.7849640781071</v>
      </c>
      <c r="L11" s="98">
        <v>1319.6962517570009</v>
      </c>
      <c r="M11" s="98">
        <v>1339.6601010627307</v>
      </c>
      <c r="N11" s="98">
        <v>1328.2979992840528</v>
      </c>
      <c r="O11" s="98">
        <v>1373.2550796853427</v>
      </c>
      <c r="P11" s="98">
        <v>1359.7048674524856</v>
      </c>
      <c r="Q11" s="98">
        <v>1291.9559979917669</v>
      </c>
      <c r="R11" s="98">
        <v>1289.1462739860756</v>
      </c>
      <c r="S11" s="98">
        <v>1300.8643417078104</v>
      </c>
      <c r="T11" s="98">
        <v>1291.8299112286209</v>
      </c>
      <c r="U11" s="98">
        <v>1222.2262151382986</v>
      </c>
      <c r="V11" s="98">
        <v>1228.7478194997973</v>
      </c>
      <c r="W11" s="98">
        <v>1329.5992170562288</v>
      </c>
      <c r="DA11" s="63" t="s">
        <v>2251</v>
      </c>
    </row>
    <row r="12" spans="1:105" ht="12" customHeight="1" x14ac:dyDescent="0.25">
      <c r="A12" s="97" t="s">
        <v>123</v>
      </c>
      <c r="B12" s="98">
        <v>770.90911792608688</v>
      </c>
      <c r="C12" s="98">
        <v>829.56890069365647</v>
      </c>
      <c r="D12" s="98">
        <v>757.6767524539448</v>
      </c>
      <c r="E12" s="98">
        <v>706.41008634507693</v>
      </c>
      <c r="F12" s="98">
        <v>723.95539330439681</v>
      </c>
      <c r="G12" s="98">
        <v>762.68871210333066</v>
      </c>
      <c r="H12" s="98">
        <v>758.98105051592404</v>
      </c>
      <c r="I12" s="98">
        <v>767.70295547253158</v>
      </c>
      <c r="J12" s="98">
        <v>775.81091717192851</v>
      </c>
      <c r="K12" s="98">
        <v>762.20131182596947</v>
      </c>
      <c r="L12" s="98">
        <v>795.57072498842433</v>
      </c>
      <c r="M12" s="98">
        <v>832.49434792292527</v>
      </c>
      <c r="N12" s="98">
        <v>816.59462015079987</v>
      </c>
      <c r="O12" s="98">
        <v>842.8963354003871</v>
      </c>
      <c r="P12" s="98">
        <v>875.88880226177298</v>
      </c>
      <c r="Q12" s="98">
        <v>824.90215654588962</v>
      </c>
      <c r="R12" s="98">
        <v>866.31626213986499</v>
      </c>
      <c r="S12" s="98">
        <v>923.20120206830006</v>
      </c>
      <c r="T12" s="98">
        <v>940.17758712386012</v>
      </c>
      <c r="U12" s="98">
        <v>910.31884477792369</v>
      </c>
      <c r="V12" s="98">
        <v>920.07866988507578</v>
      </c>
      <c r="W12" s="98">
        <v>1004.2006317233191</v>
      </c>
      <c r="DA12" s="63" t="s">
        <v>2252</v>
      </c>
    </row>
    <row r="13" spans="1:105" ht="12" customHeight="1" x14ac:dyDescent="0.25">
      <c r="A13" s="100" t="s">
        <v>50</v>
      </c>
      <c r="B13" s="101">
        <v>147.58841334987602</v>
      </c>
      <c r="C13" s="101">
        <v>283.70357429447768</v>
      </c>
      <c r="D13" s="101">
        <v>119.44492369431779</v>
      </c>
      <c r="E13" s="101">
        <v>72.993246726186101</v>
      </c>
      <c r="F13" s="101">
        <v>96.98075220939414</v>
      </c>
      <c r="G13" s="101">
        <v>101.57245718801585</v>
      </c>
      <c r="H13" s="101">
        <v>130.66949538946898</v>
      </c>
      <c r="I13" s="101">
        <v>113.85183204050081</v>
      </c>
      <c r="J13" s="101">
        <v>109.39022197132222</v>
      </c>
      <c r="K13" s="101">
        <v>102.67662684264167</v>
      </c>
      <c r="L13" s="101">
        <v>103.75251072740878</v>
      </c>
      <c r="M13" s="101">
        <v>150.11827170982801</v>
      </c>
      <c r="N13" s="101">
        <v>106.79038129410829</v>
      </c>
      <c r="O13" s="101">
        <v>77.479308575337399</v>
      </c>
      <c r="P13" s="101">
        <v>133.56644175714774</v>
      </c>
      <c r="Q13" s="101">
        <v>42.727084436774753</v>
      </c>
      <c r="R13" s="101">
        <v>56.647694568259787</v>
      </c>
      <c r="S13" s="101">
        <v>88.984678192058368</v>
      </c>
      <c r="T13" s="101">
        <v>99.468456344573042</v>
      </c>
      <c r="U13" s="101">
        <v>114.70641147008941</v>
      </c>
      <c r="V13" s="101">
        <v>95.990799998320711</v>
      </c>
      <c r="W13" s="101">
        <v>89.171764662508011</v>
      </c>
      <c r="DA13" s="131" t="s">
        <v>2253</v>
      </c>
    </row>
    <row r="14" spans="1:105" ht="12" customHeight="1" x14ac:dyDescent="0.25">
      <c r="A14" s="103" t="s">
        <v>52</v>
      </c>
      <c r="B14" s="104">
        <v>623.32070457621103</v>
      </c>
      <c r="C14" s="104">
        <v>545.8653263991788</v>
      </c>
      <c r="D14" s="104">
        <v>638.23182875962698</v>
      </c>
      <c r="E14" s="104">
        <v>633.41683961889078</v>
      </c>
      <c r="F14" s="104">
        <v>626.97464109500265</v>
      </c>
      <c r="G14" s="104">
        <v>661.11625491531458</v>
      </c>
      <c r="H14" s="104">
        <v>628.31155512645512</v>
      </c>
      <c r="I14" s="104">
        <v>653.85112343203082</v>
      </c>
      <c r="J14" s="104">
        <v>666.42069520060636</v>
      </c>
      <c r="K14" s="104">
        <v>659.52468498332769</v>
      </c>
      <c r="L14" s="104">
        <v>691.81821426101556</v>
      </c>
      <c r="M14" s="104">
        <v>682.37607621309735</v>
      </c>
      <c r="N14" s="104">
        <v>709.80423885669154</v>
      </c>
      <c r="O14" s="104">
        <v>765.41702682504956</v>
      </c>
      <c r="P14" s="104">
        <v>742.32236050462518</v>
      </c>
      <c r="Q14" s="104">
        <v>782.17507210911492</v>
      </c>
      <c r="R14" s="104">
        <v>809.66856757160519</v>
      </c>
      <c r="S14" s="104">
        <v>834.21652387624169</v>
      </c>
      <c r="T14" s="104">
        <v>840.70913077928708</v>
      </c>
      <c r="U14" s="104">
        <v>795.61243330783429</v>
      </c>
      <c r="V14" s="104">
        <v>824.08786988675513</v>
      </c>
      <c r="W14" s="104">
        <v>915.02886706081131</v>
      </c>
      <c r="DA14" s="132" t="s">
        <v>2254</v>
      </c>
    </row>
    <row r="15" spans="1:105" ht="12" customHeight="1" x14ac:dyDescent="0.25">
      <c r="A15" s="106" t="s">
        <v>122</v>
      </c>
      <c r="B15" s="101">
        <v>1032.6647924108818</v>
      </c>
      <c r="C15" s="101">
        <v>1238.4203318693794</v>
      </c>
      <c r="D15" s="101">
        <v>1141.4912817068396</v>
      </c>
      <c r="E15" s="101">
        <v>1062.5297146336063</v>
      </c>
      <c r="F15" s="101">
        <v>1068.0393076595349</v>
      </c>
      <c r="G15" s="101">
        <v>1096.524418959903</v>
      </c>
      <c r="H15" s="101">
        <v>1172.3512964870624</v>
      </c>
      <c r="I15" s="101">
        <v>1159.5718550491958</v>
      </c>
      <c r="J15" s="101">
        <v>1154.1460082262352</v>
      </c>
      <c r="K15" s="101">
        <v>1119.9484970221729</v>
      </c>
      <c r="L15" s="101">
        <v>1185.9255514139361</v>
      </c>
      <c r="M15" s="101">
        <v>1242.5884733885332</v>
      </c>
      <c r="N15" s="101">
        <v>1218.5138258162397</v>
      </c>
      <c r="O15" s="101">
        <v>1200.0539687678777</v>
      </c>
      <c r="P15" s="101">
        <v>1266.1200094800417</v>
      </c>
      <c r="Q15" s="101">
        <v>1182.6107824138655</v>
      </c>
      <c r="R15" s="101">
        <v>1218.1315158799705</v>
      </c>
      <c r="S15" s="101">
        <v>1253.749542808396</v>
      </c>
      <c r="T15" s="101">
        <v>1271.4946953549641</v>
      </c>
      <c r="U15" s="101">
        <v>1282.9857572654278</v>
      </c>
      <c r="V15" s="101">
        <v>1286.2129329027518</v>
      </c>
      <c r="W15" s="101">
        <v>1319.75124547218</v>
      </c>
      <c r="DA15" s="131" t="s">
        <v>2255</v>
      </c>
    </row>
    <row r="16" spans="1:105" ht="12" customHeight="1" x14ac:dyDescent="0.25">
      <c r="A16" s="107" t="s">
        <v>121</v>
      </c>
      <c r="B16" s="104">
        <v>665.54317592341772</v>
      </c>
      <c r="C16" s="104">
        <v>861.05897211594606</v>
      </c>
      <c r="D16" s="104">
        <v>741.44817338462735</v>
      </c>
      <c r="E16" s="104">
        <v>678.81997976271498</v>
      </c>
      <c r="F16" s="104">
        <v>694.39536661673708</v>
      </c>
      <c r="G16" s="104">
        <v>716.73595068084023</v>
      </c>
      <c r="H16" s="104">
        <v>781.23689630427464</v>
      </c>
      <c r="I16" s="104">
        <v>767.68472623408377</v>
      </c>
      <c r="J16" s="104">
        <v>763.72696444860264</v>
      </c>
      <c r="K16" s="104">
        <v>741.48835057610165</v>
      </c>
      <c r="L16" s="104">
        <v>785.50676851334583</v>
      </c>
      <c r="M16" s="104">
        <v>839.71006705423588</v>
      </c>
      <c r="N16" s="104">
        <v>813.60431047541249</v>
      </c>
      <c r="O16" s="104">
        <v>795.40263902619643</v>
      </c>
      <c r="P16" s="104">
        <v>866.28775808795035</v>
      </c>
      <c r="Q16" s="104">
        <v>794.89523490724025</v>
      </c>
      <c r="R16" s="104">
        <v>840.62114540092125</v>
      </c>
      <c r="S16" s="104">
        <v>897.58484145400109</v>
      </c>
      <c r="T16" s="104">
        <v>925.52249289989015</v>
      </c>
      <c r="U16" s="104">
        <v>950.40589700908629</v>
      </c>
      <c r="V16" s="104">
        <v>952.0259781779057</v>
      </c>
      <c r="W16" s="104">
        <v>978.90502678709208</v>
      </c>
      <c r="DA16" s="132" t="s">
        <v>2256</v>
      </c>
    </row>
    <row r="17" spans="1:105" ht="12" customHeight="1" x14ac:dyDescent="0.25">
      <c r="A17" s="108" t="s">
        <v>53</v>
      </c>
      <c r="B17" s="98">
        <v>113.0141800922468</v>
      </c>
      <c r="C17" s="98">
        <v>269.23483856450213</v>
      </c>
      <c r="D17" s="98">
        <v>104.52321769579282</v>
      </c>
      <c r="E17" s="98">
        <v>61.384198630546841</v>
      </c>
      <c r="F17" s="98">
        <v>83.123555725337908</v>
      </c>
      <c r="G17" s="98">
        <v>85.247881913700581</v>
      </c>
      <c r="H17" s="98">
        <v>123.09540513466449</v>
      </c>
      <c r="I17" s="98">
        <v>103.70953978476065</v>
      </c>
      <c r="J17" s="98">
        <v>97.762057406898975</v>
      </c>
      <c r="K17" s="98">
        <v>90.1777639255873</v>
      </c>
      <c r="L17" s="98">
        <v>92.793095651970589</v>
      </c>
      <c r="M17" s="98">
        <v>137.83252004024095</v>
      </c>
      <c r="N17" s="98">
        <v>97.680008808155947</v>
      </c>
      <c r="O17" s="98">
        <v>64.332269593758866</v>
      </c>
      <c r="P17" s="98">
        <v>125.18312182141426</v>
      </c>
      <c r="Q17" s="98">
        <v>34.112063436044856</v>
      </c>
      <c r="R17" s="98">
        <v>48.891784896157233</v>
      </c>
      <c r="S17" s="98">
        <v>84.657976777984928</v>
      </c>
      <c r="T17" s="98">
        <v>97.311537741077615</v>
      </c>
      <c r="U17" s="98">
        <v>123.17967701437213</v>
      </c>
      <c r="V17" s="98">
        <v>102.1098717891103</v>
      </c>
      <c r="W17" s="98">
        <v>85.134287527991205</v>
      </c>
      <c r="DA17" s="63" t="s">
        <v>2257</v>
      </c>
    </row>
    <row r="18" spans="1:105" ht="12" customHeight="1" x14ac:dyDescent="0.25">
      <c r="A18" s="108" t="s">
        <v>52</v>
      </c>
      <c r="B18" s="98">
        <v>552.52899583117107</v>
      </c>
      <c r="C18" s="98">
        <v>591.82413355144422</v>
      </c>
      <c r="D18" s="98">
        <v>636.92495568883442</v>
      </c>
      <c r="E18" s="98">
        <v>617.43578113216824</v>
      </c>
      <c r="F18" s="98">
        <v>611.27181089139913</v>
      </c>
      <c r="G18" s="98">
        <v>631.48806876713957</v>
      </c>
      <c r="H18" s="98">
        <v>658.14149116961016</v>
      </c>
      <c r="I18" s="98">
        <v>663.97518644932325</v>
      </c>
      <c r="J18" s="98">
        <v>665.96490704170367</v>
      </c>
      <c r="K18" s="98">
        <v>651.31058665051421</v>
      </c>
      <c r="L18" s="98">
        <v>692.71367286137536</v>
      </c>
      <c r="M18" s="98">
        <v>701.87754701399501</v>
      </c>
      <c r="N18" s="98">
        <v>715.9243016672566</v>
      </c>
      <c r="O18" s="98">
        <v>731.07036943243759</v>
      </c>
      <c r="P18" s="98">
        <v>741.10463626653609</v>
      </c>
      <c r="Q18" s="98">
        <v>760.78317147119549</v>
      </c>
      <c r="R18" s="98">
        <v>791.72936050476403</v>
      </c>
      <c r="S18" s="98">
        <v>812.92686467601618</v>
      </c>
      <c r="T18" s="98">
        <v>828.21095515881257</v>
      </c>
      <c r="U18" s="98">
        <v>827.22621999471437</v>
      </c>
      <c r="V18" s="98">
        <v>849.91610638879536</v>
      </c>
      <c r="W18" s="98">
        <v>893.77073925910099</v>
      </c>
      <c r="DA18" s="63" t="s">
        <v>2258</v>
      </c>
    </row>
    <row r="19" spans="1:105" ht="12" customHeight="1" x14ac:dyDescent="0.25">
      <c r="A19" s="121" t="s">
        <v>54</v>
      </c>
      <c r="B19" s="122">
        <v>650.1373870190065</v>
      </c>
      <c r="C19" s="122">
        <v>687.48215954776333</v>
      </c>
      <c r="D19" s="122">
        <v>695.39461968196474</v>
      </c>
      <c r="E19" s="122">
        <v>702.14246639802764</v>
      </c>
      <c r="F19" s="122">
        <v>706.66705290407469</v>
      </c>
      <c r="G19" s="122">
        <v>724.52471969399278</v>
      </c>
      <c r="H19" s="122">
        <v>783.27987194967716</v>
      </c>
      <c r="I19" s="122">
        <v>789.62606865016915</v>
      </c>
      <c r="J19" s="122">
        <v>789.62796753546684</v>
      </c>
      <c r="K19" s="122">
        <v>771.30308706611675</v>
      </c>
      <c r="L19" s="122">
        <v>784.35990999067189</v>
      </c>
      <c r="M19" s="122">
        <v>766.01266895530352</v>
      </c>
      <c r="N19" s="122">
        <v>729.35812413150745</v>
      </c>
      <c r="O19" s="122">
        <v>659.02322870429987</v>
      </c>
      <c r="P19" s="122">
        <v>704.13725017216348</v>
      </c>
      <c r="Q19" s="122">
        <v>706.26010908807939</v>
      </c>
      <c r="R19" s="122">
        <v>687.96664158712917</v>
      </c>
      <c r="S19" s="122">
        <v>703.76628205844725</v>
      </c>
      <c r="T19" s="122">
        <v>725.03792376045055</v>
      </c>
      <c r="U19" s="122">
        <v>705.75988431700148</v>
      </c>
      <c r="V19" s="122">
        <v>673.10195597063523</v>
      </c>
      <c r="W19" s="122">
        <v>680.71472478330202</v>
      </c>
      <c r="DA19" s="130" t="s">
        <v>2259</v>
      </c>
    </row>
    <row r="20" spans="1:105" ht="12" customHeight="1" x14ac:dyDescent="0.25">
      <c r="A20" s="97" t="s">
        <v>51</v>
      </c>
      <c r="B20" s="98">
        <v>690.39184743860039</v>
      </c>
      <c r="C20" s="98">
        <v>725.00189332322077</v>
      </c>
      <c r="D20" s="98">
        <v>744.21617681051453</v>
      </c>
      <c r="E20" s="98">
        <v>750.0333942902954</v>
      </c>
      <c r="F20" s="98">
        <v>771.05165787000453</v>
      </c>
      <c r="G20" s="98">
        <v>800.40433247731062</v>
      </c>
      <c r="H20" s="98">
        <v>841.62145322799324</v>
      </c>
      <c r="I20" s="98">
        <v>861.31350594354387</v>
      </c>
      <c r="J20" s="98">
        <v>874.53905416810926</v>
      </c>
      <c r="K20" s="98">
        <v>860.43050622958981</v>
      </c>
      <c r="L20" s="98">
        <v>850.39060814744198</v>
      </c>
      <c r="M20" s="98">
        <v>847.10904087605991</v>
      </c>
      <c r="N20" s="98">
        <v>791.26058913077861</v>
      </c>
      <c r="O20" s="98">
        <v>715.73609258877855</v>
      </c>
      <c r="P20" s="98">
        <v>754.54003904522369</v>
      </c>
      <c r="Q20" s="98">
        <v>782.82187441183328</v>
      </c>
      <c r="R20" s="98">
        <v>772.12300961275741</v>
      </c>
      <c r="S20" s="98">
        <v>838.5428789243424</v>
      </c>
      <c r="T20" s="98">
        <v>825.91609410785134</v>
      </c>
      <c r="U20" s="98">
        <v>885.58021016257408</v>
      </c>
      <c r="V20" s="98">
        <v>777.48309056720291</v>
      </c>
      <c r="W20" s="98">
        <v>778.35947741012535</v>
      </c>
      <c r="DA20" s="63" t="s">
        <v>2260</v>
      </c>
    </row>
    <row r="21" spans="1:105" ht="12" customHeight="1" x14ac:dyDescent="0.25">
      <c r="A21" s="97" t="s">
        <v>50</v>
      </c>
      <c r="B21" s="98">
        <v>700.67340841488362</v>
      </c>
      <c r="C21" s="98">
        <v>718.82525461611078</v>
      </c>
      <c r="D21" s="98">
        <v>740.5966750937597</v>
      </c>
      <c r="E21" s="98">
        <v>754.53997298016293</v>
      </c>
      <c r="F21" s="98">
        <v>773.30855544767076</v>
      </c>
      <c r="G21" s="98">
        <v>802.03067349848914</v>
      </c>
      <c r="H21" s="98">
        <v>831.18972605138549</v>
      </c>
      <c r="I21" s="98">
        <v>863.26194841616609</v>
      </c>
      <c r="J21" s="98">
        <v>871.72519974079978</v>
      </c>
      <c r="K21" s="98">
        <v>852.66950353668813</v>
      </c>
      <c r="L21" s="98">
        <v>845.83598641713445</v>
      </c>
      <c r="M21" s="98">
        <v>803.7665155112503</v>
      </c>
      <c r="N21" s="98">
        <v>776.1782211986781</v>
      </c>
      <c r="O21" s="98">
        <v>755.66363432128503</v>
      </c>
      <c r="P21" s="98">
        <v>753.0512586398205</v>
      </c>
      <c r="Q21" s="98">
        <v>765.03063874848033</v>
      </c>
      <c r="R21" s="98">
        <v>786.50768203309735</v>
      </c>
      <c r="S21" s="98">
        <v>816.21616327560787</v>
      </c>
      <c r="T21" s="98">
        <v>867.63313181890362</v>
      </c>
      <c r="U21" s="98">
        <v>783.65108266829009</v>
      </c>
      <c r="V21" s="98">
        <v>787.24072062516348</v>
      </c>
      <c r="W21" s="98">
        <v>842.65622031662303</v>
      </c>
      <c r="DA21" s="63" t="s">
        <v>2261</v>
      </c>
    </row>
    <row r="22" spans="1:105" ht="12" customHeight="1" x14ac:dyDescent="0.25">
      <c r="A22" s="109" t="s">
        <v>120</v>
      </c>
      <c r="B22" s="33">
        <v>516.9207559275244</v>
      </c>
      <c r="C22" s="33">
        <v>593.98274202499999</v>
      </c>
      <c r="D22" s="33">
        <v>580.02653314261011</v>
      </c>
      <c r="E22" s="33">
        <v>590.66097660193839</v>
      </c>
      <c r="F22" s="33">
        <v>578.96873575331961</v>
      </c>
      <c r="G22" s="33">
        <v>591.81038215906619</v>
      </c>
      <c r="H22" s="33">
        <v>699.54237444650835</v>
      </c>
      <c r="I22" s="33">
        <v>684.74926890491713</v>
      </c>
      <c r="J22" s="33">
        <v>670.63677770177435</v>
      </c>
      <c r="K22" s="33">
        <v>642.24578614112227</v>
      </c>
      <c r="L22" s="33">
        <v>678.8830655086897</v>
      </c>
      <c r="M22" s="33">
        <v>629.06617450798001</v>
      </c>
      <c r="N22" s="33">
        <v>607.15622593657486</v>
      </c>
      <c r="O22" s="33">
        <v>518.57063039270065</v>
      </c>
      <c r="P22" s="33">
        <v>597.71062917521647</v>
      </c>
      <c r="Q22" s="33">
        <v>580.27224618477999</v>
      </c>
      <c r="R22" s="33">
        <v>577.6268172368882</v>
      </c>
      <c r="S22" s="33">
        <v>582.61900046036942</v>
      </c>
      <c r="T22" s="33">
        <v>632.12559837450158</v>
      </c>
      <c r="U22" s="33">
        <v>598.6701610663207</v>
      </c>
      <c r="V22" s="33">
        <v>595.0274119913305</v>
      </c>
      <c r="W22" s="33">
        <v>600.94568826206319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7926.7738800570714</v>
      </c>
      <c r="C24" s="117">
        <f t="shared" si="7"/>
        <v>7701.993549318755</v>
      </c>
      <c r="D24" s="117">
        <f t="shared" si="7"/>
        <v>8134.4630524792037</v>
      </c>
      <c r="E24" s="117">
        <f t="shared" si="7"/>
        <v>8529.6134159283374</v>
      </c>
      <c r="F24" s="117">
        <f t="shared" si="7"/>
        <v>9087.010132582056</v>
      </c>
      <c r="G24" s="117">
        <f t="shared" si="7"/>
        <v>9351.3689532511726</v>
      </c>
      <c r="H24" s="117">
        <f t="shared" si="7"/>
        <v>9085.8295614060971</v>
      </c>
      <c r="I24" s="117">
        <f t="shared" si="7"/>
        <v>9185.5632452268619</v>
      </c>
      <c r="J24" s="117">
        <f t="shared" si="7"/>
        <v>9117.8918454700997</v>
      </c>
      <c r="K24" s="117">
        <f t="shared" si="7"/>
        <v>8819.4519506935339</v>
      </c>
      <c r="L24" s="117">
        <f t="shared" si="7"/>
        <v>9456.116434177</v>
      </c>
      <c r="M24" s="117">
        <f t="shared" si="7"/>
        <v>8252.7166067949856</v>
      </c>
      <c r="N24" s="117">
        <f t="shared" si="7"/>
        <v>8232.9721999847279</v>
      </c>
      <c r="O24" s="117">
        <f t="shared" si="7"/>
        <v>7546.1398206822523</v>
      </c>
      <c r="P24" s="117">
        <f t="shared" si="7"/>
        <v>6980.46240267741</v>
      </c>
      <c r="Q24" s="117">
        <f t="shared" si="7"/>
        <v>7067.6696235199015</v>
      </c>
      <c r="R24" s="117">
        <f t="shared" ref="R24:V24" si="8">R25+R28+R30+R39</f>
        <v>7640.0981270784696</v>
      </c>
      <c r="S24" s="117">
        <f t="shared" si="8"/>
        <v>6615.0831810145883</v>
      </c>
      <c r="T24" s="117">
        <f t="shared" si="8"/>
        <v>7744.5053339863462</v>
      </c>
      <c r="U24" s="117">
        <f t="shared" si="8"/>
        <v>6817.8632451426711</v>
      </c>
      <c r="V24" s="117">
        <f t="shared" si="8"/>
        <v>6728.9462437748098</v>
      </c>
      <c r="W24" s="117">
        <f t="shared" ref="W24" si="9">W25+W28+W30+W39</f>
        <v>6953.5509144055895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6061.4383801307204</v>
      </c>
      <c r="C25" s="122">
        <f t="shared" si="10"/>
        <v>5754.8160139134397</v>
      </c>
      <c r="D25" s="122">
        <f t="shared" si="10"/>
        <v>6214.0485717977772</v>
      </c>
      <c r="E25" s="122">
        <f t="shared" si="10"/>
        <v>6646.3703385350855</v>
      </c>
      <c r="F25" s="122">
        <f t="shared" si="10"/>
        <v>7218.4883462416337</v>
      </c>
      <c r="G25" s="122">
        <f t="shared" si="10"/>
        <v>7423.0029426321935</v>
      </c>
      <c r="H25" s="122">
        <f t="shared" si="10"/>
        <v>7091.6402133473584</v>
      </c>
      <c r="I25" s="122">
        <f t="shared" si="10"/>
        <v>7222.3430206395651</v>
      </c>
      <c r="J25" s="122">
        <f t="shared" si="10"/>
        <v>7160.9874801178748</v>
      </c>
      <c r="K25" s="122">
        <f t="shared" si="10"/>
        <v>6895.5497898072599</v>
      </c>
      <c r="L25" s="122">
        <f t="shared" si="10"/>
        <v>7460.4926867430904</v>
      </c>
      <c r="M25" s="122">
        <f t="shared" si="10"/>
        <v>6271.6346253836036</v>
      </c>
      <c r="N25" s="122">
        <f t="shared" si="10"/>
        <v>6310.7194452724916</v>
      </c>
      <c r="O25" s="122">
        <f t="shared" si="10"/>
        <v>5705.82523506506</v>
      </c>
      <c r="P25" s="122">
        <f t="shared" si="10"/>
        <v>5059.1875876508311</v>
      </c>
      <c r="Q25" s="122">
        <f t="shared" si="10"/>
        <v>5189.4096994543024</v>
      </c>
      <c r="R25" s="122">
        <f t="shared" ref="R25:V25" si="11">SUM(R26:R27)</f>
        <v>5728.8083335180581</v>
      </c>
      <c r="S25" s="122">
        <f t="shared" si="11"/>
        <v>4648.2162485538238</v>
      </c>
      <c r="T25" s="122">
        <f t="shared" si="11"/>
        <v>5753.9041694024008</v>
      </c>
      <c r="U25" s="122">
        <f t="shared" si="11"/>
        <v>4919.6490566799685</v>
      </c>
      <c r="V25" s="122">
        <f t="shared" si="11"/>
        <v>4864.6718896113107</v>
      </c>
      <c r="W25" s="122">
        <f t="shared" ref="W25" si="12">SUM(W26:W27)</f>
        <v>5043.1669192713853</v>
      </c>
      <c r="DA25" s="130" t="s">
        <v>2264</v>
      </c>
    </row>
    <row r="26" spans="1:105" ht="12" customHeight="1" x14ac:dyDescent="0.25">
      <c r="A26" s="97" t="s">
        <v>74</v>
      </c>
      <c r="B26" s="98">
        <v>6002.7132086276215</v>
      </c>
      <c r="C26" s="98">
        <v>5699.0239895704108</v>
      </c>
      <c r="D26" s="98">
        <v>6155.5122344065248</v>
      </c>
      <c r="E26" s="98">
        <v>6587.4248898893647</v>
      </c>
      <c r="F26" s="98">
        <v>7153.950275179458</v>
      </c>
      <c r="G26" s="98">
        <v>7358.1816970220298</v>
      </c>
      <c r="H26" s="98">
        <v>7031.4980733984758</v>
      </c>
      <c r="I26" s="98">
        <v>7160.5653741069527</v>
      </c>
      <c r="J26" s="98">
        <v>7100.089066274676</v>
      </c>
      <c r="K26" s="98">
        <v>6838.0972361104723</v>
      </c>
      <c r="L26" s="98">
        <v>7397.6538404343646</v>
      </c>
      <c r="M26" s="98">
        <v>6216.6540143611501</v>
      </c>
      <c r="N26" s="98">
        <v>6253.7218844385088</v>
      </c>
      <c r="O26" s="98">
        <v>5651.2835918640985</v>
      </c>
      <c r="P26" s="98">
        <v>5010.1589138671088</v>
      </c>
      <c r="Q26" s="98">
        <v>5140.6227936669302</v>
      </c>
      <c r="R26" s="98">
        <v>5674.2116022906257</v>
      </c>
      <c r="S26" s="98">
        <v>4603.7514419805075</v>
      </c>
      <c r="T26" s="98">
        <v>5697.4633593306316</v>
      </c>
      <c r="U26" s="98">
        <v>4871.2457518102074</v>
      </c>
      <c r="V26" s="98">
        <v>4815.7069973122962</v>
      </c>
      <c r="W26" s="98">
        <v>4990.5614949656492</v>
      </c>
      <c r="DA26" s="63" t="s">
        <v>2265</v>
      </c>
    </row>
    <row r="27" spans="1:105" ht="12" customHeight="1" x14ac:dyDescent="0.25">
      <c r="A27" s="97" t="s">
        <v>53</v>
      </c>
      <c r="B27" s="98">
        <v>58.725171503098515</v>
      </c>
      <c r="C27" s="98">
        <v>55.792024343028935</v>
      </c>
      <c r="D27" s="98">
        <v>58.536337391252481</v>
      </c>
      <c r="E27" s="98">
        <v>58.945448645720603</v>
      </c>
      <c r="F27" s="98">
        <v>64.538071062175703</v>
      </c>
      <c r="G27" s="98">
        <v>64.8212456101637</v>
      </c>
      <c r="H27" s="98">
        <v>60.142139948882601</v>
      </c>
      <c r="I27" s="98">
        <v>61.777646532612721</v>
      </c>
      <c r="J27" s="98">
        <v>60.898413843198632</v>
      </c>
      <c r="K27" s="98">
        <v>57.452553696787383</v>
      </c>
      <c r="L27" s="98">
        <v>62.838846308725962</v>
      </c>
      <c r="M27" s="98">
        <v>54.980611022453495</v>
      </c>
      <c r="N27" s="98">
        <v>56.997560833982412</v>
      </c>
      <c r="O27" s="98">
        <v>54.541643200961225</v>
      </c>
      <c r="P27" s="98">
        <v>49.028673783722418</v>
      </c>
      <c r="Q27" s="98">
        <v>48.78690578737217</v>
      </c>
      <c r="R27" s="98">
        <v>54.596731227432542</v>
      </c>
      <c r="S27" s="98">
        <v>44.464806573316018</v>
      </c>
      <c r="T27" s="98">
        <v>56.440810071768929</v>
      </c>
      <c r="U27" s="98">
        <v>48.403304869761499</v>
      </c>
      <c r="V27" s="98">
        <v>48.964892299014359</v>
      </c>
      <c r="W27" s="98">
        <v>52.605424305735824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23.583260368691533</v>
      </c>
      <c r="C28" s="122">
        <f t="shared" si="13"/>
        <v>29.574678776206124</v>
      </c>
      <c r="D28" s="122">
        <f t="shared" si="13"/>
        <v>23.629545639549082</v>
      </c>
      <c r="E28" s="122">
        <f t="shared" si="13"/>
        <v>43.193004298358431</v>
      </c>
      <c r="F28" s="122">
        <f t="shared" si="13"/>
        <v>34.660600039437398</v>
      </c>
      <c r="G28" s="122">
        <f t="shared" si="13"/>
        <v>47.799575047353713</v>
      </c>
      <c r="H28" s="122">
        <f t="shared" si="13"/>
        <v>54.732731538700918</v>
      </c>
      <c r="I28" s="122">
        <f t="shared" si="13"/>
        <v>36.402317205487712</v>
      </c>
      <c r="J28" s="122">
        <f t="shared" si="13"/>
        <v>46.836477917472571</v>
      </c>
      <c r="K28" s="122">
        <f t="shared" si="13"/>
        <v>78.83116427648018</v>
      </c>
      <c r="L28" s="122">
        <f t="shared" si="13"/>
        <v>82.802442273918913</v>
      </c>
      <c r="M28" s="122">
        <f t="shared" si="13"/>
        <v>87.070745447107967</v>
      </c>
      <c r="N28" s="122">
        <f t="shared" si="13"/>
        <v>85.782694816206885</v>
      </c>
      <c r="O28" s="122">
        <f t="shared" si="13"/>
        <v>80.95792506304916</v>
      </c>
      <c r="P28" s="122">
        <f t="shared" si="13"/>
        <v>65.484203529894572</v>
      </c>
      <c r="Q28" s="122">
        <f t="shared" si="13"/>
        <v>93.102981961736688</v>
      </c>
      <c r="R28" s="122">
        <f t="shared" si="13"/>
        <v>83.646386650207845</v>
      </c>
      <c r="S28" s="122">
        <f t="shared" si="13"/>
        <v>88.134691082103998</v>
      </c>
      <c r="T28" s="122">
        <f t="shared" si="13"/>
        <v>71.705028406240643</v>
      </c>
      <c r="U28" s="122">
        <f t="shared" si="13"/>
        <v>71.989154981461326</v>
      </c>
      <c r="V28" s="122">
        <f t="shared" si="13"/>
        <v>68.515945704273918</v>
      </c>
      <c r="W28" s="122">
        <f t="shared" si="13"/>
        <v>63.038411865953123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23.583260368691533</v>
      </c>
      <c r="C29" s="98">
        <f>IF(RES_hhdet_fec!C29=0,0,RES_hhdet_fec!C29*1000*11630/RES_hhdet_num!C24)</f>
        <v>29.574678776206124</v>
      </c>
      <c r="D29" s="98">
        <f>IF(RES_hhdet_fec!D29=0,0,RES_hhdet_fec!D29*1000*11630/RES_hhdet_num!D24)</f>
        <v>23.629545639549082</v>
      </c>
      <c r="E29" s="98">
        <f>IF(RES_hhdet_fec!E29=0,0,RES_hhdet_fec!E29*1000*11630/RES_hhdet_num!E24)</f>
        <v>43.193004298358431</v>
      </c>
      <c r="F29" s="98">
        <f>IF(RES_hhdet_fec!F29=0,0,RES_hhdet_fec!F29*1000*11630/RES_hhdet_num!F24)</f>
        <v>34.660600039437398</v>
      </c>
      <c r="G29" s="98">
        <f>IF(RES_hhdet_fec!G29=0,0,RES_hhdet_fec!G29*1000*11630/RES_hhdet_num!G24)</f>
        <v>47.799575047353713</v>
      </c>
      <c r="H29" s="98">
        <f>IF(RES_hhdet_fec!H29=0,0,RES_hhdet_fec!H29*1000*11630/RES_hhdet_num!H24)</f>
        <v>54.732731538700918</v>
      </c>
      <c r="I29" s="98">
        <f>IF(RES_hhdet_fec!I29=0,0,RES_hhdet_fec!I29*1000*11630/RES_hhdet_num!I24)</f>
        <v>36.402317205487712</v>
      </c>
      <c r="J29" s="98">
        <f>IF(RES_hhdet_fec!J29=0,0,RES_hhdet_fec!J29*1000*11630/RES_hhdet_num!J24)</f>
        <v>46.836477917472571</v>
      </c>
      <c r="K29" s="98">
        <f>IF(RES_hhdet_fec!K29=0,0,RES_hhdet_fec!K29*1000*11630/RES_hhdet_num!K24)</f>
        <v>78.83116427648018</v>
      </c>
      <c r="L29" s="98">
        <f>IF(RES_hhdet_fec!L29=0,0,RES_hhdet_fec!L29*1000*11630/RES_hhdet_num!L24)</f>
        <v>82.802442273918913</v>
      </c>
      <c r="M29" s="98">
        <f>IF(RES_hhdet_fec!M29=0,0,RES_hhdet_fec!M29*1000*11630/RES_hhdet_num!M24)</f>
        <v>87.070745447107967</v>
      </c>
      <c r="N29" s="98">
        <f>IF(RES_hhdet_fec!N29=0,0,RES_hhdet_fec!N29*1000*11630/RES_hhdet_num!N24)</f>
        <v>85.782694816206885</v>
      </c>
      <c r="O29" s="98">
        <f>IF(RES_hhdet_fec!O29=0,0,RES_hhdet_fec!O29*1000*11630/RES_hhdet_num!O24)</f>
        <v>80.95792506304916</v>
      </c>
      <c r="P29" s="98">
        <f>IF(RES_hhdet_fec!P29=0,0,RES_hhdet_fec!P29*1000*11630/RES_hhdet_num!P24)</f>
        <v>65.484203529894572</v>
      </c>
      <c r="Q29" s="98">
        <f>IF(RES_hhdet_fec!Q29=0,0,RES_hhdet_fec!Q29*1000*11630/RES_hhdet_num!Q24)</f>
        <v>93.102981961736688</v>
      </c>
      <c r="R29" s="98">
        <f>IF(RES_hhdet_fec!R29=0,0,RES_hhdet_fec!R29*1000*11630/RES_hhdet_num!R24)</f>
        <v>83.646386650207845</v>
      </c>
      <c r="S29" s="98">
        <f>IF(RES_hhdet_fec!S29=0,0,RES_hhdet_fec!S29*1000*11630/RES_hhdet_num!S24)</f>
        <v>88.134691082103998</v>
      </c>
      <c r="T29" s="98">
        <f>IF(RES_hhdet_fec!T29=0,0,RES_hhdet_fec!T29*1000*11630/RES_hhdet_num!T24)</f>
        <v>71.705028406240643</v>
      </c>
      <c r="U29" s="98">
        <f>IF(RES_hhdet_fec!U29=0,0,RES_hhdet_fec!U29*1000*11630/RES_hhdet_num!U24)</f>
        <v>71.989154981461326</v>
      </c>
      <c r="V29" s="98">
        <f>IF(RES_hhdet_fec!V29=0,0,RES_hhdet_fec!V29*1000*11630/RES_hhdet_num!V24)</f>
        <v>68.515945704273918</v>
      </c>
      <c r="W29" s="98">
        <f>IF(RES_hhdet_fec!W29=0,0,RES_hhdet_fec!W29*1000*11630/RES_hhdet_num!W24)</f>
        <v>63.038411865953123</v>
      </c>
      <c r="DA29" s="63" t="s">
        <v>2268</v>
      </c>
    </row>
    <row r="30" spans="1:105" ht="12" customHeight="1" x14ac:dyDescent="0.25">
      <c r="A30" s="121" t="s">
        <v>55</v>
      </c>
      <c r="B30" s="122">
        <v>1264.8990409019627</v>
      </c>
      <c r="C30" s="122">
        <v>1281.9874491386752</v>
      </c>
      <c r="D30" s="122">
        <v>1264.2763040694026</v>
      </c>
      <c r="E30" s="122">
        <v>1197.0910167557095</v>
      </c>
      <c r="F30" s="122">
        <v>1194.7693784950447</v>
      </c>
      <c r="G30" s="122">
        <v>1227.7871122747708</v>
      </c>
      <c r="H30" s="122">
        <v>1205.2825682102171</v>
      </c>
      <c r="I30" s="122">
        <v>1198.3174993745488</v>
      </c>
      <c r="J30" s="122">
        <v>1190.9609349763748</v>
      </c>
      <c r="K30" s="122">
        <v>1152.3085113565928</v>
      </c>
      <c r="L30" s="122">
        <v>1194.7738194869762</v>
      </c>
      <c r="M30" s="122">
        <v>1224.3382317516105</v>
      </c>
      <c r="N30" s="122">
        <v>1190.3466629055911</v>
      </c>
      <c r="O30" s="122">
        <v>1185.6773109902301</v>
      </c>
      <c r="P30" s="122">
        <v>1220.7710882127387</v>
      </c>
      <c r="Q30" s="122">
        <v>1159.0354344112668</v>
      </c>
      <c r="R30" s="122">
        <v>1195.6576255019736</v>
      </c>
      <c r="S30" s="122">
        <v>1234.3757404913806</v>
      </c>
      <c r="T30" s="122">
        <v>1228.8931643649285</v>
      </c>
      <c r="U30" s="122">
        <v>1187.6179296131393</v>
      </c>
      <c r="V30" s="122">
        <v>1169.2692777591406</v>
      </c>
      <c r="W30" s="122">
        <v>1212.3085408905454</v>
      </c>
      <c r="DA30" s="130" t="s">
        <v>2269</v>
      </c>
    </row>
    <row r="31" spans="1:105" ht="12" customHeight="1" x14ac:dyDescent="0.25">
      <c r="A31" s="97" t="s">
        <v>141</v>
      </c>
      <c r="B31" s="98">
        <v>1309.9066056114691</v>
      </c>
      <c r="C31" s="98">
        <v>1299.1751863755485</v>
      </c>
      <c r="D31" s="98">
        <v>1302.3081213375144</v>
      </c>
      <c r="E31" s="98">
        <v>1240.7325408448651</v>
      </c>
      <c r="F31" s="98">
        <v>1245.4046633597864</v>
      </c>
      <c r="G31" s="98">
        <v>1302.9472964157442</v>
      </c>
      <c r="H31" s="98">
        <v>1258.9640766094155</v>
      </c>
      <c r="I31" s="98">
        <v>1279.6415208725189</v>
      </c>
      <c r="J31" s="98">
        <v>1295.4075388978015</v>
      </c>
      <c r="K31" s="98">
        <v>1272.8088717823914</v>
      </c>
      <c r="L31" s="98">
        <v>1323.6561464176889</v>
      </c>
      <c r="M31" s="98">
        <v>1340.627271014285</v>
      </c>
      <c r="N31" s="98">
        <v>1320.8430269531855</v>
      </c>
      <c r="O31" s="98">
        <v>1353.7919874191432</v>
      </c>
      <c r="P31" s="98">
        <v>1351.9966763872546</v>
      </c>
      <c r="Q31" s="98">
        <v>1303.0703905361186</v>
      </c>
      <c r="R31" s="98">
        <v>1329.8129102417433</v>
      </c>
      <c r="S31" s="98">
        <v>1362.3435346156525</v>
      </c>
      <c r="T31" s="98">
        <v>1340.7140154235758</v>
      </c>
      <c r="U31" s="98">
        <v>1252.5189954821287</v>
      </c>
      <c r="V31" s="98">
        <v>1232.0601067481009</v>
      </c>
      <c r="W31" s="98">
        <v>1304.8298604561346</v>
      </c>
      <c r="DA31" s="63" t="s">
        <v>2270</v>
      </c>
    </row>
    <row r="32" spans="1:105" ht="12" customHeight="1" x14ac:dyDescent="0.25">
      <c r="A32" s="97" t="s">
        <v>140</v>
      </c>
      <c r="B32" s="98">
        <v>770.90911792608688</v>
      </c>
      <c r="C32" s="98">
        <v>829.56890069365659</v>
      </c>
      <c r="D32" s="98">
        <v>757.8920059695954</v>
      </c>
      <c r="E32" s="98">
        <v>706.927678900773</v>
      </c>
      <c r="F32" s="98">
        <v>725.18009738268267</v>
      </c>
      <c r="G32" s="98">
        <v>764.11090194390499</v>
      </c>
      <c r="H32" s="98">
        <v>760.38307368488518</v>
      </c>
      <c r="I32" s="98">
        <v>768.73041528677834</v>
      </c>
      <c r="J32" s="98">
        <v>776.76012423216571</v>
      </c>
      <c r="K32" s="98">
        <v>763.05997084203614</v>
      </c>
      <c r="L32" s="98">
        <v>795.9130305407075</v>
      </c>
      <c r="M32" s="98">
        <v>832.39692567320333</v>
      </c>
      <c r="N32" s="98">
        <v>814.80037403434221</v>
      </c>
      <c r="O32" s="98">
        <v>839.83485761300869</v>
      </c>
      <c r="P32" s="98">
        <v>873.32387348400982</v>
      </c>
      <c r="Q32" s="98">
        <v>826.64970495226135</v>
      </c>
      <c r="R32" s="98">
        <v>870.93789097538172</v>
      </c>
      <c r="S32" s="98">
        <v>930.29877890018372</v>
      </c>
      <c r="T32" s="98">
        <v>947.09845387275573</v>
      </c>
      <c r="U32" s="98">
        <v>916.87305609952921</v>
      </c>
      <c r="V32" s="98">
        <v>923.95081260662846</v>
      </c>
      <c r="W32" s="98">
        <v>1002.8685018188936</v>
      </c>
      <c r="DA32" s="63" t="s">
        <v>2271</v>
      </c>
    </row>
    <row r="33" spans="1:105" ht="12" customHeight="1" x14ac:dyDescent="0.25">
      <c r="A33" s="100" t="s">
        <v>50</v>
      </c>
      <c r="B33" s="101">
        <v>147.58841334987599</v>
      </c>
      <c r="C33" s="101">
        <v>283.70357429447768</v>
      </c>
      <c r="D33" s="101">
        <v>119.60511973187114</v>
      </c>
      <c r="E33" s="101">
        <v>73.236153591721759</v>
      </c>
      <c r="F33" s="101">
        <v>97.595221051401111</v>
      </c>
      <c r="G33" s="101">
        <v>102.17957431208859</v>
      </c>
      <c r="H33" s="101">
        <v>131.16143680507361</v>
      </c>
      <c r="I33" s="101">
        <v>114.05653740253962</v>
      </c>
      <c r="J33" s="101">
        <v>109.69612668731683</v>
      </c>
      <c r="K33" s="101">
        <v>103.10633659321302</v>
      </c>
      <c r="L33" s="101">
        <v>104.00138958293701</v>
      </c>
      <c r="M33" s="101">
        <v>150.24756880988627</v>
      </c>
      <c r="N33" s="101">
        <v>106.01092284648229</v>
      </c>
      <c r="O33" s="101">
        <v>76.116824577148165</v>
      </c>
      <c r="P33" s="101">
        <v>132.28477825056913</v>
      </c>
      <c r="Q33" s="101">
        <v>43.262514406342589</v>
      </c>
      <c r="R33" s="101">
        <v>58.389035372248323</v>
      </c>
      <c r="S33" s="101">
        <v>92.306649422966842</v>
      </c>
      <c r="T33" s="101">
        <v>102.5428196376152</v>
      </c>
      <c r="U33" s="101">
        <v>117.6263282612158</v>
      </c>
      <c r="V33" s="101">
        <v>96.531763080909954</v>
      </c>
      <c r="W33" s="101">
        <v>87.270299393991621</v>
      </c>
      <c r="DA33" s="131" t="s">
        <v>2272</v>
      </c>
    </row>
    <row r="34" spans="1:105" ht="12" customHeight="1" x14ac:dyDescent="0.25">
      <c r="A34" s="103" t="s">
        <v>52</v>
      </c>
      <c r="B34" s="104">
        <v>623.32070457621091</v>
      </c>
      <c r="C34" s="104">
        <v>545.86532639917891</v>
      </c>
      <c r="D34" s="104">
        <v>638.28688623772427</v>
      </c>
      <c r="E34" s="104">
        <v>633.69152530905126</v>
      </c>
      <c r="F34" s="104">
        <v>627.58487633128152</v>
      </c>
      <c r="G34" s="104">
        <v>661.93132763181654</v>
      </c>
      <c r="H34" s="104">
        <v>629.22163687981163</v>
      </c>
      <c r="I34" s="104">
        <v>654.67387788423866</v>
      </c>
      <c r="J34" s="104">
        <v>667.06399754484892</v>
      </c>
      <c r="K34" s="104">
        <v>659.95363424882305</v>
      </c>
      <c r="L34" s="104">
        <v>691.91164095777049</v>
      </c>
      <c r="M34" s="104">
        <v>682.14935686331705</v>
      </c>
      <c r="N34" s="104">
        <v>708.78945118785998</v>
      </c>
      <c r="O34" s="104">
        <v>763.71803303586046</v>
      </c>
      <c r="P34" s="104">
        <v>741.03909523344055</v>
      </c>
      <c r="Q34" s="104">
        <v>783.38719054591888</v>
      </c>
      <c r="R34" s="104">
        <v>812.54885560313346</v>
      </c>
      <c r="S34" s="104">
        <v>837.99212947721674</v>
      </c>
      <c r="T34" s="104">
        <v>844.55563423514047</v>
      </c>
      <c r="U34" s="104">
        <v>799.24672783831352</v>
      </c>
      <c r="V34" s="104">
        <v>827.41904952571849</v>
      </c>
      <c r="W34" s="104">
        <v>915.59820242490184</v>
      </c>
      <c r="DA34" s="132" t="s">
        <v>2273</v>
      </c>
    </row>
    <row r="35" spans="1:105" ht="12" customHeight="1" x14ac:dyDescent="0.25">
      <c r="A35" s="106" t="s">
        <v>122</v>
      </c>
      <c r="B35" s="101">
        <v>1032.6647924108818</v>
      </c>
      <c r="C35" s="101">
        <v>1248.4605523531989</v>
      </c>
      <c r="D35" s="101">
        <v>1149.7365029152347</v>
      </c>
      <c r="E35" s="101">
        <v>1069.0078436881602</v>
      </c>
      <c r="F35" s="101">
        <v>1073.814587028437</v>
      </c>
      <c r="G35" s="101">
        <v>1100.1451114437398</v>
      </c>
      <c r="H35" s="101">
        <v>1174.3797648380696</v>
      </c>
      <c r="I35" s="101">
        <v>1160.7572522580265</v>
      </c>
      <c r="J35" s="101">
        <v>1155.8509557317552</v>
      </c>
      <c r="K35" s="101">
        <v>1122.7325232130881</v>
      </c>
      <c r="L35" s="101">
        <v>1188.067164323922</v>
      </c>
      <c r="M35" s="101">
        <v>1243.1965288481654</v>
      </c>
      <c r="N35" s="101">
        <v>1214.8343743747512</v>
      </c>
      <c r="O35" s="101">
        <v>1191.4043258691906</v>
      </c>
      <c r="P35" s="101">
        <v>1259.8180392116171</v>
      </c>
      <c r="Q35" s="101">
        <v>1186.6165782212013</v>
      </c>
      <c r="R35" s="101">
        <v>1236.2170040003216</v>
      </c>
      <c r="S35" s="101">
        <v>1287.6357561406446</v>
      </c>
      <c r="T35" s="101">
        <v>1299.8713663553724</v>
      </c>
      <c r="U35" s="101">
        <v>1299.9997041076483</v>
      </c>
      <c r="V35" s="101">
        <v>1280.9559743450188</v>
      </c>
      <c r="W35" s="101">
        <v>1299.9037193442184</v>
      </c>
      <c r="DA35" s="131" t="s">
        <v>2274</v>
      </c>
    </row>
    <row r="36" spans="1:105" ht="12" customHeight="1" x14ac:dyDescent="0.25">
      <c r="A36" s="107" t="s">
        <v>121</v>
      </c>
      <c r="B36" s="104">
        <v>665.54317592341783</v>
      </c>
      <c r="C36" s="104">
        <v>863.14948331436881</v>
      </c>
      <c r="D36" s="104">
        <v>742.40921989263973</v>
      </c>
      <c r="E36" s="104">
        <v>679.4804325029429</v>
      </c>
      <c r="F36" s="104">
        <v>695.43750860104183</v>
      </c>
      <c r="G36" s="104">
        <v>717.77976566777136</v>
      </c>
      <c r="H36" s="104">
        <v>782.43367298864473</v>
      </c>
      <c r="I36" s="104">
        <v>768.49775037665665</v>
      </c>
      <c r="J36" s="104">
        <v>764.32193091645445</v>
      </c>
      <c r="K36" s="104">
        <v>741.91997883593979</v>
      </c>
      <c r="L36" s="104">
        <v>785.59609767722884</v>
      </c>
      <c r="M36" s="104">
        <v>839.47041607482242</v>
      </c>
      <c r="N36" s="104">
        <v>812.36364584147191</v>
      </c>
      <c r="O36" s="104">
        <v>793.38594783158658</v>
      </c>
      <c r="P36" s="104">
        <v>864.55266836209478</v>
      </c>
      <c r="Q36" s="104">
        <v>795.43940718727993</v>
      </c>
      <c r="R36" s="104">
        <v>843.74549854913505</v>
      </c>
      <c r="S36" s="104">
        <v>903.15634655763802</v>
      </c>
      <c r="T36" s="104">
        <v>930.91655780208964</v>
      </c>
      <c r="U36" s="104">
        <v>955.46239122775899</v>
      </c>
      <c r="V36" s="104">
        <v>954.7194915653115</v>
      </c>
      <c r="W36" s="104">
        <v>978.81340206902814</v>
      </c>
      <c r="DA36" s="132" t="s">
        <v>2275</v>
      </c>
    </row>
    <row r="37" spans="1:105" ht="12" customHeight="1" x14ac:dyDescent="0.25">
      <c r="A37" s="108" t="s">
        <v>53</v>
      </c>
      <c r="B37" s="98">
        <v>113.01418009224682</v>
      </c>
      <c r="C37" s="98">
        <v>271.19911659065787</v>
      </c>
      <c r="D37" s="98">
        <v>105.2543615554754</v>
      </c>
      <c r="E37" s="98">
        <v>61.728411735665958</v>
      </c>
      <c r="F37" s="98">
        <v>83.555315917496273</v>
      </c>
      <c r="G37" s="98">
        <v>85.528326777427168</v>
      </c>
      <c r="H37" s="98">
        <v>123.32582948001492</v>
      </c>
      <c r="I37" s="98">
        <v>103.81457973282461</v>
      </c>
      <c r="J37" s="98">
        <v>97.897632796429065</v>
      </c>
      <c r="K37" s="98">
        <v>90.353586102006759</v>
      </c>
      <c r="L37" s="98">
        <v>92.883042868725639</v>
      </c>
      <c r="M37" s="98">
        <v>137.84145103664957</v>
      </c>
      <c r="N37" s="98">
        <v>97.339708861084347</v>
      </c>
      <c r="O37" s="98">
        <v>63.818751557041075</v>
      </c>
      <c r="P37" s="98">
        <v>124.63621560840878</v>
      </c>
      <c r="Q37" s="98">
        <v>34.263397323690633</v>
      </c>
      <c r="R37" s="98">
        <v>49.731008395308812</v>
      </c>
      <c r="S37" s="98">
        <v>86.702137821841347</v>
      </c>
      <c r="T37" s="98">
        <v>99.089399664939094</v>
      </c>
      <c r="U37" s="98">
        <v>124.5471594654265</v>
      </c>
      <c r="V37" s="98">
        <v>101.7489092726682</v>
      </c>
      <c r="W37" s="98">
        <v>83.852358288472033</v>
      </c>
      <c r="DA37" s="63" t="s">
        <v>2276</v>
      </c>
    </row>
    <row r="38" spans="1:105" ht="12" customHeight="1" x14ac:dyDescent="0.25">
      <c r="A38" s="108" t="s">
        <v>52</v>
      </c>
      <c r="B38" s="98">
        <v>552.52899583117107</v>
      </c>
      <c r="C38" s="98">
        <v>591.95036672371089</v>
      </c>
      <c r="D38" s="98">
        <v>637.15485833716434</v>
      </c>
      <c r="E38" s="98">
        <v>617.75202076727692</v>
      </c>
      <c r="F38" s="98">
        <v>611.88219268354567</v>
      </c>
      <c r="G38" s="98">
        <v>632.25143889034428</v>
      </c>
      <c r="H38" s="98">
        <v>659.10784350862968</v>
      </c>
      <c r="I38" s="98">
        <v>664.68317064383211</v>
      </c>
      <c r="J38" s="98">
        <v>666.42429812002536</v>
      </c>
      <c r="K38" s="98">
        <v>651.56639273393318</v>
      </c>
      <c r="L38" s="98">
        <v>692.71305480850333</v>
      </c>
      <c r="M38" s="98">
        <v>701.62896503817285</v>
      </c>
      <c r="N38" s="98">
        <v>715.02393698038748</v>
      </c>
      <c r="O38" s="98">
        <v>729.56719627454561</v>
      </c>
      <c r="P38" s="98">
        <v>739.91645275368603</v>
      </c>
      <c r="Q38" s="98">
        <v>761.17600986358934</v>
      </c>
      <c r="R38" s="98">
        <v>794.01449015382627</v>
      </c>
      <c r="S38" s="98">
        <v>816.45420873579667</v>
      </c>
      <c r="T38" s="98">
        <v>831.82715813715049</v>
      </c>
      <c r="U38" s="98">
        <v>830.91523176233238</v>
      </c>
      <c r="V38" s="98">
        <v>852.97058229264337</v>
      </c>
      <c r="W38" s="98">
        <v>894.96104378055622</v>
      </c>
      <c r="DA38" s="63" t="s">
        <v>2277</v>
      </c>
    </row>
    <row r="39" spans="1:105" ht="12" customHeight="1" x14ac:dyDescent="0.25">
      <c r="A39" s="121" t="s">
        <v>54</v>
      </c>
      <c r="B39" s="122">
        <v>576.85319865569727</v>
      </c>
      <c r="C39" s="122">
        <v>635.61540749043297</v>
      </c>
      <c r="D39" s="122">
        <v>632.50863097247452</v>
      </c>
      <c r="E39" s="122">
        <v>642.9590563391838</v>
      </c>
      <c r="F39" s="122">
        <v>639.0918078059409</v>
      </c>
      <c r="G39" s="122">
        <v>652.77932329685461</v>
      </c>
      <c r="H39" s="122">
        <v>734.17404830982048</v>
      </c>
      <c r="I39" s="122">
        <v>728.50040800726072</v>
      </c>
      <c r="J39" s="122">
        <v>719.10695245837769</v>
      </c>
      <c r="K39" s="122">
        <v>692.76248525320034</v>
      </c>
      <c r="L39" s="122">
        <v>718.04748567301408</v>
      </c>
      <c r="M39" s="122">
        <v>669.67300421266395</v>
      </c>
      <c r="N39" s="122">
        <v>646.12339699043844</v>
      </c>
      <c r="O39" s="122">
        <v>573.67934956391173</v>
      </c>
      <c r="P39" s="122">
        <v>635.01952328394611</v>
      </c>
      <c r="Q39" s="122">
        <v>626.12150769259529</v>
      </c>
      <c r="R39" s="122">
        <v>631.98578140822974</v>
      </c>
      <c r="S39" s="122">
        <v>644.35650088727982</v>
      </c>
      <c r="T39" s="122">
        <v>690.00297181277608</v>
      </c>
      <c r="U39" s="122">
        <v>638.6071038681024</v>
      </c>
      <c r="V39" s="122">
        <v>626.48913070008507</v>
      </c>
      <c r="W39" s="122">
        <v>635.03704237770546</v>
      </c>
      <c r="DA39" s="130" t="s">
        <v>2278</v>
      </c>
    </row>
    <row r="40" spans="1:105" ht="12" customHeight="1" x14ac:dyDescent="0.25">
      <c r="A40" s="97" t="s">
        <v>50</v>
      </c>
      <c r="B40" s="98">
        <v>700.67340841488362</v>
      </c>
      <c r="C40" s="98">
        <v>720.04946297221977</v>
      </c>
      <c r="D40" s="98">
        <v>742.34590835838071</v>
      </c>
      <c r="E40" s="98">
        <v>756.40596553628416</v>
      </c>
      <c r="F40" s="98">
        <v>775.71073766253073</v>
      </c>
      <c r="G40" s="98">
        <v>804.04676582868547</v>
      </c>
      <c r="H40" s="98">
        <v>832.03185220995738</v>
      </c>
      <c r="I40" s="98">
        <v>863.21022010790023</v>
      </c>
      <c r="J40" s="98">
        <v>871.87679931886839</v>
      </c>
      <c r="K40" s="98">
        <v>853.13040221595531</v>
      </c>
      <c r="L40" s="98">
        <v>845.73066316107145</v>
      </c>
      <c r="M40" s="98">
        <v>803.07495143144797</v>
      </c>
      <c r="N40" s="98">
        <v>775.38279068813802</v>
      </c>
      <c r="O40" s="98">
        <v>754.90542861656627</v>
      </c>
      <c r="P40" s="98">
        <v>752.70385511458028</v>
      </c>
      <c r="Q40" s="98">
        <v>764.9046715537786</v>
      </c>
      <c r="R40" s="98">
        <v>787.43815535691613</v>
      </c>
      <c r="S40" s="98">
        <v>818.92283245369401</v>
      </c>
      <c r="T40" s="98">
        <v>869.78237659677529</v>
      </c>
      <c r="U40" s="98">
        <v>783.94949909114928</v>
      </c>
      <c r="V40" s="98">
        <v>783.99043114781693</v>
      </c>
      <c r="W40" s="98">
        <v>834.43282841338601</v>
      </c>
      <c r="DA40" s="63" t="s">
        <v>2279</v>
      </c>
    </row>
    <row r="41" spans="1:105" ht="12" customHeight="1" x14ac:dyDescent="0.25">
      <c r="A41" s="109" t="s">
        <v>120</v>
      </c>
      <c r="B41" s="33">
        <v>516.92075592752428</v>
      </c>
      <c r="C41" s="33">
        <v>596.38738567356359</v>
      </c>
      <c r="D41" s="33">
        <v>582.70954061094108</v>
      </c>
      <c r="E41" s="33">
        <v>593.20644697898763</v>
      </c>
      <c r="F41" s="33">
        <v>581.60136745085958</v>
      </c>
      <c r="G41" s="33">
        <v>593.71616283202786</v>
      </c>
      <c r="H41" s="33">
        <v>700.2788820206124</v>
      </c>
      <c r="I41" s="33">
        <v>684.62485872951015</v>
      </c>
      <c r="J41" s="33">
        <v>670.76130572848388</v>
      </c>
      <c r="K41" s="33">
        <v>642.6945231127354</v>
      </c>
      <c r="L41" s="33">
        <v>678.78151418102232</v>
      </c>
      <c r="M41" s="33">
        <v>628.22525691019189</v>
      </c>
      <c r="N41" s="33">
        <v>605.70558612294121</v>
      </c>
      <c r="O41" s="33">
        <v>516.82905274245138</v>
      </c>
      <c r="P41" s="33">
        <v>597.88746822600285</v>
      </c>
      <c r="Q41" s="33">
        <v>583.57418188757185</v>
      </c>
      <c r="R41" s="33">
        <v>585.05802332814255</v>
      </c>
      <c r="S41" s="33">
        <v>592.83029684507267</v>
      </c>
      <c r="T41" s="33">
        <v>639.86129131065388</v>
      </c>
      <c r="U41" s="33">
        <v>601.01877962562446</v>
      </c>
      <c r="V41" s="33">
        <v>589.28406901783535</v>
      </c>
      <c r="W41" s="33">
        <v>588.74843882532684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7931.9498091541673</v>
      </c>
      <c r="C43" s="117">
        <f t="shared" si="14"/>
        <v>8284.4429820923488</v>
      </c>
      <c r="D43" s="117">
        <f t="shared" si="14"/>
        <v>8114.1415253554696</v>
      </c>
      <c r="E43" s="117">
        <f t="shared" si="14"/>
        <v>8766.6725756580508</v>
      </c>
      <c r="F43" s="117">
        <f t="shared" si="14"/>
        <v>9567.0288271351601</v>
      </c>
      <c r="G43" s="117">
        <f t="shared" si="14"/>
        <v>9704.285876906737</v>
      </c>
      <c r="H43" s="117">
        <f t="shared" si="14"/>
        <v>9286.522008793132</v>
      </c>
      <c r="I43" s="117">
        <f t="shared" si="14"/>
        <v>9371.2348495140504</v>
      </c>
      <c r="J43" s="117">
        <f t="shared" si="14"/>
        <v>9281.6258474939586</v>
      </c>
      <c r="K43" s="117">
        <f t="shared" si="14"/>
        <v>9198.5340597519262</v>
      </c>
      <c r="L43" s="117">
        <f t="shared" si="14"/>
        <v>9757.0518189623126</v>
      </c>
      <c r="M43" s="117">
        <f t="shared" si="14"/>
        <v>8628.016346761473</v>
      </c>
      <c r="N43" s="117">
        <f t="shared" si="14"/>
        <v>7984.4298134084529</v>
      </c>
      <c r="O43" s="117">
        <f t="shared" si="14"/>
        <v>7643.0008997283621</v>
      </c>
      <c r="P43" s="117">
        <f t="shared" si="14"/>
        <v>7266.3652983940447</v>
      </c>
      <c r="Q43" s="117">
        <f t="shared" si="14"/>
        <v>7821.1220587524213</v>
      </c>
      <c r="R43" s="117">
        <f t="shared" ref="R43:V43" si="15">R44+R47+R49+R58</f>
        <v>6856.7453844656611</v>
      </c>
      <c r="S43" s="117">
        <f t="shared" si="15"/>
        <v>6906.7617702314583</v>
      </c>
      <c r="T43" s="117">
        <f t="shared" si="15"/>
        <v>7444.7295000031663</v>
      </c>
      <c r="U43" s="117">
        <f t="shared" si="15"/>
        <v>6785.5776719203186</v>
      </c>
      <c r="V43" s="117">
        <f t="shared" si="15"/>
        <v>7143.4444655357338</v>
      </c>
      <c r="W43" s="117">
        <f t="shared" ref="W43" si="16">W44+W47+W49+W58</f>
        <v>6923.5566382295583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6182.481364354262</v>
      </c>
      <c r="C44" s="122">
        <f t="shared" si="17"/>
        <v>6317.9073249907178</v>
      </c>
      <c r="D44" s="122">
        <f t="shared" si="17"/>
        <v>6242.449589748172</v>
      </c>
      <c r="E44" s="122">
        <f t="shared" si="17"/>
        <v>6926.1126945299302</v>
      </c>
      <c r="F44" s="122">
        <f t="shared" si="17"/>
        <v>7730.6434341991089</v>
      </c>
      <c r="G44" s="122">
        <f t="shared" si="17"/>
        <v>7800.0695014434841</v>
      </c>
      <c r="H44" s="122">
        <f t="shared" si="17"/>
        <v>7248.2209427908856</v>
      </c>
      <c r="I44" s="122">
        <f t="shared" si="17"/>
        <v>7368.4060621842691</v>
      </c>
      <c r="J44" s="122">
        <f t="shared" si="17"/>
        <v>7271.5558376931895</v>
      </c>
      <c r="K44" s="122">
        <f t="shared" si="17"/>
        <v>7247.7120093260964</v>
      </c>
      <c r="L44" s="122">
        <f t="shared" si="17"/>
        <v>7752.4510029889861</v>
      </c>
      <c r="M44" s="122">
        <f t="shared" si="17"/>
        <v>6641.6590866727411</v>
      </c>
      <c r="N44" s="122">
        <f t="shared" si="17"/>
        <v>6086.1681201881129</v>
      </c>
      <c r="O44" s="122">
        <f t="shared" si="17"/>
        <v>5809.184515037804</v>
      </c>
      <c r="P44" s="122">
        <f t="shared" si="17"/>
        <v>5349.6277624983286</v>
      </c>
      <c r="Q44" s="122">
        <f t="shared" si="17"/>
        <v>5876.1600988792907</v>
      </c>
      <c r="R44" s="122">
        <f t="shared" ref="R44:V44" si="18">SUM(R45:R46)</f>
        <v>4946.7306374510399</v>
      </c>
      <c r="S44" s="122">
        <f t="shared" si="18"/>
        <v>4938.1263898971329</v>
      </c>
      <c r="T44" s="122">
        <f t="shared" si="18"/>
        <v>5422.4982321939033</v>
      </c>
      <c r="U44" s="122">
        <f t="shared" si="18"/>
        <v>4845.7031515980407</v>
      </c>
      <c r="V44" s="122">
        <f t="shared" si="18"/>
        <v>5199.826276412763</v>
      </c>
      <c r="W44" s="122">
        <f t="shared" ref="W44" si="19">SUM(W45:W46)</f>
        <v>4975.6746520199576</v>
      </c>
      <c r="DA44" s="130" t="s">
        <v>2282</v>
      </c>
    </row>
    <row r="45" spans="1:105" ht="12" customHeight="1" x14ac:dyDescent="0.25">
      <c r="A45" s="97" t="s">
        <v>216</v>
      </c>
      <c r="B45" s="98">
        <v>6125.5204937771614</v>
      </c>
      <c r="C45" s="98">
        <v>6259.2469281915428</v>
      </c>
      <c r="D45" s="98">
        <v>6185.7452760184697</v>
      </c>
      <c r="E45" s="98">
        <v>6866.4370919523735</v>
      </c>
      <c r="F45" s="98">
        <v>7663.3088705215632</v>
      </c>
      <c r="G45" s="98">
        <v>7733.8332151790564</v>
      </c>
      <c r="H45" s="98">
        <v>7188.8227826320026</v>
      </c>
      <c r="I45" s="98">
        <v>7307.8848536720807</v>
      </c>
      <c r="J45" s="98">
        <v>7212.3839477040556</v>
      </c>
      <c r="K45" s="98">
        <v>7189.8700813991518</v>
      </c>
      <c r="L45" s="98">
        <v>7689.8832117165466</v>
      </c>
      <c r="M45" s="98">
        <v>6585.7769536285668</v>
      </c>
      <c r="N45" s="98">
        <v>6033.4700033539066</v>
      </c>
      <c r="O45" s="98">
        <v>5755.6591344430963</v>
      </c>
      <c r="P45" s="98">
        <v>5298.6890426610562</v>
      </c>
      <c r="Q45" s="98">
        <v>5820.8865985405728</v>
      </c>
      <c r="R45" s="98">
        <v>4899.2284980732893</v>
      </c>
      <c r="S45" s="98">
        <v>4890.7075706898686</v>
      </c>
      <c r="T45" s="98">
        <v>5369.333936246222</v>
      </c>
      <c r="U45" s="98">
        <v>4798.0348016619982</v>
      </c>
      <c r="V45" s="98">
        <v>5147.7306427080957</v>
      </c>
      <c r="W45" s="98">
        <v>4924.8850426648651</v>
      </c>
      <c r="DA45" s="63" t="s">
        <v>2283</v>
      </c>
    </row>
    <row r="46" spans="1:105" ht="12" customHeight="1" x14ac:dyDescent="0.25">
      <c r="A46" s="97" t="s">
        <v>53</v>
      </c>
      <c r="B46" s="98">
        <v>56.960870577100266</v>
      </c>
      <c r="C46" s="98">
        <v>58.660396799175309</v>
      </c>
      <c r="D46" s="98">
        <v>56.70431372970198</v>
      </c>
      <c r="E46" s="98">
        <v>59.675602577556397</v>
      </c>
      <c r="F46" s="98">
        <v>67.334563677545717</v>
      </c>
      <c r="G46" s="98">
        <v>66.236286264427576</v>
      </c>
      <c r="H46" s="98">
        <v>59.398160158882746</v>
      </c>
      <c r="I46" s="98">
        <v>60.521208512188608</v>
      </c>
      <c r="J46" s="98">
        <v>59.171889989134051</v>
      </c>
      <c r="K46" s="98">
        <v>57.841927926944237</v>
      </c>
      <c r="L46" s="98">
        <v>62.567791272439557</v>
      </c>
      <c r="M46" s="98">
        <v>55.882133044174367</v>
      </c>
      <c r="N46" s="98">
        <v>52.698116834206218</v>
      </c>
      <c r="O46" s="98">
        <v>53.525380594707286</v>
      </c>
      <c r="P46" s="98">
        <v>50.938719837272458</v>
      </c>
      <c r="Q46" s="98">
        <v>55.273500338717547</v>
      </c>
      <c r="R46" s="98">
        <v>47.502139377750161</v>
      </c>
      <c r="S46" s="98">
        <v>47.418819207264214</v>
      </c>
      <c r="T46" s="98">
        <v>53.164295947680898</v>
      </c>
      <c r="U46" s="98">
        <v>47.668349936042553</v>
      </c>
      <c r="V46" s="98">
        <v>52.095633704667385</v>
      </c>
      <c r="W46" s="98">
        <v>50.789609355092708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23.58323984135027</v>
      </c>
      <c r="C47" s="122">
        <f t="shared" si="20"/>
        <v>29.499337605668671</v>
      </c>
      <c r="D47" s="122">
        <f t="shared" si="20"/>
        <v>23.556067196821846</v>
      </c>
      <c r="E47" s="122">
        <f t="shared" si="20"/>
        <v>47.113184078131376</v>
      </c>
      <c r="F47" s="122">
        <f t="shared" si="20"/>
        <v>43.549243226351692</v>
      </c>
      <c r="G47" s="122">
        <f t="shared" si="20"/>
        <v>62.616165715268252</v>
      </c>
      <c r="H47" s="122">
        <f t="shared" si="20"/>
        <v>70.561823014219883</v>
      </c>
      <c r="I47" s="122">
        <f t="shared" si="20"/>
        <v>42.809606256046322</v>
      </c>
      <c r="J47" s="122">
        <f t="shared" si="20"/>
        <v>49.838265793083025</v>
      </c>
      <c r="K47" s="122">
        <f t="shared" si="20"/>
        <v>75.732157079687639</v>
      </c>
      <c r="L47" s="122">
        <f t="shared" si="20"/>
        <v>74.886853661464542</v>
      </c>
      <c r="M47" s="122">
        <f t="shared" si="20"/>
        <v>72.275019754452885</v>
      </c>
      <c r="N47" s="122">
        <f t="shared" si="20"/>
        <v>69.600243594738629</v>
      </c>
      <c r="O47" s="122">
        <f t="shared" si="20"/>
        <v>63.642706743768372</v>
      </c>
      <c r="P47" s="122">
        <f t="shared" si="20"/>
        <v>55.26029314437131</v>
      </c>
      <c r="Q47" s="122">
        <f t="shared" si="20"/>
        <v>91.968771179042506</v>
      </c>
      <c r="R47" s="122">
        <f t="shared" si="20"/>
        <v>99.764854790618116</v>
      </c>
      <c r="S47" s="122">
        <f t="shared" si="20"/>
        <v>118.3959992464216</v>
      </c>
      <c r="T47" s="122">
        <f t="shared" si="20"/>
        <v>95.743201896480585</v>
      </c>
      <c r="U47" s="122">
        <f t="shared" si="20"/>
        <v>90.386734232965779</v>
      </c>
      <c r="V47" s="122">
        <f t="shared" si="20"/>
        <v>83.60366847277858</v>
      </c>
      <c r="W47" s="122">
        <f t="shared" si="20"/>
        <v>76.582896509444566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23.58323984135027</v>
      </c>
      <c r="C48" s="98">
        <f>IF(RES_hhdet_fec!C48=0,0,RES_hhdet_fec!C48*1000*11630/RES_hhdet_num!C43)</f>
        <v>29.499337605668671</v>
      </c>
      <c r="D48" s="98">
        <f>IF(RES_hhdet_fec!D48=0,0,RES_hhdet_fec!D48*1000*11630/RES_hhdet_num!D43)</f>
        <v>23.556067196821846</v>
      </c>
      <c r="E48" s="98">
        <f>IF(RES_hhdet_fec!E48=0,0,RES_hhdet_fec!E48*1000*11630/RES_hhdet_num!E43)</f>
        <v>47.113184078131376</v>
      </c>
      <c r="F48" s="98">
        <f>IF(RES_hhdet_fec!F48=0,0,RES_hhdet_fec!F48*1000*11630/RES_hhdet_num!F43)</f>
        <v>43.549243226351692</v>
      </c>
      <c r="G48" s="98">
        <f>IF(RES_hhdet_fec!G48=0,0,RES_hhdet_fec!G48*1000*11630/RES_hhdet_num!G43)</f>
        <v>62.616165715268252</v>
      </c>
      <c r="H48" s="98">
        <f>IF(RES_hhdet_fec!H48=0,0,RES_hhdet_fec!H48*1000*11630/RES_hhdet_num!H43)</f>
        <v>70.561823014219883</v>
      </c>
      <c r="I48" s="98">
        <f>IF(RES_hhdet_fec!I48=0,0,RES_hhdet_fec!I48*1000*11630/RES_hhdet_num!I43)</f>
        <v>42.809606256046322</v>
      </c>
      <c r="J48" s="98">
        <f>IF(RES_hhdet_fec!J48=0,0,RES_hhdet_fec!J48*1000*11630/RES_hhdet_num!J43)</f>
        <v>49.838265793083025</v>
      </c>
      <c r="K48" s="98">
        <f>IF(RES_hhdet_fec!K48=0,0,RES_hhdet_fec!K48*1000*11630/RES_hhdet_num!K43)</f>
        <v>75.732157079687639</v>
      </c>
      <c r="L48" s="98">
        <f>IF(RES_hhdet_fec!L48=0,0,RES_hhdet_fec!L48*1000*11630/RES_hhdet_num!L43)</f>
        <v>74.886853661464542</v>
      </c>
      <c r="M48" s="98">
        <f>IF(RES_hhdet_fec!M48=0,0,RES_hhdet_fec!M48*1000*11630/RES_hhdet_num!M43)</f>
        <v>72.275019754452885</v>
      </c>
      <c r="N48" s="98">
        <f>IF(RES_hhdet_fec!N48=0,0,RES_hhdet_fec!N48*1000*11630/RES_hhdet_num!N43)</f>
        <v>69.600243594738629</v>
      </c>
      <c r="O48" s="98">
        <f>IF(RES_hhdet_fec!O48=0,0,RES_hhdet_fec!O48*1000*11630/RES_hhdet_num!O43)</f>
        <v>63.642706743768372</v>
      </c>
      <c r="P48" s="98">
        <f>IF(RES_hhdet_fec!P48=0,0,RES_hhdet_fec!P48*1000*11630/RES_hhdet_num!P43)</f>
        <v>55.26029314437131</v>
      </c>
      <c r="Q48" s="98">
        <f>IF(RES_hhdet_fec!Q48=0,0,RES_hhdet_fec!Q48*1000*11630/RES_hhdet_num!Q43)</f>
        <v>91.968771179042506</v>
      </c>
      <c r="R48" s="98">
        <f>IF(RES_hhdet_fec!R48=0,0,RES_hhdet_fec!R48*1000*11630/RES_hhdet_num!R43)</f>
        <v>99.764854790618116</v>
      </c>
      <c r="S48" s="98">
        <f>IF(RES_hhdet_fec!S48=0,0,RES_hhdet_fec!S48*1000*11630/RES_hhdet_num!S43)</f>
        <v>118.3959992464216</v>
      </c>
      <c r="T48" s="98">
        <f>IF(RES_hhdet_fec!T48=0,0,RES_hhdet_fec!T48*1000*11630/RES_hhdet_num!T43)</f>
        <v>95.743201896480585</v>
      </c>
      <c r="U48" s="98">
        <f>IF(RES_hhdet_fec!U48=0,0,RES_hhdet_fec!U48*1000*11630/RES_hhdet_num!U43)</f>
        <v>90.386734232965779</v>
      </c>
      <c r="V48" s="98">
        <f>IF(RES_hhdet_fec!V48=0,0,RES_hhdet_fec!V48*1000*11630/RES_hhdet_num!V43)</f>
        <v>83.60366847277858</v>
      </c>
      <c r="W48" s="98">
        <f>IF(RES_hhdet_fec!W48=0,0,RES_hhdet_fec!W48*1000*11630/RES_hhdet_num!W43)</f>
        <v>76.582896509444566</v>
      </c>
      <c r="DA48" s="63" t="s">
        <v>2286</v>
      </c>
    </row>
    <row r="49" spans="1:105" ht="12" customHeight="1" x14ac:dyDescent="0.25">
      <c r="A49" s="121" t="s">
        <v>55</v>
      </c>
      <c r="B49" s="122">
        <v>1149.0319866141301</v>
      </c>
      <c r="C49" s="122">
        <v>1302.7651876020166</v>
      </c>
      <c r="D49" s="122">
        <v>1217.6971419316699</v>
      </c>
      <c r="E49" s="122">
        <v>1153.0069568548777</v>
      </c>
      <c r="F49" s="122">
        <v>1156.1238894358844</v>
      </c>
      <c r="G49" s="122">
        <v>1190.1069526410017</v>
      </c>
      <c r="H49" s="122">
        <v>1232.9041541401132</v>
      </c>
      <c r="I49" s="122">
        <v>1229.9499802241385</v>
      </c>
      <c r="J49" s="122">
        <v>1239.6960156604546</v>
      </c>
      <c r="K49" s="122">
        <v>1181.4556976163872</v>
      </c>
      <c r="L49" s="122">
        <v>1211.4015273878213</v>
      </c>
      <c r="M49" s="122">
        <v>1244.1951356508587</v>
      </c>
      <c r="N49" s="122">
        <v>1182.3162822725244</v>
      </c>
      <c r="O49" s="122">
        <v>1196.5426155163855</v>
      </c>
      <c r="P49" s="122">
        <v>1227.5146639784955</v>
      </c>
      <c r="Q49" s="122">
        <v>1228.9685853530775</v>
      </c>
      <c r="R49" s="122">
        <v>1180.3495574753797</v>
      </c>
      <c r="S49" s="122">
        <v>1206.872138641595</v>
      </c>
      <c r="T49" s="122">
        <v>1235.9037276315148</v>
      </c>
      <c r="U49" s="122">
        <v>1210.8054888152985</v>
      </c>
      <c r="V49" s="122">
        <v>1234.2633381325377</v>
      </c>
      <c r="W49" s="122">
        <v>1237.1083901240834</v>
      </c>
      <c r="DA49" s="130" t="s">
        <v>2287</v>
      </c>
    </row>
    <row r="50" spans="1:105" ht="12" customHeight="1" x14ac:dyDescent="0.25">
      <c r="A50" s="97" t="s">
        <v>138</v>
      </c>
      <c r="B50" s="98">
        <v>1411.7138376494268</v>
      </c>
      <c r="C50" s="98">
        <v>1469.5814950861113</v>
      </c>
      <c r="D50" s="98">
        <v>1416.1166861408933</v>
      </c>
      <c r="E50" s="98">
        <v>1394.5866972936456</v>
      </c>
      <c r="F50" s="98">
        <v>1403.1928169357029</v>
      </c>
      <c r="G50" s="98">
        <v>1445.517731353935</v>
      </c>
      <c r="H50" s="98">
        <v>1432.6196034747622</v>
      </c>
      <c r="I50" s="98">
        <v>1454.0845992863094</v>
      </c>
      <c r="J50" s="98">
        <v>1506.2642498383163</v>
      </c>
      <c r="K50" s="98">
        <v>1447.020968634356</v>
      </c>
      <c r="L50" s="98">
        <v>1466.50420289924</v>
      </c>
      <c r="M50" s="98">
        <v>1469.4954754580235</v>
      </c>
      <c r="N50" s="98">
        <v>1373.1970049239474</v>
      </c>
      <c r="O50" s="98">
        <v>1491.1050018251121</v>
      </c>
      <c r="P50" s="98">
        <v>1525.8187233287949</v>
      </c>
      <c r="Q50" s="98">
        <v>1780.0348489749222</v>
      </c>
      <c r="R50" s="98">
        <v>1530.1823989385011</v>
      </c>
      <c r="S50" s="98">
        <v>1480.0987280418312</v>
      </c>
      <c r="T50" s="98">
        <v>1521.8673002299458</v>
      </c>
      <c r="U50" s="98">
        <v>1407.0941384360924</v>
      </c>
      <c r="V50" s="98">
        <v>1494.9113230026633</v>
      </c>
      <c r="W50" s="98">
        <v>1458.3908209235055</v>
      </c>
      <c r="DA50" s="63" t="s">
        <v>2288</v>
      </c>
    </row>
    <row r="51" spans="1:105" ht="12" customHeight="1" x14ac:dyDescent="0.25">
      <c r="A51" s="97" t="s">
        <v>137</v>
      </c>
      <c r="B51" s="98">
        <v>764.29087736554493</v>
      </c>
      <c r="C51" s="98">
        <v>877.41115136081214</v>
      </c>
      <c r="D51" s="98">
        <v>754.67872866567996</v>
      </c>
      <c r="E51" s="98">
        <v>721.23088884106278</v>
      </c>
      <c r="F51" s="98">
        <v>741.62827427241155</v>
      </c>
      <c r="G51" s="98">
        <v>766.09604641483622</v>
      </c>
      <c r="H51" s="98">
        <v>780.21942299936575</v>
      </c>
      <c r="I51" s="98">
        <v>782.4840612897159</v>
      </c>
      <c r="J51" s="98">
        <v>812.66464511259414</v>
      </c>
      <c r="K51" s="98">
        <v>783.21611132174041</v>
      </c>
      <c r="L51" s="98">
        <v>798.86366330225962</v>
      </c>
      <c r="M51" s="98">
        <v>837.18660527407053</v>
      </c>
      <c r="N51" s="98">
        <v>778.93226795835915</v>
      </c>
      <c r="O51" s="98">
        <v>855.52709375577808</v>
      </c>
      <c r="P51" s="98">
        <v>909.25353312785046</v>
      </c>
      <c r="Q51" s="98">
        <v>1021.6218690358244</v>
      </c>
      <c r="R51" s="98">
        <v>893.51025852040152</v>
      </c>
      <c r="S51" s="98">
        <v>898.00481533589516</v>
      </c>
      <c r="T51" s="98">
        <v>951.5884415544225</v>
      </c>
      <c r="U51" s="98">
        <v>914.10369103458277</v>
      </c>
      <c r="V51" s="98">
        <v>992.38744660470047</v>
      </c>
      <c r="W51" s="98">
        <v>980.84480985193795</v>
      </c>
      <c r="DA51" s="63" t="s">
        <v>2289</v>
      </c>
    </row>
    <row r="52" spans="1:105" ht="12" customHeight="1" x14ac:dyDescent="0.25">
      <c r="A52" s="100" t="s">
        <v>216</v>
      </c>
      <c r="B52" s="101">
        <v>158.75130502881416</v>
      </c>
      <c r="C52" s="101">
        <v>321.2056028962287</v>
      </c>
      <c r="D52" s="101">
        <v>130.54769362182407</v>
      </c>
      <c r="E52" s="101">
        <v>82.442425295658225</v>
      </c>
      <c r="F52" s="101">
        <v>109.97005094497763</v>
      </c>
      <c r="G52" s="101">
        <v>113.10709175243603</v>
      </c>
      <c r="H52" s="101">
        <v>149.14721586962941</v>
      </c>
      <c r="I52" s="101">
        <v>128.350200028448</v>
      </c>
      <c r="J52" s="101">
        <v>126.575263910399</v>
      </c>
      <c r="K52" s="101">
        <v>115.78157403539073</v>
      </c>
      <c r="L52" s="101">
        <v>113.42066855238893</v>
      </c>
      <c r="M52" s="101">
        <v>165.74553116879991</v>
      </c>
      <c r="N52" s="101">
        <v>109.93388606802367</v>
      </c>
      <c r="O52" s="101">
        <v>84.777888414871455</v>
      </c>
      <c r="P52" s="101">
        <v>150.5391926133079</v>
      </c>
      <c r="Q52" s="101">
        <v>73.882691330039265</v>
      </c>
      <c r="R52" s="101">
        <v>72.91229294766984</v>
      </c>
      <c r="S52" s="101">
        <v>98.150439641363661</v>
      </c>
      <c r="T52" s="101">
        <v>114.21062973365386</v>
      </c>
      <c r="U52" s="101">
        <v>127.73343208376834</v>
      </c>
      <c r="V52" s="101">
        <v>116.15684572769136</v>
      </c>
      <c r="W52" s="101">
        <v>93.76614567034045</v>
      </c>
      <c r="DA52" s="131" t="s">
        <v>2290</v>
      </c>
    </row>
    <row r="53" spans="1:105" ht="12" customHeight="1" x14ac:dyDescent="0.25">
      <c r="A53" s="103" t="s">
        <v>52</v>
      </c>
      <c r="B53" s="104">
        <v>605.53957233673088</v>
      </c>
      <c r="C53" s="104">
        <v>556.20554846458356</v>
      </c>
      <c r="D53" s="104">
        <v>624.13103504385595</v>
      </c>
      <c r="E53" s="104">
        <v>638.78846354540462</v>
      </c>
      <c r="F53" s="104">
        <v>631.6582233274338</v>
      </c>
      <c r="G53" s="104">
        <v>652.98895466240026</v>
      </c>
      <c r="H53" s="104">
        <v>631.07220712973617</v>
      </c>
      <c r="I53" s="104">
        <v>654.13386126126784</v>
      </c>
      <c r="J53" s="104">
        <v>686.08938120219511</v>
      </c>
      <c r="K53" s="104">
        <v>667.43453728634961</v>
      </c>
      <c r="L53" s="104">
        <v>685.44299474987065</v>
      </c>
      <c r="M53" s="104">
        <v>671.44107410527056</v>
      </c>
      <c r="N53" s="104">
        <v>668.99838189033551</v>
      </c>
      <c r="O53" s="104">
        <v>770.74920534090666</v>
      </c>
      <c r="P53" s="104">
        <v>758.71434051454253</v>
      </c>
      <c r="Q53" s="104">
        <v>947.73917770578532</v>
      </c>
      <c r="R53" s="104">
        <v>820.59796557273171</v>
      </c>
      <c r="S53" s="104">
        <v>799.85437569453154</v>
      </c>
      <c r="T53" s="104">
        <v>837.37781182076878</v>
      </c>
      <c r="U53" s="104">
        <v>786.37025895081433</v>
      </c>
      <c r="V53" s="104">
        <v>876.23060087700901</v>
      </c>
      <c r="W53" s="104">
        <v>887.07866418159756</v>
      </c>
      <c r="DA53" s="132" t="s">
        <v>2291</v>
      </c>
    </row>
    <row r="54" spans="1:105" ht="12" customHeight="1" x14ac:dyDescent="0.25">
      <c r="A54" s="106" t="s">
        <v>122</v>
      </c>
      <c r="B54" s="101">
        <v>1032.6647924108818</v>
      </c>
      <c r="C54" s="101">
        <v>1251.8524050540707</v>
      </c>
      <c r="D54" s="101">
        <v>1153.6630581386341</v>
      </c>
      <c r="E54" s="101">
        <v>1070.6870521191936</v>
      </c>
      <c r="F54" s="101">
        <v>1076.1146211741996</v>
      </c>
      <c r="G54" s="101">
        <v>1104.6949700769799</v>
      </c>
      <c r="H54" s="101">
        <v>1178.2745096299307</v>
      </c>
      <c r="I54" s="101">
        <v>1163.693091444725</v>
      </c>
      <c r="J54" s="101">
        <v>1159.3212330315093</v>
      </c>
      <c r="K54" s="101">
        <v>1124.6349863309824</v>
      </c>
      <c r="L54" s="101">
        <v>1187.2674578632218</v>
      </c>
      <c r="M54" s="101">
        <v>1238.5444635900424</v>
      </c>
      <c r="N54" s="101">
        <v>1210.2775830488495</v>
      </c>
      <c r="O54" s="101">
        <v>1187.7245405131735</v>
      </c>
      <c r="P54" s="101">
        <v>1250.2906862851378</v>
      </c>
      <c r="Q54" s="101">
        <v>1170.5583340974781</v>
      </c>
      <c r="R54" s="101">
        <v>1218.5904610617815</v>
      </c>
      <c r="S54" s="101">
        <v>1274.646945193577</v>
      </c>
      <c r="T54" s="101">
        <v>1294.8192651008872</v>
      </c>
      <c r="U54" s="101">
        <v>1299.3915339018479</v>
      </c>
      <c r="V54" s="101">
        <v>1283.9861433126077</v>
      </c>
      <c r="W54" s="101">
        <v>1301.0492593623026</v>
      </c>
      <c r="DA54" s="131" t="s">
        <v>2292</v>
      </c>
    </row>
    <row r="55" spans="1:105" ht="12" customHeight="1" x14ac:dyDescent="0.25">
      <c r="A55" s="107" t="s">
        <v>121</v>
      </c>
      <c r="B55" s="104">
        <v>665.54317592341783</v>
      </c>
      <c r="C55" s="104">
        <v>863.73478486723445</v>
      </c>
      <c r="D55" s="104">
        <v>742.63610124596801</v>
      </c>
      <c r="E55" s="104">
        <v>679.16967433934371</v>
      </c>
      <c r="F55" s="104">
        <v>695.14603757852433</v>
      </c>
      <c r="G55" s="104">
        <v>717.65801354061387</v>
      </c>
      <c r="H55" s="104">
        <v>782.54525291975017</v>
      </c>
      <c r="I55" s="104">
        <v>769.046256440717</v>
      </c>
      <c r="J55" s="104">
        <v>765.28474908230169</v>
      </c>
      <c r="K55" s="104">
        <v>742.42158464935528</v>
      </c>
      <c r="L55" s="104">
        <v>785.77188937132007</v>
      </c>
      <c r="M55" s="104">
        <v>839.27342946678561</v>
      </c>
      <c r="N55" s="104">
        <v>812.1507114963955</v>
      </c>
      <c r="O55" s="104">
        <v>792.76747920666742</v>
      </c>
      <c r="P55" s="104">
        <v>859.72964269948102</v>
      </c>
      <c r="Q55" s="104">
        <v>790.13649800233941</v>
      </c>
      <c r="R55" s="104">
        <v>837.90251511999168</v>
      </c>
      <c r="S55" s="104">
        <v>897.71530400423205</v>
      </c>
      <c r="T55" s="104">
        <v>926.34248037950022</v>
      </c>
      <c r="U55" s="104">
        <v>951.44716574677989</v>
      </c>
      <c r="V55" s="104">
        <v>951.23258948154091</v>
      </c>
      <c r="W55" s="104">
        <v>976.18974511665579</v>
      </c>
      <c r="DA55" s="132" t="s">
        <v>2293</v>
      </c>
    </row>
    <row r="56" spans="1:105" ht="12" customHeight="1" x14ac:dyDescent="0.25">
      <c r="A56" s="108" t="s">
        <v>53</v>
      </c>
      <c r="B56" s="98">
        <v>113.01418009224682</v>
      </c>
      <c r="C56" s="98">
        <v>271.81669808457519</v>
      </c>
      <c r="D56" s="98">
        <v>105.590267369765</v>
      </c>
      <c r="E56" s="98">
        <v>61.762623791163449</v>
      </c>
      <c r="F56" s="98">
        <v>83.691586730559422</v>
      </c>
      <c r="G56" s="98">
        <v>85.822031440796067</v>
      </c>
      <c r="H56" s="98">
        <v>123.70924791503421</v>
      </c>
      <c r="I56" s="98">
        <v>104.1618445344443</v>
      </c>
      <c r="J56" s="98">
        <v>98.252767124645899</v>
      </c>
      <c r="K56" s="98">
        <v>90.448609817736838</v>
      </c>
      <c r="L56" s="98">
        <v>92.808738714143544</v>
      </c>
      <c r="M56" s="98">
        <v>137.54283554898581</v>
      </c>
      <c r="N56" s="98">
        <v>97.140209255894106</v>
      </c>
      <c r="O56" s="98">
        <v>63.596479236385363</v>
      </c>
      <c r="P56" s="98">
        <v>122.83299283290876</v>
      </c>
      <c r="Q56" s="98">
        <v>33.63299925991253</v>
      </c>
      <c r="R56" s="98">
        <v>48.971222021920681</v>
      </c>
      <c r="S56" s="98">
        <v>86.018807872568416</v>
      </c>
      <c r="T56" s="98">
        <v>98.891414986185396</v>
      </c>
      <c r="U56" s="98">
        <v>124.68557130250018</v>
      </c>
      <c r="V56" s="98">
        <v>102.09947798461431</v>
      </c>
      <c r="W56" s="98">
        <v>84.041431349495298</v>
      </c>
      <c r="DA56" s="63" t="s">
        <v>2294</v>
      </c>
    </row>
    <row r="57" spans="1:105" ht="12" customHeight="1" x14ac:dyDescent="0.25">
      <c r="A57" s="108" t="s">
        <v>52</v>
      </c>
      <c r="B57" s="98">
        <v>552.52899583117107</v>
      </c>
      <c r="C57" s="98">
        <v>591.91808678265909</v>
      </c>
      <c r="D57" s="98">
        <v>637.04583387620301</v>
      </c>
      <c r="E57" s="98">
        <v>617.40705054818034</v>
      </c>
      <c r="F57" s="98">
        <v>611.45445084796484</v>
      </c>
      <c r="G57" s="98">
        <v>631.83598209981778</v>
      </c>
      <c r="H57" s="98">
        <v>658.83600500471607</v>
      </c>
      <c r="I57" s="98">
        <v>664.8844119062727</v>
      </c>
      <c r="J57" s="98">
        <v>667.03198195765572</v>
      </c>
      <c r="K57" s="98">
        <v>651.97297483161844</v>
      </c>
      <c r="L57" s="98">
        <v>692.96315065717658</v>
      </c>
      <c r="M57" s="98">
        <v>701.73059391779975</v>
      </c>
      <c r="N57" s="98">
        <v>715.0105022405013</v>
      </c>
      <c r="O57" s="98">
        <v>729.17099997028197</v>
      </c>
      <c r="P57" s="98">
        <v>736.89664986657237</v>
      </c>
      <c r="Q57" s="98">
        <v>756.5034987424267</v>
      </c>
      <c r="R57" s="98">
        <v>788.93129309807091</v>
      </c>
      <c r="S57" s="98">
        <v>811.69649613166348</v>
      </c>
      <c r="T57" s="98">
        <v>827.45106539331471</v>
      </c>
      <c r="U57" s="98">
        <v>826.76159444427947</v>
      </c>
      <c r="V57" s="98">
        <v>849.1331114969264</v>
      </c>
      <c r="W57" s="98">
        <v>892.1483137671604</v>
      </c>
      <c r="DA57" s="63" t="s">
        <v>2295</v>
      </c>
    </row>
    <row r="58" spans="1:105" ht="12" customHeight="1" x14ac:dyDescent="0.25">
      <c r="A58" s="121" t="s">
        <v>54</v>
      </c>
      <c r="B58" s="122">
        <v>576.85321834442504</v>
      </c>
      <c r="C58" s="122">
        <v>634.2711318939447</v>
      </c>
      <c r="D58" s="122">
        <v>630.43872647880619</v>
      </c>
      <c r="E58" s="122">
        <v>640.4397401951112</v>
      </c>
      <c r="F58" s="122">
        <v>636.71226027381419</v>
      </c>
      <c r="G58" s="122">
        <v>651.49325710698349</v>
      </c>
      <c r="H58" s="122">
        <v>734.83508884791217</v>
      </c>
      <c r="I58" s="122">
        <v>730.06920084959791</v>
      </c>
      <c r="J58" s="122">
        <v>720.53572834723116</v>
      </c>
      <c r="K58" s="122">
        <v>693.63419572975488</v>
      </c>
      <c r="L58" s="122">
        <v>718.31243492404076</v>
      </c>
      <c r="M58" s="122">
        <v>669.8871046834206</v>
      </c>
      <c r="N58" s="122">
        <v>646.3451673530775</v>
      </c>
      <c r="O58" s="122">
        <v>573.63106243040443</v>
      </c>
      <c r="P58" s="122">
        <v>633.96257877284927</v>
      </c>
      <c r="Q58" s="122">
        <v>624.02460334101045</v>
      </c>
      <c r="R58" s="122">
        <v>629.90033474862332</v>
      </c>
      <c r="S58" s="122">
        <v>643.36724244630898</v>
      </c>
      <c r="T58" s="122">
        <v>690.58433828126704</v>
      </c>
      <c r="U58" s="122">
        <v>638.68229727401342</v>
      </c>
      <c r="V58" s="122">
        <v>625.75118251765446</v>
      </c>
      <c r="W58" s="122">
        <v>634.19069957607326</v>
      </c>
      <c r="DA58" s="130" t="s">
        <v>2296</v>
      </c>
    </row>
    <row r="59" spans="1:105" ht="12" customHeight="1" x14ac:dyDescent="0.25">
      <c r="A59" s="97" t="s">
        <v>50</v>
      </c>
      <c r="B59" s="98">
        <v>700.67340841488351</v>
      </c>
      <c r="C59" s="98">
        <v>719.71298253171756</v>
      </c>
      <c r="D59" s="98">
        <v>741.6422178738261</v>
      </c>
      <c r="E59" s="98">
        <v>755.35749413577582</v>
      </c>
      <c r="F59" s="98">
        <v>774.7073389130486</v>
      </c>
      <c r="G59" s="98">
        <v>803.45220997301055</v>
      </c>
      <c r="H59" s="98">
        <v>832.19948760005548</v>
      </c>
      <c r="I59" s="98">
        <v>863.78142056766285</v>
      </c>
      <c r="J59" s="98">
        <v>872.33766217493007</v>
      </c>
      <c r="K59" s="98">
        <v>853.06566527583175</v>
      </c>
      <c r="L59" s="98">
        <v>845.24100674073622</v>
      </c>
      <c r="M59" s="98">
        <v>802.35270932141918</v>
      </c>
      <c r="N59" s="98">
        <v>774.86828315185357</v>
      </c>
      <c r="O59" s="98">
        <v>754.66757761648512</v>
      </c>
      <c r="P59" s="98">
        <v>752.5734458834703</v>
      </c>
      <c r="Q59" s="98">
        <v>764.85712120965536</v>
      </c>
      <c r="R59" s="98">
        <v>787.40132265595685</v>
      </c>
      <c r="S59" s="98">
        <v>819.25404526810439</v>
      </c>
      <c r="T59" s="98">
        <v>870.58704529022032</v>
      </c>
      <c r="U59" s="98">
        <v>784.40142987210982</v>
      </c>
      <c r="V59" s="98">
        <v>783.98870128057774</v>
      </c>
      <c r="W59" s="98">
        <v>834.40127695420881</v>
      </c>
      <c r="DA59" s="63" t="s">
        <v>2297</v>
      </c>
    </row>
    <row r="60" spans="1:105" ht="12" customHeight="1" x14ac:dyDescent="0.25">
      <c r="A60" s="109" t="s">
        <v>120</v>
      </c>
      <c r="B60" s="33">
        <v>516.9207559275244</v>
      </c>
      <c r="C60" s="33">
        <v>595.67798777027485</v>
      </c>
      <c r="D60" s="33">
        <v>581.63329760537817</v>
      </c>
      <c r="E60" s="33">
        <v>591.82130396779087</v>
      </c>
      <c r="F60" s="33">
        <v>580.46188332642953</v>
      </c>
      <c r="G60" s="33">
        <v>593.16818478181006</v>
      </c>
      <c r="H60" s="33">
        <v>700.59831256642087</v>
      </c>
      <c r="I60" s="33">
        <v>685.25908033549047</v>
      </c>
      <c r="J60" s="33">
        <v>671.20536175376003</v>
      </c>
      <c r="K60" s="33">
        <v>642.55269624024277</v>
      </c>
      <c r="L60" s="33">
        <v>678.16248398349944</v>
      </c>
      <c r="M60" s="33">
        <v>627.26449822442441</v>
      </c>
      <c r="N60" s="33">
        <v>604.89808214321306</v>
      </c>
      <c r="O60" s="33">
        <v>516.18620315280145</v>
      </c>
      <c r="P60" s="33">
        <v>596.67511512149645</v>
      </c>
      <c r="Q60" s="33">
        <v>581.91024601528238</v>
      </c>
      <c r="R60" s="33">
        <v>583.59576661021947</v>
      </c>
      <c r="S60" s="33">
        <v>592.61437413453871</v>
      </c>
      <c r="T60" s="33">
        <v>641.03298594781836</v>
      </c>
      <c r="U60" s="33">
        <v>601.61479962689202</v>
      </c>
      <c r="V60" s="33">
        <v>589.23232009902074</v>
      </c>
      <c r="W60" s="33">
        <v>588.81100229028448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7185.1536268594873</v>
      </c>
      <c r="C62" s="117">
        <f t="shared" si="21"/>
        <v>7622.1260395961754</v>
      </c>
      <c r="D62" s="117">
        <f t="shared" si="21"/>
        <v>7826.8550607596108</v>
      </c>
      <c r="E62" s="117">
        <f t="shared" si="21"/>
        <v>8361.6875415609848</v>
      </c>
      <c r="F62" s="117">
        <f t="shared" si="21"/>
        <v>8120.1520805890868</v>
      </c>
      <c r="G62" s="117">
        <f t="shared" si="21"/>
        <v>8253.6718222632062</v>
      </c>
      <c r="H62" s="117">
        <f t="shared" si="21"/>
        <v>8816.5641447765156</v>
      </c>
      <c r="I62" s="117">
        <f t="shared" si="21"/>
        <v>8635.1196284909038</v>
      </c>
      <c r="J62" s="117">
        <f t="shared" si="21"/>
        <v>7943.9692272365182</v>
      </c>
      <c r="K62" s="117">
        <f t="shared" si="21"/>
        <v>7991.7410778823505</v>
      </c>
      <c r="L62" s="117">
        <f t="shared" si="21"/>
        <v>8986.4784381981262</v>
      </c>
      <c r="M62" s="117">
        <f t="shared" si="21"/>
        <v>7328.2848203961221</v>
      </c>
      <c r="N62" s="117">
        <f t="shared" si="21"/>
        <v>7577.1777544350834</v>
      </c>
      <c r="O62" s="117">
        <f t="shared" si="21"/>
        <v>7086.6589284770553</v>
      </c>
      <c r="P62" s="117">
        <f t="shared" si="21"/>
        <v>6759.113776096061</v>
      </c>
      <c r="Q62" s="117">
        <f t="shared" si="21"/>
        <v>7204.952068444255</v>
      </c>
      <c r="R62" s="117">
        <f t="shared" ref="R62:V62" si="22">R63+R66+R68+R77</f>
        <v>6783.8376135562048</v>
      </c>
      <c r="S62" s="117">
        <f t="shared" si="22"/>
        <v>6464.6516280671176</v>
      </c>
      <c r="T62" s="117">
        <f t="shared" si="22"/>
        <v>6838.6692427902772</v>
      </c>
      <c r="U62" s="117">
        <f t="shared" si="22"/>
        <v>6410.377993216809</v>
      </c>
      <c r="V62" s="117">
        <f t="shared" si="22"/>
        <v>6399.2564114698143</v>
      </c>
      <c r="W62" s="117">
        <f t="shared" ref="W62" si="23">W63+W66+W68+W77</f>
        <v>6693.9868676088472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5233.392100073379</v>
      </c>
      <c r="C63" s="122">
        <f t="shared" si="24"/>
        <v>5495.8981219307088</v>
      </c>
      <c r="D63" s="122">
        <f t="shared" si="24"/>
        <v>5738.2153920124465</v>
      </c>
      <c r="E63" s="122">
        <f t="shared" si="24"/>
        <v>6197.956125800576</v>
      </c>
      <c r="F63" s="122">
        <f t="shared" si="24"/>
        <v>6110.7025164464631</v>
      </c>
      <c r="G63" s="122">
        <f t="shared" si="24"/>
        <v>6204.9210555468026</v>
      </c>
      <c r="H63" s="122">
        <f t="shared" si="24"/>
        <v>6510.0147572776477</v>
      </c>
      <c r="I63" s="122">
        <f t="shared" si="24"/>
        <v>6373.4844773202294</v>
      </c>
      <c r="J63" s="122">
        <f t="shared" si="24"/>
        <v>5740.1529829568017</v>
      </c>
      <c r="K63" s="122">
        <f t="shared" si="24"/>
        <v>5810.2000117589505</v>
      </c>
      <c r="L63" s="122">
        <f t="shared" si="24"/>
        <v>6695.1689693378867</v>
      </c>
      <c r="M63" s="122">
        <f t="shared" si="24"/>
        <v>5230.5062756530906</v>
      </c>
      <c r="N63" s="122">
        <f t="shared" si="24"/>
        <v>5398.6624297167737</v>
      </c>
      <c r="O63" s="122">
        <f t="shared" si="24"/>
        <v>5041.7503370779878</v>
      </c>
      <c r="P63" s="122">
        <f t="shared" si="24"/>
        <v>4743.9379818010812</v>
      </c>
      <c r="Q63" s="122">
        <f t="shared" si="24"/>
        <v>5023.9104243369848</v>
      </c>
      <c r="R63" s="122">
        <f t="shared" ref="R63:V63" si="25">SUM(R64:R65)</f>
        <v>4495.2844264348514</v>
      </c>
      <c r="S63" s="122">
        <f t="shared" si="25"/>
        <v>4271.6859172402237</v>
      </c>
      <c r="T63" s="122">
        <f t="shared" si="25"/>
        <v>4624.1357152387209</v>
      </c>
      <c r="U63" s="122">
        <f t="shared" si="25"/>
        <v>4283.2953331684594</v>
      </c>
      <c r="V63" s="122">
        <f t="shared" si="25"/>
        <v>4280.0058589952696</v>
      </c>
      <c r="W63" s="122">
        <f t="shared" ref="W63" si="26">SUM(W64:W65)</f>
        <v>4436.0991126476474</v>
      </c>
      <c r="DA63" s="130" t="s">
        <v>2300</v>
      </c>
    </row>
    <row r="64" spans="1:105" ht="12" customHeight="1" x14ac:dyDescent="0.25">
      <c r="A64" s="97" t="s">
        <v>217</v>
      </c>
      <c r="B64" s="98">
        <v>5179.3773713809223</v>
      </c>
      <c r="C64" s="98">
        <v>5437.9553009980582</v>
      </c>
      <c r="D64" s="98">
        <v>5678.2510088370027</v>
      </c>
      <c r="E64" s="98">
        <v>6135.7723752657512</v>
      </c>
      <c r="F64" s="98">
        <v>6048.2904770318755</v>
      </c>
      <c r="G64" s="98">
        <v>6142.5990817175316</v>
      </c>
      <c r="H64" s="98">
        <v>6445.7879382643669</v>
      </c>
      <c r="I64" s="98">
        <v>6309.866800593154</v>
      </c>
      <c r="J64" s="98">
        <v>5683.0867820336389</v>
      </c>
      <c r="K64" s="98">
        <v>5753.6215758032195</v>
      </c>
      <c r="L64" s="98">
        <v>6629.317318431993</v>
      </c>
      <c r="M64" s="98">
        <v>5177.5014292805363</v>
      </c>
      <c r="N64" s="98">
        <v>5343.479027190534</v>
      </c>
      <c r="O64" s="98">
        <v>4988.5574561017484</v>
      </c>
      <c r="P64" s="98">
        <v>4692.6794584115978</v>
      </c>
      <c r="Q64" s="98">
        <v>4970.9838381403215</v>
      </c>
      <c r="R64" s="98">
        <v>4446.5756936817816</v>
      </c>
      <c r="S64" s="98">
        <v>4224.9312580802725</v>
      </c>
      <c r="T64" s="98">
        <v>4571.9523139687763</v>
      </c>
      <c r="U64" s="98">
        <v>4234.5945983213505</v>
      </c>
      <c r="V64" s="98">
        <v>4230.4478697897048</v>
      </c>
      <c r="W64" s="98">
        <v>4383.7662531318992</v>
      </c>
      <c r="DA64" s="63" t="s">
        <v>2301</v>
      </c>
    </row>
    <row r="65" spans="1:105" ht="12" customHeight="1" x14ac:dyDescent="0.25">
      <c r="A65" s="97" t="s">
        <v>53</v>
      </c>
      <c r="B65" s="98">
        <v>54.014728692456409</v>
      </c>
      <c r="C65" s="98">
        <v>57.942820932650754</v>
      </c>
      <c r="D65" s="98">
        <v>59.964383175443821</v>
      </c>
      <c r="E65" s="98">
        <v>62.183750534824874</v>
      </c>
      <c r="F65" s="98">
        <v>62.412039414587277</v>
      </c>
      <c r="G65" s="98">
        <v>62.3219738292713</v>
      </c>
      <c r="H65" s="98">
        <v>64.22681901328113</v>
      </c>
      <c r="I65" s="98">
        <v>63.617676727075768</v>
      </c>
      <c r="J65" s="98">
        <v>57.066200923162476</v>
      </c>
      <c r="K65" s="98">
        <v>56.578435955730654</v>
      </c>
      <c r="L65" s="98">
        <v>65.851650905893692</v>
      </c>
      <c r="M65" s="98">
        <v>53.004846372554297</v>
      </c>
      <c r="N65" s="98">
        <v>55.183402526239462</v>
      </c>
      <c r="O65" s="98">
        <v>53.192880976239096</v>
      </c>
      <c r="P65" s="98">
        <v>51.258523389483088</v>
      </c>
      <c r="Q65" s="98">
        <v>52.926586196663081</v>
      </c>
      <c r="R65" s="98">
        <v>48.708732753069469</v>
      </c>
      <c r="S65" s="98">
        <v>46.754659159951387</v>
      </c>
      <c r="T65" s="98">
        <v>52.183401269944675</v>
      </c>
      <c r="U65" s="98">
        <v>48.70073484710921</v>
      </c>
      <c r="V65" s="98">
        <v>49.55798920556483</v>
      </c>
      <c r="W65" s="98">
        <v>52.332859515748154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23.583299143421108</v>
      </c>
      <c r="C66" s="122">
        <f t="shared" si="27"/>
        <v>29.505444600739327</v>
      </c>
      <c r="D66" s="122">
        <f t="shared" si="27"/>
        <v>23.430870014934193</v>
      </c>
      <c r="E66" s="122">
        <f t="shared" si="27"/>
        <v>50.957393374970081</v>
      </c>
      <c r="F66" s="122">
        <f t="shared" si="27"/>
        <v>52.203429893902083</v>
      </c>
      <c r="G66" s="122">
        <f t="shared" si="27"/>
        <v>77.759380259667537</v>
      </c>
      <c r="H66" s="122">
        <f t="shared" si="27"/>
        <v>83.956942991588448</v>
      </c>
      <c r="I66" s="122">
        <f t="shared" si="27"/>
        <v>56.167697704133239</v>
      </c>
      <c r="J66" s="122">
        <f t="shared" si="27"/>
        <v>66.229156933491197</v>
      </c>
      <c r="K66" s="122">
        <f t="shared" si="27"/>
        <v>103.31028246601852</v>
      </c>
      <c r="L66" s="122">
        <f t="shared" si="27"/>
        <v>97.488313418667985</v>
      </c>
      <c r="M66" s="122">
        <f t="shared" si="27"/>
        <v>94.642735831733816</v>
      </c>
      <c r="N66" s="122">
        <f t="shared" si="27"/>
        <v>85.37657244576333</v>
      </c>
      <c r="O66" s="122">
        <f t="shared" si="27"/>
        <v>78.099251063742145</v>
      </c>
      <c r="P66" s="122">
        <f t="shared" si="27"/>
        <v>57.554473541685482</v>
      </c>
      <c r="Q66" s="122">
        <f t="shared" si="27"/>
        <v>87.07647950401126</v>
      </c>
      <c r="R66" s="122">
        <f t="shared" si="27"/>
        <v>77.901042959601369</v>
      </c>
      <c r="S66" s="122">
        <f t="shared" si="27"/>
        <v>87.762166624446579</v>
      </c>
      <c r="T66" s="122">
        <f t="shared" si="27"/>
        <v>72.528761269766363</v>
      </c>
      <c r="U66" s="122">
        <f t="shared" si="27"/>
        <v>74.393620409028344</v>
      </c>
      <c r="V66" s="122">
        <f t="shared" si="27"/>
        <v>77.93130626964799</v>
      </c>
      <c r="W66" s="122">
        <f t="shared" si="27"/>
        <v>80.673668529109975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23.583299143421108</v>
      </c>
      <c r="C67" s="98">
        <f>IF(RES_hhdet_fec!C67=0,0,RES_hhdet_fec!C67*1000*11630/RES_hhdet_num!C62)</f>
        <v>29.505444600739327</v>
      </c>
      <c r="D67" s="98">
        <f>IF(RES_hhdet_fec!D67=0,0,RES_hhdet_fec!D67*1000*11630/RES_hhdet_num!D62)</f>
        <v>23.430870014934193</v>
      </c>
      <c r="E67" s="98">
        <f>IF(RES_hhdet_fec!E67=0,0,RES_hhdet_fec!E67*1000*11630/RES_hhdet_num!E62)</f>
        <v>50.957393374970081</v>
      </c>
      <c r="F67" s="98">
        <f>IF(RES_hhdet_fec!F67=0,0,RES_hhdet_fec!F67*1000*11630/RES_hhdet_num!F62)</f>
        <v>52.203429893902083</v>
      </c>
      <c r="G67" s="98">
        <f>IF(RES_hhdet_fec!G67=0,0,RES_hhdet_fec!G67*1000*11630/RES_hhdet_num!G62)</f>
        <v>77.759380259667537</v>
      </c>
      <c r="H67" s="98">
        <f>IF(RES_hhdet_fec!H67=0,0,RES_hhdet_fec!H67*1000*11630/RES_hhdet_num!H62)</f>
        <v>83.956942991588448</v>
      </c>
      <c r="I67" s="98">
        <f>IF(RES_hhdet_fec!I67=0,0,RES_hhdet_fec!I67*1000*11630/RES_hhdet_num!I62)</f>
        <v>56.167697704133239</v>
      </c>
      <c r="J67" s="98">
        <f>IF(RES_hhdet_fec!J67=0,0,RES_hhdet_fec!J67*1000*11630/RES_hhdet_num!J62)</f>
        <v>66.229156933491197</v>
      </c>
      <c r="K67" s="98">
        <f>IF(RES_hhdet_fec!K67=0,0,RES_hhdet_fec!K67*1000*11630/RES_hhdet_num!K62)</f>
        <v>103.31028246601852</v>
      </c>
      <c r="L67" s="98">
        <f>IF(RES_hhdet_fec!L67=0,0,RES_hhdet_fec!L67*1000*11630/RES_hhdet_num!L62)</f>
        <v>97.488313418667985</v>
      </c>
      <c r="M67" s="98">
        <f>IF(RES_hhdet_fec!M67=0,0,RES_hhdet_fec!M67*1000*11630/RES_hhdet_num!M62)</f>
        <v>94.642735831733816</v>
      </c>
      <c r="N67" s="98">
        <f>IF(RES_hhdet_fec!N67=0,0,RES_hhdet_fec!N67*1000*11630/RES_hhdet_num!N62)</f>
        <v>85.37657244576333</v>
      </c>
      <c r="O67" s="98">
        <f>IF(RES_hhdet_fec!O67=0,0,RES_hhdet_fec!O67*1000*11630/RES_hhdet_num!O62)</f>
        <v>78.099251063742145</v>
      </c>
      <c r="P67" s="98">
        <f>IF(RES_hhdet_fec!P67=0,0,RES_hhdet_fec!P67*1000*11630/RES_hhdet_num!P62)</f>
        <v>57.554473541685482</v>
      </c>
      <c r="Q67" s="98">
        <f>IF(RES_hhdet_fec!Q67=0,0,RES_hhdet_fec!Q67*1000*11630/RES_hhdet_num!Q62)</f>
        <v>87.07647950401126</v>
      </c>
      <c r="R67" s="98">
        <f>IF(RES_hhdet_fec!R67=0,0,RES_hhdet_fec!R67*1000*11630/RES_hhdet_num!R62)</f>
        <v>77.901042959601369</v>
      </c>
      <c r="S67" s="98">
        <f>IF(RES_hhdet_fec!S67=0,0,RES_hhdet_fec!S67*1000*11630/RES_hhdet_num!S62)</f>
        <v>87.762166624446579</v>
      </c>
      <c r="T67" s="98">
        <f>IF(RES_hhdet_fec!T67=0,0,RES_hhdet_fec!T67*1000*11630/RES_hhdet_num!T62)</f>
        <v>72.528761269766363</v>
      </c>
      <c r="U67" s="98">
        <f>IF(RES_hhdet_fec!U67=0,0,RES_hhdet_fec!U67*1000*11630/RES_hhdet_num!U62)</f>
        <v>74.393620409028344</v>
      </c>
      <c r="V67" s="98">
        <f>IF(RES_hhdet_fec!V67=0,0,RES_hhdet_fec!V67*1000*11630/RES_hhdet_num!V62)</f>
        <v>77.93130626964799</v>
      </c>
      <c r="W67" s="98">
        <f>IF(RES_hhdet_fec!W67=0,0,RES_hhdet_fec!W67*1000*11630/RES_hhdet_num!W62)</f>
        <v>80.673668529109975</v>
      </c>
      <c r="DA67" s="63" t="s">
        <v>2304</v>
      </c>
    </row>
    <row r="68" spans="1:105" ht="12" customHeight="1" x14ac:dyDescent="0.25">
      <c r="A68" s="121" t="s">
        <v>55</v>
      </c>
      <c r="B68" s="122">
        <v>1298.1467828305713</v>
      </c>
      <c r="C68" s="122">
        <v>1385.7092275777275</v>
      </c>
      <c r="D68" s="122">
        <v>1351.9000866286281</v>
      </c>
      <c r="E68" s="122">
        <v>1348.2681015275382</v>
      </c>
      <c r="F68" s="122">
        <v>1249.8873795323589</v>
      </c>
      <c r="G68" s="122">
        <v>1254.9990726078561</v>
      </c>
      <c r="H68" s="122">
        <v>1349.5680312423317</v>
      </c>
      <c r="I68" s="122">
        <v>1347.1220629896786</v>
      </c>
      <c r="J68" s="122">
        <v>1306.0898898886994</v>
      </c>
      <c r="K68" s="122">
        <v>1264.4159062399822</v>
      </c>
      <c r="L68" s="122">
        <v>1355.1628844464619</v>
      </c>
      <c r="M68" s="122">
        <v>1277.4710486178049</v>
      </c>
      <c r="N68" s="122">
        <v>1341.7313880522383</v>
      </c>
      <c r="O68" s="122">
        <v>1315.756893523569</v>
      </c>
      <c r="P68" s="122">
        <v>1273.7790651774835</v>
      </c>
      <c r="Q68" s="122">
        <v>1363.1591786152683</v>
      </c>
      <c r="R68" s="122">
        <v>1434.3325948940928</v>
      </c>
      <c r="S68" s="122">
        <v>1354.3710045519124</v>
      </c>
      <c r="T68" s="122">
        <v>1336.4029138963263</v>
      </c>
      <c r="U68" s="122">
        <v>1306.2864809799555</v>
      </c>
      <c r="V68" s="122">
        <v>1297.6460778064259</v>
      </c>
      <c r="W68" s="122">
        <v>1388.1972022830178</v>
      </c>
      <c r="DA68" s="130" t="s">
        <v>2305</v>
      </c>
    </row>
    <row r="69" spans="1:105" ht="12" customHeight="1" x14ac:dyDescent="0.25">
      <c r="A69" s="97" t="s">
        <v>134</v>
      </c>
      <c r="B69" s="98">
        <v>1310.709727534427</v>
      </c>
      <c r="C69" s="98">
        <v>1393.207646937502</v>
      </c>
      <c r="D69" s="98">
        <v>1356.0750664367915</v>
      </c>
      <c r="E69" s="98">
        <v>1358.6440506878023</v>
      </c>
      <c r="F69" s="98">
        <v>1257.9557035544099</v>
      </c>
      <c r="G69" s="98">
        <v>1257.4898266868338</v>
      </c>
      <c r="H69" s="98">
        <v>1355.9683859087538</v>
      </c>
      <c r="I69" s="98">
        <v>1354.0512563761868</v>
      </c>
      <c r="J69" s="98">
        <v>1320.5482252374532</v>
      </c>
      <c r="K69" s="98">
        <v>1278.6961733069691</v>
      </c>
      <c r="L69" s="98">
        <v>1379.1464956525069</v>
      </c>
      <c r="M69" s="98">
        <v>1293.9181102849454</v>
      </c>
      <c r="N69" s="98">
        <v>1362.4149110621679</v>
      </c>
      <c r="O69" s="98">
        <v>1327.2924022780592</v>
      </c>
      <c r="P69" s="98">
        <v>1281.4264739120476</v>
      </c>
      <c r="Q69" s="98">
        <v>1371.485918686257</v>
      </c>
      <c r="R69" s="98">
        <v>1446.0047857567256</v>
      </c>
      <c r="S69" s="98">
        <v>1365.9724248978305</v>
      </c>
      <c r="T69" s="98">
        <v>1354.2064010789804</v>
      </c>
      <c r="U69" s="98">
        <v>1320.5367906485076</v>
      </c>
      <c r="V69" s="98">
        <v>1307.416991500429</v>
      </c>
      <c r="W69" s="98">
        <v>1392.3189490461148</v>
      </c>
      <c r="DA69" s="63" t="s">
        <v>2306</v>
      </c>
    </row>
    <row r="70" spans="1:105" ht="12" customHeight="1" x14ac:dyDescent="0.25">
      <c r="A70" s="97" t="s">
        <v>133</v>
      </c>
      <c r="B70" s="98">
        <v>728.91558073089664</v>
      </c>
      <c r="C70" s="98">
        <v>858.85309357968265</v>
      </c>
      <c r="D70" s="98">
        <v>759.27287461286392</v>
      </c>
      <c r="E70" s="98">
        <v>747.50353454351091</v>
      </c>
      <c r="F70" s="98">
        <v>710.73614343096472</v>
      </c>
      <c r="G70" s="98">
        <v>718.08137505936054</v>
      </c>
      <c r="H70" s="98">
        <v>798.91312753406839</v>
      </c>
      <c r="I70" s="98">
        <v>795.47696276428144</v>
      </c>
      <c r="J70" s="98">
        <v>779.77612591738375</v>
      </c>
      <c r="K70" s="98">
        <v>759.73829358471596</v>
      </c>
      <c r="L70" s="98">
        <v>827.38926779369012</v>
      </c>
      <c r="M70" s="98">
        <v>803.39147986918874</v>
      </c>
      <c r="N70" s="98">
        <v>839.85059260595972</v>
      </c>
      <c r="O70" s="98">
        <v>816.41344647841186</v>
      </c>
      <c r="P70" s="98">
        <v>817.42163669639706</v>
      </c>
      <c r="Q70" s="98">
        <v>854.9140294346679</v>
      </c>
      <c r="R70" s="98">
        <v>931.15898097307775</v>
      </c>
      <c r="S70" s="98">
        <v>913.57891773692154</v>
      </c>
      <c r="T70" s="98">
        <v>930.37543637067529</v>
      </c>
      <c r="U70" s="98">
        <v>934.86856872249996</v>
      </c>
      <c r="V70" s="98">
        <v>938.22140555378553</v>
      </c>
      <c r="W70" s="98">
        <v>1014.1680247483279</v>
      </c>
      <c r="DA70" s="63" t="s">
        <v>2307</v>
      </c>
    </row>
    <row r="71" spans="1:105" ht="12" customHeight="1" x14ac:dyDescent="0.25">
      <c r="A71" s="100" t="s">
        <v>217</v>
      </c>
      <c r="B71" s="101">
        <v>147.01326423488362</v>
      </c>
      <c r="C71" s="101">
        <v>306.89629282219306</v>
      </c>
      <c r="D71" s="101">
        <v>125.23911769650695</v>
      </c>
      <c r="E71" s="101">
        <v>80.440704968333264</v>
      </c>
      <c r="F71" s="101">
        <v>98.026842863430275</v>
      </c>
      <c r="G71" s="101">
        <v>97.776094934507839</v>
      </c>
      <c r="H71" s="101">
        <v>140.74984257206239</v>
      </c>
      <c r="I71" s="101">
        <v>119.11861025754369</v>
      </c>
      <c r="J71" s="101">
        <v>109.08520423485869</v>
      </c>
      <c r="K71" s="101">
        <v>100.52643450703933</v>
      </c>
      <c r="L71" s="101">
        <v>107.17277560362203</v>
      </c>
      <c r="M71" s="101">
        <v>146.42279854400113</v>
      </c>
      <c r="N71" s="101">
        <v>108.94073810637424</v>
      </c>
      <c r="O71" s="101">
        <v>73.087405172164125</v>
      </c>
      <c r="P71" s="101">
        <v>122.36715263534192</v>
      </c>
      <c r="Q71" s="101">
        <v>47.67454187592692</v>
      </c>
      <c r="R71" s="101">
        <v>68.038252152491694</v>
      </c>
      <c r="S71" s="101">
        <v>92.719311802939288</v>
      </c>
      <c r="T71" s="101">
        <v>103.17948195810752</v>
      </c>
      <c r="U71" s="101">
        <v>123.66862467224398</v>
      </c>
      <c r="V71" s="101">
        <v>102.04090104319249</v>
      </c>
      <c r="W71" s="101">
        <v>93.223919033042492</v>
      </c>
      <c r="DA71" s="131" t="s">
        <v>2308</v>
      </c>
    </row>
    <row r="72" spans="1:105" ht="12" customHeight="1" x14ac:dyDescent="0.25">
      <c r="A72" s="103" t="s">
        <v>52</v>
      </c>
      <c r="B72" s="104">
        <v>581.90231649601299</v>
      </c>
      <c r="C72" s="104">
        <v>551.95680075748942</v>
      </c>
      <c r="D72" s="104">
        <v>634.03375691635699</v>
      </c>
      <c r="E72" s="104">
        <v>667.06282957517772</v>
      </c>
      <c r="F72" s="104">
        <v>612.70930056753446</v>
      </c>
      <c r="G72" s="104">
        <v>620.30528012485274</v>
      </c>
      <c r="H72" s="104">
        <v>658.16328496200606</v>
      </c>
      <c r="I72" s="104">
        <v>676.35835250673767</v>
      </c>
      <c r="J72" s="104">
        <v>670.69092168252484</v>
      </c>
      <c r="K72" s="104">
        <v>659.21185907767665</v>
      </c>
      <c r="L72" s="104">
        <v>720.21649219006815</v>
      </c>
      <c r="M72" s="104">
        <v>656.96868132518784</v>
      </c>
      <c r="N72" s="104">
        <v>730.90985449958555</v>
      </c>
      <c r="O72" s="104">
        <v>743.32604130624782</v>
      </c>
      <c r="P72" s="104">
        <v>695.05448406105495</v>
      </c>
      <c r="Q72" s="104">
        <v>807.23948755874096</v>
      </c>
      <c r="R72" s="104">
        <v>863.12072882058601</v>
      </c>
      <c r="S72" s="104">
        <v>820.85960593398227</v>
      </c>
      <c r="T72" s="104">
        <v>827.19595441256763</v>
      </c>
      <c r="U72" s="104">
        <v>811.19994405025602</v>
      </c>
      <c r="V72" s="104">
        <v>836.18050451059321</v>
      </c>
      <c r="W72" s="104">
        <v>920.94410571528545</v>
      </c>
      <c r="DA72" s="132" t="s">
        <v>2309</v>
      </c>
    </row>
    <row r="73" spans="1:105" ht="12" customHeight="1" x14ac:dyDescent="0.25">
      <c r="A73" s="106" t="s">
        <v>122</v>
      </c>
      <c r="B73" s="101">
        <v>1032.6647924108818</v>
      </c>
      <c r="C73" s="101">
        <v>1250.1167235056701</v>
      </c>
      <c r="D73" s="101">
        <v>1148.4471930601549</v>
      </c>
      <c r="E73" s="101">
        <v>1058.0690090074193</v>
      </c>
      <c r="F73" s="101">
        <v>1068.6258474024012</v>
      </c>
      <c r="G73" s="101">
        <v>1090.3803509445208</v>
      </c>
      <c r="H73" s="101">
        <v>1163.5701976824255</v>
      </c>
      <c r="I73" s="101">
        <v>1153.8603685656758</v>
      </c>
      <c r="J73" s="101">
        <v>1145.6138040240576</v>
      </c>
      <c r="K73" s="101">
        <v>1115.1223401676732</v>
      </c>
      <c r="L73" s="101">
        <v>1175.9533502888271</v>
      </c>
      <c r="M73" s="101">
        <v>1230.0808083134204</v>
      </c>
      <c r="N73" s="101">
        <v>1210.4365887425008</v>
      </c>
      <c r="O73" s="101">
        <v>1195.4604511986365</v>
      </c>
      <c r="P73" s="101">
        <v>1267.6129383496982</v>
      </c>
      <c r="Q73" s="101">
        <v>1201.1130478819869</v>
      </c>
      <c r="R73" s="101">
        <v>1237.6399423075645</v>
      </c>
      <c r="S73" s="101">
        <v>1264.4109798919708</v>
      </c>
      <c r="T73" s="101">
        <v>1239.4102737091846</v>
      </c>
      <c r="U73" s="101">
        <v>1249.7172842874511</v>
      </c>
      <c r="V73" s="101">
        <v>1255.9628710785687</v>
      </c>
      <c r="W73" s="101">
        <v>1286.2421090463995</v>
      </c>
      <c r="DA73" s="131" t="s">
        <v>2310</v>
      </c>
    </row>
    <row r="74" spans="1:105" ht="12" customHeight="1" x14ac:dyDescent="0.25">
      <c r="A74" s="107" t="s">
        <v>121</v>
      </c>
      <c r="B74" s="104">
        <v>665.54317592341783</v>
      </c>
      <c r="C74" s="104">
        <v>863.39185214041697</v>
      </c>
      <c r="D74" s="104">
        <v>742.24710593836994</v>
      </c>
      <c r="E74" s="104">
        <v>677.58044709242972</v>
      </c>
      <c r="F74" s="104">
        <v>693.89421687693459</v>
      </c>
      <c r="G74" s="104">
        <v>715.46904615811002</v>
      </c>
      <c r="H74" s="104">
        <v>778.49422553047282</v>
      </c>
      <c r="I74" s="104">
        <v>766.01775657335543</v>
      </c>
      <c r="J74" s="104">
        <v>760.67832174672583</v>
      </c>
      <c r="K74" s="104">
        <v>739.06677379588405</v>
      </c>
      <c r="L74" s="104">
        <v>782.20439993913067</v>
      </c>
      <c r="M74" s="104">
        <v>835.86518533980177</v>
      </c>
      <c r="N74" s="104">
        <v>810.2774246060502</v>
      </c>
      <c r="O74" s="104">
        <v>792.05286910797361</v>
      </c>
      <c r="P74" s="104">
        <v>862.33194669407453</v>
      </c>
      <c r="Q74" s="104">
        <v>791.11278908311954</v>
      </c>
      <c r="R74" s="104">
        <v>835.84642089022373</v>
      </c>
      <c r="S74" s="104">
        <v>893.52761922547484</v>
      </c>
      <c r="T74" s="104">
        <v>919.05639625255276</v>
      </c>
      <c r="U74" s="104">
        <v>944.03703823550165</v>
      </c>
      <c r="V74" s="104">
        <v>945.88487657562564</v>
      </c>
      <c r="W74" s="104">
        <v>970.56522968972706</v>
      </c>
      <c r="DA74" s="132" t="s">
        <v>2311</v>
      </c>
    </row>
    <row r="75" spans="1:105" ht="12" customHeight="1" x14ac:dyDescent="0.25">
      <c r="A75" s="108" t="s">
        <v>53</v>
      </c>
      <c r="B75" s="98">
        <v>113.01418009224683</v>
      </c>
      <c r="C75" s="98">
        <v>271.50442888828547</v>
      </c>
      <c r="D75" s="98">
        <v>105.21732759130218</v>
      </c>
      <c r="E75" s="98">
        <v>60.940730373867879</v>
      </c>
      <c r="F75" s="98">
        <v>83.062956975530284</v>
      </c>
      <c r="G75" s="98">
        <v>84.854621382844527</v>
      </c>
      <c r="H75" s="98">
        <v>122.31121427072461</v>
      </c>
      <c r="I75" s="98">
        <v>103.44856550987177</v>
      </c>
      <c r="J75" s="98">
        <v>97.118692575416389</v>
      </c>
      <c r="K75" s="98">
        <v>89.874688680523676</v>
      </c>
      <c r="L75" s="98">
        <v>92.187983125060413</v>
      </c>
      <c r="M75" s="98">
        <v>136.84989164604011</v>
      </c>
      <c r="N75" s="98">
        <v>97.292388912018509</v>
      </c>
      <c r="O75" s="98">
        <v>64.151414431238194</v>
      </c>
      <c r="P75" s="98">
        <v>125.1976471320244</v>
      </c>
      <c r="Q75" s="98">
        <v>34.326318514183015</v>
      </c>
      <c r="R75" s="98">
        <v>48.50222382338746</v>
      </c>
      <c r="S75" s="98">
        <v>83.844667224019204</v>
      </c>
      <c r="T75" s="98">
        <v>94.812085922270697</v>
      </c>
      <c r="U75" s="98">
        <v>120.40635918586615</v>
      </c>
      <c r="V75" s="98">
        <v>99.412080096579473</v>
      </c>
      <c r="W75" s="98">
        <v>82.579249194034034</v>
      </c>
      <c r="DA75" s="63" t="s">
        <v>2312</v>
      </c>
    </row>
    <row r="76" spans="1:105" ht="12" customHeight="1" x14ac:dyDescent="0.25">
      <c r="A76" s="108" t="s">
        <v>52</v>
      </c>
      <c r="B76" s="98">
        <v>552.52899583117096</v>
      </c>
      <c r="C76" s="98">
        <v>591.88742325213173</v>
      </c>
      <c r="D76" s="98">
        <v>637.02977834706769</v>
      </c>
      <c r="E76" s="98">
        <v>616.639716718562</v>
      </c>
      <c r="F76" s="98">
        <v>610.83125990140434</v>
      </c>
      <c r="G76" s="98">
        <v>630.61442477526532</v>
      </c>
      <c r="H76" s="98">
        <v>656.18301125974813</v>
      </c>
      <c r="I76" s="98">
        <v>662.56919106348357</v>
      </c>
      <c r="J76" s="98">
        <v>663.55962917130933</v>
      </c>
      <c r="K76" s="98">
        <v>649.19208511536033</v>
      </c>
      <c r="L76" s="98">
        <v>690.01641681407023</v>
      </c>
      <c r="M76" s="98">
        <v>699.01529369376158</v>
      </c>
      <c r="N76" s="98">
        <v>712.98503569403158</v>
      </c>
      <c r="O76" s="98">
        <v>727.90145467673528</v>
      </c>
      <c r="P76" s="98">
        <v>737.13429956205016</v>
      </c>
      <c r="Q76" s="98">
        <v>756.78647056893658</v>
      </c>
      <c r="R76" s="98">
        <v>787.34419706683616</v>
      </c>
      <c r="S76" s="98">
        <v>809.68295200145576</v>
      </c>
      <c r="T76" s="98">
        <v>824.24431033028213</v>
      </c>
      <c r="U76" s="98">
        <v>823.63067904963555</v>
      </c>
      <c r="V76" s="98">
        <v>846.47279647904622</v>
      </c>
      <c r="W76" s="98">
        <v>887.98598049569307</v>
      </c>
      <c r="DA76" s="63" t="s">
        <v>2313</v>
      </c>
    </row>
    <row r="77" spans="1:105" ht="12" customHeight="1" x14ac:dyDescent="0.25">
      <c r="A77" s="121" t="s">
        <v>54</v>
      </c>
      <c r="B77" s="122">
        <v>630.03144481211632</v>
      </c>
      <c r="C77" s="122">
        <v>711.01324548700018</v>
      </c>
      <c r="D77" s="122">
        <v>713.30871210360226</v>
      </c>
      <c r="E77" s="122">
        <v>764.50592085789981</v>
      </c>
      <c r="F77" s="122">
        <v>707.35875471636223</v>
      </c>
      <c r="G77" s="122">
        <v>715.99231384888071</v>
      </c>
      <c r="H77" s="122">
        <v>873.02441326494829</v>
      </c>
      <c r="I77" s="122">
        <v>858.34539047686133</v>
      </c>
      <c r="J77" s="122">
        <v>831.49719745752611</v>
      </c>
      <c r="K77" s="122">
        <v>813.81487741739932</v>
      </c>
      <c r="L77" s="122">
        <v>838.65827099510977</v>
      </c>
      <c r="M77" s="122">
        <v>725.66476029349246</v>
      </c>
      <c r="N77" s="122">
        <v>751.40736422030818</v>
      </c>
      <c r="O77" s="122">
        <v>651.05244681175577</v>
      </c>
      <c r="P77" s="122">
        <v>683.84225557581181</v>
      </c>
      <c r="Q77" s="122">
        <v>730.80598598799043</v>
      </c>
      <c r="R77" s="122">
        <v>776.31954926765923</v>
      </c>
      <c r="S77" s="122">
        <v>750.83253965053393</v>
      </c>
      <c r="T77" s="122">
        <v>805.60185238546353</v>
      </c>
      <c r="U77" s="122">
        <v>746.4025586593657</v>
      </c>
      <c r="V77" s="122">
        <v>743.67316839847069</v>
      </c>
      <c r="W77" s="122">
        <v>789.01688414907233</v>
      </c>
      <c r="DA77" s="130" t="s">
        <v>2314</v>
      </c>
    </row>
    <row r="78" spans="1:105" ht="12" customHeight="1" x14ac:dyDescent="0.25">
      <c r="A78" s="97" t="s">
        <v>192</v>
      </c>
      <c r="B78" s="98">
        <v>661.53926323674398</v>
      </c>
      <c r="C78" s="98">
        <v>743.3900609674663</v>
      </c>
      <c r="D78" s="98">
        <v>747.04177806709492</v>
      </c>
      <c r="E78" s="98">
        <v>812.18773291624871</v>
      </c>
      <c r="F78" s="98">
        <v>743.3474393454178</v>
      </c>
      <c r="G78" s="98">
        <v>747.19075145206102</v>
      </c>
      <c r="H78" s="98">
        <v>919.54888781357249</v>
      </c>
      <c r="I78" s="98">
        <v>905.07894214559531</v>
      </c>
      <c r="J78" s="98">
        <v>880.10814970077035</v>
      </c>
      <c r="K78" s="98">
        <v>867.80133655820407</v>
      </c>
      <c r="L78" s="98">
        <v>899.12887475000491</v>
      </c>
      <c r="M78" s="98">
        <v>766.44828050256001</v>
      </c>
      <c r="N78" s="98">
        <v>811.04025316756349</v>
      </c>
      <c r="O78" s="98">
        <v>699.65486232932483</v>
      </c>
      <c r="P78" s="98">
        <v>714.7517321424632</v>
      </c>
      <c r="Q78" s="98">
        <v>771.91575400101533</v>
      </c>
      <c r="R78" s="98">
        <v>831.20492712907662</v>
      </c>
      <c r="S78" s="98">
        <v>802.30926921001981</v>
      </c>
      <c r="T78" s="98">
        <v>867.74473630637897</v>
      </c>
      <c r="U78" s="98">
        <v>801.06110841410077</v>
      </c>
      <c r="V78" s="98">
        <v>796.28879104397026</v>
      </c>
      <c r="W78" s="98">
        <v>844.95999403666667</v>
      </c>
      <c r="DA78" s="63" t="s">
        <v>2315</v>
      </c>
    </row>
    <row r="79" spans="1:105" ht="12" customHeight="1" x14ac:dyDescent="0.25">
      <c r="A79" s="109" t="s">
        <v>120</v>
      </c>
      <c r="B79" s="33">
        <v>516.9207559275244</v>
      </c>
      <c r="C79" s="33">
        <v>595.12420336258037</v>
      </c>
      <c r="D79" s="33">
        <v>581.22694591785341</v>
      </c>
      <c r="E79" s="33">
        <v>590.66556787162483</v>
      </c>
      <c r="F79" s="33">
        <v>579.37523467020526</v>
      </c>
      <c r="G79" s="33">
        <v>592.70422068101141</v>
      </c>
      <c r="H79" s="33">
        <v>699.83653593778138</v>
      </c>
      <c r="I79" s="33">
        <v>684.61954144316417</v>
      </c>
      <c r="J79" s="33">
        <v>670.13639926208725</v>
      </c>
      <c r="K79" s="33">
        <v>641.64987623954266</v>
      </c>
      <c r="L79" s="33">
        <v>676.94780549967493</v>
      </c>
      <c r="M79" s="33">
        <v>626.54032726414175</v>
      </c>
      <c r="N79" s="33">
        <v>605.49635118027004</v>
      </c>
      <c r="O79" s="33">
        <v>518.8168306249446</v>
      </c>
      <c r="P79" s="33">
        <v>598.84736553292942</v>
      </c>
      <c r="Q79" s="33">
        <v>585.25505108913535</v>
      </c>
      <c r="R79" s="33">
        <v>585.07312654528198</v>
      </c>
      <c r="S79" s="33">
        <v>588.40746202151331</v>
      </c>
      <c r="T79" s="33">
        <v>630.55068500767675</v>
      </c>
      <c r="U79" s="33">
        <v>593.43954754880065</v>
      </c>
      <c r="V79" s="33">
        <v>588.22910566824271</v>
      </c>
      <c r="W79" s="33">
        <v>593.81709459372451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8024.3275893274695</v>
      </c>
      <c r="C81" s="117">
        <f t="shared" si="28"/>
        <v>8273.5140275768154</v>
      </c>
      <c r="D81" s="117">
        <f t="shared" si="28"/>
        <v>8519.0020853726146</v>
      </c>
      <c r="E81" s="117">
        <f t="shared" si="28"/>
        <v>8798.2893956278185</v>
      </c>
      <c r="F81" s="117">
        <f t="shared" si="28"/>
        <v>9113.510976240419</v>
      </c>
      <c r="G81" s="117">
        <f t="shared" si="28"/>
        <v>9264.116804184463</v>
      </c>
      <c r="H81" s="117">
        <f t="shared" si="28"/>
        <v>9220.9885091945634</v>
      </c>
      <c r="I81" s="117">
        <f t="shared" si="28"/>
        <v>8756.8527533958331</v>
      </c>
      <c r="J81" s="117">
        <f t="shared" si="28"/>
        <v>8258.274682005178</v>
      </c>
      <c r="K81" s="117">
        <f t="shared" si="28"/>
        <v>8687.3160644113832</v>
      </c>
      <c r="L81" s="117">
        <f t="shared" si="28"/>
        <v>8430.0238870507565</v>
      </c>
      <c r="M81" s="117">
        <f t="shared" si="28"/>
        <v>7866.2892979958688</v>
      </c>
      <c r="N81" s="117">
        <f t="shared" si="28"/>
        <v>7490.8750299887888</v>
      </c>
      <c r="O81" s="117">
        <f t="shared" si="28"/>
        <v>7017.8897484336603</v>
      </c>
      <c r="P81" s="117">
        <f t="shared" si="28"/>
        <v>7103.9030831777318</v>
      </c>
      <c r="Q81" s="117">
        <f t="shared" si="28"/>
        <v>7212.5170399382496</v>
      </c>
      <c r="R81" s="117">
        <f t="shared" ref="R81:V81" si="29">R82+R85+R87+R100</f>
        <v>6150.2880583636752</v>
      </c>
      <c r="S81" s="117">
        <f t="shared" si="29"/>
        <v>6566.2714507247574</v>
      </c>
      <c r="T81" s="117">
        <f t="shared" si="29"/>
        <v>6903.8041429282521</v>
      </c>
      <c r="U81" s="117">
        <f t="shared" si="29"/>
        <v>6788.6118337977696</v>
      </c>
      <c r="V81" s="117">
        <f t="shared" si="29"/>
        <v>6688.2057877368588</v>
      </c>
      <c r="W81" s="117">
        <f t="shared" ref="W81" si="30">W82+W85+W87+W100</f>
        <v>6688.8583371230779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6136.40845714017</v>
      </c>
      <c r="C82" s="122">
        <f t="shared" si="31"/>
        <v>6300.8277974572575</v>
      </c>
      <c r="D82" s="122">
        <f t="shared" si="31"/>
        <v>6575.7158778024641</v>
      </c>
      <c r="E82" s="122">
        <f t="shared" si="31"/>
        <v>6887.7376866856703</v>
      </c>
      <c r="F82" s="122">
        <f t="shared" si="31"/>
        <v>7222.5473402957277</v>
      </c>
      <c r="G82" s="122">
        <f t="shared" si="31"/>
        <v>7315.2441199272789</v>
      </c>
      <c r="H82" s="122">
        <f t="shared" si="31"/>
        <v>7198.9964572885083</v>
      </c>
      <c r="I82" s="122">
        <f t="shared" si="31"/>
        <v>6778.3868019373213</v>
      </c>
      <c r="J82" s="122">
        <f t="shared" si="31"/>
        <v>6298.4049570629686</v>
      </c>
      <c r="K82" s="122">
        <f t="shared" si="31"/>
        <v>6770.374775853832</v>
      </c>
      <c r="L82" s="122">
        <f t="shared" si="31"/>
        <v>6438.1424791956069</v>
      </c>
      <c r="M82" s="122">
        <f t="shared" si="31"/>
        <v>5876.4401378310922</v>
      </c>
      <c r="N82" s="122">
        <f t="shared" si="31"/>
        <v>5544.6702103011676</v>
      </c>
      <c r="O82" s="122">
        <f t="shared" si="31"/>
        <v>5141.0242063597761</v>
      </c>
      <c r="P82" s="122">
        <f t="shared" si="31"/>
        <v>5153.9589521446542</v>
      </c>
      <c r="Q82" s="122">
        <f t="shared" si="31"/>
        <v>5282.777948158744</v>
      </c>
      <c r="R82" s="122">
        <f t="shared" ref="R82:V82" si="32">SUM(R83:R84)</f>
        <v>4211.5294702330993</v>
      </c>
      <c r="S82" s="122">
        <f t="shared" si="32"/>
        <v>4556.0181439122052</v>
      </c>
      <c r="T82" s="122">
        <f t="shared" si="32"/>
        <v>4880.8600781289624</v>
      </c>
      <c r="U82" s="122">
        <f t="shared" si="32"/>
        <v>4877.7563623499927</v>
      </c>
      <c r="V82" s="122">
        <f t="shared" si="32"/>
        <v>4822.7271211154393</v>
      </c>
      <c r="W82" s="122">
        <f t="shared" ref="W82" si="33">SUM(W83:W84)</f>
        <v>4778.9292759466753</v>
      </c>
      <c r="DA82" s="130" t="s">
        <v>2318</v>
      </c>
    </row>
    <row r="83" spans="1:105" ht="12" customHeight="1" x14ac:dyDescent="0.25">
      <c r="A83" s="97" t="s">
        <v>204</v>
      </c>
      <c r="B83" s="98">
        <v>6113.6451765810771</v>
      </c>
      <c r="C83" s="98">
        <v>6277.1864242845832</v>
      </c>
      <c r="D83" s="98">
        <v>6551.620123693865</v>
      </c>
      <c r="E83" s="98">
        <v>6863.8718357063262</v>
      </c>
      <c r="F83" s="98">
        <v>7197.1702357415925</v>
      </c>
      <c r="G83" s="98">
        <v>7289.826525802071</v>
      </c>
      <c r="H83" s="98">
        <v>7174.2240604492044</v>
      </c>
      <c r="I83" s="98">
        <v>6754.2641141734939</v>
      </c>
      <c r="J83" s="98">
        <v>6275.5426584404559</v>
      </c>
      <c r="K83" s="98">
        <v>6745.5944080730287</v>
      </c>
      <c r="L83" s="98">
        <v>6413.8989768024567</v>
      </c>
      <c r="M83" s="98">
        <v>5853.0917718680039</v>
      </c>
      <c r="N83" s="98">
        <v>5522.0624057626947</v>
      </c>
      <c r="O83" s="98">
        <v>5119.1028327901322</v>
      </c>
      <c r="P83" s="98">
        <v>5131.6370882239307</v>
      </c>
      <c r="Q83" s="98">
        <v>5260.7174986751588</v>
      </c>
      <c r="R83" s="98">
        <v>4193.8523823969663</v>
      </c>
      <c r="S83" s="98">
        <v>4537.1546803501697</v>
      </c>
      <c r="T83" s="98">
        <v>4860.4616285754601</v>
      </c>
      <c r="U83" s="98">
        <v>4857.4091406441594</v>
      </c>
      <c r="V83" s="98">
        <v>4802.2501358663494</v>
      </c>
      <c r="W83" s="98">
        <v>4758.1710516679686</v>
      </c>
      <c r="DA83" s="63" t="s">
        <v>2319</v>
      </c>
    </row>
    <row r="84" spans="1:105" ht="12" customHeight="1" x14ac:dyDescent="0.25">
      <c r="A84" s="97" t="s">
        <v>53</v>
      </c>
      <c r="B84" s="98">
        <v>22.76328055909314</v>
      </c>
      <c r="C84" s="98">
        <v>23.641373172674424</v>
      </c>
      <c r="D84" s="98">
        <v>24.095754108599056</v>
      </c>
      <c r="E84" s="98">
        <v>23.865850979344323</v>
      </c>
      <c r="F84" s="98">
        <v>25.377104554135542</v>
      </c>
      <c r="G84" s="98">
        <v>25.417594125207998</v>
      </c>
      <c r="H84" s="98">
        <v>24.77239683930393</v>
      </c>
      <c r="I84" s="98">
        <v>24.122687763827386</v>
      </c>
      <c r="J84" s="98">
        <v>22.862298622512988</v>
      </c>
      <c r="K84" s="98">
        <v>24.780367780803076</v>
      </c>
      <c r="L84" s="98">
        <v>24.243502393149882</v>
      </c>
      <c r="M84" s="98">
        <v>23.348365963088554</v>
      </c>
      <c r="N84" s="98">
        <v>22.607804538473044</v>
      </c>
      <c r="O84" s="98">
        <v>21.921373569643976</v>
      </c>
      <c r="P84" s="98">
        <v>22.321863920723288</v>
      </c>
      <c r="Q84" s="98">
        <v>22.060449483585565</v>
      </c>
      <c r="R84" s="98">
        <v>17.677087836132685</v>
      </c>
      <c r="S84" s="98">
        <v>18.86346356203584</v>
      </c>
      <c r="T84" s="98">
        <v>20.398449553502726</v>
      </c>
      <c r="U84" s="98">
        <v>20.347221705833466</v>
      </c>
      <c r="V84" s="98">
        <v>20.476985249090148</v>
      </c>
      <c r="W84" s="98">
        <v>20.758224278706187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23.583248454304599</v>
      </c>
      <c r="C85" s="122">
        <f t="shared" si="34"/>
        <v>29.49896529627577</v>
      </c>
      <c r="D85" s="122">
        <f t="shared" si="34"/>
        <v>23.695864872423758</v>
      </c>
      <c r="E85" s="122">
        <f t="shared" si="34"/>
        <v>45.745186951607586</v>
      </c>
      <c r="F85" s="122">
        <f t="shared" si="34"/>
        <v>36.888912031075115</v>
      </c>
      <c r="G85" s="122">
        <f t="shared" si="34"/>
        <v>49.942005310119825</v>
      </c>
      <c r="H85" s="122">
        <f t="shared" si="34"/>
        <v>57.886928165954266</v>
      </c>
      <c r="I85" s="122">
        <f t="shared" si="34"/>
        <v>40.154356164492917</v>
      </c>
      <c r="J85" s="122">
        <f t="shared" si="34"/>
        <v>51.913027371671227</v>
      </c>
      <c r="K85" s="122">
        <f t="shared" si="34"/>
        <v>85.88864818641369</v>
      </c>
      <c r="L85" s="122">
        <f t="shared" si="34"/>
        <v>96.325747579585737</v>
      </c>
      <c r="M85" s="122">
        <f t="shared" si="34"/>
        <v>96.092123158942684</v>
      </c>
      <c r="N85" s="122">
        <f t="shared" si="34"/>
        <v>96.334609132715769</v>
      </c>
      <c r="O85" s="122">
        <f t="shared" si="34"/>
        <v>89.88474602730669</v>
      </c>
      <c r="P85" s="122">
        <f t="shared" si="34"/>
        <v>73.959417888730968</v>
      </c>
      <c r="Q85" s="122">
        <f t="shared" si="34"/>
        <v>114.76474876752032</v>
      </c>
      <c r="R85" s="122">
        <f t="shared" si="34"/>
        <v>106.41637510830587</v>
      </c>
      <c r="S85" s="122">
        <f t="shared" si="34"/>
        <v>108.98910538048061</v>
      </c>
      <c r="T85" s="122">
        <f t="shared" si="34"/>
        <v>79.536677315576028</v>
      </c>
      <c r="U85" s="122">
        <f t="shared" si="34"/>
        <v>65.056461709664035</v>
      </c>
      <c r="V85" s="122">
        <f t="shared" si="34"/>
        <v>56.479639787600206</v>
      </c>
      <c r="W85" s="122">
        <f t="shared" si="34"/>
        <v>53.447232685709793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23.583248454304599</v>
      </c>
      <c r="C86" s="98">
        <f>IF(RES_hhdet_fec!C86=0,0,RES_hhdet_fec!C86*1000*11630/RES_hhdet_num!C81)</f>
        <v>29.49896529627577</v>
      </c>
      <c r="D86" s="98">
        <f>IF(RES_hhdet_fec!D86=0,0,RES_hhdet_fec!D86*1000*11630/RES_hhdet_num!D81)</f>
        <v>23.695864872423758</v>
      </c>
      <c r="E86" s="98">
        <f>IF(RES_hhdet_fec!E86=0,0,RES_hhdet_fec!E86*1000*11630/RES_hhdet_num!E81)</f>
        <v>45.745186951607586</v>
      </c>
      <c r="F86" s="98">
        <f>IF(RES_hhdet_fec!F86=0,0,RES_hhdet_fec!F86*1000*11630/RES_hhdet_num!F81)</f>
        <v>36.888912031075115</v>
      </c>
      <c r="G86" s="98">
        <f>IF(RES_hhdet_fec!G86=0,0,RES_hhdet_fec!G86*1000*11630/RES_hhdet_num!G81)</f>
        <v>49.942005310119825</v>
      </c>
      <c r="H86" s="98">
        <f>IF(RES_hhdet_fec!H86=0,0,RES_hhdet_fec!H86*1000*11630/RES_hhdet_num!H81)</f>
        <v>57.886928165954266</v>
      </c>
      <c r="I86" s="98">
        <f>IF(RES_hhdet_fec!I86=0,0,RES_hhdet_fec!I86*1000*11630/RES_hhdet_num!I81)</f>
        <v>40.154356164492917</v>
      </c>
      <c r="J86" s="98">
        <f>IF(RES_hhdet_fec!J86=0,0,RES_hhdet_fec!J86*1000*11630/RES_hhdet_num!J81)</f>
        <v>51.913027371671227</v>
      </c>
      <c r="K86" s="98">
        <f>IF(RES_hhdet_fec!K86=0,0,RES_hhdet_fec!K86*1000*11630/RES_hhdet_num!K81)</f>
        <v>85.88864818641369</v>
      </c>
      <c r="L86" s="98">
        <f>IF(RES_hhdet_fec!L86=0,0,RES_hhdet_fec!L86*1000*11630/RES_hhdet_num!L81)</f>
        <v>96.325747579585737</v>
      </c>
      <c r="M86" s="98">
        <f>IF(RES_hhdet_fec!M86=0,0,RES_hhdet_fec!M86*1000*11630/RES_hhdet_num!M81)</f>
        <v>96.092123158942684</v>
      </c>
      <c r="N86" s="98">
        <f>IF(RES_hhdet_fec!N86=0,0,RES_hhdet_fec!N86*1000*11630/RES_hhdet_num!N81)</f>
        <v>96.334609132715769</v>
      </c>
      <c r="O86" s="98">
        <f>IF(RES_hhdet_fec!O86=0,0,RES_hhdet_fec!O86*1000*11630/RES_hhdet_num!O81)</f>
        <v>89.88474602730669</v>
      </c>
      <c r="P86" s="98">
        <f>IF(RES_hhdet_fec!P86=0,0,RES_hhdet_fec!P86*1000*11630/RES_hhdet_num!P81)</f>
        <v>73.959417888730968</v>
      </c>
      <c r="Q86" s="98">
        <f>IF(RES_hhdet_fec!Q86=0,0,RES_hhdet_fec!Q86*1000*11630/RES_hhdet_num!Q81)</f>
        <v>114.76474876752032</v>
      </c>
      <c r="R86" s="98">
        <f>IF(RES_hhdet_fec!R86=0,0,RES_hhdet_fec!R86*1000*11630/RES_hhdet_num!R81)</f>
        <v>106.41637510830587</v>
      </c>
      <c r="S86" s="98">
        <f>IF(RES_hhdet_fec!S86=0,0,RES_hhdet_fec!S86*1000*11630/RES_hhdet_num!S81)</f>
        <v>108.98910538048061</v>
      </c>
      <c r="T86" s="98">
        <f>IF(RES_hhdet_fec!T86=0,0,RES_hhdet_fec!T86*1000*11630/RES_hhdet_num!T81)</f>
        <v>79.536677315576028</v>
      </c>
      <c r="U86" s="98">
        <f>IF(RES_hhdet_fec!U86=0,0,RES_hhdet_fec!U86*1000*11630/RES_hhdet_num!U81)</f>
        <v>65.056461709664035</v>
      </c>
      <c r="V86" s="98">
        <f>IF(RES_hhdet_fec!V86=0,0,RES_hhdet_fec!V86*1000*11630/RES_hhdet_num!V81)</f>
        <v>56.479639787600206</v>
      </c>
      <c r="W86" s="98">
        <f>IF(RES_hhdet_fec!W86=0,0,RES_hhdet_fec!W86*1000*11630/RES_hhdet_num!W81)</f>
        <v>53.447232685709793</v>
      </c>
      <c r="DA86" s="63" t="s">
        <v>2322</v>
      </c>
    </row>
    <row r="87" spans="1:105" ht="12" customHeight="1" x14ac:dyDescent="0.25">
      <c r="A87" s="121" t="s">
        <v>55</v>
      </c>
      <c r="B87" s="122">
        <v>1279.1237147585546</v>
      </c>
      <c r="C87" s="122">
        <v>1296.7513597379202</v>
      </c>
      <c r="D87" s="122">
        <v>1277.1548455728255</v>
      </c>
      <c r="E87" s="122">
        <v>1208.6285936069419</v>
      </c>
      <c r="F87" s="122">
        <v>1204.0690317105284</v>
      </c>
      <c r="G87" s="122">
        <v>1234.4226837073318</v>
      </c>
      <c r="H87" s="122">
        <v>1213.1790481563189</v>
      </c>
      <c r="I87" s="122">
        <v>1196.4771298919322</v>
      </c>
      <c r="J87" s="122">
        <v>1177.7557552175599</v>
      </c>
      <c r="K87" s="122">
        <v>1127.6682581274022</v>
      </c>
      <c r="L87" s="122">
        <v>1167.4357065657405</v>
      </c>
      <c r="M87" s="122">
        <v>1211.2117105924449</v>
      </c>
      <c r="N87" s="122">
        <v>1188.9821005426688</v>
      </c>
      <c r="O87" s="122">
        <v>1195.1263114088388</v>
      </c>
      <c r="P87" s="122">
        <v>1226.2845879823219</v>
      </c>
      <c r="Q87" s="122">
        <v>1171.3875272502901</v>
      </c>
      <c r="R87" s="122">
        <v>1193.2319514022718</v>
      </c>
      <c r="S87" s="122">
        <v>1245.2038231581773</v>
      </c>
      <c r="T87" s="122">
        <v>1241.5845768322397</v>
      </c>
      <c r="U87" s="122">
        <v>1196.3770318333798</v>
      </c>
      <c r="V87" s="122">
        <v>1174.1552546546579</v>
      </c>
      <c r="W87" s="122">
        <v>1213.6936712674424</v>
      </c>
      <c r="DA87" s="130" t="s">
        <v>2323</v>
      </c>
    </row>
    <row r="88" spans="1:105" ht="12" customHeight="1" x14ac:dyDescent="0.25">
      <c r="A88" s="97" t="s">
        <v>132</v>
      </c>
      <c r="B88" s="98">
        <v>1487.3471343269607</v>
      </c>
      <c r="C88" s="98">
        <v>1549.1741693662048</v>
      </c>
      <c r="D88" s="98">
        <v>1505.6414736727513</v>
      </c>
      <c r="E88" s="98">
        <v>1403.7485371003381</v>
      </c>
      <c r="F88" s="98">
        <v>1348.7014393280353</v>
      </c>
      <c r="G88" s="98">
        <v>1354.5270218144983</v>
      </c>
      <c r="H88" s="98">
        <v>1332.9941644145943</v>
      </c>
      <c r="I88" s="98">
        <v>1286.017300295264</v>
      </c>
      <c r="J88" s="98">
        <v>1262.8068495980604</v>
      </c>
      <c r="K88" s="98">
        <v>1198.4913028099727</v>
      </c>
      <c r="L88" s="98">
        <v>1183.2791297651936</v>
      </c>
      <c r="M88" s="98">
        <v>1270.6581432203859</v>
      </c>
      <c r="N88" s="98">
        <v>1272.9491210868489</v>
      </c>
      <c r="O88" s="98">
        <v>1325.2931555812756</v>
      </c>
      <c r="P88" s="98">
        <v>1349.9238177994455</v>
      </c>
      <c r="Q88" s="98">
        <v>1311.1984135060534</v>
      </c>
      <c r="R88" s="98">
        <v>1071.392691840465</v>
      </c>
      <c r="S88" s="98">
        <v>1183.0571957389029</v>
      </c>
      <c r="T88" s="98">
        <v>1192.6709893992472</v>
      </c>
      <c r="U88" s="98">
        <v>1255.3069206881471</v>
      </c>
      <c r="V88" s="98">
        <v>1254.633403929254</v>
      </c>
      <c r="W88" s="98">
        <v>1283.98429823468</v>
      </c>
      <c r="DA88" s="63" t="s">
        <v>2324</v>
      </c>
    </row>
    <row r="89" spans="1:105" ht="12" customHeight="1" x14ac:dyDescent="0.25">
      <c r="A89" s="97" t="s">
        <v>131</v>
      </c>
      <c r="B89" s="98">
        <v>761.87653963793855</v>
      </c>
      <c r="C89" s="98">
        <v>899.61328938646488</v>
      </c>
      <c r="D89" s="98">
        <v>782.61192844919742</v>
      </c>
      <c r="E89" s="98">
        <v>715.77708351492561</v>
      </c>
      <c r="F89" s="98">
        <v>716.35535444156687</v>
      </c>
      <c r="G89" s="98">
        <v>738.74024931280712</v>
      </c>
      <c r="H89" s="98">
        <v>765.96682862701107</v>
      </c>
      <c r="I89" s="98">
        <v>752.47372595961144</v>
      </c>
      <c r="J89" s="98">
        <v>768.65033971516311</v>
      </c>
      <c r="K89" s="98">
        <v>755.28039095916483</v>
      </c>
      <c r="L89" s="98">
        <v>772.23341427927323</v>
      </c>
      <c r="M89" s="98">
        <v>872.89967286904243</v>
      </c>
      <c r="N89" s="98">
        <v>891.94939906210072</v>
      </c>
      <c r="O89" s="98">
        <v>948.75379256949907</v>
      </c>
      <c r="P89" s="98">
        <v>983.89412350415967</v>
      </c>
      <c r="Q89" s="98">
        <v>933.21774400743436</v>
      </c>
      <c r="R89" s="98">
        <v>774.32754845971965</v>
      </c>
      <c r="S89" s="98">
        <v>874.51506118084365</v>
      </c>
      <c r="T89" s="98">
        <v>892.85331779168939</v>
      </c>
      <c r="U89" s="98">
        <v>949.89327676112896</v>
      </c>
      <c r="V89" s="98">
        <v>950.05501878248106</v>
      </c>
      <c r="W89" s="98">
        <v>976.94044294833805</v>
      </c>
      <c r="DA89" s="63" t="s">
        <v>2325</v>
      </c>
    </row>
    <row r="90" spans="1:105" ht="12" customHeight="1" x14ac:dyDescent="0.25">
      <c r="A90" s="100" t="s">
        <v>204</v>
      </c>
      <c r="B90" s="101">
        <v>167.07230816918877</v>
      </c>
      <c r="C90" s="101">
        <v>343.76730274038391</v>
      </c>
      <c r="D90" s="101">
        <v>141.74842698051188</v>
      </c>
      <c r="E90" s="101">
        <v>82.845548586245755</v>
      </c>
      <c r="F90" s="101">
        <v>104.72230105743452</v>
      </c>
      <c r="G90" s="101">
        <v>104.97562733443256</v>
      </c>
      <c r="H90" s="101">
        <v>137.3494713523977</v>
      </c>
      <c r="I90" s="101">
        <v>109.37853358591656</v>
      </c>
      <c r="J90" s="101">
        <v>100.37856300625877</v>
      </c>
      <c r="K90" s="101">
        <v>91.373405812994903</v>
      </c>
      <c r="L90" s="101">
        <v>88.343650913674182</v>
      </c>
      <c r="M90" s="101">
        <v>140.14688882941576</v>
      </c>
      <c r="N90" s="101">
        <v>103.85079949727994</v>
      </c>
      <c r="O90" s="101">
        <v>79.602027895599207</v>
      </c>
      <c r="P90" s="101">
        <v>137.01026487913975</v>
      </c>
      <c r="Q90" s="101">
        <v>50.054054284507274</v>
      </c>
      <c r="R90" s="101">
        <v>49.904175787107761</v>
      </c>
      <c r="S90" s="101">
        <v>81.26464216898556</v>
      </c>
      <c r="T90" s="101">
        <v>91.700772667667309</v>
      </c>
      <c r="U90" s="101">
        <v>119.52151219150301</v>
      </c>
      <c r="V90" s="101">
        <v>98.684739455760848</v>
      </c>
      <c r="W90" s="101">
        <v>84.246554222461924</v>
      </c>
      <c r="DA90" s="131" t="s">
        <v>2326</v>
      </c>
    </row>
    <row r="91" spans="1:105" ht="12" customHeight="1" x14ac:dyDescent="0.25">
      <c r="A91" s="103" t="s">
        <v>52</v>
      </c>
      <c r="B91" s="104">
        <v>594.80423146874966</v>
      </c>
      <c r="C91" s="104">
        <v>555.84598664608097</v>
      </c>
      <c r="D91" s="104">
        <v>640.86350146868551</v>
      </c>
      <c r="E91" s="104">
        <v>632.93153492867964</v>
      </c>
      <c r="F91" s="104">
        <v>611.63305338413227</v>
      </c>
      <c r="G91" s="104">
        <v>633.76462197837441</v>
      </c>
      <c r="H91" s="104">
        <v>628.61735727461325</v>
      </c>
      <c r="I91" s="104">
        <v>643.09519237369477</v>
      </c>
      <c r="J91" s="104">
        <v>668.27177670890433</v>
      </c>
      <c r="K91" s="104">
        <v>663.90698514616986</v>
      </c>
      <c r="L91" s="104">
        <v>683.88976336559881</v>
      </c>
      <c r="M91" s="104">
        <v>732.75278403962659</v>
      </c>
      <c r="N91" s="104">
        <v>788.09859956482092</v>
      </c>
      <c r="O91" s="104">
        <v>869.15176467389983</v>
      </c>
      <c r="P91" s="104">
        <v>846.88385862501991</v>
      </c>
      <c r="Q91" s="104">
        <v>883.16368972292707</v>
      </c>
      <c r="R91" s="104">
        <v>724.42337267261189</v>
      </c>
      <c r="S91" s="104">
        <v>793.25041901185807</v>
      </c>
      <c r="T91" s="104">
        <v>801.15254512402203</v>
      </c>
      <c r="U91" s="104">
        <v>830.37176456962607</v>
      </c>
      <c r="V91" s="104">
        <v>851.37027932672015</v>
      </c>
      <c r="W91" s="104">
        <v>892.69388872587615</v>
      </c>
      <c r="DA91" s="132" t="s">
        <v>2327</v>
      </c>
    </row>
    <row r="92" spans="1:105" ht="12" customHeight="1" x14ac:dyDescent="0.25">
      <c r="A92" s="106" t="s">
        <v>124</v>
      </c>
      <c r="B92" s="101">
        <v>1309.9066056114693</v>
      </c>
      <c r="C92" s="101">
        <v>1297.6237440070968</v>
      </c>
      <c r="D92" s="101">
        <v>1300.7338487506099</v>
      </c>
      <c r="E92" s="101">
        <v>1239.4970963639059</v>
      </c>
      <c r="F92" s="101">
        <v>1244.6269792040766</v>
      </c>
      <c r="G92" s="101">
        <v>1301.883604619808</v>
      </c>
      <c r="H92" s="101">
        <v>1257.4256229898622</v>
      </c>
      <c r="I92" s="101">
        <v>1277.27284490389</v>
      </c>
      <c r="J92" s="101">
        <v>1290.7457236603682</v>
      </c>
      <c r="K92" s="101">
        <v>1263.6930689194096</v>
      </c>
      <c r="L92" s="101">
        <v>1312.2575837957475</v>
      </c>
      <c r="M92" s="101">
        <v>1327.4048380766264</v>
      </c>
      <c r="N92" s="101">
        <v>1312.8449097737778</v>
      </c>
      <c r="O92" s="101">
        <v>1350.4074340378163</v>
      </c>
      <c r="P92" s="101">
        <v>1344.3384307227611</v>
      </c>
      <c r="Q92" s="101">
        <v>1302.5743840661257</v>
      </c>
      <c r="R92" s="101">
        <v>1341.4485801118974</v>
      </c>
      <c r="S92" s="101">
        <v>1382.6350854361499</v>
      </c>
      <c r="T92" s="101">
        <v>1362.9369517011016</v>
      </c>
      <c r="U92" s="101">
        <v>1260.1647314046033</v>
      </c>
      <c r="V92" s="101">
        <v>1231.3351814339367</v>
      </c>
      <c r="W92" s="101">
        <v>1299.8454834157649</v>
      </c>
      <c r="DA92" s="131" t="s">
        <v>2328</v>
      </c>
    </row>
    <row r="93" spans="1:105" ht="12" customHeight="1" x14ac:dyDescent="0.25">
      <c r="A93" s="107" t="s">
        <v>123</v>
      </c>
      <c r="B93" s="104">
        <v>770.90911792608711</v>
      </c>
      <c r="C93" s="104">
        <v>829.56890069365647</v>
      </c>
      <c r="D93" s="104">
        <v>757.87706219180666</v>
      </c>
      <c r="E93" s="104">
        <v>706.89994049215909</v>
      </c>
      <c r="F93" s="104">
        <v>725.15319108986159</v>
      </c>
      <c r="G93" s="104">
        <v>763.95261353520391</v>
      </c>
      <c r="H93" s="104">
        <v>759.94729721954195</v>
      </c>
      <c r="I93" s="104">
        <v>767.45338903512493</v>
      </c>
      <c r="J93" s="104">
        <v>774.91258338712385</v>
      </c>
      <c r="K93" s="104">
        <v>760.76138714926628</v>
      </c>
      <c r="L93" s="104">
        <v>793.64698167124664</v>
      </c>
      <c r="M93" s="104">
        <v>830.29819478889794</v>
      </c>
      <c r="N93" s="104">
        <v>813.52318941747808</v>
      </c>
      <c r="O93" s="104">
        <v>838.71429316996318</v>
      </c>
      <c r="P93" s="104">
        <v>871.11984696225602</v>
      </c>
      <c r="Q93" s="104">
        <v>826.39923750353421</v>
      </c>
      <c r="R93" s="104">
        <v>871.91887118913928</v>
      </c>
      <c r="S93" s="104">
        <v>932.65792887838472</v>
      </c>
      <c r="T93" s="104">
        <v>950.15374483032758</v>
      </c>
      <c r="U93" s="104">
        <v>919.81828547912187</v>
      </c>
      <c r="V93" s="104">
        <v>925.17475235273503</v>
      </c>
      <c r="W93" s="104">
        <v>1003.750802209362</v>
      </c>
      <c r="DA93" s="132" t="s">
        <v>2329</v>
      </c>
    </row>
    <row r="94" spans="1:105" ht="12" customHeight="1" x14ac:dyDescent="0.25">
      <c r="A94" s="108" t="s">
        <v>50</v>
      </c>
      <c r="B94" s="98">
        <v>147.58841334987599</v>
      </c>
      <c r="C94" s="98">
        <v>283.70357429447762</v>
      </c>
      <c r="D94" s="98">
        <v>119.59750752861709</v>
      </c>
      <c r="E94" s="98">
        <v>73.234010899857907</v>
      </c>
      <c r="F94" s="98">
        <v>97.601646387186221</v>
      </c>
      <c r="G94" s="98">
        <v>102.12653273020256</v>
      </c>
      <c r="H94" s="98">
        <v>130.99784173377478</v>
      </c>
      <c r="I94" s="98">
        <v>113.64650293193688</v>
      </c>
      <c r="J94" s="98">
        <v>109.07381043459813</v>
      </c>
      <c r="K94" s="98">
        <v>102.28401094099524</v>
      </c>
      <c r="L94" s="98">
        <v>103.2524701624981</v>
      </c>
      <c r="M94" s="98">
        <v>149.43644667749268</v>
      </c>
      <c r="N94" s="98">
        <v>105.75606461833458</v>
      </c>
      <c r="O94" s="98">
        <v>75.906181646629875</v>
      </c>
      <c r="P94" s="98">
        <v>131.37708393185565</v>
      </c>
      <c r="Q94" s="98">
        <v>43.411688581309988</v>
      </c>
      <c r="R94" s="98">
        <v>59.147711633075915</v>
      </c>
      <c r="S94" s="98">
        <v>93.69032766658691</v>
      </c>
      <c r="T94" s="98">
        <v>104.11180114618472</v>
      </c>
      <c r="U94" s="98">
        <v>119.0079643025278</v>
      </c>
      <c r="V94" s="98">
        <v>96.636055198267343</v>
      </c>
      <c r="W94" s="98">
        <v>86.889515605779266</v>
      </c>
      <c r="DA94" s="63" t="s">
        <v>2330</v>
      </c>
    </row>
    <row r="95" spans="1:105" ht="12" customHeight="1" x14ac:dyDescent="0.25">
      <c r="A95" s="108" t="s">
        <v>52</v>
      </c>
      <c r="B95" s="98">
        <v>623.32070457621103</v>
      </c>
      <c r="C95" s="98">
        <v>545.8653263991788</v>
      </c>
      <c r="D95" s="98">
        <v>638.27955466318963</v>
      </c>
      <c r="E95" s="98">
        <v>633.66592959230115</v>
      </c>
      <c r="F95" s="98">
        <v>627.55154470267541</v>
      </c>
      <c r="G95" s="98">
        <v>661.8260808050012</v>
      </c>
      <c r="H95" s="98">
        <v>628.94945548576709</v>
      </c>
      <c r="I95" s="98">
        <v>653.80688610318805</v>
      </c>
      <c r="J95" s="98">
        <v>665.83877295252569</v>
      </c>
      <c r="K95" s="98">
        <v>658.47737620827104</v>
      </c>
      <c r="L95" s="98">
        <v>690.39451150874845</v>
      </c>
      <c r="M95" s="98">
        <v>680.86174811140529</v>
      </c>
      <c r="N95" s="98">
        <v>707.7671247991434</v>
      </c>
      <c r="O95" s="98">
        <v>762.80811152333342</v>
      </c>
      <c r="P95" s="98">
        <v>739.74276303040028</v>
      </c>
      <c r="Q95" s="98">
        <v>782.98754892222416</v>
      </c>
      <c r="R95" s="98">
        <v>812.77115955606325</v>
      </c>
      <c r="S95" s="98">
        <v>838.96760121179807</v>
      </c>
      <c r="T95" s="98">
        <v>846.04194368414278</v>
      </c>
      <c r="U95" s="98">
        <v>800.81032117659402</v>
      </c>
      <c r="V95" s="98">
        <v>828.53869715446785</v>
      </c>
      <c r="W95" s="98">
        <v>916.8612866035827</v>
      </c>
      <c r="DA95" s="63" t="s">
        <v>2331</v>
      </c>
    </row>
    <row r="96" spans="1:105" ht="12" customHeight="1" x14ac:dyDescent="0.25">
      <c r="A96" s="106" t="s">
        <v>122</v>
      </c>
      <c r="B96" s="101">
        <v>1032.664792410882</v>
      </c>
      <c r="C96" s="101">
        <v>1243.8151028629782</v>
      </c>
      <c r="D96" s="101">
        <v>1146.6534501584163</v>
      </c>
      <c r="E96" s="101">
        <v>1066.8297606624576</v>
      </c>
      <c r="F96" s="101">
        <v>1072.8479936911774</v>
      </c>
      <c r="G96" s="101">
        <v>1099.397386580436</v>
      </c>
      <c r="H96" s="101">
        <v>1173.313650800407</v>
      </c>
      <c r="I96" s="101">
        <v>1158.7696727184957</v>
      </c>
      <c r="J96" s="101">
        <v>1152.5527422656558</v>
      </c>
      <c r="K96" s="101">
        <v>1117.6082176387554</v>
      </c>
      <c r="L96" s="101">
        <v>1181.9632846469237</v>
      </c>
      <c r="M96" s="101">
        <v>1235.5550051034684</v>
      </c>
      <c r="N96" s="101">
        <v>1209.572160802802</v>
      </c>
      <c r="O96" s="101">
        <v>1188.9850627020369</v>
      </c>
      <c r="P96" s="101">
        <v>1256.3809726916759</v>
      </c>
      <c r="Q96" s="101">
        <v>1186.5006261529661</v>
      </c>
      <c r="R96" s="101">
        <v>1240.5677651088831</v>
      </c>
      <c r="S96" s="101">
        <v>1297.431178860581</v>
      </c>
      <c r="T96" s="101">
        <v>1312.3161110906576</v>
      </c>
      <c r="U96" s="101">
        <v>1299.3535409264537</v>
      </c>
      <c r="V96" s="101">
        <v>1275.5006482789925</v>
      </c>
      <c r="W96" s="101">
        <v>1295.4471396613708</v>
      </c>
      <c r="DA96" s="131" t="s">
        <v>2332</v>
      </c>
    </row>
    <row r="97" spans="1:105" ht="12" customHeight="1" x14ac:dyDescent="0.25">
      <c r="A97" s="107" t="s">
        <v>121</v>
      </c>
      <c r="B97" s="104">
        <v>665.54317592341772</v>
      </c>
      <c r="C97" s="104">
        <v>862.21856896842598</v>
      </c>
      <c r="D97" s="104">
        <v>742.08842684392539</v>
      </c>
      <c r="E97" s="104">
        <v>679.32178047000434</v>
      </c>
      <c r="F97" s="104">
        <v>695.35229553571696</v>
      </c>
      <c r="G97" s="104">
        <v>717.56777831381521</v>
      </c>
      <c r="H97" s="104">
        <v>781.82697121151705</v>
      </c>
      <c r="I97" s="104">
        <v>767.25762896138428</v>
      </c>
      <c r="J97" s="104">
        <v>762.85124856538243</v>
      </c>
      <c r="K97" s="104">
        <v>740.21598546864732</v>
      </c>
      <c r="L97" s="104">
        <v>783.82121241178766</v>
      </c>
      <c r="M97" s="104">
        <v>837.57933445337471</v>
      </c>
      <c r="N97" s="104">
        <v>811.00111967409657</v>
      </c>
      <c r="O97" s="104">
        <v>792.35729958756292</v>
      </c>
      <c r="P97" s="104">
        <v>862.7577226833165</v>
      </c>
      <c r="Q97" s="104">
        <v>794.63924230996986</v>
      </c>
      <c r="R97" s="104">
        <v>843.80732569182794</v>
      </c>
      <c r="S97" s="104">
        <v>904.67808016161644</v>
      </c>
      <c r="T97" s="104">
        <v>933.39901068093855</v>
      </c>
      <c r="U97" s="104">
        <v>956.74074614672156</v>
      </c>
      <c r="V97" s="104">
        <v>954.96040428819913</v>
      </c>
      <c r="W97" s="104">
        <v>979.50285374033774</v>
      </c>
      <c r="DA97" s="132" t="s">
        <v>2333</v>
      </c>
    </row>
    <row r="98" spans="1:105" ht="12" customHeight="1" x14ac:dyDescent="0.25">
      <c r="A98" s="108" t="s">
        <v>53</v>
      </c>
      <c r="B98" s="98">
        <v>113.0141800922468</v>
      </c>
      <c r="C98" s="98">
        <v>270.31728025722219</v>
      </c>
      <c r="D98" s="98">
        <v>104.99711063407969</v>
      </c>
      <c r="E98" s="98">
        <v>61.630381389198192</v>
      </c>
      <c r="F98" s="98">
        <v>83.51257793859088</v>
      </c>
      <c r="G98" s="98">
        <v>85.477370528052006</v>
      </c>
      <c r="H98" s="98">
        <v>123.19198953201645</v>
      </c>
      <c r="I98" s="98">
        <v>103.55588311047461</v>
      </c>
      <c r="J98" s="98">
        <v>97.572447941469477</v>
      </c>
      <c r="K98" s="98">
        <v>89.955880473178482</v>
      </c>
      <c r="L98" s="98">
        <v>92.502168710254509</v>
      </c>
      <c r="M98" s="98">
        <v>137.3088481714006</v>
      </c>
      <c r="N98" s="98">
        <v>97.103402120904903</v>
      </c>
      <c r="O98" s="98">
        <v>63.700937411764684</v>
      </c>
      <c r="P98" s="98">
        <v>124.14468583242339</v>
      </c>
      <c r="Q98" s="98">
        <v>34.262803637899076</v>
      </c>
      <c r="R98" s="98">
        <v>50.020902978812906</v>
      </c>
      <c r="S98" s="98">
        <v>87.488168935872892</v>
      </c>
      <c r="T98" s="98">
        <v>100.05237880703412</v>
      </c>
      <c r="U98" s="98">
        <v>124.69333155609436</v>
      </c>
      <c r="V98" s="98">
        <v>101.37868831880667</v>
      </c>
      <c r="W98" s="98">
        <v>83.550874432393229</v>
      </c>
      <c r="DA98" s="63" t="s">
        <v>2334</v>
      </c>
    </row>
    <row r="99" spans="1:105" ht="12" customHeight="1" x14ac:dyDescent="0.25">
      <c r="A99" s="108" t="s">
        <v>52</v>
      </c>
      <c r="B99" s="98">
        <v>552.52899583117085</v>
      </c>
      <c r="C99" s="98">
        <v>591.90128871120385</v>
      </c>
      <c r="D99" s="98">
        <v>637.09131620984579</v>
      </c>
      <c r="E99" s="98">
        <v>617.69139908080604</v>
      </c>
      <c r="F99" s="98">
        <v>611.8397175971262</v>
      </c>
      <c r="G99" s="98">
        <v>632.0904077857632</v>
      </c>
      <c r="H99" s="98">
        <v>658.63498167950047</v>
      </c>
      <c r="I99" s="98">
        <v>663.70174585090967</v>
      </c>
      <c r="J99" s="98">
        <v>665.27880062391284</v>
      </c>
      <c r="K99" s="98">
        <v>650.26010499546885</v>
      </c>
      <c r="L99" s="98">
        <v>691.31904370153336</v>
      </c>
      <c r="M99" s="98">
        <v>700.27048628197394</v>
      </c>
      <c r="N99" s="98">
        <v>713.89771755319168</v>
      </c>
      <c r="O99" s="98">
        <v>728.65636217579834</v>
      </c>
      <c r="P99" s="98">
        <v>738.61303685089308</v>
      </c>
      <c r="Q99" s="98">
        <v>760.37643867207078</v>
      </c>
      <c r="R99" s="98">
        <v>793.78642271301499</v>
      </c>
      <c r="S99" s="98">
        <v>817.18991122574346</v>
      </c>
      <c r="T99" s="98">
        <v>833.34663187390436</v>
      </c>
      <c r="U99" s="98">
        <v>832.04741459062734</v>
      </c>
      <c r="V99" s="98">
        <v>853.58171596939235</v>
      </c>
      <c r="W99" s="98">
        <v>895.95197930794461</v>
      </c>
      <c r="DA99" s="63" t="s">
        <v>2335</v>
      </c>
    </row>
    <row r="100" spans="1:105" ht="12" customHeight="1" x14ac:dyDescent="0.25">
      <c r="A100" s="121" t="s">
        <v>54</v>
      </c>
      <c r="B100" s="122">
        <v>585.21216897444083</v>
      </c>
      <c r="C100" s="122">
        <v>646.43590508536158</v>
      </c>
      <c r="D100" s="122">
        <v>642.43549712490073</v>
      </c>
      <c r="E100" s="122">
        <v>656.17792838360003</v>
      </c>
      <c r="F100" s="122">
        <v>650.00569220308773</v>
      </c>
      <c r="G100" s="122">
        <v>664.50799523973444</v>
      </c>
      <c r="H100" s="122">
        <v>750.92607558378302</v>
      </c>
      <c r="I100" s="122">
        <v>741.83446540208593</v>
      </c>
      <c r="J100" s="122">
        <v>730.20094235297836</v>
      </c>
      <c r="K100" s="122">
        <v>703.38438224373624</v>
      </c>
      <c r="L100" s="122">
        <v>728.11995370982368</v>
      </c>
      <c r="M100" s="122">
        <v>682.54532641338858</v>
      </c>
      <c r="N100" s="122">
        <v>660.88811001223655</v>
      </c>
      <c r="O100" s="122">
        <v>591.85448463773901</v>
      </c>
      <c r="P100" s="122">
        <v>649.70012516202462</v>
      </c>
      <c r="Q100" s="122">
        <v>643.58681576169465</v>
      </c>
      <c r="R100" s="122">
        <v>639.11026161999757</v>
      </c>
      <c r="S100" s="122">
        <v>656.06037827389423</v>
      </c>
      <c r="T100" s="122">
        <v>701.82281065147413</v>
      </c>
      <c r="U100" s="122">
        <v>649.4219779047329</v>
      </c>
      <c r="V100" s="122">
        <v>634.84377217916153</v>
      </c>
      <c r="W100" s="122">
        <v>642.78815722325066</v>
      </c>
      <c r="DA100" s="130" t="s">
        <v>2336</v>
      </c>
    </row>
    <row r="101" spans="1:105" ht="12" customHeight="1" x14ac:dyDescent="0.25">
      <c r="A101" s="97" t="s">
        <v>207</v>
      </c>
      <c r="B101" s="98">
        <v>669.96243068776471</v>
      </c>
      <c r="C101" s="98">
        <v>763.16502919147058</v>
      </c>
      <c r="D101" s="98">
        <v>747.28588202173148</v>
      </c>
      <c r="E101" s="98">
        <v>784.06010976345669</v>
      </c>
      <c r="F101" s="98">
        <v>753.64540458553893</v>
      </c>
      <c r="G101" s="98">
        <v>775.78446660271391</v>
      </c>
      <c r="H101" s="98">
        <v>908.08026214466406</v>
      </c>
      <c r="I101" s="98">
        <v>884.7719159092826</v>
      </c>
      <c r="J101" s="98">
        <v>872.71937221294775</v>
      </c>
      <c r="K101" s="98">
        <v>854.17505513796675</v>
      </c>
      <c r="L101" s="98">
        <v>864.84010913780071</v>
      </c>
      <c r="M101" s="98">
        <v>851.56947293718122</v>
      </c>
      <c r="N101" s="98">
        <v>858.12761863837125</v>
      </c>
      <c r="O101" s="98">
        <v>852.41724965095284</v>
      </c>
      <c r="P101" s="98">
        <v>870.81394870364727</v>
      </c>
      <c r="Q101" s="98">
        <v>895.50022227759189</v>
      </c>
      <c r="R101" s="98">
        <v>719.55340607660776</v>
      </c>
      <c r="S101" s="98">
        <v>790.64554538681386</v>
      </c>
      <c r="T101" s="98">
        <v>826.24806887169359</v>
      </c>
      <c r="U101" s="98">
        <v>839.19119666441793</v>
      </c>
      <c r="V101" s="98">
        <v>832.39283116904619</v>
      </c>
      <c r="W101" s="98">
        <v>844.15094134985497</v>
      </c>
      <c r="DA101" s="63" t="s">
        <v>2337</v>
      </c>
    </row>
    <row r="102" spans="1:105" ht="12" customHeight="1" x14ac:dyDescent="0.25">
      <c r="A102" s="97" t="s">
        <v>50</v>
      </c>
      <c r="B102" s="98">
        <v>700.67340841488351</v>
      </c>
      <c r="C102" s="98">
        <v>719.76386394270685</v>
      </c>
      <c r="D102" s="98">
        <v>742.05696043993566</v>
      </c>
      <c r="E102" s="98">
        <v>756.17061522291067</v>
      </c>
      <c r="F102" s="98">
        <v>775.56976765703507</v>
      </c>
      <c r="G102" s="98">
        <v>803.82860941521938</v>
      </c>
      <c r="H102" s="98">
        <v>831.77215508547283</v>
      </c>
      <c r="I102" s="98">
        <v>862.79907098195326</v>
      </c>
      <c r="J102" s="98">
        <v>871.04022221535286</v>
      </c>
      <c r="K102" s="98">
        <v>851.67863682529594</v>
      </c>
      <c r="L102" s="98">
        <v>844.30353454447174</v>
      </c>
      <c r="M102" s="98">
        <v>801.92832545952513</v>
      </c>
      <c r="N102" s="98">
        <v>774.87362429278221</v>
      </c>
      <c r="O102" s="98">
        <v>754.82625963044529</v>
      </c>
      <c r="P102" s="98">
        <v>752.66529767816394</v>
      </c>
      <c r="Q102" s="98">
        <v>764.92100444457014</v>
      </c>
      <c r="R102" s="98">
        <v>787.68477988304915</v>
      </c>
      <c r="S102" s="98">
        <v>819.65365054196332</v>
      </c>
      <c r="T102" s="98">
        <v>870.85448767439379</v>
      </c>
      <c r="U102" s="98">
        <v>783.28240728732453</v>
      </c>
      <c r="V102" s="98">
        <v>781.90555316091161</v>
      </c>
      <c r="W102" s="98">
        <v>831.97047905392083</v>
      </c>
      <c r="DA102" s="63" t="s">
        <v>2338</v>
      </c>
    </row>
    <row r="103" spans="1:105" ht="12" customHeight="1" x14ac:dyDescent="0.25">
      <c r="A103" s="109" t="s">
        <v>120</v>
      </c>
      <c r="B103" s="33">
        <v>516.92075592752428</v>
      </c>
      <c r="C103" s="33">
        <v>595.78274523823711</v>
      </c>
      <c r="D103" s="33">
        <v>582.16907899179864</v>
      </c>
      <c r="E103" s="33">
        <v>592.78628002414268</v>
      </c>
      <c r="F103" s="33">
        <v>581.36907838556385</v>
      </c>
      <c r="G103" s="33">
        <v>593.46558803270239</v>
      </c>
      <c r="H103" s="33">
        <v>699.99163111603582</v>
      </c>
      <c r="I103" s="33">
        <v>684.18408142377325</v>
      </c>
      <c r="J103" s="33">
        <v>669.88829118850367</v>
      </c>
      <c r="K103" s="33">
        <v>641.26916773173946</v>
      </c>
      <c r="L103" s="33">
        <v>677.25618397123912</v>
      </c>
      <c r="M103" s="33">
        <v>626.82448535023855</v>
      </c>
      <c r="N103" s="33">
        <v>604.97850498482114</v>
      </c>
      <c r="O103" s="33">
        <v>516.65744672618951</v>
      </c>
      <c r="P103" s="33">
        <v>597.48712547808407</v>
      </c>
      <c r="Q103" s="33">
        <v>583.86043946222696</v>
      </c>
      <c r="R103" s="33">
        <v>586.63835065481999</v>
      </c>
      <c r="S103" s="33">
        <v>595.61990729170532</v>
      </c>
      <c r="T103" s="33">
        <v>643.29379376087275</v>
      </c>
      <c r="U103" s="33">
        <v>599.88268482626484</v>
      </c>
      <c r="V103" s="33">
        <v>585.7802500895051</v>
      </c>
      <c r="W103" s="33">
        <v>585.27256172175555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5254.1367416306912</v>
      </c>
      <c r="C105" s="117">
        <f t="shared" si="35"/>
        <v>5529.4615901970765</v>
      </c>
      <c r="D105" s="117">
        <f t="shared" si="35"/>
        <v>5684.5278079319278</v>
      </c>
      <c r="E105" s="117">
        <f t="shared" si="35"/>
        <v>5900.2447075079426</v>
      </c>
      <c r="F105" s="117">
        <f t="shared" si="35"/>
        <v>6115.3218914221279</v>
      </c>
      <c r="G105" s="117">
        <f t="shared" si="35"/>
        <v>6301.3122572024458</v>
      </c>
      <c r="H105" s="117">
        <f t="shared" si="35"/>
        <v>6482.320890627132</v>
      </c>
      <c r="I105" s="117">
        <f t="shared" si="35"/>
        <v>6392.5128108383387</v>
      </c>
      <c r="J105" s="117">
        <f t="shared" si="35"/>
        <v>6364.992989077743</v>
      </c>
      <c r="K105" s="117">
        <f t="shared" si="35"/>
        <v>6380.1190327742625</v>
      </c>
      <c r="L105" s="117">
        <f t="shared" si="35"/>
        <v>6426.7011701646134</v>
      </c>
      <c r="M105" s="117">
        <f t="shared" si="35"/>
        <v>6207.8763924207078</v>
      </c>
      <c r="N105" s="117">
        <f t="shared" si="35"/>
        <v>5998.6314029498826</v>
      </c>
      <c r="O105" s="117">
        <f t="shared" si="35"/>
        <v>5686.7017098224915</v>
      </c>
      <c r="P105" s="117">
        <f t="shared" si="35"/>
        <v>5646.3957500983643</v>
      </c>
      <c r="Q105" s="117">
        <f t="shared" si="35"/>
        <v>5511.7668660493764</v>
      </c>
      <c r="R105" s="117">
        <f t="shared" ref="R105:V105" si="36">R106+R109+R111+R120</f>
        <v>5450.6926728370599</v>
      </c>
      <c r="S105" s="117">
        <f t="shared" si="36"/>
        <v>5497.1537699979417</v>
      </c>
      <c r="T105" s="117">
        <f t="shared" si="36"/>
        <v>5712.3362496299142</v>
      </c>
      <c r="U105" s="117">
        <f t="shared" si="36"/>
        <v>5705.2185770074002</v>
      </c>
      <c r="V105" s="117">
        <f t="shared" si="36"/>
        <v>5700.2229577462222</v>
      </c>
      <c r="W105" s="117">
        <f t="shared" ref="W105" si="37">W106+W109+W111+W120</f>
        <v>5718.1490102005091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3669.0850558761999</v>
      </c>
      <c r="C106" s="122">
        <f t="shared" si="38"/>
        <v>3786.9241786545908</v>
      </c>
      <c r="D106" s="122">
        <f t="shared" si="38"/>
        <v>3988.8238359265242</v>
      </c>
      <c r="E106" s="122">
        <f t="shared" si="38"/>
        <v>4229.9568556139975</v>
      </c>
      <c r="F106" s="122">
        <f t="shared" si="38"/>
        <v>4469.760202702163</v>
      </c>
      <c r="G106" s="122">
        <f t="shared" si="38"/>
        <v>4604.7279694508034</v>
      </c>
      <c r="H106" s="122">
        <f t="shared" si="38"/>
        <v>4667.5871245651215</v>
      </c>
      <c r="I106" s="122">
        <f t="shared" si="38"/>
        <v>4613.6243499050433</v>
      </c>
      <c r="J106" s="122">
        <f t="shared" si="38"/>
        <v>4562.9773877977123</v>
      </c>
      <c r="K106" s="122">
        <f t="shared" si="38"/>
        <v>4591.4633482364989</v>
      </c>
      <c r="L106" s="122">
        <f t="shared" si="38"/>
        <v>4686.8778628684167</v>
      </c>
      <c r="M106" s="122">
        <f t="shared" si="38"/>
        <v>4424.4264655133475</v>
      </c>
      <c r="N106" s="122">
        <f t="shared" si="38"/>
        <v>4265.3445619043623</v>
      </c>
      <c r="O106" s="122">
        <f t="shared" si="38"/>
        <v>4026.7996244388933</v>
      </c>
      <c r="P106" s="122">
        <f t="shared" si="38"/>
        <v>3900.6308592739383</v>
      </c>
      <c r="Q106" s="122">
        <f t="shared" si="38"/>
        <v>3815.9724325401494</v>
      </c>
      <c r="R106" s="122">
        <f t="shared" ref="R106:V106" si="39">SUM(R107:R108)</f>
        <v>3636.5851966936798</v>
      </c>
      <c r="S106" s="122">
        <f t="shared" si="39"/>
        <v>3678.3948638265988</v>
      </c>
      <c r="T106" s="122">
        <f t="shared" si="39"/>
        <v>3876.6642355054328</v>
      </c>
      <c r="U106" s="122">
        <f t="shared" si="39"/>
        <v>3869.3596599324096</v>
      </c>
      <c r="V106" s="122">
        <f t="shared" si="39"/>
        <v>3866.2316358456733</v>
      </c>
      <c r="W106" s="122">
        <f t="shared" ref="W106" si="40">SUM(W107:W108)</f>
        <v>3862.7461113933778</v>
      </c>
      <c r="DA106" s="130" t="s">
        <v>2341</v>
      </c>
    </row>
    <row r="107" spans="1:105" ht="12" customHeight="1" x14ac:dyDescent="0.25">
      <c r="A107" s="97" t="s">
        <v>202</v>
      </c>
      <c r="B107" s="98">
        <v>3657.6530851449747</v>
      </c>
      <c r="C107" s="98">
        <v>3775.0820834908895</v>
      </c>
      <c r="D107" s="98">
        <v>3976.7216860762487</v>
      </c>
      <c r="E107" s="98">
        <v>4217.9131610980139</v>
      </c>
      <c r="F107" s="98">
        <v>4457.0129421902402</v>
      </c>
      <c r="G107" s="98">
        <v>4591.9606697360878</v>
      </c>
      <c r="H107" s="98">
        <v>4655.0757224257113</v>
      </c>
      <c r="I107" s="98">
        <v>4601.2314935471122</v>
      </c>
      <c r="J107" s="98">
        <v>4550.8973706620318</v>
      </c>
      <c r="K107" s="98">
        <v>4579.6333923807179</v>
      </c>
      <c r="L107" s="98">
        <v>4674.7834312590776</v>
      </c>
      <c r="M107" s="98">
        <v>4412.7084352646498</v>
      </c>
      <c r="N107" s="98">
        <v>4254.0226415933976</v>
      </c>
      <c r="O107" s="98">
        <v>4015.8270131877321</v>
      </c>
      <c r="P107" s="98">
        <v>3889.8491239352147</v>
      </c>
      <c r="Q107" s="98">
        <v>3805.8017099703311</v>
      </c>
      <c r="R107" s="98">
        <v>3626.8353305516789</v>
      </c>
      <c r="S107" s="98">
        <v>3668.6686802520207</v>
      </c>
      <c r="T107" s="98">
        <v>3866.3220846099653</v>
      </c>
      <c r="U107" s="98">
        <v>3859.1224272198438</v>
      </c>
      <c r="V107" s="98">
        <v>3855.9415051047176</v>
      </c>
      <c r="W107" s="98">
        <v>3852.3727601470105</v>
      </c>
      <c r="DA107" s="63" t="s">
        <v>2342</v>
      </c>
    </row>
    <row r="108" spans="1:105" ht="12" customHeight="1" x14ac:dyDescent="0.25">
      <c r="A108" s="97" t="s">
        <v>53</v>
      </c>
      <c r="B108" s="98">
        <v>11.431970731225247</v>
      </c>
      <c r="C108" s="98">
        <v>11.842095163701115</v>
      </c>
      <c r="D108" s="98">
        <v>12.102149850275495</v>
      </c>
      <c r="E108" s="98">
        <v>12.043694515983491</v>
      </c>
      <c r="F108" s="98">
        <v>12.747260511922535</v>
      </c>
      <c r="G108" s="98">
        <v>12.767299714715937</v>
      </c>
      <c r="H108" s="98">
        <v>12.511402139410075</v>
      </c>
      <c r="I108" s="98">
        <v>12.392856357931104</v>
      </c>
      <c r="J108" s="98">
        <v>12.080017135680782</v>
      </c>
      <c r="K108" s="98">
        <v>11.829955855781121</v>
      </c>
      <c r="L108" s="98">
        <v>12.094431609338942</v>
      </c>
      <c r="M108" s="98">
        <v>11.718030248697868</v>
      </c>
      <c r="N108" s="98">
        <v>11.32192031096465</v>
      </c>
      <c r="O108" s="98">
        <v>10.972611251161196</v>
      </c>
      <c r="P108" s="98">
        <v>10.781735338723795</v>
      </c>
      <c r="Q108" s="98">
        <v>10.170722569818379</v>
      </c>
      <c r="R108" s="98">
        <v>9.7498661420008403</v>
      </c>
      <c r="S108" s="98">
        <v>9.7261835745780374</v>
      </c>
      <c r="T108" s="98">
        <v>10.342150895467487</v>
      </c>
      <c r="U108" s="98">
        <v>10.237232712565939</v>
      </c>
      <c r="V108" s="98">
        <v>10.290130740955641</v>
      </c>
      <c r="W108" s="98">
        <v>10.37335124636718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24.064824400670766</v>
      </c>
      <c r="C109" s="122">
        <f t="shared" si="41"/>
        <v>30.252178939325304</v>
      </c>
      <c r="D109" s="122">
        <f t="shared" si="41"/>
        <v>23.168302066888561</v>
      </c>
      <c r="E109" s="122">
        <f t="shared" si="41"/>
        <v>45.945318400718826</v>
      </c>
      <c r="F109" s="122">
        <f t="shared" si="41"/>
        <v>36.364026388361737</v>
      </c>
      <c r="G109" s="122">
        <f t="shared" si="41"/>
        <v>45.789472586234879</v>
      </c>
      <c r="H109" s="122">
        <f t="shared" si="41"/>
        <v>52.521752856021564</v>
      </c>
      <c r="I109" s="122">
        <f t="shared" si="41"/>
        <v>34.529767754412973</v>
      </c>
      <c r="J109" s="122">
        <f t="shared" si="41"/>
        <v>45.866845608079622</v>
      </c>
      <c r="K109" s="122">
        <f t="shared" si="41"/>
        <v>78.151740043170932</v>
      </c>
      <c r="L109" s="122">
        <f t="shared" si="41"/>
        <v>78.954562453289554</v>
      </c>
      <c r="M109" s="122">
        <f t="shared" si="41"/>
        <v>78.222465922922737</v>
      </c>
      <c r="N109" s="122">
        <f t="shared" si="41"/>
        <v>77.783672392453468</v>
      </c>
      <c r="O109" s="122">
        <f t="shared" si="41"/>
        <v>73.828426978047091</v>
      </c>
      <c r="P109" s="122">
        <f t="shared" si="41"/>
        <v>57.597660528047591</v>
      </c>
      <c r="Q109" s="122">
        <f t="shared" si="41"/>
        <v>86.693161768747828</v>
      </c>
      <c r="R109" s="122">
        <f t="shared" si="41"/>
        <v>75.145642495765586</v>
      </c>
      <c r="S109" s="122">
        <f t="shared" si="41"/>
        <v>75.826262989890196</v>
      </c>
      <c r="T109" s="122">
        <f t="shared" si="41"/>
        <v>61.970480201539992</v>
      </c>
      <c r="U109" s="122">
        <f t="shared" si="41"/>
        <v>50.648821956666254</v>
      </c>
      <c r="V109" s="122">
        <f t="shared" si="41"/>
        <v>46.232430003230874</v>
      </c>
      <c r="W109" s="122">
        <f t="shared" si="41"/>
        <v>43.385079818069421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24.064824400670766</v>
      </c>
      <c r="C110" s="98">
        <f>IF(RES_hhdet_fec!C110=0,0,RES_hhdet_fec!C110*1000*11630/RES_hhdet_num!C105)</f>
        <v>30.252178939325304</v>
      </c>
      <c r="D110" s="98">
        <f>IF(RES_hhdet_fec!D110=0,0,RES_hhdet_fec!D110*1000*11630/RES_hhdet_num!D105)</f>
        <v>23.168302066888561</v>
      </c>
      <c r="E110" s="98">
        <f>IF(RES_hhdet_fec!E110=0,0,RES_hhdet_fec!E110*1000*11630/RES_hhdet_num!E105)</f>
        <v>45.945318400718826</v>
      </c>
      <c r="F110" s="98">
        <f>IF(RES_hhdet_fec!F110=0,0,RES_hhdet_fec!F110*1000*11630/RES_hhdet_num!F105)</f>
        <v>36.364026388361737</v>
      </c>
      <c r="G110" s="98">
        <f>IF(RES_hhdet_fec!G110=0,0,RES_hhdet_fec!G110*1000*11630/RES_hhdet_num!G105)</f>
        <v>45.789472586234879</v>
      </c>
      <c r="H110" s="98">
        <f>IF(RES_hhdet_fec!H110=0,0,RES_hhdet_fec!H110*1000*11630/RES_hhdet_num!H105)</f>
        <v>52.521752856021564</v>
      </c>
      <c r="I110" s="98">
        <f>IF(RES_hhdet_fec!I110=0,0,RES_hhdet_fec!I110*1000*11630/RES_hhdet_num!I105)</f>
        <v>34.529767754412973</v>
      </c>
      <c r="J110" s="98">
        <f>IF(RES_hhdet_fec!J110=0,0,RES_hhdet_fec!J110*1000*11630/RES_hhdet_num!J105)</f>
        <v>45.866845608079622</v>
      </c>
      <c r="K110" s="98">
        <f>IF(RES_hhdet_fec!K110=0,0,RES_hhdet_fec!K110*1000*11630/RES_hhdet_num!K105)</f>
        <v>78.151740043170932</v>
      </c>
      <c r="L110" s="98">
        <f>IF(RES_hhdet_fec!L110=0,0,RES_hhdet_fec!L110*1000*11630/RES_hhdet_num!L105)</f>
        <v>78.954562453289554</v>
      </c>
      <c r="M110" s="98">
        <f>IF(RES_hhdet_fec!M110=0,0,RES_hhdet_fec!M110*1000*11630/RES_hhdet_num!M105)</f>
        <v>78.222465922922737</v>
      </c>
      <c r="N110" s="98">
        <f>IF(RES_hhdet_fec!N110=0,0,RES_hhdet_fec!N110*1000*11630/RES_hhdet_num!N105)</f>
        <v>77.783672392453468</v>
      </c>
      <c r="O110" s="98">
        <f>IF(RES_hhdet_fec!O110=0,0,RES_hhdet_fec!O110*1000*11630/RES_hhdet_num!O105)</f>
        <v>73.828426978047091</v>
      </c>
      <c r="P110" s="98">
        <f>IF(RES_hhdet_fec!P110=0,0,RES_hhdet_fec!P110*1000*11630/RES_hhdet_num!P105)</f>
        <v>57.597660528047591</v>
      </c>
      <c r="Q110" s="98">
        <f>IF(RES_hhdet_fec!Q110=0,0,RES_hhdet_fec!Q110*1000*11630/RES_hhdet_num!Q105)</f>
        <v>86.693161768747828</v>
      </c>
      <c r="R110" s="98">
        <f>IF(RES_hhdet_fec!R110=0,0,RES_hhdet_fec!R110*1000*11630/RES_hhdet_num!R105)</f>
        <v>75.145642495765586</v>
      </c>
      <c r="S110" s="98">
        <f>IF(RES_hhdet_fec!S110=0,0,RES_hhdet_fec!S110*1000*11630/RES_hhdet_num!S105)</f>
        <v>75.826262989890196</v>
      </c>
      <c r="T110" s="98">
        <f>IF(RES_hhdet_fec!T110=0,0,RES_hhdet_fec!T110*1000*11630/RES_hhdet_num!T105)</f>
        <v>61.970480201539992</v>
      </c>
      <c r="U110" s="98">
        <f>IF(RES_hhdet_fec!U110=0,0,RES_hhdet_fec!U110*1000*11630/RES_hhdet_num!U105)</f>
        <v>50.648821956666254</v>
      </c>
      <c r="V110" s="98">
        <f>IF(RES_hhdet_fec!V110=0,0,RES_hhdet_fec!V110*1000*11630/RES_hhdet_num!V105)</f>
        <v>46.232430003230874</v>
      </c>
      <c r="W110" s="98">
        <f>IF(RES_hhdet_fec!W110=0,0,RES_hhdet_fec!W110*1000*11630/RES_hhdet_num!W105)</f>
        <v>43.385079818069421</v>
      </c>
      <c r="DA110" s="63" t="s">
        <v>2345</v>
      </c>
    </row>
    <row r="111" spans="1:105" ht="12" customHeight="1" x14ac:dyDescent="0.25">
      <c r="A111" s="121" t="s">
        <v>55</v>
      </c>
      <c r="B111" s="122">
        <v>984.05011812195767</v>
      </c>
      <c r="C111" s="122">
        <v>1077.7602205998294</v>
      </c>
      <c r="D111" s="122">
        <v>1041.0106455845344</v>
      </c>
      <c r="E111" s="122">
        <v>982.59983339997552</v>
      </c>
      <c r="F111" s="122">
        <v>971.37603359325647</v>
      </c>
      <c r="G111" s="122">
        <v>998.34394150508535</v>
      </c>
      <c r="H111" s="122">
        <v>1028.5870890299816</v>
      </c>
      <c r="I111" s="122">
        <v>1015.8309001908885</v>
      </c>
      <c r="J111" s="122">
        <v>1037.3612553112966</v>
      </c>
      <c r="K111" s="122">
        <v>1018.9250147850655</v>
      </c>
      <c r="L111" s="122">
        <v>944.13299235192744</v>
      </c>
      <c r="M111" s="122">
        <v>1036.3163665751879</v>
      </c>
      <c r="N111" s="122">
        <v>1012.9197119607351</v>
      </c>
      <c r="O111" s="122">
        <v>1020.1473921827311</v>
      </c>
      <c r="P111" s="122">
        <v>1061.605902375288</v>
      </c>
      <c r="Q111" s="122">
        <v>994.16248030829331</v>
      </c>
      <c r="R111" s="122">
        <v>1120.7579474121947</v>
      </c>
      <c r="S111" s="122">
        <v>1110.9708930676723</v>
      </c>
      <c r="T111" s="122">
        <v>1092.558667883053</v>
      </c>
      <c r="U111" s="122">
        <v>1152.5499663872913</v>
      </c>
      <c r="V111" s="122">
        <v>1166.0311191933408</v>
      </c>
      <c r="W111" s="122">
        <v>1183.1390741200973</v>
      </c>
      <c r="DA111" s="130" t="s">
        <v>2346</v>
      </c>
    </row>
    <row r="112" spans="1:105" ht="12" customHeight="1" x14ac:dyDescent="0.25">
      <c r="A112" s="97" t="s">
        <v>130</v>
      </c>
      <c r="B112" s="98">
        <v>987.65902872968411</v>
      </c>
      <c r="C112" s="98">
        <v>1024.1230300738582</v>
      </c>
      <c r="D112" s="98">
        <v>1014.8988114079914</v>
      </c>
      <c r="E112" s="98">
        <v>967.49410893708489</v>
      </c>
      <c r="F112" s="98">
        <v>952.24165849348799</v>
      </c>
      <c r="G112" s="98">
        <v>980.42569768679471</v>
      </c>
      <c r="H112" s="98">
        <v>995.21271280308656</v>
      </c>
      <c r="I112" s="98">
        <v>992.60568176011236</v>
      </c>
      <c r="J112" s="98">
        <v>1032.5136365136975</v>
      </c>
      <c r="K112" s="98">
        <v>1042.628058920988</v>
      </c>
      <c r="L112" s="98">
        <v>913.94228591375111</v>
      </c>
      <c r="M112" s="98">
        <v>1015.967319139885</v>
      </c>
      <c r="N112" s="98">
        <v>999.19136035679219</v>
      </c>
      <c r="O112" s="98">
        <v>1021.2954250399052</v>
      </c>
      <c r="P112" s="98">
        <v>1066.8603492101988</v>
      </c>
      <c r="Q112" s="98">
        <v>1001.2406189563428</v>
      </c>
      <c r="R112" s="98">
        <v>1173.7443643825438</v>
      </c>
      <c r="S112" s="98">
        <v>1135.9521753956481</v>
      </c>
      <c r="T112" s="98">
        <v>1095.1976845611709</v>
      </c>
      <c r="U112" s="98">
        <v>1174.3285757750398</v>
      </c>
      <c r="V112" s="98">
        <v>1192.932882357813</v>
      </c>
      <c r="W112" s="98">
        <v>1188.5835783627404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845.82320554184582</v>
      </c>
      <c r="Q113" s="98">
        <v>888.25380610589502</v>
      </c>
      <c r="R113" s="98">
        <v>1070.4501683672358</v>
      </c>
      <c r="S113" s="98">
        <v>1055.4394746196197</v>
      </c>
      <c r="T113" s="98">
        <v>976.5362152866727</v>
      </c>
      <c r="U113" s="98">
        <v>1003.0628976612938</v>
      </c>
      <c r="V113" s="98">
        <v>1036.2824507764517</v>
      </c>
      <c r="W113" s="98">
        <v>1062.0813930780362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101.21894788385826</v>
      </c>
      <c r="Q114" s="101">
        <v>9.5284234394399991</v>
      </c>
      <c r="R114" s="101">
        <v>11.194552822093533</v>
      </c>
      <c r="S114" s="101">
        <v>10.882592794005483</v>
      </c>
      <c r="T114" s="101">
        <v>10.52244065213822</v>
      </c>
      <c r="U114" s="101">
        <v>11.324791414732191</v>
      </c>
      <c r="V114" s="101">
        <v>11.562721644386977</v>
      </c>
      <c r="W114" s="101">
        <v>11.5716846393897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744.60425765798755</v>
      </c>
      <c r="Q115" s="104">
        <v>878.72538266645495</v>
      </c>
      <c r="R115" s="104">
        <v>1059.2556155451423</v>
      </c>
      <c r="S115" s="104">
        <v>1044.556881825614</v>
      </c>
      <c r="T115" s="104">
        <v>966.01377463453446</v>
      </c>
      <c r="U115" s="104">
        <v>991.73810624656176</v>
      </c>
      <c r="V115" s="104">
        <v>1024.7197291320647</v>
      </c>
      <c r="W115" s="104">
        <v>1050.5097084386466</v>
      </c>
      <c r="DA115" s="132" t="s">
        <v>2350</v>
      </c>
    </row>
    <row r="116" spans="1:105" ht="12" customHeight="1" x14ac:dyDescent="0.25">
      <c r="A116" s="106" t="s">
        <v>122</v>
      </c>
      <c r="B116" s="101">
        <v>1032.6647924108818</v>
      </c>
      <c r="C116" s="101">
        <v>1252.7800461881598</v>
      </c>
      <c r="D116" s="101">
        <v>1155.5955097431338</v>
      </c>
      <c r="E116" s="101">
        <v>1074.437662517744</v>
      </c>
      <c r="F116" s="101">
        <v>1081.3303789821102</v>
      </c>
      <c r="G116" s="101">
        <v>1106.3689203280223</v>
      </c>
      <c r="H116" s="101">
        <v>1176.4659435582173</v>
      </c>
      <c r="I116" s="101">
        <v>1160.1820089339365</v>
      </c>
      <c r="J116" s="101">
        <v>1156.3397788216146</v>
      </c>
      <c r="K116" s="101">
        <v>1121.2409582170972</v>
      </c>
      <c r="L116" s="101">
        <v>1187.9689804469624</v>
      </c>
      <c r="M116" s="101">
        <v>1239.1333531122352</v>
      </c>
      <c r="N116" s="101">
        <v>1210.1854349042044</v>
      </c>
      <c r="O116" s="101">
        <v>1188.0946017722461</v>
      </c>
      <c r="P116" s="101">
        <v>1254.2127906051235</v>
      </c>
      <c r="Q116" s="101">
        <v>1183.9964138538903</v>
      </c>
      <c r="R116" s="101">
        <v>1228.7607700346184</v>
      </c>
      <c r="S116" s="101">
        <v>1291.3823153363569</v>
      </c>
      <c r="T116" s="101">
        <v>1301.5185951096416</v>
      </c>
      <c r="U116" s="101">
        <v>1283.2209334352272</v>
      </c>
      <c r="V116" s="101">
        <v>1267.87056007001</v>
      </c>
      <c r="W116" s="101">
        <v>1284.9558522299171</v>
      </c>
      <c r="DA116" s="131" t="s">
        <v>2351</v>
      </c>
    </row>
    <row r="117" spans="1:105" ht="12" customHeight="1" x14ac:dyDescent="0.25">
      <c r="A117" s="107" t="s">
        <v>121</v>
      </c>
      <c r="B117" s="104">
        <v>665.54317592341772</v>
      </c>
      <c r="C117" s="104">
        <v>864.02091143002428</v>
      </c>
      <c r="D117" s="104">
        <v>743.15146779059717</v>
      </c>
      <c r="E117" s="104">
        <v>679.54743635285524</v>
      </c>
      <c r="F117" s="104">
        <v>695.56134804389103</v>
      </c>
      <c r="G117" s="104">
        <v>717.35971237656133</v>
      </c>
      <c r="H117" s="104">
        <v>781.17526588030228</v>
      </c>
      <c r="I117" s="104">
        <v>766.79367920852724</v>
      </c>
      <c r="J117" s="104">
        <v>762.909979505107</v>
      </c>
      <c r="K117" s="104">
        <v>741.25165987784931</v>
      </c>
      <c r="L117" s="104">
        <v>785.20688936904855</v>
      </c>
      <c r="M117" s="104">
        <v>838.76030459956314</v>
      </c>
      <c r="N117" s="104">
        <v>812.57200721804975</v>
      </c>
      <c r="O117" s="104">
        <v>793.74466040516472</v>
      </c>
      <c r="P117" s="104">
        <v>862.96727397116888</v>
      </c>
      <c r="Q117" s="104">
        <v>795.13518500892997</v>
      </c>
      <c r="R117" s="104">
        <v>842.20012542122424</v>
      </c>
      <c r="S117" s="104">
        <v>902.04262406369344</v>
      </c>
      <c r="T117" s="104">
        <v>931.09821685332543</v>
      </c>
      <c r="U117" s="104">
        <v>957.00201642697175</v>
      </c>
      <c r="V117" s="104">
        <v>957.71492723088124</v>
      </c>
      <c r="W117" s="104">
        <v>977.47521887707512</v>
      </c>
      <c r="DA117" s="132" t="s">
        <v>2352</v>
      </c>
    </row>
    <row r="118" spans="1:105" ht="12" customHeight="1" x14ac:dyDescent="0.25">
      <c r="A118" s="108" t="s">
        <v>53</v>
      </c>
      <c r="B118" s="98">
        <v>113.01418009224682</v>
      </c>
      <c r="C118" s="98">
        <v>272.07054470631357</v>
      </c>
      <c r="D118" s="98">
        <v>105.94109710901678</v>
      </c>
      <c r="E118" s="98">
        <v>62.033200586544673</v>
      </c>
      <c r="F118" s="98">
        <v>84.125167387637958</v>
      </c>
      <c r="G118" s="98">
        <v>85.996902685990847</v>
      </c>
      <c r="H118" s="98">
        <v>123.55913074479308</v>
      </c>
      <c r="I118" s="98">
        <v>103.71589397034676</v>
      </c>
      <c r="J118" s="98">
        <v>97.824636226307888</v>
      </c>
      <c r="K118" s="98">
        <v>90.162636762160915</v>
      </c>
      <c r="L118" s="98">
        <v>92.815245451513363</v>
      </c>
      <c r="M118" s="98">
        <v>137.66975083535885</v>
      </c>
      <c r="N118" s="98">
        <v>97.481873755875554</v>
      </c>
      <c r="O118" s="98">
        <v>63.94537077039061</v>
      </c>
      <c r="P118" s="98">
        <v>123.4892085361637</v>
      </c>
      <c r="Q118" s="98">
        <v>34.243871784802408</v>
      </c>
      <c r="R118" s="98">
        <v>48.950684954485816</v>
      </c>
      <c r="S118" s="98">
        <v>86.231608102279523</v>
      </c>
      <c r="T118" s="98">
        <v>99.477525346408925</v>
      </c>
      <c r="U118" s="98">
        <v>125.72050196910499</v>
      </c>
      <c r="V118" s="98">
        <v>103.81860193898861</v>
      </c>
      <c r="W118" s="98">
        <v>84.632334612456219</v>
      </c>
      <c r="DA118" s="63" t="s">
        <v>2353</v>
      </c>
    </row>
    <row r="119" spans="1:105" ht="12" customHeight="1" x14ac:dyDescent="0.25">
      <c r="A119" s="108" t="s">
        <v>52</v>
      </c>
      <c r="B119" s="98">
        <v>552.52899583117085</v>
      </c>
      <c r="C119" s="98">
        <v>591.95036672371077</v>
      </c>
      <c r="D119" s="98">
        <v>637.21037068158034</v>
      </c>
      <c r="E119" s="98">
        <v>617.51423576631055</v>
      </c>
      <c r="F119" s="98">
        <v>611.4361806562531</v>
      </c>
      <c r="G119" s="98">
        <v>631.36280969057054</v>
      </c>
      <c r="H119" s="98">
        <v>657.61613513550924</v>
      </c>
      <c r="I119" s="98">
        <v>663.07778523818035</v>
      </c>
      <c r="J119" s="98">
        <v>665.08534327879931</v>
      </c>
      <c r="K119" s="98">
        <v>651.08902311568841</v>
      </c>
      <c r="L119" s="98">
        <v>692.39164391753536</v>
      </c>
      <c r="M119" s="98">
        <v>701.09055376420429</v>
      </c>
      <c r="N119" s="98">
        <v>715.09013346217421</v>
      </c>
      <c r="O119" s="98">
        <v>729.79928963477414</v>
      </c>
      <c r="P119" s="98">
        <v>739.47806543500519</v>
      </c>
      <c r="Q119" s="98">
        <v>760.89131322412754</v>
      </c>
      <c r="R119" s="98">
        <v>793.24944046673841</v>
      </c>
      <c r="S119" s="98">
        <v>815.81101596141411</v>
      </c>
      <c r="T119" s="98">
        <v>831.62069150691639</v>
      </c>
      <c r="U119" s="98">
        <v>831.28151445786671</v>
      </c>
      <c r="V119" s="98">
        <v>853.89632529189271</v>
      </c>
      <c r="W119" s="98">
        <v>892.84288426461876</v>
      </c>
      <c r="DA119" s="63" t="s">
        <v>2354</v>
      </c>
    </row>
    <row r="120" spans="1:105" ht="12" customHeight="1" x14ac:dyDescent="0.25">
      <c r="A120" s="121" t="s">
        <v>54</v>
      </c>
      <c r="B120" s="122">
        <v>576.93674323186349</v>
      </c>
      <c r="C120" s="122">
        <v>634.52501200333086</v>
      </c>
      <c r="D120" s="122">
        <v>631.52502435398026</v>
      </c>
      <c r="E120" s="122">
        <v>641.74270009325051</v>
      </c>
      <c r="F120" s="122">
        <v>637.82162873834648</v>
      </c>
      <c r="G120" s="122">
        <v>652.45087366032215</v>
      </c>
      <c r="H120" s="122">
        <v>733.62492417600697</v>
      </c>
      <c r="I120" s="122">
        <v>728.52779298799419</v>
      </c>
      <c r="J120" s="122">
        <v>718.78750036065378</v>
      </c>
      <c r="K120" s="122">
        <v>691.5789297095273</v>
      </c>
      <c r="L120" s="122">
        <v>716.7357524909803</v>
      </c>
      <c r="M120" s="122">
        <v>668.91109440925015</v>
      </c>
      <c r="N120" s="122">
        <v>642.58345669233108</v>
      </c>
      <c r="O120" s="122">
        <v>565.92626622281978</v>
      </c>
      <c r="P120" s="122">
        <v>626.56132792109008</v>
      </c>
      <c r="Q120" s="122">
        <v>614.93879143218646</v>
      </c>
      <c r="R120" s="122">
        <v>618.20388623541976</v>
      </c>
      <c r="S120" s="122">
        <v>631.96175011378114</v>
      </c>
      <c r="T120" s="122">
        <v>681.14286603988887</v>
      </c>
      <c r="U120" s="122">
        <v>632.66012873103352</v>
      </c>
      <c r="V120" s="122">
        <v>621.72777270397717</v>
      </c>
      <c r="W120" s="122">
        <v>628.8787448689643</v>
      </c>
      <c r="DA120" s="130" t="s">
        <v>2355</v>
      </c>
    </row>
    <row r="121" spans="1:105" ht="12" customHeight="1" x14ac:dyDescent="0.25">
      <c r="A121" s="97" t="s">
        <v>50</v>
      </c>
      <c r="B121" s="98">
        <v>700.67340841488362</v>
      </c>
      <c r="C121" s="98">
        <v>719.72980995585863</v>
      </c>
      <c r="D121" s="98">
        <v>742.04337860934947</v>
      </c>
      <c r="E121" s="98">
        <v>756.11160894786622</v>
      </c>
      <c r="F121" s="98">
        <v>775.59662009856288</v>
      </c>
      <c r="G121" s="98">
        <v>804.0868641129282</v>
      </c>
      <c r="H121" s="98">
        <v>832.04317081253203</v>
      </c>
      <c r="I121" s="98">
        <v>863.12496179359903</v>
      </c>
      <c r="J121" s="98">
        <v>871.7443919935763</v>
      </c>
      <c r="K121" s="98">
        <v>852.73817449316118</v>
      </c>
      <c r="L121" s="98">
        <v>845.08179832297981</v>
      </c>
      <c r="M121" s="98">
        <v>802.43174053384132</v>
      </c>
      <c r="N121" s="98">
        <v>775.17336542767032</v>
      </c>
      <c r="O121" s="98">
        <v>754.97036454885233</v>
      </c>
      <c r="P121" s="98">
        <v>752.68093549786488</v>
      </c>
      <c r="Q121" s="98">
        <v>764.94184081757373</v>
      </c>
      <c r="R121" s="98">
        <v>787.35741292423324</v>
      </c>
      <c r="S121" s="98">
        <v>819.02070116658899</v>
      </c>
      <c r="T121" s="98">
        <v>869.57769288886027</v>
      </c>
      <c r="U121" s="98">
        <v>782.74332321053384</v>
      </c>
      <c r="V121" s="98">
        <v>783.15140937478327</v>
      </c>
      <c r="W121" s="98">
        <v>835.21799750604077</v>
      </c>
      <c r="DA121" s="63" t="s">
        <v>2356</v>
      </c>
    </row>
    <row r="122" spans="1:105" ht="12" customHeight="1" x14ac:dyDescent="0.25">
      <c r="A122" s="109" t="s">
        <v>120</v>
      </c>
      <c r="B122" s="33">
        <v>516.92075592752428</v>
      </c>
      <c r="C122" s="33">
        <v>595.79555838854549</v>
      </c>
      <c r="D122" s="33">
        <v>582.17406113302934</v>
      </c>
      <c r="E122" s="33">
        <v>592.72745344127225</v>
      </c>
      <c r="F122" s="33">
        <v>581.41710207409665</v>
      </c>
      <c r="G122" s="33">
        <v>593.65324470931159</v>
      </c>
      <c r="H122" s="33">
        <v>700.1627203195884</v>
      </c>
      <c r="I122" s="33">
        <v>684.54179011034557</v>
      </c>
      <c r="J122" s="33">
        <v>670.43338623153625</v>
      </c>
      <c r="K122" s="33">
        <v>641.99146977610133</v>
      </c>
      <c r="L122" s="33">
        <v>677.81791923869662</v>
      </c>
      <c r="M122" s="33">
        <v>627.18589249531544</v>
      </c>
      <c r="N122" s="33">
        <v>604.92478438880278</v>
      </c>
      <c r="O122" s="33">
        <v>516.56475165991117</v>
      </c>
      <c r="P122" s="33">
        <v>597.20014943760816</v>
      </c>
      <c r="Q122" s="33">
        <v>582.79528084960339</v>
      </c>
      <c r="R122" s="33">
        <v>583.87074467976947</v>
      </c>
      <c r="S122" s="33">
        <v>592.48197149962073</v>
      </c>
      <c r="T122" s="33">
        <v>640.90417905651486</v>
      </c>
      <c r="U122" s="33">
        <v>601.39279654780432</v>
      </c>
      <c r="V122" s="33">
        <v>588.27209671002765</v>
      </c>
      <c r="W122" s="33">
        <v>588.87419588830664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2359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2360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</v>
      </c>
      <c r="C129" s="98">
        <f>IF(RES_hhdet_fec!C129=0,0,RES_hhdet_fec!C129*1000*11630/RES_hhdet_num!C124)</f>
        <v>0</v>
      </c>
      <c r="D129" s="98">
        <f>IF(RES_hhdet_fec!D129=0,0,RES_hhdet_fec!D129*1000*11630/RES_hhdet_num!D124)</f>
        <v>0</v>
      </c>
      <c r="E129" s="98">
        <f>IF(RES_hhdet_fec!E129=0,0,RES_hhdet_fec!E129*1000*11630/RES_hhdet_num!E124)</f>
        <v>0</v>
      </c>
      <c r="F129" s="98">
        <f>IF(RES_hhdet_fec!F129=0,0,RES_hhdet_fec!F129*1000*11630/RES_hhdet_num!F124)</f>
        <v>0</v>
      </c>
      <c r="G129" s="98">
        <f>IF(RES_hhdet_fec!G129=0,0,RES_hhdet_fec!G129*1000*11630/RES_hhdet_num!G124)</f>
        <v>0</v>
      </c>
      <c r="H129" s="98">
        <f>IF(RES_hhdet_fec!H129=0,0,RES_hhdet_fec!H129*1000*11630/RES_hhdet_num!H124)</f>
        <v>0</v>
      </c>
      <c r="I129" s="98">
        <f>IF(RES_hhdet_fec!I129=0,0,RES_hhdet_fec!I129*1000*11630/RES_hhdet_num!I124)</f>
        <v>0</v>
      </c>
      <c r="J129" s="98">
        <f>IF(RES_hhdet_fec!J129=0,0,RES_hhdet_fec!J129*1000*11630/RES_hhdet_num!J124)</f>
        <v>0</v>
      </c>
      <c r="K129" s="98">
        <f>IF(RES_hhdet_fec!K129=0,0,RES_hhdet_fec!K129*1000*11630/RES_hhdet_num!K124)</f>
        <v>0</v>
      </c>
      <c r="L129" s="98">
        <f>IF(RES_hhdet_fec!L129=0,0,RES_hhdet_fec!L129*1000*11630/RES_hhdet_num!L124)</f>
        <v>0</v>
      </c>
      <c r="M129" s="98">
        <f>IF(RES_hhdet_fec!M129=0,0,RES_hhdet_fec!M129*1000*11630/RES_hhdet_num!M124)</f>
        <v>0</v>
      </c>
      <c r="N129" s="98">
        <f>IF(RES_hhdet_fec!N129=0,0,RES_hhdet_fec!N129*1000*11630/RES_hhdet_num!N124)</f>
        <v>0</v>
      </c>
      <c r="O129" s="98">
        <f>IF(RES_hhdet_fec!O129=0,0,RES_hhdet_fec!O129*1000*11630/RES_hhdet_num!O124)</f>
        <v>0</v>
      </c>
      <c r="P129" s="98">
        <f>IF(RES_hhdet_fec!P129=0,0,RES_hhdet_fec!P129*1000*11630/RES_hhdet_num!P124)</f>
        <v>0</v>
      </c>
      <c r="Q129" s="98">
        <f>IF(RES_hhdet_fec!Q129=0,0,RES_hhdet_fec!Q129*1000*11630/RES_hhdet_num!Q124)</f>
        <v>0</v>
      </c>
      <c r="R129" s="98">
        <f>IF(RES_hhdet_fec!R129=0,0,RES_hhdet_fec!R129*1000*11630/RES_hhdet_num!R124)</f>
        <v>0</v>
      </c>
      <c r="S129" s="98">
        <f>IF(RES_hhdet_fec!S129=0,0,RES_hhdet_fec!S129*1000*11630/RES_hhdet_num!S124)</f>
        <v>0</v>
      </c>
      <c r="T129" s="98">
        <f>IF(RES_hhdet_fec!T129=0,0,RES_hhdet_fec!T129*1000*11630/RES_hhdet_num!T124)</f>
        <v>0</v>
      </c>
      <c r="U129" s="98">
        <f>IF(RES_hhdet_fec!U129=0,0,RES_hhdet_fec!U129*1000*11630/RES_hhdet_num!U124)</f>
        <v>0</v>
      </c>
      <c r="V129" s="98">
        <f>IF(RES_hhdet_fec!V129=0,0,RES_hhdet_fec!V129*1000*11630/RES_hhdet_num!V124)</f>
        <v>0</v>
      </c>
      <c r="W129" s="98">
        <f>IF(RES_hhdet_fec!W129=0,0,RES_hhdet_fec!W129*1000*11630/RES_hhdet_num!W124)</f>
        <v>0</v>
      </c>
      <c r="DA129" s="63" t="s">
        <v>2363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2364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2368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2372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2373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2374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3740.4442953954003</v>
      </c>
      <c r="C143" s="117">
        <f t="shared" si="49"/>
        <v>4351.9995301803174</v>
      </c>
      <c r="D143" s="117">
        <f t="shared" si="49"/>
        <v>4038.3957623383467</v>
      </c>
      <c r="E143" s="117">
        <f t="shared" si="49"/>
        <v>4150.4478132461018</v>
      </c>
      <c r="F143" s="117">
        <f t="shared" si="49"/>
        <v>4070.5955721410796</v>
      </c>
      <c r="G143" s="117">
        <f t="shared" si="49"/>
        <v>4154.4434404723734</v>
      </c>
      <c r="H143" s="117">
        <f t="shared" si="49"/>
        <v>4272.434266566891</v>
      </c>
      <c r="I143" s="117">
        <f t="shared" si="49"/>
        <v>4092.1891459407461</v>
      </c>
      <c r="J143" s="117">
        <f t="shared" si="49"/>
        <v>3862.2013227746102</v>
      </c>
      <c r="K143" s="117">
        <f t="shared" si="49"/>
        <v>3790.4208041604529</v>
      </c>
      <c r="L143" s="117">
        <f t="shared" si="49"/>
        <v>4055.6230269366042</v>
      </c>
      <c r="M143" s="117">
        <f t="shared" si="49"/>
        <v>3749.626167970232</v>
      </c>
      <c r="N143" s="117">
        <f t="shared" si="49"/>
        <v>3585.583537577902</v>
      </c>
      <c r="O143" s="117">
        <f t="shared" si="49"/>
        <v>3312.8954821415637</v>
      </c>
      <c r="P143" s="117">
        <f t="shared" si="49"/>
        <v>3236.1863828424307</v>
      </c>
      <c r="Q143" s="117">
        <f t="shared" si="49"/>
        <v>3134.4892509048973</v>
      </c>
      <c r="R143" s="117">
        <f t="shared" ref="R143:V143" si="50">R144+R146+R148+R157</f>
        <v>3059.0497286285176</v>
      </c>
      <c r="S143" s="117">
        <f t="shared" si="50"/>
        <v>3105.9481393914921</v>
      </c>
      <c r="T143" s="117">
        <f t="shared" si="50"/>
        <v>3112.9995841474847</v>
      </c>
      <c r="U143" s="117">
        <f t="shared" si="50"/>
        <v>2981.8336181142085</v>
      </c>
      <c r="V143" s="117">
        <f t="shared" si="50"/>
        <v>2929.9891828730606</v>
      </c>
      <c r="W143" s="117">
        <f t="shared" ref="W143" si="51">W144+W146+W148+W157</f>
        <v>2991.0296987593247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1662.8661355732995</v>
      </c>
      <c r="C144" s="122">
        <f t="shared" si="52"/>
        <v>2242.5188176691431</v>
      </c>
      <c r="D144" s="122">
        <f t="shared" si="52"/>
        <v>2040.8164873165636</v>
      </c>
      <c r="E144" s="122">
        <f t="shared" si="52"/>
        <v>2083.742530883917</v>
      </c>
      <c r="F144" s="122">
        <f t="shared" si="52"/>
        <v>2097.2838296388413</v>
      </c>
      <c r="G144" s="122">
        <f t="shared" si="52"/>
        <v>2128.7022339393679</v>
      </c>
      <c r="H144" s="122">
        <f t="shared" si="52"/>
        <v>2153.0191395963429</v>
      </c>
      <c r="I144" s="122">
        <f t="shared" si="52"/>
        <v>2060.2623594655129</v>
      </c>
      <c r="J144" s="122">
        <f t="shared" si="52"/>
        <v>1845.65027837141</v>
      </c>
      <c r="K144" s="122">
        <f t="shared" si="52"/>
        <v>1800.2182370957989</v>
      </c>
      <c r="L144" s="122">
        <f t="shared" si="52"/>
        <v>2013.8594019022566</v>
      </c>
      <c r="M144" s="122">
        <f t="shared" si="52"/>
        <v>1713.9992572592973</v>
      </c>
      <c r="N144" s="122">
        <f t="shared" si="52"/>
        <v>1582.9745265549777</v>
      </c>
      <c r="O144" s="122">
        <f t="shared" si="52"/>
        <v>1381.4269526169628</v>
      </c>
      <c r="P144" s="122">
        <f t="shared" si="52"/>
        <v>1266.3677569398251</v>
      </c>
      <c r="Q144" s="122">
        <f t="shared" si="52"/>
        <v>1181.9205683599271</v>
      </c>
      <c r="R144" s="122">
        <f t="shared" si="52"/>
        <v>1074.2575519408294</v>
      </c>
      <c r="S144" s="122">
        <f t="shared" si="52"/>
        <v>1033.3746720033025</v>
      </c>
      <c r="T144" s="122">
        <f t="shared" si="52"/>
        <v>1029.6843574844168</v>
      </c>
      <c r="U144" s="122">
        <f t="shared" si="52"/>
        <v>987.18221018904762</v>
      </c>
      <c r="V144" s="122">
        <f t="shared" si="52"/>
        <v>949.53082946741404</v>
      </c>
      <c r="W144" s="122">
        <f t="shared" si="52"/>
        <v>950.45871207480582</v>
      </c>
      <c r="DA144" s="130" t="s">
        <v>2377</v>
      </c>
    </row>
    <row r="145" spans="1:105" ht="12" customHeight="1" x14ac:dyDescent="0.25">
      <c r="A145" s="97" t="s">
        <v>53</v>
      </c>
      <c r="B145" s="98">
        <v>1662.8661355732995</v>
      </c>
      <c r="C145" s="98">
        <v>2242.5188176691431</v>
      </c>
      <c r="D145" s="98">
        <v>2040.8164873165636</v>
      </c>
      <c r="E145" s="98">
        <v>2083.742530883917</v>
      </c>
      <c r="F145" s="98">
        <v>2097.2838296388413</v>
      </c>
      <c r="G145" s="98">
        <v>2128.7022339393679</v>
      </c>
      <c r="H145" s="98">
        <v>2153.0191395963429</v>
      </c>
      <c r="I145" s="98">
        <v>2060.2623594655129</v>
      </c>
      <c r="J145" s="98">
        <v>1845.65027837141</v>
      </c>
      <c r="K145" s="98">
        <v>1800.2182370957989</v>
      </c>
      <c r="L145" s="98">
        <v>2013.8594019022566</v>
      </c>
      <c r="M145" s="98">
        <v>1713.9992572592973</v>
      </c>
      <c r="N145" s="98">
        <v>1582.9745265549777</v>
      </c>
      <c r="O145" s="98">
        <v>1381.4269526169628</v>
      </c>
      <c r="P145" s="98">
        <v>1266.3677569398251</v>
      </c>
      <c r="Q145" s="98">
        <v>1181.9205683599271</v>
      </c>
      <c r="R145" s="98">
        <v>1074.2575519408294</v>
      </c>
      <c r="S145" s="98">
        <v>1033.3746720033025</v>
      </c>
      <c r="T145" s="98">
        <v>1029.6843574844168</v>
      </c>
      <c r="U145" s="98">
        <v>987.18221018904762</v>
      </c>
      <c r="V145" s="98">
        <v>949.53082946741404</v>
      </c>
      <c r="W145" s="98">
        <v>950.45871207480582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235.83146807600031</v>
      </c>
      <c r="C146" s="122">
        <f t="shared" si="53"/>
        <v>216.58194406684146</v>
      </c>
      <c r="D146" s="122">
        <f t="shared" si="53"/>
        <v>142.14883621898431</v>
      </c>
      <c r="E146" s="122">
        <f t="shared" si="53"/>
        <v>267.32500842506096</v>
      </c>
      <c r="F146" s="122">
        <f t="shared" si="53"/>
        <v>176.20710548039114</v>
      </c>
      <c r="G146" s="122">
        <f t="shared" si="53"/>
        <v>178.45508311426778</v>
      </c>
      <c r="H146" s="122">
        <f t="shared" si="53"/>
        <v>192.46508678317878</v>
      </c>
      <c r="I146" s="122">
        <f t="shared" si="53"/>
        <v>116.51254663119846</v>
      </c>
      <c r="J146" s="122">
        <f t="shared" si="53"/>
        <v>125.2144028459974</v>
      </c>
      <c r="K146" s="122">
        <f t="shared" si="53"/>
        <v>170.75734271503623</v>
      </c>
      <c r="L146" s="122">
        <f t="shared" si="53"/>
        <v>151.94584610409646</v>
      </c>
      <c r="M146" s="122">
        <f t="shared" si="53"/>
        <v>155.79657796734995</v>
      </c>
      <c r="N146" s="122">
        <f t="shared" si="53"/>
        <v>170.17891528876058</v>
      </c>
      <c r="O146" s="122">
        <f t="shared" si="53"/>
        <v>169.39028483442388</v>
      </c>
      <c r="P146" s="122">
        <f t="shared" si="53"/>
        <v>131.92849351243282</v>
      </c>
      <c r="Q146" s="122">
        <f t="shared" si="53"/>
        <v>199.93889794046399</v>
      </c>
      <c r="R146" s="122">
        <f t="shared" si="53"/>
        <v>203.0002631608339</v>
      </c>
      <c r="S146" s="122">
        <f t="shared" si="53"/>
        <v>239.86957138024744</v>
      </c>
      <c r="T146" s="122">
        <f t="shared" si="53"/>
        <v>203.49375518385344</v>
      </c>
      <c r="U146" s="122">
        <f t="shared" si="53"/>
        <v>200.28364430886597</v>
      </c>
      <c r="V146" s="122">
        <f t="shared" si="53"/>
        <v>204.64468887598144</v>
      </c>
      <c r="W146" s="122">
        <f t="shared" si="53"/>
        <v>201.94091020597764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235.83146807600031</v>
      </c>
      <c r="C147" s="98">
        <f>IF(RES_hhdet_fec!C147=0,0,RES_hhdet_fec!C147*1000*11630/RES_hhdet_num!C143)</f>
        <v>216.58194406684146</v>
      </c>
      <c r="D147" s="98">
        <f>IF(RES_hhdet_fec!D147=0,0,RES_hhdet_fec!D147*1000*11630/RES_hhdet_num!D143)</f>
        <v>142.14883621898431</v>
      </c>
      <c r="E147" s="98">
        <f>IF(RES_hhdet_fec!E147=0,0,RES_hhdet_fec!E147*1000*11630/RES_hhdet_num!E143)</f>
        <v>267.32500842506096</v>
      </c>
      <c r="F147" s="98">
        <f>IF(RES_hhdet_fec!F147=0,0,RES_hhdet_fec!F147*1000*11630/RES_hhdet_num!F143)</f>
        <v>176.20710548039114</v>
      </c>
      <c r="G147" s="98">
        <f>IF(RES_hhdet_fec!G147=0,0,RES_hhdet_fec!G147*1000*11630/RES_hhdet_num!G143)</f>
        <v>178.45508311426778</v>
      </c>
      <c r="H147" s="98">
        <f>IF(RES_hhdet_fec!H147=0,0,RES_hhdet_fec!H147*1000*11630/RES_hhdet_num!H143)</f>
        <v>192.46508678317878</v>
      </c>
      <c r="I147" s="98">
        <f>IF(RES_hhdet_fec!I147=0,0,RES_hhdet_fec!I147*1000*11630/RES_hhdet_num!I143)</f>
        <v>116.51254663119846</v>
      </c>
      <c r="J147" s="98">
        <f>IF(RES_hhdet_fec!J147=0,0,RES_hhdet_fec!J147*1000*11630/RES_hhdet_num!J143)</f>
        <v>125.2144028459974</v>
      </c>
      <c r="K147" s="98">
        <f>IF(RES_hhdet_fec!K147=0,0,RES_hhdet_fec!K147*1000*11630/RES_hhdet_num!K143)</f>
        <v>170.75734271503623</v>
      </c>
      <c r="L147" s="98">
        <f>IF(RES_hhdet_fec!L147=0,0,RES_hhdet_fec!L147*1000*11630/RES_hhdet_num!L143)</f>
        <v>151.94584610409646</v>
      </c>
      <c r="M147" s="98">
        <f>IF(RES_hhdet_fec!M147=0,0,RES_hhdet_fec!M147*1000*11630/RES_hhdet_num!M143)</f>
        <v>155.79657796734995</v>
      </c>
      <c r="N147" s="98">
        <f>IF(RES_hhdet_fec!N147=0,0,RES_hhdet_fec!N147*1000*11630/RES_hhdet_num!N143)</f>
        <v>170.17891528876058</v>
      </c>
      <c r="O147" s="98">
        <f>IF(RES_hhdet_fec!O147=0,0,RES_hhdet_fec!O147*1000*11630/RES_hhdet_num!O143)</f>
        <v>169.39028483442388</v>
      </c>
      <c r="P147" s="98">
        <f>IF(RES_hhdet_fec!P147=0,0,RES_hhdet_fec!P147*1000*11630/RES_hhdet_num!P143)</f>
        <v>131.92849351243282</v>
      </c>
      <c r="Q147" s="98">
        <f>IF(RES_hhdet_fec!Q147=0,0,RES_hhdet_fec!Q147*1000*11630/RES_hhdet_num!Q143)</f>
        <v>199.93889794046399</v>
      </c>
      <c r="R147" s="98">
        <f>IF(RES_hhdet_fec!R147=0,0,RES_hhdet_fec!R147*1000*11630/RES_hhdet_num!R143)</f>
        <v>203.0002631608339</v>
      </c>
      <c r="S147" s="98">
        <f>IF(RES_hhdet_fec!S147=0,0,RES_hhdet_fec!S147*1000*11630/RES_hhdet_num!S143)</f>
        <v>239.86957138024744</v>
      </c>
      <c r="T147" s="98">
        <f>IF(RES_hhdet_fec!T147=0,0,RES_hhdet_fec!T147*1000*11630/RES_hhdet_num!T143)</f>
        <v>203.49375518385344</v>
      </c>
      <c r="U147" s="98">
        <f>IF(RES_hhdet_fec!U147=0,0,RES_hhdet_fec!U147*1000*11630/RES_hhdet_num!U143)</f>
        <v>200.28364430886597</v>
      </c>
      <c r="V147" s="98">
        <f>IF(RES_hhdet_fec!V147=0,0,RES_hhdet_fec!V147*1000*11630/RES_hhdet_num!V143)</f>
        <v>204.64468887598144</v>
      </c>
      <c r="W147" s="98">
        <f>IF(RES_hhdet_fec!W147=0,0,RES_hhdet_fec!W147*1000*11630/RES_hhdet_num!W143)</f>
        <v>201.94091020597764</v>
      </c>
      <c r="DA147" s="63" t="s">
        <v>2380</v>
      </c>
    </row>
    <row r="148" spans="1:105" ht="12" customHeight="1" x14ac:dyDescent="0.25">
      <c r="A148" s="121" t="s">
        <v>55</v>
      </c>
      <c r="B148" s="122">
        <v>1264.892873961265</v>
      </c>
      <c r="C148" s="122">
        <v>1263.8938939154434</v>
      </c>
      <c r="D148" s="122">
        <v>1231.5720435140192</v>
      </c>
      <c r="E148" s="122">
        <v>1165.2043067978775</v>
      </c>
      <c r="F148" s="122">
        <v>1165.9729661788742</v>
      </c>
      <c r="G148" s="122">
        <v>1200.8625840641137</v>
      </c>
      <c r="H148" s="122">
        <v>1195.0412676929111</v>
      </c>
      <c r="I148" s="122">
        <v>1188.0515690979144</v>
      </c>
      <c r="J148" s="122">
        <v>1173.991545018328</v>
      </c>
      <c r="K148" s="122">
        <v>1128.599549231536</v>
      </c>
      <c r="L148" s="122">
        <v>1172.9562710604919</v>
      </c>
      <c r="M148" s="122">
        <v>1210.5080510720506</v>
      </c>
      <c r="N148" s="122">
        <v>1186.0581133726089</v>
      </c>
      <c r="O148" s="122">
        <v>1188.150999403091</v>
      </c>
      <c r="P148" s="122">
        <v>1204.3642276067137</v>
      </c>
      <c r="Q148" s="122">
        <v>1130.0745236578935</v>
      </c>
      <c r="R148" s="122">
        <v>1154.8808035202721</v>
      </c>
      <c r="S148" s="122">
        <v>1193.5133947380148</v>
      </c>
      <c r="T148" s="122">
        <v>1194.7419234060769</v>
      </c>
      <c r="U148" s="122">
        <v>1161.0028513473601</v>
      </c>
      <c r="V148" s="122">
        <v>1153.2549617222915</v>
      </c>
      <c r="W148" s="122">
        <v>1204.96932048286</v>
      </c>
      <c r="DA148" s="130" t="s">
        <v>2381</v>
      </c>
    </row>
    <row r="149" spans="1:105" ht="12" customHeight="1" x14ac:dyDescent="0.25">
      <c r="A149" s="97" t="s">
        <v>124</v>
      </c>
      <c r="B149" s="98">
        <v>1309.9066056114689</v>
      </c>
      <c r="C149" s="98">
        <v>1289.6571456823567</v>
      </c>
      <c r="D149" s="98">
        <v>1285.5259580875108</v>
      </c>
      <c r="E149" s="98">
        <v>1220.9875060485019</v>
      </c>
      <c r="F149" s="98">
        <v>1226.3231307378057</v>
      </c>
      <c r="G149" s="98">
        <v>1286.5200200223719</v>
      </c>
      <c r="H149" s="98">
        <v>1250.8760166181382</v>
      </c>
      <c r="I149" s="98">
        <v>1275.861124816576</v>
      </c>
      <c r="J149" s="98">
        <v>1290.6735016092634</v>
      </c>
      <c r="K149" s="98">
        <v>1265.6991023475305</v>
      </c>
      <c r="L149" s="98">
        <v>1314.0581111156046</v>
      </c>
      <c r="M149" s="98">
        <v>1330.8972406643197</v>
      </c>
      <c r="N149" s="98">
        <v>1317.4220519221706</v>
      </c>
      <c r="O149" s="98">
        <v>1355.3923552890892</v>
      </c>
      <c r="P149" s="98">
        <v>1328.2532569983418</v>
      </c>
      <c r="Q149" s="98">
        <v>1266.232655393082</v>
      </c>
      <c r="R149" s="98">
        <v>1280.5352170021017</v>
      </c>
      <c r="S149" s="98">
        <v>1313.3252743863279</v>
      </c>
      <c r="T149" s="98">
        <v>1299.2299455840136</v>
      </c>
      <c r="U149" s="98">
        <v>1220.0992504698088</v>
      </c>
      <c r="V149" s="98">
        <v>1212.5002930951305</v>
      </c>
      <c r="W149" s="98">
        <v>1298.0969156452027</v>
      </c>
      <c r="DA149" s="63" t="s">
        <v>2382</v>
      </c>
    </row>
    <row r="150" spans="1:105" ht="12" customHeight="1" x14ac:dyDescent="0.25">
      <c r="A150" s="97" t="s">
        <v>123</v>
      </c>
      <c r="B150" s="98">
        <v>770.90911792608699</v>
      </c>
      <c r="C150" s="98">
        <v>829.56890069365647</v>
      </c>
      <c r="D150" s="98">
        <v>756.8228719360111</v>
      </c>
      <c r="E150" s="98">
        <v>704.83541268443162</v>
      </c>
      <c r="F150" s="98">
        <v>722.54134418304625</v>
      </c>
      <c r="G150" s="98">
        <v>761.52389083658613</v>
      </c>
      <c r="H150" s="98">
        <v>758.20242293541116</v>
      </c>
      <c r="I150" s="98">
        <v>766.9510611099721</v>
      </c>
      <c r="J150" s="98">
        <v>775.40143462303183</v>
      </c>
      <c r="K150" s="98">
        <v>761.87955775714056</v>
      </c>
      <c r="L150" s="98">
        <v>794.92221787410415</v>
      </c>
      <c r="M150" s="98">
        <v>831.78338739416938</v>
      </c>
      <c r="N150" s="98">
        <v>815.20968015210553</v>
      </c>
      <c r="O150" s="98">
        <v>840.33443416850196</v>
      </c>
      <c r="P150" s="98">
        <v>868.82997803094383</v>
      </c>
      <c r="Q150" s="98">
        <v>820.9056931391242</v>
      </c>
      <c r="R150" s="98">
        <v>864.01465477844863</v>
      </c>
      <c r="S150" s="98">
        <v>922.75856470579492</v>
      </c>
      <c r="T150" s="98">
        <v>939.76652694199242</v>
      </c>
      <c r="U150" s="98">
        <v>909.54932108649689</v>
      </c>
      <c r="V150" s="98">
        <v>917.20223541678376</v>
      </c>
      <c r="W150" s="98">
        <v>998.45338419336815</v>
      </c>
      <c r="DA150" s="63" t="s">
        <v>2383</v>
      </c>
    </row>
    <row r="151" spans="1:105" ht="12" customHeight="1" x14ac:dyDescent="0.25">
      <c r="A151" s="100" t="s">
        <v>50</v>
      </c>
      <c r="B151" s="101">
        <v>147.58841334987602</v>
      </c>
      <c r="C151" s="101">
        <v>283.70357429447756</v>
      </c>
      <c r="D151" s="101">
        <v>118.74780348953836</v>
      </c>
      <c r="E151" s="101">
        <v>72.000520288576098</v>
      </c>
      <c r="F151" s="101">
        <v>96.051633282120932</v>
      </c>
      <c r="G151" s="101">
        <v>100.87983946870011</v>
      </c>
      <c r="H151" s="101">
        <v>130.31993826650643</v>
      </c>
      <c r="I151" s="101">
        <v>113.6238302226286</v>
      </c>
      <c r="J151" s="101">
        <v>109.25075640586263</v>
      </c>
      <c r="K151" s="101">
        <v>102.56056775220452</v>
      </c>
      <c r="L151" s="101">
        <v>103.47392102562411</v>
      </c>
      <c r="M151" s="101">
        <v>149.74085118660727</v>
      </c>
      <c r="N151" s="101">
        <v>106.04985530624522</v>
      </c>
      <c r="O151" s="101">
        <v>76.115001383961115</v>
      </c>
      <c r="P151" s="101">
        <v>129.58283001400943</v>
      </c>
      <c r="Q151" s="101">
        <v>41.859350988241005</v>
      </c>
      <c r="R151" s="101">
        <v>56.492341387026777</v>
      </c>
      <c r="S151" s="101">
        <v>89.811666297880436</v>
      </c>
      <c r="T151" s="101">
        <v>100.22549722359224</v>
      </c>
      <c r="U151" s="101">
        <v>115.20344897630731</v>
      </c>
      <c r="V151" s="101">
        <v>95.017804148271026</v>
      </c>
      <c r="W151" s="101">
        <v>86.886090895748382</v>
      </c>
      <c r="DA151" s="131" t="s">
        <v>2384</v>
      </c>
    </row>
    <row r="152" spans="1:105" ht="12" customHeight="1" x14ac:dyDescent="0.25">
      <c r="A152" s="103" t="s">
        <v>52</v>
      </c>
      <c r="B152" s="104">
        <v>623.32070457621091</v>
      </c>
      <c r="C152" s="104">
        <v>545.86532639917891</v>
      </c>
      <c r="D152" s="104">
        <v>638.07506844647276</v>
      </c>
      <c r="E152" s="104">
        <v>632.83489239585549</v>
      </c>
      <c r="F152" s="104">
        <v>626.48971090092539</v>
      </c>
      <c r="G152" s="104">
        <v>660.64405136788594</v>
      </c>
      <c r="H152" s="104">
        <v>627.88248466890457</v>
      </c>
      <c r="I152" s="104">
        <v>653.3272308873436</v>
      </c>
      <c r="J152" s="104">
        <v>666.15067821716923</v>
      </c>
      <c r="K152" s="104">
        <v>659.31899000493627</v>
      </c>
      <c r="L152" s="104">
        <v>691.44829684848014</v>
      </c>
      <c r="M152" s="104">
        <v>682.04253620756219</v>
      </c>
      <c r="N152" s="104">
        <v>709.1598248458605</v>
      </c>
      <c r="O152" s="104">
        <v>764.2194327845408</v>
      </c>
      <c r="P152" s="104">
        <v>739.24714801693449</v>
      </c>
      <c r="Q152" s="104">
        <v>779.04634215088322</v>
      </c>
      <c r="R152" s="104">
        <v>807.52231339142179</v>
      </c>
      <c r="S152" s="104">
        <v>832.94689840791432</v>
      </c>
      <c r="T152" s="104">
        <v>839.54102971840007</v>
      </c>
      <c r="U152" s="104">
        <v>794.34587211018959</v>
      </c>
      <c r="V152" s="104">
        <v>822.18443126851264</v>
      </c>
      <c r="W152" s="104">
        <v>911.56729329761959</v>
      </c>
      <c r="DA152" s="132" t="s">
        <v>2385</v>
      </c>
    </row>
    <row r="153" spans="1:105" ht="12" customHeight="1" x14ac:dyDescent="0.25">
      <c r="A153" s="106" t="s">
        <v>122</v>
      </c>
      <c r="B153" s="101">
        <v>1032.6647924108818</v>
      </c>
      <c r="C153" s="101">
        <v>1229.5569409966358</v>
      </c>
      <c r="D153" s="101">
        <v>1133.0376000354329</v>
      </c>
      <c r="E153" s="101">
        <v>1055.0981012059519</v>
      </c>
      <c r="F153" s="101">
        <v>1063.1728886094736</v>
      </c>
      <c r="G153" s="101">
        <v>1093.0169276935464</v>
      </c>
      <c r="H153" s="101">
        <v>1170.1576399335909</v>
      </c>
      <c r="I153" s="101">
        <v>1157.4791916346278</v>
      </c>
      <c r="J153" s="101">
        <v>1152.3772950926718</v>
      </c>
      <c r="K153" s="101">
        <v>1118.6178109883119</v>
      </c>
      <c r="L153" s="101">
        <v>1183.0832514342349</v>
      </c>
      <c r="M153" s="101">
        <v>1238.0089074191262</v>
      </c>
      <c r="N153" s="101">
        <v>1212.7499097530035</v>
      </c>
      <c r="O153" s="101">
        <v>1192.177196697563</v>
      </c>
      <c r="P153" s="101">
        <v>1253.8699149945564</v>
      </c>
      <c r="Q153" s="101">
        <v>1170.8883203303722</v>
      </c>
      <c r="R153" s="101">
        <v>1212.371877580053</v>
      </c>
      <c r="S153" s="101">
        <v>1259.7249217715221</v>
      </c>
      <c r="T153" s="101">
        <v>1272.6627469426921</v>
      </c>
      <c r="U153" s="101">
        <v>1273.9942078590452</v>
      </c>
      <c r="V153" s="101">
        <v>1264.1675329451882</v>
      </c>
      <c r="W153" s="101">
        <v>1292.0662445857072</v>
      </c>
      <c r="DA153" s="131" t="s">
        <v>2386</v>
      </c>
    </row>
    <row r="154" spans="1:105" ht="12" customHeight="1" x14ac:dyDescent="0.25">
      <c r="A154" s="107" t="s">
        <v>121</v>
      </c>
      <c r="B154" s="104">
        <v>665.54317592341772</v>
      </c>
      <c r="C154" s="104">
        <v>859.04924651897682</v>
      </c>
      <c r="D154" s="104">
        <v>740.41609184697381</v>
      </c>
      <c r="E154" s="104">
        <v>678.0051679139948</v>
      </c>
      <c r="F154" s="104">
        <v>693.74999785116074</v>
      </c>
      <c r="G154" s="104">
        <v>716.08418639443539</v>
      </c>
      <c r="H154" s="104">
        <v>780.4432438824598</v>
      </c>
      <c r="I154" s="104">
        <v>766.80926668711209</v>
      </c>
      <c r="J154" s="104">
        <v>763.33076386116625</v>
      </c>
      <c r="K154" s="104">
        <v>741.235092521561</v>
      </c>
      <c r="L154" s="104">
        <v>784.99701356869957</v>
      </c>
      <c r="M154" s="104">
        <v>839.01022381873872</v>
      </c>
      <c r="N154" s="104">
        <v>812.55759703635294</v>
      </c>
      <c r="O154" s="104">
        <v>793.85523412718442</v>
      </c>
      <c r="P154" s="104">
        <v>861.55440085526334</v>
      </c>
      <c r="Q154" s="104">
        <v>791.30636028519177</v>
      </c>
      <c r="R154" s="104">
        <v>838.17457805062008</v>
      </c>
      <c r="S154" s="104">
        <v>897.04152959069268</v>
      </c>
      <c r="T154" s="104">
        <v>924.89413541532701</v>
      </c>
      <c r="U154" s="104">
        <v>948.34319748359303</v>
      </c>
      <c r="V154" s="104">
        <v>948.08206937584578</v>
      </c>
      <c r="W154" s="104">
        <v>973.90132019868668</v>
      </c>
      <c r="DA154" s="132" t="s">
        <v>2387</v>
      </c>
    </row>
    <row r="155" spans="1:105" ht="12" customHeight="1" x14ac:dyDescent="0.25">
      <c r="A155" s="108" t="s">
        <v>53</v>
      </c>
      <c r="B155" s="98">
        <v>113.01418009224682</v>
      </c>
      <c r="C155" s="98">
        <v>267.30466947960957</v>
      </c>
      <c r="D155" s="98">
        <v>103.68352078056482</v>
      </c>
      <c r="E155" s="98">
        <v>60.908320096326136</v>
      </c>
      <c r="F155" s="98">
        <v>82.753510067665346</v>
      </c>
      <c r="G155" s="98">
        <v>84.99618052682959</v>
      </c>
      <c r="H155" s="98">
        <v>122.88558400057097</v>
      </c>
      <c r="I155" s="98">
        <v>103.50614125605985</v>
      </c>
      <c r="J155" s="98">
        <v>97.665595478132261</v>
      </c>
      <c r="K155" s="98">
        <v>90.122582185790932</v>
      </c>
      <c r="L155" s="98">
        <v>92.651371198979433</v>
      </c>
      <c r="M155" s="98">
        <v>137.56478655987596</v>
      </c>
      <c r="N155" s="98">
        <v>97.320925247197351</v>
      </c>
      <c r="O155" s="98">
        <v>63.84378903873894</v>
      </c>
      <c r="P155" s="98">
        <v>123.30223602612648</v>
      </c>
      <c r="Q155" s="98">
        <v>33.66339344121738</v>
      </c>
      <c r="R155" s="98">
        <v>48.702024839885866</v>
      </c>
      <c r="S155" s="98">
        <v>85.124877990971385</v>
      </c>
      <c r="T155" s="98">
        <v>97.577328733963498</v>
      </c>
      <c r="U155" s="98">
        <v>122.59516254169148</v>
      </c>
      <c r="V155" s="98">
        <v>100.53173120663209</v>
      </c>
      <c r="W155" s="98">
        <v>83.366821186722149</v>
      </c>
      <c r="DA155" s="63" t="s">
        <v>2388</v>
      </c>
    </row>
    <row r="156" spans="1:105" ht="12" customHeight="1" x14ac:dyDescent="0.25">
      <c r="A156" s="108" t="s">
        <v>52</v>
      </c>
      <c r="B156" s="98">
        <v>552.52899583117085</v>
      </c>
      <c r="C156" s="98">
        <v>591.74457703936719</v>
      </c>
      <c r="D156" s="98">
        <v>636.73257106640904</v>
      </c>
      <c r="E156" s="98">
        <v>617.09684781766862</v>
      </c>
      <c r="F156" s="98">
        <v>610.99648778349535</v>
      </c>
      <c r="G156" s="98">
        <v>631.08800586760572</v>
      </c>
      <c r="H156" s="98">
        <v>657.55765988188875</v>
      </c>
      <c r="I156" s="98">
        <v>663.30312543105231</v>
      </c>
      <c r="J156" s="98">
        <v>665.66516838303403</v>
      </c>
      <c r="K156" s="98">
        <v>651.11251033577014</v>
      </c>
      <c r="L156" s="98">
        <v>692.34564236971994</v>
      </c>
      <c r="M156" s="98">
        <v>701.44543725886274</v>
      </c>
      <c r="N156" s="98">
        <v>715.23667178915559</v>
      </c>
      <c r="O156" s="98">
        <v>730.0114450884455</v>
      </c>
      <c r="P156" s="98">
        <v>738.25216482913697</v>
      </c>
      <c r="Q156" s="98">
        <v>757.64296684397425</v>
      </c>
      <c r="R156" s="98">
        <v>789.47255321073408</v>
      </c>
      <c r="S156" s="98">
        <v>811.91665159972149</v>
      </c>
      <c r="T156" s="98">
        <v>827.31680668136357</v>
      </c>
      <c r="U156" s="98">
        <v>825.74803494190155</v>
      </c>
      <c r="V156" s="98">
        <v>847.55033816921366</v>
      </c>
      <c r="W156" s="98">
        <v>890.53449901196461</v>
      </c>
      <c r="DA156" s="63" t="s">
        <v>2389</v>
      </c>
    </row>
    <row r="157" spans="1:105" ht="12" customHeight="1" x14ac:dyDescent="0.25">
      <c r="A157" s="121" t="s">
        <v>54</v>
      </c>
      <c r="B157" s="122">
        <v>576.85381778483566</v>
      </c>
      <c r="C157" s="122">
        <v>629.00487452888967</v>
      </c>
      <c r="D157" s="122">
        <v>623.85839528878</v>
      </c>
      <c r="E157" s="122">
        <v>634.17596713924638</v>
      </c>
      <c r="F157" s="122">
        <v>631.13167084297299</v>
      </c>
      <c r="G157" s="122">
        <v>646.42353935462381</v>
      </c>
      <c r="H157" s="122">
        <v>731.9087724944585</v>
      </c>
      <c r="I157" s="122">
        <v>727.36267074612056</v>
      </c>
      <c r="J157" s="122">
        <v>717.34509653887494</v>
      </c>
      <c r="K157" s="122">
        <v>690.84567511808166</v>
      </c>
      <c r="L157" s="122">
        <v>716.86150786975929</v>
      </c>
      <c r="M157" s="122">
        <v>669.32228167153448</v>
      </c>
      <c r="N157" s="122">
        <v>646.37198236155473</v>
      </c>
      <c r="O157" s="122">
        <v>573.92724528708618</v>
      </c>
      <c r="P157" s="122">
        <v>633.52590478345928</v>
      </c>
      <c r="Q157" s="122">
        <v>622.55526094661252</v>
      </c>
      <c r="R157" s="122">
        <v>626.91111000658259</v>
      </c>
      <c r="S157" s="122">
        <v>639.19050126992693</v>
      </c>
      <c r="T157" s="122">
        <v>685.07954807313752</v>
      </c>
      <c r="U157" s="122">
        <v>633.36491226893463</v>
      </c>
      <c r="V157" s="122">
        <v>622.55870280737383</v>
      </c>
      <c r="W157" s="122">
        <v>633.66075599568126</v>
      </c>
      <c r="DA157" s="130" t="s">
        <v>2390</v>
      </c>
    </row>
    <row r="158" spans="1:105" ht="12" customHeight="1" x14ac:dyDescent="0.25">
      <c r="A158" s="97" t="s">
        <v>50</v>
      </c>
      <c r="B158" s="98">
        <v>700.67340841488351</v>
      </c>
      <c r="C158" s="98">
        <v>718.25825814910854</v>
      </c>
      <c r="D158" s="98">
        <v>738.99605590171814</v>
      </c>
      <c r="E158" s="98">
        <v>752.31594758465201</v>
      </c>
      <c r="F158" s="98">
        <v>771.74992561939257</v>
      </c>
      <c r="G158" s="98">
        <v>800.85661249741679</v>
      </c>
      <c r="H158" s="98">
        <v>830.72360076651216</v>
      </c>
      <c r="I158" s="98">
        <v>862.87964312530858</v>
      </c>
      <c r="J158" s="98">
        <v>871.30717670578952</v>
      </c>
      <c r="K158" s="98">
        <v>852.11953910853777</v>
      </c>
      <c r="L158" s="98">
        <v>844.52643999244606</v>
      </c>
      <c r="M158" s="98">
        <v>802.11891131876018</v>
      </c>
      <c r="N158" s="98">
        <v>775.00152562461722</v>
      </c>
      <c r="O158" s="98">
        <v>754.90182739892532</v>
      </c>
      <c r="P158" s="98">
        <v>752.60280251128336</v>
      </c>
      <c r="Q158" s="98">
        <v>764.8364931755616</v>
      </c>
      <c r="R158" s="98">
        <v>787.0060263811198</v>
      </c>
      <c r="S158" s="98">
        <v>818.09009641161754</v>
      </c>
      <c r="T158" s="98">
        <v>868.66461013990101</v>
      </c>
      <c r="U158" s="98">
        <v>782.27156137123006</v>
      </c>
      <c r="V158" s="98">
        <v>782.42992599721424</v>
      </c>
      <c r="W158" s="98">
        <v>834.26550831664667</v>
      </c>
      <c r="DA158" s="63" t="s">
        <v>2391</v>
      </c>
    </row>
    <row r="159" spans="1:105" ht="12" customHeight="1" x14ac:dyDescent="0.25">
      <c r="A159" s="109" t="s">
        <v>120</v>
      </c>
      <c r="B159" s="33">
        <v>516.92075592752451</v>
      </c>
      <c r="C159" s="33">
        <v>593.01558594499636</v>
      </c>
      <c r="D159" s="33">
        <v>578.18978484509091</v>
      </c>
      <c r="E159" s="33">
        <v>588.32830684666453</v>
      </c>
      <c r="F159" s="33">
        <v>577.48674459042923</v>
      </c>
      <c r="G159" s="33">
        <v>590.74780251549191</v>
      </c>
      <c r="H159" s="33">
        <v>699.05172697608509</v>
      </c>
      <c r="I159" s="33">
        <v>684.26897282585855</v>
      </c>
      <c r="J159" s="33">
        <v>670.16047836665712</v>
      </c>
      <c r="K159" s="33">
        <v>641.69304151644872</v>
      </c>
      <c r="L159" s="33">
        <v>677.47821545255499</v>
      </c>
      <c r="M159" s="33">
        <v>627.06124254228496</v>
      </c>
      <c r="N159" s="33">
        <v>605.21853852555228</v>
      </c>
      <c r="O159" s="33">
        <v>516.85028743957332</v>
      </c>
      <c r="P159" s="33">
        <v>596.26784866497712</v>
      </c>
      <c r="Q159" s="33">
        <v>580.72023578577534</v>
      </c>
      <c r="R159" s="33">
        <v>580.7981982873664</v>
      </c>
      <c r="S159" s="33">
        <v>588.30505868835928</v>
      </c>
      <c r="T159" s="33">
        <v>635.38135868406584</v>
      </c>
      <c r="U159" s="33">
        <v>596.19943592809807</v>
      </c>
      <c r="V159" s="33">
        <v>585.9365291623451</v>
      </c>
      <c r="W159" s="33">
        <v>588.14864214709633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5098.8643682880966</v>
      </c>
      <c r="C161" s="117">
        <f t="shared" si="54"/>
        <v>6777.3641098927701</v>
      </c>
      <c r="D161" s="117">
        <f t="shared" si="54"/>
        <v>6304.8258716652117</v>
      </c>
      <c r="E161" s="117">
        <f t="shared" si="54"/>
        <v>6424.5079991113016</v>
      </c>
      <c r="F161" s="117">
        <f t="shared" si="54"/>
        <v>6615.2549058479199</v>
      </c>
      <c r="G161" s="117">
        <f t="shared" si="54"/>
        <v>6860.4537702402213</v>
      </c>
      <c r="H161" s="117">
        <f t="shared" si="54"/>
        <v>7629.4157182684803</v>
      </c>
      <c r="I161" s="117">
        <f t="shared" si="54"/>
        <v>7265.5384108273756</v>
      </c>
      <c r="J161" s="117">
        <f t="shared" si="54"/>
        <v>6788.2879343686409</v>
      </c>
      <c r="K161" s="117">
        <f t="shared" si="54"/>
        <v>6539.243852043106</v>
      </c>
      <c r="L161" s="117">
        <f t="shared" si="54"/>
        <v>7901.2082317573977</v>
      </c>
      <c r="M161" s="117">
        <f t="shared" si="54"/>
        <v>7739.9495157095616</v>
      </c>
      <c r="N161" s="117">
        <f t="shared" si="54"/>
        <v>7212.4835053970592</v>
      </c>
      <c r="O161" s="117">
        <f t="shared" si="54"/>
        <v>6232.1249340352997</v>
      </c>
      <c r="P161" s="117">
        <f t="shared" si="54"/>
        <v>6733.4287082919582</v>
      </c>
      <c r="Q161" s="117">
        <f t="shared" si="54"/>
        <v>5328.2106262798779</v>
      </c>
      <c r="R161" s="117">
        <f t="shared" ref="R161:V161" si="55">R162+R164+R166+R175</f>
        <v>5238.131701020774</v>
      </c>
      <c r="S161" s="117">
        <f t="shared" si="55"/>
        <v>5939.7043514558391</v>
      </c>
      <c r="T161" s="117">
        <f t="shared" si="55"/>
        <v>7309.8600910929572</v>
      </c>
      <c r="U161" s="117">
        <f t="shared" si="55"/>
        <v>6689.9347526498077</v>
      </c>
      <c r="V161" s="117">
        <f t="shared" si="55"/>
        <v>6423.3849071993327</v>
      </c>
      <c r="W161" s="117">
        <f t="shared" ref="W161" si="56">W162+W164+W166+W175</f>
        <v>5669.6764171794111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3139.195727030014</v>
      </c>
      <c r="C162" s="122">
        <f t="shared" si="57"/>
        <v>4756.2581131089773</v>
      </c>
      <c r="D162" s="122">
        <f t="shared" si="57"/>
        <v>4345.504729690062</v>
      </c>
      <c r="E162" s="122">
        <f t="shared" si="57"/>
        <v>4418.7517894198963</v>
      </c>
      <c r="F162" s="122">
        <f t="shared" si="57"/>
        <v>4670.6964645120834</v>
      </c>
      <c r="G162" s="122">
        <f t="shared" si="57"/>
        <v>4860.4700972329365</v>
      </c>
      <c r="H162" s="122">
        <f t="shared" si="57"/>
        <v>5541.0425434665358</v>
      </c>
      <c r="I162" s="122">
        <f t="shared" si="57"/>
        <v>5247.963515820039</v>
      </c>
      <c r="J162" s="122">
        <f t="shared" si="57"/>
        <v>4786.5825236668534</v>
      </c>
      <c r="K162" s="122">
        <f t="shared" si="57"/>
        <v>4571.2765074276695</v>
      </c>
      <c r="L162" s="122">
        <f t="shared" si="57"/>
        <v>5875.6160159191477</v>
      </c>
      <c r="M162" s="122">
        <f t="shared" si="57"/>
        <v>5724.8294001190407</v>
      </c>
      <c r="N162" s="122">
        <f t="shared" si="57"/>
        <v>5242.4984981050748</v>
      </c>
      <c r="O162" s="122">
        <f t="shared" si="57"/>
        <v>4322.7029476068401</v>
      </c>
      <c r="P162" s="122">
        <f t="shared" si="57"/>
        <v>4752.8617112260763</v>
      </c>
      <c r="Q162" s="122">
        <f t="shared" si="57"/>
        <v>3348.0972658786582</v>
      </c>
      <c r="R162" s="122">
        <f t="shared" si="57"/>
        <v>3239.1202647928867</v>
      </c>
      <c r="S162" s="122">
        <f t="shared" si="57"/>
        <v>3888.7058594002865</v>
      </c>
      <c r="T162" s="122">
        <f t="shared" si="57"/>
        <v>5273.2034424722169</v>
      </c>
      <c r="U162" s="122">
        <f t="shared" si="57"/>
        <v>4754.5063468788949</v>
      </c>
      <c r="V162" s="122">
        <f t="shared" si="57"/>
        <v>4505.6946629536324</v>
      </c>
      <c r="W162" s="122">
        <f t="shared" si="57"/>
        <v>3678.0039194206893</v>
      </c>
      <c r="DA162" s="130" t="s">
        <v>2394</v>
      </c>
    </row>
    <row r="163" spans="1:105" ht="12" customHeight="1" x14ac:dyDescent="0.25">
      <c r="A163" s="97" t="s">
        <v>53</v>
      </c>
      <c r="B163" s="33">
        <v>3139.195727030014</v>
      </c>
      <c r="C163" s="33">
        <v>4756.2581131089773</v>
      </c>
      <c r="D163" s="33">
        <v>4345.504729690062</v>
      </c>
      <c r="E163" s="33">
        <v>4418.7517894198963</v>
      </c>
      <c r="F163" s="33">
        <v>4670.6964645120834</v>
      </c>
      <c r="G163" s="33">
        <v>4860.4700972329365</v>
      </c>
      <c r="H163" s="33">
        <v>5541.0425434665358</v>
      </c>
      <c r="I163" s="33">
        <v>5247.963515820039</v>
      </c>
      <c r="J163" s="33">
        <v>4786.5825236668534</v>
      </c>
      <c r="K163" s="33">
        <v>4571.2765074276695</v>
      </c>
      <c r="L163" s="33">
        <v>5875.6160159191477</v>
      </c>
      <c r="M163" s="33">
        <v>5724.8294001190407</v>
      </c>
      <c r="N163" s="33">
        <v>5242.4984981050748</v>
      </c>
      <c r="O163" s="33">
        <v>4322.7029476068401</v>
      </c>
      <c r="P163" s="33">
        <v>4752.8617112260763</v>
      </c>
      <c r="Q163" s="33">
        <v>3348.0972658786582</v>
      </c>
      <c r="R163" s="33">
        <v>3239.1202647928867</v>
      </c>
      <c r="S163" s="33">
        <v>3888.7058594002865</v>
      </c>
      <c r="T163" s="33">
        <v>5273.2034424722169</v>
      </c>
      <c r="U163" s="33">
        <v>4754.5063468788949</v>
      </c>
      <c r="V163" s="33">
        <v>4505.6946629536324</v>
      </c>
      <c r="W163" s="33">
        <v>3678.0039194206893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117.91619717460766</v>
      </c>
      <c r="C164" s="122">
        <f t="shared" si="58"/>
        <v>125.62551668340885</v>
      </c>
      <c r="D164" s="122">
        <f t="shared" si="58"/>
        <v>95.187586917080921</v>
      </c>
      <c r="E164" s="122">
        <f t="shared" si="58"/>
        <v>198.37621788105599</v>
      </c>
      <c r="F164" s="122">
        <f t="shared" si="58"/>
        <v>140.54222777077371</v>
      </c>
      <c r="G164" s="122">
        <f t="shared" si="58"/>
        <v>148.04649515673697</v>
      </c>
      <c r="H164" s="122">
        <f t="shared" si="58"/>
        <v>160.7969787098852</v>
      </c>
      <c r="I164" s="122">
        <f t="shared" si="58"/>
        <v>100.10664930676464</v>
      </c>
      <c r="J164" s="122">
        <f t="shared" si="58"/>
        <v>106.3892570929481</v>
      </c>
      <c r="K164" s="122">
        <f t="shared" si="58"/>
        <v>145.62986935134742</v>
      </c>
      <c r="L164" s="122">
        <f t="shared" si="58"/>
        <v>132.30073042663909</v>
      </c>
      <c r="M164" s="122">
        <f t="shared" si="58"/>
        <v>132.78393809331169</v>
      </c>
      <c r="N164" s="122">
        <f t="shared" si="58"/>
        <v>134.71598313767171</v>
      </c>
      <c r="O164" s="122">
        <f t="shared" si="58"/>
        <v>135.96003588190916</v>
      </c>
      <c r="P164" s="122">
        <f t="shared" si="58"/>
        <v>111.59509174612691</v>
      </c>
      <c r="Q164" s="122">
        <f t="shared" si="58"/>
        <v>174.62024023885337</v>
      </c>
      <c r="R164" s="122">
        <f t="shared" si="58"/>
        <v>163.02280173934784</v>
      </c>
      <c r="S164" s="122">
        <f t="shared" si="58"/>
        <v>178.9186557344924</v>
      </c>
      <c r="T164" s="122">
        <f t="shared" si="58"/>
        <v>144.49356484273912</v>
      </c>
      <c r="U164" s="122">
        <f t="shared" si="58"/>
        <v>141.96907859297434</v>
      </c>
      <c r="V164" s="122">
        <f t="shared" si="58"/>
        <v>146.16797877682649</v>
      </c>
      <c r="W164" s="122">
        <f t="shared" si="58"/>
        <v>151.99377876598405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117.91619717460766</v>
      </c>
      <c r="C165" s="98">
        <f>IF(RES_hhdet_fec!C165=0,0,RES_hhdet_fec!C165*1000*11630/RES_hhdet_num!C161)</f>
        <v>125.62551668340885</v>
      </c>
      <c r="D165" s="98">
        <f>IF(RES_hhdet_fec!D165=0,0,RES_hhdet_fec!D165*1000*11630/RES_hhdet_num!D161)</f>
        <v>95.187586917080921</v>
      </c>
      <c r="E165" s="98">
        <f>IF(RES_hhdet_fec!E165=0,0,RES_hhdet_fec!E165*1000*11630/RES_hhdet_num!E161)</f>
        <v>198.37621788105599</v>
      </c>
      <c r="F165" s="98">
        <f>IF(RES_hhdet_fec!F165=0,0,RES_hhdet_fec!F165*1000*11630/RES_hhdet_num!F161)</f>
        <v>140.54222777077371</v>
      </c>
      <c r="G165" s="98">
        <f>IF(RES_hhdet_fec!G165=0,0,RES_hhdet_fec!G165*1000*11630/RES_hhdet_num!G161)</f>
        <v>148.04649515673697</v>
      </c>
      <c r="H165" s="98">
        <f>IF(RES_hhdet_fec!H165=0,0,RES_hhdet_fec!H165*1000*11630/RES_hhdet_num!H161)</f>
        <v>160.7969787098852</v>
      </c>
      <c r="I165" s="98">
        <f>IF(RES_hhdet_fec!I165=0,0,RES_hhdet_fec!I165*1000*11630/RES_hhdet_num!I161)</f>
        <v>100.10664930676464</v>
      </c>
      <c r="J165" s="98">
        <f>IF(RES_hhdet_fec!J165=0,0,RES_hhdet_fec!J165*1000*11630/RES_hhdet_num!J161)</f>
        <v>106.3892570929481</v>
      </c>
      <c r="K165" s="98">
        <f>IF(RES_hhdet_fec!K165=0,0,RES_hhdet_fec!K165*1000*11630/RES_hhdet_num!K161)</f>
        <v>145.62986935134742</v>
      </c>
      <c r="L165" s="98">
        <f>IF(RES_hhdet_fec!L165=0,0,RES_hhdet_fec!L165*1000*11630/RES_hhdet_num!L161)</f>
        <v>132.30073042663909</v>
      </c>
      <c r="M165" s="98">
        <f>IF(RES_hhdet_fec!M165=0,0,RES_hhdet_fec!M165*1000*11630/RES_hhdet_num!M161)</f>
        <v>132.78393809331169</v>
      </c>
      <c r="N165" s="98">
        <f>IF(RES_hhdet_fec!N165=0,0,RES_hhdet_fec!N165*1000*11630/RES_hhdet_num!N161)</f>
        <v>134.71598313767171</v>
      </c>
      <c r="O165" s="98">
        <f>IF(RES_hhdet_fec!O165=0,0,RES_hhdet_fec!O165*1000*11630/RES_hhdet_num!O161)</f>
        <v>135.96003588190916</v>
      </c>
      <c r="P165" s="98">
        <f>IF(RES_hhdet_fec!P165=0,0,RES_hhdet_fec!P165*1000*11630/RES_hhdet_num!P161)</f>
        <v>111.59509174612691</v>
      </c>
      <c r="Q165" s="98">
        <f>IF(RES_hhdet_fec!Q165=0,0,RES_hhdet_fec!Q165*1000*11630/RES_hhdet_num!Q161)</f>
        <v>174.62024023885337</v>
      </c>
      <c r="R165" s="98">
        <f>IF(RES_hhdet_fec!R165=0,0,RES_hhdet_fec!R165*1000*11630/RES_hhdet_num!R161)</f>
        <v>163.02280173934784</v>
      </c>
      <c r="S165" s="98">
        <f>IF(RES_hhdet_fec!S165=0,0,RES_hhdet_fec!S165*1000*11630/RES_hhdet_num!S161)</f>
        <v>178.9186557344924</v>
      </c>
      <c r="T165" s="98">
        <f>IF(RES_hhdet_fec!T165=0,0,RES_hhdet_fec!T165*1000*11630/RES_hhdet_num!T161)</f>
        <v>144.49356484273912</v>
      </c>
      <c r="U165" s="98">
        <f>IF(RES_hhdet_fec!U165=0,0,RES_hhdet_fec!U165*1000*11630/RES_hhdet_num!U161)</f>
        <v>141.96907859297434</v>
      </c>
      <c r="V165" s="98">
        <f>IF(RES_hhdet_fec!V165=0,0,RES_hhdet_fec!V165*1000*11630/RES_hhdet_num!V161)</f>
        <v>146.16797877682649</v>
      </c>
      <c r="W165" s="98">
        <f>IF(RES_hhdet_fec!W165=0,0,RES_hhdet_fec!W165*1000*11630/RES_hhdet_num!W161)</f>
        <v>151.99377876598405</v>
      </c>
      <c r="DA165" s="63" t="s">
        <v>2397</v>
      </c>
    </row>
    <row r="166" spans="1:105" ht="12" customHeight="1" x14ac:dyDescent="0.25">
      <c r="A166" s="121" t="s">
        <v>55</v>
      </c>
      <c r="B166" s="122">
        <v>1264.8992151735454</v>
      </c>
      <c r="C166" s="122">
        <v>1265.7857298405538</v>
      </c>
      <c r="D166" s="122">
        <v>1238.810026860338</v>
      </c>
      <c r="E166" s="122">
        <v>1171.6404219587969</v>
      </c>
      <c r="F166" s="122">
        <v>1171.7413011269946</v>
      </c>
      <c r="G166" s="122">
        <v>1204.946024836097</v>
      </c>
      <c r="H166" s="122">
        <v>1195.7957811169872</v>
      </c>
      <c r="I166" s="122">
        <v>1190.3459810971542</v>
      </c>
      <c r="J166" s="122">
        <v>1178.0162210806925</v>
      </c>
      <c r="K166" s="122">
        <v>1131.53617017947</v>
      </c>
      <c r="L166" s="122">
        <v>1176.3909712930056</v>
      </c>
      <c r="M166" s="122">
        <v>1213.045108194339</v>
      </c>
      <c r="N166" s="122">
        <v>1188.7888329887969</v>
      </c>
      <c r="O166" s="122">
        <v>1198.2042146447393</v>
      </c>
      <c r="P166" s="122">
        <v>1232.3117629895755</v>
      </c>
      <c r="Q166" s="122">
        <v>1176.7114377867915</v>
      </c>
      <c r="R166" s="122">
        <v>1202.9587614364257</v>
      </c>
      <c r="S166" s="122">
        <v>1228.8797343715705</v>
      </c>
      <c r="T166" s="122">
        <v>1208.0490852170071</v>
      </c>
      <c r="U166" s="122">
        <v>1163.0257853504054</v>
      </c>
      <c r="V166" s="122">
        <v>1151.437033325871</v>
      </c>
      <c r="W166" s="122">
        <v>1206.1166714911137</v>
      </c>
      <c r="DA166" s="130" t="s">
        <v>2398</v>
      </c>
    </row>
    <row r="167" spans="1:105" ht="12" customHeight="1" x14ac:dyDescent="0.25">
      <c r="A167" s="97" t="s">
        <v>124</v>
      </c>
      <c r="B167" s="98">
        <v>1309.9066056114691</v>
      </c>
      <c r="C167" s="98">
        <v>1290.7381412284897</v>
      </c>
      <c r="D167" s="98">
        <v>1290.8435720147222</v>
      </c>
      <c r="E167" s="98">
        <v>1227.6227903704207</v>
      </c>
      <c r="F167" s="98">
        <v>1232.341081131814</v>
      </c>
      <c r="G167" s="98">
        <v>1290.9701072236583</v>
      </c>
      <c r="H167" s="98">
        <v>1252.5182017047866</v>
      </c>
      <c r="I167" s="98">
        <v>1276.8396236785313</v>
      </c>
      <c r="J167" s="98">
        <v>1291.7684752658695</v>
      </c>
      <c r="K167" s="98">
        <v>1266.3730733114078</v>
      </c>
      <c r="L167" s="98">
        <v>1315.3903357667602</v>
      </c>
      <c r="M167" s="98">
        <v>1334.1790154262317</v>
      </c>
      <c r="N167" s="98">
        <v>1322.4443575260059</v>
      </c>
      <c r="O167" s="98">
        <v>1372.2410749030039</v>
      </c>
      <c r="P167" s="98">
        <v>1370.8829333406657</v>
      </c>
      <c r="Q167" s="98">
        <v>1328.2348243017839</v>
      </c>
      <c r="R167" s="98">
        <v>1339.0466203443746</v>
      </c>
      <c r="S167" s="98">
        <v>1353.5665498442288</v>
      </c>
      <c r="T167" s="98">
        <v>1311.4950847381822</v>
      </c>
      <c r="U167" s="98">
        <v>1217.841843587833</v>
      </c>
      <c r="V167" s="98">
        <v>1204.9165925846303</v>
      </c>
      <c r="W167" s="98">
        <v>1296.964899126496</v>
      </c>
      <c r="DA167" s="63" t="s">
        <v>2399</v>
      </c>
    </row>
    <row r="168" spans="1:105" ht="12" customHeight="1" x14ac:dyDescent="0.25">
      <c r="A168" s="97" t="s">
        <v>123</v>
      </c>
      <c r="B168" s="98">
        <v>770.90911792608699</v>
      </c>
      <c r="C168" s="98">
        <v>829.56890069365659</v>
      </c>
      <c r="D168" s="98">
        <v>757.42963018588455</v>
      </c>
      <c r="E168" s="98">
        <v>705.70951331810113</v>
      </c>
      <c r="F168" s="98">
        <v>723.43231555280295</v>
      </c>
      <c r="G168" s="98">
        <v>762.20379553720431</v>
      </c>
      <c r="H168" s="98">
        <v>758.55621163315493</v>
      </c>
      <c r="I168" s="98">
        <v>767.36503870958143</v>
      </c>
      <c r="J168" s="98">
        <v>775.89068918413784</v>
      </c>
      <c r="K168" s="98">
        <v>762.28474412458968</v>
      </c>
      <c r="L168" s="98">
        <v>795.23714174543773</v>
      </c>
      <c r="M168" s="98">
        <v>832.07841937924547</v>
      </c>
      <c r="N168" s="98">
        <v>815.81378728210291</v>
      </c>
      <c r="O168" s="98">
        <v>842.8094777128922</v>
      </c>
      <c r="P168" s="98">
        <v>877.21401472214666</v>
      </c>
      <c r="Q168" s="98">
        <v>830.05213656376702</v>
      </c>
      <c r="R168" s="98">
        <v>872.56644674652102</v>
      </c>
      <c r="S168" s="98">
        <v>929.8408604190281</v>
      </c>
      <c r="T168" s="98">
        <v>944.98352825196332</v>
      </c>
      <c r="U168" s="98">
        <v>913.71724270948209</v>
      </c>
      <c r="V168" s="98">
        <v>920.06647230787712</v>
      </c>
      <c r="W168" s="98">
        <v>1000.9732999836226</v>
      </c>
      <c r="DA168" s="63" t="s">
        <v>2400</v>
      </c>
    </row>
    <row r="169" spans="1:105" ht="12" customHeight="1" x14ac:dyDescent="0.25">
      <c r="A169" s="100" t="s">
        <v>50</v>
      </c>
      <c r="B169" s="101">
        <v>147.58841334987599</v>
      </c>
      <c r="C169" s="101">
        <v>283.70357429447768</v>
      </c>
      <c r="D169" s="101">
        <v>119.23320168696526</v>
      </c>
      <c r="E169" s="101">
        <v>72.515175975432015</v>
      </c>
      <c r="F169" s="101">
        <v>96.565203227028235</v>
      </c>
      <c r="G169" s="101">
        <v>101.21303513648299</v>
      </c>
      <c r="H169" s="101">
        <v>130.42951572440123</v>
      </c>
      <c r="I169" s="101">
        <v>113.69895150161081</v>
      </c>
      <c r="J169" s="101">
        <v>109.34357229807074</v>
      </c>
      <c r="K169" s="101">
        <v>102.62043648402651</v>
      </c>
      <c r="L169" s="101">
        <v>103.52699301629765</v>
      </c>
      <c r="M169" s="101">
        <v>149.80842017599599</v>
      </c>
      <c r="N169" s="101">
        <v>106.33064777096847</v>
      </c>
      <c r="O169" s="101">
        <v>77.441321677651629</v>
      </c>
      <c r="P169" s="101">
        <v>134.6656743073529</v>
      </c>
      <c r="Q169" s="101">
        <v>44.311457010451015</v>
      </c>
      <c r="R169" s="101">
        <v>58.627992084536096</v>
      </c>
      <c r="S169" s="101">
        <v>91.310255247730112</v>
      </c>
      <c r="T169" s="101">
        <v>100.5578788426951</v>
      </c>
      <c r="U169" s="101">
        <v>115.12419348992698</v>
      </c>
      <c r="V169" s="101">
        <v>94.512180239621415</v>
      </c>
      <c r="W169" s="101">
        <v>86.888856432414372</v>
      </c>
      <c r="DA169" s="131" t="s">
        <v>2401</v>
      </c>
    </row>
    <row r="170" spans="1:105" ht="12" customHeight="1" x14ac:dyDescent="0.25">
      <c r="A170" s="103" t="s">
        <v>52</v>
      </c>
      <c r="B170" s="104">
        <v>623.32070457621091</v>
      </c>
      <c r="C170" s="104">
        <v>545.86532639917903</v>
      </c>
      <c r="D170" s="104">
        <v>638.1964284989192</v>
      </c>
      <c r="E170" s="104">
        <v>633.1943373426692</v>
      </c>
      <c r="F170" s="104">
        <v>626.86711232577477</v>
      </c>
      <c r="G170" s="104">
        <v>660.99076040072123</v>
      </c>
      <c r="H170" s="104">
        <v>628.12669590875362</v>
      </c>
      <c r="I170" s="104">
        <v>653.66608720797069</v>
      </c>
      <c r="J170" s="104">
        <v>666.54711688606699</v>
      </c>
      <c r="K170" s="104">
        <v>659.66430764056304</v>
      </c>
      <c r="L170" s="104">
        <v>691.71014872914009</v>
      </c>
      <c r="M170" s="104">
        <v>682.26999920324954</v>
      </c>
      <c r="N170" s="104">
        <v>709.48313951113437</v>
      </c>
      <c r="O170" s="104">
        <v>765.36815603524076</v>
      </c>
      <c r="P170" s="104">
        <v>742.54834041479376</v>
      </c>
      <c r="Q170" s="104">
        <v>785.74067955331611</v>
      </c>
      <c r="R170" s="104">
        <v>813.93845466198502</v>
      </c>
      <c r="S170" s="104">
        <v>838.53060517129791</v>
      </c>
      <c r="T170" s="104">
        <v>844.4256494092682</v>
      </c>
      <c r="U170" s="104">
        <v>798.59304921955504</v>
      </c>
      <c r="V170" s="104">
        <v>825.55429206825568</v>
      </c>
      <c r="W170" s="104">
        <v>914.08444355120832</v>
      </c>
      <c r="DA170" s="132" t="s">
        <v>2402</v>
      </c>
    </row>
    <row r="171" spans="1:105" ht="12" customHeight="1" x14ac:dyDescent="0.25">
      <c r="A171" s="106" t="s">
        <v>122</v>
      </c>
      <c r="B171" s="101">
        <v>1032.6647924108818</v>
      </c>
      <c r="C171" s="101">
        <v>1230.9025084308621</v>
      </c>
      <c r="D171" s="101">
        <v>1136.0955224753604</v>
      </c>
      <c r="E171" s="101">
        <v>1058.077146949671</v>
      </c>
      <c r="F171" s="101">
        <v>1065.9609785599484</v>
      </c>
      <c r="G171" s="101">
        <v>1094.9435634327556</v>
      </c>
      <c r="H171" s="101">
        <v>1171.2072639199603</v>
      </c>
      <c r="I171" s="101">
        <v>1158.6045376992915</v>
      </c>
      <c r="J171" s="101">
        <v>1153.5254265641281</v>
      </c>
      <c r="K171" s="101">
        <v>1119.3785339070012</v>
      </c>
      <c r="L171" s="101">
        <v>1184.052693636504</v>
      </c>
      <c r="M171" s="101">
        <v>1239.9661890725679</v>
      </c>
      <c r="N171" s="101">
        <v>1215.3732211457798</v>
      </c>
      <c r="O171" s="101">
        <v>1198.9048496034948</v>
      </c>
      <c r="P171" s="101">
        <v>1267.7565184785838</v>
      </c>
      <c r="Q171" s="101">
        <v>1197.54290875736</v>
      </c>
      <c r="R171" s="101">
        <v>1241.9970087879708</v>
      </c>
      <c r="S171" s="101">
        <v>1284.4261131238848</v>
      </c>
      <c r="T171" s="101">
        <v>1281.3207623219134</v>
      </c>
      <c r="U171" s="101">
        <v>1274.5548414472144</v>
      </c>
      <c r="V171" s="101">
        <v>1262.7305201283164</v>
      </c>
      <c r="W171" s="101">
        <v>1294.2272078162903</v>
      </c>
      <c r="DA171" s="131" t="s">
        <v>2403</v>
      </c>
    </row>
    <row r="172" spans="1:105" ht="12" customHeight="1" x14ac:dyDescent="0.25">
      <c r="A172" s="107" t="s">
        <v>121</v>
      </c>
      <c r="B172" s="104">
        <v>665.54317592341761</v>
      </c>
      <c r="C172" s="104">
        <v>859.37002045293548</v>
      </c>
      <c r="D172" s="104">
        <v>740.87245647222619</v>
      </c>
      <c r="E172" s="104">
        <v>678.44951903693516</v>
      </c>
      <c r="F172" s="104">
        <v>694.29364620401361</v>
      </c>
      <c r="G172" s="104">
        <v>716.53715187434955</v>
      </c>
      <c r="H172" s="104">
        <v>780.81109241347042</v>
      </c>
      <c r="I172" s="104">
        <v>767.32786520078469</v>
      </c>
      <c r="J172" s="104">
        <v>763.87020770346692</v>
      </c>
      <c r="K172" s="104">
        <v>741.65678114110619</v>
      </c>
      <c r="L172" s="104">
        <v>785.34131806375194</v>
      </c>
      <c r="M172" s="104">
        <v>839.42763271850731</v>
      </c>
      <c r="N172" s="104">
        <v>813.10632316442877</v>
      </c>
      <c r="O172" s="104">
        <v>795.22648777273116</v>
      </c>
      <c r="P172" s="104">
        <v>866.88328128866419</v>
      </c>
      <c r="Q172" s="104">
        <v>797.72692713845549</v>
      </c>
      <c r="R172" s="104">
        <v>845.04971286535601</v>
      </c>
      <c r="S172" s="104">
        <v>902.9914177320527</v>
      </c>
      <c r="T172" s="104">
        <v>928.93855115033477</v>
      </c>
      <c r="U172" s="104">
        <v>951.03421259637014</v>
      </c>
      <c r="V172" s="104">
        <v>950.04906776448638</v>
      </c>
      <c r="W172" s="104">
        <v>975.63937726965833</v>
      </c>
      <c r="DA172" s="132" t="s">
        <v>2404</v>
      </c>
    </row>
    <row r="173" spans="1:105" ht="12" customHeight="1" x14ac:dyDescent="0.25">
      <c r="A173" s="108" t="s">
        <v>53</v>
      </c>
      <c r="B173" s="98">
        <v>113.01418009224682</v>
      </c>
      <c r="C173" s="98">
        <v>267.60897593763792</v>
      </c>
      <c r="D173" s="98">
        <v>104.00471104791706</v>
      </c>
      <c r="E173" s="98">
        <v>61.109730119229695</v>
      </c>
      <c r="F173" s="98">
        <v>82.977646043085727</v>
      </c>
      <c r="G173" s="98">
        <v>85.133599090606921</v>
      </c>
      <c r="H173" s="98">
        <v>122.96904514806673</v>
      </c>
      <c r="I173" s="98">
        <v>103.61168227506673</v>
      </c>
      <c r="J173" s="98">
        <v>97.765414817217547</v>
      </c>
      <c r="K173" s="98">
        <v>90.182105891384253</v>
      </c>
      <c r="L173" s="98">
        <v>92.707145007052858</v>
      </c>
      <c r="M173" s="98">
        <v>137.67918553398297</v>
      </c>
      <c r="N173" s="98">
        <v>97.481119005261135</v>
      </c>
      <c r="O173" s="98">
        <v>64.28687300089085</v>
      </c>
      <c r="P173" s="98">
        <v>125.62825916104994</v>
      </c>
      <c r="Q173" s="98">
        <v>34.659387228578815</v>
      </c>
      <c r="R173" s="98">
        <v>49.868248538556585</v>
      </c>
      <c r="S173" s="98">
        <v>86.198374552998587</v>
      </c>
      <c r="T173" s="98">
        <v>97.803151111169399</v>
      </c>
      <c r="U173" s="98">
        <v>122.44418675219963</v>
      </c>
      <c r="V173" s="98">
        <v>100.35468108843422</v>
      </c>
      <c r="W173" s="98">
        <v>83.468624469737875</v>
      </c>
      <c r="DA173" s="63" t="s">
        <v>2405</v>
      </c>
    </row>
    <row r="174" spans="1:105" ht="12" customHeight="1" x14ac:dyDescent="0.25">
      <c r="A174" s="115" t="s">
        <v>52</v>
      </c>
      <c r="B174" s="33">
        <v>552.52899583117073</v>
      </c>
      <c r="C174" s="33">
        <v>591.76104451529761</v>
      </c>
      <c r="D174" s="33">
        <v>636.86774542430919</v>
      </c>
      <c r="E174" s="33">
        <v>617.3397889177055</v>
      </c>
      <c r="F174" s="33">
        <v>611.31600016092773</v>
      </c>
      <c r="G174" s="33">
        <v>631.40355278374261</v>
      </c>
      <c r="H174" s="33">
        <v>657.84204726540372</v>
      </c>
      <c r="I174" s="33">
        <v>663.71618292571793</v>
      </c>
      <c r="J174" s="33">
        <v>666.10479288624924</v>
      </c>
      <c r="K174" s="33">
        <v>651.47467524972205</v>
      </c>
      <c r="L174" s="33">
        <v>692.63417305669896</v>
      </c>
      <c r="M174" s="33">
        <v>701.74844718452437</v>
      </c>
      <c r="N174" s="33">
        <v>715.62520415916777</v>
      </c>
      <c r="O174" s="33">
        <v>730.9396147718403</v>
      </c>
      <c r="P174" s="33">
        <v>741.25502212761432</v>
      </c>
      <c r="Q174" s="33">
        <v>763.06753990987681</v>
      </c>
      <c r="R174" s="33">
        <v>795.18146432679941</v>
      </c>
      <c r="S174" s="33">
        <v>816.79304317905428</v>
      </c>
      <c r="T174" s="33">
        <v>831.13540003916546</v>
      </c>
      <c r="U174" s="33">
        <v>828.59002584417033</v>
      </c>
      <c r="V174" s="33">
        <v>849.69438667605198</v>
      </c>
      <c r="W174" s="33">
        <v>892.17075279992036</v>
      </c>
      <c r="DA174" s="60" t="s">
        <v>2406</v>
      </c>
    </row>
    <row r="175" spans="1:105" ht="12" customHeight="1" x14ac:dyDescent="0.25">
      <c r="A175" s="121" t="s">
        <v>54</v>
      </c>
      <c r="B175" s="122">
        <v>576.85322890992904</v>
      </c>
      <c r="C175" s="122">
        <v>629.69475025982922</v>
      </c>
      <c r="D175" s="122">
        <v>625.32352819773098</v>
      </c>
      <c r="E175" s="122">
        <v>635.7395698515528</v>
      </c>
      <c r="F175" s="122">
        <v>632.27491243806799</v>
      </c>
      <c r="G175" s="122">
        <v>646.9911530144509</v>
      </c>
      <c r="H175" s="122">
        <v>731.78041497507149</v>
      </c>
      <c r="I175" s="122">
        <v>727.12226460341719</v>
      </c>
      <c r="J175" s="122">
        <v>717.2999325281462</v>
      </c>
      <c r="K175" s="122">
        <v>690.80130508461912</v>
      </c>
      <c r="L175" s="122">
        <v>716.90051411860497</v>
      </c>
      <c r="M175" s="122">
        <v>669.29106930286946</v>
      </c>
      <c r="N175" s="122">
        <v>646.48019116551484</v>
      </c>
      <c r="O175" s="122">
        <v>575.25773590181154</v>
      </c>
      <c r="P175" s="122">
        <v>636.66014233018041</v>
      </c>
      <c r="Q175" s="122">
        <v>628.78168237557452</v>
      </c>
      <c r="R175" s="122">
        <v>633.0298730521132</v>
      </c>
      <c r="S175" s="122">
        <v>643.20010194948884</v>
      </c>
      <c r="T175" s="122">
        <v>684.11399856099445</v>
      </c>
      <c r="U175" s="122">
        <v>630.43354182753353</v>
      </c>
      <c r="V175" s="122">
        <v>620.08523214300294</v>
      </c>
      <c r="W175" s="122">
        <v>633.56204750162374</v>
      </c>
      <c r="DA175" s="130" t="s">
        <v>2407</v>
      </c>
    </row>
    <row r="176" spans="1:105" ht="12" customHeight="1" x14ac:dyDescent="0.25">
      <c r="A176" s="97" t="s">
        <v>50</v>
      </c>
      <c r="B176" s="98">
        <v>700.67340841488351</v>
      </c>
      <c r="C176" s="98">
        <v>718.46198862097503</v>
      </c>
      <c r="D176" s="98">
        <v>740.0965991656069</v>
      </c>
      <c r="E176" s="98">
        <v>753.71230965694519</v>
      </c>
      <c r="F176" s="98">
        <v>773.02008974788566</v>
      </c>
      <c r="G176" s="98">
        <v>801.71719387943335</v>
      </c>
      <c r="H176" s="98">
        <v>831.00001073539954</v>
      </c>
      <c r="I176" s="98">
        <v>863.00380014661846</v>
      </c>
      <c r="J176" s="98">
        <v>871.43820007473562</v>
      </c>
      <c r="K176" s="98">
        <v>852.14599350719698</v>
      </c>
      <c r="L176" s="98">
        <v>844.6551663417049</v>
      </c>
      <c r="M176" s="98">
        <v>802.36650392822958</v>
      </c>
      <c r="N176" s="98">
        <v>775.22781834985165</v>
      </c>
      <c r="O176" s="98">
        <v>755.14446091131913</v>
      </c>
      <c r="P176" s="98">
        <v>752.86555723060246</v>
      </c>
      <c r="Q176" s="98">
        <v>765.06072104579789</v>
      </c>
      <c r="R176" s="98">
        <v>787.32386650252954</v>
      </c>
      <c r="S176" s="98">
        <v>818.11152427766933</v>
      </c>
      <c r="T176" s="98">
        <v>867.35882773118692</v>
      </c>
      <c r="U176" s="98">
        <v>780.56344220439144</v>
      </c>
      <c r="V176" s="98">
        <v>780.92027569173592</v>
      </c>
      <c r="W176" s="98">
        <v>834.72781189436171</v>
      </c>
      <c r="DA176" s="63" t="s">
        <v>2408</v>
      </c>
    </row>
    <row r="177" spans="1:105" ht="12" customHeight="1" x14ac:dyDescent="0.25">
      <c r="A177" s="109" t="s">
        <v>120</v>
      </c>
      <c r="B177" s="33">
        <v>516.92075592752428</v>
      </c>
      <c r="C177" s="33">
        <v>593.35395179264935</v>
      </c>
      <c r="D177" s="33">
        <v>579.36316796513506</v>
      </c>
      <c r="E177" s="33">
        <v>589.73642231802501</v>
      </c>
      <c r="F177" s="33">
        <v>578.67579368267081</v>
      </c>
      <c r="G177" s="33">
        <v>591.51683813321915</v>
      </c>
      <c r="H177" s="33">
        <v>699.32943600489182</v>
      </c>
      <c r="I177" s="33">
        <v>684.44181609859697</v>
      </c>
      <c r="J177" s="33">
        <v>670.33816221454276</v>
      </c>
      <c r="K177" s="33">
        <v>641.74633651646445</v>
      </c>
      <c r="L177" s="33">
        <v>677.64083774680341</v>
      </c>
      <c r="M177" s="33">
        <v>627.41419720594843</v>
      </c>
      <c r="N177" s="33">
        <v>605.70349773476653</v>
      </c>
      <c r="O177" s="33">
        <v>518.02070854657461</v>
      </c>
      <c r="P177" s="33">
        <v>599.24529130318456</v>
      </c>
      <c r="Q177" s="33">
        <v>585.5112623256789</v>
      </c>
      <c r="R177" s="33">
        <v>585.21073644336775</v>
      </c>
      <c r="S177" s="33">
        <v>590.58711429961375</v>
      </c>
      <c r="T177" s="33">
        <v>633.52219109510918</v>
      </c>
      <c r="U177" s="33">
        <v>593.01722012565062</v>
      </c>
      <c r="V177" s="33">
        <v>583.26623722135605</v>
      </c>
      <c r="W177" s="33">
        <v>588.03173114977903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3653.9164940709479</v>
      </c>
      <c r="C3" s="117">
        <f t="shared" si="0"/>
        <v>3895.1594234618183</v>
      </c>
      <c r="D3" s="117">
        <f t="shared" si="0"/>
        <v>4151.2400777278581</v>
      </c>
      <c r="E3" s="117">
        <f t="shared" si="0"/>
        <v>3915.4092776553298</v>
      </c>
      <c r="F3" s="117">
        <f t="shared" si="0"/>
        <v>4613.7138003999553</v>
      </c>
      <c r="G3" s="117">
        <f t="shared" si="0"/>
        <v>4831.2349346654046</v>
      </c>
      <c r="H3" s="117">
        <f t="shared" si="0"/>
        <v>4961.6297797239313</v>
      </c>
      <c r="I3" s="117">
        <f t="shared" si="0"/>
        <v>4570.792389503481</v>
      </c>
      <c r="J3" s="117">
        <f t="shared" si="0"/>
        <v>4784.6433226258305</v>
      </c>
      <c r="K3" s="117">
        <f t="shared" si="0"/>
        <v>5137.1587549971709</v>
      </c>
      <c r="L3" s="117">
        <f t="shared" si="0"/>
        <v>5129.2861691864446</v>
      </c>
      <c r="M3" s="117">
        <f t="shared" si="0"/>
        <v>4944.2070883087863</v>
      </c>
      <c r="N3" s="117">
        <f t="shared" si="0"/>
        <v>5003.3471608831178</v>
      </c>
      <c r="O3" s="117">
        <f t="shared" si="0"/>
        <v>4256.3492657986517</v>
      </c>
      <c r="P3" s="117">
        <f t="shared" si="0"/>
        <v>4221.139813613584</v>
      </c>
      <c r="Q3" s="117">
        <f t="shared" si="0"/>
        <v>3993.8527464684507</v>
      </c>
      <c r="R3" s="117">
        <f t="shared" ref="R3:V3" si="1">R4+R7+R9+R19</f>
        <v>3740.0980563055391</v>
      </c>
      <c r="S3" s="117">
        <f t="shared" si="1"/>
        <v>5307.4951591957979</v>
      </c>
      <c r="T3" s="117">
        <f t="shared" si="1"/>
        <v>5809.1827027395366</v>
      </c>
      <c r="U3" s="117">
        <f t="shared" si="1"/>
        <v>4453.4271883147176</v>
      </c>
      <c r="V3" s="117">
        <f t="shared" si="1"/>
        <v>4912.1605088791866</v>
      </c>
      <c r="W3" s="117">
        <f t="shared" ref="W3" si="2">W4+W7+W9+W19</f>
        <v>4807.2087462964837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2539.1616935568441</v>
      </c>
      <c r="C4" s="122">
        <f t="shared" si="3"/>
        <v>2708.0854679883073</v>
      </c>
      <c r="D4" s="122">
        <f t="shared" si="3"/>
        <v>2980.9802907078497</v>
      </c>
      <c r="E4" s="122">
        <f t="shared" si="3"/>
        <v>2712.942757837819</v>
      </c>
      <c r="F4" s="122">
        <f t="shared" si="3"/>
        <v>3400.5004303417559</v>
      </c>
      <c r="G4" s="122">
        <f t="shared" si="3"/>
        <v>3510.6804429984472</v>
      </c>
      <c r="H4" s="122">
        <f t="shared" si="3"/>
        <v>3563.6984804347708</v>
      </c>
      <c r="I4" s="122">
        <f t="shared" si="3"/>
        <v>3226.1384029142246</v>
      </c>
      <c r="J4" s="122">
        <f t="shared" si="3"/>
        <v>3401.954527019067</v>
      </c>
      <c r="K4" s="122">
        <f t="shared" si="3"/>
        <v>3695.9791234491095</v>
      </c>
      <c r="L4" s="122">
        <f t="shared" si="3"/>
        <v>3626.7381406705545</v>
      </c>
      <c r="M4" s="122">
        <f t="shared" si="3"/>
        <v>3455.1172266504818</v>
      </c>
      <c r="N4" s="122">
        <f t="shared" si="3"/>
        <v>3550.9248220594659</v>
      </c>
      <c r="O4" s="122">
        <f t="shared" si="3"/>
        <v>2860.9932889842212</v>
      </c>
      <c r="P4" s="122">
        <f t="shared" si="3"/>
        <v>2802.9090865923695</v>
      </c>
      <c r="Q4" s="122">
        <f t="shared" si="3"/>
        <v>2532.6653508984941</v>
      </c>
      <c r="R4" s="122">
        <f t="shared" ref="R4:V4" si="4">SUM(R5:R6)</f>
        <v>2248.117219447724</v>
      </c>
      <c r="S4" s="122">
        <f t="shared" si="4"/>
        <v>3707.2484063802954</v>
      </c>
      <c r="T4" s="122">
        <f t="shared" si="4"/>
        <v>4162.4402233181818</v>
      </c>
      <c r="U4" s="122">
        <f t="shared" si="4"/>
        <v>2775.3032448596982</v>
      </c>
      <c r="V4" s="122">
        <f t="shared" si="4"/>
        <v>3207.6487150770272</v>
      </c>
      <c r="W4" s="122">
        <f t="shared" ref="W4" si="5">SUM(W5:W6)</f>
        <v>3025.2321581845199</v>
      </c>
      <c r="DA4" s="130" t="s">
        <v>2412</v>
      </c>
    </row>
    <row r="5" spans="1:105" ht="12" customHeight="1" x14ac:dyDescent="0.25">
      <c r="A5" s="97" t="s">
        <v>51</v>
      </c>
      <c r="B5" s="98">
        <v>2517.046533591651</v>
      </c>
      <c r="C5" s="98">
        <v>2684.4831607296514</v>
      </c>
      <c r="D5" s="98">
        <v>2955.8484032940273</v>
      </c>
      <c r="E5" s="98">
        <v>2691.5437077225802</v>
      </c>
      <c r="F5" s="98">
        <v>3373.7396962868256</v>
      </c>
      <c r="G5" s="98">
        <v>3483.9869548882966</v>
      </c>
      <c r="H5" s="98">
        <v>3537.6990078443341</v>
      </c>
      <c r="I5" s="98">
        <v>3202.7975136313639</v>
      </c>
      <c r="J5" s="98">
        <v>3377.9437294587769</v>
      </c>
      <c r="K5" s="98">
        <v>3670.8556112111737</v>
      </c>
      <c r="L5" s="98">
        <v>3602.3270547361844</v>
      </c>
      <c r="M5" s="98">
        <v>3431.5841722297519</v>
      </c>
      <c r="N5" s="98">
        <v>3527.027614504671</v>
      </c>
      <c r="O5" s="98">
        <v>2841.4760429191238</v>
      </c>
      <c r="P5" s="98">
        <v>2783.5610459086365</v>
      </c>
      <c r="Q5" s="98">
        <v>2515.8468813852837</v>
      </c>
      <c r="R5" s="98">
        <v>2233.15660936324</v>
      </c>
      <c r="S5" s="98">
        <v>3682.9861230708684</v>
      </c>
      <c r="T5" s="98">
        <v>4135.0272003505115</v>
      </c>
      <c r="U5" s="98">
        <v>2757.2411896522899</v>
      </c>
      <c r="V5" s="98">
        <v>3186.7402326226288</v>
      </c>
      <c r="W5" s="98">
        <v>3005.4355540898832</v>
      </c>
      <c r="DA5" s="63" t="s">
        <v>2413</v>
      </c>
    </row>
    <row r="6" spans="1:105" ht="12" customHeight="1" x14ac:dyDescent="0.25">
      <c r="A6" s="97" t="s">
        <v>53</v>
      </c>
      <c r="B6" s="98">
        <v>22.115159965193204</v>
      </c>
      <c r="C6" s="98">
        <v>23.602307258655813</v>
      </c>
      <c r="D6" s="98">
        <v>25.131887413822547</v>
      </c>
      <c r="E6" s="98">
        <v>21.399050115239106</v>
      </c>
      <c r="F6" s="98">
        <v>26.760734054930197</v>
      </c>
      <c r="G6" s="98">
        <v>26.69348811015071</v>
      </c>
      <c r="H6" s="98">
        <v>25.999472590436731</v>
      </c>
      <c r="I6" s="98">
        <v>23.34088928286052</v>
      </c>
      <c r="J6" s="98">
        <v>24.010797560289813</v>
      </c>
      <c r="K6" s="98">
        <v>25.123512237935941</v>
      </c>
      <c r="L6" s="98">
        <v>24.411085934370163</v>
      </c>
      <c r="M6" s="98">
        <v>23.53305442072994</v>
      </c>
      <c r="N6" s="98">
        <v>23.897207554794768</v>
      </c>
      <c r="O6" s="98">
        <v>19.517246065097542</v>
      </c>
      <c r="P6" s="98">
        <v>19.348040683733061</v>
      </c>
      <c r="Q6" s="98">
        <v>16.818469513210509</v>
      </c>
      <c r="R6" s="98">
        <v>14.960610084483747</v>
      </c>
      <c r="S6" s="98">
        <v>24.262283309426959</v>
      </c>
      <c r="T6" s="98">
        <v>27.413022967670212</v>
      </c>
      <c r="U6" s="98">
        <v>18.062055207408175</v>
      </c>
      <c r="V6" s="98">
        <v>20.908482454398214</v>
      </c>
      <c r="W6" s="98">
        <v>19.796604094636866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40.027361666102983</v>
      </c>
      <c r="C7" s="122">
        <f t="shared" si="6"/>
        <v>54.222562629043637</v>
      </c>
      <c r="D7" s="122">
        <f t="shared" si="6"/>
        <v>45.837768585514603</v>
      </c>
      <c r="E7" s="122">
        <f t="shared" si="6"/>
        <v>100.35874405298439</v>
      </c>
      <c r="F7" s="122">
        <f t="shared" si="6"/>
        <v>95.14410403774545</v>
      </c>
      <c r="G7" s="122">
        <f t="shared" si="6"/>
        <v>155.58260659290835</v>
      </c>
      <c r="H7" s="122">
        <f t="shared" si="6"/>
        <v>183.12385396332195</v>
      </c>
      <c r="I7" s="122">
        <f t="shared" si="6"/>
        <v>122.91933256163554</v>
      </c>
      <c r="J7" s="122">
        <f t="shared" si="6"/>
        <v>146.46708210037286</v>
      </c>
      <c r="K7" s="122">
        <f t="shared" si="6"/>
        <v>233.86469155610786</v>
      </c>
      <c r="L7" s="122">
        <f t="shared" si="6"/>
        <v>242.81817493969149</v>
      </c>
      <c r="M7" s="122">
        <f t="shared" si="6"/>
        <v>235.26610034196324</v>
      </c>
      <c r="N7" s="122">
        <f t="shared" si="6"/>
        <v>221.63870809708936</v>
      </c>
      <c r="O7" s="122">
        <f t="shared" si="6"/>
        <v>195.90701205076616</v>
      </c>
      <c r="P7" s="122">
        <f t="shared" si="6"/>
        <v>151.60332903160915</v>
      </c>
      <c r="Q7" s="122">
        <f t="shared" si="6"/>
        <v>208.42533887968463</v>
      </c>
      <c r="R7" s="122">
        <f t="shared" si="6"/>
        <v>205.55493045715639</v>
      </c>
      <c r="S7" s="122">
        <f t="shared" si="6"/>
        <v>239.69229951314483</v>
      </c>
      <c r="T7" s="122">
        <f t="shared" si="6"/>
        <v>247.74904693117662</v>
      </c>
      <c r="U7" s="122">
        <f t="shared" si="6"/>
        <v>283.96644375162168</v>
      </c>
      <c r="V7" s="122">
        <f t="shared" si="6"/>
        <v>325.39313294937034</v>
      </c>
      <c r="W7" s="122">
        <f t="shared" si="6"/>
        <v>336.78423374549499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40.027361666102983</v>
      </c>
      <c r="C8" s="98">
        <f>IF(RES_hhdet_tes!C8=0,0,RES_hhdet_tes!C8*1000*11630/RES_hhdet_num!C3)</f>
        <v>54.222562629043637</v>
      </c>
      <c r="D8" s="98">
        <f>IF(RES_hhdet_tes!D8=0,0,RES_hhdet_tes!D8*1000*11630/RES_hhdet_num!D3)</f>
        <v>45.837768585514603</v>
      </c>
      <c r="E8" s="98">
        <f>IF(RES_hhdet_tes!E8=0,0,RES_hhdet_tes!E8*1000*11630/RES_hhdet_num!E3)</f>
        <v>100.35874405298439</v>
      </c>
      <c r="F8" s="98">
        <f>IF(RES_hhdet_tes!F8=0,0,RES_hhdet_tes!F8*1000*11630/RES_hhdet_num!F3)</f>
        <v>95.14410403774545</v>
      </c>
      <c r="G8" s="98">
        <f>IF(RES_hhdet_tes!G8=0,0,RES_hhdet_tes!G8*1000*11630/RES_hhdet_num!G3)</f>
        <v>155.58260659290835</v>
      </c>
      <c r="H8" s="98">
        <f>IF(RES_hhdet_tes!H8=0,0,RES_hhdet_tes!H8*1000*11630/RES_hhdet_num!H3)</f>
        <v>183.12385396332195</v>
      </c>
      <c r="I8" s="98">
        <f>IF(RES_hhdet_tes!I8=0,0,RES_hhdet_tes!I8*1000*11630/RES_hhdet_num!I3)</f>
        <v>122.91933256163554</v>
      </c>
      <c r="J8" s="98">
        <f>IF(RES_hhdet_tes!J8=0,0,RES_hhdet_tes!J8*1000*11630/RES_hhdet_num!J3)</f>
        <v>146.46708210037286</v>
      </c>
      <c r="K8" s="98">
        <f>IF(RES_hhdet_tes!K8=0,0,RES_hhdet_tes!K8*1000*11630/RES_hhdet_num!K3)</f>
        <v>233.86469155610786</v>
      </c>
      <c r="L8" s="98">
        <f>IF(RES_hhdet_tes!L8=0,0,RES_hhdet_tes!L8*1000*11630/RES_hhdet_num!L3)</f>
        <v>242.81817493969149</v>
      </c>
      <c r="M8" s="98">
        <f>IF(RES_hhdet_tes!M8=0,0,RES_hhdet_tes!M8*1000*11630/RES_hhdet_num!M3)</f>
        <v>235.26610034196324</v>
      </c>
      <c r="N8" s="98">
        <f>IF(RES_hhdet_tes!N8=0,0,RES_hhdet_tes!N8*1000*11630/RES_hhdet_num!N3)</f>
        <v>221.63870809708936</v>
      </c>
      <c r="O8" s="98">
        <f>IF(RES_hhdet_tes!O8=0,0,RES_hhdet_tes!O8*1000*11630/RES_hhdet_num!O3)</f>
        <v>195.90701205076616</v>
      </c>
      <c r="P8" s="98">
        <f>IF(RES_hhdet_tes!P8=0,0,RES_hhdet_tes!P8*1000*11630/RES_hhdet_num!P3)</f>
        <v>151.60332903160915</v>
      </c>
      <c r="Q8" s="98">
        <f>IF(RES_hhdet_tes!Q8=0,0,RES_hhdet_tes!Q8*1000*11630/RES_hhdet_num!Q3)</f>
        <v>208.42533887968463</v>
      </c>
      <c r="R8" s="98">
        <f>IF(RES_hhdet_tes!R8=0,0,RES_hhdet_tes!R8*1000*11630/RES_hhdet_num!R3)</f>
        <v>205.55493045715639</v>
      </c>
      <c r="S8" s="98">
        <f>IF(RES_hhdet_tes!S8=0,0,RES_hhdet_tes!S8*1000*11630/RES_hhdet_num!S3)</f>
        <v>239.69229951314483</v>
      </c>
      <c r="T8" s="98">
        <f>IF(RES_hhdet_tes!T8=0,0,RES_hhdet_tes!T8*1000*11630/RES_hhdet_num!T3)</f>
        <v>247.74904693117662</v>
      </c>
      <c r="U8" s="98">
        <f>IF(RES_hhdet_tes!U8=0,0,RES_hhdet_tes!U8*1000*11630/RES_hhdet_num!U3)</f>
        <v>283.96644375162168</v>
      </c>
      <c r="V8" s="98">
        <f>IF(RES_hhdet_tes!V8=0,0,RES_hhdet_tes!V8*1000*11630/RES_hhdet_num!V3)</f>
        <v>325.39313294937034</v>
      </c>
      <c r="W8" s="98">
        <f>IF(RES_hhdet_tes!W8=0,0,RES_hhdet_tes!W8*1000*11630/RES_hhdet_num!W3)</f>
        <v>336.78423374549499</v>
      </c>
      <c r="DA8" s="63" t="s">
        <v>2416</v>
      </c>
    </row>
    <row r="9" spans="1:105" ht="12" customHeight="1" x14ac:dyDescent="0.25">
      <c r="A9" s="121" t="s">
        <v>55</v>
      </c>
      <c r="B9" s="122">
        <v>684.23436594560962</v>
      </c>
      <c r="C9" s="122">
        <v>713.07663002570234</v>
      </c>
      <c r="D9" s="122">
        <v>698.49287534719076</v>
      </c>
      <c r="E9" s="122">
        <v>669.91556489326751</v>
      </c>
      <c r="F9" s="122">
        <v>679.3647399694056</v>
      </c>
      <c r="G9" s="122">
        <v>711.21424498511271</v>
      </c>
      <c r="H9" s="122">
        <v>714.82494439060451</v>
      </c>
      <c r="I9" s="122">
        <v>717.52882708652817</v>
      </c>
      <c r="J9" s="122">
        <v>731.62423687865964</v>
      </c>
      <c r="K9" s="122">
        <v>715.81329703894767</v>
      </c>
      <c r="L9" s="122">
        <v>760.22403234556009</v>
      </c>
      <c r="M9" s="122">
        <v>771.05955034894532</v>
      </c>
      <c r="N9" s="122">
        <v>772.27369197519874</v>
      </c>
      <c r="O9" s="122">
        <v>788.18444974195017</v>
      </c>
      <c r="P9" s="122">
        <v>822.23888739877941</v>
      </c>
      <c r="Q9" s="122">
        <v>801.11484096441779</v>
      </c>
      <c r="R9" s="122">
        <v>834.41892032525755</v>
      </c>
      <c r="S9" s="122">
        <v>886.29411098471076</v>
      </c>
      <c r="T9" s="122">
        <v>899.19686820993081</v>
      </c>
      <c r="U9" s="122">
        <v>905.15780355665981</v>
      </c>
      <c r="V9" s="122">
        <v>907.16167297428103</v>
      </c>
      <c r="W9" s="122">
        <v>961.4403223737761</v>
      </c>
      <c r="DA9" s="130" t="s">
        <v>2417</v>
      </c>
    </row>
    <row r="10" spans="1:105" ht="12" customHeight="1" x14ac:dyDescent="0.25">
      <c r="A10" s="97" t="s">
        <v>143</v>
      </c>
      <c r="B10" s="98">
        <v>669.33749384173325</v>
      </c>
      <c r="C10" s="98">
        <v>722.00848167784852</v>
      </c>
      <c r="D10" s="98">
        <v>690.33237551863715</v>
      </c>
      <c r="E10" s="98">
        <v>671.46956799939426</v>
      </c>
      <c r="F10" s="98">
        <v>687.30323180674588</v>
      </c>
      <c r="G10" s="98">
        <v>721.3917373111808</v>
      </c>
      <c r="H10" s="98">
        <v>717.42536269531968</v>
      </c>
      <c r="I10" s="98">
        <v>702.41290827922455</v>
      </c>
      <c r="J10" s="98">
        <v>744.15486073085856</v>
      </c>
      <c r="K10" s="98">
        <v>725.45492182802218</v>
      </c>
      <c r="L10" s="98">
        <v>793.37416965148236</v>
      </c>
      <c r="M10" s="98">
        <v>737.4701575091965</v>
      </c>
      <c r="N10" s="98">
        <v>759.13187523226009</v>
      </c>
      <c r="O10" s="98">
        <v>778.86466669515596</v>
      </c>
      <c r="P10" s="98">
        <v>821.05544836635215</v>
      </c>
      <c r="Q10" s="98">
        <v>826.21822187601992</v>
      </c>
      <c r="R10" s="98">
        <v>824.85926891319082</v>
      </c>
      <c r="S10" s="98">
        <v>911.722186845941</v>
      </c>
      <c r="T10" s="98">
        <v>859.61256125347597</v>
      </c>
      <c r="U10" s="98">
        <v>977.35920832019633</v>
      </c>
      <c r="V10" s="98">
        <v>877.43664184628631</v>
      </c>
      <c r="W10" s="98">
        <v>895.20037641220233</v>
      </c>
      <c r="DA10" s="63" t="s">
        <v>2418</v>
      </c>
    </row>
    <row r="11" spans="1:105" ht="12" customHeight="1" x14ac:dyDescent="0.25">
      <c r="A11" s="97" t="s">
        <v>124</v>
      </c>
      <c r="B11" s="98">
        <v>702.46849251329024</v>
      </c>
      <c r="C11" s="98">
        <v>697.98024049901164</v>
      </c>
      <c r="D11" s="98">
        <v>702.49260336707368</v>
      </c>
      <c r="E11" s="98">
        <v>673.17859234952641</v>
      </c>
      <c r="F11" s="98">
        <v>680.463196761159</v>
      </c>
      <c r="G11" s="98">
        <v>717.58757603494132</v>
      </c>
      <c r="H11" s="98">
        <v>701.53483370586559</v>
      </c>
      <c r="I11" s="98">
        <v>717.9092147076243</v>
      </c>
      <c r="J11" s="98">
        <v>728.27780809292517</v>
      </c>
      <c r="K11" s="98">
        <v>717.81849376228672</v>
      </c>
      <c r="L11" s="98">
        <v>751.05223267567237</v>
      </c>
      <c r="M11" s="98">
        <v>768.70869678802865</v>
      </c>
      <c r="N11" s="98">
        <v>771.87829889008333</v>
      </c>
      <c r="O11" s="98">
        <v>811.34355811676812</v>
      </c>
      <c r="P11" s="98">
        <v>823.45348197410192</v>
      </c>
      <c r="Q11" s="98">
        <v>811.20255244836437</v>
      </c>
      <c r="R11" s="98">
        <v>849.40010373005373</v>
      </c>
      <c r="S11" s="98">
        <v>897.36425647140163</v>
      </c>
      <c r="T11" s="98">
        <v>911.86539156053232</v>
      </c>
      <c r="U11" s="98">
        <v>878.30855832342434</v>
      </c>
      <c r="V11" s="98">
        <v>893.86106082481297</v>
      </c>
      <c r="W11" s="98">
        <v>980.0540155391401</v>
      </c>
      <c r="DA11" s="63" t="s">
        <v>2419</v>
      </c>
    </row>
    <row r="12" spans="1:105" ht="12" customHeight="1" x14ac:dyDescent="0.25">
      <c r="A12" s="97" t="s">
        <v>123</v>
      </c>
      <c r="B12" s="98">
        <v>702.46849251329024</v>
      </c>
      <c r="C12" s="98">
        <v>698.00809848806637</v>
      </c>
      <c r="D12" s="98">
        <v>702.53123509250395</v>
      </c>
      <c r="E12" s="98">
        <v>673.16034612463579</v>
      </c>
      <c r="F12" s="98">
        <v>680.37815991982768</v>
      </c>
      <c r="G12" s="98">
        <v>717.47992889229192</v>
      </c>
      <c r="H12" s="98">
        <v>701.44044574984036</v>
      </c>
      <c r="I12" s="98">
        <v>718.00481312118302</v>
      </c>
      <c r="J12" s="98">
        <v>728.42389302166521</v>
      </c>
      <c r="K12" s="98">
        <v>718.07177500798275</v>
      </c>
      <c r="L12" s="98">
        <v>751.19966411384974</v>
      </c>
      <c r="M12" s="98">
        <v>768.4907295829637</v>
      </c>
      <c r="N12" s="98">
        <v>771.69192639280072</v>
      </c>
      <c r="O12" s="98">
        <v>811.21960289011827</v>
      </c>
      <c r="P12" s="98">
        <v>823.3827083840672</v>
      </c>
      <c r="Q12" s="98">
        <v>809.78765950464742</v>
      </c>
      <c r="R12" s="98">
        <v>848.19083892023684</v>
      </c>
      <c r="S12" s="98">
        <v>896.78094999324014</v>
      </c>
      <c r="T12" s="98">
        <v>911.40502268269552</v>
      </c>
      <c r="U12" s="98">
        <v>877.62294384530469</v>
      </c>
      <c r="V12" s="98">
        <v>893.34679876599728</v>
      </c>
      <c r="W12" s="98">
        <v>980.35039358466634</v>
      </c>
      <c r="DA12" s="63" t="s">
        <v>2420</v>
      </c>
    </row>
    <row r="13" spans="1:105" ht="12" customHeight="1" x14ac:dyDescent="0.25">
      <c r="A13" s="100" t="s">
        <v>50</v>
      </c>
      <c r="B13" s="101">
        <v>79.147787937079173</v>
      </c>
      <c r="C13" s="101">
        <v>152.14277208888743</v>
      </c>
      <c r="D13" s="101">
        <v>64.299406332876885</v>
      </c>
      <c r="E13" s="101">
        <v>39.74350650574489</v>
      </c>
      <c r="F13" s="101">
        <v>53.403518824824936</v>
      </c>
      <c r="G13" s="101">
        <v>56.363673976977246</v>
      </c>
      <c r="H13" s="101">
        <v>73.12889062338526</v>
      </c>
      <c r="I13" s="101">
        <v>64.153689689152401</v>
      </c>
      <c r="J13" s="101">
        <v>62.003197821059018</v>
      </c>
      <c r="K13" s="101">
        <v>58.547090024655077</v>
      </c>
      <c r="L13" s="101">
        <v>59.381449852834372</v>
      </c>
      <c r="M13" s="101">
        <v>86.11465336986636</v>
      </c>
      <c r="N13" s="101">
        <v>61.887687536109233</v>
      </c>
      <c r="O13" s="101">
        <v>45.802576065068564</v>
      </c>
      <c r="P13" s="101">
        <v>81.060347879442176</v>
      </c>
      <c r="Q13" s="101">
        <v>27.612587395532401</v>
      </c>
      <c r="R13" s="101">
        <v>38.522271348631783</v>
      </c>
      <c r="S13" s="101">
        <v>62.564426116998391</v>
      </c>
      <c r="T13" s="101">
        <v>70.695891903408409</v>
      </c>
      <c r="U13" s="101">
        <v>82.010510537470594</v>
      </c>
      <c r="V13" s="101">
        <v>69.258928879242077</v>
      </c>
      <c r="W13" s="101">
        <v>65.321526523855169</v>
      </c>
      <c r="DA13" s="131" t="s">
        <v>2421</v>
      </c>
    </row>
    <row r="14" spans="1:105" ht="12" customHeight="1" x14ac:dyDescent="0.25">
      <c r="A14" s="103" t="s">
        <v>52</v>
      </c>
      <c r="B14" s="104">
        <v>623.32070457621103</v>
      </c>
      <c r="C14" s="104">
        <v>545.8653263991788</v>
      </c>
      <c r="D14" s="104">
        <v>638.23182875962698</v>
      </c>
      <c r="E14" s="104">
        <v>633.41683961889078</v>
      </c>
      <c r="F14" s="104">
        <v>626.97464109500265</v>
      </c>
      <c r="G14" s="104">
        <v>661.11625491531458</v>
      </c>
      <c r="H14" s="104">
        <v>628.31155512645512</v>
      </c>
      <c r="I14" s="104">
        <v>653.85112343203082</v>
      </c>
      <c r="J14" s="104">
        <v>666.42069520060636</v>
      </c>
      <c r="K14" s="104">
        <v>659.52468498332769</v>
      </c>
      <c r="L14" s="104">
        <v>691.81821426101556</v>
      </c>
      <c r="M14" s="104">
        <v>682.37607621309735</v>
      </c>
      <c r="N14" s="104">
        <v>709.80423885669154</v>
      </c>
      <c r="O14" s="104">
        <v>765.41702682504956</v>
      </c>
      <c r="P14" s="104">
        <v>742.32236050462518</v>
      </c>
      <c r="Q14" s="104">
        <v>782.17507210911492</v>
      </c>
      <c r="R14" s="104">
        <v>809.66856757160519</v>
      </c>
      <c r="S14" s="104">
        <v>834.21652387624169</v>
      </c>
      <c r="T14" s="104">
        <v>840.70913077928708</v>
      </c>
      <c r="U14" s="104">
        <v>795.61243330783429</v>
      </c>
      <c r="V14" s="104">
        <v>824.08786988675513</v>
      </c>
      <c r="W14" s="104">
        <v>915.02886706081131</v>
      </c>
      <c r="DA14" s="132" t="s">
        <v>2422</v>
      </c>
    </row>
    <row r="15" spans="1:105" ht="12" customHeight="1" x14ac:dyDescent="0.25">
      <c r="A15" s="106" t="s">
        <v>122</v>
      </c>
      <c r="B15" s="101">
        <v>620.42827258326122</v>
      </c>
      <c r="C15" s="101">
        <v>755.85552670402774</v>
      </c>
      <c r="D15" s="101">
        <v>701.13747822649395</v>
      </c>
      <c r="E15" s="101">
        <v>655.18453718989986</v>
      </c>
      <c r="F15" s="101">
        <v>662.81952652882535</v>
      </c>
      <c r="G15" s="101">
        <v>684.68828426673906</v>
      </c>
      <c r="H15" s="101">
        <v>735.37176509983988</v>
      </c>
      <c r="I15" s="101">
        <v>729.0394250287668</v>
      </c>
      <c r="J15" s="101">
        <v>727.1111294341124</v>
      </c>
      <c r="K15" s="101">
        <v>707.53026034628681</v>
      </c>
      <c r="L15" s="101">
        <v>750.86425827101118</v>
      </c>
      <c r="M15" s="101">
        <v>789.80151214166017</v>
      </c>
      <c r="N15" s="101">
        <v>778.8674286905848</v>
      </c>
      <c r="O15" s="101">
        <v>772.71367121855803</v>
      </c>
      <c r="P15" s="101">
        <v>821.03381787055491</v>
      </c>
      <c r="Q15" s="101">
        <v>780.71911155004852</v>
      </c>
      <c r="R15" s="101">
        <v>820.82278262392572</v>
      </c>
      <c r="S15" s="101">
        <v>867.19182304349727</v>
      </c>
      <c r="T15" s="101">
        <v>894.27632091119983</v>
      </c>
      <c r="U15" s="101">
        <v>915.27996381024104</v>
      </c>
      <c r="V15" s="101">
        <v>924.70900782084504</v>
      </c>
      <c r="W15" s="101">
        <v>956.78372598356327</v>
      </c>
      <c r="DA15" s="131" t="s">
        <v>2423</v>
      </c>
    </row>
    <row r="16" spans="1:105" ht="12" customHeight="1" x14ac:dyDescent="0.25">
      <c r="A16" s="107" t="s">
        <v>121</v>
      </c>
      <c r="B16" s="104">
        <v>620.42827258326133</v>
      </c>
      <c r="C16" s="104">
        <v>755.77435498575528</v>
      </c>
      <c r="D16" s="104">
        <v>701.01219789940842</v>
      </c>
      <c r="E16" s="104">
        <v>655.27870646797692</v>
      </c>
      <c r="F16" s="104">
        <v>662.91750449118331</v>
      </c>
      <c r="G16" s="104">
        <v>684.75599439145026</v>
      </c>
      <c r="H16" s="104">
        <v>735.42032647658277</v>
      </c>
      <c r="I16" s="104">
        <v>729.31050617418839</v>
      </c>
      <c r="J16" s="104">
        <v>727.76906755499374</v>
      </c>
      <c r="K16" s="104">
        <v>708.49697194212092</v>
      </c>
      <c r="L16" s="104">
        <v>751.6514620337432</v>
      </c>
      <c r="M16" s="104">
        <v>789.55730775231291</v>
      </c>
      <c r="N16" s="104">
        <v>778.31910968376963</v>
      </c>
      <c r="O16" s="104">
        <v>772.44220938210765</v>
      </c>
      <c r="P16" s="104">
        <v>822.55142075527965</v>
      </c>
      <c r="Q16" s="104">
        <v>783.4794305388441</v>
      </c>
      <c r="R16" s="104">
        <v>825.19226070431182</v>
      </c>
      <c r="S16" s="104">
        <v>872.27316646371935</v>
      </c>
      <c r="T16" s="104">
        <v>897.06495992525413</v>
      </c>
      <c r="U16" s="104">
        <v>915.04420321947407</v>
      </c>
      <c r="V16" s="104">
        <v>923.08060371568354</v>
      </c>
      <c r="W16" s="104">
        <v>955.25492303973454</v>
      </c>
      <c r="DA16" s="132" t="s">
        <v>2424</v>
      </c>
    </row>
    <row r="17" spans="1:105" ht="12" customHeight="1" x14ac:dyDescent="0.25">
      <c r="A17" s="108" t="s">
        <v>53</v>
      </c>
      <c r="B17" s="98">
        <v>67.899276752090216</v>
      </c>
      <c r="C17" s="98">
        <v>163.95022143431103</v>
      </c>
      <c r="D17" s="98">
        <v>64.087242210574018</v>
      </c>
      <c r="E17" s="98">
        <v>37.842925335808651</v>
      </c>
      <c r="F17" s="98">
        <v>51.645693599784288</v>
      </c>
      <c r="G17" s="98">
        <v>53.267925624310664</v>
      </c>
      <c r="H17" s="98">
        <v>77.278835306972582</v>
      </c>
      <c r="I17" s="98">
        <v>65.335319724865229</v>
      </c>
      <c r="J17" s="98">
        <v>61.804160513290029</v>
      </c>
      <c r="K17" s="98">
        <v>57.186385291606442</v>
      </c>
      <c r="L17" s="98">
        <v>58.937789172367886</v>
      </c>
      <c r="M17" s="98">
        <v>87.679760738317796</v>
      </c>
      <c r="N17" s="98">
        <v>62.394808016513046</v>
      </c>
      <c r="O17" s="98">
        <v>41.371839949669827</v>
      </c>
      <c r="P17" s="98">
        <v>81.446784488743646</v>
      </c>
      <c r="Q17" s="98">
        <v>22.696259067648668</v>
      </c>
      <c r="R17" s="98">
        <v>33.462900199547761</v>
      </c>
      <c r="S17" s="98">
        <v>59.346301787703048</v>
      </c>
      <c r="T17" s="98">
        <v>68.854004766441449</v>
      </c>
      <c r="U17" s="98">
        <v>87.817983224759786</v>
      </c>
      <c r="V17" s="98">
        <v>73.164497326888281</v>
      </c>
      <c r="W17" s="98">
        <v>61.484183780633472</v>
      </c>
      <c r="DA17" s="63" t="s">
        <v>2425</v>
      </c>
    </row>
    <row r="18" spans="1:105" ht="12" customHeight="1" x14ac:dyDescent="0.25">
      <c r="A18" s="108" t="s">
        <v>52</v>
      </c>
      <c r="B18" s="98">
        <v>552.52899583117107</v>
      </c>
      <c r="C18" s="98">
        <v>591.82413355144422</v>
      </c>
      <c r="D18" s="98">
        <v>636.92495568883442</v>
      </c>
      <c r="E18" s="98">
        <v>617.43578113216824</v>
      </c>
      <c r="F18" s="98">
        <v>611.27181089139913</v>
      </c>
      <c r="G18" s="98">
        <v>631.48806876713957</v>
      </c>
      <c r="H18" s="98">
        <v>658.14149116961016</v>
      </c>
      <c r="I18" s="98">
        <v>663.97518644932325</v>
      </c>
      <c r="J18" s="98">
        <v>665.96490704170367</v>
      </c>
      <c r="K18" s="98">
        <v>651.31058665051421</v>
      </c>
      <c r="L18" s="98">
        <v>692.71367286137536</v>
      </c>
      <c r="M18" s="98">
        <v>701.87754701399501</v>
      </c>
      <c r="N18" s="98">
        <v>715.9243016672566</v>
      </c>
      <c r="O18" s="98">
        <v>731.07036943243759</v>
      </c>
      <c r="P18" s="98">
        <v>741.10463626653609</v>
      </c>
      <c r="Q18" s="98">
        <v>760.78317147119549</v>
      </c>
      <c r="R18" s="98">
        <v>791.72936050476403</v>
      </c>
      <c r="S18" s="98">
        <v>812.92686467601618</v>
      </c>
      <c r="T18" s="98">
        <v>828.21095515881257</v>
      </c>
      <c r="U18" s="98">
        <v>827.22621999471437</v>
      </c>
      <c r="V18" s="98">
        <v>849.91610638879536</v>
      </c>
      <c r="W18" s="98">
        <v>893.77073925910099</v>
      </c>
      <c r="DA18" s="63" t="s">
        <v>2426</v>
      </c>
    </row>
    <row r="19" spans="1:105" ht="12" customHeight="1" x14ac:dyDescent="0.25">
      <c r="A19" s="121" t="s">
        <v>54</v>
      </c>
      <c r="B19" s="122">
        <v>390.49307290239113</v>
      </c>
      <c r="C19" s="122">
        <v>419.77476281876471</v>
      </c>
      <c r="D19" s="122">
        <v>425.92914308730252</v>
      </c>
      <c r="E19" s="122">
        <v>432.19221087125902</v>
      </c>
      <c r="F19" s="122">
        <v>438.70452605104828</v>
      </c>
      <c r="G19" s="122">
        <v>453.75764008893628</v>
      </c>
      <c r="H19" s="122">
        <v>499.98250093523484</v>
      </c>
      <c r="I19" s="122">
        <v>504.20582694109282</v>
      </c>
      <c r="J19" s="122">
        <v>504.59747662773094</v>
      </c>
      <c r="K19" s="122">
        <v>491.50164295300567</v>
      </c>
      <c r="L19" s="122">
        <v>499.5058212306389</v>
      </c>
      <c r="M19" s="122">
        <v>482.76421096739512</v>
      </c>
      <c r="N19" s="122">
        <v>458.50993875136413</v>
      </c>
      <c r="O19" s="122">
        <v>411.26451502171369</v>
      </c>
      <c r="P19" s="122">
        <v>444.38851059082629</v>
      </c>
      <c r="Q19" s="122">
        <v>451.64721572585404</v>
      </c>
      <c r="R19" s="122">
        <v>452.0069860754013</v>
      </c>
      <c r="S19" s="122">
        <v>474.2603423176472</v>
      </c>
      <c r="T19" s="122">
        <v>499.7965642802472</v>
      </c>
      <c r="U19" s="122">
        <v>488.99969614673762</v>
      </c>
      <c r="V19" s="122">
        <v>471.95698787850785</v>
      </c>
      <c r="W19" s="122">
        <v>483.75203199269225</v>
      </c>
      <c r="DA19" s="130" t="s">
        <v>2427</v>
      </c>
    </row>
    <row r="20" spans="1:105" ht="12" customHeight="1" x14ac:dyDescent="0.25">
      <c r="A20" s="97" t="s">
        <v>51</v>
      </c>
      <c r="B20" s="98">
        <v>394.16795564430356</v>
      </c>
      <c r="C20" s="98">
        <v>414.47307314872882</v>
      </c>
      <c r="D20" s="98">
        <v>426.18301020724095</v>
      </c>
      <c r="E20" s="98">
        <v>430.33243883685691</v>
      </c>
      <c r="F20" s="98">
        <v>443.36041950535065</v>
      </c>
      <c r="G20" s="98">
        <v>461.29470618778379</v>
      </c>
      <c r="H20" s="98">
        <v>486.30055144452592</v>
      </c>
      <c r="I20" s="98">
        <v>498.36162286571431</v>
      </c>
      <c r="J20" s="98">
        <v>506.29945777566843</v>
      </c>
      <c r="K20" s="98">
        <v>498.52733100905579</v>
      </c>
      <c r="L20" s="98">
        <v>493.09659955250339</v>
      </c>
      <c r="M20" s="98">
        <v>491.56534467540365</v>
      </c>
      <c r="N20" s="98">
        <v>459.42425248637659</v>
      </c>
      <c r="O20" s="98">
        <v>415.75662065185298</v>
      </c>
      <c r="P20" s="98">
        <v>438.37374405178815</v>
      </c>
      <c r="Q20" s="98">
        <v>454.88509237959153</v>
      </c>
      <c r="R20" s="98">
        <v>448.84955531868911</v>
      </c>
      <c r="S20" s="98">
        <v>488.0144279413941</v>
      </c>
      <c r="T20" s="98">
        <v>481.35773626036911</v>
      </c>
      <c r="U20" s="98">
        <v>517.29753349445866</v>
      </c>
      <c r="V20" s="98">
        <v>455.10965887046825</v>
      </c>
      <c r="W20" s="98">
        <v>456.33053183711547</v>
      </c>
      <c r="DA20" s="63" t="s">
        <v>2428</v>
      </c>
    </row>
    <row r="21" spans="1:105" ht="12" customHeight="1" x14ac:dyDescent="0.25">
      <c r="A21" s="97" t="s">
        <v>50</v>
      </c>
      <c r="B21" s="98">
        <v>398.89794571350239</v>
      </c>
      <c r="C21" s="98">
        <v>410.19787031044177</v>
      </c>
      <c r="D21" s="98">
        <v>423.588961942776</v>
      </c>
      <c r="E21" s="98">
        <v>432.51204891108233</v>
      </c>
      <c r="F21" s="98">
        <v>444.82989343088815</v>
      </c>
      <c r="G21" s="98">
        <v>462.63628233351119</v>
      </c>
      <c r="H21" s="98">
        <v>480.83103610321672</v>
      </c>
      <c r="I21" s="98">
        <v>500.11688307892945</v>
      </c>
      <c r="J21" s="98">
        <v>505.57729349914558</v>
      </c>
      <c r="K21" s="98">
        <v>495.28488682062169</v>
      </c>
      <c r="L21" s="98">
        <v>491.81988700517246</v>
      </c>
      <c r="M21" s="98">
        <v>467.92521379134433</v>
      </c>
      <c r="N21" s="98">
        <v>452.67416904954791</v>
      </c>
      <c r="O21" s="98">
        <v>441.32791109208409</v>
      </c>
      <c r="P21" s="98">
        <v>440.23989337963707</v>
      </c>
      <c r="Q21" s="98">
        <v>447.5536730362586</v>
      </c>
      <c r="R21" s="98">
        <v>461.15342601164883</v>
      </c>
      <c r="S21" s="98">
        <v>480.6642440702567</v>
      </c>
      <c r="T21" s="98">
        <v>512.08688603557573</v>
      </c>
      <c r="U21" s="98">
        <v>463.26755627231609</v>
      </c>
      <c r="V21" s="98">
        <v>465.91392694763408</v>
      </c>
      <c r="W21" s="98">
        <v>500.58353903324542</v>
      </c>
      <c r="DA21" s="63" t="s">
        <v>2429</v>
      </c>
    </row>
    <row r="22" spans="1:105" ht="12" customHeight="1" x14ac:dyDescent="0.25">
      <c r="A22" s="109" t="s">
        <v>120</v>
      </c>
      <c r="B22" s="33">
        <v>376.49644156652687</v>
      </c>
      <c r="C22" s="33">
        <v>435.15306893394302</v>
      </c>
      <c r="D22" s="33">
        <v>426.38602696065226</v>
      </c>
      <c r="E22" s="33">
        <v>435.58287069260302</v>
      </c>
      <c r="F22" s="33">
        <v>428.96561003689698</v>
      </c>
      <c r="G22" s="33">
        <v>440.14592485985878</v>
      </c>
      <c r="H22" s="33">
        <v>522.25029365306739</v>
      </c>
      <c r="I22" s="33">
        <v>512.14155340846287</v>
      </c>
      <c r="J22" s="33">
        <v>502.41971218332031</v>
      </c>
      <c r="K22" s="33">
        <v>482.14213071906659</v>
      </c>
      <c r="L22" s="33">
        <v>510.26465285007475</v>
      </c>
      <c r="M22" s="33">
        <v>473.58211598440062</v>
      </c>
      <c r="N22" s="33">
        <v>458.64409105276036</v>
      </c>
      <c r="O22" s="33">
        <v>393.44732952746961</v>
      </c>
      <c r="P22" s="33">
        <v>456.57905363518648</v>
      </c>
      <c r="Q22" s="33">
        <v>448.17792069731428</v>
      </c>
      <c r="R22" s="33">
        <v>452.56121855301507</v>
      </c>
      <c r="S22" s="33">
        <v>463.31844315532732</v>
      </c>
      <c r="T22" s="33">
        <v>506.34626806830636</v>
      </c>
      <c r="U22" s="33">
        <v>482.19996045718705</v>
      </c>
      <c r="V22" s="33">
        <v>481.31991014771768</v>
      </c>
      <c r="W22" s="33">
        <v>489.96079766021342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3847.6523644475897</v>
      </c>
      <c r="C24" s="117">
        <f t="shared" si="7"/>
        <v>3781.545146451685</v>
      </c>
      <c r="D24" s="117">
        <f t="shared" si="7"/>
        <v>3984.9830604233043</v>
      </c>
      <c r="E24" s="117">
        <f t="shared" si="7"/>
        <v>4213.5620729274888</v>
      </c>
      <c r="F24" s="117">
        <f t="shared" si="7"/>
        <v>4502.0960837099792</v>
      </c>
      <c r="G24" s="117">
        <f t="shared" si="7"/>
        <v>4711.6936195497874</v>
      </c>
      <c r="H24" s="117">
        <f t="shared" si="7"/>
        <v>4688.0564824620733</v>
      </c>
      <c r="I24" s="117">
        <f t="shared" si="7"/>
        <v>4773.4096568539653</v>
      </c>
      <c r="J24" s="117">
        <f t="shared" si="7"/>
        <v>4835.9583490813984</v>
      </c>
      <c r="K24" s="117">
        <f t="shared" si="7"/>
        <v>4815.2347857669447</v>
      </c>
      <c r="L24" s="117">
        <f t="shared" si="7"/>
        <v>5244.8272577926291</v>
      </c>
      <c r="M24" s="117">
        <f t="shared" si="7"/>
        <v>4744.4491460152558</v>
      </c>
      <c r="N24" s="117">
        <f t="shared" si="7"/>
        <v>4888.9931008697713</v>
      </c>
      <c r="O24" s="117">
        <f t="shared" si="7"/>
        <v>4655.5690220558763</v>
      </c>
      <c r="P24" s="117">
        <f t="shared" si="7"/>
        <v>4336.6219182645282</v>
      </c>
      <c r="Q24" s="117">
        <f t="shared" si="7"/>
        <v>4492.1000731808681</v>
      </c>
      <c r="R24" s="117">
        <f t="shared" ref="R24:V24" si="8">R25+R28+R30+R39</f>
        <v>4866.3513367078249</v>
      </c>
      <c r="S24" s="117">
        <f t="shared" si="8"/>
        <v>4381.310101398657</v>
      </c>
      <c r="T24" s="117">
        <f t="shared" si="8"/>
        <v>5115.2408940447604</v>
      </c>
      <c r="U24" s="117">
        <f t="shared" si="8"/>
        <v>4631.6031924933859</v>
      </c>
      <c r="V24" s="117">
        <f t="shared" si="8"/>
        <v>4668.5265134736201</v>
      </c>
      <c r="W24" s="117">
        <f t="shared" ref="W24" si="9">W25+W28+W30+W39</f>
        <v>4934.2377589268199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2732.2575284761801</v>
      </c>
      <c r="C25" s="122">
        <f t="shared" si="10"/>
        <v>2594.0650535097493</v>
      </c>
      <c r="D25" s="122">
        <f t="shared" si="10"/>
        <v>2812.400964644844</v>
      </c>
      <c r="E25" s="122">
        <f t="shared" si="10"/>
        <v>3024.5771107406617</v>
      </c>
      <c r="F25" s="122">
        <f t="shared" si="10"/>
        <v>3319.0773795476762</v>
      </c>
      <c r="G25" s="122">
        <f t="shared" si="10"/>
        <v>3448.9630733624062</v>
      </c>
      <c r="H25" s="122">
        <f t="shared" si="10"/>
        <v>3333.512983710651</v>
      </c>
      <c r="I25" s="122">
        <f t="shared" si="10"/>
        <v>3452.5874878344366</v>
      </c>
      <c r="J25" s="122">
        <f t="shared" si="10"/>
        <v>3487.880206665166</v>
      </c>
      <c r="K25" s="122">
        <f t="shared" si="10"/>
        <v>3415.2637883506545</v>
      </c>
      <c r="L25" s="122">
        <f t="shared" si="10"/>
        <v>3772.0728681776932</v>
      </c>
      <c r="M25" s="122">
        <f t="shared" si="10"/>
        <v>3261.8842486220806</v>
      </c>
      <c r="N25" s="122">
        <f t="shared" si="10"/>
        <v>3421.9425329176452</v>
      </c>
      <c r="O25" s="122">
        <f t="shared" si="10"/>
        <v>3230.7842745652415</v>
      </c>
      <c r="P25" s="122">
        <f t="shared" si="10"/>
        <v>2870.4886594798022</v>
      </c>
      <c r="Q25" s="122">
        <f t="shared" si="10"/>
        <v>2967.9677428115306</v>
      </c>
      <c r="R25" s="122">
        <f t="shared" ref="R25:V25" si="11">SUM(R26:R27)</f>
        <v>3314.4384222189165</v>
      </c>
      <c r="S25" s="122">
        <f t="shared" si="11"/>
        <v>2744.3469814867371</v>
      </c>
      <c r="T25" s="122">
        <f t="shared" si="11"/>
        <v>3461.8920823641433</v>
      </c>
      <c r="U25" s="122">
        <f t="shared" si="11"/>
        <v>3003.982487187066</v>
      </c>
      <c r="V25" s="122">
        <f t="shared" si="11"/>
        <v>3034.1340477482581</v>
      </c>
      <c r="W25" s="122">
        <f t="shared" ref="W25" si="12">SUM(W26:W27)</f>
        <v>3247.137411522157</v>
      </c>
      <c r="DA25" s="130" t="s">
        <v>2432</v>
      </c>
    </row>
    <row r="26" spans="1:105" ht="12" customHeight="1" x14ac:dyDescent="0.25">
      <c r="A26" s="97" t="s">
        <v>74</v>
      </c>
      <c r="B26" s="98">
        <v>2673.5323569730817</v>
      </c>
      <c r="C26" s="98">
        <v>2538.2730291667203</v>
      </c>
      <c r="D26" s="98">
        <v>2753.8646272535916</v>
      </c>
      <c r="E26" s="98">
        <v>2965.631662094941</v>
      </c>
      <c r="F26" s="98">
        <v>3254.5393084855004</v>
      </c>
      <c r="G26" s="98">
        <v>3384.1418277522425</v>
      </c>
      <c r="H26" s="98">
        <v>3273.3708437617684</v>
      </c>
      <c r="I26" s="98">
        <v>3390.8098413018238</v>
      </c>
      <c r="J26" s="98">
        <v>3426.9817928219672</v>
      </c>
      <c r="K26" s="98">
        <v>3357.8112346538674</v>
      </c>
      <c r="L26" s="98">
        <v>3709.2340218689674</v>
      </c>
      <c r="M26" s="98">
        <v>3206.903637599627</v>
      </c>
      <c r="N26" s="98">
        <v>3364.9449720836628</v>
      </c>
      <c r="O26" s="98">
        <v>3176.2426313642804</v>
      </c>
      <c r="P26" s="98">
        <v>2821.4599856960799</v>
      </c>
      <c r="Q26" s="98">
        <v>2919.1808370241583</v>
      </c>
      <c r="R26" s="98">
        <v>3259.841690991484</v>
      </c>
      <c r="S26" s="98">
        <v>2699.8821749134213</v>
      </c>
      <c r="T26" s="98">
        <v>3405.4512722923746</v>
      </c>
      <c r="U26" s="98">
        <v>2955.5791823173045</v>
      </c>
      <c r="V26" s="98">
        <v>2985.1691554492436</v>
      </c>
      <c r="W26" s="98">
        <v>3194.5319872164214</v>
      </c>
      <c r="DA26" s="63" t="s">
        <v>2433</v>
      </c>
    </row>
    <row r="27" spans="1:105" ht="12" customHeight="1" x14ac:dyDescent="0.25">
      <c r="A27" s="97" t="s">
        <v>53</v>
      </c>
      <c r="B27" s="98">
        <v>58.725171503098515</v>
      </c>
      <c r="C27" s="98">
        <v>55.792024343028935</v>
      </c>
      <c r="D27" s="98">
        <v>58.536337391252481</v>
      </c>
      <c r="E27" s="98">
        <v>58.945448645720603</v>
      </c>
      <c r="F27" s="98">
        <v>64.538071062175703</v>
      </c>
      <c r="G27" s="98">
        <v>64.8212456101637</v>
      </c>
      <c r="H27" s="98">
        <v>60.142139948882601</v>
      </c>
      <c r="I27" s="98">
        <v>61.777646532612721</v>
      </c>
      <c r="J27" s="98">
        <v>60.898413843198632</v>
      </c>
      <c r="K27" s="98">
        <v>57.452553696787383</v>
      </c>
      <c r="L27" s="98">
        <v>62.838846308725962</v>
      </c>
      <c r="M27" s="98">
        <v>54.980611022453495</v>
      </c>
      <c r="N27" s="98">
        <v>56.997560833982412</v>
      </c>
      <c r="O27" s="98">
        <v>54.541643200961225</v>
      </c>
      <c r="P27" s="98">
        <v>49.028673783722418</v>
      </c>
      <c r="Q27" s="98">
        <v>48.78690578737217</v>
      </c>
      <c r="R27" s="98">
        <v>54.596731227432542</v>
      </c>
      <c r="S27" s="98">
        <v>44.464806573316018</v>
      </c>
      <c r="T27" s="98">
        <v>56.440810071768929</v>
      </c>
      <c r="U27" s="98">
        <v>48.403304869761499</v>
      </c>
      <c r="V27" s="98">
        <v>48.964892299014359</v>
      </c>
      <c r="W27" s="98">
        <v>52.605424305735824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40.027765969626195</v>
      </c>
      <c r="C28" s="122">
        <f t="shared" si="13"/>
        <v>53.151739867184773</v>
      </c>
      <c r="D28" s="122">
        <f t="shared" si="13"/>
        <v>44.655628651646587</v>
      </c>
      <c r="E28" s="122">
        <f t="shared" si="13"/>
        <v>84.243581764604656</v>
      </c>
      <c r="F28" s="122">
        <f t="shared" si="13"/>
        <v>72.127013263241025</v>
      </c>
      <c r="G28" s="122">
        <f t="shared" si="13"/>
        <v>107.20559414956058</v>
      </c>
      <c r="H28" s="122">
        <f t="shared" si="13"/>
        <v>128.66946662941496</v>
      </c>
      <c r="I28" s="122">
        <f t="shared" si="13"/>
        <v>88.368688860859379</v>
      </c>
      <c r="J28" s="122">
        <f t="shared" si="13"/>
        <v>116.17696209316696</v>
      </c>
      <c r="K28" s="122">
        <f t="shared" si="13"/>
        <v>200.54769544225496</v>
      </c>
      <c r="L28" s="122">
        <f t="shared" si="13"/>
        <v>215.16439961969701</v>
      </c>
      <c r="M28" s="122">
        <f t="shared" si="13"/>
        <v>230.78751258554158</v>
      </c>
      <c r="N28" s="122">
        <f t="shared" si="13"/>
        <v>235.14804138505156</v>
      </c>
      <c r="O28" s="122">
        <f t="shared" si="13"/>
        <v>230.89154103330648</v>
      </c>
      <c r="P28" s="122">
        <f t="shared" si="13"/>
        <v>192.41511504515594</v>
      </c>
      <c r="Q28" s="122">
        <f t="shared" si="13"/>
        <v>280.07051528492667</v>
      </c>
      <c r="R28" s="122">
        <f t="shared" si="13"/>
        <v>259.7455464914064</v>
      </c>
      <c r="S28" s="122">
        <f t="shared" si="13"/>
        <v>283.17111781259803</v>
      </c>
      <c r="T28" s="122">
        <f t="shared" si="13"/>
        <v>238.67422287865844</v>
      </c>
      <c r="U28" s="122">
        <f t="shared" si="13"/>
        <v>246.87911753148379</v>
      </c>
      <c r="V28" s="122">
        <f t="shared" si="13"/>
        <v>241.60786824644407</v>
      </c>
      <c r="W28" s="122">
        <f t="shared" si="13"/>
        <v>227.61138744943636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40.027765969626195</v>
      </c>
      <c r="C29" s="98">
        <f>IF(RES_hhdet_tes!C29=0,0,RES_hhdet_tes!C29*1000*11630/RES_hhdet_num!C24)</f>
        <v>53.151739867184773</v>
      </c>
      <c r="D29" s="98">
        <f>IF(RES_hhdet_tes!D29=0,0,RES_hhdet_tes!D29*1000*11630/RES_hhdet_num!D24)</f>
        <v>44.655628651646587</v>
      </c>
      <c r="E29" s="98">
        <f>IF(RES_hhdet_tes!E29=0,0,RES_hhdet_tes!E29*1000*11630/RES_hhdet_num!E24)</f>
        <v>84.243581764604656</v>
      </c>
      <c r="F29" s="98">
        <f>IF(RES_hhdet_tes!F29=0,0,RES_hhdet_tes!F29*1000*11630/RES_hhdet_num!F24)</f>
        <v>72.127013263241025</v>
      </c>
      <c r="G29" s="98">
        <f>IF(RES_hhdet_tes!G29=0,0,RES_hhdet_tes!G29*1000*11630/RES_hhdet_num!G24)</f>
        <v>107.20559414956058</v>
      </c>
      <c r="H29" s="98">
        <f>IF(RES_hhdet_tes!H29=0,0,RES_hhdet_tes!H29*1000*11630/RES_hhdet_num!H24)</f>
        <v>128.66946662941496</v>
      </c>
      <c r="I29" s="98">
        <f>IF(RES_hhdet_tes!I29=0,0,RES_hhdet_tes!I29*1000*11630/RES_hhdet_num!I24)</f>
        <v>88.368688860859379</v>
      </c>
      <c r="J29" s="98">
        <f>IF(RES_hhdet_tes!J29=0,0,RES_hhdet_tes!J29*1000*11630/RES_hhdet_num!J24)</f>
        <v>116.17696209316696</v>
      </c>
      <c r="K29" s="98">
        <f>IF(RES_hhdet_tes!K29=0,0,RES_hhdet_tes!K29*1000*11630/RES_hhdet_num!K24)</f>
        <v>200.54769544225496</v>
      </c>
      <c r="L29" s="98">
        <f>IF(RES_hhdet_tes!L29=0,0,RES_hhdet_tes!L29*1000*11630/RES_hhdet_num!L24)</f>
        <v>215.16439961969701</v>
      </c>
      <c r="M29" s="98">
        <f>IF(RES_hhdet_tes!M29=0,0,RES_hhdet_tes!M29*1000*11630/RES_hhdet_num!M24)</f>
        <v>230.78751258554158</v>
      </c>
      <c r="N29" s="98">
        <f>IF(RES_hhdet_tes!N29=0,0,RES_hhdet_tes!N29*1000*11630/RES_hhdet_num!N24)</f>
        <v>235.14804138505156</v>
      </c>
      <c r="O29" s="98">
        <f>IF(RES_hhdet_tes!O29=0,0,RES_hhdet_tes!O29*1000*11630/RES_hhdet_num!O24)</f>
        <v>230.89154103330648</v>
      </c>
      <c r="P29" s="98">
        <f>IF(RES_hhdet_tes!P29=0,0,RES_hhdet_tes!P29*1000*11630/RES_hhdet_num!P24)</f>
        <v>192.41511504515594</v>
      </c>
      <c r="Q29" s="98">
        <f>IF(RES_hhdet_tes!Q29=0,0,RES_hhdet_tes!Q29*1000*11630/RES_hhdet_num!Q24)</f>
        <v>280.07051528492667</v>
      </c>
      <c r="R29" s="98">
        <f>IF(RES_hhdet_tes!R29=0,0,RES_hhdet_tes!R29*1000*11630/RES_hhdet_num!R24)</f>
        <v>259.7455464914064</v>
      </c>
      <c r="S29" s="98">
        <f>IF(RES_hhdet_tes!S29=0,0,RES_hhdet_tes!S29*1000*11630/RES_hhdet_num!S24)</f>
        <v>283.17111781259803</v>
      </c>
      <c r="T29" s="98">
        <f>IF(RES_hhdet_tes!T29=0,0,RES_hhdet_tes!T29*1000*11630/RES_hhdet_num!T24)</f>
        <v>238.67422287865844</v>
      </c>
      <c r="U29" s="98">
        <f>IF(RES_hhdet_tes!U29=0,0,RES_hhdet_tes!U29*1000*11630/RES_hhdet_num!U24)</f>
        <v>246.87911753148379</v>
      </c>
      <c r="V29" s="98">
        <f>IF(RES_hhdet_tes!V29=0,0,RES_hhdet_tes!V29*1000*11630/RES_hhdet_num!V24)</f>
        <v>241.60786824644407</v>
      </c>
      <c r="W29" s="98">
        <f>IF(RES_hhdet_tes!W29=0,0,RES_hhdet_tes!W29*1000*11630/RES_hhdet_num!W24)</f>
        <v>227.61138744943636</v>
      </c>
      <c r="DA29" s="63" t="s">
        <v>2436</v>
      </c>
    </row>
    <row r="30" spans="1:105" ht="12" customHeight="1" x14ac:dyDescent="0.25">
      <c r="A30" s="121" t="s">
        <v>55</v>
      </c>
      <c r="B30" s="122">
        <v>691.56419314771199</v>
      </c>
      <c r="C30" s="122">
        <v>707.09155966707738</v>
      </c>
      <c r="D30" s="122">
        <v>702.41299380502096</v>
      </c>
      <c r="E30" s="122">
        <v>670.09467300915207</v>
      </c>
      <c r="F30" s="122">
        <v>677.22746874857262</v>
      </c>
      <c r="G30" s="122">
        <v>709.06348596117198</v>
      </c>
      <c r="H30" s="122">
        <v>714.27938152738625</v>
      </c>
      <c r="I30" s="122">
        <v>723.2661947345473</v>
      </c>
      <c r="J30" s="122">
        <v>728.7224251237617</v>
      </c>
      <c r="K30" s="122">
        <v>714.15418065945664</v>
      </c>
      <c r="L30" s="122">
        <v>751.66349432815798</v>
      </c>
      <c r="M30" s="122">
        <v>779.53622542744461</v>
      </c>
      <c r="N30" s="122">
        <v>774.68049559031363</v>
      </c>
      <c r="O30" s="122">
        <v>789.01246500925799</v>
      </c>
      <c r="P30" s="122">
        <v>821.05796852806156</v>
      </c>
      <c r="Q30" s="122">
        <v>796.03036765073091</v>
      </c>
      <c r="R30" s="122">
        <v>837.61379461720742</v>
      </c>
      <c r="S30" s="122">
        <v>886.52047276707845</v>
      </c>
      <c r="T30" s="122">
        <v>907.07639452757235</v>
      </c>
      <c r="U30" s="122">
        <v>902.43182875166656</v>
      </c>
      <c r="V30" s="122">
        <v>914.40850770236921</v>
      </c>
      <c r="W30" s="122">
        <v>967.52676584943288</v>
      </c>
      <c r="DA30" s="130" t="s">
        <v>2437</v>
      </c>
    </row>
    <row r="31" spans="1:105" ht="12" customHeight="1" x14ac:dyDescent="0.25">
      <c r="A31" s="97" t="s">
        <v>141</v>
      </c>
      <c r="B31" s="98">
        <v>702.46849251329013</v>
      </c>
      <c r="C31" s="98">
        <v>698.03570041751254</v>
      </c>
      <c r="D31" s="98">
        <v>702.63503039379475</v>
      </c>
      <c r="E31" s="98">
        <v>673.43538914981241</v>
      </c>
      <c r="F31" s="98">
        <v>681.00143367198189</v>
      </c>
      <c r="G31" s="98">
        <v>718.3152272425541</v>
      </c>
      <c r="H31" s="98">
        <v>702.44367632206649</v>
      </c>
      <c r="I31" s="98">
        <v>718.83184641776484</v>
      </c>
      <c r="J31" s="98">
        <v>729.221113390563</v>
      </c>
      <c r="K31" s="98">
        <v>718.81128740763461</v>
      </c>
      <c r="L31" s="98">
        <v>751.77081574722513</v>
      </c>
      <c r="M31" s="98">
        <v>768.88232285430047</v>
      </c>
      <c r="N31" s="98">
        <v>771.09150163459788</v>
      </c>
      <c r="O31" s="98">
        <v>809.63174341605168</v>
      </c>
      <c r="P31" s="98">
        <v>822.0717993303</v>
      </c>
      <c r="Q31" s="98">
        <v>811.27604091508238</v>
      </c>
      <c r="R31" s="98">
        <v>851.3381997530638</v>
      </c>
      <c r="S31" s="98">
        <v>900.89164358990797</v>
      </c>
      <c r="T31" s="98">
        <v>915.69276167822716</v>
      </c>
      <c r="U31" s="98">
        <v>882.17394776352421</v>
      </c>
      <c r="V31" s="98">
        <v>897.31422873591134</v>
      </c>
      <c r="W31" s="98">
        <v>981.29028378940166</v>
      </c>
      <c r="DA31" s="63" t="s">
        <v>2438</v>
      </c>
    </row>
    <row r="32" spans="1:105" ht="12" customHeight="1" x14ac:dyDescent="0.25">
      <c r="A32" s="97" t="s">
        <v>140</v>
      </c>
      <c r="B32" s="98">
        <v>702.46849251329013</v>
      </c>
      <c r="C32" s="98">
        <v>698.00809848806637</v>
      </c>
      <c r="D32" s="98">
        <v>702.59183940013293</v>
      </c>
      <c r="E32" s="98">
        <v>673.45226686734134</v>
      </c>
      <c r="F32" s="98">
        <v>681.04037287066171</v>
      </c>
      <c r="G32" s="98">
        <v>718.36449088926281</v>
      </c>
      <c r="H32" s="98">
        <v>702.45645149656696</v>
      </c>
      <c r="I32" s="98">
        <v>718.90829349390378</v>
      </c>
      <c r="J32" s="98">
        <v>729.12704765260321</v>
      </c>
      <c r="K32" s="98">
        <v>718.53880280463045</v>
      </c>
      <c r="L32" s="98">
        <v>751.30110998759949</v>
      </c>
      <c r="M32" s="98">
        <v>768.23539865241571</v>
      </c>
      <c r="N32" s="98">
        <v>770.58865959306786</v>
      </c>
      <c r="O32" s="98">
        <v>809.41894126557099</v>
      </c>
      <c r="P32" s="98">
        <v>821.95931271288646</v>
      </c>
      <c r="Q32" s="98">
        <v>811.04256852307867</v>
      </c>
      <c r="R32" s="98">
        <v>851.20816479855421</v>
      </c>
      <c r="S32" s="98">
        <v>900.83971780799106</v>
      </c>
      <c r="T32" s="98">
        <v>915.57498163887033</v>
      </c>
      <c r="U32" s="98">
        <v>881.63185588728925</v>
      </c>
      <c r="V32" s="98">
        <v>896.95794118821425</v>
      </c>
      <c r="W32" s="98">
        <v>980.96037231687922</v>
      </c>
      <c r="DA32" s="63" t="s">
        <v>2439</v>
      </c>
    </row>
    <row r="33" spans="1:105" ht="12" customHeight="1" x14ac:dyDescent="0.25">
      <c r="A33" s="100" t="s">
        <v>50</v>
      </c>
      <c r="B33" s="101">
        <v>79.147787937079144</v>
      </c>
      <c r="C33" s="101">
        <v>152.14277208888745</v>
      </c>
      <c r="D33" s="101">
        <v>64.304953162408594</v>
      </c>
      <c r="E33" s="101">
        <v>39.760741558290199</v>
      </c>
      <c r="F33" s="101">
        <v>53.455496539380171</v>
      </c>
      <c r="G33" s="101">
        <v>56.433163257446282</v>
      </c>
      <c r="H33" s="101">
        <v>73.234814616755301</v>
      </c>
      <c r="I33" s="101">
        <v>64.234415609665135</v>
      </c>
      <c r="J33" s="101">
        <v>62.063050107754336</v>
      </c>
      <c r="K33" s="101">
        <v>58.585168555807556</v>
      </c>
      <c r="L33" s="101">
        <v>59.389469029829002</v>
      </c>
      <c r="M33" s="101">
        <v>86.086041789098601</v>
      </c>
      <c r="N33" s="101">
        <v>61.799208405207864</v>
      </c>
      <c r="O33" s="101">
        <v>45.700908229710599</v>
      </c>
      <c r="P33" s="101">
        <v>80.920217479445753</v>
      </c>
      <c r="Q33" s="101">
        <v>27.65537797715978</v>
      </c>
      <c r="R33" s="101">
        <v>38.659309195420775</v>
      </c>
      <c r="S33" s="101">
        <v>62.8475883307744</v>
      </c>
      <c r="T33" s="101">
        <v>71.019347403729867</v>
      </c>
      <c r="U33" s="101">
        <v>82.385128048975773</v>
      </c>
      <c r="V33" s="101">
        <v>69.538891662495672</v>
      </c>
      <c r="W33" s="101">
        <v>65.362169891977416</v>
      </c>
      <c r="DA33" s="131" t="s">
        <v>2440</v>
      </c>
    </row>
    <row r="34" spans="1:105" ht="12" customHeight="1" x14ac:dyDescent="0.25">
      <c r="A34" s="103" t="s">
        <v>52</v>
      </c>
      <c r="B34" s="104">
        <v>623.32070457621091</v>
      </c>
      <c r="C34" s="104">
        <v>545.86532639917891</v>
      </c>
      <c r="D34" s="104">
        <v>638.28688623772427</v>
      </c>
      <c r="E34" s="104">
        <v>633.69152530905126</v>
      </c>
      <c r="F34" s="104">
        <v>627.58487633128152</v>
      </c>
      <c r="G34" s="104">
        <v>661.93132763181654</v>
      </c>
      <c r="H34" s="104">
        <v>629.22163687981163</v>
      </c>
      <c r="I34" s="104">
        <v>654.67387788423866</v>
      </c>
      <c r="J34" s="104">
        <v>667.06399754484892</v>
      </c>
      <c r="K34" s="104">
        <v>659.95363424882305</v>
      </c>
      <c r="L34" s="104">
        <v>691.91164095777049</v>
      </c>
      <c r="M34" s="104">
        <v>682.14935686331705</v>
      </c>
      <c r="N34" s="104">
        <v>708.78945118785998</v>
      </c>
      <c r="O34" s="104">
        <v>763.71803303586046</v>
      </c>
      <c r="P34" s="104">
        <v>741.03909523344055</v>
      </c>
      <c r="Q34" s="104">
        <v>783.38719054591888</v>
      </c>
      <c r="R34" s="104">
        <v>812.54885560313346</v>
      </c>
      <c r="S34" s="104">
        <v>837.99212947721674</v>
      </c>
      <c r="T34" s="104">
        <v>844.55563423514047</v>
      </c>
      <c r="U34" s="104">
        <v>799.24672783831352</v>
      </c>
      <c r="V34" s="104">
        <v>827.41904952571849</v>
      </c>
      <c r="W34" s="104">
        <v>915.59820242490184</v>
      </c>
      <c r="DA34" s="132" t="s">
        <v>2441</v>
      </c>
    </row>
    <row r="35" spans="1:105" ht="12" customHeight="1" x14ac:dyDescent="0.25">
      <c r="A35" s="106" t="s">
        <v>122</v>
      </c>
      <c r="B35" s="101">
        <v>620.4282725832611</v>
      </c>
      <c r="C35" s="101">
        <v>756.04382948996022</v>
      </c>
      <c r="D35" s="101">
        <v>701.40667593319654</v>
      </c>
      <c r="E35" s="101">
        <v>655.49858799361971</v>
      </c>
      <c r="F35" s="101">
        <v>663.39307591294062</v>
      </c>
      <c r="G35" s="101">
        <v>685.45081571104822</v>
      </c>
      <c r="H35" s="101">
        <v>736.36935456264177</v>
      </c>
      <c r="I35" s="101">
        <v>729.94251629112921</v>
      </c>
      <c r="J35" s="101">
        <v>727.97958607202145</v>
      </c>
      <c r="K35" s="101">
        <v>708.40512693230437</v>
      </c>
      <c r="L35" s="101">
        <v>751.50200351886485</v>
      </c>
      <c r="M35" s="101">
        <v>789.94679391976535</v>
      </c>
      <c r="N35" s="101">
        <v>778.09359762619749</v>
      </c>
      <c r="O35" s="101">
        <v>771.10260774675805</v>
      </c>
      <c r="P35" s="101">
        <v>819.42289462212375</v>
      </c>
      <c r="Q35" s="101">
        <v>780.54163105693806</v>
      </c>
      <c r="R35" s="101">
        <v>822.14087012271523</v>
      </c>
      <c r="S35" s="101">
        <v>870.30486679077194</v>
      </c>
      <c r="T35" s="101">
        <v>897.91308300268668</v>
      </c>
      <c r="U35" s="101">
        <v>919.36158535047014</v>
      </c>
      <c r="V35" s="101">
        <v>928.04834323566115</v>
      </c>
      <c r="W35" s="101">
        <v>958.12264674179835</v>
      </c>
      <c r="DA35" s="131" t="s">
        <v>2442</v>
      </c>
    </row>
    <row r="36" spans="1:105" ht="12" customHeight="1" x14ac:dyDescent="0.25">
      <c r="A36" s="107" t="s">
        <v>121</v>
      </c>
      <c r="B36" s="104">
        <v>620.42827258326122</v>
      </c>
      <c r="C36" s="104">
        <v>755.93555793260896</v>
      </c>
      <c r="D36" s="104">
        <v>701.26523329921372</v>
      </c>
      <c r="E36" s="104">
        <v>655.61432857696445</v>
      </c>
      <c r="F36" s="104">
        <v>663.57945678020951</v>
      </c>
      <c r="G36" s="104">
        <v>685.58375708984022</v>
      </c>
      <c r="H36" s="104">
        <v>736.50014770376333</v>
      </c>
      <c r="I36" s="104">
        <v>730.08815618551148</v>
      </c>
      <c r="J36" s="104">
        <v>728.27109193072022</v>
      </c>
      <c r="K36" s="104">
        <v>708.77523831644555</v>
      </c>
      <c r="L36" s="104">
        <v>751.65079139540728</v>
      </c>
      <c r="M36" s="104">
        <v>789.27767248484952</v>
      </c>
      <c r="N36" s="104">
        <v>777.34027569274201</v>
      </c>
      <c r="O36" s="104">
        <v>770.85397048785785</v>
      </c>
      <c r="P36" s="104">
        <v>821.2326568604318</v>
      </c>
      <c r="Q36" s="104">
        <v>783.88398838332341</v>
      </c>
      <c r="R36" s="104">
        <v>827.57397268213958</v>
      </c>
      <c r="S36" s="104">
        <v>876.05801809789148</v>
      </c>
      <c r="T36" s="104">
        <v>900.98179893787267</v>
      </c>
      <c r="U36" s="104">
        <v>919.12483890530712</v>
      </c>
      <c r="V36" s="104">
        <v>926.39802227048528</v>
      </c>
      <c r="W36" s="104">
        <v>956.52711086608781</v>
      </c>
      <c r="DA36" s="132" t="s">
        <v>2443</v>
      </c>
    </row>
    <row r="37" spans="1:105" ht="12" customHeight="1" x14ac:dyDescent="0.25">
      <c r="A37" s="108" t="s">
        <v>53</v>
      </c>
      <c r="B37" s="98">
        <v>67.899276752090231</v>
      </c>
      <c r="C37" s="98">
        <v>163.98519120889813</v>
      </c>
      <c r="D37" s="98">
        <v>64.11037496204932</v>
      </c>
      <c r="E37" s="98">
        <v>37.862307809687479</v>
      </c>
      <c r="F37" s="98">
        <v>51.697264096663758</v>
      </c>
      <c r="G37" s="98">
        <v>53.33231819949593</v>
      </c>
      <c r="H37" s="98">
        <v>77.392304195133548</v>
      </c>
      <c r="I37" s="98">
        <v>65.404985541679537</v>
      </c>
      <c r="J37" s="98">
        <v>61.846793810694706</v>
      </c>
      <c r="K37" s="98">
        <v>57.20884558251251</v>
      </c>
      <c r="L37" s="98">
        <v>58.93773658690403</v>
      </c>
      <c r="M37" s="98">
        <v>87.648707446676525</v>
      </c>
      <c r="N37" s="98">
        <v>62.316338712354465</v>
      </c>
      <c r="O37" s="98">
        <v>41.286774213312334</v>
      </c>
      <c r="P37" s="98">
        <v>81.316204106745786</v>
      </c>
      <c r="Q37" s="98">
        <v>22.707978519734169</v>
      </c>
      <c r="R37" s="98">
        <v>33.559482528313325</v>
      </c>
      <c r="S37" s="98">
        <v>59.603809362094793</v>
      </c>
      <c r="T37" s="98">
        <v>69.154640800722333</v>
      </c>
      <c r="U37" s="98">
        <v>88.209607142974704</v>
      </c>
      <c r="V37" s="98">
        <v>73.427439977842084</v>
      </c>
      <c r="W37" s="98">
        <v>61.566067085531841</v>
      </c>
      <c r="DA37" s="63" t="s">
        <v>2444</v>
      </c>
    </row>
    <row r="38" spans="1:105" ht="12" customHeight="1" x14ac:dyDescent="0.25">
      <c r="A38" s="108" t="s">
        <v>52</v>
      </c>
      <c r="B38" s="98">
        <v>552.52899583117107</v>
      </c>
      <c r="C38" s="98">
        <v>591.95036672371089</v>
      </c>
      <c r="D38" s="98">
        <v>637.15485833716434</v>
      </c>
      <c r="E38" s="98">
        <v>617.75202076727692</v>
      </c>
      <c r="F38" s="98">
        <v>611.88219268354567</v>
      </c>
      <c r="G38" s="98">
        <v>632.25143889034428</v>
      </c>
      <c r="H38" s="98">
        <v>659.10784350862968</v>
      </c>
      <c r="I38" s="98">
        <v>664.68317064383211</v>
      </c>
      <c r="J38" s="98">
        <v>666.42429812002536</v>
      </c>
      <c r="K38" s="98">
        <v>651.56639273393318</v>
      </c>
      <c r="L38" s="98">
        <v>692.71305480850333</v>
      </c>
      <c r="M38" s="98">
        <v>701.62896503817285</v>
      </c>
      <c r="N38" s="98">
        <v>715.02393698038748</v>
      </c>
      <c r="O38" s="98">
        <v>729.56719627454561</v>
      </c>
      <c r="P38" s="98">
        <v>739.91645275368603</v>
      </c>
      <c r="Q38" s="98">
        <v>761.17600986358934</v>
      </c>
      <c r="R38" s="98">
        <v>794.01449015382627</v>
      </c>
      <c r="S38" s="98">
        <v>816.45420873579667</v>
      </c>
      <c r="T38" s="98">
        <v>831.82715813715049</v>
      </c>
      <c r="U38" s="98">
        <v>830.91523176233238</v>
      </c>
      <c r="V38" s="98">
        <v>852.97058229264337</v>
      </c>
      <c r="W38" s="98">
        <v>894.96104378055622</v>
      </c>
      <c r="DA38" s="63" t="s">
        <v>2445</v>
      </c>
    </row>
    <row r="39" spans="1:105" ht="12" customHeight="1" x14ac:dyDescent="0.25">
      <c r="A39" s="121" t="s">
        <v>54</v>
      </c>
      <c r="B39" s="122">
        <v>383.80287685407131</v>
      </c>
      <c r="C39" s="122">
        <v>427.23679340767336</v>
      </c>
      <c r="D39" s="122">
        <v>425.5134733217929</v>
      </c>
      <c r="E39" s="122">
        <v>434.64670741307015</v>
      </c>
      <c r="F39" s="122">
        <v>433.66422215048931</v>
      </c>
      <c r="G39" s="122">
        <v>446.46146607664849</v>
      </c>
      <c r="H39" s="122">
        <v>511.59465059462144</v>
      </c>
      <c r="I39" s="122">
        <v>509.18728542412202</v>
      </c>
      <c r="J39" s="122">
        <v>503.17875519930368</v>
      </c>
      <c r="K39" s="122">
        <v>485.26912131457846</v>
      </c>
      <c r="L39" s="122">
        <v>505.92649566708081</v>
      </c>
      <c r="M39" s="122">
        <v>472.24115938018883</v>
      </c>
      <c r="N39" s="122">
        <v>457.22203097676083</v>
      </c>
      <c r="O39" s="122">
        <v>404.88074144806961</v>
      </c>
      <c r="P39" s="122">
        <v>452.66017521150877</v>
      </c>
      <c r="Q39" s="122">
        <v>448.03144743367989</v>
      </c>
      <c r="R39" s="122">
        <v>454.55357338029421</v>
      </c>
      <c r="S39" s="122">
        <v>467.2715293322434</v>
      </c>
      <c r="T39" s="122">
        <v>507.59819427438629</v>
      </c>
      <c r="U39" s="122">
        <v>478.30975902316993</v>
      </c>
      <c r="V39" s="122">
        <v>478.37608977654867</v>
      </c>
      <c r="W39" s="122">
        <v>491.96219410579363</v>
      </c>
      <c r="DA39" s="130" t="s">
        <v>2446</v>
      </c>
    </row>
    <row r="40" spans="1:105" ht="12" customHeight="1" x14ac:dyDescent="0.25">
      <c r="A40" s="97" t="s">
        <v>50</v>
      </c>
      <c r="B40" s="98">
        <v>398.89794571350245</v>
      </c>
      <c r="C40" s="98">
        <v>410.19787031044189</v>
      </c>
      <c r="D40" s="98">
        <v>423.588961942776</v>
      </c>
      <c r="E40" s="98">
        <v>432.51204891108239</v>
      </c>
      <c r="F40" s="98">
        <v>444.82989343088838</v>
      </c>
      <c r="G40" s="98">
        <v>462.63628233351142</v>
      </c>
      <c r="H40" s="98">
        <v>480.83103610321666</v>
      </c>
      <c r="I40" s="98">
        <v>500.11688307892922</v>
      </c>
      <c r="J40" s="98">
        <v>505.57729349914536</v>
      </c>
      <c r="K40" s="98">
        <v>495.28488682062243</v>
      </c>
      <c r="L40" s="98">
        <v>491.81988700517178</v>
      </c>
      <c r="M40" s="98">
        <v>467.92521379134388</v>
      </c>
      <c r="N40" s="98">
        <v>452.67416904954791</v>
      </c>
      <c r="O40" s="98">
        <v>441.32791109208512</v>
      </c>
      <c r="P40" s="98">
        <v>440.23989337963781</v>
      </c>
      <c r="Q40" s="98">
        <v>447.55367303626031</v>
      </c>
      <c r="R40" s="98">
        <v>461.15342601164792</v>
      </c>
      <c r="S40" s="98">
        <v>480.66424407025585</v>
      </c>
      <c r="T40" s="98">
        <v>512.08688603557846</v>
      </c>
      <c r="U40" s="98">
        <v>463.26755627232023</v>
      </c>
      <c r="V40" s="98">
        <v>465.91392694763363</v>
      </c>
      <c r="W40" s="98">
        <v>500.58353903324559</v>
      </c>
      <c r="DA40" s="63" t="s">
        <v>2447</v>
      </c>
    </row>
    <row r="41" spans="1:105" ht="12" customHeight="1" x14ac:dyDescent="0.25">
      <c r="A41" s="109" t="s">
        <v>120</v>
      </c>
      <c r="B41" s="33">
        <v>376.49644156652681</v>
      </c>
      <c r="C41" s="33">
        <v>435.1530689339429</v>
      </c>
      <c r="D41" s="33">
        <v>426.38602696065209</v>
      </c>
      <c r="E41" s="33">
        <v>435.58287069260302</v>
      </c>
      <c r="F41" s="33">
        <v>428.96561003689681</v>
      </c>
      <c r="G41" s="33">
        <v>440.14592485985855</v>
      </c>
      <c r="H41" s="33">
        <v>522.25029365306739</v>
      </c>
      <c r="I41" s="33">
        <v>512.1415534084631</v>
      </c>
      <c r="J41" s="33">
        <v>502.41971218332054</v>
      </c>
      <c r="K41" s="33">
        <v>482.14213071906642</v>
      </c>
      <c r="L41" s="33">
        <v>510.26465285007396</v>
      </c>
      <c r="M41" s="33">
        <v>473.5821159844001</v>
      </c>
      <c r="N41" s="33">
        <v>458.64409105276178</v>
      </c>
      <c r="O41" s="33">
        <v>393.44732952746853</v>
      </c>
      <c r="P41" s="33">
        <v>456.5790536351883</v>
      </c>
      <c r="Q41" s="33">
        <v>448.17792069731468</v>
      </c>
      <c r="R41" s="33">
        <v>452.56121855301689</v>
      </c>
      <c r="S41" s="33">
        <v>463.31844315532868</v>
      </c>
      <c r="T41" s="33">
        <v>506.34626806830823</v>
      </c>
      <c r="U41" s="33">
        <v>482.19996045718608</v>
      </c>
      <c r="V41" s="33">
        <v>481.31991014772001</v>
      </c>
      <c r="W41" s="33">
        <v>489.96079766021512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3718.8744218613119</v>
      </c>
      <c r="C43" s="117">
        <f t="shared" si="14"/>
        <v>3946.9938560926662</v>
      </c>
      <c r="D43" s="117">
        <f t="shared" si="14"/>
        <v>3891.1275127006465</v>
      </c>
      <c r="E43" s="117">
        <f t="shared" si="14"/>
        <v>4256.2342814797148</v>
      </c>
      <c r="F43" s="117">
        <f t="shared" si="14"/>
        <v>4662.2079165551468</v>
      </c>
      <c r="G43" s="117">
        <f t="shared" si="14"/>
        <v>4807.8162665210048</v>
      </c>
      <c r="H43" s="117">
        <f t="shared" si="14"/>
        <v>4693.8344734042439</v>
      </c>
      <c r="I43" s="117">
        <f t="shared" si="14"/>
        <v>4719.1847404438904</v>
      </c>
      <c r="J43" s="117">
        <f t="shared" si="14"/>
        <v>4750.06352373952</v>
      </c>
      <c r="K43" s="117">
        <f t="shared" si="14"/>
        <v>4827.8950417194583</v>
      </c>
      <c r="L43" s="117">
        <f t="shared" si="14"/>
        <v>5202.2653085643633</v>
      </c>
      <c r="M43" s="117">
        <f t="shared" si="14"/>
        <v>4756.4955768148375</v>
      </c>
      <c r="N43" s="117">
        <f t="shared" si="14"/>
        <v>4574.1152160884467</v>
      </c>
      <c r="O43" s="117">
        <f t="shared" si="14"/>
        <v>4548.9651608397489</v>
      </c>
      <c r="P43" s="117">
        <f t="shared" si="14"/>
        <v>4428.0962364582228</v>
      </c>
      <c r="Q43" s="117">
        <f t="shared" si="14"/>
        <v>4938.0111247866334</v>
      </c>
      <c r="R43" s="117">
        <f t="shared" ref="R43:V43" si="15">R44+R47+R49+R58</f>
        <v>4492.3165178366016</v>
      </c>
      <c r="S43" s="117">
        <f t="shared" si="15"/>
        <v>4650.230550273006</v>
      </c>
      <c r="T43" s="117">
        <f t="shared" si="15"/>
        <v>4989.9024456759071</v>
      </c>
      <c r="U43" s="117">
        <f t="shared" si="15"/>
        <v>4647.0657370481058</v>
      </c>
      <c r="V43" s="117">
        <f t="shared" si="15"/>
        <v>4931.6718541764367</v>
      </c>
      <c r="W43" s="117">
        <f t="shared" ref="W43" si="16">W44+W47+W49+W58</f>
        <v>4853.263762153606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2650.1713571773553</v>
      </c>
      <c r="C44" s="122">
        <f t="shared" si="17"/>
        <v>2727.4307959533448</v>
      </c>
      <c r="D44" s="122">
        <f t="shared" si="17"/>
        <v>2724.3806794233983</v>
      </c>
      <c r="E44" s="122">
        <f t="shared" si="17"/>
        <v>3062.0423760034819</v>
      </c>
      <c r="F44" s="122">
        <f t="shared" si="17"/>
        <v>3462.8959850465098</v>
      </c>
      <c r="G44" s="122">
        <f t="shared" si="17"/>
        <v>3524.2535574918497</v>
      </c>
      <c r="H44" s="122">
        <f t="shared" si="17"/>
        <v>3292.2762353726189</v>
      </c>
      <c r="I44" s="122">
        <f t="shared" si="17"/>
        <v>3382.3685262515341</v>
      </c>
      <c r="J44" s="122">
        <f t="shared" si="17"/>
        <v>3388.9957202410637</v>
      </c>
      <c r="K44" s="122">
        <f t="shared" si="17"/>
        <v>3438.4101173265576</v>
      </c>
      <c r="L44" s="122">
        <f t="shared" si="17"/>
        <v>3755.8020515058629</v>
      </c>
      <c r="M44" s="122">
        <f t="shared" si="17"/>
        <v>3315.3696578918339</v>
      </c>
      <c r="N44" s="122">
        <f t="shared" si="17"/>
        <v>3163.8183241715046</v>
      </c>
      <c r="O44" s="122">
        <f t="shared" si="17"/>
        <v>3170.5857720189151</v>
      </c>
      <c r="P44" s="122">
        <f t="shared" si="17"/>
        <v>2982.3163944086587</v>
      </c>
      <c r="Q44" s="122">
        <f t="shared" si="17"/>
        <v>3362.5818934403064</v>
      </c>
      <c r="R44" s="122">
        <f t="shared" ref="R44:V44" si="18">SUM(R45:R46)</f>
        <v>2883.7425309467044</v>
      </c>
      <c r="S44" s="122">
        <f t="shared" si="18"/>
        <v>2926.667254079905</v>
      </c>
      <c r="T44" s="122">
        <f t="shared" si="18"/>
        <v>3260.921573799309</v>
      </c>
      <c r="U44" s="122">
        <f t="shared" si="18"/>
        <v>2958.3700696940095</v>
      </c>
      <c r="V44" s="122">
        <f t="shared" si="18"/>
        <v>3228.1320052149872</v>
      </c>
      <c r="W44" s="122">
        <f t="shared" ref="W44" si="19">SUM(W45:W46)</f>
        <v>3135.0539004308562</v>
      </c>
      <c r="DA44" s="130" t="s">
        <v>2450</v>
      </c>
    </row>
    <row r="45" spans="1:105" ht="12" customHeight="1" x14ac:dyDescent="0.25">
      <c r="A45" s="97" t="s">
        <v>216</v>
      </c>
      <c r="B45" s="98">
        <v>2593.2104866002551</v>
      </c>
      <c r="C45" s="98">
        <v>2668.7703991541694</v>
      </c>
      <c r="D45" s="98">
        <v>2667.6763656936964</v>
      </c>
      <c r="E45" s="98">
        <v>3002.3667734259257</v>
      </c>
      <c r="F45" s="98">
        <v>3395.5614213689641</v>
      </c>
      <c r="G45" s="98">
        <v>3458.017271227422</v>
      </c>
      <c r="H45" s="98">
        <v>3232.8780752137363</v>
      </c>
      <c r="I45" s="98">
        <v>3321.8473177393457</v>
      </c>
      <c r="J45" s="98">
        <v>3329.8238302519298</v>
      </c>
      <c r="K45" s="98">
        <v>3380.5681893996134</v>
      </c>
      <c r="L45" s="98">
        <v>3693.2342602334234</v>
      </c>
      <c r="M45" s="98">
        <v>3259.4875248476596</v>
      </c>
      <c r="N45" s="98">
        <v>3111.1202073372983</v>
      </c>
      <c r="O45" s="98">
        <v>3117.0603914242079</v>
      </c>
      <c r="P45" s="98">
        <v>2931.3776745713863</v>
      </c>
      <c r="Q45" s="98">
        <v>3307.308393101589</v>
      </c>
      <c r="R45" s="98">
        <v>2836.2403915689542</v>
      </c>
      <c r="S45" s="98">
        <v>2879.2484348726407</v>
      </c>
      <c r="T45" s="98">
        <v>3207.7572778516283</v>
      </c>
      <c r="U45" s="98">
        <v>2910.7017197579671</v>
      </c>
      <c r="V45" s="98">
        <v>3176.0363715103199</v>
      </c>
      <c r="W45" s="98">
        <v>3084.2642910757636</v>
      </c>
      <c r="DA45" s="63" t="s">
        <v>2451</v>
      </c>
    </row>
    <row r="46" spans="1:105" ht="12" customHeight="1" x14ac:dyDescent="0.25">
      <c r="A46" s="97" t="s">
        <v>53</v>
      </c>
      <c r="B46" s="98">
        <v>56.960870577100266</v>
      </c>
      <c r="C46" s="98">
        <v>58.660396799175309</v>
      </c>
      <c r="D46" s="98">
        <v>56.70431372970198</v>
      </c>
      <c r="E46" s="98">
        <v>59.675602577556397</v>
      </c>
      <c r="F46" s="98">
        <v>67.334563677545717</v>
      </c>
      <c r="G46" s="98">
        <v>66.236286264427576</v>
      </c>
      <c r="H46" s="98">
        <v>59.398160158882746</v>
      </c>
      <c r="I46" s="98">
        <v>60.521208512188608</v>
      </c>
      <c r="J46" s="98">
        <v>59.171889989134051</v>
      </c>
      <c r="K46" s="98">
        <v>57.841927926944237</v>
      </c>
      <c r="L46" s="98">
        <v>62.567791272439557</v>
      </c>
      <c r="M46" s="98">
        <v>55.882133044174367</v>
      </c>
      <c r="N46" s="98">
        <v>52.698116834206218</v>
      </c>
      <c r="O46" s="98">
        <v>53.525380594707286</v>
      </c>
      <c r="P46" s="98">
        <v>50.938719837272458</v>
      </c>
      <c r="Q46" s="98">
        <v>55.273500338717547</v>
      </c>
      <c r="R46" s="98">
        <v>47.502139377750161</v>
      </c>
      <c r="S46" s="98">
        <v>47.418819207264214</v>
      </c>
      <c r="T46" s="98">
        <v>53.164295947680898</v>
      </c>
      <c r="U46" s="98">
        <v>47.668349936042553</v>
      </c>
      <c r="V46" s="98">
        <v>52.095633704667385</v>
      </c>
      <c r="W46" s="98">
        <v>50.789609355092708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40.027731128658516</v>
      </c>
      <c r="C47" s="122">
        <f t="shared" si="20"/>
        <v>53.661674684874363</v>
      </c>
      <c r="D47" s="122">
        <f t="shared" si="20"/>
        <v>45.331993056524482</v>
      </c>
      <c r="E47" s="122">
        <f t="shared" si="20"/>
        <v>95.476808574654044</v>
      </c>
      <c r="F47" s="122">
        <f t="shared" si="20"/>
        <v>94.50655360377759</v>
      </c>
      <c r="G47" s="122">
        <f t="shared" si="20"/>
        <v>143.4151929180122</v>
      </c>
      <c r="H47" s="122">
        <f t="shared" si="20"/>
        <v>166.02955688136916</v>
      </c>
      <c r="I47" s="122">
        <f t="shared" si="20"/>
        <v>102.26664079523927</v>
      </c>
      <c r="J47" s="122">
        <f t="shared" si="20"/>
        <v>120.78096300520568</v>
      </c>
      <c r="K47" s="122">
        <f t="shared" si="20"/>
        <v>188.24581495831109</v>
      </c>
      <c r="L47" s="122">
        <f t="shared" si="20"/>
        <v>191.94834674091246</v>
      </c>
      <c r="M47" s="122">
        <f t="shared" si="20"/>
        <v>191.60773366114728</v>
      </c>
      <c r="N47" s="122">
        <f t="shared" si="20"/>
        <v>194.36394318740685</v>
      </c>
      <c r="O47" s="122">
        <f t="shared" si="20"/>
        <v>186.5734064834329</v>
      </c>
      <c r="P47" s="122">
        <f t="shared" si="20"/>
        <v>167.443300983456</v>
      </c>
      <c r="Q47" s="122">
        <f t="shared" si="20"/>
        <v>287.09209827290709</v>
      </c>
      <c r="R47" s="122">
        <f t="shared" si="20"/>
        <v>321.68238521469391</v>
      </c>
      <c r="S47" s="122">
        <f t="shared" si="20"/>
        <v>390.96201635238504</v>
      </c>
      <c r="T47" s="122">
        <f t="shared" si="20"/>
        <v>322.57835820916546</v>
      </c>
      <c r="U47" s="122">
        <f t="shared" si="20"/>
        <v>310.27423726870057</v>
      </c>
      <c r="V47" s="122">
        <f t="shared" si="20"/>
        <v>292.9108373166963</v>
      </c>
      <c r="W47" s="122">
        <f t="shared" si="20"/>
        <v>273.47757154029421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40.027731128658516</v>
      </c>
      <c r="C48" s="98">
        <f>IF(RES_hhdet_tes!C48=0,0,RES_hhdet_tes!C48*1000*11630/RES_hhdet_num!C43)</f>
        <v>53.661674684874363</v>
      </c>
      <c r="D48" s="98">
        <f>IF(RES_hhdet_tes!D48=0,0,RES_hhdet_tes!D48*1000*11630/RES_hhdet_num!D43)</f>
        <v>45.331993056524482</v>
      </c>
      <c r="E48" s="98">
        <f>IF(RES_hhdet_tes!E48=0,0,RES_hhdet_tes!E48*1000*11630/RES_hhdet_num!E43)</f>
        <v>95.476808574654044</v>
      </c>
      <c r="F48" s="98">
        <f>IF(RES_hhdet_tes!F48=0,0,RES_hhdet_tes!F48*1000*11630/RES_hhdet_num!F43)</f>
        <v>94.50655360377759</v>
      </c>
      <c r="G48" s="98">
        <f>IF(RES_hhdet_tes!G48=0,0,RES_hhdet_tes!G48*1000*11630/RES_hhdet_num!G43)</f>
        <v>143.4151929180122</v>
      </c>
      <c r="H48" s="98">
        <f>IF(RES_hhdet_tes!H48=0,0,RES_hhdet_tes!H48*1000*11630/RES_hhdet_num!H43)</f>
        <v>166.02955688136916</v>
      </c>
      <c r="I48" s="98">
        <f>IF(RES_hhdet_tes!I48=0,0,RES_hhdet_tes!I48*1000*11630/RES_hhdet_num!I43)</f>
        <v>102.26664079523927</v>
      </c>
      <c r="J48" s="98">
        <f>IF(RES_hhdet_tes!J48=0,0,RES_hhdet_tes!J48*1000*11630/RES_hhdet_num!J43)</f>
        <v>120.78096300520568</v>
      </c>
      <c r="K48" s="98">
        <f>IF(RES_hhdet_tes!K48=0,0,RES_hhdet_tes!K48*1000*11630/RES_hhdet_num!K43)</f>
        <v>188.24581495831109</v>
      </c>
      <c r="L48" s="98">
        <f>IF(RES_hhdet_tes!L48=0,0,RES_hhdet_tes!L48*1000*11630/RES_hhdet_num!L43)</f>
        <v>191.94834674091246</v>
      </c>
      <c r="M48" s="98">
        <f>IF(RES_hhdet_tes!M48=0,0,RES_hhdet_tes!M48*1000*11630/RES_hhdet_num!M43)</f>
        <v>191.60773366114728</v>
      </c>
      <c r="N48" s="98">
        <f>IF(RES_hhdet_tes!N48=0,0,RES_hhdet_tes!N48*1000*11630/RES_hhdet_num!N43)</f>
        <v>194.36394318740685</v>
      </c>
      <c r="O48" s="98">
        <f>IF(RES_hhdet_tes!O48=0,0,RES_hhdet_tes!O48*1000*11630/RES_hhdet_num!O43)</f>
        <v>186.5734064834329</v>
      </c>
      <c r="P48" s="98">
        <f>IF(RES_hhdet_tes!P48=0,0,RES_hhdet_tes!P48*1000*11630/RES_hhdet_num!P43)</f>
        <v>167.443300983456</v>
      </c>
      <c r="Q48" s="98">
        <f>IF(RES_hhdet_tes!Q48=0,0,RES_hhdet_tes!Q48*1000*11630/RES_hhdet_num!Q43)</f>
        <v>287.09209827290709</v>
      </c>
      <c r="R48" s="98">
        <f>IF(RES_hhdet_tes!R48=0,0,RES_hhdet_tes!R48*1000*11630/RES_hhdet_num!R43)</f>
        <v>321.68238521469391</v>
      </c>
      <c r="S48" s="98">
        <f>IF(RES_hhdet_tes!S48=0,0,RES_hhdet_tes!S48*1000*11630/RES_hhdet_num!S43)</f>
        <v>390.96201635238504</v>
      </c>
      <c r="T48" s="98">
        <f>IF(RES_hhdet_tes!T48=0,0,RES_hhdet_tes!T48*1000*11630/RES_hhdet_num!T43)</f>
        <v>322.57835820916546</v>
      </c>
      <c r="U48" s="98">
        <f>IF(RES_hhdet_tes!U48=0,0,RES_hhdet_tes!U48*1000*11630/RES_hhdet_num!U43)</f>
        <v>310.27423726870057</v>
      </c>
      <c r="V48" s="98">
        <f>IF(RES_hhdet_tes!V48=0,0,RES_hhdet_tes!V48*1000*11630/RES_hhdet_num!V43)</f>
        <v>292.9108373166963</v>
      </c>
      <c r="W48" s="98">
        <f>IF(RES_hhdet_tes!W48=0,0,RES_hhdet_tes!W48*1000*11630/RES_hhdet_num!W43)</f>
        <v>273.47757154029421</v>
      </c>
      <c r="DA48" s="63" t="s">
        <v>2454</v>
      </c>
    </row>
    <row r="49" spans="1:105" ht="12" customHeight="1" x14ac:dyDescent="0.25">
      <c r="A49" s="121" t="s">
        <v>55</v>
      </c>
      <c r="B49" s="122">
        <v>644.87245430095084</v>
      </c>
      <c r="C49" s="122">
        <v>738.51305726132387</v>
      </c>
      <c r="D49" s="122">
        <v>695.8819654315588</v>
      </c>
      <c r="E49" s="122">
        <v>664.04516512969383</v>
      </c>
      <c r="F49" s="122">
        <v>671.24572514908857</v>
      </c>
      <c r="G49" s="122">
        <v>693.76359136005601</v>
      </c>
      <c r="H49" s="122">
        <v>724.05383729174605</v>
      </c>
      <c r="I49" s="122">
        <v>725.42628048147606</v>
      </c>
      <c r="J49" s="122">
        <v>737.09268957715574</v>
      </c>
      <c r="K49" s="122">
        <v>715.90785601126379</v>
      </c>
      <c r="L49" s="122">
        <v>748.68264310009783</v>
      </c>
      <c r="M49" s="122">
        <v>777.31315751452803</v>
      </c>
      <c r="N49" s="122">
        <v>758.74461794825197</v>
      </c>
      <c r="O49" s="122">
        <v>786.82528557614012</v>
      </c>
      <c r="P49" s="122">
        <v>825.66545643318466</v>
      </c>
      <c r="Q49" s="122">
        <v>840.30291414214923</v>
      </c>
      <c r="R49" s="122">
        <v>832.37823587239245</v>
      </c>
      <c r="S49" s="122">
        <v>865.39848075955058</v>
      </c>
      <c r="T49" s="122">
        <v>898.81708047905386</v>
      </c>
      <c r="U49" s="122">
        <v>900.06079226704367</v>
      </c>
      <c r="V49" s="122">
        <v>932.19788479386136</v>
      </c>
      <c r="W49" s="122">
        <v>952.80864285926953</v>
      </c>
      <c r="DA49" s="130" t="s">
        <v>2455</v>
      </c>
    </row>
    <row r="50" spans="1:105" ht="12" customHeight="1" x14ac:dyDescent="0.25">
      <c r="A50" s="97" t="s">
        <v>138</v>
      </c>
      <c r="B50" s="98">
        <v>682.26189631076591</v>
      </c>
      <c r="C50" s="98">
        <v>711.44081112930985</v>
      </c>
      <c r="D50" s="98">
        <v>687.22592942007589</v>
      </c>
      <c r="E50" s="98">
        <v>678.91804961610364</v>
      </c>
      <c r="F50" s="98">
        <v>685.49800962517691</v>
      </c>
      <c r="G50" s="98">
        <v>708.55385426020609</v>
      </c>
      <c r="H50" s="98">
        <v>704.55824830930453</v>
      </c>
      <c r="I50" s="98">
        <v>718.35952688836494</v>
      </c>
      <c r="J50" s="98">
        <v>750.55187680909569</v>
      </c>
      <c r="K50" s="98">
        <v>727.03329750254966</v>
      </c>
      <c r="L50" s="98">
        <v>744.12066733564393</v>
      </c>
      <c r="M50" s="98">
        <v>757.47168651457253</v>
      </c>
      <c r="N50" s="98">
        <v>726.50694809432935</v>
      </c>
      <c r="O50" s="98">
        <v>817.02980287506978</v>
      </c>
      <c r="P50" s="98">
        <v>842.17689178837634</v>
      </c>
      <c r="Q50" s="98">
        <v>990.59011577353385</v>
      </c>
      <c r="R50" s="98">
        <v>863.21313738527783</v>
      </c>
      <c r="S50" s="98">
        <v>858.08102609397656</v>
      </c>
      <c r="T50" s="98">
        <v>907.49353185921086</v>
      </c>
      <c r="U50" s="98">
        <v>866.50850860883884</v>
      </c>
      <c r="V50" s="98">
        <v>952.05050209381443</v>
      </c>
      <c r="W50" s="98">
        <v>949.08722697335884</v>
      </c>
      <c r="DA50" s="63" t="s">
        <v>2456</v>
      </c>
    </row>
    <row r="51" spans="1:105" ht="12" customHeight="1" x14ac:dyDescent="0.25">
      <c r="A51" s="97" t="s">
        <v>137</v>
      </c>
      <c r="B51" s="98">
        <v>682.26189631076579</v>
      </c>
      <c r="C51" s="98">
        <v>711.43980196068412</v>
      </c>
      <c r="D51" s="98">
        <v>687.22294123195763</v>
      </c>
      <c r="E51" s="98">
        <v>678.91640908179443</v>
      </c>
      <c r="F51" s="98">
        <v>685.49623151763387</v>
      </c>
      <c r="G51" s="98">
        <v>708.55210618282001</v>
      </c>
      <c r="H51" s="98">
        <v>704.55488726655699</v>
      </c>
      <c r="I51" s="98">
        <v>718.32653043851133</v>
      </c>
      <c r="J51" s="98">
        <v>750.48364295634462</v>
      </c>
      <c r="K51" s="98">
        <v>726.98455463631126</v>
      </c>
      <c r="L51" s="98">
        <v>744.08387926821467</v>
      </c>
      <c r="M51" s="98">
        <v>757.4224655706405</v>
      </c>
      <c r="N51" s="98">
        <v>726.49836077966097</v>
      </c>
      <c r="O51" s="98">
        <v>817.02340276337611</v>
      </c>
      <c r="P51" s="98">
        <v>842.16801527249186</v>
      </c>
      <c r="Q51" s="98">
        <v>990.85664470351821</v>
      </c>
      <c r="R51" s="98">
        <v>863.37768430345022</v>
      </c>
      <c r="S51" s="98">
        <v>858.12103292271854</v>
      </c>
      <c r="T51" s="98">
        <v>907.56288177663703</v>
      </c>
      <c r="U51" s="98">
        <v>866.51762720316162</v>
      </c>
      <c r="V51" s="98">
        <v>952.13052921199403</v>
      </c>
      <c r="W51" s="98">
        <v>949.15233664501466</v>
      </c>
      <c r="DA51" s="63" t="s">
        <v>2457</v>
      </c>
    </row>
    <row r="52" spans="1:105" ht="12" customHeight="1" x14ac:dyDescent="0.25">
      <c r="A52" s="100" t="s">
        <v>216</v>
      </c>
      <c r="B52" s="101">
        <v>76.722323974034992</v>
      </c>
      <c r="C52" s="101">
        <v>155.23425349610042</v>
      </c>
      <c r="D52" s="101">
        <v>63.091906188101632</v>
      </c>
      <c r="E52" s="101">
        <v>40.127945536389767</v>
      </c>
      <c r="F52" s="101">
        <v>53.838008190200057</v>
      </c>
      <c r="G52" s="101">
        <v>55.563151520419773</v>
      </c>
      <c r="H52" s="101">
        <v>73.482680136820747</v>
      </c>
      <c r="I52" s="101">
        <v>64.192669177243474</v>
      </c>
      <c r="J52" s="101">
        <v>64.394261754149454</v>
      </c>
      <c r="K52" s="101">
        <v>59.550017349961685</v>
      </c>
      <c r="L52" s="101">
        <v>58.640884518344187</v>
      </c>
      <c r="M52" s="101">
        <v>85.981391465369896</v>
      </c>
      <c r="N52" s="101">
        <v>57.499978889325654</v>
      </c>
      <c r="O52" s="101">
        <v>46.274197422469527</v>
      </c>
      <c r="P52" s="101">
        <v>83.453674757949358</v>
      </c>
      <c r="Q52" s="101">
        <v>43.117466997733004</v>
      </c>
      <c r="R52" s="101">
        <v>42.779718730718528</v>
      </c>
      <c r="S52" s="101">
        <v>58.266657228187121</v>
      </c>
      <c r="T52" s="101">
        <v>70.185069955868315</v>
      </c>
      <c r="U52" s="101">
        <v>80.147368252347277</v>
      </c>
      <c r="V52" s="101">
        <v>75.899928334985091</v>
      </c>
      <c r="W52" s="101">
        <v>62.073672463417189</v>
      </c>
      <c r="DA52" s="131" t="s">
        <v>2458</v>
      </c>
    </row>
    <row r="53" spans="1:105" ht="12" customHeight="1" x14ac:dyDescent="0.25">
      <c r="A53" s="103" t="s">
        <v>52</v>
      </c>
      <c r="B53" s="104">
        <v>605.53957233673088</v>
      </c>
      <c r="C53" s="104">
        <v>556.20554846458356</v>
      </c>
      <c r="D53" s="104">
        <v>624.13103504385595</v>
      </c>
      <c r="E53" s="104">
        <v>638.78846354540462</v>
      </c>
      <c r="F53" s="104">
        <v>631.6582233274338</v>
      </c>
      <c r="G53" s="104">
        <v>652.98895466240026</v>
      </c>
      <c r="H53" s="104">
        <v>631.07220712973617</v>
      </c>
      <c r="I53" s="104">
        <v>654.13386126126784</v>
      </c>
      <c r="J53" s="104">
        <v>686.08938120219511</v>
      </c>
      <c r="K53" s="104">
        <v>667.43453728634961</v>
      </c>
      <c r="L53" s="104">
        <v>685.44299474987065</v>
      </c>
      <c r="M53" s="104">
        <v>671.44107410527056</v>
      </c>
      <c r="N53" s="104">
        <v>668.99838189033551</v>
      </c>
      <c r="O53" s="104">
        <v>770.74920534090666</v>
      </c>
      <c r="P53" s="104">
        <v>758.71434051454253</v>
      </c>
      <c r="Q53" s="104">
        <v>947.73917770578532</v>
      </c>
      <c r="R53" s="104">
        <v>820.59796557273171</v>
      </c>
      <c r="S53" s="104">
        <v>799.85437569453154</v>
      </c>
      <c r="T53" s="104">
        <v>837.37781182076878</v>
      </c>
      <c r="U53" s="104">
        <v>786.37025895081433</v>
      </c>
      <c r="V53" s="104">
        <v>876.23060087700901</v>
      </c>
      <c r="W53" s="104">
        <v>887.07866418159756</v>
      </c>
      <c r="DA53" s="132" t="s">
        <v>2459</v>
      </c>
    </row>
    <row r="54" spans="1:105" ht="12" customHeight="1" x14ac:dyDescent="0.25">
      <c r="A54" s="106" t="s">
        <v>122</v>
      </c>
      <c r="B54" s="101">
        <v>620.42827258326122</v>
      </c>
      <c r="C54" s="101">
        <v>755.99194855048381</v>
      </c>
      <c r="D54" s="101">
        <v>701.27169831267474</v>
      </c>
      <c r="E54" s="101">
        <v>655.19404250216257</v>
      </c>
      <c r="F54" s="101">
        <v>662.99103708802022</v>
      </c>
      <c r="G54" s="101">
        <v>685.07583005378649</v>
      </c>
      <c r="H54" s="101">
        <v>736.09040436837688</v>
      </c>
      <c r="I54" s="101">
        <v>729.86931123732222</v>
      </c>
      <c r="J54" s="101">
        <v>728.16006374170149</v>
      </c>
      <c r="K54" s="101">
        <v>708.49729159443064</v>
      </c>
      <c r="L54" s="101">
        <v>751.37732706654401</v>
      </c>
      <c r="M54" s="101">
        <v>789.42793627669664</v>
      </c>
      <c r="N54" s="101">
        <v>777.56361116169705</v>
      </c>
      <c r="O54" s="101">
        <v>770.59589938934903</v>
      </c>
      <c r="P54" s="101">
        <v>817.57737694849948</v>
      </c>
      <c r="Q54" s="101">
        <v>777.21039965155239</v>
      </c>
      <c r="R54" s="101">
        <v>818.15078408434306</v>
      </c>
      <c r="S54" s="101">
        <v>866.16662448037528</v>
      </c>
      <c r="T54" s="101">
        <v>893.99326929144729</v>
      </c>
      <c r="U54" s="101">
        <v>915.30556397312307</v>
      </c>
      <c r="V54" s="101">
        <v>924.25234770378734</v>
      </c>
      <c r="W54" s="101">
        <v>955.31759213743544</v>
      </c>
      <c r="DA54" s="131" t="s">
        <v>2460</v>
      </c>
    </row>
    <row r="55" spans="1:105" ht="12" customHeight="1" x14ac:dyDescent="0.25">
      <c r="A55" s="107" t="s">
        <v>121</v>
      </c>
      <c r="B55" s="104">
        <v>620.42827258326122</v>
      </c>
      <c r="C55" s="104">
        <v>755.89433563320586</v>
      </c>
      <c r="D55" s="104">
        <v>701.14523882212393</v>
      </c>
      <c r="E55" s="104">
        <v>655.24821497317362</v>
      </c>
      <c r="F55" s="104">
        <v>663.11557549997144</v>
      </c>
      <c r="G55" s="104">
        <v>685.13325526439951</v>
      </c>
      <c r="H55" s="104">
        <v>736.19638997996151</v>
      </c>
      <c r="I55" s="104">
        <v>730.30919963708766</v>
      </c>
      <c r="J55" s="104">
        <v>728.9351712165867</v>
      </c>
      <c r="K55" s="104">
        <v>709.21751914368861</v>
      </c>
      <c r="L55" s="104">
        <v>751.92216601621908</v>
      </c>
      <c r="M55" s="104">
        <v>789.39199702041753</v>
      </c>
      <c r="N55" s="104">
        <v>777.32567007764737</v>
      </c>
      <c r="O55" s="104">
        <v>770.43535312705308</v>
      </c>
      <c r="P55" s="104">
        <v>817.88098014213483</v>
      </c>
      <c r="Q55" s="104">
        <v>779.07208337586178</v>
      </c>
      <c r="R55" s="104">
        <v>822.27593135729853</v>
      </c>
      <c r="S55" s="104">
        <v>870.95297701896823</v>
      </c>
      <c r="T55" s="104">
        <v>896.24189609376538</v>
      </c>
      <c r="U55" s="104">
        <v>914.5302532184744</v>
      </c>
      <c r="V55" s="104">
        <v>922.23020519745398</v>
      </c>
      <c r="W55" s="104">
        <v>953.52088782201633</v>
      </c>
      <c r="DA55" s="132" t="s">
        <v>2461</v>
      </c>
    </row>
    <row r="56" spans="1:105" ht="12" customHeight="1" x14ac:dyDescent="0.25">
      <c r="A56" s="108" t="s">
        <v>53</v>
      </c>
      <c r="B56" s="98">
        <v>67.899276752090231</v>
      </c>
      <c r="C56" s="98">
        <v>163.9762488505466</v>
      </c>
      <c r="D56" s="98">
        <v>64.099404945920881</v>
      </c>
      <c r="E56" s="98">
        <v>37.841164424993401</v>
      </c>
      <c r="F56" s="98">
        <v>51.661124652006556</v>
      </c>
      <c r="G56" s="98">
        <v>53.297273164581711</v>
      </c>
      <c r="H56" s="98">
        <v>77.360384975245537</v>
      </c>
      <c r="I56" s="98">
        <v>65.424787730815041</v>
      </c>
      <c r="J56" s="98">
        <v>61.903189258930972</v>
      </c>
      <c r="K56" s="98">
        <v>57.244544312070147</v>
      </c>
      <c r="L56" s="98">
        <v>58.959015359042368</v>
      </c>
      <c r="M56" s="98">
        <v>87.66140310261774</v>
      </c>
      <c r="N56" s="98">
        <v>62.315167837145971</v>
      </c>
      <c r="O56" s="98">
        <v>41.264353156771072</v>
      </c>
      <c r="P56" s="98">
        <v>80.984330275562527</v>
      </c>
      <c r="Q56" s="98">
        <v>22.568584633434984</v>
      </c>
      <c r="R56" s="98">
        <v>33.344638259227587</v>
      </c>
      <c r="S56" s="98">
        <v>59.256480887304598</v>
      </c>
      <c r="T56" s="98">
        <v>68.790830700450599</v>
      </c>
      <c r="U56" s="98">
        <v>87.768658774194918</v>
      </c>
      <c r="V56" s="98">
        <v>73.097093700527495</v>
      </c>
      <c r="W56" s="98">
        <v>61.372574054855811</v>
      </c>
      <c r="DA56" s="63" t="s">
        <v>2462</v>
      </c>
    </row>
    <row r="57" spans="1:105" ht="12" customHeight="1" x14ac:dyDescent="0.25">
      <c r="A57" s="108" t="s">
        <v>52</v>
      </c>
      <c r="B57" s="98">
        <v>552.52899583117107</v>
      </c>
      <c r="C57" s="98">
        <v>591.91808678265909</v>
      </c>
      <c r="D57" s="98">
        <v>637.04583387620301</v>
      </c>
      <c r="E57" s="98">
        <v>617.40705054818034</v>
      </c>
      <c r="F57" s="98">
        <v>611.45445084796484</v>
      </c>
      <c r="G57" s="98">
        <v>631.83598209981778</v>
      </c>
      <c r="H57" s="98">
        <v>658.83600500471607</v>
      </c>
      <c r="I57" s="98">
        <v>664.8844119062727</v>
      </c>
      <c r="J57" s="98">
        <v>667.03198195765572</v>
      </c>
      <c r="K57" s="98">
        <v>651.97297483161844</v>
      </c>
      <c r="L57" s="98">
        <v>692.96315065717658</v>
      </c>
      <c r="M57" s="98">
        <v>701.73059391779975</v>
      </c>
      <c r="N57" s="98">
        <v>715.0105022405013</v>
      </c>
      <c r="O57" s="98">
        <v>729.17099997028197</v>
      </c>
      <c r="P57" s="98">
        <v>736.89664986657237</v>
      </c>
      <c r="Q57" s="98">
        <v>756.5034987424267</v>
      </c>
      <c r="R57" s="98">
        <v>788.93129309807091</v>
      </c>
      <c r="S57" s="98">
        <v>811.69649613166348</v>
      </c>
      <c r="T57" s="98">
        <v>827.45106539331471</v>
      </c>
      <c r="U57" s="98">
        <v>826.76159444427947</v>
      </c>
      <c r="V57" s="98">
        <v>849.1331114969264</v>
      </c>
      <c r="W57" s="98">
        <v>892.1483137671604</v>
      </c>
      <c r="DA57" s="63" t="s">
        <v>2463</v>
      </c>
    </row>
    <row r="58" spans="1:105" ht="12" customHeight="1" x14ac:dyDescent="0.25">
      <c r="A58" s="121" t="s">
        <v>54</v>
      </c>
      <c r="B58" s="122">
        <v>383.80287925434749</v>
      </c>
      <c r="C58" s="122">
        <v>427.38832819312285</v>
      </c>
      <c r="D58" s="122">
        <v>425.53287478916508</v>
      </c>
      <c r="E58" s="122">
        <v>434.66993177188488</v>
      </c>
      <c r="F58" s="122">
        <v>433.55965275577125</v>
      </c>
      <c r="G58" s="122">
        <v>446.38392475108702</v>
      </c>
      <c r="H58" s="122">
        <v>511.47484385850976</v>
      </c>
      <c r="I58" s="122">
        <v>509.12329291564157</v>
      </c>
      <c r="J58" s="122">
        <v>503.19415091609523</v>
      </c>
      <c r="K58" s="122">
        <v>485.33125342332562</v>
      </c>
      <c r="L58" s="122">
        <v>505.83226721748991</v>
      </c>
      <c r="M58" s="122">
        <v>472.20502774732842</v>
      </c>
      <c r="N58" s="122">
        <v>457.18833078128313</v>
      </c>
      <c r="O58" s="122">
        <v>404.98069676126147</v>
      </c>
      <c r="P58" s="122">
        <v>452.67108463292362</v>
      </c>
      <c r="Q58" s="122">
        <v>448.03421893127029</v>
      </c>
      <c r="R58" s="122">
        <v>454.51336580281048</v>
      </c>
      <c r="S58" s="122">
        <v>467.20279908116567</v>
      </c>
      <c r="T58" s="122">
        <v>507.58543318837792</v>
      </c>
      <c r="U58" s="122">
        <v>478.36063781835185</v>
      </c>
      <c r="V58" s="122">
        <v>478.4311268508921</v>
      </c>
      <c r="W58" s="122">
        <v>491.92364732318578</v>
      </c>
      <c r="DA58" s="130" t="s">
        <v>2464</v>
      </c>
    </row>
    <row r="59" spans="1:105" ht="12" customHeight="1" x14ac:dyDescent="0.25">
      <c r="A59" s="97" t="s">
        <v>50</v>
      </c>
      <c r="B59" s="98">
        <v>398.89794571350234</v>
      </c>
      <c r="C59" s="98">
        <v>410.19787031044189</v>
      </c>
      <c r="D59" s="98">
        <v>423.588961942776</v>
      </c>
      <c r="E59" s="98">
        <v>432.51204891108233</v>
      </c>
      <c r="F59" s="98">
        <v>444.82989343088832</v>
      </c>
      <c r="G59" s="98">
        <v>462.63628233351113</v>
      </c>
      <c r="H59" s="98">
        <v>480.83103610321655</v>
      </c>
      <c r="I59" s="98">
        <v>500.1168830789295</v>
      </c>
      <c r="J59" s="98">
        <v>505.57729349914536</v>
      </c>
      <c r="K59" s="98">
        <v>495.28488682062164</v>
      </c>
      <c r="L59" s="98">
        <v>491.81988700517275</v>
      </c>
      <c r="M59" s="98">
        <v>467.92521379134371</v>
      </c>
      <c r="N59" s="98">
        <v>452.67416904954786</v>
      </c>
      <c r="O59" s="98">
        <v>441.32791109208421</v>
      </c>
      <c r="P59" s="98">
        <v>440.23989337963741</v>
      </c>
      <c r="Q59" s="98">
        <v>447.55367303625792</v>
      </c>
      <c r="R59" s="98">
        <v>461.15342601164707</v>
      </c>
      <c r="S59" s="98">
        <v>480.66424407025852</v>
      </c>
      <c r="T59" s="98">
        <v>512.08688603557505</v>
      </c>
      <c r="U59" s="98">
        <v>463.26755627231665</v>
      </c>
      <c r="V59" s="98">
        <v>465.91392694763408</v>
      </c>
      <c r="W59" s="98">
        <v>500.58353903324661</v>
      </c>
      <c r="DA59" s="63" t="s">
        <v>2465</v>
      </c>
    </row>
    <row r="60" spans="1:105" ht="12" customHeight="1" x14ac:dyDescent="0.25">
      <c r="A60" s="109" t="s">
        <v>120</v>
      </c>
      <c r="B60" s="33">
        <v>376.49644156652681</v>
      </c>
      <c r="C60" s="33">
        <v>435.15306893394302</v>
      </c>
      <c r="D60" s="33">
        <v>426.38602696065192</v>
      </c>
      <c r="E60" s="33">
        <v>435.58287069260325</v>
      </c>
      <c r="F60" s="33">
        <v>428.96561003689692</v>
      </c>
      <c r="G60" s="33">
        <v>440.14592485985855</v>
      </c>
      <c r="H60" s="33">
        <v>522.25029365306739</v>
      </c>
      <c r="I60" s="33">
        <v>512.14155340846321</v>
      </c>
      <c r="J60" s="33">
        <v>502.4197121833198</v>
      </c>
      <c r="K60" s="33">
        <v>482.1421307190667</v>
      </c>
      <c r="L60" s="33">
        <v>510.26465285007396</v>
      </c>
      <c r="M60" s="33">
        <v>473.58211598440073</v>
      </c>
      <c r="N60" s="33">
        <v>458.64409105276047</v>
      </c>
      <c r="O60" s="33">
        <v>393.44732952746961</v>
      </c>
      <c r="P60" s="33">
        <v>456.57905363518734</v>
      </c>
      <c r="Q60" s="33">
        <v>448.17792069731308</v>
      </c>
      <c r="R60" s="33">
        <v>452.56121855301626</v>
      </c>
      <c r="S60" s="33">
        <v>463.31844315532749</v>
      </c>
      <c r="T60" s="33">
        <v>506.34626806830681</v>
      </c>
      <c r="U60" s="33">
        <v>482.1999604571883</v>
      </c>
      <c r="V60" s="33">
        <v>481.3199101477187</v>
      </c>
      <c r="W60" s="33">
        <v>489.9607976602129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3581.4004697030132</v>
      </c>
      <c r="C62" s="117">
        <f t="shared" si="21"/>
        <v>3879.4414378162337</v>
      </c>
      <c r="D62" s="117">
        <f t="shared" si="21"/>
        <v>4049.4010685947119</v>
      </c>
      <c r="E62" s="117">
        <f t="shared" si="21"/>
        <v>4461.7896312800931</v>
      </c>
      <c r="F62" s="117">
        <f t="shared" si="21"/>
        <v>4416.0311014462568</v>
      </c>
      <c r="G62" s="117">
        <f t="shared" si="21"/>
        <v>4600.1101896630553</v>
      </c>
      <c r="H62" s="117">
        <f t="shared" si="21"/>
        <v>5021.7375462810141</v>
      </c>
      <c r="I62" s="117">
        <f t="shared" si="21"/>
        <v>4954.0399433918637</v>
      </c>
      <c r="J62" s="117">
        <f t="shared" si="21"/>
        <v>4671.5291338985635</v>
      </c>
      <c r="K62" s="117">
        <f t="shared" si="21"/>
        <v>4838.7622139995883</v>
      </c>
      <c r="L62" s="117">
        <f t="shared" si="21"/>
        <v>5503.7905237457699</v>
      </c>
      <c r="M62" s="117">
        <f t="shared" si="21"/>
        <v>4594.9352308057296</v>
      </c>
      <c r="N62" s="117">
        <f t="shared" si="21"/>
        <v>4808.0223162123912</v>
      </c>
      <c r="O62" s="117">
        <f t="shared" si="21"/>
        <v>4561.4175300614261</v>
      </c>
      <c r="P62" s="117">
        <f t="shared" si="21"/>
        <v>4365.6546991579435</v>
      </c>
      <c r="Q62" s="117">
        <f t="shared" si="21"/>
        <v>4767.6025480975786</v>
      </c>
      <c r="R62" s="117">
        <f t="shared" ref="R62:V62" si="22">R63+R66+R68+R77</f>
        <v>4584.0948796047196</v>
      </c>
      <c r="S62" s="117">
        <f t="shared" si="22"/>
        <v>4522.3929639239486</v>
      </c>
      <c r="T62" s="117">
        <f t="shared" si="22"/>
        <v>4851.5181052079688</v>
      </c>
      <c r="U62" s="117">
        <f t="shared" si="22"/>
        <v>4653.3915340798712</v>
      </c>
      <c r="V62" s="117">
        <f t="shared" si="22"/>
        <v>4730.6689663481175</v>
      </c>
      <c r="W62" s="117">
        <f t="shared" ref="W62" si="23">W63+W66+W68+W77</f>
        <v>5010.5722434088239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2513.0986481797763</v>
      </c>
      <c r="C63" s="122">
        <f t="shared" si="24"/>
        <v>2694.0669146367522</v>
      </c>
      <c r="D63" s="122">
        <f t="shared" si="24"/>
        <v>2881.0119765394297</v>
      </c>
      <c r="E63" s="122">
        <f t="shared" si="24"/>
        <v>3190.7391130068718</v>
      </c>
      <c r="F63" s="122">
        <f t="shared" si="24"/>
        <v>3209.7393805406259</v>
      </c>
      <c r="G63" s="122">
        <f t="shared" si="24"/>
        <v>3315.9835849021752</v>
      </c>
      <c r="H63" s="122">
        <f t="shared" si="24"/>
        <v>3559.9154813111145</v>
      </c>
      <c r="I63" s="122">
        <f t="shared" si="24"/>
        <v>3555.4218556552787</v>
      </c>
      <c r="J63" s="122">
        <f t="shared" si="24"/>
        <v>3268.3950222737294</v>
      </c>
      <c r="K63" s="122">
        <f t="shared" si="24"/>
        <v>3363.3019089267877</v>
      </c>
      <c r="L63" s="122">
        <f t="shared" si="24"/>
        <v>3952.9246683884121</v>
      </c>
      <c r="M63" s="122">
        <f t="shared" si="24"/>
        <v>3144.6662790389723</v>
      </c>
      <c r="N63" s="122">
        <f t="shared" si="24"/>
        <v>3313.0265480250027</v>
      </c>
      <c r="O63" s="122">
        <f t="shared" si="24"/>
        <v>3150.8900959152829</v>
      </c>
      <c r="P63" s="122">
        <f t="shared" si="24"/>
        <v>3001.0399779575723</v>
      </c>
      <c r="Q63" s="122">
        <f t="shared" si="24"/>
        <v>3219.8065860837833</v>
      </c>
      <c r="R63" s="122">
        <f t="shared" ref="R63:V63" si="25">SUM(R64:R65)</f>
        <v>2956.9919609628323</v>
      </c>
      <c r="S63" s="122">
        <f t="shared" si="25"/>
        <v>2885.675607842521</v>
      </c>
      <c r="T63" s="122">
        <f t="shared" si="25"/>
        <v>3200.7567477776743</v>
      </c>
      <c r="U63" s="122">
        <f t="shared" si="25"/>
        <v>3022.4414425315622</v>
      </c>
      <c r="V63" s="122">
        <f t="shared" si="25"/>
        <v>3070.8855942806076</v>
      </c>
      <c r="W63" s="122">
        <f t="shared" ref="W63" si="26">SUM(W64:W65)</f>
        <v>3230.3129996233179</v>
      </c>
      <c r="DA63" s="130" t="s">
        <v>2468</v>
      </c>
    </row>
    <row r="64" spans="1:105" ht="12" customHeight="1" x14ac:dyDescent="0.25">
      <c r="A64" s="97" t="s">
        <v>217</v>
      </c>
      <c r="B64" s="98">
        <v>2459.0839194873197</v>
      </c>
      <c r="C64" s="98">
        <v>2636.1240937041016</v>
      </c>
      <c r="D64" s="98">
        <v>2821.0475933639859</v>
      </c>
      <c r="E64" s="98">
        <v>3128.5553624720469</v>
      </c>
      <c r="F64" s="98">
        <v>3147.3273411260388</v>
      </c>
      <c r="G64" s="98">
        <v>3253.6616110729037</v>
      </c>
      <c r="H64" s="98">
        <v>3495.6886622978332</v>
      </c>
      <c r="I64" s="98">
        <v>3491.8041789282029</v>
      </c>
      <c r="J64" s="98">
        <v>3211.3288213505671</v>
      </c>
      <c r="K64" s="98">
        <v>3306.7234729710572</v>
      </c>
      <c r="L64" s="98">
        <v>3887.0730174825185</v>
      </c>
      <c r="M64" s="98">
        <v>3091.661432666418</v>
      </c>
      <c r="N64" s="98">
        <v>3257.8431454987631</v>
      </c>
      <c r="O64" s="98">
        <v>3097.697214939044</v>
      </c>
      <c r="P64" s="98">
        <v>2949.7814545680894</v>
      </c>
      <c r="Q64" s="98">
        <v>3166.87999988712</v>
      </c>
      <c r="R64" s="98">
        <v>2908.2832282097629</v>
      </c>
      <c r="S64" s="98">
        <v>2838.9209486825698</v>
      </c>
      <c r="T64" s="98">
        <v>3148.5733465077296</v>
      </c>
      <c r="U64" s="98">
        <v>2973.7407076844529</v>
      </c>
      <c r="V64" s="98">
        <v>3021.3276050750428</v>
      </c>
      <c r="W64" s="98">
        <v>3177.9801401075697</v>
      </c>
      <c r="DA64" s="63" t="s">
        <v>2469</v>
      </c>
    </row>
    <row r="65" spans="1:105" ht="12" customHeight="1" x14ac:dyDescent="0.25">
      <c r="A65" s="97" t="s">
        <v>53</v>
      </c>
      <c r="B65" s="98">
        <v>54.014728692456409</v>
      </c>
      <c r="C65" s="98">
        <v>57.942820932650754</v>
      </c>
      <c r="D65" s="98">
        <v>59.964383175443821</v>
      </c>
      <c r="E65" s="98">
        <v>62.183750534824874</v>
      </c>
      <c r="F65" s="98">
        <v>62.412039414587277</v>
      </c>
      <c r="G65" s="98">
        <v>62.3219738292713</v>
      </c>
      <c r="H65" s="98">
        <v>64.22681901328113</v>
      </c>
      <c r="I65" s="98">
        <v>63.617676727075768</v>
      </c>
      <c r="J65" s="98">
        <v>57.066200923162476</v>
      </c>
      <c r="K65" s="98">
        <v>56.578435955730654</v>
      </c>
      <c r="L65" s="98">
        <v>65.851650905893692</v>
      </c>
      <c r="M65" s="98">
        <v>53.004846372554297</v>
      </c>
      <c r="N65" s="98">
        <v>55.183402526239462</v>
      </c>
      <c r="O65" s="98">
        <v>53.192880976239096</v>
      </c>
      <c r="P65" s="98">
        <v>51.258523389483088</v>
      </c>
      <c r="Q65" s="98">
        <v>52.926586196663081</v>
      </c>
      <c r="R65" s="98">
        <v>48.708732753069469</v>
      </c>
      <c r="S65" s="98">
        <v>46.754659159951387</v>
      </c>
      <c r="T65" s="98">
        <v>52.183401269944675</v>
      </c>
      <c r="U65" s="98">
        <v>48.70073484710921</v>
      </c>
      <c r="V65" s="98">
        <v>49.55798920556483</v>
      </c>
      <c r="W65" s="98">
        <v>52.332859515748154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40.027831781807237</v>
      </c>
      <c r="C66" s="122">
        <f t="shared" si="27"/>
        <v>54.471793989348242</v>
      </c>
      <c r="D66" s="122">
        <f t="shared" si="27"/>
        <v>46.034782042644991</v>
      </c>
      <c r="E66" s="122">
        <f t="shared" si="27"/>
        <v>106.64219124591385</v>
      </c>
      <c r="F66" s="122">
        <f t="shared" si="27"/>
        <v>116.42537900183675</v>
      </c>
      <c r="G66" s="122">
        <f t="shared" si="27"/>
        <v>181.23388918957667</v>
      </c>
      <c r="H66" s="122">
        <f t="shared" si="27"/>
        <v>200.17636664869116</v>
      </c>
      <c r="I66" s="122">
        <f t="shared" si="27"/>
        <v>137.04917983951535</v>
      </c>
      <c r="J66" s="122">
        <f t="shared" si="27"/>
        <v>164.40846034972517</v>
      </c>
      <c r="K66" s="122">
        <f t="shared" si="27"/>
        <v>261.91713613533358</v>
      </c>
      <c r="L66" s="122">
        <f t="shared" si="27"/>
        <v>252.61129612504718</v>
      </c>
      <c r="M66" s="122">
        <f t="shared" si="27"/>
        <v>251.41836522685682</v>
      </c>
      <c r="N66" s="122">
        <f t="shared" si="27"/>
        <v>233.98892949645347</v>
      </c>
      <c r="O66" s="122">
        <f t="shared" si="27"/>
        <v>221.21929038579248</v>
      </c>
      <c r="P66" s="122">
        <f t="shared" si="27"/>
        <v>167.39355342216606</v>
      </c>
      <c r="Q66" s="122">
        <f t="shared" si="27"/>
        <v>263.13726891143358</v>
      </c>
      <c r="R66" s="122">
        <f t="shared" si="27"/>
        <v>245.0950959812632</v>
      </c>
      <c r="S66" s="122">
        <f t="shared" si="27"/>
        <v>288.57737421901743</v>
      </c>
      <c r="T66" s="122">
        <f t="shared" si="27"/>
        <v>247.3729393963776</v>
      </c>
      <c r="U66" s="122">
        <f t="shared" si="27"/>
        <v>260.66416088798871</v>
      </c>
      <c r="V66" s="122">
        <f t="shared" si="27"/>
        <v>278.2358715115115</v>
      </c>
      <c r="W66" s="122">
        <f t="shared" si="27"/>
        <v>291.787304108689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40.027831781807237</v>
      </c>
      <c r="C67" s="98">
        <f>IF(RES_hhdet_tes!C67=0,0,RES_hhdet_tes!C67*1000*11630/RES_hhdet_num!C62)</f>
        <v>54.471793989348242</v>
      </c>
      <c r="D67" s="98">
        <f>IF(RES_hhdet_tes!D67=0,0,RES_hhdet_tes!D67*1000*11630/RES_hhdet_num!D62)</f>
        <v>46.034782042644991</v>
      </c>
      <c r="E67" s="98">
        <f>IF(RES_hhdet_tes!E67=0,0,RES_hhdet_tes!E67*1000*11630/RES_hhdet_num!E62)</f>
        <v>106.64219124591385</v>
      </c>
      <c r="F67" s="98">
        <f>IF(RES_hhdet_tes!F67=0,0,RES_hhdet_tes!F67*1000*11630/RES_hhdet_num!F62)</f>
        <v>116.42537900183675</v>
      </c>
      <c r="G67" s="98">
        <f>IF(RES_hhdet_tes!G67=0,0,RES_hhdet_tes!G67*1000*11630/RES_hhdet_num!G62)</f>
        <v>181.23388918957667</v>
      </c>
      <c r="H67" s="98">
        <f>IF(RES_hhdet_tes!H67=0,0,RES_hhdet_tes!H67*1000*11630/RES_hhdet_num!H62)</f>
        <v>200.17636664869116</v>
      </c>
      <c r="I67" s="98">
        <f>IF(RES_hhdet_tes!I67=0,0,RES_hhdet_tes!I67*1000*11630/RES_hhdet_num!I62)</f>
        <v>137.04917983951535</v>
      </c>
      <c r="J67" s="98">
        <f>IF(RES_hhdet_tes!J67=0,0,RES_hhdet_tes!J67*1000*11630/RES_hhdet_num!J62)</f>
        <v>164.40846034972517</v>
      </c>
      <c r="K67" s="98">
        <f>IF(RES_hhdet_tes!K67=0,0,RES_hhdet_tes!K67*1000*11630/RES_hhdet_num!K62)</f>
        <v>261.91713613533358</v>
      </c>
      <c r="L67" s="98">
        <f>IF(RES_hhdet_tes!L67=0,0,RES_hhdet_tes!L67*1000*11630/RES_hhdet_num!L62)</f>
        <v>252.61129612504718</v>
      </c>
      <c r="M67" s="98">
        <f>IF(RES_hhdet_tes!M67=0,0,RES_hhdet_tes!M67*1000*11630/RES_hhdet_num!M62)</f>
        <v>251.41836522685682</v>
      </c>
      <c r="N67" s="98">
        <f>IF(RES_hhdet_tes!N67=0,0,RES_hhdet_tes!N67*1000*11630/RES_hhdet_num!N62)</f>
        <v>233.98892949645347</v>
      </c>
      <c r="O67" s="98">
        <f>IF(RES_hhdet_tes!O67=0,0,RES_hhdet_tes!O67*1000*11630/RES_hhdet_num!O62)</f>
        <v>221.21929038579248</v>
      </c>
      <c r="P67" s="98">
        <f>IF(RES_hhdet_tes!P67=0,0,RES_hhdet_tes!P67*1000*11630/RES_hhdet_num!P62)</f>
        <v>167.39355342216606</v>
      </c>
      <c r="Q67" s="98">
        <f>IF(RES_hhdet_tes!Q67=0,0,RES_hhdet_tes!Q67*1000*11630/RES_hhdet_num!Q62)</f>
        <v>263.13726891143358</v>
      </c>
      <c r="R67" s="98">
        <f>IF(RES_hhdet_tes!R67=0,0,RES_hhdet_tes!R67*1000*11630/RES_hhdet_num!R62)</f>
        <v>245.0950959812632</v>
      </c>
      <c r="S67" s="98">
        <f>IF(RES_hhdet_tes!S67=0,0,RES_hhdet_tes!S67*1000*11630/RES_hhdet_num!S62)</f>
        <v>288.57737421901743</v>
      </c>
      <c r="T67" s="98">
        <f>IF(RES_hhdet_tes!T67=0,0,RES_hhdet_tes!T67*1000*11630/RES_hhdet_num!T62)</f>
        <v>247.3729393963776</v>
      </c>
      <c r="U67" s="98">
        <f>IF(RES_hhdet_tes!U67=0,0,RES_hhdet_tes!U67*1000*11630/RES_hhdet_num!U62)</f>
        <v>260.66416088798871</v>
      </c>
      <c r="V67" s="98">
        <f>IF(RES_hhdet_tes!V67=0,0,RES_hhdet_tes!V67*1000*11630/RES_hhdet_num!V62)</f>
        <v>278.2358715115115</v>
      </c>
      <c r="W67" s="98">
        <f>IF(RES_hhdet_tes!W67=0,0,RES_hhdet_tes!W67*1000*11630/RES_hhdet_num!W62)</f>
        <v>291.787304108689</v>
      </c>
      <c r="DA67" s="63" t="s">
        <v>2472</v>
      </c>
    </row>
    <row r="68" spans="1:105" ht="12" customHeight="1" x14ac:dyDescent="0.25">
      <c r="A68" s="121" t="s">
        <v>55</v>
      </c>
      <c r="B68" s="122">
        <v>654.20103249702595</v>
      </c>
      <c r="C68" s="122">
        <v>707.11543268404171</v>
      </c>
      <c r="D68" s="122">
        <v>697.92466932673051</v>
      </c>
      <c r="E68" s="122">
        <v>707.95431804474913</v>
      </c>
      <c r="F68" s="122">
        <v>664.69096860290949</v>
      </c>
      <c r="G68" s="122">
        <v>672.83927907507518</v>
      </c>
      <c r="H68" s="122">
        <v>735.07724089057956</v>
      </c>
      <c r="I68" s="122">
        <v>742.92865723138948</v>
      </c>
      <c r="J68" s="122">
        <v>732.99457843145751</v>
      </c>
      <c r="K68" s="122">
        <v>717.41103474968304</v>
      </c>
      <c r="L68" s="122">
        <v>781.26221395538812</v>
      </c>
      <c r="M68" s="122">
        <v>746.5535022818375</v>
      </c>
      <c r="N68" s="122">
        <v>794.27922129149283</v>
      </c>
      <c r="O68" s="122">
        <v>786.70254701024464</v>
      </c>
      <c r="P68" s="122">
        <v>771.10785776341652</v>
      </c>
      <c r="Q68" s="122">
        <v>836.24863521324494</v>
      </c>
      <c r="R68" s="122">
        <v>905.31854485633664</v>
      </c>
      <c r="S68" s="122">
        <v>881.2733837347389</v>
      </c>
      <c r="T68" s="122">
        <v>895.78737159467028</v>
      </c>
      <c r="U68" s="122">
        <v>896.04446148391889</v>
      </c>
      <c r="V68" s="122">
        <v>907.29544656327698</v>
      </c>
      <c r="W68" s="122">
        <v>986.90753560097357</v>
      </c>
      <c r="DA68" s="130" t="s">
        <v>2473</v>
      </c>
    </row>
    <row r="69" spans="1:105" ht="12" customHeight="1" x14ac:dyDescent="0.25">
      <c r="A69" s="97" t="s">
        <v>134</v>
      </c>
      <c r="B69" s="98">
        <v>655.41578131428548</v>
      </c>
      <c r="C69" s="98">
        <v>705.41360298486074</v>
      </c>
      <c r="D69" s="98">
        <v>697.88347217435933</v>
      </c>
      <c r="E69" s="98">
        <v>709.32680898559386</v>
      </c>
      <c r="F69" s="98">
        <v>664.7558484745324</v>
      </c>
      <c r="G69" s="98">
        <v>672.7724208227886</v>
      </c>
      <c r="H69" s="98">
        <v>735.11774714436865</v>
      </c>
      <c r="I69" s="98">
        <v>743.24030455643674</v>
      </c>
      <c r="J69" s="98">
        <v>733.33544758185099</v>
      </c>
      <c r="K69" s="98">
        <v>717.88575571649233</v>
      </c>
      <c r="L69" s="98">
        <v>783.37139953671135</v>
      </c>
      <c r="M69" s="98">
        <v>743.56983813769762</v>
      </c>
      <c r="N69" s="98">
        <v>795.52547837168868</v>
      </c>
      <c r="O69" s="98">
        <v>787.34034925176138</v>
      </c>
      <c r="P69" s="98">
        <v>769.37365501797137</v>
      </c>
      <c r="Q69" s="98">
        <v>837.23079713579034</v>
      </c>
      <c r="R69" s="98">
        <v>907.17921358431181</v>
      </c>
      <c r="S69" s="98">
        <v>881.72868718641303</v>
      </c>
      <c r="T69" s="98">
        <v>896.06299076364007</v>
      </c>
      <c r="U69" s="98">
        <v>895.20069982239534</v>
      </c>
      <c r="V69" s="98">
        <v>906.78778523257665</v>
      </c>
      <c r="W69" s="98">
        <v>987.02794882287401</v>
      </c>
      <c r="DA69" s="63" t="s">
        <v>2474</v>
      </c>
    </row>
    <row r="70" spans="1:105" ht="12" customHeight="1" x14ac:dyDescent="0.25">
      <c r="A70" s="97" t="s">
        <v>133</v>
      </c>
      <c r="B70" s="98">
        <v>655.41578131428548</v>
      </c>
      <c r="C70" s="98">
        <v>705.41921071525212</v>
      </c>
      <c r="D70" s="98">
        <v>697.87831875689335</v>
      </c>
      <c r="E70" s="98">
        <v>709.3190987906579</v>
      </c>
      <c r="F70" s="98">
        <v>664.74569689617545</v>
      </c>
      <c r="G70" s="98">
        <v>672.76385407773637</v>
      </c>
      <c r="H70" s="98">
        <v>735.084309693769</v>
      </c>
      <c r="I70" s="98">
        <v>743.17087670706258</v>
      </c>
      <c r="J70" s="98">
        <v>733.23884173915644</v>
      </c>
      <c r="K70" s="98">
        <v>717.80655059255764</v>
      </c>
      <c r="L70" s="98">
        <v>783.30219102016918</v>
      </c>
      <c r="M70" s="98">
        <v>743.42546745087748</v>
      </c>
      <c r="N70" s="98">
        <v>795.44966675170542</v>
      </c>
      <c r="O70" s="98">
        <v>787.32295095520954</v>
      </c>
      <c r="P70" s="98">
        <v>769.31476055788619</v>
      </c>
      <c r="Q70" s="98">
        <v>837.3284810562244</v>
      </c>
      <c r="R70" s="98">
        <v>907.27810769712346</v>
      </c>
      <c r="S70" s="98">
        <v>881.72684210095383</v>
      </c>
      <c r="T70" s="98">
        <v>896.04167739535558</v>
      </c>
      <c r="U70" s="98">
        <v>895.16824426783751</v>
      </c>
      <c r="V70" s="98">
        <v>906.75938891307294</v>
      </c>
      <c r="W70" s="98">
        <v>987.00157365092912</v>
      </c>
      <c r="DA70" s="63" t="s">
        <v>2475</v>
      </c>
    </row>
    <row r="71" spans="1:105" ht="12" customHeight="1" x14ac:dyDescent="0.25">
      <c r="A71" s="100" t="s">
        <v>217</v>
      </c>
      <c r="B71" s="101">
        <v>73.513464818272595</v>
      </c>
      <c r="C71" s="101">
        <v>153.46240995776253</v>
      </c>
      <c r="D71" s="101">
        <v>63.844561840536443</v>
      </c>
      <c r="E71" s="101">
        <v>42.256269215480295</v>
      </c>
      <c r="F71" s="101">
        <v>52.036396328640961</v>
      </c>
      <c r="G71" s="101">
        <v>52.458573952883654</v>
      </c>
      <c r="H71" s="101">
        <v>76.921024731763012</v>
      </c>
      <c r="I71" s="101">
        <v>66.812524200324901</v>
      </c>
      <c r="J71" s="101">
        <v>62.547920056631554</v>
      </c>
      <c r="K71" s="101">
        <v>58.594691514881077</v>
      </c>
      <c r="L71" s="101">
        <v>63.085698830101151</v>
      </c>
      <c r="M71" s="101">
        <v>86.456786125689675</v>
      </c>
      <c r="N71" s="101">
        <v>64.539812252119873</v>
      </c>
      <c r="O71" s="101">
        <v>43.996909648961704</v>
      </c>
      <c r="P71" s="101">
        <v>74.260276496831196</v>
      </c>
      <c r="Q71" s="101">
        <v>30.088993497483465</v>
      </c>
      <c r="R71" s="101">
        <v>44.157378876537571</v>
      </c>
      <c r="S71" s="101">
        <v>60.867236166971487</v>
      </c>
      <c r="T71" s="101">
        <v>68.84572298278789</v>
      </c>
      <c r="U71" s="101">
        <v>83.968300217581429</v>
      </c>
      <c r="V71" s="101">
        <v>70.578884402479687</v>
      </c>
      <c r="W71" s="101">
        <v>66.057467935643785</v>
      </c>
      <c r="DA71" s="131" t="s">
        <v>2476</v>
      </c>
    </row>
    <row r="72" spans="1:105" ht="12" customHeight="1" x14ac:dyDescent="0.25">
      <c r="A72" s="103" t="s">
        <v>52</v>
      </c>
      <c r="B72" s="104">
        <v>581.90231649601299</v>
      </c>
      <c r="C72" s="104">
        <v>551.95680075748942</v>
      </c>
      <c r="D72" s="104">
        <v>634.03375691635699</v>
      </c>
      <c r="E72" s="104">
        <v>667.06282957517772</v>
      </c>
      <c r="F72" s="104">
        <v>612.70930056753446</v>
      </c>
      <c r="G72" s="104">
        <v>620.30528012485274</v>
      </c>
      <c r="H72" s="104">
        <v>658.16328496200606</v>
      </c>
      <c r="I72" s="104">
        <v>676.35835250673767</v>
      </c>
      <c r="J72" s="104">
        <v>670.69092168252484</v>
      </c>
      <c r="K72" s="104">
        <v>659.21185907767665</v>
      </c>
      <c r="L72" s="104">
        <v>720.21649219006815</v>
      </c>
      <c r="M72" s="104">
        <v>656.96868132518784</v>
      </c>
      <c r="N72" s="104">
        <v>730.90985449958555</v>
      </c>
      <c r="O72" s="104">
        <v>743.32604130624782</v>
      </c>
      <c r="P72" s="104">
        <v>695.05448406105495</v>
      </c>
      <c r="Q72" s="104">
        <v>807.23948755874096</v>
      </c>
      <c r="R72" s="104">
        <v>863.12072882058601</v>
      </c>
      <c r="S72" s="104">
        <v>820.85960593398227</v>
      </c>
      <c r="T72" s="104">
        <v>827.19595441256763</v>
      </c>
      <c r="U72" s="104">
        <v>811.19994405025602</v>
      </c>
      <c r="V72" s="104">
        <v>836.18050451059321</v>
      </c>
      <c r="W72" s="104">
        <v>920.94410571528545</v>
      </c>
      <c r="DA72" s="132" t="s">
        <v>2477</v>
      </c>
    </row>
    <row r="73" spans="1:105" ht="12" customHeight="1" x14ac:dyDescent="0.25">
      <c r="A73" s="106" t="s">
        <v>122</v>
      </c>
      <c r="B73" s="101">
        <v>620.42827258326099</v>
      </c>
      <c r="C73" s="101">
        <v>755.94356842617162</v>
      </c>
      <c r="D73" s="101">
        <v>701.23840240330799</v>
      </c>
      <c r="E73" s="101">
        <v>654.50459870562156</v>
      </c>
      <c r="F73" s="101">
        <v>662.37839764329692</v>
      </c>
      <c r="G73" s="101">
        <v>683.59915810566997</v>
      </c>
      <c r="H73" s="101">
        <v>733.01155606203122</v>
      </c>
      <c r="I73" s="101">
        <v>727.04253433853364</v>
      </c>
      <c r="J73" s="101">
        <v>724.44460059157268</v>
      </c>
      <c r="K73" s="101">
        <v>705.33401521676308</v>
      </c>
      <c r="L73" s="101">
        <v>747.8048273541641</v>
      </c>
      <c r="M73" s="101">
        <v>786.17491481800153</v>
      </c>
      <c r="N73" s="101">
        <v>775.25944309469071</v>
      </c>
      <c r="O73" s="101">
        <v>769.15474712412572</v>
      </c>
      <c r="P73" s="101">
        <v>817.14804773170556</v>
      </c>
      <c r="Q73" s="101">
        <v>778.35937390031484</v>
      </c>
      <c r="R73" s="101">
        <v>818.49040789044</v>
      </c>
      <c r="S73" s="101">
        <v>865.03584426360169</v>
      </c>
      <c r="T73" s="101">
        <v>889.98651118550424</v>
      </c>
      <c r="U73" s="101">
        <v>911.13187606488941</v>
      </c>
      <c r="V73" s="101">
        <v>921.22226832702449</v>
      </c>
      <c r="W73" s="101">
        <v>951.08971985570895</v>
      </c>
      <c r="DA73" s="131" t="s">
        <v>2478</v>
      </c>
    </row>
    <row r="74" spans="1:105" ht="12" customHeight="1" x14ac:dyDescent="0.25">
      <c r="A74" s="107" t="s">
        <v>121</v>
      </c>
      <c r="B74" s="104">
        <v>620.42827258326122</v>
      </c>
      <c r="C74" s="104">
        <v>755.85517753083673</v>
      </c>
      <c r="D74" s="104">
        <v>701.12756778934829</v>
      </c>
      <c r="E74" s="104">
        <v>654.43385089731885</v>
      </c>
      <c r="F74" s="104">
        <v>662.43973182494085</v>
      </c>
      <c r="G74" s="104">
        <v>683.80865589055361</v>
      </c>
      <c r="H74" s="104">
        <v>733.23188226810578</v>
      </c>
      <c r="I74" s="104">
        <v>727.76616050065695</v>
      </c>
      <c r="J74" s="104">
        <v>725.14057044585411</v>
      </c>
      <c r="K74" s="104">
        <v>706.19246169236385</v>
      </c>
      <c r="L74" s="104">
        <v>748.72471678406214</v>
      </c>
      <c r="M74" s="104">
        <v>786.33749678209028</v>
      </c>
      <c r="N74" s="104">
        <v>775.12367844882374</v>
      </c>
      <c r="O74" s="104">
        <v>769.09396327942568</v>
      </c>
      <c r="P74" s="104">
        <v>818.14474734192208</v>
      </c>
      <c r="Q74" s="104">
        <v>779.36349703195469</v>
      </c>
      <c r="R74" s="104">
        <v>820.62175579264022</v>
      </c>
      <c r="S74" s="104">
        <v>868.79243762657052</v>
      </c>
      <c r="T74" s="104">
        <v>892.76854478853204</v>
      </c>
      <c r="U74" s="104">
        <v>911.0669611788943</v>
      </c>
      <c r="V74" s="104">
        <v>919.34087862237254</v>
      </c>
      <c r="W74" s="104">
        <v>949.07221975284529</v>
      </c>
      <c r="DA74" s="132" t="s">
        <v>2479</v>
      </c>
    </row>
    <row r="75" spans="1:105" ht="12" customHeight="1" x14ac:dyDescent="0.25">
      <c r="A75" s="108" t="s">
        <v>53</v>
      </c>
      <c r="B75" s="98">
        <v>67.899276752090245</v>
      </c>
      <c r="C75" s="98">
        <v>163.96775427870512</v>
      </c>
      <c r="D75" s="98">
        <v>64.097789442280572</v>
      </c>
      <c r="E75" s="98">
        <v>37.794134178756877</v>
      </c>
      <c r="F75" s="98">
        <v>51.608471923536563</v>
      </c>
      <c r="G75" s="98">
        <v>53.194231115288289</v>
      </c>
      <c r="H75" s="98">
        <v>77.048871008357636</v>
      </c>
      <c r="I75" s="98">
        <v>65.196969437173379</v>
      </c>
      <c r="J75" s="98">
        <v>61.580941274544777</v>
      </c>
      <c r="K75" s="98">
        <v>57.000376577003458</v>
      </c>
      <c r="L75" s="98">
        <v>58.708299969991842</v>
      </c>
      <c r="M75" s="98">
        <v>87.322203088328607</v>
      </c>
      <c r="N75" s="98">
        <v>62.138642754792215</v>
      </c>
      <c r="O75" s="98">
        <v>41.192508602690403</v>
      </c>
      <c r="P75" s="98">
        <v>81.010447779871981</v>
      </c>
      <c r="Q75" s="98">
        <v>22.577026463018154</v>
      </c>
      <c r="R75" s="98">
        <v>33.277558725804099</v>
      </c>
      <c r="S75" s="98">
        <v>59.109485625114814</v>
      </c>
      <c r="T75" s="98">
        <v>68.524234458249822</v>
      </c>
      <c r="U75" s="98">
        <v>87.436282129258885</v>
      </c>
      <c r="V75" s="98">
        <v>72.868082143326319</v>
      </c>
      <c r="W75" s="98">
        <v>61.086239257152215</v>
      </c>
      <c r="DA75" s="63" t="s">
        <v>2480</v>
      </c>
    </row>
    <row r="76" spans="1:105" ht="12" customHeight="1" x14ac:dyDescent="0.25">
      <c r="A76" s="108" t="s">
        <v>52</v>
      </c>
      <c r="B76" s="98">
        <v>552.52899583117096</v>
      </c>
      <c r="C76" s="98">
        <v>591.88742325213173</v>
      </c>
      <c r="D76" s="98">
        <v>637.02977834706769</v>
      </c>
      <c r="E76" s="98">
        <v>616.639716718562</v>
      </c>
      <c r="F76" s="98">
        <v>610.83125990140434</v>
      </c>
      <c r="G76" s="98">
        <v>630.61442477526532</v>
      </c>
      <c r="H76" s="98">
        <v>656.18301125974813</v>
      </c>
      <c r="I76" s="98">
        <v>662.56919106348357</v>
      </c>
      <c r="J76" s="98">
        <v>663.55962917130933</v>
      </c>
      <c r="K76" s="98">
        <v>649.19208511536033</v>
      </c>
      <c r="L76" s="98">
        <v>690.01641681407023</v>
      </c>
      <c r="M76" s="98">
        <v>699.01529369376158</v>
      </c>
      <c r="N76" s="98">
        <v>712.98503569403158</v>
      </c>
      <c r="O76" s="98">
        <v>727.90145467673528</v>
      </c>
      <c r="P76" s="98">
        <v>737.13429956205016</v>
      </c>
      <c r="Q76" s="98">
        <v>756.78647056893658</v>
      </c>
      <c r="R76" s="98">
        <v>787.34419706683616</v>
      </c>
      <c r="S76" s="98">
        <v>809.68295200145576</v>
      </c>
      <c r="T76" s="98">
        <v>824.24431033028213</v>
      </c>
      <c r="U76" s="98">
        <v>823.63067904963555</v>
      </c>
      <c r="V76" s="98">
        <v>846.47279647904622</v>
      </c>
      <c r="W76" s="98">
        <v>887.98598049569307</v>
      </c>
      <c r="DA76" s="63" t="s">
        <v>2481</v>
      </c>
    </row>
    <row r="77" spans="1:105" ht="12" customHeight="1" x14ac:dyDescent="0.25">
      <c r="A77" s="121" t="s">
        <v>54</v>
      </c>
      <c r="B77" s="122">
        <v>374.07295724440331</v>
      </c>
      <c r="C77" s="122">
        <v>423.78729650609171</v>
      </c>
      <c r="D77" s="122">
        <v>424.42964068590669</v>
      </c>
      <c r="E77" s="122">
        <v>456.45400898255883</v>
      </c>
      <c r="F77" s="122">
        <v>425.17537330088413</v>
      </c>
      <c r="G77" s="122">
        <v>430.05343649622887</v>
      </c>
      <c r="H77" s="122">
        <v>526.56845743062831</v>
      </c>
      <c r="I77" s="122">
        <v>518.6402506656807</v>
      </c>
      <c r="J77" s="122">
        <v>505.73107284365108</v>
      </c>
      <c r="K77" s="122">
        <v>496.132134187784</v>
      </c>
      <c r="L77" s="122">
        <v>516.99234527692249</v>
      </c>
      <c r="M77" s="122">
        <v>452.29708425806331</v>
      </c>
      <c r="N77" s="122">
        <v>466.72761739944281</v>
      </c>
      <c r="O77" s="122">
        <v>402.60559675010649</v>
      </c>
      <c r="P77" s="122">
        <v>426.11331001478823</v>
      </c>
      <c r="Q77" s="122">
        <v>448.41005788911662</v>
      </c>
      <c r="R77" s="122">
        <v>476.68927780428743</v>
      </c>
      <c r="S77" s="122">
        <v>466.86659812767221</v>
      </c>
      <c r="T77" s="122">
        <v>507.60104643924632</v>
      </c>
      <c r="U77" s="122">
        <v>474.24146917640138</v>
      </c>
      <c r="V77" s="122">
        <v>474.25205399272113</v>
      </c>
      <c r="W77" s="122">
        <v>501.56440407584375</v>
      </c>
      <c r="DA77" s="130" t="s">
        <v>2482</v>
      </c>
    </row>
    <row r="78" spans="1:105" ht="12" customHeight="1" x14ac:dyDescent="0.25">
      <c r="A78" s="97" t="s">
        <v>192</v>
      </c>
      <c r="B78" s="98">
        <v>373.39787777375921</v>
      </c>
      <c r="C78" s="98">
        <v>420.61195300558694</v>
      </c>
      <c r="D78" s="98">
        <v>423.92998877208186</v>
      </c>
      <c r="E78" s="98">
        <v>462.17865044980232</v>
      </c>
      <c r="F78" s="98">
        <v>424.10956705870052</v>
      </c>
      <c r="G78" s="98">
        <v>427.49950074799074</v>
      </c>
      <c r="H78" s="98">
        <v>527.72847107515383</v>
      </c>
      <c r="I78" s="98">
        <v>520.38844879358703</v>
      </c>
      <c r="J78" s="98">
        <v>506.72864100592869</v>
      </c>
      <c r="K78" s="98">
        <v>500.51903480914416</v>
      </c>
      <c r="L78" s="98">
        <v>519.50812322414652</v>
      </c>
      <c r="M78" s="98">
        <v>443.53962159187432</v>
      </c>
      <c r="N78" s="98">
        <v>470.03130242561434</v>
      </c>
      <c r="O78" s="98">
        <v>405.97166348621738</v>
      </c>
      <c r="P78" s="98">
        <v>415.0340535083651</v>
      </c>
      <c r="Q78" s="98">
        <v>448.47562329485447</v>
      </c>
      <c r="R78" s="98">
        <v>483.61373490114562</v>
      </c>
      <c r="S78" s="98">
        <v>467.99110067748006</v>
      </c>
      <c r="T78" s="98">
        <v>508.04649075029994</v>
      </c>
      <c r="U78" s="98">
        <v>471.39764707532476</v>
      </c>
      <c r="V78" s="98">
        <v>471.85968437864676</v>
      </c>
      <c r="W78" s="98">
        <v>504.88992932502913</v>
      </c>
      <c r="DA78" s="63" t="s">
        <v>2483</v>
      </c>
    </row>
    <row r="79" spans="1:105" ht="12" customHeight="1" x14ac:dyDescent="0.25">
      <c r="A79" s="109" t="s">
        <v>120</v>
      </c>
      <c r="B79" s="33">
        <v>376.49644156652681</v>
      </c>
      <c r="C79" s="33">
        <v>435.1530689339429</v>
      </c>
      <c r="D79" s="33">
        <v>426.3860269606522</v>
      </c>
      <c r="E79" s="33">
        <v>435.58287069260302</v>
      </c>
      <c r="F79" s="33">
        <v>428.96561003689681</v>
      </c>
      <c r="G79" s="33">
        <v>440.14592485985878</v>
      </c>
      <c r="H79" s="33">
        <v>522.25029365306739</v>
      </c>
      <c r="I79" s="33">
        <v>512.14155340846298</v>
      </c>
      <c r="J79" s="33">
        <v>502.41971218332031</v>
      </c>
      <c r="K79" s="33">
        <v>482.14213071906676</v>
      </c>
      <c r="L79" s="33">
        <v>510.26465285007447</v>
      </c>
      <c r="M79" s="33">
        <v>473.5821159844001</v>
      </c>
      <c r="N79" s="33">
        <v>458.64409105276093</v>
      </c>
      <c r="O79" s="33">
        <v>393.44732952746926</v>
      </c>
      <c r="P79" s="33">
        <v>456.57905363518699</v>
      </c>
      <c r="Q79" s="33">
        <v>448.17792069731428</v>
      </c>
      <c r="R79" s="33">
        <v>452.56121855301569</v>
      </c>
      <c r="S79" s="33">
        <v>463.31844315532715</v>
      </c>
      <c r="T79" s="33">
        <v>506.34626806830738</v>
      </c>
      <c r="U79" s="33">
        <v>482.19996045718705</v>
      </c>
      <c r="V79" s="33">
        <v>481.31991014771933</v>
      </c>
      <c r="W79" s="33">
        <v>489.96079766021376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3727.0760204071353</v>
      </c>
      <c r="C81" s="117">
        <f t="shared" si="28"/>
        <v>3901.9589236587103</v>
      </c>
      <c r="D81" s="117">
        <f t="shared" si="28"/>
        <v>4031.2135890251393</v>
      </c>
      <c r="E81" s="117">
        <f t="shared" si="28"/>
        <v>4222.2519645230841</v>
      </c>
      <c r="F81" s="117">
        <f t="shared" si="28"/>
        <v>4411.2836467793595</v>
      </c>
      <c r="G81" s="117">
        <f t="shared" si="28"/>
        <v>4608.0603211951957</v>
      </c>
      <c r="H81" s="117">
        <f t="shared" si="28"/>
        <v>4758.085561826565</v>
      </c>
      <c r="I81" s="117">
        <f t="shared" si="28"/>
        <v>4662.9253903204944</v>
      </c>
      <c r="J81" s="117">
        <f t="shared" si="28"/>
        <v>4600.6453793806568</v>
      </c>
      <c r="K81" s="117">
        <f t="shared" si="28"/>
        <v>5066.9948895480411</v>
      </c>
      <c r="L81" s="117">
        <f t="shared" si="28"/>
        <v>5112.8259651863455</v>
      </c>
      <c r="M81" s="117">
        <f t="shared" si="28"/>
        <v>4945.3982533533635</v>
      </c>
      <c r="N81" s="117">
        <f t="shared" si="28"/>
        <v>4869.7342587849871</v>
      </c>
      <c r="O81" s="117">
        <f t="shared" si="28"/>
        <v>4682.2581238394077</v>
      </c>
      <c r="P81" s="117">
        <f t="shared" si="28"/>
        <v>4737.8014650726045</v>
      </c>
      <c r="Q81" s="117">
        <f t="shared" si="28"/>
        <v>4926.2288754739075</v>
      </c>
      <c r="R81" s="117">
        <f t="shared" ref="R81:V81" si="29">R82+R85+R87+R100</f>
        <v>4266.3576078330825</v>
      </c>
      <c r="S81" s="117">
        <f t="shared" si="29"/>
        <v>4576.2457961054188</v>
      </c>
      <c r="T81" s="117">
        <f t="shared" si="29"/>
        <v>4766.0949900403239</v>
      </c>
      <c r="U81" s="117">
        <f t="shared" si="29"/>
        <v>4727.9785416113191</v>
      </c>
      <c r="V81" s="117">
        <f t="shared" si="29"/>
        <v>4733.4925235186165</v>
      </c>
      <c r="W81" s="117">
        <f t="shared" ref="W81" si="30">W82+W85+W87+W100</f>
        <v>4824.0487898253996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2613.5759409521224</v>
      </c>
      <c r="C82" s="122">
        <f t="shared" si="31"/>
        <v>2712.5678193486256</v>
      </c>
      <c r="D82" s="122">
        <f t="shared" si="31"/>
        <v>2858.080927418549</v>
      </c>
      <c r="E82" s="122">
        <f t="shared" si="31"/>
        <v>3025.6804496167861</v>
      </c>
      <c r="F82" s="122">
        <f t="shared" si="31"/>
        <v>3224.6819082030138</v>
      </c>
      <c r="G82" s="122">
        <f t="shared" si="31"/>
        <v>3342.8771180154354</v>
      </c>
      <c r="H82" s="122">
        <f t="shared" si="31"/>
        <v>3395.5055305785977</v>
      </c>
      <c r="I82" s="122">
        <f t="shared" si="31"/>
        <v>3334.1972721467387</v>
      </c>
      <c r="J82" s="122">
        <f t="shared" si="31"/>
        <v>3239.2301880696473</v>
      </c>
      <c r="K82" s="122">
        <f t="shared" si="31"/>
        <v>3645.4983332682145</v>
      </c>
      <c r="L82" s="122">
        <f t="shared" si="31"/>
        <v>3601.8403699476012</v>
      </c>
      <c r="M82" s="122">
        <f t="shared" si="31"/>
        <v>3428.0013130018842</v>
      </c>
      <c r="N82" s="122">
        <f t="shared" si="31"/>
        <v>3359.3303369801224</v>
      </c>
      <c r="O82" s="122">
        <f t="shared" si="31"/>
        <v>3213.4094358846742</v>
      </c>
      <c r="P82" s="122">
        <f t="shared" si="31"/>
        <v>3233.7204699841454</v>
      </c>
      <c r="Q82" s="122">
        <f t="shared" si="31"/>
        <v>3322.0463959837562</v>
      </c>
      <c r="R82" s="122">
        <f t="shared" ref="R82:V82" si="32">SUM(R83:R84)</f>
        <v>2656.3198512416234</v>
      </c>
      <c r="S82" s="122">
        <f t="shared" si="32"/>
        <v>2882.3150870552536</v>
      </c>
      <c r="T82" s="122">
        <f t="shared" si="32"/>
        <v>3097.3354166361992</v>
      </c>
      <c r="U82" s="122">
        <f t="shared" si="32"/>
        <v>3126.4277390160046</v>
      </c>
      <c r="V82" s="122">
        <f t="shared" si="32"/>
        <v>3141.4511103879031</v>
      </c>
      <c r="W82" s="122">
        <f t="shared" ref="W82" si="33">SUM(W83:W84)</f>
        <v>3172.1828316888696</v>
      </c>
      <c r="DA82" s="130" t="s">
        <v>2486</v>
      </c>
    </row>
    <row r="83" spans="1:105" ht="12" customHeight="1" x14ac:dyDescent="0.25">
      <c r="A83" s="97" t="s">
        <v>204</v>
      </c>
      <c r="B83" s="98">
        <v>2590.8126603930291</v>
      </c>
      <c r="C83" s="98">
        <v>2688.9264461759512</v>
      </c>
      <c r="D83" s="98">
        <v>2833.9851733099499</v>
      </c>
      <c r="E83" s="98">
        <v>3001.8145986374416</v>
      </c>
      <c r="F83" s="98">
        <v>3199.3048036488781</v>
      </c>
      <c r="G83" s="98">
        <v>3317.4595238902275</v>
      </c>
      <c r="H83" s="98">
        <v>3370.7331337392939</v>
      </c>
      <c r="I83" s="98">
        <v>3310.0745843829113</v>
      </c>
      <c r="J83" s="98">
        <v>3216.3678894471341</v>
      </c>
      <c r="K83" s="98">
        <v>3620.7179654874117</v>
      </c>
      <c r="L83" s="98">
        <v>3577.5968675544514</v>
      </c>
      <c r="M83" s="98">
        <v>3404.6529470387954</v>
      </c>
      <c r="N83" s="98">
        <v>3336.7225324416495</v>
      </c>
      <c r="O83" s="98">
        <v>3191.4880623150302</v>
      </c>
      <c r="P83" s="98">
        <v>3211.398606063422</v>
      </c>
      <c r="Q83" s="98">
        <v>3299.9859465001705</v>
      </c>
      <c r="R83" s="98">
        <v>2638.6427634054908</v>
      </c>
      <c r="S83" s="98">
        <v>2863.4516234932175</v>
      </c>
      <c r="T83" s="98">
        <v>3076.9369670826964</v>
      </c>
      <c r="U83" s="98">
        <v>3106.0805173101712</v>
      </c>
      <c r="V83" s="98">
        <v>3120.9741251388127</v>
      </c>
      <c r="W83" s="98">
        <v>3151.4246074101634</v>
      </c>
      <c r="DA83" s="63" t="s">
        <v>2487</v>
      </c>
    </row>
    <row r="84" spans="1:105" ht="12" customHeight="1" x14ac:dyDescent="0.25">
      <c r="A84" s="97" t="s">
        <v>53</v>
      </c>
      <c r="B84" s="98">
        <v>22.76328055909314</v>
      </c>
      <c r="C84" s="98">
        <v>23.641373172674424</v>
      </c>
      <c r="D84" s="98">
        <v>24.095754108599056</v>
      </c>
      <c r="E84" s="98">
        <v>23.865850979344323</v>
      </c>
      <c r="F84" s="98">
        <v>25.377104554135542</v>
      </c>
      <c r="G84" s="98">
        <v>25.417594125207998</v>
      </c>
      <c r="H84" s="98">
        <v>24.77239683930393</v>
      </c>
      <c r="I84" s="98">
        <v>24.122687763827386</v>
      </c>
      <c r="J84" s="98">
        <v>22.862298622512988</v>
      </c>
      <c r="K84" s="98">
        <v>24.780367780803076</v>
      </c>
      <c r="L84" s="98">
        <v>24.243502393149882</v>
      </c>
      <c r="M84" s="98">
        <v>23.348365963088554</v>
      </c>
      <c r="N84" s="98">
        <v>22.607804538473044</v>
      </c>
      <c r="O84" s="98">
        <v>21.921373569643976</v>
      </c>
      <c r="P84" s="98">
        <v>22.321863920723288</v>
      </c>
      <c r="Q84" s="98">
        <v>22.060449483585565</v>
      </c>
      <c r="R84" s="98">
        <v>17.677087836132685</v>
      </c>
      <c r="S84" s="98">
        <v>18.86346356203584</v>
      </c>
      <c r="T84" s="98">
        <v>20.398449553502726</v>
      </c>
      <c r="U84" s="98">
        <v>20.347221705833466</v>
      </c>
      <c r="V84" s="98">
        <v>20.476985249090148</v>
      </c>
      <c r="W84" s="98">
        <v>20.758224278706187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40.0277457473887</v>
      </c>
      <c r="C85" s="122">
        <f t="shared" si="34"/>
        <v>53.597817126407769</v>
      </c>
      <c r="D85" s="122">
        <f t="shared" si="34"/>
        <v>45.254450163768084</v>
      </c>
      <c r="E85" s="122">
        <f t="shared" si="34"/>
        <v>90.860536703953457</v>
      </c>
      <c r="F85" s="122">
        <f t="shared" si="34"/>
        <v>77.621566196991296</v>
      </c>
      <c r="G85" s="122">
        <f t="shared" si="34"/>
        <v>112.55263705244076</v>
      </c>
      <c r="H85" s="122">
        <f t="shared" si="34"/>
        <v>136.73712975638477</v>
      </c>
      <c r="I85" s="122">
        <f t="shared" si="34"/>
        <v>98.46009882440849</v>
      </c>
      <c r="J85" s="122">
        <f t="shared" si="34"/>
        <v>130.72129488575905</v>
      </c>
      <c r="K85" s="122">
        <f t="shared" si="34"/>
        <v>222.77643883893074</v>
      </c>
      <c r="L85" s="122">
        <f t="shared" si="34"/>
        <v>256.75071935000079</v>
      </c>
      <c r="M85" s="122">
        <f t="shared" si="34"/>
        <v>261.41334819930802</v>
      </c>
      <c r="N85" s="122">
        <f t="shared" si="34"/>
        <v>269.79576540709542</v>
      </c>
      <c r="O85" s="122">
        <f t="shared" si="34"/>
        <v>258.7797553135124</v>
      </c>
      <c r="P85" s="122">
        <f t="shared" si="34"/>
        <v>218.44522273993286</v>
      </c>
      <c r="Q85" s="122">
        <f t="shared" si="34"/>
        <v>346.37442913683526</v>
      </c>
      <c r="R85" s="122">
        <f t="shared" si="34"/>
        <v>327.37604324553615</v>
      </c>
      <c r="S85" s="122">
        <f t="shared" si="34"/>
        <v>343.37832873215137</v>
      </c>
      <c r="T85" s="122">
        <f t="shared" si="34"/>
        <v>258.12677765590178</v>
      </c>
      <c r="U85" s="122">
        <f t="shared" si="34"/>
        <v>217.76880205784994</v>
      </c>
      <c r="V85" s="122">
        <f t="shared" si="34"/>
        <v>196.97630857757918</v>
      </c>
      <c r="W85" s="122">
        <f t="shared" si="34"/>
        <v>192.83773382607652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40.0277457473887</v>
      </c>
      <c r="C86" s="98">
        <f>IF(RES_hhdet_tes!C86=0,0,RES_hhdet_tes!C86*1000*11630/RES_hhdet_num!C81)</f>
        <v>53.597817126407769</v>
      </c>
      <c r="D86" s="98">
        <f>IF(RES_hhdet_tes!D86=0,0,RES_hhdet_tes!D86*1000*11630/RES_hhdet_num!D81)</f>
        <v>45.254450163768084</v>
      </c>
      <c r="E86" s="98">
        <f>IF(RES_hhdet_tes!E86=0,0,RES_hhdet_tes!E86*1000*11630/RES_hhdet_num!E81)</f>
        <v>90.860536703953457</v>
      </c>
      <c r="F86" s="98">
        <f>IF(RES_hhdet_tes!F86=0,0,RES_hhdet_tes!F86*1000*11630/RES_hhdet_num!F81)</f>
        <v>77.621566196991296</v>
      </c>
      <c r="G86" s="98">
        <f>IF(RES_hhdet_tes!G86=0,0,RES_hhdet_tes!G86*1000*11630/RES_hhdet_num!G81)</f>
        <v>112.55263705244076</v>
      </c>
      <c r="H86" s="98">
        <f>IF(RES_hhdet_tes!H86=0,0,RES_hhdet_tes!H86*1000*11630/RES_hhdet_num!H81)</f>
        <v>136.73712975638477</v>
      </c>
      <c r="I86" s="98">
        <f>IF(RES_hhdet_tes!I86=0,0,RES_hhdet_tes!I86*1000*11630/RES_hhdet_num!I81)</f>
        <v>98.46009882440849</v>
      </c>
      <c r="J86" s="98">
        <f>IF(RES_hhdet_tes!J86=0,0,RES_hhdet_tes!J86*1000*11630/RES_hhdet_num!J81)</f>
        <v>130.72129488575905</v>
      </c>
      <c r="K86" s="98">
        <f>IF(RES_hhdet_tes!K86=0,0,RES_hhdet_tes!K86*1000*11630/RES_hhdet_num!K81)</f>
        <v>222.77643883893074</v>
      </c>
      <c r="L86" s="98">
        <f>IF(RES_hhdet_tes!L86=0,0,RES_hhdet_tes!L86*1000*11630/RES_hhdet_num!L81)</f>
        <v>256.75071935000079</v>
      </c>
      <c r="M86" s="98">
        <f>IF(RES_hhdet_tes!M86=0,0,RES_hhdet_tes!M86*1000*11630/RES_hhdet_num!M81)</f>
        <v>261.41334819930802</v>
      </c>
      <c r="N86" s="98">
        <f>IF(RES_hhdet_tes!N86=0,0,RES_hhdet_tes!N86*1000*11630/RES_hhdet_num!N81)</f>
        <v>269.79576540709542</v>
      </c>
      <c r="O86" s="98">
        <f>IF(RES_hhdet_tes!O86=0,0,RES_hhdet_tes!O86*1000*11630/RES_hhdet_num!O81)</f>
        <v>258.7797553135124</v>
      </c>
      <c r="P86" s="98">
        <f>IF(RES_hhdet_tes!P86=0,0,RES_hhdet_tes!P86*1000*11630/RES_hhdet_num!P81)</f>
        <v>218.44522273993286</v>
      </c>
      <c r="Q86" s="98">
        <f>IF(RES_hhdet_tes!Q86=0,0,RES_hhdet_tes!Q86*1000*11630/RES_hhdet_num!Q81)</f>
        <v>346.37442913683526</v>
      </c>
      <c r="R86" s="98">
        <f>IF(RES_hhdet_tes!R86=0,0,RES_hhdet_tes!R86*1000*11630/RES_hhdet_num!R81)</f>
        <v>327.37604324553615</v>
      </c>
      <c r="S86" s="98">
        <f>IF(RES_hhdet_tes!S86=0,0,RES_hhdet_tes!S86*1000*11630/RES_hhdet_num!S81)</f>
        <v>343.37832873215137</v>
      </c>
      <c r="T86" s="98">
        <f>IF(RES_hhdet_tes!T86=0,0,RES_hhdet_tes!T86*1000*11630/RES_hhdet_num!T81)</f>
        <v>258.12677765590178</v>
      </c>
      <c r="U86" s="98">
        <f>IF(RES_hhdet_tes!U86=0,0,RES_hhdet_tes!U86*1000*11630/RES_hhdet_num!U81)</f>
        <v>217.76880205784994</v>
      </c>
      <c r="V86" s="98">
        <f>IF(RES_hhdet_tes!V86=0,0,RES_hhdet_tes!V86*1000*11630/RES_hhdet_num!V81)</f>
        <v>196.97630857757918</v>
      </c>
      <c r="W86" s="98">
        <f>IF(RES_hhdet_tes!W86=0,0,RES_hhdet_tes!W86*1000*11630/RES_hhdet_num!W81)</f>
        <v>192.83773382607652</v>
      </c>
      <c r="DA86" s="63" t="s">
        <v>2490</v>
      </c>
    </row>
    <row r="87" spans="1:105" ht="12" customHeight="1" x14ac:dyDescent="0.25">
      <c r="A87" s="121" t="s">
        <v>55</v>
      </c>
      <c r="B87" s="122">
        <v>690.18154491986888</v>
      </c>
      <c r="C87" s="122">
        <v>708.0485431839644</v>
      </c>
      <c r="D87" s="122">
        <v>702.57528083473585</v>
      </c>
      <c r="E87" s="122">
        <v>670.0179405362137</v>
      </c>
      <c r="F87" s="122">
        <v>675.91976376325965</v>
      </c>
      <c r="G87" s="122">
        <v>706.73128163505203</v>
      </c>
      <c r="H87" s="122">
        <v>713.32258465150483</v>
      </c>
      <c r="I87" s="122">
        <v>721.32437446462802</v>
      </c>
      <c r="J87" s="122">
        <v>727.89647348525864</v>
      </c>
      <c r="K87" s="122">
        <v>713.23348048442745</v>
      </c>
      <c r="L87" s="122">
        <v>749.12586283578321</v>
      </c>
      <c r="M87" s="122">
        <v>782.59528639423274</v>
      </c>
      <c r="N87" s="122">
        <v>780.9986239312359</v>
      </c>
      <c r="O87" s="122">
        <v>799.6923313835108</v>
      </c>
      <c r="P87" s="122">
        <v>830.00142760353651</v>
      </c>
      <c r="Q87" s="122">
        <v>805.61579677564168</v>
      </c>
      <c r="R87" s="122">
        <v>830.7141080593783</v>
      </c>
      <c r="S87" s="122">
        <v>884.06614656978684</v>
      </c>
      <c r="T87" s="122">
        <v>905.08091602876959</v>
      </c>
      <c r="U87" s="122">
        <v>905.03959154413621</v>
      </c>
      <c r="V87" s="122">
        <v>916.37996448397109</v>
      </c>
      <c r="W87" s="122">
        <v>967.29038249468999</v>
      </c>
      <c r="DA87" s="130" t="s">
        <v>2491</v>
      </c>
    </row>
    <row r="88" spans="1:105" ht="12" customHeight="1" x14ac:dyDescent="0.25">
      <c r="A88" s="97" t="s">
        <v>132</v>
      </c>
      <c r="B88" s="98">
        <v>670.07289060806238</v>
      </c>
      <c r="C88" s="98">
        <v>710.73149379723463</v>
      </c>
      <c r="D88" s="98">
        <v>705.47413104638736</v>
      </c>
      <c r="E88" s="98">
        <v>672.61853645555152</v>
      </c>
      <c r="F88" s="98">
        <v>663.53255884099451</v>
      </c>
      <c r="G88" s="98">
        <v>687.48118526631038</v>
      </c>
      <c r="H88" s="98">
        <v>701.79796841440066</v>
      </c>
      <c r="I88" s="98">
        <v>706.01511195741205</v>
      </c>
      <c r="J88" s="98">
        <v>730.42198061159002</v>
      </c>
      <c r="K88" s="98">
        <v>722.93477043520886</v>
      </c>
      <c r="L88" s="98">
        <v>742.25837756557587</v>
      </c>
      <c r="M88" s="98">
        <v>826.7128772948131</v>
      </c>
      <c r="N88" s="98">
        <v>859.31179440534743</v>
      </c>
      <c r="O88" s="98">
        <v>924.99863831435277</v>
      </c>
      <c r="P88" s="98">
        <v>943.38454096015903</v>
      </c>
      <c r="Q88" s="98">
        <v>918.62972109559655</v>
      </c>
      <c r="R88" s="98">
        <v>759.87800431637459</v>
      </c>
      <c r="S88" s="98">
        <v>851.1459400429726</v>
      </c>
      <c r="T88" s="98">
        <v>866.86894420403576</v>
      </c>
      <c r="U88" s="98">
        <v>917.13225702296961</v>
      </c>
      <c r="V88" s="98">
        <v>923.81127980118185</v>
      </c>
      <c r="W88" s="98">
        <v>955.47924819405318</v>
      </c>
      <c r="DA88" s="63" t="s">
        <v>2492</v>
      </c>
    </row>
    <row r="89" spans="1:105" ht="12" customHeight="1" x14ac:dyDescent="0.25">
      <c r="A89" s="97" t="s">
        <v>131</v>
      </c>
      <c r="B89" s="98">
        <v>670.07289060806227</v>
      </c>
      <c r="C89" s="98">
        <v>710.71847399451758</v>
      </c>
      <c r="D89" s="98">
        <v>705.448390603196</v>
      </c>
      <c r="E89" s="98">
        <v>672.61798639955271</v>
      </c>
      <c r="F89" s="98">
        <v>663.53968338058007</v>
      </c>
      <c r="G89" s="98">
        <v>687.49045908851622</v>
      </c>
      <c r="H89" s="98">
        <v>701.80949995322408</v>
      </c>
      <c r="I89" s="98">
        <v>706.05484321601818</v>
      </c>
      <c r="J89" s="98">
        <v>730.45722869763756</v>
      </c>
      <c r="K89" s="98">
        <v>723.01124131502786</v>
      </c>
      <c r="L89" s="98">
        <v>742.32994099462053</v>
      </c>
      <c r="M89" s="98">
        <v>826.71387727897184</v>
      </c>
      <c r="N89" s="98">
        <v>859.32904435996386</v>
      </c>
      <c r="O89" s="98">
        <v>925.01403995401859</v>
      </c>
      <c r="P89" s="98">
        <v>943.39043715162722</v>
      </c>
      <c r="Q89" s="98">
        <v>918.70194490736003</v>
      </c>
      <c r="R89" s="98">
        <v>759.87824243300088</v>
      </c>
      <c r="S89" s="98">
        <v>851.08439103408057</v>
      </c>
      <c r="T89" s="98">
        <v>866.7841345143438</v>
      </c>
      <c r="U89" s="98">
        <v>917.07923335288444</v>
      </c>
      <c r="V89" s="98">
        <v>923.772279763612</v>
      </c>
      <c r="W89" s="98">
        <v>955.45686425480267</v>
      </c>
      <c r="DA89" s="63" t="s">
        <v>2493</v>
      </c>
    </row>
    <row r="90" spans="1:105" ht="12" customHeight="1" x14ac:dyDescent="0.25">
      <c r="A90" s="100" t="s">
        <v>204</v>
      </c>
      <c r="B90" s="101">
        <v>75.268659139312533</v>
      </c>
      <c r="C90" s="101">
        <v>154.87248734843678</v>
      </c>
      <c r="D90" s="101">
        <v>64.584889134510533</v>
      </c>
      <c r="E90" s="101">
        <v>39.686451470873052</v>
      </c>
      <c r="F90" s="101">
        <v>51.90662999644767</v>
      </c>
      <c r="G90" s="101">
        <v>53.725837110141825</v>
      </c>
      <c r="H90" s="101">
        <v>73.192142678610793</v>
      </c>
      <c r="I90" s="101">
        <v>62.959650842323327</v>
      </c>
      <c r="J90" s="101">
        <v>62.18545198873327</v>
      </c>
      <c r="K90" s="101">
        <v>59.104256168857894</v>
      </c>
      <c r="L90" s="101">
        <v>58.440177629021676</v>
      </c>
      <c r="M90" s="101">
        <v>93.961093239345047</v>
      </c>
      <c r="N90" s="101">
        <v>71.23044479514283</v>
      </c>
      <c r="O90" s="101">
        <v>55.862275280118688</v>
      </c>
      <c r="P90" s="101">
        <v>96.506578526607115</v>
      </c>
      <c r="Q90" s="101">
        <v>35.538255184432963</v>
      </c>
      <c r="R90" s="101">
        <v>35.454869760388974</v>
      </c>
      <c r="S90" s="101">
        <v>57.833972022222284</v>
      </c>
      <c r="T90" s="101">
        <v>65.631589390321693</v>
      </c>
      <c r="U90" s="101">
        <v>86.707468783258449</v>
      </c>
      <c r="V90" s="101">
        <v>72.402000436891754</v>
      </c>
      <c r="W90" s="101">
        <v>62.762975528926439</v>
      </c>
      <c r="DA90" s="131" t="s">
        <v>2494</v>
      </c>
    </row>
    <row r="91" spans="1:105" ht="12" customHeight="1" x14ac:dyDescent="0.25">
      <c r="A91" s="103" t="s">
        <v>52</v>
      </c>
      <c r="B91" s="104">
        <v>594.80423146874966</v>
      </c>
      <c r="C91" s="104">
        <v>555.84598664608097</v>
      </c>
      <c r="D91" s="104">
        <v>640.86350146868551</v>
      </c>
      <c r="E91" s="104">
        <v>632.93153492867964</v>
      </c>
      <c r="F91" s="104">
        <v>611.63305338413227</v>
      </c>
      <c r="G91" s="104">
        <v>633.76462197837441</v>
      </c>
      <c r="H91" s="104">
        <v>628.61735727461325</v>
      </c>
      <c r="I91" s="104">
        <v>643.09519237369477</v>
      </c>
      <c r="J91" s="104">
        <v>668.27177670890433</v>
      </c>
      <c r="K91" s="104">
        <v>663.90698514616986</v>
      </c>
      <c r="L91" s="104">
        <v>683.88976336559881</v>
      </c>
      <c r="M91" s="104">
        <v>732.75278403962659</v>
      </c>
      <c r="N91" s="104">
        <v>788.09859956482092</v>
      </c>
      <c r="O91" s="104">
        <v>869.15176467389983</v>
      </c>
      <c r="P91" s="104">
        <v>846.88385862501991</v>
      </c>
      <c r="Q91" s="104">
        <v>883.16368972292707</v>
      </c>
      <c r="R91" s="104">
        <v>724.42337267261189</v>
      </c>
      <c r="S91" s="104">
        <v>793.25041901185807</v>
      </c>
      <c r="T91" s="104">
        <v>801.15254512402203</v>
      </c>
      <c r="U91" s="104">
        <v>830.37176456962607</v>
      </c>
      <c r="V91" s="104">
        <v>851.37027932672015</v>
      </c>
      <c r="W91" s="104">
        <v>892.69388872587615</v>
      </c>
      <c r="DA91" s="132" t="s">
        <v>2495</v>
      </c>
    </row>
    <row r="92" spans="1:105" ht="12" customHeight="1" x14ac:dyDescent="0.25">
      <c r="A92" s="106" t="s">
        <v>124</v>
      </c>
      <c r="B92" s="101">
        <v>702.46849251329013</v>
      </c>
      <c r="C92" s="101">
        <v>698.01627987413087</v>
      </c>
      <c r="D92" s="101">
        <v>702.60291498908282</v>
      </c>
      <c r="E92" s="101">
        <v>673.39613366948129</v>
      </c>
      <c r="F92" s="101">
        <v>680.96018220173812</v>
      </c>
      <c r="G92" s="101">
        <v>718.20729575963492</v>
      </c>
      <c r="H92" s="101">
        <v>702.11819632851598</v>
      </c>
      <c r="I92" s="101">
        <v>718.22437452322004</v>
      </c>
      <c r="J92" s="101">
        <v>728.27202439116309</v>
      </c>
      <c r="K92" s="101">
        <v>717.31878975621066</v>
      </c>
      <c r="L92" s="101">
        <v>749.89625697555971</v>
      </c>
      <c r="M92" s="101">
        <v>766.82764642364793</v>
      </c>
      <c r="N92" s="101">
        <v>769.46897151289841</v>
      </c>
      <c r="O92" s="101">
        <v>808.45851233820076</v>
      </c>
      <c r="P92" s="101">
        <v>820.51665857220132</v>
      </c>
      <c r="Q92" s="101">
        <v>810.17970804519041</v>
      </c>
      <c r="R92" s="101">
        <v>850.72724040892399</v>
      </c>
      <c r="S92" s="101">
        <v>901.18097242983583</v>
      </c>
      <c r="T92" s="101">
        <v>916.8799638700026</v>
      </c>
      <c r="U92" s="101">
        <v>883.38010220138256</v>
      </c>
      <c r="V92" s="101">
        <v>898.31245290063953</v>
      </c>
      <c r="W92" s="101">
        <v>982.69792609058595</v>
      </c>
      <c r="DA92" s="131" t="s">
        <v>2496</v>
      </c>
    </row>
    <row r="93" spans="1:105" ht="12" customHeight="1" x14ac:dyDescent="0.25">
      <c r="A93" s="107" t="s">
        <v>123</v>
      </c>
      <c r="B93" s="104">
        <v>702.46849251329013</v>
      </c>
      <c r="C93" s="104">
        <v>698.00809848806625</v>
      </c>
      <c r="D93" s="104">
        <v>702.58376919761247</v>
      </c>
      <c r="E93" s="104">
        <v>673.42506515676325</v>
      </c>
      <c r="F93" s="104">
        <v>681.00420216988414</v>
      </c>
      <c r="G93" s="104">
        <v>718.25027121116807</v>
      </c>
      <c r="H93" s="104">
        <v>702.15259103624965</v>
      </c>
      <c r="I93" s="104">
        <v>717.95623537329766</v>
      </c>
      <c r="J93" s="104">
        <v>727.78782923727886</v>
      </c>
      <c r="K93" s="104">
        <v>716.93149491201427</v>
      </c>
      <c r="L93" s="104">
        <v>749.65375941337402</v>
      </c>
      <c r="M93" s="104">
        <v>766.78529595440557</v>
      </c>
      <c r="N93" s="104">
        <v>769.47719677399311</v>
      </c>
      <c r="O93" s="104">
        <v>808.45457002455589</v>
      </c>
      <c r="P93" s="104">
        <v>820.52142322296311</v>
      </c>
      <c r="Q93" s="104">
        <v>810.62881862662687</v>
      </c>
      <c r="R93" s="104">
        <v>851.44104549058397</v>
      </c>
      <c r="S93" s="104">
        <v>901.88834780247328</v>
      </c>
      <c r="T93" s="104">
        <v>917.18627601820674</v>
      </c>
      <c r="U93" s="104">
        <v>883.35662203104243</v>
      </c>
      <c r="V93" s="104">
        <v>898.17168751483655</v>
      </c>
      <c r="W93" s="104">
        <v>982.3136247838512</v>
      </c>
      <c r="DA93" s="132" t="s">
        <v>2497</v>
      </c>
    </row>
    <row r="94" spans="1:105" ht="12" customHeight="1" x14ac:dyDescent="0.25">
      <c r="A94" s="108" t="s">
        <v>50</v>
      </c>
      <c r="B94" s="98">
        <v>79.147787937079144</v>
      </c>
      <c r="C94" s="98">
        <v>152.14277208888743</v>
      </c>
      <c r="D94" s="98">
        <v>64.304214534422911</v>
      </c>
      <c r="E94" s="98">
        <v>39.759135564461914</v>
      </c>
      <c r="F94" s="98">
        <v>53.452657467208688</v>
      </c>
      <c r="G94" s="98">
        <v>56.4241904061669</v>
      </c>
      <c r="H94" s="98">
        <v>73.203135550482529</v>
      </c>
      <c r="I94" s="98">
        <v>64.149349270109639</v>
      </c>
      <c r="J94" s="98">
        <v>61.949056284753176</v>
      </c>
      <c r="K94" s="98">
        <v>58.454118703743291</v>
      </c>
      <c r="L94" s="98">
        <v>59.259247904625504</v>
      </c>
      <c r="M94" s="98">
        <v>85.923547843000364</v>
      </c>
      <c r="N94" s="98">
        <v>61.710071974849676</v>
      </c>
      <c r="O94" s="98">
        <v>45.646458501222547</v>
      </c>
      <c r="P94" s="98">
        <v>80.778660192562668</v>
      </c>
      <c r="Q94" s="98">
        <v>27.641269704402621</v>
      </c>
      <c r="R94" s="98">
        <v>38.669885934520735</v>
      </c>
      <c r="S94" s="98">
        <v>62.92074659067525</v>
      </c>
      <c r="T94" s="98">
        <v>71.144332334064018</v>
      </c>
      <c r="U94" s="98">
        <v>82.546300854448461</v>
      </c>
      <c r="V94" s="98">
        <v>69.632990360368666</v>
      </c>
      <c r="W94" s="98">
        <v>65.452338180268356</v>
      </c>
      <c r="DA94" s="63" t="s">
        <v>2498</v>
      </c>
    </row>
    <row r="95" spans="1:105" ht="12" customHeight="1" x14ac:dyDescent="0.25">
      <c r="A95" s="108" t="s">
        <v>52</v>
      </c>
      <c r="B95" s="98">
        <v>623.32070457621103</v>
      </c>
      <c r="C95" s="98">
        <v>545.8653263991788</v>
      </c>
      <c r="D95" s="98">
        <v>638.27955466318963</v>
      </c>
      <c r="E95" s="98">
        <v>633.66592959230115</v>
      </c>
      <c r="F95" s="98">
        <v>627.55154470267541</v>
      </c>
      <c r="G95" s="98">
        <v>661.8260808050012</v>
      </c>
      <c r="H95" s="98">
        <v>628.94945548576709</v>
      </c>
      <c r="I95" s="98">
        <v>653.80688610318805</v>
      </c>
      <c r="J95" s="98">
        <v>665.83877295252569</v>
      </c>
      <c r="K95" s="98">
        <v>658.47737620827104</v>
      </c>
      <c r="L95" s="98">
        <v>690.39451150874845</v>
      </c>
      <c r="M95" s="98">
        <v>680.86174811140529</v>
      </c>
      <c r="N95" s="98">
        <v>707.7671247991434</v>
      </c>
      <c r="O95" s="98">
        <v>762.80811152333342</v>
      </c>
      <c r="P95" s="98">
        <v>739.74276303040028</v>
      </c>
      <c r="Q95" s="98">
        <v>782.98754892222416</v>
      </c>
      <c r="R95" s="98">
        <v>812.77115955606325</v>
      </c>
      <c r="S95" s="98">
        <v>838.96760121179807</v>
      </c>
      <c r="T95" s="98">
        <v>846.04194368414278</v>
      </c>
      <c r="U95" s="98">
        <v>800.81032117659402</v>
      </c>
      <c r="V95" s="98">
        <v>828.53869715446785</v>
      </c>
      <c r="W95" s="98">
        <v>916.8612866035827</v>
      </c>
      <c r="DA95" s="63" t="s">
        <v>2499</v>
      </c>
    </row>
    <row r="96" spans="1:105" ht="12" customHeight="1" x14ac:dyDescent="0.25">
      <c r="A96" s="106" t="s">
        <v>122</v>
      </c>
      <c r="B96" s="101">
        <v>620.42827258326122</v>
      </c>
      <c r="C96" s="101">
        <v>755.96837548607812</v>
      </c>
      <c r="D96" s="101">
        <v>701.32767967175437</v>
      </c>
      <c r="E96" s="101">
        <v>655.42509633591862</v>
      </c>
      <c r="F96" s="101">
        <v>663.34041794218911</v>
      </c>
      <c r="G96" s="101">
        <v>685.2756898329859</v>
      </c>
      <c r="H96" s="101">
        <v>735.89871743903609</v>
      </c>
      <c r="I96" s="101">
        <v>729.14082377920204</v>
      </c>
      <c r="J96" s="101">
        <v>726.8692595919764</v>
      </c>
      <c r="K96" s="101">
        <v>706.92229138473192</v>
      </c>
      <c r="L96" s="101">
        <v>749.72768096127311</v>
      </c>
      <c r="M96" s="101">
        <v>787.90545910539686</v>
      </c>
      <c r="N96" s="101">
        <v>776.46423712045919</v>
      </c>
      <c r="O96" s="101">
        <v>770.00502360082328</v>
      </c>
      <c r="P96" s="101">
        <v>818.05701517143905</v>
      </c>
      <c r="Q96" s="101">
        <v>779.60624872789674</v>
      </c>
      <c r="R96" s="101">
        <v>821.50504621208074</v>
      </c>
      <c r="S96" s="101">
        <v>870.50703997425182</v>
      </c>
      <c r="T96" s="101">
        <v>899.24537166707842</v>
      </c>
      <c r="U96" s="101">
        <v>920.4759544258028</v>
      </c>
      <c r="V96" s="101">
        <v>928.65981126051167</v>
      </c>
      <c r="W96" s="101">
        <v>959.19954366774505</v>
      </c>
      <c r="DA96" s="131" t="s">
        <v>2500</v>
      </c>
    </row>
    <row r="97" spans="1:105" ht="12" customHeight="1" x14ac:dyDescent="0.25">
      <c r="A97" s="107" t="s">
        <v>121</v>
      </c>
      <c r="B97" s="104">
        <v>620.42827258326099</v>
      </c>
      <c r="C97" s="104">
        <v>755.87288407200799</v>
      </c>
      <c r="D97" s="104">
        <v>701.19529757769271</v>
      </c>
      <c r="E97" s="104">
        <v>655.54999135921901</v>
      </c>
      <c r="F97" s="104">
        <v>663.53339301971766</v>
      </c>
      <c r="G97" s="104">
        <v>685.40914252529149</v>
      </c>
      <c r="H97" s="104">
        <v>735.97176253822897</v>
      </c>
      <c r="I97" s="104">
        <v>729.01015895443163</v>
      </c>
      <c r="J97" s="104">
        <v>727.01928776533907</v>
      </c>
      <c r="K97" s="104">
        <v>707.35425587556949</v>
      </c>
      <c r="L97" s="104">
        <v>750.1381743824976</v>
      </c>
      <c r="M97" s="104">
        <v>787.74949020583767</v>
      </c>
      <c r="N97" s="104">
        <v>776.11590308820507</v>
      </c>
      <c r="O97" s="104">
        <v>769.8915915801158</v>
      </c>
      <c r="P97" s="104">
        <v>819.7859966316164</v>
      </c>
      <c r="Q97" s="104">
        <v>783.06056377918196</v>
      </c>
      <c r="R97" s="104">
        <v>827.33626583878595</v>
      </c>
      <c r="S97" s="104">
        <v>876.84742925941975</v>
      </c>
      <c r="T97" s="104">
        <v>902.62759538415037</v>
      </c>
      <c r="U97" s="104">
        <v>920.37721378049241</v>
      </c>
      <c r="V97" s="104">
        <v>927.06176500820254</v>
      </c>
      <c r="W97" s="104">
        <v>957.58621472726099</v>
      </c>
      <c r="DA97" s="132" t="s">
        <v>2501</v>
      </c>
    </row>
    <row r="98" spans="1:105" ht="12" customHeight="1" x14ac:dyDescent="0.25">
      <c r="A98" s="108" t="s">
        <v>53</v>
      </c>
      <c r="B98" s="98">
        <v>67.899276752090216</v>
      </c>
      <c r="C98" s="98">
        <v>163.97159536080417</v>
      </c>
      <c r="D98" s="98">
        <v>64.103981367846927</v>
      </c>
      <c r="E98" s="98">
        <v>37.858592278412871</v>
      </c>
      <c r="F98" s="98">
        <v>51.693675422591497</v>
      </c>
      <c r="G98" s="98">
        <v>53.318734739528473</v>
      </c>
      <c r="H98" s="98">
        <v>77.336780858728616</v>
      </c>
      <c r="I98" s="98">
        <v>65.308413103521985</v>
      </c>
      <c r="J98" s="98">
        <v>61.740487141426222</v>
      </c>
      <c r="K98" s="98">
        <v>57.094150880100678</v>
      </c>
      <c r="L98" s="98">
        <v>58.819130680964243</v>
      </c>
      <c r="M98" s="98">
        <v>87.479003923863516</v>
      </c>
      <c r="N98" s="98">
        <v>62.218185535013255</v>
      </c>
      <c r="O98" s="98">
        <v>41.235229404317472</v>
      </c>
      <c r="P98" s="98">
        <v>81.172959780723161</v>
      </c>
      <c r="Q98" s="98">
        <v>22.684125107111154</v>
      </c>
      <c r="R98" s="98">
        <v>33.549843125770849</v>
      </c>
      <c r="S98" s="98">
        <v>59.657518033676226</v>
      </c>
      <c r="T98" s="98">
        <v>69.280963510246039</v>
      </c>
      <c r="U98" s="98">
        <v>88.329799189865057</v>
      </c>
      <c r="V98" s="98">
        <v>73.480049038810193</v>
      </c>
      <c r="W98" s="98">
        <v>61.634235419316525</v>
      </c>
      <c r="DA98" s="63" t="s">
        <v>2502</v>
      </c>
    </row>
    <row r="99" spans="1:105" ht="12" customHeight="1" x14ac:dyDescent="0.25">
      <c r="A99" s="108" t="s">
        <v>52</v>
      </c>
      <c r="B99" s="98">
        <v>552.52899583117085</v>
      </c>
      <c r="C99" s="98">
        <v>591.90128871120385</v>
      </c>
      <c r="D99" s="98">
        <v>637.09131620984579</v>
      </c>
      <c r="E99" s="98">
        <v>617.69139908080604</v>
      </c>
      <c r="F99" s="98">
        <v>611.8397175971262</v>
      </c>
      <c r="G99" s="98">
        <v>632.0904077857632</v>
      </c>
      <c r="H99" s="98">
        <v>658.63498167950047</v>
      </c>
      <c r="I99" s="98">
        <v>663.70174585090967</v>
      </c>
      <c r="J99" s="98">
        <v>665.27880062391284</v>
      </c>
      <c r="K99" s="98">
        <v>650.26010499546885</v>
      </c>
      <c r="L99" s="98">
        <v>691.31904370153336</v>
      </c>
      <c r="M99" s="98">
        <v>700.27048628197394</v>
      </c>
      <c r="N99" s="98">
        <v>713.89771755319168</v>
      </c>
      <c r="O99" s="98">
        <v>728.65636217579834</v>
      </c>
      <c r="P99" s="98">
        <v>738.61303685089308</v>
      </c>
      <c r="Q99" s="98">
        <v>760.37643867207078</v>
      </c>
      <c r="R99" s="98">
        <v>793.78642271301499</v>
      </c>
      <c r="S99" s="98">
        <v>817.18991122574346</v>
      </c>
      <c r="T99" s="98">
        <v>833.34663187390436</v>
      </c>
      <c r="U99" s="98">
        <v>832.04741459062734</v>
      </c>
      <c r="V99" s="98">
        <v>853.58171596939235</v>
      </c>
      <c r="W99" s="98">
        <v>895.95197930794461</v>
      </c>
      <c r="DA99" s="63" t="s">
        <v>2503</v>
      </c>
    </row>
    <row r="100" spans="1:105" ht="12" customHeight="1" x14ac:dyDescent="0.25">
      <c r="A100" s="121" t="s">
        <v>54</v>
      </c>
      <c r="B100" s="122">
        <v>383.29078878775545</v>
      </c>
      <c r="C100" s="122">
        <v>427.7447439997128</v>
      </c>
      <c r="D100" s="122">
        <v>425.302930608086</v>
      </c>
      <c r="E100" s="122">
        <v>435.69303766613058</v>
      </c>
      <c r="F100" s="122">
        <v>433.06040861609495</v>
      </c>
      <c r="G100" s="122">
        <v>445.89928449226738</v>
      </c>
      <c r="H100" s="122">
        <v>512.52031684007716</v>
      </c>
      <c r="I100" s="122">
        <v>508.94364488471899</v>
      </c>
      <c r="J100" s="122">
        <v>502.79742293999169</v>
      </c>
      <c r="K100" s="122">
        <v>485.48663695646781</v>
      </c>
      <c r="L100" s="122">
        <v>505.10901305296017</v>
      </c>
      <c r="M100" s="122">
        <v>473.38830575793878</v>
      </c>
      <c r="N100" s="122">
        <v>459.60953246653276</v>
      </c>
      <c r="O100" s="122">
        <v>410.37660125771072</v>
      </c>
      <c r="P100" s="122">
        <v>455.63434474499019</v>
      </c>
      <c r="Q100" s="122">
        <v>452.19225357767385</v>
      </c>
      <c r="R100" s="122">
        <v>451.9476052865449</v>
      </c>
      <c r="S100" s="122">
        <v>466.48623374822751</v>
      </c>
      <c r="T100" s="122">
        <v>505.55187971945401</v>
      </c>
      <c r="U100" s="122">
        <v>478.74240899332852</v>
      </c>
      <c r="V100" s="122">
        <v>478.68514006916337</v>
      </c>
      <c r="W100" s="122">
        <v>491.73784181576366</v>
      </c>
      <c r="DA100" s="130" t="s">
        <v>2504</v>
      </c>
    </row>
    <row r="101" spans="1:105" ht="12" customHeight="1" x14ac:dyDescent="0.25">
      <c r="A101" s="97" t="s">
        <v>207</v>
      </c>
      <c r="B101" s="98">
        <v>378.09875389338981</v>
      </c>
      <c r="C101" s="98">
        <v>431.44203990104893</v>
      </c>
      <c r="D101" s="98">
        <v>423.19948939573823</v>
      </c>
      <c r="E101" s="98">
        <v>444.85795539221516</v>
      </c>
      <c r="F101" s="98">
        <v>428.43568218173539</v>
      </c>
      <c r="G101" s="98">
        <v>441.9623767061567</v>
      </c>
      <c r="H101" s="98">
        <v>518.53165522675965</v>
      </c>
      <c r="I101" s="98">
        <v>505.8042329328386</v>
      </c>
      <c r="J101" s="98">
        <v>499.17056483273768</v>
      </c>
      <c r="K101" s="98">
        <v>488.89662160564234</v>
      </c>
      <c r="L101" s="98">
        <v>495.33383432104125</v>
      </c>
      <c r="M101" s="98">
        <v>488.02657867233359</v>
      </c>
      <c r="N101" s="98">
        <v>492.03354815495322</v>
      </c>
      <c r="O101" s="98">
        <v>488.95709989998267</v>
      </c>
      <c r="P101" s="98">
        <v>499.57808229162305</v>
      </c>
      <c r="Q101" s="98">
        <v>513.80134685335179</v>
      </c>
      <c r="R101" s="98">
        <v>412.97314574206212</v>
      </c>
      <c r="S101" s="98">
        <v>454.08188360939914</v>
      </c>
      <c r="T101" s="98">
        <v>475.26401852814234</v>
      </c>
      <c r="U101" s="98">
        <v>483.89468298062752</v>
      </c>
      <c r="V101" s="98">
        <v>481.44325848961455</v>
      </c>
      <c r="W101" s="98">
        <v>489.64396732530332</v>
      </c>
      <c r="DA101" s="63" t="s">
        <v>2505</v>
      </c>
    </row>
    <row r="102" spans="1:105" ht="12" customHeight="1" x14ac:dyDescent="0.25">
      <c r="A102" s="97" t="s">
        <v>50</v>
      </c>
      <c r="B102" s="98">
        <v>398.89794571350245</v>
      </c>
      <c r="C102" s="98">
        <v>410.19787031044194</v>
      </c>
      <c r="D102" s="98">
        <v>423.58896194277594</v>
      </c>
      <c r="E102" s="98">
        <v>432.51204891108245</v>
      </c>
      <c r="F102" s="98">
        <v>444.82989343088843</v>
      </c>
      <c r="G102" s="98">
        <v>462.63628233351119</v>
      </c>
      <c r="H102" s="98">
        <v>480.83103610321655</v>
      </c>
      <c r="I102" s="98">
        <v>500.11688307892956</v>
      </c>
      <c r="J102" s="98">
        <v>505.5772934991453</v>
      </c>
      <c r="K102" s="98">
        <v>495.28488682062158</v>
      </c>
      <c r="L102" s="98">
        <v>491.81988700517246</v>
      </c>
      <c r="M102" s="98">
        <v>467.92521379134405</v>
      </c>
      <c r="N102" s="98">
        <v>452.67416904954791</v>
      </c>
      <c r="O102" s="98">
        <v>441.32791109208398</v>
      </c>
      <c r="P102" s="98">
        <v>440.23989337963684</v>
      </c>
      <c r="Q102" s="98">
        <v>447.55367303625889</v>
      </c>
      <c r="R102" s="98">
        <v>461.15342601164753</v>
      </c>
      <c r="S102" s="98">
        <v>480.66424407025835</v>
      </c>
      <c r="T102" s="98">
        <v>512.0868860355755</v>
      </c>
      <c r="U102" s="98">
        <v>463.2675562723166</v>
      </c>
      <c r="V102" s="98">
        <v>465.91392694763437</v>
      </c>
      <c r="W102" s="98">
        <v>500.58353903324701</v>
      </c>
      <c r="DA102" s="63" t="s">
        <v>2506</v>
      </c>
    </row>
    <row r="103" spans="1:105" ht="12" customHeight="1" x14ac:dyDescent="0.25">
      <c r="A103" s="109" t="s">
        <v>120</v>
      </c>
      <c r="B103" s="33">
        <v>376.49644156652676</v>
      </c>
      <c r="C103" s="33">
        <v>435.1530689339429</v>
      </c>
      <c r="D103" s="33">
        <v>426.38602696065209</v>
      </c>
      <c r="E103" s="33">
        <v>435.58287069260302</v>
      </c>
      <c r="F103" s="33">
        <v>428.96561003689698</v>
      </c>
      <c r="G103" s="33">
        <v>440.14592485985872</v>
      </c>
      <c r="H103" s="33">
        <v>522.25029365306739</v>
      </c>
      <c r="I103" s="33">
        <v>512.1415534084631</v>
      </c>
      <c r="J103" s="33">
        <v>502.41971218332003</v>
      </c>
      <c r="K103" s="33">
        <v>482.14213071906681</v>
      </c>
      <c r="L103" s="33">
        <v>510.26465285007458</v>
      </c>
      <c r="M103" s="33">
        <v>473.58211598439999</v>
      </c>
      <c r="N103" s="33">
        <v>458.64409105276064</v>
      </c>
      <c r="O103" s="33">
        <v>393.44732952746966</v>
      </c>
      <c r="P103" s="33">
        <v>456.57905363518785</v>
      </c>
      <c r="Q103" s="33">
        <v>448.1779206973128</v>
      </c>
      <c r="R103" s="33">
        <v>452.56121855301637</v>
      </c>
      <c r="S103" s="33">
        <v>463.31844315532697</v>
      </c>
      <c r="T103" s="33">
        <v>506.34626806830715</v>
      </c>
      <c r="U103" s="33">
        <v>482.19996045718693</v>
      </c>
      <c r="V103" s="33">
        <v>481.3199101477191</v>
      </c>
      <c r="W103" s="33">
        <v>489.96079766021342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3699.2397205774082</v>
      </c>
      <c r="C105" s="117">
        <f t="shared" si="35"/>
        <v>3909.8057236773684</v>
      </c>
      <c r="D105" s="117">
        <f t="shared" si="35"/>
        <v>4030.7486375167878</v>
      </c>
      <c r="E105" s="117">
        <f t="shared" si="35"/>
        <v>4234.5180860545124</v>
      </c>
      <c r="F105" s="117">
        <f t="shared" si="35"/>
        <v>4400.1357983281168</v>
      </c>
      <c r="G105" s="117">
        <f t="shared" si="35"/>
        <v>4581.3401692703137</v>
      </c>
      <c r="H105" s="117">
        <f t="shared" si="35"/>
        <v>4765.5568252767671</v>
      </c>
      <c r="I105" s="117">
        <f t="shared" si="35"/>
        <v>4722.666755845903</v>
      </c>
      <c r="J105" s="117">
        <f t="shared" si="35"/>
        <v>4771.3298879323447</v>
      </c>
      <c r="K105" s="117">
        <f t="shared" si="35"/>
        <v>4899.4052647872213</v>
      </c>
      <c r="L105" s="117">
        <f t="shared" si="35"/>
        <v>4997.5000004165195</v>
      </c>
      <c r="M105" s="117">
        <f t="shared" si="35"/>
        <v>4885.4697950074888</v>
      </c>
      <c r="N105" s="117">
        <f t="shared" si="35"/>
        <v>4796.0814771084179</v>
      </c>
      <c r="O105" s="117">
        <f t="shared" si="35"/>
        <v>4605.5305006607696</v>
      </c>
      <c r="P105" s="117">
        <f t="shared" si="35"/>
        <v>4560.4569196348448</v>
      </c>
      <c r="Q105" s="117">
        <f t="shared" si="35"/>
        <v>4543.3436059952837</v>
      </c>
      <c r="R105" s="117">
        <f t="shared" ref="R105:V105" si="36">R106+R109+R111+R120</f>
        <v>4494.4007782378358</v>
      </c>
      <c r="S105" s="117">
        <f t="shared" si="36"/>
        <v>4556.9473580076983</v>
      </c>
      <c r="T105" s="117">
        <f t="shared" si="36"/>
        <v>4714.520934616753</v>
      </c>
      <c r="U105" s="117">
        <f t="shared" si="36"/>
        <v>4709.6585681363267</v>
      </c>
      <c r="V105" s="117">
        <f t="shared" si="36"/>
        <v>4724.8445048168678</v>
      </c>
      <c r="W105" s="117">
        <f t="shared" ref="W105" si="37">W106+W109+W111+W120</f>
        <v>4755.7549137251917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2613.7013955457005</v>
      </c>
      <c r="C106" s="122">
        <f t="shared" si="38"/>
        <v>2705.6384860275807</v>
      </c>
      <c r="D106" s="122">
        <f t="shared" si="38"/>
        <v>2858.8537465240056</v>
      </c>
      <c r="E106" s="122">
        <f t="shared" si="38"/>
        <v>3041.7230510911149</v>
      </c>
      <c r="F106" s="122">
        <f t="shared" si="38"/>
        <v>3226.8548197221289</v>
      </c>
      <c r="G106" s="122">
        <f t="shared" si="38"/>
        <v>3345.4981494012045</v>
      </c>
      <c r="H106" s="122">
        <f t="shared" si="38"/>
        <v>3417.3170020509278</v>
      </c>
      <c r="I106" s="122">
        <f t="shared" si="38"/>
        <v>3413.4466079061667</v>
      </c>
      <c r="J106" s="122">
        <f t="shared" si="38"/>
        <v>3411.0190180386498</v>
      </c>
      <c r="K106" s="122">
        <f t="shared" si="38"/>
        <v>3468.8354431699481</v>
      </c>
      <c r="L106" s="122">
        <f t="shared" si="38"/>
        <v>3581.6282340065027</v>
      </c>
      <c r="M106" s="122">
        <f t="shared" si="38"/>
        <v>3429.1585725796072</v>
      </c>
      <c r="N106" s="122">
        <f t="shared" si="38"/>
        <v>3353.3630767457043</v>
      </c>
      <c r="O106" s="122">
        <f t="shared" si="38"/>
        <v>3205.9327910272764</v>
      </c>
      <c r="P106" s="122">
        <f t="shared" si="38"/>
        <v>3113.0719348213511</v>
      </c>
      <c r="Q106" s="122">
        <f t="shared" si="38"/>
        <v>3053.0136683698165</v>
      </c>
      <c r="R106" s="122">
        <f t="shared" ref="R106:V106" si="39">SUM(R107:R108)</f>
        <v>2920.4571023392318</v>
      </c>
      <c r="S106" s="122">
        <f t="shared" si="39"/>
        <v>2962.5726802348954</v>
      </c>
      <c r="T106" s="122">
        <f t="shared" si="39"/>
        <v>3130.397557650339</v>
      </c>
      <c r="U106" s="122">
        <f t="shared" si="39"/>
        <v>3135.7419860770128</v>
      </c>
      <c r="V106" s="122">
        <f t="shared" si="39"/>
        <v>3147.0049738837038</v>
      </c>
      <c r="W106" s="122">
        <f t="shared" ref="W106" si="40">SUM(W107:W108)</f>
        <v>3160.0487705108881</v>
      </c>
      <c r="DA106" s="130" t="s">
        <v>2509</v>
      </c>
    </row>
    <row r="107" spans="1:105" ht="12" customHeight="1" x14ac:dyDescent="0.25">
      <c r="A107" s="97" t="s">
        <v>202</v>
      </c>
      <c r="B107" s="98">
        <v>2602.2694248144753</v>
      </c>
      <c r="C107" s="98">
        <v>2693.7963908638794</v>
      </c>
      <c r="D107" s="98">
        <v>2846.7515966737301</v>
      </c>
      <c r="E107" s="98">
        <v>3029.6793565751314</v>
      </c>
      <c r="F107" s="98">
        <v>3214.1075592102065</v>
      </c>
      <c r="G107" s="98">
        <v>3332.7308496864885</v>
      </c>
      <c r="H107" s="98">
        <v>3404.8055999115177</v>
      </c>
      <c r="I107" s="98">
        <v>3401.0537515482356</v>
      </c>
      <c r="J107" s="98">
        <v>3398.9390009029689</v>
      </c>
      <c r="K107" s="98">
        <v>3457.0054873141671</v>
      </c>
      <c r="L107" s="98">
        <v>3569.5338023971635</v>
      </c>
      <c r="M107" s="98">
        <v>3417.4405423309095</v>
      </c>
      <c r="N107" s="98">
        <v>3342.0411564347396</v>
      </c>
      <c r="O107" s="98">
        <v>3194.9601797761152</v>
      </c>
      <c r="P107" s="98">
        <v>3102.2901994826275</v>
      </c>
      <c r="Q107" s="98">
        <v>3042.8429457999982</v>
      </c>
      <c r="R107" s="98">
        <v>2910.7072361972309</v>
      </c>
      <c r="S107" s="98">
        <v>2952.8464966603174</v>
      </c>
      <c r="T107" s="98">
        <v>3120.0554067548715</v>
      </c>
      <c r="U107" s="98">
        <v>3125.504753364447</v>
      </c>
      <c r="V107" s="98">
        <v>3136.7148431427481</v>
      </c>
      <c r="W107" s="98">
        <v>3149.6754192645208</v>
      </c>
      <c r="DA107" s="63" t="s">
        <v>2510</v>
      </c>
    </row>
    <row r="108" spans="1:105" ht="12" customHeight="1" x14ac:dyDescent="0.25">
      <c r="A108" s="97" t="s">
        <v>53</v>
      </c>
      <c r="B108" s="98">
        <v>11.431970731225247</v>
      </c>
      <c r="C108" s="98">
        <v>11.842095163701115</v>
      </c>
      <c r="D108" s="98">
        <v>12.102149850275495</v>
      </c>
      <c r="E108" s="98">
        <v>12.043694515983491</v>
      </c>
      <c r="F108" s="98">
        <v>12.747260511922535</v>
      </c>
      <c r="G108" s="98">
        <v>12.767299714715937</v>
      </c>
      <c r="H108" s="98">
        <v>12.511402139410075</v>
      </c>
      <c r="I108" s="98">
        <v>12.392856357931104</v>
      </c>
      <c r="J108" s="98">
        <v>12.080017135680782</v>
      </c>
      <c r="K108" s="98">
        <v>11.829955855781121</v>
      </c>
      <c r="L108" s="98">
        <v>12.094431609338942</v>
      </c>
      <c r="M108" s="98">
        <v>11.718030248697868</v>
      </c>
      <c r="N108" s="98">
        <v>11.32192031096465</v>
      </c>
      <c r="O108" s="98">
        <v>10.972611251161196</v>
      </c>
      <c r="P108" s="98">
        <v>10.781735338723795</v>
      </c>
      <c r="Q108" s="98">
        <v>10.170722569818379</v>
      </c>
      <c r="R108" s="98">
        <v>9.7498661420008403</v>
      </c>
      <c r="S108" s="98">
        <v>9.7261835745780374</v>
      </c>
      <c r="T108" s="98">
        <v>10.342150895467487</v>
      </c>
      <c r="U108" s="98">
        <v>10.237232712565939</v>
      </c>
      <c r="V108" s="98">
        <v>10.290130740955641</v>
      </c>
      <c r="W108" s="98">
        <v>10.37335124636718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40.845122521269261</v>
      </c>
      <c r="C109" s="122">
        <f t="shared" si="41"/>
        <v>54.68123722765521</v>
      </c>
      <c r="D109" s="122">
        <f t="shared" si="41"/>
        <v>44.136431431901997</v>
      </c>
      <c r="E109" s="122">
        <f t="shared" si="41"/>
        <v>91.053962554631681</v>
      </c>
      <c r="F109" s="122">
        <f t="shared" si="41"/>
        <v>75.5323150554688</v>
      </c>
      <c r="G109" s="122">
        <f t="shared" si="41"/>
        <v>102.30984068722887</v>
      </c>
      <c r="H109" s="122">
        <f t="shared" si="41"/>
        <v>122.5750862999145</v>
      </c>
      <c r="I109" s="122">
        <f t="shared" si="41"/>
        <v>83.758007601538424</v>
      </c>
      <c r="J109" s="122">
        <f t="shared" si="41"/>
        <v>114.26643358033576</v>
      </c>
      <c r="K109" s="122">
        <f t="shared" si="41"/>
        <v>200.15949877630726</v>
      </c>
      <c r="L109" s="122">
        <f t="shared" si="41"/>
        <v>208.30863270013637</v>
      </c>
      <c r="M109" s="122">
        <f t="shared" si="41"/>
        <v>210.11370769399187</v>
      </c>
      <c r="N109" s="122">
        <f t="shared" si="41"/>
        <v>216.27417889247005</v>
      </c>
      <c r="O109" s="122">
        <f t="shared" si="41"/>
        <v>211.46541198365713</v>
      </c>
      <c r="P109" s="122">
        <f t="shared" si="41"/>
        <v>169.17884581259401</v>
      </c>
      <c r="Q109" s="122">
        <f t="shared" si="41"/>
        <v>262.09606574969177</v>
      </c>
      <c r="R109" s="122">
        <f t="shared" si="41"/>
        <v>233.29656022795638</v>
      </c>
      <c r="S109" s="122">
        <f t="shared" si="41"/>
        <v>243.20644599740976</v>
      </c>
      <c r="T109" s="122">
        <f t="shared" si="41"/>
        <v>204.58277827288546</v>
      </c>
      <c r="U109" s="122">
        <f t="shared" si="41"/>
        <v>172.36438319305762</v>
      </c>
      <c r="V109" s="122">
        <f t="shared" si="41"/>
        <v>161.92413246026413</v>
      </c>
      <c r="W109" s="122">
        <f t="shared" si="41"/>
        <v>155.59275006358439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40.845122521269261</v>
      </c>
      <c r="C110" s="98">
        <f>IF(RES_hhdet_tes!C110=0,0,RES_hhdet_tes!C110*1000*11630/RES_hhdet_num!C105)</f>
        <v>54.68123722765521</v>
      </c>
      <c r="D110" s="98">
        <f>IF(RES_hhdet_tes!D110=0,0,RES_hhdet_tes!D110*1000*11630/RES_hhdet_num!D105)</f>
        <v>44.136431431901997</v>
      </c>
      <c r="E110" s="98">
        <f>IF(RES_hhdet_tes!E110=0,0,RES_hhdet_tes!E110*1000*11630/RES_hhdet_num!E105)</f>
        <v>91.053962554631681</v>
      </c>
      <c r="F110" s="98">
        <f>IF(RES_hhdet_tes!F110=0,0,RES_hhdet_tes!F110*1000*11630/RES_hhdet_num!F105)</f>
        <v>75.5323150554688</v>
      </c>
      <c r="G110" s="98">
        <f>IF(RES_hhdet_tes!G110=0,0,RES_hhdet_tes!G110*1000*11630/RES_hhdet_num!G105)</f>
        <v>102.30984068722887</v>
      </c>
      <c r="H110" s="98">
        <f>IF(RES_hhdet_tes!H110=0,0,RES_hhdet_tes!H110*1000*11630/RES_hhdet_num!H105)</f>
        <v>122.5750862999145</v>
      </c>
      <c r="I110" s="98">
        <f>IF(RES_hhdet_tes!I110=0,0,RES_hhdet_tes!I110*1000*11630/RES_hhdet_num!I105)</f>
        <v>83.758007601538424</v>
      </c>
      <c r="J110" s="98">
        <f>IF(RES_hhdet_tes!J110=0,0,RES_hhdet_tes!J110*1000*11630/RES_hhdet_num!J105)</f>
        <v>114.26643358033576</v>
      </c>
      <c r="K110" s="98">
        <f>IF(RES_hhdet_tes!K110=0,0,RES_hhdet_tes!K110*1000*11630/RES_hhdet_num!K105)</f>
        <v>200.15949877630726</v>
      </c>
      <c r="L110" s="98">
        <f>IF(RES_hhdet_tes!L110=0,0,RES_hhdet_tes!L110*1000*11630/RES_hhdet_num!L105)</f>
        <v>208.30863270013637</v>
      </c>
      <c r="M110" s="98">
        <f>IF(RES_hhdet_tes!M110=0,0,RES_hhdet_tes!M110*1000*11630/RES_hhdet_num!M105)</f>
        <v>210.11370769399187</v>
      </c>
      <c r="N110" s="98">
        <f>IF(RES_hhdet_tes!N110=0,0,RES_hhdet_tes!N110*1000*11630/RES_hhdet_num!N105)</f>
        <v>216.27417889247005</v>
      </c>
      <c r="O110" s="98">
        <f>IF(RES_hhdet_tes!O110=0,0,RES_hhdet_tes!O110*1000*11630/RES_hhdet_num!O105)</f>
        <v>211.46541198365713</v>
      </c>
      <c r="P110" s="98">
        <f>IF(RES_hhdet_tes!P110=0,0,RES_hhdet_tes!P110*1000*11630/RES_hhdet_num!P105)</f>
        <v>169.17884581259401</v>
      </c>
      <c r="Q110" s="98">
        <f>IF(RES_hhdet_tes!Q110=0,0,RES_hhdet_tes!Q110*1000*11630/RES_hhdet_num!Q105)</f>
        <v>262.09606574969177</v>
      </c>
      <c r="R110" s="98">
        <f>IF(RES_hhdet_tes!R110=0,0,RES_hhdet_tes!R110*1000*11630/RES_hhdet_num!R105)</f>
        <v>233.29656022795638</v>
      </c>
      <c r="S110" s="98">
        <f>IF(RES_hhdet_tes!S110=0,0,RES_hhdet_tes!S110*1000*11630/RES_hhdet_num!S105)</f>
        <v>243.20644599740976</v>
      </c>
      <c r="T110" s="98">
        <f>IF(RES_hhdet_tes!T110=0,0,RES_hhdet_tes!T110*1000*11630/RES_hhdet_num!T105)</f>
        <v>204.58277827288546</v>
      </c>
      <c r="U110" s="98">
        <f>IF(RES_hhdet_tes!U110=0,0,RES_hhdet_tes!U110*1000*11630/RES_hhdet_num!U105)</f>
        <v>172.36438319305762</v>
      </c>
      <c r="V110" s="98">
        <f>IF(RES_hhdet_tes!V110=0,0,RES_hhdet_tes!V110*1000*11630/RES_hhdet_num!V105)</f>
        <v>161.92413246026413</v>
      </c>
      <c r="W110" s="98">
        <f>IF(RES_hhdet_tes!W110=0,0,RES_hhdet_tes!W110*1000*11630/RES_hhdet_num!W105)</f>
        <v>155.59275006358439</v>
      </c>
      <c r="DA110" s="63" t="s">
        <v>2513</v>
      </c>
    </row>
    <row r="111" spans="1:105" ht="12" customHeight="1" x14ac:dyDescent="0.25">
      <c r="A111" s="121" t="s">
        <v>55</v>
      </c>
      <c r="B111" s="122">
        <v>660.88014063784306</v>
      </c>
      <c r="C111" s="122">
        <v>722.13143105803351</v>
      </c>
      <c r="D111" s="122">
        <v>702.23587441009374</v>
      </c>
      <c r="E111" s="122">
        <v>667.07944825061873</v>
      </c>
      <c r="F111" s="122">
        <v>664.17485690870103</v>
      </c>
      <c r="G111" s="122">
        <v>687.10218385144253</v>
      </c>
      <c r="H111" s="122">
        <v>713.9238071287898</v>
      </c>
      <c r="I111" s="122">
        <v>716.28232839021166</v>
      </c>
      <c r="J111" s="122">
        <v>742.86628548064994</v>
      </c>
      <c r="K111" s="122">
        <v>745.17577892153383</v>
      </c>
      <c r="L111" s="122">
        <v>701.59008479401552</v>
      </c>
      <c r="M111" s="122">
        <v>773.9622802240267</v>
      </c>
      <c r="N111" s="122">
        <v>769.12066616012874</v>
      </c>
      <c r="O111" s="122">
        <v>784.77136753409866</v>
      </c>
      <c r="P111" s="122">
        <v>824.71259202341298</v>
      </c>
      <c r="Q111" s="122">
        <v>780.16611253041253</v>
      </c>
      <c r="R111" s="122">
        <v>886.63618310197751</v>
      </c>
      <c r="S111" s="122">
        <v>884.82686895854317</v>
      </c>
      <c r="T111" s="122">
        <v>872.18417896574442</v>
      </c>
      <c r="U111" s="122">
        <v>922.61644602714978</v>
      </c>
      <c r="V111" s="122">
        <v>937.24029230802671</v>
      </c>
      <c r="W111" s="122">
        <v>948.42753492565407</v>
      </c>
      <c r="DA111" s="130" t="s">
        <v>2514</v>
      </c>
    </row>
    <row r="112" spans="1:105" ht="12" customHeight="1" x14ac:dyDescent="0.25">
      <c r="A112" s="97" t="s">
        <v>130</v>
      </c>
      <c r="B112" s="98">
        <v>679.4404095099452</v>
      </c>
      <c r="C112" s="98">
        <v>706.74225093715063</v>
      </c>
      <c r="D112" s="98">
        <v>702.66661927907489</v>
      </c>
      <c r="E112" s="98">
        <v>672.37244079964455</v>
      </c>
      <c r="F112" s="98">
        <v>664.65499334665196</v>
      </c>
      <c r="G112" s="98">
        <v>688.09629392210411</v>
      </c>
      <c r="H112" s="98">
        <v>704.67328408265848</v>
      </c>
      <c r="I112" s="98">
        <v>710.97073593938956</v>
      </c>
      <c r="J112" s="98">
        <v>749.7989204541268</v>
      </c>
      <c r="K112" s="98">
        <v>764.41388052718605</v>
      </c>
      <c r="L112" s="98">
        <v>681.30251967425193</v>
      </c>
      <c r="M112" s="98">
        <v>767.63598988608749</v>
      </c>
      <c r="N112" s="98">
        <v>765.87566934976257</v>
      </c>
      <c r="O112" s="98">
        <v>790.77702621262085</v>
      </c>
      <c r="P112" s="98">
        <v>827.37284162837079</v>
      </c>
      <c r="Q112" s="98">
        <v>779.18637051632879</v>
      </c>
      <c r="R112" s="98">
        <v>915.08205292432206</v>
      </c>
      <c r="S112" s="98">
        <v>889.08478387782509</v>
      </c>
      <c r="T112" s="98">
        <v>859.28216114052736</v>
      </c>
      <c r="U112" s="98">
        <v>924.30046618684935</v>
      </c>
      <c r="V112" s="98">
        <v>942.77505980983665</v>
      </c>
      <c r="W112" s="98">
        <v>942.69380464782091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824.79587575780681</v>
      </c>
      <c r="Q113" s="98">
        <v>886.27436148439017</v>
      </c>
      <c r="R113" s="98">
        <v>1068.1246002903465</v>
      </c>
      <c r="S113" s="98">
        <v>1053.1787134442761</v>
      </c>
      <c r="T113" s="98">
        <v>974.35027249284542</v>
      </c>
      <c r="U113" s="98">
        <v>1000.7102736833577</v>
      </c>
      <c r="V113" s="98">
        <v>1033.8803989244946</v>
      </c>
      <c r="W113" s="98">
        <v>1059.6774792441508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80.191618099819223</v>
      </c>
      <c r="Q114" s="101">
        <v>7.5489788179352546</v>
      </c>
      <c r="R114" s="101">
        <v>8.8689847452044006</v>
      </c>
      <c r="S114" s="101">
        <v>8.6218316186618225</v>
      </c>
      <c r="T114" s="101">
        <v>8.3364978583110378</v>
      </c>
      <c r="U114" s="101">
        <v>8.9721674367961057</v>
      </c>
      <c r="V114" s="101">
        <v>9.160669792429875</v>
      </c>
      <c r="W114" s="101">
        <v>9.1677708055041638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744.60425765798755</v>
      </c>
      <c r="Q115" s="104">
        <v>878.72538266645495</v>
      </c>
      <c r="R115" s="104">
        <v>1059.2556155451423</v>
      </c>
      <c r="S115" s="104">
        <v>1044.556881825614</v>
      </c>
      <c r="T115" s="104">
        <v>966.01377463453446</v>
      </c>
      <c r="U115" s="104">
        <v>991.73810624656176</v>
      </c>
      <c r="V115" s="104">
        <v>1024.7197291320647</v>
      </c>
      <c r="W115" s="104">
        <v>1050.5097084386466</v>
      </c>
      <c r="DA115" s="132" t="s">
        <v>2518</v>
      </c>
    </row>
    <row r="116" spans="1:105" ht="12" customHeight="1" x14ac:dyDescent="0.25">
      <c r="A116" s="106" t="s">
        <v>122</v>
      </c>
      <c r="B116" s="101">
        <v>620.42827258326122</v>
      </c>
      <c r="C116" s="101">
        <v>755.9965767506169</v>
      </c>
      <c r="D116" s="101">
        <v>701.28487024836204</v>
      </c>
      <c r="E116" s="101">
        <v>655.22841236827367</v>
      </c>
      <c r="F116" s="101">
        <v>663.07618007058682</v>
      </c>
      <c r="G116" s="101">
        <v>684.93165769248162</v>
      </c>
      <c r="H116" s="101">
        <v>735.22518691182268</v>
      </c>
      <c r="I116" s="101">
        <v>728.74299900636288</v>
      </c>
      <c r="J116" s="101">
        <v>727.05648061455031</v>
      </c>
      <c r="K116" s="101">
        <v>707.07319648635155</v>
      </c>
      <c r="L116" s="101">
        <v>750.36429303415775</v>
      </c>
      <c r="M116" s="101">
        <v>788.21600705546973</v>
      </c>
      <c r="N116" s="101">
        <v>776.20927100617109</v>
      </c>
      <c r="O116" s="101">
        <v>769.91840759645038</v>
      </c>
      <c r="P116" s="101">
        <v>817.22160069787833</v>
      </c>
      <c r="Q116" s="101">
        <v>778.17172059354755</v>
      </c>
      <c r="R116" s="101">
        <v>818.71997881823881</v>
      </c>
      <c r="S116" s="101">
        <v>868.13095453488074</v>
      </c>
      <c r="T116" s="101">
        <v>896.35021834815768</v>
      </c>
      <c r="U116" s="101">
        <v>916.96226030754531</v>
      </c>
      <c r="V116" s="101">
        <v>925.36955831541934</v>
      </c>
      <c r="W116" s="101">
        <v>958.15910359657551</v>
      </c>
      <c r="DA116" s="131" t="s">
        <v>2519</v>
      </c>
    </row>
    <row r="117" spans="1:105" ht="12" customHeight="1" x14ac:dyDescent="0.25">
      <c r="A117" s="107" t="s">
        <v>121</v>
      </c>
      <c r="B117" s="104">
        <v>620.4282725832611</v>
      </c>
      <c r="C117" s="104">
        <v>755.93555793260884</v>
      </c>
      <c r="D117" s="104">
        <v>701.32633128292741</v>
      </c>
      <c r="E117" s="104">
        <v>655.36196962302597</v>
      </c>
      <c r="F117" s="104">
        <v>663.09576167953946</v>
      </c>
      <c r="G117" s="104">
        <v>684.62016933350412</v>
      </c>
      <c r="H117" s="104">
        <v>734.83328324758304</v>
      </c>
      <c r="I117" s="104">
        <v>728.32480046575711</v>
      </c>
      <c r="J117" s="104">
        <v>726.80787681834124</v>
      </c>
      <c r="K117" s="104">
        <v>708.25595468133247</v>
      </c>
      <c r="L117" s="104">
        <v>751.30203407246927</v>
      </c>
      <c r="M117" s="104">
        <v>788.67200194054055</v>
      </c>
      <c r="N117" s="104">
        <v>777.4122413833162</v>
      </c>
      <c r="O117" s="104">
        <v>771.09919819158358</v>
      </c>
      <c r="P117" s="104">
        <v>820.7460911392418</v>
      </c>
      <c r="Q117" s="104">
        <v>783.59079845835379</v>
      </c>
      <c r="R117" s="104">
        <v>826.77658772670918</v>
      </c>
      <c r="S117" s="104">
        <v>875.3678701616675</v>
      </c>
      <c r="T117" s="104">
        <v>900.7581675330681</v>
      </c>
      <c r="U117" s="104">
        <v>919.53000601581095</v>
      </c>
      <c r="V117" s="104">
        <v>927.40345727778674</v>
      </c>
      <c r="W117" s="104">
        <v>954.26323914092961</v>
      </c>
      <c r="DA117" s="132" t="s">
        <v>2520</v>
      </c>
    </row>
    <row r="118" spans="1:105" ht="12" customHeight="1" x14ac:dyDescent="0.25">
      <c r="A118" s="108" t="s">
        <v>53</v>
      </c>
      <c r="B118" s="98">
        <v>67.899276752090231</v>
      </c>
      <c r="C118" s="98">
        <v>163.9851912088981</v>
      </c>
      <c r="D118" s="98">
        <v>64.115960601347126</v>
      </c>
      <c r="E118" s="98">
        <v>37.847733856715308</v>
      </c>
      <c r="F118" s="98">
        <v>51.659581023286343</v>
      </c>
      <c r="G118" s="98">
        <v>53.257359642933572</v>
      </c>
      <c r="H118" s="98">
        <v>77.217148112073744</v>
      </c>
      <c r="I118" s="98">
        <v>65.24701522757664</v>
      </c>
      <c r="J118" s="98">
        <v>61.722533539541992</v>
      </c>
      <c r="K118" s="98">
        <v>57.166931565643999</v>
      </c>
      <c r="L118" s="98">
        <v>58.910390154933985</v>
      </c>
      <c r="M118" s="98">
        <v>87.58144817633621</v>
      </c>
      <c r="N118" s="98">
        <v>62.322107921142013</v>
      </c>
      <c r="O118" s="98">
        <v>41.299908556809491</v>
      </c>
      <c r="P118" s="98">
        <v>81.268025704236678</v>
      </c>
      <c r="Q118" s="98">
        <v>22.699485234226234</v>
      </c>
      <c r="R118" s="98">
        <v>33.527147259970597</v>
      </c>
      <c r="S118" s="98">
        <v>59.556854200253404</v>
      </c>
      <c r="T118" s="98">
        <v>69.137476026151646</v>
      </c>
      <c r="U118" s="98">
        <v>88.248491557944263</v>
      </c>
      <c r="V118" s="98">
        <v>73.507131985894091</v>
      </c>
      <c r="W118" s="98">
        <v>61.420354876310917</v>
      </c>
      <c r="DA118" s="63" t="s">
        <v>2521</v>
      </c>
    </row>
    <row r="119" spans="1:105" ht="12" customHeight="1" x14ac:dyDescent="0.25">
      <c r="A119" s="108" t="s">
        <v>52</v>
      </c>
      <c r="B119" s="98">
        <v>552.52899583117085</v>
      </c>
      <c r="C119" s="98">
        <v>591.95036672371077</v>
      </c>
      <c r="D119" s="98">
        <v>637.21037068158034</v>
      </c>
      <c r="E119" s="98">
        <v>617.51423576631055</v>
      </c>
      <c r="F119" s="98">
        <v>611.4361806562531</v>
      </c>
      <c r="G119" s="98">
        <v>631.36280969057054</v>
      </c>
      <c r="H119" s="98">
        <v>657.61613513550924</v>
      </c>
      <c r="I119" s="98">
        <v>663.07778523818035</v>
      </c>
      <c r="J119" s="98">
        <v>665.08534327879931</v>
      </c>
      <c r="K119" s="98">
        <v>651.08902311568841</v>
      </c>
      <c r="L119" s="98">
        <v>692.39164391753536</v>
      </c>
      <c r="M119" s="98">
        <v>701.09055376420429</v>
      </c>
      <c r="N119" s="98">
        <v>715.09013346217421</v>
      </c>
      <c r="O119" s="98">
        <v>729.79928963477414</v>
      </c>
      <c r="P119" s="98">
        <v>739.47806543500519</v>
      </c>
      <c r="Q119" s="98">
        <v>760.89131322412754</v>
      </c>
      <c r="R119" s="98">
        <v>793.24944046673841</v>
      </c>
      <c r="S119" s="98">
        <v>815.81101596141411</v>
      </c>
      <c r="T119" s="98">
        <v>831.62069150691639</v>
      </c>
      <c r="U119" s="98">
        <v>831.28151445786671</v>
      </c>
      <c r="V119" s="98">
        <v>853.89632529189271</v>
      </c>
      <c r="W119" s="98">
        <v>892.84288426461876</v>
      </c>
      <c r="DA119" s="63" t="s">
        <v>2522</v>
      </c>
    </row>
    <row r="120" spans="1:105" ht="12" customHeight="1" x14ac:dyDescent="0.25">
      <c r="A120" s="121" t="s">
        <v>54</v>
      </c>
      <c r="B120" s="122">
        <v>383.81306187259548</v>
      </c>
      <c r="C120" s="122">
        <v>427.35456936409895</v>
      </c>
      <c r="D120" s="122">
        <v>425.52258515078609</v>
      </c>
      <c r="E120" s="122">
        <v>434.66162415814694</v>
      </c>
      <c r="F120" s="122">
        <v>433.57380664181818</v>
      </c>
      <c r="G120" s="122">
        <v>446.42999533043798</v>
      </c>
      <c r="H120" s="122">
        <v>511.74092979713515</v>
      </c>
      <c r="I120" s="122">
        <v>509.17981194798665</v>
      </c>
      <c r="J120" s="122">
        <v>503.17815083270989</v>
      </c>
      <c r="K120" s="122">
        <v>485.23454391943261</v>
      </c>
      <c r="L120" s="122">
        <v>505.97304891586441</v>
      </c>
      <c r="M120" s="122">
        <v>472.23523450986318</v>
      </c>
      <c r="N120" s="122">
        <v>457.32355531011467</v>
      </c>
      <c r="O120" s="122">
        <v>403.36093011573763</v>
      </c>
      <c r="P120" s="122">
        <v>453.49354697748709</v>
      </c>
      <c r="Q120" s="122">
        <v>448.06775934536267</v>
      </c>
      <c r="R120" s="122">
        <v>454.01093256866966</v>
      </c>
      <c r="S120" s="122">
        <v>466.34136281684994</v>
      </c>
      <c r="T120" s="122">
        <v>507.35641972778353</v>
      </c>
      <c r="U120" s="122">
        <v>478.93575283910639</v>
      </c>
      <c r="V120" s="122">
        <v>478.67510616487249</v>
      </c>
      <c r="W120" s="122">
        <v>491.68585822506554</v>
      </c>
      <c r="DA120" s="130" t="s">
        <v>2523</v>
      </c>
    </row>
    <row r="121" spans="1:105" ht="12" customHeight="1" x14ac:dyDescent="0.25">
      <c r="A121" s="97" t="s">
        <v>50</v>
      </c>
      <c r="B121" s="98">
        <v>398.89794571350245</v>
      </c>
      <c r="C121" s="98">
        <v>410.19787031044194</v>
      </c>
      <c r="D121" s="98">
        <v>423.58896194277594</v>
      </c>
      <c r="E121" s="98">
        <v>432.51204891108245</v>
      </c>
      <c r="F121" s="98">
        <v>444.82989343088809</v>
      </c>
      <c r="G121" s="98">
        <v>462.63628233351108</v>
      </c>
      <c r="H121" s="98">
        <v>480.8310361032166</v>
      </c>
      <c r="I121" s="98">
        <v>500.11688307892973</v>
      </c>
      <c r="J121" s="98">
        <v>505.5772934991457</v>
      </c>
      <c r="K121" s="98">
        <v>495.28488682062175</v>
      </c>
      <c r="L121" s="98">
        <v>491.81988700517246</v>
      </c>
      <c r="M121" s="98">
        <v>467.92521379134416</v>
      </c>
      <c r="N121" s="98">
        <v>452.67416904954786</v>
      </c>
      <c r="O121" s="98">
        <v>441.32791109208421</v>
      </c>
      <c r="P121" s="98">
        <v>440.23989337963667</v>
      </c>
      <c r="Q121" s="98">
        <v>447.55367303625894</v>
      </c>
      <c r="R121" s="98">
        <v>461.15342601164747</v>
      </c>
      <c r="S121" s="98">
        <v>480.66424407025744</v>
      </c>
      <c r="T121" s="98">
        <v>512.08688603557619</v>
      </c>
      <c r="U121" s="98">
        <v>463.26755627231705</v>
      </c>
      <c r="V121" s="98">
        <v>465.91392694763465</v>
      </c>
      <c r="W121" s="98">
        <v>500.58353903324638</v>
      </c>
      <c r="DA121" s="63" t="s">
        <v>2524</v>
      </c>
    </row>
    <row r="122" spans="1:105" ht="12" customHeight="1" x14ac:dyDescent="0.25">
      <c r="A122" s="109" t="s">
        <v>120</v>
      </c>
      <c r="B122" s="33">
        <v>376.49644156652681</v>
      </c>
      <c r="C122" s="33">
        <v>435.15306893394302</v>
      </c>
      <c r="D122" s="33">
        <v>426.3860269606522</v>
      </c>
      <c r="E122" s="33">
        <v>435.58287069260319</v>
      </c>
      <c r="F122" s="33">
        <v>428.96561003689686</v>
      </c>
      <c r="G122" s="33">
        <v>440.14592485985861</v>
      </c>
      <c r="H122" s="33">
        <v>522.2502936530675</v>
      </c>
      <c r="I122" s="33">
        <v>512.14155340846287</v>
      </c>
      <c r="J122" s="33">
        <v>502.41971218332048</v>
      </c>
      <c r="K122" s="33">
        <v>482.14213071906659</v>
      </c>
      <c r="L122" s="33">
        <v>510.26465285007424</v>
      </c>
      <c r="M122" s="33">
        <v>473.58211598440028</v>
      </c>
      <c r="N122" s="33">
        <v>458.64409105276087</v>
      </c>
      <c r="O122" s="33">
        <v>393.44732952746932</v>
      </c>
      <c r="P122" s="33">
        <v>456.57905363518768</v>
      </c>
      <c r="Q122" s="33">
        <v>448.17792069731348</v>
      </c>
      <c r="R122" s="33">
        <v>452.56121855301575</v>
      </c>
      <c r="S122" s="33">
        <v>463.31844315532675</v>
      </c>
      <c r="T122" s="33">
        <v>506.3462680683071</v>
      </c>
      <c r="U122" s="33">
        <v>482.1999604571875</v>
      </c>
      <c r="V122" s="33">
        <v>481.31991014771961</v>
      </c>
      <c r="W122" s="33">
        <v>489.9607976602141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2527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2528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</v>
      </c>
      <c r="C129" s="98">
        <f>IF(RES_hhdet_tes!C129=0,0,RES_hhdet_tes!C129*1000*11630/RES_hhdet_num!C124)</f>
        <v>0</v>
      </c>
      <c r="D129" s="98">
        <f>IF(RES_hhdet_tes!D129=0,0,RES_hhdet_tes!D129*1000*11630/RES_hhdet_num!D124)</f>
        <v>0</v>
      </c>
      <c r="E129" s="98">
        <f>IF(RES_hhdet_tes!E129=0,0,RES_hhdet_tes!E129*1000*11630/RES_hhdet_num!E124)</f>
        <v>0</v>
      </c>
      <c r="F129" s="98">
        <f>IF(RES_hhdet_tes!F129=0,0,RES_hhdet_tes!F129*1000*11630/RES_hhdet_num!F124)</f>
        <v>0</v>
      </c>
      <c r="G129" s="98">
        <f>IF(RES_hhdet_tes!G129=0,0,RES_hhdet_tes!G129*1000*11630/RES_hhdet_num!G124)</f>
        <v>0</v>
      </c>
      <c r="H129" s="98">
        <f>IF(RES_hhdet_tes!H129=0,0,RES_hhdet_tes!H129*1000*11630/RES_hhdet_num!H124)</f>
        <v>0</v>
      </c>
      <c r="I129" s="98">
        <f>IF(RES_hhdet_tes!I129=0,0,RES_hhdet_tes!I129*1000*11630/RES_hhdet_num!I124)</f>
        <v>0</v>
      </c>
      <c r="J129" s="98">
        <f>IF(RES_hhdet_tes!J129=0,0,RES_hhdet_tes!J129*1000*11630/RES_hhdet_num!J124)</f>
        <v>0</v>
      </c>
      <c r="K129" s="98">
        <f>IF(RES_hhdet_tes!K129=0,0,RES_hhdet_tes!K129*1000*11630/RES_hhdet_num!K124)</f>
        <v>0</v>
      </c>
      <c r="L129" s="98">
        <f>IF(RES_hhdet_tes!L129=0,0,RES_hhdet_tes!L129*1000*11630/RES_hhdet_num!L124)</f>
        <v>0</v>
      </c>
      <c r="M129" s="98">
        <f>IF(RES_hhdet_tes!M129=0,0,RES_hhdet_tes!M129*1000*11630/RES_hhdet_num!M124)</f>
        <v>0</v>
      </c>
      <c r="N129" s="98">
        <f>IF(RES_hhdet_tes!N129=0,0,RES_hhdet_tes!N129*1000*11630/RES_hhdet_num!N124)</f>
        <v>0</v>
      </c>
      <c r="O129" s="98">
        <f>IF(RES_hhdet_tes!O129=0,0,RES_hhdet_tes!O129*1000*11630/RES_hhdet_num!O124)</f>
        <v>0</v>
      </c>
      <c r="P129" s="98">
        <f>IF(RES_hhdet_tes!P129=0,0,RES_hhdet_tes!P129*1000*11630/RES_hhdet_num!P124)</f>
        <v>0</v>
      </c>
      <c r="Q129" s="98">
        <f>IF(RES_hhdet_tes!Q129=0,0,RES_hhdet_tes!Q129*1000*11630/RES_hhdet_num!Q124)</f>
        <v>0</v>
      </c>
      <c r="R129" s="98">
        <f>IF(RES_hhdet_tes!R129=0,0,RES_hhdet_tes!R129*1000*11630/RES_hhdet_num!R124)</f>
        <v>0</v>
      </c>
      <c r="S129" s="98">
        <f>IF(RES_hhdet_tes!S129=0,0,RES_hhdet_tes!S129*1000*11630/RES_hhdet_num!S124)</f>
        <v>0</v>
      </c>
      <c r="T129" s="98">
        <f>IF(RES_hhdet_tes!T129=0,0,RES_hhdet_tes!T129*1000*11630/RES_hhdet_num!T124)</f>
        <v>0</v>
      </c>
      <c r="U129" s="98">
        <f>IF(RES_hhdet_tes!U129=0,0,RES_hhdet_tes!U129*1000*11630/RES_hhdet_num!U124)</f>
        <v>0</v>
      </c>
      <c r="V129" s="98">
        <f>IF(RES_hhdet_tes!V129=0,0,RES_hhdet_tes!V129*1000*11630/RES_hhdet_num!V124)</f>
        <v>0</v>
      </c>
      <c r="W129" s="98">
        <f>IF(RES_hhdet_tes!W129=0,0,RES_hhdet_tes!W129*1000*11630/RES_hhdet_num!W124)</f>
        <v>0</v>
      </c>
      <c r="DA129" s="63" t="s">
        <v>2531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2532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2536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2540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2541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2542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3544.785235206507</v>
      </c>
      <c r="C143" s="117">
        <f t="shared" si="49"/>
        <v>4438.7023117103154</v>
      </c>
      <c r="D143" s="117">
        <f t="shared" si="49"/>
        <v>4178.1721813292497</v>
      </c>
      <c r="E143" s="117">
        <f t="shared" si="49"/>
        <v>4639.2701501459787</v>
      </c>
      <c r="F143" s="117">
        <f t="shared" si="49"/>
        <v>4652.3186404074977</v>
      </c>
      <c r="G143" s="117">
        <f t="shared" si="49"/>
        <v>4942.0404572251045</v>
      </c>
      <c r="H143" s="117">
        <f t="shared" si="49"/>
        <v>5271.6637667625801</v>
      </c>
      <c r="I143" s="117">
        <f t="shared" si="49"/>
        <v>5086.2219078021535</v>
      </c>
      <c r="J143" s="117">
        <f t="shared" si="49"/>
        <v>4847.4890882569061</v>
      </c>
      <c r="K143" s="117">
        <f t="shared" si="49"/>
        <v>4963.5458146958317</v>
      </c>
      <c r="L143" s="117">
        <f t="shared" si="49"/>
        <v>5528.0723729141555</v>
      </c>
      <c r="M143" s="117">
        <f t="shared" si="49"/>
        <v>5107.6879909858899</v>
      </c>
      <c r="N143" s="117">
        <f t="shared" si="49"/>
        <v>5032.0326353187693</v>
      </c>
      <c r="O143" s="117">
        <f t="shared" si="49"/>
        <v>4746.4850275907838</v>
      </c>
      <c r="P143" s="117">
        <f t="shared" si="49"/>
        <v>4650.6543781863802</v>
      </c>
      <c r="Q143" s="117">
        <f t="shared" si="49"/>
        <v>4857.3988330243264</v>
      </c>
      <c r="R143" s="117">
        <f t="shared" ref="R143:V143" si="50">R144+R146+R148+R157</f>
        <v>4874.3307654165865</v>
      </c>
      <c r="S143" s="117">
        <f t="shared" si="50"/>
        <v>5150.4456962609474</v>
      </c>
      <c r="T143" s="117">
        <f t="shared" si="50"/>
        <v>5246.5081765192981</v>
      </c>
      <c r="U143" s="117">
        <f t="shared" si="50"/>
        <v>5225.4164276331376</v>
      </c>
      <c r="V143" s="117">
        <f t="shared" si="50"/>
        <v>5260.8869512944202</v>
      </c>
      <c r="W143" s="117">
        <f t="shared" ref="W143" si="51">W144+W146+W148+W157</f>
        <v>5420.930412798667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2069.142751198644</v>
      </c>
      <c r="C144" s="122">
        <f t="shared" si="52"/>
        <v>2906.8057239664372</v>
      </c>
      <c r="D144" s="122">
        <f t="shared" si="52"/>
        <v>2775.658420404975</v>
      </c>
      <c r="E144" s="122">
        <f t="shared" si="52"/>
        <v>2982.1259172372488</v>
      </c>
      <c r="F144" s="122">
        <f t="shared" si="52"/>
        <v>3160.1586114423053</v>
      </c>
      <c r="G144" s="122">
        <f t="shared" si="52"/>
        <v>3382.9667773425799</v>
      </c>
      <c r="H144" s="122">
        <f t="shared" si="52"/>
        <v>3588.1777381008874</v>
      </c>
      <c r="I144" s="122">
        <f t="shared" si="52"/>
        <v>3570.5623891709934</v>
      </c>
      <c r="J144" s="122">
        <f t="shared" si="52"/>
        <v>3306.7971280373195</v>
      </c>
      <c r="K144" s="122">
        <f t="shared" si="52"/>
        <v>3334.9447364748917</v>
      </c>
      <c r="L144" s="122">
        <f t="shared" si="52"/>
        <v>3879.0899913904859</v>
      </c>
      <c r="M144" s="122">
        <f t="shared" si="52"/>
        <v>3438.833397721955</v>
      </c>
      <c r="N144" s="122">
        <f t="shared" si="52"/>
        <v>3322.6442887314429</v>
      </c>
      <c r="O144" s="122">
        <f t="shared" si="52"/>
        <v>3057.7915681396012</v>
      </c>
      <c r="P144" s="122">
        <f t="shared" si="52"/>
        <v>2980.0220697328323</v>
      </c>
      <c r="Q144" s="122">
        <f t="shared" si="52"/>
        <v>2992.5584921427903</v>
      </c>
      <c r="R144" s="122">
        <f t="shared" si="52"/>
        <v>2928.4149248166409</v>
      </c>
      <c r="S144" s="122">
        <f t="shared" si="52"/>
        <v>2999.874686731514</v>
      </c>
      <c r="T144" s="122">
        <f t="shared" si="52"/>
        <v>3138.9582009863543</v>
      </c>
      <c r="U144" s="122">
        <f t="shared" si="52"/>
        <v>3147.8294054397111</v>
      </c>
      <c r="V144" s="122">
        <f t="shared" si="52"/>
        <v>3141.9840783960626</v>
      </c>
      <c r="W144" s="122">
        <f t="shared" si="52"/>
        <v>3234.689376190684</v>
      </c>
      <c r="DA144" s="130" t="s">
        <v>2545</v>
      </c>
    </row>
    <row r="145" spans="1:105" ht="12" customHeight="1" x14ac:dyDescent="0.25">
      <c r="A145" s="97" t="s">
        <v>53</v>
      </c>
      <c r="B145" s="98">
        <v>2069.142751198644</v>
      </c>
      <c r="C145" s="98">
        <v>2906.8057239664372</v>
      </c>
      <c r="D145" s="98">
        <v>2775.658420404975</v>
      </c>
      <c r="E145" s="98">
        <v>2982.1259172372488</v>
      </c>
      <c r="F145" s="98">
        <v>3160.1586114423053</v>
      </c>
      <c r="G145" s="98">
        <v>3382.9667773425799</v>
      </c>
      <c r="H145" s="98">
        <v>3588.1777381008874</v>
      </c>
      <c r="I145" s="98">
        <v>3570.5623891709934</v>
      </c>
      <c r="J145" s="98">
        <v>3306.7971280373195</v>
      </c>
      <c r="K145" s="98">
        <v>3334.9447364748917</v>
      </c>
      <c r="L145" s="98">
        <v>3879.0899913904859</v>
      </c>
      <c r="M145" s="98">
        <v>3438.833397721955</v>
      </c>
      <c r="N145" s="98">
        <v>3322.6442887314429</v>
      </c>
      <c r="O145" s="98">
        <v>3057.7915681396012</v>
      </c>
      <c r="P145" s="98">
        <v>2980.0220697328323</v>
      </c>
      <c r="Q145" s="98">
        <v>2992.5584921427903</v>
      </c>
      <c r="R145" s="98">
        <v>2928.4149248166409</v>
      </c>
      <c r="S145" s="98">
        <v>2999.874686731514</v>
      </c>
      <c r="T145" s="98">
        <v>3138.9582009863543</v>
      </c>
      <c r="U145" s="98">
        <v>3147.8294054397111</v>
      </c>
      <c r="V145" s="98">
        <v>3141.9840783960626</v>
      </c>
      <c r="W145" s="98">
        <v>3234.689376190684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400.27573222876043</v>
      </c>
      <c r="C146" s="122">
        <f t="shared" si="53"/>
        <v>392.47362667423778</v>
      </c>
      <c r="D146" s="122">
        <f t="shared" si="53"/>
        <v>274.99721108603939</v>
      </c>
      <c r="E146" s="122">
        <f t="shared" si="53"/>
        <v>554.11528110150709</v>
      </c>
      <c r="F146" s="122">
        <f t="shared" si="53"/>
        <v>383.45909162002755</v>
      </c>
      <c r="G146" s="122">
        <f t="shared" si="53"/>
        <v>406.86266462557069</v>
      </c>
      <c r="H146" s="122">
        <f t="shared" si="53"/>
        <v>457.96970249859436</v>
      </c>
      <c r="I146" s="122">
        <f t="shared" si="53"/>
        <v>284.45023720384341</v>
      </c>
      <c r="J146" s="122">
        <f t="shared" si="53"/>
        <v>310.20074871801251</v>
      </c>
      <c r="K146" s="122">
        <f t="shared" si="53"/>
        <v>430.81861126067832</v>
      </c>
      <c r="L146" s="122">
        <f t="shared" si="53"/>
        <v>392.59515904843431</v>
      </c>
      <c r="M146" s="122">
        <f t="shared" si="53"/>
        <v>417.81578349564921</v>
      </c>
      <c r="N146" s="122">
        <f t="shared" si="53"/>
        <v>477.71001205230795</v>
      </c>
      <c r="O146" s="122">
        <f t="shared" si="53"/>
        <v>494.20637735639724</v>
      </c>
      <c r="P146" s="122">
        <f t="shared" si="53"/>
        <v>398.27488805330916</v>
      </c>
      <c r="Q146" s="122">
        <f t="shared" si="53"/>
        <v>623.55776283514638</v>
      </c>
      <c r="R146" s="122">
        <f t="shared" si="53"/>
        <v>657.71904866971749</v>
      </c>
      <c r="S146" s="122">
        <f t="shared" si="53"/>
        <v>801.24812459332463</v>
      </c>
      <c r="T146" s="122">
        <f t="shared" si="53"/>
        <v>697.633910239942</v>
      </c>
      <c r="U146" s="122">
        <f t="shared" si="53"/>
        <v>702.02065056371669</v>
      </c>
      <c r="V146" s="122">
        <f t="shared" si="53"/>
        <v>731.50668727568677</v>
      </c>
      <c r="W146" s="122">
        <f t="shared" si="53"/>
        <v>731.6423261123648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400.27573222876043</v>
      </c>
      <c r="C147" s="98">
        <f>IF(RES_hhdet_tes!C147=0,0,RES_hhdet_tes!C147*1000*11630/RES_hhdet_num!C143)</f>
        <v>392.47362667423778</v>
      </c>
      <c r="D147" s="98">
        <f>IF(RES_hhdet_tes!D147=0,0,RES_hhdet_tes!D147*1000*11630/RES_hhdet_num!D143)</f>
        <v>274.99721108603939</v>
      </c>
      <c r="E147" s="98">
        <f>IF(RES_hhdet_tes!E147=0,0,RES_hhdet_tes!E147*1000*11630/RES_hhdet_num!E143)</f>
        <v>554.11528110150709</v>
      </c>
      <c r="F147" s="98">
        <f>IF(RES_hhdet_tes!F147=0,0,RES_hhdet_tes!F147*1000*11630/RES_hhdet_num!F143)</f>
        <v>383.45909162002755</v>
      </c>
      <c r="G147" s="98">
        <f>IF(RES_hhdet_tes!G147=0,0,RES_hhdet_tes!G147*1000*11630/RES_hhdet_num!G143)</f>
        <v>406.86266462557069</v>
      </c>
      <c r="H147" s="98">
        <f>IF(RES_hhdet_tes!H147=0,0,RES_hhdet_tes!H147*1000*11630/RES_hhdet_num!H143)</f>
        <v>457.96970249859436</v>
      </c>
      <c r="I147" s="98">
        <f>IF(RES_hhdet_tes!I147=0,0,RES_hhdet_tes!I147*1000*11630/RES_hhdet_num!I143)</f>
        <v>284.45023720384341</v>
      </c>
      <c r="J147" s="98">
        <f>IF(RES_hhdet_tes!J147=0,0,RES_hhdet_tes!J147*1000*11630/RES_hhdet_num!J143)</f>
        <v>310.20074871801251</v>
      </c>
      <c r="K147" s="98">
        <f>IF(RES_hhdet_tes!K147=0,0,RES_hhdet_tes!K147*1000*11630/RES_hhdet_num!K143)</f>
        <v>430.81861126067832</v>
      </c>
      <c r="L147" s="98">
        <f>IF(RES_hhdet_tes!L147=0,0,RES_hhdet_tes!L147*1000*11630/RES_hhdet_num!L143)</f>
        <v>392.59515904843431</v>
      </c>
      <c r="M147" s="98">
        <f>IF(RES_hhdet_tes!M147=0,0,RES_hhdet_tes!M147*1000*11630/RES_hhdet_num!M143)</f>
        <v>417.81578349564921</v>
      </c>
      <c r="N147" s="98">
        <f>IF(RES_hhdet_tes!N147=0,0,RES_hhdet_tes!N147*1000*11630/RES_hhdet_num!N143)</f>
        <v>477.71001205230795</v>
      </c>
      <c r="O147" s="98">
        <f>IF(RES_hhdet_tes!O147=0,0,RES_hhdet_tes!O147*1000*11630/RES_hhdet_num!O143)</f>
        <v>494.20637735639724</v>
      </c>
      <c r="P147" s="98">
        <f>IF(RES_hhdet_tes!P147=0,0,RES_hhdet_tes!P147*1000*11630/RES_hhdet_num!P143)</f>
        <v>398.27488805330916</v>
      </c>
      <c r="Q147" s="98">
        <f>IF(RES_hhdet_tes!Q147=0,0,RES_hhdet_tes!Q147*1000*11630/RES_hhdet_num!Q143)</f>
        <v>623.55776283514638</v>
      </c>
      <c r="R147" s="98">
        <f>IF(RES_hhdet_tes!R147=0,0,RES_hhdet_tes!R147*1000*11630/RES_hhdet_num!R143)</f>
        <v>657.71904866971749</v>
      </c>
      <c r="S147" s="98">
        <f>IF(RES_hhdet_tes!S147=0,0,RES_hhdet_tes!S147*1000*11630/RES_hhdet_num!S143)</f>
        <v>801.24812459332463</v>
      </c>
      <c r="T147" s="98">
        <f>IF(RES_hhdet_tes!T147=0,0,RES_hhdet_tes!T147*1000*11630/RES_hhdet_num!T143)</f>
        <v>697.633910239942</v>
      </c>
      <c r="U147" s="98">
        <f>IF(RES_hhdet_tes!U147=0,0,RES_hhdet_tes!U147*1000*11630/RES_hhdet_num!U143)</f>
        <v>702.02065056371669</v>
      </c>
      <c r="V147" s="98">
        <f>IF(RES_hhdet_tes!V147=0,0,RES_hhdet_tes!V147*1000*11630/RES_hhdet_num!V143)</f>
        <v>731.50668727568677</v>
      </c>
      <c r="W147" s="98">
        <f>IF(RES_hhdet_tes!W147=0,0,RES_hhdet_tes!W147*1000*11630/RES_hhdet_num!W143)</f>
        <v>731.6423261123648</v>
      </c>
      <c r="DA147" s="63" t="s">
        <v>2548</v>
      </c>
    </row>
    <row r="148" spans="1:105" ht="12" customHeight="1" x14ac:dyDescent="0.25">
      <c r="A148" s="121" t="s">
        <v>55</v>
      </c>
      <c r="B148" s="122">
        <v>691.56379944626258</v>
      </c>
      <c r="C148" s="122">
        <v>711.44092920416472</v>
      </c>
      <c r="D148" s="122">
        <v>701.92488289754783</v>
      </c>
      <c r="E148" s="122">
        <v>668.30462138768269</v>
      </c>
      <c r="F148" s="122">
        <v>675.35447496037307</v>
      </c>
      <c r="G148" s="122">
        <v>706.10547726031723</v>
      </c>
      <c r="H148" s="122">
        <v>713.60168272503961</v>
      </c>
      <c r="I148" s="122">
        <v>721.96894052705852</v>
      </c>
      <c r="J148" s="122">
        <v>727.33079976929184</v>
      </c>
      <c r="K148" s="122">
        <v>712.57037555388865</v>
      </c>
      <c r="L148" s="122">
        <v>750.47110795196636</v>
      </c>
      <c r="M148" s="122">
        <v>778.82233841175014</v>
      </c>
      <c r="N148" s="122">
        <v>774.48128393114166</v>
      </c>
      <c r="O148" s="122">
        <v>789.55955825248611</v>
      </c>
      <c r="P148" s="122">
        <v>819.67234782784499</v>
      </c>
      <c r="Q148" s="122">
        <v>793.24649934052684</v>
      </c>
      <c r="R148" s="122">
        <v>833.71415406119456</v>
      </c>
      <c r="S148" s="122">
        <v>882.16324844098153</v>
      </c>
      <c r="T148" s="122">
        <v>902.3468276494375</v>
      </c>
      <c r="U148" s="122">
        <v>897.14791158873106</v>
      </c>
      <c r="V148" s="122">
        <v>908.94762179505233</v>
      </c>
      <c r="W148" s="122">
        <v>962.67354760404919</v>
      </c>
      <c r="DA148" s="130" t="s">
        <v>2549</v>
      </c>
    </row>
    <row r="149" spans="1:105" ht="12" customHeight="1" x14ac:dyDescent="0.25">
      <c r="A149" s="97" t="s">
        <v>124</v>
      </c>
      <c r="B149" s="98">
        <v>702.46849251329002</v>
      </c>
      <c r="C149" s="98">
        <v>697.92267201910215</v>
      </c>
      <c r="D149" s="98">
        <v>702.28196514828221</v>
      </c>
      <c r="E149" s="98">
        <v>672.7417502509993</v>
      </c>
      <c r="F149" s="98">
        <v>680.0284796655518</v>
      </c>
      <c r="G149" s="98">
        <v>717.09195438005565</v>
      </c>
      <c r="H149" s="98">
        <v>701.00977670490204</v>
      </c>
      <c r="I149" s="98">
        <v>717.35186072944555</v>
      </c>
      <c r="J149" s="98">
        <v>727.77387654110191</v>
      </c>
      <c r="K149" s="98">
        <v>717.38312645087649</v>
      </c>
      <c r="L149" s="98">
        <v>750.35102209029128</v>
      </c>
      <c r="M149" s="98">
        <v>767.81423006259206</v>
      </c>
      <c r="N149" s="98">
        <v>770.81351533632392</v>
      </c>
      <c r="O149" s="98">
        <v>809.99716991705236</v>
      </c>
      <c r="P149" s="98">
        <v>820.34236687718408</v>
      </c>
      <c r="Q149" s="98">
        <v>807.99232061652458</v>
      </c>
      <c r="R149" s="98">
        <v>846.92716626363506</v>
      </c>
      <c r="S149" s="98">
        <v>896.08607583003345</v>
      </c>
      <c r="T149" s="98">
        <v>910.73277035109652</v>
      </c>
      <c r="U149" s="98">
        <v>876.8551314978356</v>
      </c>
      <c r="V149" s="98">
        <v>891.79576454866458</v>
      </c>
      <c r="W149" s="98">
        <v>976.75114104898535</v>
      </c>
      <c r="DA149" s="63" t="s">
        <v>2550</v>
      </c>
    </row>
    <row r="150" spans="1:105" ht="12" customHeight="1" x14ac:dyDescent="0.25">
      <c r="A150" s="97" t="s">
        <v>123</v>
      </c>
      <c r="B150" s="98">
        <v>702.46849251329013</v>
      </c>
      <c r="C150" s="98">
        <v>698.00809848806637</v>
      </c>
      <c r="D150" s="98">
        <v>702.35868177966177</v>
      </c>
      <c r="E150" s="98">
        <v>672.54188483724647</v>
      </c>
      <c r="F150" s="98">
        <v>679.85192505878172</v>
      </c>
      <c r="G150" s="98">
        <v>716.9674674831025</v>
      </c>
      <c r="H150" s="98">
        <v>700.96143598064748</v>
      </c>
      <c r="I150" s="98">
        <v>717.42951798875401</v>
      </c>
      <c r="J150" s="98">
        <v>728.12875389457383</v>
      </c>
      <c r="K150" s="98">
        <v>717.84782014835901</v>
      </c>
      <c r="L150" s="98">
        <v>750.79799525009605</v>
      </c>
      <c r="M150" s="98">
        <v>768.1150974189211</v>
      </c>
      <c r="N150" s="98">
        <v>770.99132605514455</v>
      </c>
      <c r="O150" s="98">
        <v>809.9503447890869</v>
      </c>
      <c r="P150" s="98">
        <v>819.97168788719068</v>
      </c>
      <c r="Q150" s="98">
        <v>806.54847814942104</v>
      </c>
      <c r="R150" s="98">
        <v>845.94247062914008</v>
      </c>
      <c r="S150" s="98">
        <v>895.41610537432553</v>
      </c>
      <c r="T150" s="98">
        <v>910.13869508505616</v>
      </c>
      <c r="U150" s="98">
        <v>876.22582746011255</v>
      </c>
      <c r="V150" s="98">
        <v>891.28338919719943</v>
      </c>
      <c r="W150" s="98">
        <v>976.64170709036205</v>
      </c>
      <c r="DA150" s="63" t="s">
        <v>2551</v>
      </c>
    </row>
    <row r="151" spans="1:105" ht="12" customHeight="1" x14ac:dyDescent="0.25">
      <c r="A151" s="100" t="s">
        <v>50</v>
      </c>
      <c r="B151" s="101">
        <v>79.147787937079158</v>
      </c>
      <c r="C151" s="101">
        <v>152.1427720888874</v>
      </c>
      <c r="D151" s="101">
        <v>64.283613333189038</v>
      </c>
      <c r="E151" s="101">
        <v>39.706992441390966</v>
      </c>
      <c r="F151" s="101">
        <v>53.362214157856407</v>
      </c>
      <c r="G151" s="101">
        <v>56.323416115216652</v>
      </c>
      <c r="H151" s="101">
        <v>73.078951311742941</v>
      </c>
      <c r="I151" s="101">
        <v>64.102287101410525</v>
      </c>
      <c r="J151" s="101">
        <v>61.978075677404625</v>
      </c>
      <c r="K151" s="101">
        <v>58.528830143422894</v>
      </c>
      <c r="L151" s="101">
        <v>59.349698401615932</v>
      </c>
      <c r="M151" s="101">
        <v>86.072561211358945</v>
      </c>
      <c r="N151" s="101">
        <v>61.831501209284134</v>
      </c>
      <c r="O151" s="101">
        <v>45.730912004545893</v>
      </c>
      <c r="P151" s="101">
        <v>80.724539870256109</v>
      </c>
      <c r="Q151" s="101">
        <v>27.502135998537963</v>
      </c>
      <c r="R151" s="101">
        <v>38.420157237718286</v>
      </c>
      <c r="S151" s="101">
        <v>62.46920696641115</v>
      </c>
      <c r="T151" s="101">
        <v>70.597665366655889</v>
      </c>
      <c r="U151" s="101">
        <v>81.879955349922994</v>
      </c>
      <c r="V151" s="101">
        <v>69.098957928686801</v>
      </c>
      <c r="W151" s="101">
        <v>65.074413792742277</v>
      </c>
      <c r="DA151" s="131" t="s">
        <v>2552</v>
      </c>
    </row>
    <row r="152" spans="1:105" ht="12" customHeight="1" x14ac:dyDescent="0.25">
      <c r="A152" s="103" t="s">
        <v>52</v>
      </c>
      <c r="B152" s="104">
        <v>623.32070457621091</v>
      </c>
      <c r="C152" s="104">
        <v>545.86532639917891</v>
      </c>
      <c r="D152" s="104">
        <v>638.07506844647276</v>
      </c>
      <c r="E152" s="104">
        <v>632.83489239585549</v>
      </c>
      <c r="F152" s="104">
        <v>626.48971090092539</v>
      </c>
      <c r="G152" s="104">
        <v>660.64405136788594</v>
      </c>
      <c r="H152" s="104">
        <v>627.88248466890457</v>
      </c>
      <c r="I152" s="104">
        <v>653.3272308873436</v>
      </c>
      <c r="J152" s="104">
        <v>666.15067821716923</v>
      </c>
      <c r="K152" s="104">
        <v>659.31899000493627</v>
      </c>
      <c r="L152" s="104">
        <v>691.44829684848014</v>
      </c>
      <c r="M152" s="104">
        <v>682.04253620756219</v>
      </c>
      <c r="N152" s="104">
        <v>709.1598248458605</v>
      </c>
      <c r="O152" s="104">
        <v>764.2194327845408</v>
      </c>
      <c r="P152" s="104">
        <v>739.24714801693449</v>
      </c>
      <c r="Q152" s="104">
        <v>779.04634215088322</v>
      </c>
      <c r="R152" s="104">
        <v>807.52231339142179</v>
      </c>
      <c r="S152" s="104">
        <v>832.94689840791432</v>
      </c>
      <c r="T152" s="104">
        <v>839.54102971840007</v>
      </c>
      <c r="U152" s="104">
        <v>794.34587211018959</v>
      </c>
      <c r="V152" s="104">
        <v>822.18443126851264</v>
      </c>
      <c r="W152" s="104">
        <v>911.56729329761959</v>
      </c>
      <c r="DA152" s="132" t="s">
        <v>2553</v>
      </c>
    </row>
    <row r="153" spans="1:105" ht="12" customHeight="1" x14ac:dyDescent="0.25">
      <c r="A153" s="106" t="s">
        <v>122</v>
      </c>
      <c r="B153" s="101">
        <v>620.42827258326122</v>
      </c>
      <c r="C153" s="101">
        <v>755.7525148077026</v>
      </c>
      <c r="D153" s="101">
        <v>700.93880537850691</v>
      </c>
      <c r="E153" s="101">
        <v>654.89464406249226</v>
      </c>
      <c r="F153" s="101">
        <v>662.54515323101248</v>
      </c>
      <c r="G153" s="101">
        <v>684.24163388953991</v>
      </c>
      <c r="H153" s="101">
        <v>734.7380756583326</v>
      </c>
      <c r="I153" s="101">
        <v>728.33241347111243</v>
      </c>
      <c r="J153" s="101">
        <v>726.53754347586755</v>
      </c>
      <c r="K153" s="101">
        <v>707.07734223021259</v>
      </c>
      <c r="L153" s="101">
        <v>750.20241711291624</v>
      </c>
      <c r="M153" s="101">
        <v>788.91611491042943</v>
      </c>
      <c r="N153" s="101">
        <v>777.79650322349812</v>
      </c>
      <c r="O153" s="101">
        <v>771.46726267224471</v>
      </c>
      <c r="P153" s="101">
        <v>818.76179036008148</v>
      </c>
      <c r="Q153" s="101">
        <v>778.15663276843952</v>
      </c>
      <c r="R153" s="101">
        <v>818.63229608436211</v>
      </c>
      <c r="S153" s="101">
        <v>866.17794223030876</v>
      </c>
      <c r="T153" s="101">
        <v>893.38338287346301</v>
      </c>
      <c r="U153" s="101">
        <v>913.6270972287366</v>
      </c>
      <c r="V153" s="101">
        <v>922.11920588981411</v>
      </c>
      <c r="W153" s="101">
        <v>953.35244688758189</v>
      </c>
      <c r="DA153" s="131" t="s">
        <v>2554</v>
      </c>
    </row>
    <row r="154" spans="1:105" ht="12" customHeight="1" x14ac:dyDescent="0.25">
      <c r="A154" s="107" t="s">
        <v>121</v>
      </c>
      <c r="B154" s="104">
        <v>620.42827258326099</v>
      </c>
      <c r="C154" s="104">
        <v>755.67275931198799</v>
      </c>
      <c r="D154" s="104">
        <v>700.80045558062523</v>
      </c>
      <c r="E154" s="104">
        <v>654.9189997734652</v>
      </c>
      <c r="F154" s="104">
        <v>662.61891963193045</v>
      </c>
      <c r="G154" s="104">
        <v>684.3221849781952</v>
      </c>
      <c r="H154" s="104">
        <v>734.76794184199548</v>
      </c>
      <c r="I154" s="104">
        <v>728.57231418837625</v>
      </c>
      <c r="J154" s="104">
        <v>727.44151197087263</v>
      </c>
      <c r="K154" s="104">
        <v>708.28150412678633</v>
      </c>
      <c r="L154" s="104">
        <v>751.25211859941624</v>
      </c>
      <c r="M154" s="104">
        <v>789.07121809697719</v>
      </c>
      <c r="N154" s="104">
        <v>777.57155093591143</v>
      </c>
      <c r="O154" s="104">
        <v>771.32335968713653</v>
      </c>
      <c r="P154" s="104">
        <v>819.38546507415424</v>
      </c>
      <c r="Q154" s="104">
        <v>780.24554495176801</v>
      </c>
      <c r="R154" s="104">
        <v>822.84006814226359</v>
      </c>
      <c r="S154" s="104">
        <v>871.18920455133502</v>
      </c>
      <c r="T154" s="104">
        <v>896.09647567242723</v>
      </c>
      <c r="U154" s="104">
        <v>913.40909467096753</v>
      </c>
      <c r="V154" s="104">
        <v>920.51117981611606</v>
      </c>
      <c r="W154" s="104">
        <v>951.79605568994964</v>
      </c>
      <c r="DA154" s="132" t="s">
        <v>2555</v>
      </c>
    </row>
    <row r="155" spans="1:105" ht="12" customHeight="1" x14ac:dyDescent="0.25">
      <c r="A155" s="108" t="s">
        <v>53</v>
      </c>
      <c r="B155" s="98">
        <v>67.899276752090231</v>
      </c>
      <c r="C155" s="98">
        <v>163.92818227262075</v>
      </c>
      <c r="D155" s="98">
        <v>64.067884514216132</v>
      </c>
      <c r="E155" s="98">
        <v>37.822151955796699</v>
      </c>
      <c r="F155" s="98">
        <v>51.622431848435063</v>
      </c>
      <c r="G155" s="98">
        <v>53.234179110589473</v>
      </c>
      <c r="H155" s="98">
        <v>77.21028196010684</v>
      </c>
      <c r="I155" s="98">
        <v>65.269188757323889</v>
      </c>
      <c r="J155" s="98">
        <v>61.776343587838646</v>
      </c>
      <c r="K155" s="98">
        <v>57.16899379101627</v>
      </c>
      <c r="L155" s="98">
        <v>58.90647622969626</v>
      </c>
      <c r="M155" s="98">
        <v>87.62578083811448</v>
      </c>
      <c r="N155" s="98">
        <v>62.334879146755831</v>
      </c>
      <c r="O155" s="98">
        <v>41.311914598691082</v>
      </c>
      <c r="P155" s="98">
        <v>81.133300245017296</v>
      </c>
      <c r="Q155" s="98">
        <v>22.602578107793779</v>
      </c>
      <c r="R155" s="98">
        <v>33.36751493152947</v>
      </c>
      <c r="S155" s="98">
        <v>59.272552951613662</v>
      </c>
      <c r="T155" s="98">
        <v>68.779668991063588</v>
      </c>
      <c r="U155" s="98">
        <v>87.661059729065784</v>
      </c>
      <c r="V155" s="98">
        <v>72.960841646902423</v>
      </c>
      <c r="W155" s="98">
        <v>61.261556677985112</v>
      </c>
      <c r="DA155" s="63" t="s">
        <v>2556</v>
      </c>
    </row>
    <row r="156" spans="1:105" ht="12" customHeight="1" x14ac:dyDescent="0.25">
      <c r="A156" s="108" t="s">
        <v>52</v>
      </c>
      <c r="B156" s="98">
        <v>552.52899583117085</v>
      </c>
      <c r="C156" s="98">
        <v>591.74457703936719</v>
      </c>
      <c r="D156" s="98">
        <v>636.73257106640904</v>
      </c>
      <c r="E156" s="98">
        <v>617.09684781766862</v>
      </c>
      <c r="F156" s="98">
        <v>610.99648778349535</v>
      </c>
      <c r="G156" s="98">
        <v>631.08800586760572</v>
      </c>
      <c r="H156" s="98">
        <v>657.55765988188875</v>
      </c>
      <c r="I156" s="98">
        <v>663.30312543105231</v>
      </c>
      <c r="J156" s="98">
        <v>665.66516838303403</v>
      </c>
      <c r="K156" s="98">
        <v>651.11251033577014</v>
      </c>
      <c r="L156" s="98">
        <v>692.34564236971994</v>
      </c>
      <c r="M156" s="98">
        <v>701.44543725886274</v>
      </c>
      <c r="N156" s="98">
        <v>715.23667178915559</v>
      </c>
      <c r="O156" s="98">
        <v>730.0114450884455</v>
      </c>
      <c r="P156" s="98">
        <v>738.25216482913697</v>
      </c>
      <c r="Q156" s="98">
        <v>757.64296684397425</v>
      </c>
      <c r="R156" s="98">
        <v>789.47255321073408</v>
      </c>
      <c r="S156" s="98">
        <v>811.91665159972149</v>
      </c>
      <c r="T156" s="98">
        <v>827.31680668136357</v>
      </c>
      <c r="U156" s="98">
        <v>825.74803494190155</v>
      </c>
      <c r="V156" s="98">
        <v>847.55033816921366</v>
      </c>
      <c r="W156" s="98">
        <v>890.53449901196461</v>
      </c>
      <c r="DA156" s="63" t="s">
        <v>2557</v>
      </c>
    </row>
    <row r="157" spans="1:105" ht="12" customHeight="1" x14ac:dyDescent="0.25">
      <c r="A157" s="121" t="s">
        <v>54</v>
      </c>
      <c r="B157" s="122">
        <v>383.80295233283999</v>
      </c>
      <c r="C157" s="122">
        <v>427.9820318654759</v>
      </c>
      <c r="D157" s="122">
        <v>425.59166694068711</v>
      </c>
      <c r="E157" s="122">
        <v>434.72433041953957</v>
      </c>
      <c r="F157" s="122">
        <v>433.34646238479098</v>
      </c>
      <c r="G157" s="122">
        <v>446.10553799663671</v>
      </c>
      <c r="H157" s="122">
        <v>511.91464343805836</v>
      </c>
      <c r="I157" s="122">
        <v>509.24034090025782</v>
      </c>
      <c r="J157" s="122">
        <v>503.16041173228194</v>
      </c>
      <c r="K157" s="122">
        <v>485.2120914063737</v>
      </c>
      <c r="L157" s="122">
        <v>505.91611452326811</v>
      </c>
      <c r="M157" s="122">
        <v>472.21647135653541</v>
      </c>
      <c r="N157" s="122">
        <v>457.19705060387719</v>
      </c>
      <c r="O157" s="122">
        <v>404.92752384229919</v>
      </c>
      <c r="P157" s="122">
        <v>452.6850725723944</v>
      </c>
      <c r="Q157" s="122">
        <v>448.03607870586313</v>
      </c>
      <c r="R157" s="122">
        <v>454.482637869033</v>
      </c>
      <c r="S157" s="122">
        <v>467.15963649512702</v>
      </c>
      <c r="T157" s="122">
        <v>507.56923764356486</v>
      </c>
      <c r="U157" s="122">
        <v>478.41846004097897</v>
      </c>
      <c r="V157" s="122">
        <v>478.44856382761816</v>
      </c>
      <c r="W157" s="122">
        <v>491.92516289156936</v>
      </c>
      <c r="DA157" s="130" t="s">
        <v>2558</v>
      </c>
    </row>
    <row r="158" spans="1:105" ht="12" customHeight="1" x14ac:dyDescent="0.25">
      <c r="A158" s="97" t="s">
        <v>50</v>
      </c>
      <c r="B158" s="98">
        <v>398.89794571350239</v>
      </c>
      <c r="C158" s="98">
        <v>410.19787031044183</v>
      </c>
      <c r="D158" s="98">
        <v>423.58896194277594</v>
      </c>
      <c r="E158" s="98">
        <v>432.51204891108227</v>
      </c>
      <c r="F158" s="98">
        <v>444.82989343088821</v>
      </c>
      <c r="G158" s="98">
        <v>462.63628233351136</v>
      </c>
      <c r="H158" s="98">
        <v>480.83103610321649</v>
      </c>
      <c r="I158" s="98">
        <v>500.11688307892928</v>
      </c>
      <c r="J158" s="98">
        <v>505.57729349914553</v>
      </c>
      <c r="K158" s="98">
        <v>495.28488682062255</v>
      </c>
      <c r="L158" s="98">
        <v>491.81988700517337</v>
      </c>
      <c r="M158" s="98">
        <v>467.92521379134331</v>
      </c>
      <c r="N158" s="98">
        <v>452.67416904954877</v>
      </c>
      <c r="O158" s="98">
        <v>441.32791109208313</v>
      </c>
      <c r="P158" s="98">
        <v>440.23989337963599</v>
      </c>
      <c r="Q158" s="98">
        <v>447.55367303626019</v>
      </c>
      <c r="R158" s="98">
        <v>461.15342601164724</v>
      </c>
      <c r="S158" s="98">
        <v>480.6642440702563</v>
      </c>
      <c r="T158" s="98">
        <v>512.08688603557812</v>
      </c>
      <c r="U158" s="98">
        <v>463.26755627232018</v>
      </c>
      <c r="V158" s="98">
        <v>465.91392694763312</v>
      </c>
      <c r="W158" s="98">
        <v>500.58353903324422</v>
      </c>
      <c r="DA158" s="63" t="s">
        <v>2559</v>
      </c>
    </row>
    <row r="159" spans="1:105" ht="12" customHeight="1" x14ac:dyDescent="0.25">
      <c r="A159" s="109" t="s">
        <v>120</v>
      </c>
      <c r="B159" s="33">
        <v>376.49644156652687</v>
      </c>
      <c r="C159" s="33">
        <v>435.1530689339429</v>
      </c>
      <c r="D159" s="33">
        <v>426.38602696065215</v>
      </c>
      <c r="E159" s="33">
        <v>435.58287069260308</v>
      </c>
      <c r="F159" s="33">
        <v>428.96561003689686</v>
      </c>
      <c r="G159" s="33">
        <v>440.14592485985861</v>
      </c>
      <c r="H159" s="33">
        <v>522.2502936530675</v>
      </c>
      <c r="I159" s="33">
        <v>512.14155340846287</v>
      </c>
      <c r="J159" s="33">
        <v>502.41971218332014</v>
      </c>
      <c r="K159" s="33">
        <v>482.14213071906676</v>
      </c>
      <c r="L159" s="33">
        <v>510.26465285007384</v>
      </c>
      <c r="M159" s="33">
        <v>473.58211598440005</v>
      </c>
      <c r="N159" s="33">
        <v>458.64409105275979</v>
      </c>
      <c r="O159" s="33">
        <v>393.44732952746921</v>
      </c>
      <c r="P159" s="33">
        <v>456.57905363518813</v>
      </c>
      <c r="Q159" s="33">
        <v>448.17792069731496</v>
      </c>
      <c r="R159" s="33">
        <v>452.56121855301723</v>
      </c>
      <c r="S159" s="33">
        <v>463.31844315532885</v>
      </c>
      <c r="T159" s="33">
        <v>506.34626806830664</v>
      </c>
      <c r="U159" s="33">
        <v>482.19996045718631</v>
      </c>
      <c r="V159" s="33">
        <v>481.31991014771916</v>
      </c>
      <c r="W159" s="33">
        <v>489.96079766021489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3300.4356422528131</v>
      </c>
      <c r="C161" s="117">
        <f t="shared" si="54"/>
        <v>4480.7102179475205</v>
      </c>
      <c r="D161" s="117">
        <f t="shared" si="54"/>
        <v>4173.1650444891629</v>
      </c>
      <c r="E161" s="117">
        <f t="shared" si="54"/>
        <v>4443.0722555726898</v>
      </c>
      <c r="F161" s="117">
        <f t="shared" si="54"/>
        <v>4531.4410640392916</v>
      </c>
      <c r="G161" s="117">
        <f t="shared" si="54"/>
        <v>4758.1684495805694</v>
      </c>
      <c r="H161" s="117">
        <f t="shared" si="54"/>
        <v>5361.6147197726541</v>
      </c>
      <c r="I161" s="117">
        <f t="shared" si="54"/>
        <v>5048.271640382638</v>
      </c>
      <c r="J161" s="117">
        <f t="shared" si="54"/>
        <v>4766.3460702948514</v>
      </c>
      <c r="K161" s="117">
        <f t="shared" si="54"/>
        <v>4705.2722465420065</v>
      </c>
      <c r="L161" s="117">
        <f t="shared" si="54"/>
        <v>5655.7663053893511</v>
      </c>
      <c r="M161" s="117">
        <f t="shared" si="54"/>
        <v>5576.460905565521</v>
      </c>
      <c r="N161" s="117">
        <f t="shared" si="54"/>
        <v>5260.0146997635347</v>
      </c>
      <c r="O161" s="117">
        <f t="shared" si="54"/>
        <v>4606.6329150543825</v>
      </c>
      <c r="P161" s="117">
        <f t="shared" si="54"/>
        <v>4929.1518183354046</v>
      </c>
      <c r="Q161" s="117">
        <f t="shared" si="54"/>
        <v>4117.6927967363181</v>
      </c>
      <c r="R161" s="117">
        <f t="shared" ref="R161:V161" si="55">R162+R164+R166+R175</f>
        <v>4087.1557220059526</v>
      </c>
      <c r="S161" s="117">
        <f t="shared" si="55"/>
        <v>4719.0648601860466</v>
      </c>
      <c r="T161" s="117">
        <f t="shared" si="55"/>
        <v>5757.4397682438357</v>
      </c>
      <c r="U161" s="117">
        <f t="shared" si="55"/>
        <v>5422.3060454109909</v>
      </c>
      <c r="V161" s="117">
        <f t="shared" si="55"/>
        <v>5338.7960396020517</v>
      </c>
      <c r="W161" s="117">
        <f t="shared" ref="W161" si="56">W162+W164+W166+W175</f>
        <v>4847.5765261068855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2024.9299217780485</v>
      </c>
      <c r="C162" s="122">
        <f t="shared" si="57"/>
        <v>3109.6088938896969</v>
      </c>
      <c r="D162" s="122">
        <f t="shared" si="57"/>
        <v>2859.638408034783</v>
      </c>
      <c r="E162" s="122">
        <f t="shared" si="57"/>
        <v>2928.0417230010121</v>
      </c>
      <c r="F162" s="122">
        <f t="shared" si="57"/>
        <v>3117.5863937901745</v>
      </c>
      <c r="G162" s="122">
        <f t="shared" si="57"/>
        <v>3269.9046025866423</v>
      </c>
      <c r="H162" s="122">
        <f t="shared" si="57"/>
        <v>3754.8669862999386</v>
      </c>
      <c r="I162" s="122">
        <f t="shared" si="57"/>
        <v>3573.2341142814062</v>
      </c>
      <c r="J162" s="122">
        <f t="shared" si="57"/>
        <v>3272.9389046209831</v>
      </c>
      <c r="K162" s="122">
        <f t="shared" si="57"/>
        <v>3140.1578131801075</v>
      </c>
      <c r="L162" s="122">
        <f t="shared" si="57"/>
        <v>4057.4973916530894</v>
      </c>
      <c r="M162" s="122">
        <f t="shared" si="57"/>
        <v>3971.4434680747036</v>
      </c>
      <c r="N162" s="122">
        <f t="shared" si="57"/>
        <v>3655.5325715526596</v>
      </c>
      <c r="O162" s="122">
        <f t="shared" si="57"/>
        <v>3022.1724752319897</v>
      </c>
      <c r="P162" s="122">
        <f t="shared" si="57"/>
        <v>3325.5400695276549</v>
      </c>
      <c r="Q162" s="122">
        <f t="shared" si="57"/>
        <v>2344.2733919532075</v>
      </c>
      <c r="R162" s="122">
        <f t="shared" si="57"/>
        <v>2287.3300489840781</v>
      </c>
      <c r="S162" s="122">
        <f t="shared" si="57"/>
        <v>2787.3789072728864</v>
      </c>
      <c r="T162" s="122">
        <f t="shared" si="57"/>
        <v>3856.5466558447529</v>
      </c>
      <c r="U162" s="122">
        <f t="shared" si="57"/>
        <v>3546.8791258764222</v>
      </c>
      <c r="V162" s="122">
        <f t="shared" si="57"/>
        <v>3423.6185030742431</v>
      </c>
      <c r="W162" s="122">
        <f t="shared" si="57"/>
        <v>2836.9339413821408</v>
      </c>
      <c r="DA162" s="130" t="s">
        <v>2562</v>
      </c>
    </row>
    <row r="163" spans="1:105" ht="12" customHeight="1" x14ac:dyDescent="0.25">
      <c r="A163" s="97" t="s">
        <v>53</v>
      </c>
      <c r="B163" s="33">
        <v>2024.9299217780485</v>
      </c>
      <c r="C163" s="33">
        <v>3109.6088938896969</v>
      </c>
      <c r="D163" s="33">
        <v>2859.638408034783</v>
      </c>
      <c r="E163" s="33">
        <v>2928.0417230010121</v>
      </c>
      <c r="F163" s="33">
        <v>3117.5863937901745</v>
      </c>
      <c r="G163" s="33">
        <v>3269.9046025866423</v>
      </c>
      <c r="H163" s="33">
        <v>3754.8669862999386</v>
      </c>
      <c r="I163" s="33">
        <v>3573.2341142814062</v>
      </c>
      <c r="J163" s="33">
        <v>3272.9389046209831</v>
      </c>
      <c r="K163" s="33">
        <v>3140.1578131801075</v>
      </c>
      <c r="L163" s="33">
        <v>4057.4973916530894</v>
      </c>
      <c r="M163" s="33">
        <v>3971.4434680747036</v>
      </c>
      <c r="N163" s="33">
        <v>3655.5325715526596</v>
      </c>
      <c r="O163" s="33">
        <v>3022.1724752319897</v>
      </c>
      <c r="P163" s="33">
        <v>3325.5400695276549</v>
      </c>
      <c r="Q163" s="33">
        <v>2344.2733919532075</v>
      </c>
      <c r="R163" s="33">
        <v>2287.3300489840781</v>
      </c>
      <c r="S163" s="33">
        <v>2787.3789072728864</v>
      </c>
      <c r="T163" s="33">
        <v>3856.5466558447529</v>
      </c>
      <c r="U163" s="33">
        <v>3546.8791258764222</v>
      </c>
      <c r="V163" s="33">
        <v>3423.6185030742431</v>
      </c>
      <c r="W163" s="33">
        <v>2836.9339413821408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200.13865219414396</v>
      </c>
      <c r="C164" s="122">
        <f t="shared" si="58"/>
        <v>232.21004000605333</v>
      </c>
      <c r="D164" s="122">
        <f t="shared" si="58"/>
        <v>185.85482229945987</v>
      </c>
      <c r="E164" s="122">
        <f t="shared" si="58"/>
        <v>411.71314424324873</v>
      </c>
      <c r="F164" s="122">
        <f t="shared" si="58"/>
        <v>304.80576611917974</v>
      </c>
      <c r="G164" s="122">
        <f t="shared" si="58"/>
        <v>335.71276167202001</v>
      </c>
      <c r="H164" s="122">
        <f t="shared" si="58"/>
        <v>380.55329761344382</v>
      </c>
      <c r="I164" s="122">
        <f t="shared" si="58"/>
        <v>243.40580287566712</v>
      </c>
      <c r="J164" s="122">
        <f t="shared" si="58"/>
        <v>262.5228034094585</v>
      </c>
      <c r="K164" s="122">
        <f t="shared" si="58"/>
        <v>366.97401964264486</v>
      </c>
      <c r="L164" s="122">
        <f t="shared" si="58"/>
        <v>341.56906851178417</v>
      </c>
      <c r="M164" s="122">
        <f t="shared" si="58"/>
        <v>353.6253911816471</v>
      </c>
      <c r="N164" s="122">
        <f t="shared" si="58"/>
        <v>372.36047250619754</v>
      </c>
      <c r="O164" s="122">
        <f t="shared" si="58"/>
        <v>389.05900164146948</v>
      </c>
      <c r="P164" s="122">
        <f t="shared" si="58"/>
        <v>328.64679969698199</v>
      </c>
      <c r="Q164" s="122">
        <f t="shared" si="58"/>
        <v>527.6306517037043</v>
      </c>
      <c r="R164" s="122">
        <f t="shared" si="58"/>
        <v>506.3190269899473</v>
      </c>
      <c r="S164" s="122">
        <f t="shared" si="58"/>
        <v>577.23182000550526</v>
      </c>
      <c r="T164" s="122">
        <f t="shared" si="58"/>
        <v>487.02935436915232</v>
      </c>
      <c r="U164" s="122">
        <f t="shared" si="58"/>
        <v>496.30770980279954</v>
      </c>
      <c r="V164" s="122">
        <f t="shared" si="58"/>
        <v>525.19763628686837</v>
      </c>
      <c r="W164" s="122">
        <f t="shared" si="58"/>
        <v>554.39951507238891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200.13865219414396</v>
      </c>
      <c r="C165" s="98">
        <f>IF(RES_hhdet_tes!C165=0,0,RES_hhdet_tes!C165*1000*11630/RES_hhdet_num!C161)</f>
        <v>232.21004000605333</v>
      </c>
      <c r="D165" s="98">
        <f>IF(RES_hhdet_tes!D165=0,0,RES_hhdet_tes!D165*1000*11630/RES_hhdet_num!D161)</f>
        <v>185.85482229945987</v>
      </c>
      <c r="E165" s="98">
        <f>IF(RES_hhdet_tes!E165=0,0,RES_hhdet_tes!E165*1000*11630/RES_hhdet_num!E161)</f>
        <v>411.71314424324873</v>
      </c>
      <c r="F165" s="98">
        <f>IF(RES_hhdet_tes!F165=0,0,RES_hhdet_tes!F165*1000*11630/RES_hhdet_num!F161)</f>
        <v>304.80576611917974</v>
      </c>
      <c r="G165" s="98">
        <f>IF(RES_hhdet_tes!G165=0,0,RES_hhdet_tes!G165*1000*11630/RES_hhdet_num!G161)</f>
        <v>335.71276167202001</v>
      </c>
      <c r="H165" s="98">
        <f>IF(RES_hhdet_tes!H165=0,0,RES_hhdet_tes!H165*1000*11630/RES_hhdet_num!H161)</f>
        <v>380.55329761344382</v>
      </c>
      <c r="I165" s="98">
        <f>IF(RES_hhdet_tes!I165=0,0,RES_hhdet_tes!I165*1000*11630/RES_hhdet_num!I161)</f>
        <v>243.40580287566712</v>
      </c>
      <c r="J165" s="98">
        <f>IF(RES_hhdet_tes!J165=0,0,RES_hhdet_tes!J165*1000*11630/RES_hhdet_num!J161)</f>
        <v>262.5228034094585</v>
      </c>
      <c r="K165" s="98">
        <f>IF(RES_hhdet_tes!K165=0,0,RES_hhdet_tes!K165*1000*11630/RES_hhdet_num!K161)</f>
        <v>366.97401964264486</v>
      </c>
      <c r="L165" s="98">
        <f>IF(RES_hhdet_tes!L165=0,0,RES_hhdet_tes!L165*1000*11630/RES_hhdet_num!L161)</f>
        <v>341.56906851178417</v>
      </c>
      <c r="M165" s="98">
        <f>IF(RES_hhdet_tes!M165=0,0,RES_hhdet_tes!M165*1000*11630/RES_hhdet_num!M161)</f>
        <v>353.6253911816471</v>
      </c>
      <c r="N165" s="98">
        <f>IF(RES_hhdet_tes!N165=0,0,RES_hhdet_tes!N165*1000*11630/RES_hhdet_num!N161)</f>
        <v>372.36047250619754</v>
      </c>
      <c r="O165" s="98">
        <f>IF(RES_hhdet_tes!O165=0,0,RES_hhdet_tes!O165*1000*11630/RES_hhdet_num!O161)</f>
        <v>389.05900164146948</v>
      </c>
      <c r="P165" s="98">
        <f>IF(RES_hhdet_tes!P165=0,0,RES_hhdet_tes!P165*1000*11630/RES_hhdet_num!P161)</f>
        <v>328.64679969698199</v>
      </c>
      <c r="Q165" s="98">
        <f>IF(RES_hhdet_tes!Q165=0,0,RES_hhdet_tes!Q165*1000*11630/RES_hhdet_num!Q161)</f>
        <v>527.6306517037043</v>
      </c>
      <c r="R165" s="98">
        <f>IF(RES_hhdet_tes!R165=0,0,RES_hhdet_tes!R165*1000*11630/RES_hhdet_num!R161)</f>
        <v>506.3190269899473</v>
      </c>
      <c r="S165" s="98">
        <f>IF(RES_hhdet_tes!S165=0,0,RES_hhdet_tes!S165*1000*11630/RES_hhdet_num!S161)</f>
        <v>577.23182000550526</v>
      </c>
      <c r="T165" s="98">
        <f>IF(RES_hhdet_tes!T165=0,0,RES_hhdet_tes!T165*1000*11630/RES_hhdet_num!T161)</f>
        <v>487.02935436915232</v>
      </c>
      <c r="U165" s="98">
        <f>IF(RES_hhdet_tes!U165=0,0,RES_hhdet_tes!U165*1000*11630/RES_hhdet_num!U161)</f>
        <v>496.30770980279954</v>
      </c>
      <c r="V165" s="98">
        <f>IF(RES_hhdet_tes!V165=0,0,RES_hhdet_tes!V165*1000*11630/RES_hhdet_num!V161)</f>
        <v>525.19763628686837</v>
      </c>
      <c r="W165" s="98">
        <f>IF(RES_hhdet_tes!W165=0,0,RES_hhdet_tes!W165*1000*11630/RES_hhdet_num!W161)</f>
        <v>554.39951507238891</v>
      </c>
      <c r="DA165" s="63" t="s">
        <v>2565</v>
      </c>
    </row>
    <row r="166" spans="1:105" ht="12" customHeight="1" x14ac:dyDescent="0.25">
      <c r="A166" s="121" t="s">
        <v>55</v>
      </c>
      <c r="B166" s="122">
        <v>691.56418773822008</v>
      </c>
      <c r="C166" s="122">
        <v>710.98708470987106</v>
      </c>
      <c r="D166" s="122">
        <v>702.08558419266137</v>
      </c>
      <c r="E166" s="122">
        <v>668.59603129955394</v>
      </c>
      <c r="F166" s="122">
        <v>675.70800947280929</v>
      </c>
      <c r="G166" s="122">
        <v>706.46969395032011</v>
      </c>
      <c r="H166" s="122">
        <v>714.15215913376517</v>
      </c>
      <c r="I166" s="122">
        <v>722.36434443788301</v>
      </c>
      <c r="J166" s="122">
        <v>727.72727772612586</v>
      </c>
      <c r="K166" s="122">
        <v>712.9340313912171</v>
      </c>
      <c r="L166" s="122">
        <v>750.77096131061808</v>
      </c>
      <c r="M166" s="122">
        <v>779.16397574458449</v>
      </c>
      <c r="N166" s="122">
        <v>774.91354550969129</v>
      </c>
      <c r="O166" s="122">
        <v>790.39667448893772</v>
      </c>
      <c r="P166" s="122">
        <v>822.36536552256393</v>
      </c>
      <c r="Q166" s="122">
        <v>797.76127259339478</v>
      </c>
      <c r="R166" s="122">
        <v>838.91254647749031</v>
      </c>
      <c r="S166" s="122">
        <v>887.12462821654572</v>
      </c>
      <c r="T166" s="122">
        <v>906.27547654955333</v>
      </c>
      <c r="U166" s="122">
        <v>900.69634975530323</v>
      </c>
      <c r="V166" s="122">
        <v>911.52981669325663</v>
      </c>
      <c r="W166" s="122">
        <v>964.32173506841718</v>
      </c>
      <c r="DA166" s="130" t="s">
        <v>2566</v>
      </c>
    </row>
    <row r="167" spans="1:105" ht="12" customHeight="1" x14ac:dyDescent="0.25">
      <c r="A167" s="97" t="s">
        <v>124</v>
      </c>
      <c r="B167" s="98">
        <v>702.46849251329013</v>
      </c>
      <c r="C167" s="98">
        <v>697.93564602231993</v>
      </c>
      <c r="D167" s="98">
        <v>702.42607376487729</v>
      </c>
      <c r="E167" s="98">
        <v>673.03259468543786</v>
      </c>
      <c r="F167" s="98">
        <v>680.39836540985357</v>
      </c>
      <c r="G167" s="98">
        <v>717.47218159186104</v>
      </c>
      <c r="H167" s="98">
        <v>701.31715780918125</v>
      </c>
      <c r="I167" s="98">
        <v>717.69086703898995</v>
      </c>
      <c r="J167" s="98">
        <v>728.13968368772487</v>
      </c>
      <c r="K167" s="98">
        <v>717.7120979160436</v>
      </c>
      <c r="L167" s="98">
        <v>750.64208962486555</v>
      </c>
      <c r="M167" s="98">
        <v>768.17548407805702</v>
      </c>
      <c r="N167" s="98">
        <v>771.23844204024783</v>
      </c>
      <c r="O167" s="98">
        <v>810.91243012498387</v>
      </c>
      <c r="P167" s="98">
        <v>823.33206270475591</v>
      </c>
      <c r="Q167" s="98">
        <v>812.95469448823826</v>
      </c>
      <c r="R167" s="98">
        <v>852.49744930394388</v>
      </c>
      <c r="S167" s="98">
        <v>901.39294178728653</v>
      </c>
      <c r="T167" s="98">
        <v>915.09739499367686</v>
      </c>
      <c r="U167" s="98">
        <v>880.23087536697074</v>
      </c>
      <c r="V167" s="98">
        <v>894.44364512264951</v>
      </c>
      <c r="W167" s="98">
        <v>978.87314302527136</v>
      </c>
      <c r="DA167" s="63" t="s">
        <v>2567</v>
      </c>
    </row>
    <row r="168" spans="1:105" ht="12" customHeight="1" x14ac:dyDescent="0.25">
      <c r="A168" s="97" t="s">
        <v>123</v>
      </c>
      <c r="B168" s="98">
        <v>702.46849251329013</v>
      </c>
      <c r="C168" s="98">
        <v>698.00809848806648</v>
      </c>
      <c r="D168" s="98">
        <v>702.49226839144478</v>
      </c>
      <c r="E168" s="98">
        <v>672.92388302497284</v>
      </c>
      <c r="F168" s="98">
        <v>680.26147222410532</v>
      </c>
      <c r="G168" s="98">
        <v>717.3437353034376</v>
      </c>
      <c r="H168" s="98">
        <v>701.23407085348902</v>
      </c>
      <c r="I168" s="98">
        <v>717.80162176046554</v>
      </c>
      <c r="J168" s="98">
        <v>728.56207687001938</v>
      </c>
      <c r="K168" s="98">
        <v>718.22379219793049</v>
      </c>
      <c r="L168" s="98">
        <v>751.08232289678779</v>
      </c>
      <c r="M168" s="98">
        <v>768.37126584217378</v>
      </c>
      <c r="N168" s="98">
        <v>771.34283046046937</v>
      </c>
      <c r="O168" s="98">
        <v>811.16780767089483</v>
      </c>
      <c r="P168" s="98">
        <v>823.63336491871439</v>
      </c>
      <c r="Q168" s="98">
        <v>813.47914113057845</v>
      </c>
      <c r="R168" s="98">
        <v>852.66387796156482</v>
      </c>
      <c r="S168" s="98">
        <v>901.41857800874857</v>
      </c>
      <c r="T168" s="98">
        <v>915.43406628677621</v>
      </c>
      <c r="U168" s="98">
        <v>880.91079707811707</v>
      </c>
      <c r="V168" s="98">
        <v>894.93646366624978</v>
      </c>
      <c r="W168" s="98">
        <v>979.33855014160258</v>
      </c>
      <c r="DA168" s="63" t="s">
        <v>2568</v>
      </c>
    </row>
    <row r="169" spans="1:105" ht="12" customHeight="1" x14ac:dyDescent="0.25">
      <c r="A169" s="100" t="s">
        <v>50</v>
      </c>
      <c r="B169" s="101">
        <v>79.147787937079144</v>
      </c>
      <c r="C169" s="101">
        <v>152.14277208888748</v>
      </c>
      <c r="D169" s="101">
        <v>64.29583989252562</v>
      </c>
      <c r="E169" s="101">
        <v>39.729545682303758</v>
      </c>
      <c r="F169" s="101">
        <v>53.394359898330471</v>
      </c>
      <c r="G169" s="101">
        <v>56.352974902716326</v>
      </c>
      <c r="H169" s="101">
        <v>73.107374944735511</v>
      </c>
      <c r="I169" s="101">
        <v>64.13553455249486</v>
      </c>
      <c r="J169" s="101">
        <v>62.014959983952465</v>
      </c>
      <c r="K169" s="101">
        <v>58.559484557367448</v>
      </c>
      <c r="L169" s="101">
        <v>59.372174167647728</v>
      </c>
      <c r="M169" s="101">
        <v>86.101266638924301</v>
      </c>
      <c r="N169" s="101">
        <v>61.859690949334997</v>
      </c>
      <c r="O169" s="101">
        <v>45.799651635654058</v>
      </c>
      <c r="P169" s="101">
        <v>81.085024503920636</v>
      </c>
      <c r="Q169" s="101">
        <v>27.738461577262214</v>
      </c>
      <c r="R169" s="101">
        <v>38.725423299579994</v>
      </c>
      <c r="S169" s="101">
        <v>62.88797283745069</v>
      </c>
      <c r="T169" s="101">
        <v>71.008416877507997</v>
      </c>
      <c r="U169" s="101">
        <v>82.317747858561958</v>
      </c>
      <c r="V169" s="101">
        <v>69.382171597994201</v>
      </c>
      <c r="W169" s="101">
        <v>65.254106590394116</v>
      </c>
      <c r="DA169" s="131" t="s">
        <v>2569</v>
      </c>
    </row>
    <row r="170" spans="1:105" ht="12" customHeight="1" x14ac:dyDescent="0.25">
      <c r="A170" s="103" t="s">
        <v>52</v>
      </c>
      <c r="B170" s="104">
        <v>623.32070457621091</v>
      </c>
      <c r="C170" s="104">
        <v>545.86532639917903</v>
      </c>
      <c r="D170" s="104">
        <v>638.1964284989192</v>
      </c>
      <c r="E170" s="104">
        <v>633.1943373426692</v>
      </c>
      <c r="F170" s="104">
        <v>626.86711232577477</v>
      </c>
      <c r="G170" s="104">
        <v>660.99076040072123</v>
      </c>
      <c r="H170" s="104">
        <v>628.12669590875362</v>
      </c>
      <c r="I170" s="104">
        <v>653.66608720797069</v>
      </c>
      <c r="J170" s="104">
        <v>666.54711688606699</v>
      </c>
      <c r="K170" s="104">
        <v>659.66430764056304</v>
      </c>
      <c r="L170" s="104">
        <v>691.71014872914009</v>
      </c>
      <c r="M170" s="104">
        <v>682.26999920324954</v>
      </c>
      <c r="N170" s="104">
        <v>709.48313951113437</v>
      </c>
      <c r="O170" s="104">
        <v>765.36815603524076</v>
      </c>
      <c r="P170" s="104">
        <v>742.54834041479376</v>
      </c>
      <c r="Q170" s="104">
        <v>785.74067955331611</v>
      </c>
      <c r="R170" s="104">
        <v>813.93845466198502</v>
      </c>
      <c r="S170" s="104">
        <v>838.53060517129791</v>
      </c>
      <c r="T170" s="104">
        <v>844.4256494092682</v>
      </c>
      <c r="U170" s="104">
        <v>798.59304921955504</v>
      </c>
      <c r="V170" s="104">
        <v>825.55429206825568</v>
      </c>
      <c r="W170" s="104">
        <v>914.08444355120832</v>
      </c>
      <c r="DA170" s="132" t="s">
        <v>2570</v>
      </c>
    </row>
    <row r="171" spans="1:105" ht="12" customHeight="1" x14ac:dyDescent="0.25">
      <c r="A171" s="106" t="s">
        <v>122</v>
      </c>
      <c r="B171" s="101">
        <v>620.42827258326122</v>
      </c>
      <c r="C171" s="101">
        <v>755.77359650645928</v>
      </c>
      <c r="D171" s="101">
        <v>701.07897272927505</v>
      </c>
      <c r="E171" s="101">
        <v>655.10745250276898</v>
      </c>
      <c r="F171" s="101">
        <v>662.86307852687719</v>
      </c>
      <c r="G171" s="101">
        <v>684.58892262142706</v>
      </c>
      <c r="H171" s="101">
        <v>735.07527918809944</v>
      </c>
      <c r="I171" s="101">
        <v>728.73897535911999</v>
      </c>
      <c r="J171" s="101">
        <v>726.96426084148277</v>
      </c>
      <c r="K171" s="101">
        <v>707.44339580716439</v>
      </c>
      <c r="L171" s="101">
        <v>750.52424564010585</v>
      </c>
      <c r="M171" s="101">
        <v>789.31963645819417</v>
      </c>
      <c r="N171" s="101">
        <v>778.25647612563728</v>
      </c>
      <c r="O171" s="101">
        <v>772.29638357772808</v>
      </c>
      <c r="P171" s="101">
        <v>820.67923741839206</v>
      </c>
      <c r="Q171" s="101">
        <v>782.12329385965472</v>
      </c>
      <c r="R171" s="101">
        <v>823.41867022658573</v>
      </c>
      <c r="S171" s="101">
        <v>870.97915302738602</v>
      </c>
      <c r="T171" s="101">
        <v>897.10551309156472</v>
      </c>
      <c r="U171" s="101">
        <v>916.40270441359792</v>
      </c>
      <c r="V171" s="101">
        <v>924.10484729006851</v>
      </c>
      <c r="W171" s="101">
        <v>954.84042892553259</v>
      </c>
      <c r="DA171" s="131" t="s">
        <v>2571</v>
      </c>
    </row>
    <row r="172" spans="1:105" ht="12" customHeight="1" x14ac:dyDescent="0.25">
      <c r="A172" s="107" t="s">
        <v>121</v>
      </c>
      <c r="B172" s="104">
        <v>620.42827258326099</v>
      </c>
      <c r="C172" s="104">
        <v>755.69378869435673</v>
      </c>
      <c r="D172" s="104">
        <v>700.94923115125539</v>
      </c>
      <c r="E172" s="104">
        <v>655.17683084617738</v>
      </c>
      <c r="F172" s="104">
        <v>662.96542726425969</v>
      </c>
      <c r="G172" s="104">
        <v>684.66434922962503</v>
      </c>
      <c r="H172" s="104">
        <v>735.08572193219879</v>
      </c>
      <c r="I172" s="104">
        <v>729.02601664091003</v>
      </c>
      <c r="J172" s="104">
        <v>727.92193535564297</v>
      </c>
      <c r="K172" s="104">
        <v>708.67546785183231</v>
      </c>
      <c r="L172" s="104">
        <v>751.56519818944878</v>
      </c>
      <c r="M172" s="104">
        <v>789.41208054819174</v>
      </c>
      <c r="N172" s="104">
        <v>777.99394499015273</v>
      </c>
      <c r="O172" s="104">
        <v>772.30405521372393</v>
      </c>
      <c r="P172" s="104">
        <v>822.71833389768619</v>
      </c>
      <c r="Q172" s="104">
        <v>785.83194798480429</v>
      </c>
      <c r="R172" s="104">
        <v>828.79026969475171</v>
      </c>
      <c r="S172" s="104">
        <v>876.42158855615787</v>
      </c>
      <c r="T172" s="104">
        <v>900.23253095659118</v>
      </c>
      <c r="U172" s="104">
        <v>916.55279011710593</v>
      </c>
      <c r="V172" s="104">
        <v>922.83979739991173</v>
      </c>
      <c r="W172" s="104">
        <v>953.54487047838506</v>
      </c>
      <c r="DA172" s="132" t="s">
        <v>2572</v>
      </c>
    </row>
    <row r="173" spans="1:105" ht="12" customHeight="1" x14ac:dyDescent="0.25">
      <c r="A173" s="108" t="s">
        <v>53</v>
      </c>
      <c r="B173" s="98">
        <v>67.899276752090231</v>
      </c>
      <c r="C173" s="98">
        <v>163.93274417905914</v>
      </c>
      <c r="D173" s="98">
        <v>64.081485726946198</v>
      </c>
      <c r="E173" s="98">
        <v>37.837041928471812</v>
      </c>
      <c r="F173" s="98">
        <v>51.64942710333181</v>
      </c>
      <c r="G173" s="98">
        <v>53.260796445882271</v>
      </c>
      <c r="H173" s="98">
        <v>77.243674666795172</v>
      </c>
      <c r="I173" s="98">
        <v>65.309833715192042</v>
      </c>
      <c r="J173" s="98">
        <v>61.817142469393744</v>
      </c>
      <c r="K173" s="98">
        <v>57.200792602110219</v>
      </c>
      <c r="L173" s="98">
        <v>58.931025132749731</v>
      </c>
      <c r="M173" s="98">
        <v>87.663633363667387</v>
      </c>
      <c r="N173" s="98">
        <v>62.368740830985182</v>
      </c>
      <c r="O173" s="98">
        <v>41.364440441883623</v>
      </c>
      <c r="P173" s="98">
        <v>81.463311770072039</v>
      </c>
      <c r="Q173" s="98">
        <v>22.764408074927598</v>
      </c>
      <c r="R173" s="98">
        <v>33.60880536795235</v>
      </c>
      <c r="S173" s="98">
        <v>59.628545377103634</v>
      </c>
      <c r="T173" s="98">
        <v>69.097130917425972</v>
      </c>
      <c r="U173" s="98">
        <v>87.962764272935416</v>
      </c>
      <c r="V173" s="98">
        <v>73.145410723859555</v>
      </c>
      <c r="W173" s="98">
        <v>61.3741176784647</v>
      </c>
      <c r="DA173" s="63" t="s">
        <v>2573</v>
      </c>
    </row>
    <row r="174" spans="1:105" ht="12" customHeight="1" x14ac:dyDescent="0.25">
      <c r="A174" s="115" t="s">
        <v>52</v>
      </c>
      <c r="B174" s="33">
        <v>552.52899583117073</v>
      </c>
      <c r="C174" s="33">
        <v>591.76104451529761</v>
      </c>
      <c r="D174" s="33">
        <v>636.86774542430919</v>
      </c>
      <c r="E174" s="33">
        <v>617.3397889177055</v>
      </c>
      <c r="F174" s="33">
        <v>611.31600016092773</v>
      </c>
      <c r="G174" s="33">
        <v>631.40355278374261</v>
      </c>
      <c r="H174" s="33">
        <v>657.84204726540372</v>
      </c>
      <c r="I174" s="33">
        <v>663.71618292571793</v>
      </c>
      <c r="J174" s="33">
        <v>666.10479288624924</v>
      </c>
      <c r="K174" s="33">
        <v>651.47467524972205</v>
      </c>
      <c r="L174" s="33">
        <v>692.63417305669896</v>
      </c>
      <c r="M174" s="33">
        <v>701.74844718452437</v>
      </c>
      <c r="N174" s="33">
        <v>715.62520415916777</v>
      </c>
      <c r="O174" s="33">
        <v>730.9396147718403</v>
      </c>
      <c r="P174" s="33">
        <v>741.25502212761432</v>
      </c>
      <c r="Q174" s="33">
        <v>763.06753990987681</v>
      </c>
      <c r="R174" s="33">
        <v>795.18146432679941</v>
      </c>
      <c r="S174" s="33">
        <v>816.79304317905428</v>
      </c>
      <c r="T174" s="33">
        <v>831.13540003916546</v>
      </c>
      <c r="U174" s="33">
        <v>828.59002584417033</v>
      </c>
      <c r="V174" s="33">
        <v>849.69438667605198</v>
      </c>
      <c r="W174" s="33">
        <v>892.17075279992036</v>
      </c>
      <c r="DA174" s="60" t="s">
        <v>2574</v>
      </c>
    </row>
    <row r="175" spans="1:105" ht="12" customHeight="1" x14ac:dyDescent="0.25">
      <c r="A175" s="121" t="s">
        <v>54</v>
      </c>
      <c r="B175" s="122">
        <v>383.80288054240066</v>
      </c>
      <c r="C175" s="122">
        <v>427.90419934189947</v>
      </c>
      <c r="D175" s="122">
        <v>425.58622996225898</v>
      </c>
      <c r="E175" s="122">
        <v>434.72135702887465</v>
      </c>
      <c r="F175" s="122">
        <v>433.34089465712816</v>
      </c>
      <c r="G175" s="122">
        <v>446.08139137158611</v>
      </c>
      <c r="H175" s="122">
        <v>512.04227672550678</v>
      </c>
      <c r="I175" s="122">
        <v>509.26737878768216</v>
      </c>
      <c r="J175" s="122">
        <v>503.15708453828415</v>
      </c>
      <c r="K175" s="122">
        <v>485.20638232803719</v>
      </c>
      <c r="L175" s="122">
        <v>505.92888391385998</v>
      </c>
      <c r="M175" s="122">
        <v>472.22807056458504</v>
      </c>
      <c r="N175" s="122">
        <v>457.20811019498632</v>
      </c>
      <c r="O175" s="122">
        <v>405.00476369198549</v>
      </c>
      <c r="P175" s="122">
        <v>452.59958358820421</v>
      </c>
      <c r="Q175" s="122">
        <v>448.02748048601228</v>
      </c>
      <c r="R175" s="122">
        <v>454.59409955443709</v>
      </c>
      <c r="S175" s="122">
        <v>467.32950469110943</v>
      </c>
      <c r="T175" s="122">
        <v>507.58828148037691</v>
      </c>
      <c r="U175" s="122">
        <v>478.4228599764657</v>
      </c>
      <c r="V175" s="122">
        <v>478.45008354768271</v>
      </c>
      <c r="W175" s="122">
        <v>491.92133458393863</v>
      </c>
      <c r="DA175" s="130" t="s">
        <v>2575</v>
      </c>
    </row>
    <row r="176" spans="1:105" ht="12" customHeight="1" x14ac:dyDescent="0.25">
      <c r="A176" s="97" t="s">
        <v>50</v>
      </c>
      <c r="B176" s="98">
        <v>398.89794571350239</v>
      </c>
      <c r="C176" s="98">
        <v>410.19787031044189</v>
      </c>
      <c r="D176" s="98">
        <v>423.588961942776</v>
      </c>
      <c r="E176" s="98">
        <v>432.51204891108239</v>
      </c>
      <c r="F176" s="98">
        <v>444.82989343088826</v>
      </c>
      <c r="G176" s="98">
        <v>462.63628233351102</v>
      </c>
      <c r="H176" s="98">
        <v>480.8310361032166</v>
      </c>
      <c r="I176" s="98">
        <v>500.11688307892945</v>
      </c>
      <c r="J176" s="98">
        <v>505.57729349914541</v>
      </c>
      <c r="K176" s="98">
        <v>495.28488682062124</v>
      </c>
      <c r="L176" s="98">
        <v>491.8198870051728</v>
      </c>
      <c r="M176" s="98">
        <v>467.92521379134394</v>
      </c>
      <c r="N176" s="98">
        <v>452.6741690495482</v>
      </c>
      <c r="O176" s="98">
        <v>441.32791109208426</v>
      </c>
      <c r="P176" s="98">
        <v>440.23989337963764</v>
      </c>
      <c r="Q176" s="98">
        <v>447.55367303625809</v>
      </c>
      <c r="R176" s="98">
        <v>461.15342601164758</v>
      </c>
      <c r="S176" s="98">
        <v>480.66424407025858</v>
      </c>
      <c r="T176" s="98">
        <v>512.08688603557619</v>
      </c>
      <c r="U176" s="98">
        <v>463.26755627231711</v>
      </c>
      <c r="V176" s="98">
        <v>465.91392694763476</v>
      </c>
      <c r="W176" s="98">
        <v>500.58353903324627</v>
      </c>
      <c r="DA176" s="63" t="s">
        <v>2576</v>
      </c>
    </row>
    <row r="177" spans="1:105" ht="12" customHeight="1" x14ac:dyDescent="0.25">
      <c r="A177" s="109" t="s">
        <v>120</v>
      </c>
      <c r="B177" s="33">
        <v>376.49644156652681</v>
      </c>
      <c r="C177" s="33">
        <v>435.1530689339429</v>
      </c>
      <c r="D177" s="33">
        <v>426.3860269606522</v>
      </c>
      <c r="E177" s="33">
        <v>435.58287069260314</v>
      </c>
      <c r="F177" s="33">
        <v>428.96561003689686</v>
      </c>
      <c r="G177" s="33">
        <v>440.1459248598585</v>
      </c>
      <c r="H177" s="33">
        <v>522.25029365306762</v>
      </c>
      <c r="I177" s="33">
        <v>512.14155340846287</v>
      </c>
      <c r="J177" s="33">
        <v>502.41971218332014</v>
      </c>
      <c r="K177" s="33">
        <v>482.14213071906676</v>
      </c>
      <c r="L177" s="33">
        <v>510.26465285007447</v>
      </c>
      <c r="M177" s="33">
        <v>473.58211598440022</v>
      </c>
      <c r="N177" s="33">
        <v>458.64409105276081</v>
      </c>
      <c r="O177" s="33">
        <v>393.44732952746966</v>
      </c>
      <c r="P177" s="33">
        <v>456.57905363518626</v>
      </c>
      <c r="Q177" s="33">
        <v>448.17792069731462</v>
      </c>
      <c r="R177" s="33">
        <v>452.5612185530162</v>
      </c>
      <c r="S177" s="33">
        <v>463.31844315532737</v>
      </c>
      <c r="T177" s="33">
        <v>506.34626806830727</v>
      </c>
      <c r="U177" s="33">
        <v>482.19996045718756</v>
      </c>
      <c r="V177" s="33">
        <v>481.31991014771876</v>
      </c>
      <c r="W177" s="33">
        <v>489.96079766021353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2043.7717785582824</v>
      </c>
      <c r="C3" s="117">
        <f t="shared" si="0"/>
        <v>2123.3633007272806</v>
      </c>
      <c r="D3" s="117">
        <f t="shared" si="0"/>
        <v>2277.3373979101993</v>
      </c>
      <c r="E3" s="117">
        <f t="shared" si="0"/>
        <v>2081.671930596478</v>
      </c>
      <c r="F3" s="117">
        <f t="shared" si="0"/>
        <v>2477.5204007247785</v>
      </c>
      <c r="G3" s="117">
        <f t="shared" si="0"/>
        <v>2520.955297327574</v>
      </c>
      <c r="H3" s="117">
        <f t="shared" si="0"/>
        <v>2514.1660922414176</v>
      </c>
      <c r="I3" s="117">
        <f t="shared" si="0"/>
        <v>2289.5899148314606</v>
      </c>
      <c r="J3" s="117">
        <f t="shared" si="0"/>
        <v>2369.388732906179</v>
      </c>
      <c r="K3" s="117">
        <f t="shared" si="0"/>
        <v>2504.3624745918528</v>
      </c>
      <c r="L3" s="117">
        <f t="shared" si="0"/>
        <v>2460.057343745354</v>
      </c>
      <c r="M3" s="117">
        <f t="shared" si="0"/>
        <v>2373.9327875555527</v>
      </c>
      <c r="N3" s="117">
        <f t="shared" si="0"/>
        <v>2373.4084288109839</v>
      </c>
      <c r="O3" s="117">
        <f t="shared" si="0"/>
        <v>1959.1957179088845</v>
      </c>
      <c r="P3" s="117">
        <f t="shared" si="0"/>
        <v>1938.9276728114808</v>
      </c>
      <c r="Q3" s="117">
        <f t="shared" si="0"/>
        <v>1753.274640418565</v>
      </c>
      <c r="R3" s="117">
        <f t="shared" ref="R3:V3" si="1">R4+R7+R9+R19</f>
        <v>1536.6769900046622</v>
      </c>
      <c r="S3" s="117">
        <f t="shared" si="1"/>
        <v>2333.8191979697772</v>
      </c>
      <c r="T3" s="117">
        <f t="shared" si="1"/>
        <v>2568.5498111349475</v>
      </c>
      <c r="U3" s="117">
        <f t="shared" si="1"/>
        <v>1751.4054862707878</v>
      </c>
      <c r="V3" s="117">
        <f t="shared" si="1"/>
        <v>1957.1475514190101</v>
      </c>
      <c r="W3" s="117">
        <f t="shared" ref="W3" si="2">W4+W7+W9+W19</f>
        <v>1852.3845266873716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1556.7497982752675</v>
      </c>
      <c r="C4" s="122">
        <f t="shared" si="3"/>
        <v>1645.087111679584</v>
      </c>
      <c r="D4" s="122">
        <f t="shared" si="3"/>
        <v>1809.865817909149</v>
      </c>
      <c r="E4" s="122">
        <f t="shared" si="3"/>
        <v>1629.7412038946563</v>
      </c>
      <c r="F4" s="122">
        <f t="shared" si="3"/>
        <v>2036.0108861387671</v>
      </c>
      <c r="G4" s="122">
        <f t="shared" si="3"/>
        <v>2085.6678350916404</v>
      </c>
      <c r="H4" s="122">
        <f t="shared" si="3"/>
        <v>2102.8445900010811</v>
      </c>
      <c r="I4" s="122">
        <f t="shared" si="3"/>
        <v>1888.6134574680102</v>
      </c>
      <c r="J4" s="122">
        <f t="shared" si="3"/>
        <v>1973.7998414442964</v>
      </c>
      <c r="K4" s="122">
        <f t="shared" si="3"/>
        <v>2124.5252061998153</v>
      </c>
      <c r="L4" s="122">
        <f t="shared" si="3"/>
        <v>2068.8874978742469</v>
      </c>
      <c r="M4" s="122">
        <f t="shared" si="3"/>
        <v>1985.7530183892079</v>
      </c>
      <c r="N4" s="122">
        <f t="shared" si="3"/>
        <v>1998.6316608387774</v>
      </c>
      <c r="O4" s="122">
        <f t="shared" si="3"/>
        <v>1591.2445933143997</v>
      </c>
      <c r="P4" s="122">
        <f t="shared" si="3"/>
        <v>1561.2604959761088</v>
      </c>
      <c r="Q4" s="122">
        <f t="shared" si="3"/>
        <v>1395.1309635384948</v>
      </c>
      <c r="R4" s="122">
        <f t="shared" ref="R4:V4" si="4">SUM(R5:R6)</f>
        <v>1209.6531693664326</v>
      </c>
      <c r="S4" s="122">
        <f t="shared" si="4"/>
        <v>2018.2749140289966</v>
      </c>
      <c r="T4" s="122">
        <f t="shared" si="4"/>
        <v>2275.1225745215315</v>
      </c>
      <c r="U4" s="122">
        <f t="shared" si="4"/>
        <v>1470.5420125140977</v>
      </c>
      <c r="V4" s="122">
        <f t="shared" si="4"/>
        <v>1695.3169074659183</v>
      </c>
      <c r="W4" s="122">
        <f t="shared" ref="W4" si="5">SUM(W5:W6)</f>
        <v>1592.1984833719605</v>
      </c>
      <c r="DA4" s="130" t="s">
        <v>2580</v>
      </c>
    </row>
    <row r="5" spans="1:105" ht="12" customHeight="1" x14ac:dyDescent="0.25">
      <c r="A5" s="97" t="s">
        <v>51</v>
      </c>
      <c r="B5" s="98">
        <v>1556.7497982752675</v>
      </c>
      <c r="C5" s="98">
        <v>1645.087111679584</v>
      </c>
      <c r="D5" s="98">
        <v>1809.865817909149</v>
      </c>
      <c r="E5" s="98">
        <v>1629.7412038946563</v>
      </c>
      <c r="F5" s="98">
        <v>2036.0108861387671</v>
      </c>
      <c r="G5" s="98">
        <v>2085.6678350916404</v>
      </c>
      <c r="H5" s="98">
        <v>2102.8445900010811</v>
      </c>
      <c r="I5" s="98">
        <v>1888.6134574680102</v>
      </c>
      <c r="J5" s="98">
        <v>1973.7998414442964</v>
      </c>
      <c r="K5" s="98">
        <v>2124.5252061998153</v>
      </c>
      <c r="L5" s="98">
        <v>2068.8874978742469</v>
      </c>
      <c r="M5" s="98">
        <v>1985.7530183892079</v>
      </c>
      <c r="N5" s="98">
        <v>1998.6316608387774</v>
      </c>
      <c r="O5" s="98">
        <v>1591.2445933143997</v>
      </c>
      <c r="P5" s="98">
        <v>1561.2604959761088</v>
      </c>
      <c r="Q5" s="98">
        <v>1395.1309635384948</v>
      </c>
      <c r="R5" s="98">
        <v>1209.6531693664326</v>
      </c>
      <c r="S5" s="98">
        <v>2018.2749140289966</v>
      </c>
      <c r="T5" s="98">
        <v>2275.1225745215315</v>
      </c>
      <c r="U5" s="98">
        <v>1470.5420125140977</v>
      </c>
      <c r="V5" s="98">
        <v>1695.3169074659183</v>
      </c>
      <c r="W5" s="98">
        <v>1592.1984833719605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311.50984076686211</v>
      </c>
      <c r="C9" s="122">
        <v>305.83396184766303</v>
      </c>
      <c r="D9" s="122">
        <v>293.59558049843133</v>
      </c>
      <c r="E9" s="122">
        <v>279.83808279396004</v>
      </c>
      <c r="F9" s="122">
        <v>273.43242550417034</v>
      </c>
      <c r="G9" s="122">
        <v>269.0512128461728</v>
      </c>
      <c r="H9" s="122">
        <v>247.53235770021928</v>
      </c>
      <c r="I9" s="122">
        <v>234.87039905845165</v>
      </c>
      <c r="J9" s="122">
        <v>229.09124490934366</v>
      </c>
      <c r="K9" s="122">
        <v>212.60404776261151</v>
      </c>
      <c r="L9" s="122">
        <v>218.31686603902364</v>
      </c>
      <c r="M9" s="122">
        <v>203.94234656804056</v>
      </c>
      <c r="N9" s="122">
        <v>196.65633894834059</v>
      </c>
      <c r="O9" s="122">
        <v>199.78819768923037</v>
      </c>
      <c r="P9" s="122">
        <v>204.98512651849177</v>
      </c>
      <c r="Q9" s="122">
        <v>193.66833307634215</v>
      </c>
      <c r="R9" s="122">
        <v>186.31367193957337</v>
      </c>
      <c r="S9" s="122">
        <v>183.25285156489983</v>
      </c>
      <c r="T9" s="122">
        <v>171.73260230352787</v>
      </c>
      <c r="U9" s="122">
        <v>163.96799767614269</v>
      </c>
      <c r="V9" s="122">
        <v>157.40974878990804</v>
      </c>
      <c r="W9" s="122">
        <v>162.12817617844203</v>
      </c>
      <c r="DA9" s="130" t="s">
        <v>2585</v>
      </c>
    </row>
    <row r="10" spans="1:105" ht="12" customHeight="1" x14ac:dyDescent="0.25">
      <c r="A10" s="97" t="s">
        <v>143</v>
      </c>
      <c r="B10" s="98">
        <v>421.1434835895372</v>
      </c>
      <c r="C10" s="98">
        <v>451.03668471730344</v>
      </c>
      <c r="D10" s="98">
        <v>431.25202463901348</v>
      </c>
      <c r="E10" s="98">
        <v>414.65441053163914</v>
      </c>
      <c r="F10" s="98">
        <v>424.62332839340917</v>
      </c>
      <c r="G10" s="98">
        <v>443.2869495777523</v>
      </c>
      <c r="H10" s="98">
        <v>439.42034368472451</v>
      </c>
      <c r="I10" s="98">
        <v>427.74473044620123</v>
      </c>
      <c r="J10" s="98">
        <v>447.88530932397964</v>
      </c>
      <c r="K10" s="98">
        <v>431.69053723208481</v>
      </c>
      <c r="L10" s="98">
        <v>465.39197297852724</v>
      </c>
      <c r="M10" s="98">
        <v>432.07807526786394</v>
      </c>
      <c r="N10" s="98">
        <v>430.25072862740865</v>
      </c>
      <c r="O10" s="98">
        <v>431.89521426605245</v>
      </c>
      <c r="P10" s="98">
        <v>455.88890504842942</v>
      </c>
      <c r="Q10" s="98">
        <v>456.76999794881306</v>
      </c>
      <c r="R10" s="98">
        <v>451.38402058527561</v>
      </c>
      <c r="S10" s="98">
        <v>513.66944559724777</v>
      </c>
      <c r="T10" s="98">
        <v>486.210028364224</v>
      </c>
      <c r="U10" s="98">
        <v>533.34718380150969</v>
      </c>
      <c r="V10" s="98">
        <v>465.92173758044123</v>
      </c>
      <c r="W10" s="98">
        <v>465.32532042097483</v>
      </c>
      <c r="DA10" s="63" t="s">
        <v>2586</v>
      </c>
    </row>
    <row r="11" spans="1:105" ht="12" customHeight="1" x14ac:dyDescent="0.25">
      <c r="A11" s="97" t="s">
        <v>124</v>
      </c>
      <c r="B11" s="98">
        <v>297.5583845307014</v>
      </c>
      <c r="C11" s="98">
        <v>294.24947827132962</v>
      </c>
      <c r="D11" s="98">
        <v>294.54528887080011</v>
      </c>
      <c r="E11" s="98">
        <v>280.48925871988934</v>
      </c>
      <c r="F11" s="98">
        <v>281.07414530048072</v>
      </c>
      <c r="G11" s="98">
        <v>294.24844862193686</v>
      </c>
      <c r="H11" s="98">
        <v>285.03871512998154</v>
      </c>
      <c r="I11" s="98">
        <v>290.30735854718432</v>
      </c>
      <c r="J11" s="98">
        <v>293.67835571757303</v>
      </c>
      <c r="K11" s="98">
        <v>287.99003243998283</v>
      </c>
      <c r="L11" s="98">
        <v>299.78220054912043</v>
      </c>
      <c r="M11" s="98">
        <v>304.31718855740991</v>
      </c>
      <c r="N11" s="98">
        <v>301.73617351736556</v>
      </c>
      <c r="O11" s="98">
        <v>311.94862390132249</v>
      </c>
      <c r="P11" s="98">
        <v>308.8705576905067</v>
      </c>
      <c r="Q11" s="98">
        <v>293.48072450380988</v>
      </c>
      <c r="R11" s="98">
        <v>292.84246759867699</v>
      </c>
      <c r="S11" s="98">
        <v>295.50434386234622</v>
      </c>
      <c r="T11" s="98">
        <v>293.45208263469357</v>
      </c>
      <c r="U11" s="98">
        <v>277.64090703081609</v>
      </c>
      <c r="V11" s="98">
        <v>279.12235467757398</v>
      </c>
      <c r="W11" s="98">
        <v>302.03175814649302</v>
      </c>
      <c r="DA11" s="63" t="s">
        <v>2587</v>
      </c>
    </row>
    <row r="12" spans="1:105" ht="12" customHeight="1" x14ac:dyDescent="0.25">
      <c r="A12" s="97" t="s">
        <v>123</v>
      </c>
      <c r="B12" s="98">
        <v>33.526183976557846</v>
      </c>
      <c r="C12" s="98">
        <v>64.44610393673355</v>
      </c>
      <c r="D12" s="98">
        <v>27.133108866401237</v>
      </c>
      <c r="E12" s="98">
        <v>16.581145926320438</v>
      </c>
      <c r="F12" s="98">
        <v>22.030147671885974</v>
      </c>
      <c r="G12" s="98">
        <v>23.073199374829684</v>
      </c>
      <c r="H12" s="98">
        <v>29.682882572671776</v>
      </c>
      <c r="I12" s="98">
        <v>25.862582166320166</v>
      </c>
      <c r="J12" s="98">
        <v>24.849082823005563</v>
      </c>
      <c r="K12" s="98">
        <v>23.324022553574487</v>
      </c>
      <c r="L12" s="98">
        <v>23.56842033683818</v>
      </c>
      <c r="M12" s="98">
        <v>34.100866601604537</v>
      </c>
      <c r="N12" s="98">
        <v>24.258503014769641</v>
      </c>
      <c r="O12" s="98">
        <v>17.60019973597365</v>
      </c>
      <c r="P12" s="98">
        <v>30.340952909553685</v>
      </c>
      <c r="Q12" s="98">
        <v>9.7058845006577545</v>
      </c>
      <c r="R12" s="98">
        <v>12.868090298125896</v>
      </c>
      <c r="S12" s="98">
        <v>20.213759498107979</v>
      </c>
      <c r="T12" s="98">
        <v>22.595254543233221</v>
      </c>
      <c r="U12" s="98">
        <v>26.056708429545516</v>
      </c>
      <c r="V12" s="98">
        <v>21.805270127618538</v>
      </c>
      <c r="W12" s="98">
        <v>20.25625806073532</v>
      </c>
      <c r="DA12" s="63" t="s">
        <v>2588</v>
      </c>
    </row>
    <row r="13" spans="1:105" ht="12" customHeight="1" x14ac:dyDescent="0.25">
      <c r="A13" s="100" t="s">
        <v>50</v>
      </c>
      <c r="B13" s="101">
        <v>33.526183976557846</v>
      </c>
      <c r="C13" s="101">
        <v>64.44610393673355</v>
      </c>
      <c r="D13" s="101">
        <v>27.133108866401237</v>
      </c>
      <c r="E13" s="101">
        <v>16.581145926320438</v>
      </c>
      <c r="F13" s="101">
        <v>22.030147671885974</v>
      </c>
      <c r="G13" s="101">
        <v>23.073199374829684</v>
      </c>
      <c r="H13" s="101">
        <v>29.682882572671776</v>
      </c>
      <c r="I13" s="101">
        <v>25.862582166320166</v>
      </c>
      <c r="J13" s="101">
        <v>24.849082823005563</v>
      </c>
      <c r="K13" s="101">
        <v>23.324022553574487</v>
      </c>
      <c r="L13" s="101">
        <v>23.56842033683818</v>
      </c>
      <c r="M13" s="101">
        <v>34.100866601604537</v>
      </c>
      <c r="N13" s="101">
        <v>24.258503014769641</v>
      </c>
      <c r="O13" s="101">
        <v>17.60019973597365</v>
      </c>
      <c r="P13" s="101">
        <v>30.340952909553685</v>
      </c>
      <c r="Q13" s="101">
        <v>9.7058845006577545</v>
      </c>
      <c r="R13" s="101">
        <v>12.868090298125896</v>
      </c>
      <c r="S13" s="101">
        <v>20.213759498107979</v>
      </c>
      <c r="T13" s="101">
        <v>22.595254543233221</v>
      </c>
      <c r="U13" s="101">
        <v>26.056708429545516</v>
      </c>
      <c r="V13" s="101">
        <v>21.805270127618538</v>
      </c>
      <c r="W13" s="101">
        <v>20.25625806073532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175.51213951615304</v>
      </c>
      <c r="C19" s="122">
        <v>172.44222720003341</v>
      </c>
      <c r="D19" s="122">
        <v>173.87599950261912</v>
      </c>
      <c r="E19" s="122">
        <v>172.09264390786143</v>
      </c>
      <c r="F19" s="122">
        <v>168.07708908184117</v>
      </c>
      <c r="G19" s="122">
        <v>166.2362493897607</v>
      </c>
      <c r="H19" s="122">
        <v>163.78914454011718</v>
      </c>
      <c r="I19" s="122">
        <v>166.10605830499878</v>
      </c>
      <c r="J19" s="122">
        <v>166.49764655253907</v>
      </c>
      <c r="K19" s="122">
        <v>167.23322062942577</v>
      </c>
      <c r="L19" s="122">
        <v>172.85297983208352</v>
      </c>
      <c r="M19" s="122">
        <v>184.23742259830465</v>
      </c>
      <c r="N19" s="122">
        <v>178.12042902386614</v>
      </c>
      <c r="O19" s="122">
        <v>168.16292690525438</v>
      </c>
      <c r="P19" s="122">
        <v>172.68205031688009</v>
      </c>
      <c r="Q19" s="122">
        <v>164.47534380372795</v>
      </c>
      <c r="R19" s="122">
        <v>140.7101486986563</v>
      </c>
      <c r="S19" s="122">
        <v>132.29143237588099</v>
      </c>
      <c r="T19" s="122">
        <v>121.69463430988796</v>
      </c>
      <c r="U19" s="122">
        <v>116.89547608054741</v>
      </c>
      <c r="V19" s="122">
        <v>104.4208951631838</v>
      </c>
      <c r="W19" s="122">
        <v>98.057867136969037</v>
      </c>
      <c r="DA19" s="130" t="s">
        <v>2595</v>
      </c>
    </row>
    <row r="20" spans="1:105" ht="12" customHeight="1" x14ac:dyDescent="0.25">
      <c r="A20" s="97" t="s">
        <v>51</v>
      </c>
      <c r="B20" s="98">
        <v>243.40403930333909</v>
      </c>
      <c r="C20" s="98">
        <v>254.8055424670579</v>
      </c>
      <c r="D20" s="98">
        <v>262.72179920966948</v>
      </c>
      <c r="E20" s="98">
        <v>263.21035159341812</v>
      </c>
      <c r="F20" s="98">
        <v>272.36505000794699</v>
      </c>
      <c r="G20" s="98">
        <v>282.71004916826644</v>
      </c>
      <c r="H20" s="98">
        <v>297.53689922818808</v>
      </c>
      <c r="I20" s="98">
        <v>304.17325300346948</v>
      </c>
      <c r="J20" s="98">
        <v>308.90000867959151</v>
      </c>
      <c r="K20" s="98">
        <v>303.68374911945318</v>
      </c>
      <c r="L20" s="98">
        <v>299.82793586186136</v>
      </c>
      <c r="M20" s="98">
        <v>303.49415850647608</v>
      </c>
      <c r="N20" s="98">
        <v>280.24414875696192</v>
      </c>
      <c r="O20" s="98">
        <v>253.09618638405738</v>
      </c>
      <c r="P20" s="98">
        <v>267.90777025070815</v>
      </c>
      <c r="Q20" s="98">
        <v>277.75800367009202</v>
      </c>
      <c r="R20" s="98">
        <v>272.90858394607852</v>
      </c>
      <c r="S20" s="98">
        <v>308.82485879107338</v>
      </c>
      <c r="T20" s="98">
        <v>310.28812620403141</v>
      </c>
      <c r="U20" s="98">
        <v>326.33434685982951</v>
      </c>
      <c r="V20" s="98">
        <v>288.34059234423557</v>
      </c>
      <c r="W20" s="98">
        <v>289.27198334538036</v>
      </c>
      <c r="DA20" s="63" t="s">
        <v>2596</v>
      </c>
    </row>
    <row r="21" spans="1:105" ht="12" customHeight="1" x14ac:dyDescent="0.25">
      <c r="A21" s="97" t="s">
        <v>50</v>
      </c>
      <c r="B21" s="98">
        <v>159.16497145552498</v>
      </c>
      <c r="C21" s="98">
        <v>163.28834483859572</v>
      </c>
      <c r="D21" s="98">
        <v>168.23394071429846</v>
      </c>
      <c r="E21" s="98">
        <v>171.40130026217389</v>
      </c>
      <c r="F21" s="98">
        <v>175.66477145549288</v>
      </c>
      <c r="G21" s="98">
        <v>182.18928779191683</v>
      </c>
      <c r="H21" s="98">
        <v>188.81305816983277</v>
      </c>
      <c r="I21" s="98">
        <v>196.09858420221633</v>
      </c>
      <c r="J21" s="98">
        <v>198.02109637312009</v>
      </c>
      <c r="K21" s="98">
        <v>193.69240442339412</v>
      </c>
      <c r="L21" s="98">
        <v>192.1401026745163</v>
      </c>
      <c r="M21" s="98">
        <v>182.58360166353566</v>
      </c>
      <c r="N21" s="98">
        <v>176.31664472749176</v>
      </c>
      <c r="O21" s="98">
        <v>171.65655117242312</v>
      </c>
      <c r="P21" s="98">
        <v>171.06312391262165</v>
      </c>
      <c r="Q21" s="98">
        <v>173.78435989810484</v>
      </c>
      <c r="R21" s="98">
        <v>178.66308505063841</v>
      </c>
      <c r="S21" s="98">
        <v>185.41166364968709</v>
      </c>
      <c r="T21" s="98">
        <v>197.09154222398217</v>
      </c>
      <c r="U21" s="98">
        <v>178.01417993892881</v>
      </c>
      <c r="V21" s="98">
        <v>178.82960209721213</v>
      </c>
      <c r="W21" s="98">
        <v>191.41778700712413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1673.0546678285878</v>
      </c>
      <c r="C24" s="117">
        <f t="shared" si="7"/>
        <v>1595.1568313425848</v>
      </c>
      <c r="D24" s="117">
        <f t="shared" si="7"/>
        <v>1693.7286980329741</v>
      </c>
      <c r="E24" s="117">
        <f t="shared" si="7"/>
        <v>1777.6699830041659</v>
      </c>
      <c r="F24" s="117">
        <f t="shared" si="7"/>
        <v>1899.0358689234142</v>
      </c>
      <c r="G24" s="117">
        <f t="shared" si="7"/>
        <v>1934.9722861086991</v>
      </c>
      <c r="H24" s="117">
        <f t="shared" si="7"/>
        <v>1831.8401358886781</v>
      </c>
      <c r="I24" s="117">
        <f t="shared" si="7"/>
        <v>1849.3676683361671</v>
      </c>
      <c r="J24" s="117">
        <f t="shared" si="7"/>
        <v>1828.3539402197744</v>
      </c>
      <c r="K24" s="117">
        <f t="shared" si="7"/>
        <v>1757.2485822667586</v>
      </c>
      <c r="L24" s="117">
        <f t="shared" si="7"/>
        <v>1881.0177768736969</v>
      </c>
      <c r="M24" s="117">
        <f t="shared" si="7"/>
        <v>1603.7890962756783</v>
      </c>
      <c r="N24" s="117">
        <f t="shared" si="7"/>
        <v>1602.2770305595325</v>
      </c>
      <c r="O24" s="117">
        <f t="shared" si="7"/>
        <v>1467.2204029561356</v>
      </c>
      <c r="P24" s="117">
        <f t="shared" si="7"/>
        <v>1324.6177017401014</v>
      </c>
      <c r="Q24" s="117">
        <f t="shared" si="7"/>
        <v>1349.9356999274494</v>
      </c>
      <c r="R24" s="117">
        <f t="shared" ref="R24:V24" si="8">R25+R28+R30+R39</f>
        <v>1477.2814696517626</v>
      </c>
      <c r="S24" s="117">
        <f t="shared" si="8"/>
        <v>1237.766571799569</v>
      </c>
      <c r="T24" s="117">
        <f t="shared" si="8"/>
        <v>1480.5145647905119</v>
      </c>
      <c r="U24" s="117">
        <f t="shared" si="8"/>
        <v>1271.1742725276808</v>
      </c>
      <c r="V24" s="117">
        <f t="shared" si="8"/>
        <v>1247.0590914028776</v>
      </c>
      <c r="W24" s="117">
        <f t="shared" ref="W24" si="9">W25+W28+W30+W39</f>
        <v>1294.2113333210254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1363.5763324718509</v>
      </c>
      <c r="C25" s="122">
        <f t="shared" si="10"/>
        <v>1294.5902894708149</v>
      </c>
      <c r="D25" s="122">
        <f t="shared" si="10"/>
        <v>1398.2861591677863</v>
      </c>
      <c r="E25" s="122">
        <f t="shared" si="10"/>
        <v>1496.399437987269</v>
      </c>
      <c r="F25" s="122">
        <f t="shared" si="10"/>
        <v>1625.0913445097658</v>
      </c>
      <c r="G25" s="122">
        <f t="shared" si="10"/>
        <v>1671.4845542955247</v>
      </c>
      <c r="H25" s="122">
        <f t="shared" si="10"/>
        <v>1597.275102353198</v>
      </c>
      <c r="I25" s="122">
        <f t="shared" si="10"/>
        <v>1626.5940303821355</v>
      </c>
      <c r="J25" s="122">
        <f t="shared" si="10"/>
        <v>1612.8562322949556</v>
      </c>
      <c r="K25" s="122">
        <f t="shared" si="10"/>
        <v>1553.3421681548552</v>
      </c>
      <c r="L25" s="122">
        <f t="shared" si="10"/>
        <v>1680.4510463930706</v>
      </c>
      <c r="M25" s="122">
        <f t="shared" si="10"/>
        <v>1412.175125902279</v>
      </c>
      <c r="N25" s="122">
        <f t="shared" si="10"/>
        <v>1420.5954632690518</v>
      </c>
      <c r="O25" s="122">
        <f t="shared" si="10"/>
        <v>1283.7455807278488</v>
      </c>
      <c r="P25" s="122">
        <f t="shared" si="10"/>
        <v>1138.1076988740526</v>
      </c>
      <c r="Q25" s="122">
        <f t="shared" si="10"/>
        <v>1167.7438738093801</v>
      </c>
      <c r="R25" s="122">
        <f t="shared" ref="R25:V25" si="11">SUM(R26:R27)</f>
        <v>1288.9539075763385</v>
      </c>
      <c r="S25" s="122">
        <f t="shared" si="11"/>
        <v>1045.7881775602923</v>
      </c>
      <c r="T25" s="122">
        <f t="shared" si="11"/>
        <v>1294.2357767055464</v>
      </c>
      <c r="U25" s="122">
        <f t="shared" si="11"/>
        <v>1106.5521849812069</v>
      </c>
      <c r="V25" s="122">
        <f t="shared" si="11"/>
        <v>1093.9360015094614</v>
      </c>
      <c r="W25" s="122">
        <f t="shared" ref="W25" si="12">SUM(W26:W27)</f>
        <v>1133.6559491963969</v>
      </c>
      <c r="DA25" s="130" t="s">
        <v>2600</v>
      </c>
    </row>
    <row r="26" spans="1:105" ht="12" customHeight="1" x14ac:dyDescent="0.25">
      <c r="A26" s="97" t="s">
        <v>74</v>
      </c>
      <c r="B26" s="98">
        <v>1363.5763324718509</v>
      </c>
      <c r="C26" s="98">
        <v>1294.5902894708149</v>
      </c>
      <c r="D26" s="98">
        <v>1398.2861591677863</v>
      </c>
      <c r="E26" s="98">
        <v>1496.399437987269</v>
      </c>
      <c r="F26" s="98">
        <v>1625.0913445097658</v>
      </c>
      <c r="G26" s="98">
        <v>1671.4845542955247</v>
      </c>
      <c r="H26" s="98">
        <v>1597.275102353198</v>
      </c>
      <c r="I26" s="98">
        <v>1626.5940303821355</v>
      </c>
      <c r="J26" s="98">
        <v>1612.8562322949556</v>
      </c>
      <c r="K26" s="98">
        <v>1553.3421681548552</v>
      </c>
      <c r="L26" s="98">
        <v>1680.4510463930706</v>
      </c>
      <c r="M26" s="98">
        <v>1412.175125902279</v>
      </c>
      <c r="N26" s="98">
        <v>1420.5954632690518</v>
      </c>
      <c r="O26" s="98">
        <v>1283.7455807278488</v>
      </c>
      <c r="P26" s="98">
        <v>1138.1076988740526</v>
      </c>
      <c r="Q26" s="98">
        <v>1167.7438738093801</v>
      </c>
      <c r="R26" s="98">
        <v>1288.9539075763385</v>
      </c>
      <c r="S26" s="98">
        <v>1045.7881775602923</v>
      </c>
      <c r="T26" s="98">
        <v>1294.2357767055464</v>
      </c>
      <c r="U26" s="98">
        <v>1106.5521849812069</v>
      </c>
      <c r="V26" s="98">
        <v>1093.9360015094614</v>
      </c>
      <c r="W26" s="98">
        <v>1133.6559491963969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257.56536753307103</v>
      </c>
      <c r="C30" s="122">
        <v>248.68007950252343</v>
      </c>
      <c r="D30" s="122">
        <v>242.8374508591896</v>
      </c>
      <c r="E30" s="122">
        <v>228.88833769708702</v>
      </c>
      <c r="F30" s="122">
        <v>221.75530540925115</v>
      </c>
      <c r="G30" s="122">
        <v>212.19835942243657</v>
      </c>
      <c r="H30" s="122">
        <v>185.94120326070259</v>
      </c>
      <c r="I30" s="122">
        <v>174.59825860648738</v>
      </c>
      <c r="J30" s="122">
        <v>167.88763723443603</v>
      </c>
      <c r="K30" s="122">
        <v>157.79723341706261</v>
      </c>
      <c r="L30" s="122">
        <v>155.3815444959105</v>
      </c>
      <c r="M30" s="122">
        <v>148.37015607161965</v>
      </c>
      <c r="N30" s="122">
        <v>139.72525545946158</v>
      </c>
      <c r="O30" s="122">
        <v>142.52605402213607</v>
      </c>
      <c r="P30" s="122">
        <v>145.50016441814634</v>
      </c>
      <c r="Q30" s="122">
        <v>141.42183583839301</v>
      </c>
      <c r="R30" s="122">
        <v>146.85028416037977</v>
      </c>
      <c r="S30" s="122">
        <v>149.58318681824156</v>
      </c>
      <c r="T30" s="122">
        <v>143.19017173938371</v>
      </c>
      <c r="U30" s="122">
        <v>128.0300772897663</v>
      </c>
      <c r="V30" s="122">
        <v>119.0928893558028</v>
      </c>
      <c r="W30" s="122">
        <v>124.84292486303076</v>
      </c>
      <c r="DA30" s="130" t="s">
        <v>2605</v>
      </c>
    </row>
    <row r="31" spans="1:105" ht="12" customHeight="1" x14ac:dyDescent="0.25">
      <c r="A31" s="97" t="s">
        <v>141</v>
      </c>
      <c r="B31" s="98">
        <v>297.55838453070135</v>
      </c>
      <c r="C31" s="98">
        <v>295.12063533706964</v>
      </c>
      <c r="D31" s="98">
        <v>295.8323128430298</v>
      </c>
      <c r="E31" s="98">
        <v>281.84480397831965</v>
      </c>
      <c r="F31" s="98">
        <v>282.90612332880914</v>
      </c>
      <c r="G31" s="98">
        <v>295.97750785380043</v>
      </c>
      <c r="H31" s="98">
        <v>285.98627964259498</v>
      </c>
      <c r="I31" s="98">
        <v>290.68336788140147</v>
      </c>
      <c r="J31" s="98">
        <v>294.26477653602461</v>
      </c>
      <c r="K31" s="98">
        <v>289.13126331408807</v>
      </c>
      <c r="L31" s="98">
        <v>300.68173022024223</v>
      </c>
      <c r="M31" s="98">
        <v>304.53689088360505</v>
      </c>
      <c r="N31" s="98">
        <v>300.04270200268564</v>
      </c>
      <c r="O31" s="98">
        <v>307.52738786213257</v>
      </c>
      <c r="P31" s="98">
        <v>307.1195650081288</v>
      </c>
      <c r="Q31" s="98">
        <v>296.0054699141848</v>
      </c>
      <c r="R31" s="98">
        <v>302.08030069051449</v>
      </c>
      <c r="S31" s="98">
        <v>309.46995732329168</v>
      </c>
      <c r="T31" s="98">
        <v>304.55659574361954</v>
      </c>
      <c r="U31" s="98">
        <v>284.52221501372043</v>
      </c>
      <c r="V31" s="98">
        <v>279.8747738488986</v>
      </c>
      <c r="W31" s="98">
        <v>296.40515110121555</v>
      </c>
      <c r="DA31" s="63" t="s">
        <v>2606</v>
      </c>
    </row>
    <row r="32" spans="1:105" ht="12" customHeight="1" x14ac:dyDescent="0.25">
      <c r="A32" s="97" t="s">
        <v>140</v>
      </c>
      <c r="B32" s="98">
        <v>33.526183976557839</v>
      </c>
      <c r="C32" s="98">
        <v>64.44610393673355</v>
      </c>
      <c r="D32" s="98">
        <v>27.16949899829185</v>
      </c>
      <c r="E32" s="98">
        <v>16.636324649895521</v>
      </c>
      <c r="F32" s="98">
        <v>22.16973041403628</v>
      </c>
      <c r="G32" s="98">
        <v>23.211112100734049</v>
      </c>
      <c r="H32" s="98">
        <v>29.794631984640521</v>
      </c>
      <c r="I32" s="98">
        <v>25.909083036360904</v>
      </c>
      <c r="J32" s="98">
        <v>24.918572138290894</v>
      </c>
      <c r="K32" s="98">
        <v>23.421635420514274</v>
      </c>
      <c r="L32" s="98">
        <v>23.624955657659974</v>
      </c>
      <c r="M32" s="98">
        <v>34.130237730853764</v>
      </c>
      <c r="N32" s="98">
        <v>24.081441233806924</v>
      </c>
      <c r="O32" s="98">
        <v>17.290697870944978</v>
      </c>
      <c r="P32" s="98">
        <v>30.049810227399288</v>
      </c>
      <c r="Q32" s="98">
        <v>9.8275127725447842</v>
      </c>
      <c r="R32" s="98">
        <v>13.263653275159932</v>
      </c>
      <c r="S32" s="98">
        <v>20.968378482921153</v>
      </c>
      <c r="T32" s="98">
        <v>23.293626908880672</v>
      </c>
      <c r="U32" s="98">
        <v>26.719996727817787</v>
      </c>
      <c r="V32" s="98">
        <v>21.928155301459508</v>
      </c>
      <c r="W32" s="98">
        <v>19.824321210339143</v>
      </c>
      <c r="DA32" s="63" t="s">
        <v>2607</v>
      </c>
    </row>
    <row r="33" spans="1:105" ht="12" customHeight="1" x14ac:dyDescent="0.25">
      <c r="A33" s="100" t="s">
        <v>50</v>
      </c>
      <c r="B33" s="101">
        <v>33.526183976557839</v>
      </c>
      <c r="C33" s="101">
        <v>64.44610393673355</v>
      </c>
      <c r="D33" s="101">
        <v>27.16949899829185</v>
      </c>
      <c r="E33" s="101">
        <v>16.636324649895521</v>
      </c>
      <c r="F33" s="101">
        <v>22.16973041403628</v>
      </c>
      <c r="G33" s="101">
        <v>23.211112100734049</v>
      </c>
      <c r="H33" s="101">
        <v>29.794631984640521</v>
      </c>
      <c r="I33" s="101">
        <v>25.909083036360904</v>
      </c>
      <c r="J33" s="101">
        <v>24.918572138290894</v>
      </c>
      <c r="K33" s="101">
        <v>23.421635420514274</v>
      </c>
      <c r="L33" s="101">
        <v>23.624955657659974</v>
      </c>
      <c r="M33" s="101">
        <v>34.130237730853764</v>
      </c>
      <c r="N33" s="101">
        <v>24.081441233806924</v>
      </c>
      <c r="O33" s="101">
        <v>17.290697870944978</v>
      </c>
      <c r="P33" s="101">
        <v>30.049810227399288</v>
      </c>
      <c r="Q33" s="101">
        <v>9.8275127725447842</v>
      </c>
      <c r="R33" s="101">
        <v>13.263653275159932</v>
      </c>
      <c r="S33" s="101">
        <v>20.968378482921153</v>
      </c>
      <c r="T33" s="101">
        <v>23.293626908880672</v>
      </c>
      <c r="U33" s="101">
        <v>26.719996727817787</v>
      </c>
      <c r="V33" s="101">
        <v>21.928155301459508</v>
      </c>
      <c r="W33" s="101">
        <v>19.824321210339143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51.912967823665838</v>
      </c>
      <c r="C39" s="122">
        <v>51.886462369246459</v>
      </c>
      <c r="D39" s="122">
        <v>52.605088005998141</v>
      </c>
      <c r="E39" s="122">
        <v>52.382207319809766</v>
      </c>
      <c r="F39" s="122">
        <v>52.18921900439738</v>
      </c>
      <c r="G39" s="122">
        <v>51.289372390737689</v>
      </c>
      <c r="H39" s="122">
        <v>48.623830274777532</v>
      </c>
      <c r="I39" s="122">
        <v>48.175379347544116</v>
      </c>
      <c r="J39" s="122">
        <v>47.610070690382898</v>
      </c>
      <c r="K39" s="122">
        <v>46.109180694840667</v>
      </c>
      <c r="L39" s="122">
        <v>45.18518598471578</v>
      </c>
      <c r="M39" s="122">
        <v>43.243814301779565</v>
      </c>
      <c r="N39" s="122">
        <v>41.956311831019171</v>
      </c>
      <c r="O39" s="122">
        <v>40.948768206150483</v>
      </c>
      <c r="P39" s="122">
        <v>41.009838447902474</v>
      </c>
      <c r="Q39" s="122">
        <v>40.76999027967625</v>
      </c>
      <c r="R39" s="122">
        <v>41.47727791504451</v>
      </c>
      <c r="S39" s="122">
        <v>42.395207421035138</v>
      </c>
      <c r="T39" s="122">
        <v>43.088616345581897</v>
      </c>
      <c r="U39" s="122">
        <v>36.592010256707702</v>
      </c>
      <c r="V39" s="122">
        <v>34.030200537613489</v>
      </c>
      <c r="W39" s="122">
        <v>35.712459261597886</v>
      </c>
      <c r="DA39" s="130" t="s">
        <v>2614</v>
      </c>
    </row>
    <row r="40" spans="1:105" ht="12" customHeight="1" x14ac:dyDescent="0.25">
      <c r="A40" s="97" t="s">
        <v>50</v>
      </c>
      <c r="B40" s="98">
        <v>159.16497145552498</v>
      </c>
      <c r="C40" s="98">
        <v>163.5664360087695</v>
      </c>
      <c r="D40" s="98">
        <v>168.6312965426898</v>
      </c>
      <c r="E40" s="98">
        <v>171.82517913122234</v>
      </c>
      <c r="F40" s="98">
        <v>176.21045116742053</v>
      </c>
      <c r="G40" s="98">
        <v>182.64726332564425</v>
      </c>
      <c r="H40" s="98">
        <v>189.00435554801399</v>
      </c>
      <c r="I40" s="98">
        <v>196.08683359971062</v>
      </c>
      <c r="J40" s="98">
        <v>198.05553373327422</v>
      </c>
      <c r="K40" s="98">
        <v>193.79710216737644</v>
      </c>
      <c r="L40" s="98">
        <v>192.11617744366902</v>
      </c>
      <c r="M40" s="98">
        <v>182.42650596716777</v>
      </c>
      <c r="N40" s="98">
        <v>176.13595473271749</v>
      </c>
      <c r="O40" s="98">
        <v>171.48431716453919</v>
      </c>
      <c r="P40" s="98">
        <v>170.98420772782808</v>
      </c>
      <c r="Q40" s="98">
        <v>173.7557451901564</v>
      </c>
      <c r="R40" s="98">
        <v>178.8744513708771</v>
      </c>
      <c r="S40" s="98">
        <v>186.02651062018117</v>
      </c>
      <c r="T40" s="98">
        <v>197.57976466772348</v>
      </c>
      <c r="U40" s="98">
        <v>178.08196821354554</v>
      </c>
      <c r="V40" s="98">
        <v>178.09126633953812</v>
      </c>
      <c r="W40" s="98">
        <v>189.54976130238478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1838.6057408652171</v>
      </c>
      <c r="C43" s="117">
        <f t="shared" si="14"/>
        <v>1878.4195558087038</v>
      </c>
      <c r="D43" s="117">
        <f t="shared" si="14"/>
        <v>1850.7717338203915</v>
      </c>
      <c r="E43" s="117">
        <f t="shared" si="14"/>
        <v>2026.6380962117692</v>
      </c>
      <c r="F43" s="117">
        <f t="shared" si="14"/>
        <v>2235.4366127744947</v>
      </c>
      <c r="G43" s="117">
        <f t="shared" si="14"/>
        <v>2258.8340943809189</v>
      </c>
      <c r="H43" s="117">
        <f t="shared" si="14"/>
        <v>2120.419011569229</v>
      </c>
      <c r="I43" s="117">
        <f t="shared" si="14"/>
        <v>2157.3019320394269</v>
      </c>
      <c r="J43" s="117">
        <f t="shared" si="14"/>
        <v>2138.0935968240842</v>
      </c>
      <c r="K43" s="117">
        <f t="shared" si="14"/>
        <v>2122.932748862369</v>
      </c>
      <c r="L43" s="117">
        <f t="shared" si="14"/>
        <v>2254.5872900098848</v>
      </c>
      <c r="M43" s="117">
        <f t="shared" si="14"/>
        <v>1954.2019988976836</v>
      </c>
      <c r="N43" s="117">
        <f t="shared" si="14"/>
        <v>1791.5577193929225</v>
      </c>
      <c r="O43" s="117">
        <f t="shared" si="14"/>
        <v>1717.3455129003462</v>
      </c>
      <c r="P43" s="117">
        <f t="shared" si="14"/>
        <v>1586.0248005483581</v>
      </c>
      <c r="Q43" s="117">
        <f t="shared" si="14"/>
        <v>1730.5247762265201</v>
      </c>
      <c r="R43" s="117">
        <f t="shared" ref="R43:V43" si="15">R44+R47+R49+R58</f>
        <v>1463.1533658647754</v>
      </c>
      <c r="S43" s="117">
        <f t="shared" si="15"/>
        <v>1461.7170578030964</v>
      </c>
      <c r="T43" s="117">
        <f t="shared" si="15"/>
        <v>1595.4399655135967</v>
      </c>
      <c r="U43" s="117">
        <f t="shared" si="15"/>
        <v>1430.6240331364834</v>
      </c>
      <c r="V43" s="117">
        <f t="shared" si="15"/>
        <v>1529.6285135944786</v>
      </c>
      <c r="W43" s="117">
        <f t="shared" ref="W43" si="16">W44+W47+W49+W58</f>
        <v>1466.4350109455004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1637.7320417216195</v>
      </c>
      <c r="C44" s="122">
        <f t="shared" si="17"/>
        <v>1673.6719725773844</v>
      </c>
      <c r="D44" s="122">
        <f t="shared" si="17"/>
        <v>1654.555682285509</v>
      </c>
      <c r="E44" s="122">
        <f t="shared" si="17"/>
        <v>1836.7681603514241</v>
      </c>
      <c r="F44" s="122">
        <f t="shared" si="17"/>
        <v>2047.4375451900801</v>
      </c>
      <c r="G44" s="122">
        <f t="shared" si="17"/>
        <v>2065.6968097448912</v>
      </c>
      <c r="H44" s="122">
        <f t="shared" si="17"/>
        <v>1924.9246910375127</v>
      </c>
      <c r="I44" s="122">
        <f t="shared" si="17"/>
        <v>1956.3891677898935</v>
      </c>
      <c r="J44" s="122">
        <f t="shared" si="17"/>
        <v>1931.1091625591628</v>
      </c>
      <c r="K44" s="122">
        <f t="shared" si="17"/>
        <v>1924.4484246763095</v>
      </c>
      <c r="L44" s="122">
        <f t="shared" si="17"/>
        <v>2057.4311426544496</v>
      </c>
      <c r="M44" s="122">
        <f t="shared" si="17"/>
        <v>1761.5750928708169</v>
      </c>
      <c r="N44" s="122">
        <f t="shared" si="17"/>
        <v>1614.1953489923098</v>
      </c>
      <c r="O44" s="122">
        <f t="shared" si="17"/>
        <v>1537.3187077450368</v>
      </c>
      <c r="P44" s="122">
        <f t="shared" si="17"/>
        <v>1413.5103597691059</v>
      </c>
      <c r="Q44" s="122">
        <f t="shared" si="17"/>
        <v>1552.6048529805003</v>
      </c>
      <c r="R44" s="122">
        <f t="shared" ref="R44:V44" si="18">SUM(R45:R46)</f>
        <v>1306.9136062233695</v>
      </c>
      <c r="S44" s="122">
        <f t="shared" si="18"/>
        <v>1304.6745496524832</v>
      </c>
      <c r="T44" s="122">
        <f t="shared" si="18"/>
        <v>1431.7470162850998</v>
      </c>
      <c r="U44" s="122">
        <f t="shared" si="18"/>
        <v>1280.107205771566</v>
      </c>
      <c r="V44" s="122">
        <f t="shared" si="18"/>
        <v>1373.3181519498105</v>
      </c>
      <c r="W44" s="122">
        <f t="shared" ref="W44" si="19">SUM(W45:W46)</f>
        <v>1313.8718767040436</v>
      </c>
      <c r="DA44" s="130" t="s">
        <v>2618</v>
      </c>
    </row>
    <row r="45" spans="1:105" ht="12" customHeight="1" x14ac:dyDescent="0.25">
      <c r="A45" s="97" t="s">
        <v>216</v>
      </c>
      <c r="B45" s="98">
        <v>1637.7320417216195</v>
      </c>
      <c r="C45" s="98">
        <v>1673.6719725773844</v>
      </c>
      <c r="D45" s="98">
        <v>1654.555682285509</v>
      </c>
      <c r="E45" s="98">
        <v>1836.7681603514241</v>
      </c>
      <c r="F45" s="98">
        <v>2047.4375451900801</v>
      </c>
      <c r="G45" s="98">
        <v>2065.6968097448912</v>
      </c>
      <c r="H45" s="98">
        <v>1924.9246910375127</v>
      </c>
      <c r="I45" s="98">
        <v>1956.3891677898935</v>
      </c>
      <c r="J45" s="98">
        <v>1931.1091625591628</v>
      </c>
      <c r="K45" s="98">
        <v>1924.4484246763095</v>
      </c>
      <c r="L45" s="98">
        <v>2057.4311426544496</v>
      </c>
      <c r="M45" s="98">
        <v>1761.5750928708169</v>
      </c>
      <c r="N45" s="98">
        <v>1614.1953489923098</v>
      </c>
      <c r="O45" s="98">
        <v>1537.3187077450368</v>
      </c>
      <c r="P45" s="98">
        <v>1413.5103597691059</v>
      </c>
      <c r="Q45" s="98">
        <v>1552.6048529805003</v>
      </c>
      <c r="R45" s="98">
        <v>1306.9136062233695</v>
      </c>
      <c r="S45" s="98">
        <v>1304.6745496524832</v>
      </c>
      <c r="T45" s="98">
        <v>1431.7470162850998</v>
      </c>
      <c r="U45" s="98">
        <v>1280.107205771566</v>
      </c>
      <c r="V45" s="98">
        <v>1373.3181519498105</v>
      </c>
      <c r="W45" s="98">
        <v>1313.8718767040436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148.96071426572456</v>
      </c>
      <c r="C49" s="122">
        <v>153.87812346453356</v>
      </c>
      <c r="D49" s="122">
        <v>144.82940901820677</v>
      </c>
      <c r="E49" s="122">
        <v>138.85803436501621</v>
      </c>
      <c r="F49" s="122">
        <v>137.03734492247929</v>
      </c>
      <c r="G49" s="122">
        <v>142.51509643192293</v>
      </c>
      <c r="H49" s="122">
        <v>146.31388142240127</v>
      </c>
      <c r="I49" s="122">
        <v>151.66128725716001</v>
      </c>
      <c r="J49" s="122">
        <v>158.38300902829903</v>
      </c>
      <c r="K49" s="122">
        <v>151.46254004388297</v>
      </c>
      <c r="L49" s="122">
        <v>151.01623015461686</v>
      </c>
      <c r="M49" s="122">
        <v>148.25784048280025</v>
      </c>
      <c r="N49" s="122">
        <v>134.44027152149482</v>
      </c>
      <c r="O49" s="122">
        <v>138.73306164666985</v>
      </c>
      <c r="P49" s="122">
        <v>131.62585137267257</v>
      </c>
      <c r="Q49" s="122">
        <v>137.92384988970659</v>
      </c>
      <c r="R49" s="122">
        <v>115.60143281671677</v>
      </c>
      <c r="S49" s="122">
        <v>115.36755553334626</v>
      </c>
      <c r="T49" s="122">
        <v>121.00408552270842</v>
      </c>
      <c r="U49" s="122">
        <v>114.3825745462196</v>
      </c>
      <c r="V49" s="122">
        <v>122.91645658426644</v>
      </c>
      <c r="W49" s="122">
        <v>117.53981927687754</v>
      </c>
      <c r="DA49" s="130" t="s">
        <v>2623</v>
      </c>
    </row>
    <row r="50" spans="1:105" ht="12" customHeight="1" x14ac:dyDescent="0.25">
      <c r="A50" s="97" t="s">
        <v>138</v>
      </c>
      <c r="B50" s="98">
        <v>377.43878059162466</v>
      </c>
      <c r="C50" s="98">
        <v>392.9541984780962</v>
      </c>
      <c r="D50" s="98">
        <v>378.78118242558298</v>
      </c>
      <c r="E50" s="98">
        <v>373.05117750817158</v>
      </c>
      <c r="F50" s="98">
        <v>374.89675870779001</v>
      </c>
      <c r="G50" s="98">
        <v>386.09590910583967</v>
      </c>
      <c r="H50" s="98">
        <v>383.60729301262381</v>
      </c>
      <c r="I50" s="98">
        <v>389.27205560229987</v>
      </c>
      <c r="J50" s="98">
        <v>403.30086628624827</v>
      </c>
      <c r="K50" s="98">
        <v>387.31120201549822</v>
      </c>
      <c r="L50" s="98">
        <v>392.36375050291906</v>
      </c>
      <c r="M50" s="98">
        <v>393.0632098353949</v>
      </c>
      <c r="N50" s="98">
        <v>367.38530520019651</v>
      </c>
      <c r="O50" s="98">
        <v>398.26952239063405</v>
      </c>
      <c r="P50" s="98">
        <v>407.03663777781827</v>
      </c>
      <c r="Q50" s="98">
        <v>474.78862510150867</v>
      </c>
      <c r="R50" s="98">
        <v>408.19002378899194</v>
      </c>
      <c r="S50" s="98">
        <v>394.84003358164421</v>
      </c>
      <c r="T50" s="98">
        <v>405.80991835449242</v>
      </c>
      <c r="U50" s="98">
        <v>375.41022945207573</v>
      </c>
      <c r="V50" s="98">
        <v>398.81435100785234</v>
      </c>
      <c r="W50" s="98">
        <v>389.07277393380355</v>
      </c>
      <c r="DA50" s="63" t="s">
        <v>2624</v>
      </c>
    </row>
    <row r="51" spans="1:105" ht="12" customHeight="1" x14ac:dyDescent="0.25">
      <c r="A51" s="97" t="s">
        <v>137</v>
      </c>
      <c r="B51" s="98">
        <v>42.44408278038317</v>
      </c>
      <c r="C51" s="98">
        <v>85.887778700809861</v>
      </c>
      <c r="D51" s="98">
        <v>34.91873956217718</v>
      </c>
      <c r="E51" s="98">
        <v>22.053303600886785</v>
      </c>
      <c r="F51" s="98">
        <v>29.381147876907765</v>
      </c>
      <c r="G51" s="98">
        <v>30.210757342679578</v>
      </c>
      <c r="H51" s="98">
        <v>39.93660257150453</v>
      </c>
      <c r="I51" s="98">
        <v>34.360549741440849</v>
      </c>
      <c r="J51" s="98">
        <v>33.890410391771525</v>
      </c>
      <c r="K51" s="98">
        <v>30.99022169196013</v>
      </c>
      <c r="L51" s="98">
        <v>30.345742487327488</v>
      </c>
      <c r="M51" s="98">
        <v>44.333903428164696</v>
      </c>
      <c r="N51" s="98">
        <v>29.411726169022163</v>
      </c>
      <c r="O51" s="98">
        <v>22.643911117560229</v>
      </c>
      <c r="P51" s="98">
        <v>40.158746172302813</v>
      </c>
      <c r="Q51" s="98">
        <v>19.706727346146856</v>
      </c>
      <c r="R51" s="98">
        <v>19.450014987406387</v>
      </c>
      <c r="S51" s="98">
        <v>26.18320126206736</v>
      </c>
      <c r="T51" s="98">
        <v>30.454564810234334</v>
      </c>
      <c r="U51" s="98">
        <v>34.079053943444812</v>
      </c>
      <c r="V51" s="98">
        <v>30.988471577672257</v>
      </c>
      <c r="W51" s="98">
        <v>25.015142630929915</v>
      </c>
      <c r="DA51" s="63" t="s">
        <v>2625</v>
      </c>
    </row>
    <row r="52" spans="1:105" ht="12" customHeight="1" x14ac:dyDescent="0.25">
      <c r="A52" s="100" t="s">
        <v>216</v>
      </c>
      <c r="B52" s="101">
        <v>42.44408278038317</v>
      </c>
      <c r="C52" s="101">
        <v>85.887778700809861</v>
      </c>
      <c r="D52" s="101">
        <v>34.91873956217718</v>
      </c>
      <c r="E52" s="101">
        <v>22.053303600886785</v>
      </c>
      <c r="F52" s="101">
        <v>29.381147876907765</v>
      </c>
      <c r="G52" s="101">
        <v>30.210757342679578</v>
      </c>
      <c r="H52" s="101">
        <v>39.93660257150453</v>
      </c>
      <c r="I52" s="101">
        <v>34.360549741440849</v>
      </c>
      <c r="J52" s="101">
        <v>33.890410391771525</v>
      </c>
      <c r="K52" s="101">
        <v>30.99022169196013</v>
      </c>
      <c r="L52" s="101">
        <v>30.345742487327488</v>
      </c>
      <c r="M52" s="101">
        <v>44.333903428164696</v>
      </c>
      <c r="N52" s="101">
        <v>29.411726169022163</v>
      </c>
      <c r="O52" s="101">
        <v>22.643911117560229</v>
      </c>
      <c r="P52" s="101">
        <v>40.158746172302813</v>
      </c>
      <c r="Q52" s="101">
        <v>19.706727346146856</v>
      </c>
      <c r="R52" s="101">
        <v>19.450014987406387</v>
      </c>
      <c r="S52" s="101">
        <v>26.18320126206736</v>
      </c>
      <c r="T52" s="101">
        <v>30.454564810234334</v>
      </c>
      <c r="U52" s="101">
        <v>34.079053943444812</v>
      </c>
      <c r="V52" s="101">
        <v>30.988471577672257</v>
      </c>
      <c r="W52" s="101">
        <v>25.015142630929915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51.912984877873043</v>
      </c>
      <c r="C58" s="122">
        <v>50.869459766785809</v>
      </c>
      <c r="D58" s="122">
        <v>51.386642516675735</v>
      </c>
      <c r="E58" s="122">
        <v>51.011901495328786</v>
      </c>
      <c r="F58" s="122">
        <v>50.961722661935234</v>
      </c>
      <c r="G58" s="122">
        <v>50.622188204104916</v>
      </c>
      <c r="H58" s="122">
        <v>49.180439109314939</v>
      </c>
      <c r="I58" s="122">
        <v>49.251476992373085</v>
      </c>
      <c r="J58" s="122">
        <v>48.601425236622568</v>
      </c>
      <c r="K58" s="122">
        <v>47.021784142176323</v>
      </c>
      <c r="L58" s="122">
        <v>46.139917200818267</v>
      </c>
      <c r="M58" s="122">
        <v>44.369065544066352</v>
      </c>
      <c r="N58" s="122">
        <v>42.922098879117897</v>
      </c>
      <c r="O58" s="122">
        <v>41.293743508639402</v>
      </c>
      <c r="P58" s="122">
        <v>40.88858940657979</v>
      </c>
      <c r="Q58" s="122">
        <v>39.996073356313204</v>
      </c>
      <c r="R58" s="122">
        <v>40.638326824689152</v>
      </c>
      <c r="S58" s="122">
        <v>41.674952617267174</v>
      </c>
      <c r="T58" s="122">
        <v>42.688863705788386</v>
      </c>
      <c r="U58" s="122">
        <v>36.134252818697952</v>
      </c>
      <c r="V58" s="122">
        <v>33.393905060401607</v>
      </c>
      <c r="W58" s="122">
        <v>35.023314964579235</v>
      </c>
      <c r="DA58" s="130" t="s">
        <v>2632</v>
      </c>
    </row>
    <row r="59" spans="1:105" ht="12" customHeight="1" x14ac:dyDescent="0.25">
      <c r="A59" s="97" t="s">
        <v>50</v>
      </c>
      <c r="B59" s="98">
        <v>159.16497145552495</v>
      </c>
      <c r="C59" s="98">
        <v>163.49000111190497</v>
      </c>
      <c r="D59" s="98">
        <v>168.47144621221838</v>
      </c>
      <c r="E59" s="98">
        <v>171.58700836788287</v>
      </c>
      <c r="F59" s="98">
        <v>175.98251910748812</v>
      </c>
      <c r="G59" s="98">
        <v>182.51220401746909</v>
      </c>
      <c r="H59" s="98">
        <v>189.04243560322868</v>
      </c>
      <c r="I59" s="98">
        <v>196.21658749615028</v>
      </c>
      <c r="J59" s="98">
        <v>198.16022333965716</v>
      </c>
      <c r="K59" s="98">
        <v>193.78239652405799</v>
      </c>
      <c r="L59" s="98">
        <v>192.00494709122566</v>
      </c>
      <c r="M59" s="98">
        <v>182.26244144945363</v>
      </c>
      <c r="N59" s="98">
        <v>176.01907920077508</v>
      </c>
      <c r="O59" s="98">
        <v>171.43028693136077</v>
      </c>
      <c r="P59" s="98">
        <v>170.95458396688915</v>
      </c>
      <c r="Q59" s="98">
        <v>173.74494365398536</v>
      </c>
      <c r="R59" s="98">
        <v>178.8660844545272</v>
      </c>
      <c r="S59" s="98">
        <v>186.1017489231026</v>
      </c>
      <c r="T59" s="98">
        <v>197.76255320812649</v>
      </c>
      <c r="U59" s="98">
        <v>178.18462880974852</v>
      </c>
      <c r="V59" s="98">
        <v>178.09087338289606</v>
      </c>
      <c r="W59" s="98">
        <v>189.54259407291812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1398.7078838815987</v>
      </c>
      <c r="C62" s="117">
        <f t="shared" si="21"/>
        <v>1484.1369113875553</v>
      </c>
      <c r="D62" s="117">
        <f t="shared" si="21"/>
        <v>1534.3297125569666</v>
      </c>
      <c r="E62" s="117">
        <f t="shared" si="21"/>
        <v>1632.4487529018306</v>
      </c>
      <c r="F62" s="117">
        <f t="shared" si="21"/>
        <v>1582.7220976261658</v>
      </c>
      <c r="G62" s="117">
        <f t="shared" si="21"/>
        <v>1610.1400021285763</v>
      </c>
      <c r="H62" s="117">
        <f t="shared" si="21"/>
        <v>1713.7444258212818</v>
      </c>
      <c r="I62" s="117">
        <f t="shared" si="21"/>
        <v>1683.6520997893995</v>
      </c>
      <c r="J62" s="117">
        <f t="shared" si="21"/>
        <v>1537.4787917211609</v>
      </c>
      <c r="K62" s="117">
        <f t="shared" si="21"/>
        <v>1540.6514167849884</v>
      </c>
      <c r="L62" s="117">
        <f t="shared" si="21"/>
        <v>1731.2940552190646</v>
      </c>
      <c r="M62" s="117">
        <f t="shared" si="21"/>
        <v>1397.164248916938</v>
      </c>
      <c r="N62" s="117">
        <f t="shared" si="21"/>
        <v>1452.4517097139162</v>
      </c>
      <c r="O62" s="117">
        <f t="shared" si="21"/>
        <v>1368.0440587572075</v>
      </c>
      <c r="P62" s="117">
        <f t="shared" si="21"/>
        <v>1301.7084689936396</v>
      </c>
      <c r="Q62" s="117">
        <f t="shared" si="21"/>
        <v>1395.8844634717459</v>
      </c>
      <c r="R62" s="117">
        <f t="shared" ref="R62:V62" si="22">R63+R66+R68+R77</f>
        <v>1312.0748429105226</v>
      </c>
      <c r="S62" s="117">
        <f t="shared" si="22"/>
        <v>1241.8212413911592</v>
      </c>
      <c r="T62" s="117">
        <f t="shared" si="22"/>
        <v>1308.7074275362311</v>
      </c>
      <c r="U62" s="117">
        <f t="shared" si="22"/>
        <v>1225.0629292810122</v>
      </c>
      <c r="V62" s="117">
        <f t="shared" si="22"/>
        <v>1226.7842171712068</v>
      </c>
      <c r="W62" s="117">
        <f t="shared" ref="W62" si="23">W63+W66+W68+W77</f>
        <v>1295.9390106999974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1040.8730775782999</v>
      </c>
      <c r="C63" s="122">
        <f t="shared" si="24"/>
        <v>1096.0173289554518</v>
      </c>
      <c r="D63" s="122">
        <f t="shared" si="24"/>
        <v>1144.7404330711076</v>
      </c>
      <c r="E63" s="122">
        <f t="shared" si="24"/>
        <v>1237.2882454338703</v>
      </c>
      <c r="F63" s="122">
        <f t="shared" si="24"/>
        <v>1219.4863886352739</v>
      </c>
      <c r="G63" s="122">
        <f t="shared" si="24"/>
        <v>1238.3939638511945</v>
      </c>
      <c r="H63" s="122">
        <f t="shared" si="24"/>
        <v>1299.9505269856286</v>
      </c>
      <c r="I63" s="122">
        <f t="shared" si="24"/>
        <v>1272.6520226878522</v>
      </c>
      <c r="J63" s="122">
        <f t="shared" si="24"/>
        <v>1146.1236254641885</v>
      </c>
      <c r="K63" s="122">
        <f t="shared" si="24"/>
        <v>1160.5745149925199</v>
      </c>
      <c r="L63" s="122">
        <f t="shared" si="24"/>
        <v>1338.6637948668206</v>
      </c>
      <c r="M63" s="122">
        <f t="shared" si="24"/>
        <v>1045.6385714803955</v>
      </c>
      <c r="N63" s="122">
        <f t="shared" si="24"/>
        <v>1079.1607530807332</v>
      </c>
      <c r="O63" s="122">
        <f t="shared" si="24"/>
        <v>1007.489063834309</v>
      </c>
      <c r="P63" s="122">
        <f t="shared" si="24"/>
        <v>947.73354342080654</v>
      </c>
      <c r="Q63" s="122">
        <f t="shared" si="24"/>
        <v>1003.9398959508194</v>
      </c>
      <c r="R63" s="122">
        <f t="shared" ref="R63:V63" si="25">SUM(R64:R65)</f>
        <v>898.03042709597275</v>
      </c>
      <c r="S63" s="122">
        <f t="shared" si="25"/>
        <v>853.26711688189198</v>
      </c>
      <c r="T63" s="122">
        <f t="shared" si="25"/>
        <v>923.35148932913421</v>
      </c>
      <c r="U63" s="122">
        <f t="shared" si="25"/>
        <v>855.21872507698004</v>
      </c>
      <c r="V63" s="122">
        <f t="shared" si="25"/>
        <v>854.3812517827289</v>
      </c>
      <c r="W63" s="122">
        <f t="shared" ref="W63" si="26">SUM(W64:W65)</f>
        <v>885.34543248251839</v>
      </c>
      <c r="DA63" s="130" t="s">
        <v>2636</v>
      </c>
    </row>
    <row r="64" spans="1:105" ht="12" customHeight="1" x14ac:dyDescent="0.25">
      <c r="A64" s="97" t="s">
        <v>217</v>
      </c>
      <c r="B64" s="98">
        <v>1040.8730775782999</v>
      </c>
      <c r="C64" s="98">
        <v>1096.0173289554518</v>
      </c>
      <c r="D64" s="98">
        <v>1144.7404330711076</v>
      </c>
      <c r="E64" s="98">
        <v>1237.2882454338703</v>
      </c>
      <c r="F64" s="98">
        <v>1219.4863886352739</v>
      </c>
      <c r="G64" s="98">
        <v>1238.3939638511945</v>
      </c>
      <c r="H64" s="98">
        <v>1299.9505269856286</v>
      </c>
      <c r="I64" s="98">
        <v>1272.6520226878522</v>
      </c>
      <c r="J64" s="98">
        <v>1146.1236254641885</v>
      </c>
      <c r="K64" s="98">
        <v>1160.5745149925199</v>
      </c>
      <c r="L64" s="98">
        <v>1338.6637948668206</v>
      </c>
      <c r="M64" s="98">
        <v>1045.6385714803955</v>
      </c>
      <c r="N64" s="98">
        <v>1079.1607530807332</v>
      </c>
      <c r="O64" s="98">
        <v>1007.489063834309</v>
      </c>
      <c r="P64" s="98">
        <v>947.73354342080654</v>
      </c>
      <c r="Q64" s="98">
        <v>1003.9398959508194</v>
      </c>
      <c r="R64" s="98">
        <v>898.03042709597275</v>
      </c>
      <c r="S64" s="98">
        <v>853.26711688189198</v>
      </c>
      <c r="T64" s="98">
        <v>923.35148932913421</v>
      </c>
      <c r="U64" s="98">
        <v>855.21872507698004</v>
      </c>
      <c r="V64" s="98">
        <v>854.3812517827289</v>
      </c>
      <c r="W64" s="98">
        <v>885.34543248251839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253.85341633512914</v>
      </c>
      <c r="C68" s="122">
        <v>271.00802490995443</v>
      </c>
      <c r="D68" s="122">
        <v>269.62365523488006</v>
      </c>
      <c r="E68" s="122">
        <v>266.63436269313371</v>
      </c>
      <c r="F68" s="122">
        <v>246.25345600985187</v>
      </c>
      <c r="G68" s="122">
        <v>251.52827074552323</v>
      </c>
      <c r="H68" s="122">
        <v>267.6136654891526</v>
      </c>
      <c r="I68" s="122">
        <v>267.14944933400494</v>
      </c>
      <c r="J68" s="122">
        <v>254.95327741804741</v>
      </c>
      <c r="K68" s="122">
        <v>246.81760306068236</v>
      </c>
      <c r="L68" s="122">
        <v>260.4837405828743</v>
      </c>
      <c r="M68" s="122">
        <v>241.85701795900485</v>
      </c>
      <c r="N68" s="122">
        <v>257.0155361413253</v>
      </c>
      <c r="O68" s="122">
        <v>257.22940570065259</v>
      </c>
      <c r="P68" s="122">
        <v>248.11938436115264</v>
      </c>
      <c r="Q68" s="122">
        <v>270.38269844748669</v>
      </c>
      <c r="R68" s="122">
        <v>283.6079381413976</v>
      </c>
      <c r="S68" s="122">
        <v>265.51427226320942</v>
      </c>
      <c r="T68" s="122">
        <v>256.02019341799576</v>
      </c>
      <c r="U68" s="122">
        <v>250.65278751365926</v>
      </c>
      <c r="V68" s="122">
        <v>252.25341067238216</v>
      </c>
      <c r="W68" s="122">
        <v>277.9580258561291</v>
      </c>
      <c r="DA68" s="130" t="s">
        <v>2641</v>
      </c>
    </row>
    <row r="69" spans="1:105" ht="12" customHeight="1" x14ac:dyDescent="0.25">
      <c r="A69" s="97" t="s">
        <v>134</v>
      </c>
      <c r="B69" s="98">
        <v>263.40665490972509</v>
      </c>
      <c r="C69" s="98">
        <v>280.80034486427212</v>
      </c>
      <c r="D69" s="98">
        <v>273.38593457983308</v>
      </c>
      <c r="E69" s="98">
        <v>273.97273086941539</v>
      </c>
      <c r="F69" s="98">
        <v>253.63528154215456</v>
      </c>
      <c r="G69" s="98">
        <v>253.51936375079714</v>
      </c>
      <c r="H69" s="98">
        <v>273.46413420987756</v>
      </c>
      <c r="I69" s="98">
        <v>273.10181414418923</v>
      </c>
      <c r="J69" s="98">
        <v>266.31856551869402</v>
      </c>
      <c r="K69" s="98">
        <v>257.92836244211179</v>
      </c>
      <c r="L69" s="98">
        <v>278.49224782381361</v>
      </c>
      <c r="M69" s="98">
        <v>261.3172981082057</v>
      </c>
      <c r="N69" s="98">
        <v>275.15120653580954</v>
      </c>
      <c r="O69" s="98">
        <v>268.05997356407687</v>
      </c>
      <c r="P69" s="98">
        <v>258.7968906712772</v>
      </c>
      <c r="Q69" s="98">
        <v>276.98529613787656</v>
      </c>
      <c r="R69" s="98">
        <v>292.03512653142838</v>
      </c>
      <c r="S69" s="98">
        <v>275.87179093236585</v>
      </c>
      <c r="T69" s="98">
        <v>273.49552476191093</v>
      </c>
      <c r="U69" s="98">
        <v>266.69561023937257</v>
      </c>
      <c r="V69" s="98">
        <v>264.0459356034267</v>
      </c>
      <c r="W69" s="98">
        <v>281.19273494935339</v>
      </c>
      <c r="DA69" s="63" t="s">
        <v>2642</v>
      </c>
    </row>
    <row r="70" spans="1:105" ht="12" customHeight="1" x14ac:dyDescent="0.25">
      <c r="A70" s="97" t="s">
        <v>133</v>
      </c>
      <c r="B70" s="98">
        <v>29.544506572263227</v>
      </c>
      <c r="C70" s="98">
        <v>61.85480323157045</v>
      </c>
      <c r="D70" s="98">
        <v>25.248317062106516</v>
      </c>
      <c r="E70" s="98">
        <v>16.220995927578219</v>
      </c>
      <c r="F70" s="98">
        <v>19.764659294522836</v>
      </c>
      <c r="G70" s="98">
        <v>19.712392777875909</v>
      </c>
      <c r="H70" s="98">
        <v>28.385642496635377</v>
      </c>
      <c r="I70" s="98">
        <v>24.025315442439805</v>
      </c>
      <c r="J70" s="98">
        <v>21.999510927302545</v>
      </c>
      <c r="K70" s="98">
        <v>20.277388151939299</v>
      </c>
      <c r="L70" s="98">
        <v>21.641491514828996</v>
      </c>
      <c r="M70" s="98">
        <v>29.571276414497582</v>
      </c>
      <c r="N70" s="98">
        <v>22.001502836974407</v>
      </c>
      <c r="O70" s="98">
        <v>14.76073234857027</v>
      </c>
      <c r="P70" s="98">
        <v>24.713270146233661</v>
      </c>
      <c r="Q70" s="98">
        <v>9.6283504772622024</v>
      </c>
      <c r="R70" s="98">
        <v>13.741005404717226</v>
      </c>
      <c r="S70" s="98">
        <v>18.725592211721622</v>
      </c>
      <c r="T70" s="98">
        <v>20.838128176259396</v>
      </c>
      <c r="U70" s="98">
        <v>24.976115438806396</v>
      </c>
      <c r="V70" s="98">
        <v>20.608180374683158</v>
      </c>
      <c r="W70" s="98">
        <v>18.827502687913267</v>
      </c>
      <c r="DA70" s="63" t="s">
        <v>2643</v>
      </c>
    </row>
    <row r="71" spans="1:105" ht="12" customHeight="1" x14ac:dyDescent="0.25">
      <c r="A71" s="100" t="s">
        <v>217</v>
      </c>
      <c r="B71" s="101">
        <v>29.544506572263227</v>
      </c>
      <c r="C71" s="101">
        <v>61.85480323157045</v>
      </c>
      <c r="D71" s="101">
        <v>25.248317062106516</v>
      </c>
      <c r="E71" s="101">
        <v>16.220995927578219</v>
      </c>
      <c r="F71" s="101">
        <v>19.764659294522836</v>
      </c>
      <c r="G71" s="101">
        <v>19.712392777875909</v>
      </c>
      <c r="H71" s="101">
        <v>28.385642496635377</v>
      </c>
      <c r="I71" s="101">
        <v>24.025315442439805</v>
      </c>
      <c r="J71" s="101">
        <v>21.999510927302545</v>
      </c>
      <c r="K71" s="101">
        <v>20.277388151939299</v>
      </c>
      <c r="L71" s="101">
        <v>21.641491514828996</v>
      </c>
      <c r="M71" s="101">
        <v>29.571276414497582</v>
      </c>
      <c r="N71" s="101">
        <v>22.001502836974407</v>
      </c>
      <c r="O71" s="101">
        <v>14.76073234857027</v>
      </c>
      <c r="P71" s="101">
        <v>24.713270146233661</v>
      </c>
      <c r="Q71" s="101">
        <v>9.6283504772622024</v>
      </c>
      <c r="R71" s="101">
        <v>13.741005404717226</v>
      </c>
      <c r="S71" s="101">
        <v>18.725592211721622</v>
      </c>
      <c r="T71" s="101">
        <v>20.838128176259396</v>
      </c>
      <c r="U71" s="101">
        <v>24.976115438806396</v>
      </c>
      <c r="V71" s="101">
        <v>20.608180374683158</v>
      </c>
      <c r="W71" s="101">
        <v>18.827502687913267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103.98138996816965</v>
      </c>
      <c r="C77" s="122">
        <v>117.11155752214914</v>
      </c>
      <c r="D77" s="122">
        <v>119.96562425097896</v>
      </c>
      <c r="E77" s="122">
        <v>128.52614477482672</v>
      </c>
      <c r="F77" s="122">
        <v>116.98225298104006</v>
      </c>
      <c r="G77" s="122">
        <v>120.21776753185847</v>
      </c>
      <c r="H77" s="122">
        <v>146.18023334650061</v>
      </c>
      <c r="I77" s="122">
        <v>143.85062776754236</v>
      </c>
      <c r="J77" s="122">
        <v>136.40188883892489</v>
      </c>
      <c r="K77" s="122">
        <v>133.25929873178612</v>
      </c>
      <c r="L77" s="122">
        <v>132.14651976936969</v>
      </c>
      <c r="M77" s="122">
        <v>109.66865947753769</v>
      </c>
      <c r="N77" s="122">
        <v>116.27542049185772</v>
      </c>
      <c r="O77" s="122">
        <v>103.3255892222459</v>
      </c>
      <c r="P77" s="122">
        <v>105.85554121168055</v>
      </c>
      <c r="Q77" s="122">
        <v>121.56186907343968</v>
      </c>
      <c r="R77" s="122">
        <v>130.43647767315215</v>
      </c>
      <c r="S77" s="122">
        <v>123.03985224605769</v>
      </c>
      <c r="T77" s="122">
        <v>129.33574478910123</v>
      </c>
      <c r="U77" s="122">
        <v>119.19141669037302</v>
      </c>
      <c r="V77" s="122">
        <v>120.14955471609565</v>
      </c>
      <c r="W77" s="122">
        <v>132.63555236134988</v>
      </c>
      <c r="DA77" s="130" t="s">
        <v>2650</v>
      </c>
    </row>
    <row r="78" spans="1:105" ht="12" customHeight="1" x14ac:dyDescent="0.25">
      <c r="A78" s="97" t="s">
        <v>192</v>
      </c>
      <c r="B78" s="98">
        <v>132.94617470217707</v>
      </c>
      <c r="C78" s="98">
        <v>149.82991655780143</v>
      </c>
      <c r="D78" s="98">
        <v>150.60428417409622</v>
      </c>
      <c r="E78" s="98">
        <v>163.77894640841097</v>
      </c>
      <c r="F78" s="98">
        <v>149.87740548358656</v>
      </c>
      <c r="G78" s="98">
        <v>150.63924962931858</v>
      </c>
      <c r="H78" s="98">
        <v>185.4494861995374</v>
      </c>
      <c r="I78" s="98">
        <v>182.54752165378432</v>
      </c>
      <c r="J78" s="98">
        <v>177.49381313770246</v>
      </c>
      <c r="K78" s="98">
        <v>175.04594315369067</v>
      </c>
      <c r="L78" s="98">
        <v>181.56187337731271</v>
      </c>
      <c r="M78" s="98">
        <v>154.79047105732391</v>
      </c>
      <c r="N78" s="98">
        <v>163.79643410844955</v>
      </c>
      <c r="O78" s="98">
        <v>141.30229599603049</v>
      </c>
      <c r="P78" s="98">
        <v>144.35125982349189</v>
      </c>
      <c r="Q78" s="98">
        <v>155.89610567804507</v>
      </c>
      <c r="R78" s="98">
        <v>167.87014708298832</v>
      </c>
      <c r="S78" s="98">
        <v>162.03438000965562</v>
      </c>
      <c r="T78" s="98">
        <v>175.2497269444363</v>
      </c>
      <c r="U78" s="98">
        <v>161.7823014553118</v>
      </c>
      <c r="V78" s="98">
        <v>160.81848423924023</v>
      </c>
      <c r="W78" s="98">
        <v>170.64812039564524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288.24737991566195</v>
      </c>
      <c r="C81" s="117">
        <f t="shared" si="28"/>
        <v>274.34953150939873</v>
      </c>
      <c r="D81" s="117">
        <f t="shared" si="28"/>
        <v>268.49387282731334</v>
      </c>
      <c r="E81" s="117">
        <f t="shared" si="28"/>
        <v>254.41418592934241</v>
      </c>
      <c r="F81" s="117">
        <f t="shared" si="28"/>
        <v>247.23222999232627</v>
      </c>
      <c r="G81" s="117">
        <f t="shared" si="28"/>
        <v>235.80665949208873</v>
      </c>
      <c r="H81" s="117">
        <f t="shared" si="28"/>
        <v>208.11920575158877</v>
      </c>
      <c r="I81" s="117">
        <f t="shared" si="28"/>
        <v>193.68861340450889</v>
      </c>
      <c r="J81" s="117">
        <f t="shared" si="28"/>
        <v>182.30911391192166</v>
      </c>
      <c r="K81" s="117">
        <f t="shared" si="28"/>
        <v>170.46407839498619</v>
      </c>
      <c r="L81" s="117">
        <f t="shared" si="28"/>
        <v>170.79304789692435</v>
      </c>
      <c r="M81" s="117">
        <f t="shared" si="28"/>
        <v>169.44707622141755</v>
      </c>
      <c r="N81" s="117">
        <f t="shared" si="28"/>
        <v>165.52135815040972</v>
      </c>
      <c r="O81" s="117">
        <f t="shared" si="28"/>
        <v>169.09127977189888</v>
      </c>
      <c r="P81" s="117">
        <f t="shared" si="28"/>
        <v>172.20767118460645</v>
      </c>
      <c r="Q81" s="117">
        <f t="shared" si="28"/>
        <v>168.89198306491377</v>
      </c>
      <c r="R81" s="117">
        <f t="shared" ref="R81:V81" si="29">R82+R85+R87+R100</f>
        <v>175.76392262937725</v>
      </c>
      <c r="S81" s="117">
        <f t="shared" si="29"/>
        <v>180.88002401141017</v>
      </c>
      <c r="T81" s="117">
        <f t="shared" si="29"/>
        <v>175.96260500799056</v>
      </c>
      <c r="U81" s="117">
        <f t="shared" si="29"/>
        <v>149.4522672145057</v>
      </c>
      <c r="V81" s="117">
        <f t="shared" si="29"/>
        <v>135.44710000586034</v>
      </c>
      <c r="W81" s="117">
        <f t="shared" ref="W81" si="30">W82+W85+W87+W100</f>
        <v>141.61066659657413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240.99490934498724</v>
      </c>
      <c r="C87" s="122">
        <v>228.07211747479468</v>
      </c>
      <c r="D87" s="122">
        <v>221.78076760805925</v>
      </c>
      <c r="E87" s="122">
        <v>208.10586402264815</v>
      </c>
      <c r="F87" s="122">
        <v>201.14867120418504</v>
      </c>
      <c r="G87" s="122">
        <v>190.63233364136607</v>
      </c>
      <c r="H87" s="122">
        <v>165.45998235681944</v>
      </c>
      <c r="I87" s="122">
        <v>151.41234202691879</v>
      </c>
      <c r="J87" s="122">
        <v>140.6303990521574</v>
      </c>
      <c r="K87" s="122">
        <v>129.36574172628377</v>
      </c>
      <c r="L87" s="122">
        <v>129.55120936830369</v>
      </c>
      <c r="M87" s="122">
        <v>128.7822315279947</v>
      </c>
      <c r="N87" s="122">
        <v>125.76993341815893</v>
      </c>
      <c r="O87" s="122">
        <v>130.59125930355319</v>
      </c>
      <c r="P87" s="122">
        <v>133.78158623888891</v>
      </c>
      <c r="Q87" s="122">
        <v>130.49763032517524</v>
      </c>
      <c r="R87" s="122">
        <v>136.52765900130078</v>
      </c>
      <c r="S87" s="122">
        <v>140.71734623477846</v>
      </c>
      <c r="T87" s="122">
        <v>135.1997343966822</v>
      </c>
      <c r="U87" s="122">
        <v>115.95814901377561</v>
      </c>
      <c r="V87" s="122">
        <v>104.98153920075393</v>
      </c>
      <c r="W87" s="122">
        <v>109.65110237499185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297.55838453070135</v>
      </c>
      <c r="C92" s="101">
        <v>294.76820968865218</v>
      </c>
      <c r="D92" s="101">
        <v>295.47470108218857</v>
      </c>
      <c r="E92" s="101">
        <v>281.56416041002495</v>
      </c>
      <c r="F92" s="101">
        <v>282.72946459599814</v>
      </c>
      <c r="G92" s="101">
        <v>295.73587962543559</v>
      </c>
      <c r="H92" s="101">
        <v>285.63680451837712</v>
      </c>
      <c r="I92" s="101">
        <v>290.14529944836767</v>
      </c>
      <c r="J92" s="101">
        <v>293.2057985866893</v>
      </c>
      <c r="K92" s="101">
        <v>287.06051753573314</v>
      </c>
      <c r="L92" s="101">
        <v>298.09243273504205</v>
      </c>
      <c r="M92" s="101">
        <v>301.53328301748655</v>
      </c>
      <c r="N92" s="101">
        <v>298.22584970421138</v>
      </c>
      <c r="O92" s="101">
        <v>306.75855271603041</v>
      </c>
      <c r="P92" s="101">
        <v>305.37991792298243</v>
      </c>
      <c r="Q92" s="101">
        <v>295.89279708446122</v>
      </c>
      <c r="R92" s="101">
        <v>304.72345945821866</v>
      </c>
      <c r="S92" s="101">
        <v>314.07938600767591</v>
      </c>
      <c r="T92" s="101">
        <v>309.60475794842228</v>
      </c>
      <c r="U92" s="101">
        <v>286.25902038586975</v>
      </c>
      <c r="V92" s="101">
        <v>279.71009981453312</v>
      </c>
      <c r="W92" s="101">
        <v>295.27290001272524</v>
      </c>
      <c r="DA92" s="131" t="s">
        <v>2664</v>
      </c>
    </row>
    <row r="93" spans="1:105" ht="12" customHeight="1" x14ac:dyDescent="0.25">
      <c r="A93" s="107" t="s">
        <v>123</v>
      </c>
      <c r="B93" s="104">
        <v>33.526183976557839</v>
      </c>
      <c r="C93" s="104">
        <v>64.446103936733536</v>
      </c>
      <c r="D93" s="104">
        <v>27.167769810200657</v>
      </c>
      <c r="E93" s="104">
        <v>16.635837916011727</v>
      </c>
      <c r="F93" s="104">
        <v>22.171189993313224</v>
      </c>
      <c r="G93" s="104">
        <v>23.199063174992819</v>
      </c>
      <c r="H93" s="104">
        <v>29.757469728244285</v>
      </c>
      <c r="I93" s="104">
        <v>25.815939606018787</v>
      </c>
      <c r="J93" s="104">
        <v>24.777206778323318</v>
      </c>
      <c r="K93" s="104">
        <v>23.234835925356482</v>
      </c>
      <c r="L93" s="104">
        <v>23.45483112211307</v>
      </c>
      <c r="M93" s="104">
        <v>33.945983227259248</v>
      </c>
      <c r="N93" s="104">
        <v>24.02354763870089</v>
      </c>
      <c r="O93" s="104">
        <v>17.242848222848448</v>
      </c>
      <c r="P93" s="104">
        <v>29.84361838596033</v>
      </c>
      <c r="Q93" s="104">
        <v>9.8613991781303785</v>
      </c>
      <c r="R93" s="104">
        <v>13.435994174569528</v>
      </c>
      <c r="S93" s="104">
        <v>21.282694832741889</v>
      </c>
      <c r="T93" s="104">
        <v>23.650036748367324</v>
      </c>
      <c r="U93" s="104">
        <v>27.033849170962228</v>
      </c>
      <c r="V93" s="104">
        <v>21.951846298838412</v>
      </c>
      <c r="W93" s="104">
        <v>19.737822365008821</v>
      </c>
      <c r="DA93" s="132" t="s">
        <v>2665</v>
      </c>
    </row>
    <row r="94" spans="1:105" ht="12" customHeight="1" x14ac:dyDescent="0.25">
      <c r="A94" s="108" t="s">
        <v>50</v>
      </c>
      <c r="B94" s="98">
        <v>33.526183976557839</v>
      </c>
      <c r="C94" s="98">
        <v>64.446103936733536</v>
      </c>
      <c r="D94" s="98">
        <v>27.167769810200657</v>
      </c>
      <c r="E94" s="98">
        <v>16.635837916011727</v>
      </c>
      <c r="F94" s="98">
        <v>22.171189993313224</v>
      </c>
      <c r="G94" s="98">
        <v>23.199063174992819</v>
      </c>
      <c r="H94" s="98">
        <v>29.757469728244285</v>
      </c>
      <c r="I94" s="98">
        <v>25.815939606018787</v>
      </c>
      <c r="J94" s="98">
        <v>24.777206778323318</v>
      </c>
      <c r="K94" s="98">
        <v>23.234835925356482</v>
      </c>
      <c r="L94" s="98">
        <v>23.45483112211307</v>
      </c>
      <c r="M94" s="98">
        <v>33.945983227259248</v>
      </c>
      <c r="N94" s="98">
        <v>24.02354763870089</v>
      </c>
      <c r="O94" s="98">
        <v>17.242848222848448</v>
      </c>
      <c r="P94" s="98">
        <v>29.84361838596033</v>
      </c>
      <c r="Q94" s="98">
        <v>9.8613991781303785</v>
      </c>
      <c r="R94" s="98">
        <v>13.435994174569528</v>
      </c>
      <c r="S94" s="98">
        <v>21.282694832741889</v>
      </c>
      <c r="T94" s="98">
        <v>23.650036748367324</v>
      </c>
      <c r="U94" s="98">
        <v>27.033849170962228</v>
      </c>
      <c r="V94" s="98">
        <v>21.951846298838412</v>
      </c>
      <c r="W94" s="98">
        <v>19.737822365008821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47.252470570674703</v>
      </c>
      <c r="C100" s="122">
        <v>46.277414034604043</v>
      </c>
      <c r="D100" s="122">
        <v>46.713105219254075</v>
      </c>
      <c r="E100" s="122">
        <v>46.308321906694253</v>
      </c>
      <c r="F100" s="122">
        <v>46.083558788141225</v>
      </c>
      <c r="G100" s="122">
        <v>45.17432585072266</v>
      </c>
      <c r="H100" s="122">
        <v>42.659223394769313</v>
      </c>
      <c r="I100" s="122">
        <v>42.276271377590099</v>
      </c>
      <c r="J100" s="122">
        <v>41.678714859764249</v>
      </c>
      <c r="K100" s="122">
        <v>41.098336668702402</v>
      </c>
      <c r="L100" s="122">
        <v>41.241838528620647</v>
      </c>
      <c r="M100" s="122">
        <v>40.664844693422864</v>
      </c>
      <c r="N100" s="122">
        <v>39.751424732250804</v>
      </c>
      <c r="O100" s="122">
        <v>38.500020468345689</v>
      </c>
      <c r="P100" s="122">
        <v>38.426084945717541</v>
      </c>
      <c r="Q100" s="122">
        <v>38.394352739738544</v>
      </c>
      <c r="R100" s="122">
        <v>39.236263628076486</v>
      </c>
      <c r="S100" s="122">
        <v>40.162677776631725</v>
      </c>
      <c r="T100" s="122">
        <v>40.762870611308351</v>
      </c>
      <c r="U100" s="122">
        <v>33.494118200730092</v>
      </c>
      <c r="V100" s="122">
        <v>30.465560805106399</v>
      </c>
      <c r="W100" s="122">
        <v>31.959564221582283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159.16497145552495</v>
      </c>
      <c r="C102" s="98">
        <v>163.50155933322529</v>
      </c>
      <c r="D102" s="98">
        <v>168.56565913353583</v>
      </c>
      <c r="E102" s="98">
        <v>171.77171695403646</v>
      </c>
      <c r="F102" s="98">
        <v>176.17842842097212</v>
      </c>
      <c r="G102" s="98">
        <v>182.59770691476129</v>
      </c>
      <c r="H102" s="98">
        <v>188.94536274921606</v>
      </c>
      <c r="I102" s="98">
        <v>195.99343696426052</v>
      </c>
      <c r="J102" s="98">
        <v>197.86549687843959</v>
      </c>
      <c r="K102" s="98">
        <v>193.46731914123424</v>
      </c>
      <c r="L102" s="98">
        <v>191.79199090712223</v>
      </c>
      <c r="M102" s="98">
        <v>182.16603841138576</v>
      </c>
      <c r="N102" s="98">
        <v>176.02029249434844</v>
      </c>
      <c r="O102" s="98">
        <v>171.46633313765196</v>
      </c>
      <c r="P102" s="98">
        <v>170.97544902057174</v>
      </c>
      <c r="Q102" s="98">
        <v>173.75945536962857</v>
      </c>
      <c r="R102" s="98">
        <v>178.93047459823347</v>
      </c>
      <c r="S102" s="98">
        <v>186.19252325711241</v>
      </c>
      <c r="T102" s="98">
        <v>197.82330542011533</v>
      </c>
      <c r="U102" s="98">
        <v>177.9304316393887</v>
      </c>
      <c r="V102" s="98">
        <v>177.61766545603271</v>
      </c>
      <c r="W102" s="98">
        <v>188.99041402188865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51.985333418941622</v>
      </c>
      <c r="C105" s="117">
        <f t="shared" si="35"/>
        <v>51.091819884241524</v>
      </c>
      <c r="D105" s="117">
        <f t="shared" si="35"/>
        <v>52.034533677512556</v>
      </c>
      <c r="E105" s="117">
        <f t="shared" si="35"/>
        <v>51.527493926579211</v>
      </c>
      <c r="F105" s="117">
        <f t="shared" si="35"/>
        <v>51.177410578652207</v>
      </c>
      <c r="G105" s="117">
        <f t="shared" si="35"/>
        <v>51.036339249793578</v>
      </c>
      <c r="H105" s="117">
        <f t="shared" si="35"/>
        <v>47.956981396868244</v>
      </c>
      <c r="I105" s="117">
        <f t="shared" si="35"/>
        <v>48.292479389417245</v>
      </c>
      <c r="J105" s="117">
        <f t="shared" si="35"/>
        <v>47.564937981263625</v>
      </c>
      <c r="K105" s="117">
        <f t="shared" si="35"/>
        <v>45.578353815968583</v>
      </c>
      <c r="L105" s="117">
        <f t="shared" si="35"/>
        <v>44.666003571441898</v>
      </c>
      <c r="M105" s="117">
        <f t="shared" si="35"/>
        <v>43.400093852301765</v>
      </c>
      <c r="N105" s="117">
        <f t="shared" si="35"/>
        <v>38.950425443070891</v>
      </c>
      <c r="O105" s="117">
        <f t="shared" si="35"/>
        <v>35.50861760578465</v>
      </c>
      <c r="P105" s="117">
        <f t="shared" si="35"/>
        <v>32.287880075272874</v>
      </c>
      <c r="Q105" s="117">
        <f t="shared" si="35"/>
        <v>30.664268569432959</v>
      </c>
      <c r="R105" s="117">
        <f t="shared" ref="R105:V105" si="36">R106+R109+R111+R120</f>
        <v>30.177368340389393</v>
      </c>
      <c r="S105" s="117">
        <f t="shared" si="36"/>
        <v>32.423432298896678</v>
      </c>
      <c r="T105" s="117">
        <f t="shared" si="36"/>
        <v>34.759073035974133</v>
      </c>
      <c r="U105" s="117">
        <f t="shared" si="36"/>
        <v>30.656547120776708</v>
      </c>
      <c r="V105" s="117">
        <f t="shared" si="36"/>
        <v>30.540888266708293</v>
      </c>
      <c r="W105" s="117">
        <f t="shared" ref="W105" si="37">W106+W109+W111+W120</f>
        <v>30.810549452615156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51.985333418941622</v>
      </c>
      <c r="C120" s="122">
        <v>51.091819884241524</v>
      </c>
      <c r="D120" s="122">
        <v>52.034533677512556</v>
      </c>
      <c r="E120" s="122">
        <v>51.527493926579211</v>
      </c>
      <c r="F120" s="122">
        <v>51.177410578652207</v>
      </c>
      <c r="G120" s="122">
        <v>51.036339249793578</v>
      </c>
      <c r="H120" s="122">
        <v>47.956981396868244</v>
      </c>
      <c r="I120" s="122">
        <v>48.292479389417245</v>
      </c>
      <c r="J120" s="122">
        <v>47.564937981263625</v>
      </c>
      <c r="K120" s="122">
        <v>45.578353815968583</v>
      </c>
      <c r="L120" s="122">
        <v>44.666003571441898</v>
      </c>
      <c r="M120" s="122">
        <v>43.400093852301765</v>
      </c>
      <c r="N120" s="122">
        <v>38.950425443070891</v>
      </c>
      <c r="O120" s="122">
        <v>35.50861760578465</v>
      </c>
      <c r="P120" s="122">
        <v>32.287880075272874</v>
      </c>
      <c r="Q120" s="122">
        <v>30.664268569432959</v>
      </c>
      <c r="R120" s="122">
        <v>30.177368340389393</v>
      </c>
      <c r="S120" s="122">
        <v>32.423432298896678</v>
      </c>
      <c r="T120" s="122">
        <v>34.759073035974133</v>
      </c>
      <c r="U120" s="122">
        <v>30.656547120776708</v>
      </c>
      <c r="V120" s="122">
        <v>30.540888266708293</v>
      </c>
      <c r="W120" s="122">
        <v>30.810549452615156</v>
      </c>
      <c r="DA120" s="130" t="s">
        <v>2691</v>
      </c>
    </row>
    <row r="121" spans="1:105" ht="12" customHeight="1" x14ac:dyDescent="0.25">
      <c r="A121" s="97" t="s">
        <v>50</v>
      </c>
      <c r="B121" s="98">
        <v>159.16497145552498</v>
      </c>
      <c r="C121" s="98">
        <v>163.49382362957286</v>
      </c>
      <c r="D121" s="98">
        <v>168.56257388489982</v>
      </c>
      <c r="E121" s="98">
        <v>171.75831308859736</v>
      </c>
      <c r="F121" s="98">
        <v>176.18452822158957</v>
      </c>
      <c r="G121" s="98">
        <v>182.65637205189282</v>
      </c>
      <c r="H121" s="98">
        <v>189.00692668177484</v>
      </c>
      <c r="I121" s="98">
        <v>196.067466321034</v>
      </c>
      <c r="J121" s="98">
        <v>198.0254560852608</v>
      </c>
      <c r="K121" s="98">
        <v>193.70800371786649</v>
      </c>
      <c r="L121" s="98">
        <v>191.96878130704818</v>
      </c>
      <c r="M121" s="98">
        <v>182.28039417966741</v>
      </c>
      <c r="N121" s="98">
        <v>176.08838169054965</v>
      </c>
      <c r="O121" s="98">
        <v>171.49906801091734</v>
      </c>
      <c r="P121" s="98">
        <v>170.979001307695</v>
      </c>
      <c r="Q121" s="98">
        <v>173.76418856012009</v>
      </c>
      <c r="R121" s="98">
        <v>178.85610991986883</v>
      </c>
      <c r="S121" s="98">
        <v>186.04874247700238</v>
      </c>
      <c r="T121" s="98">
        <v>197.5332687166335</v>
      </c>
      <c r="U121" s="98">
        <v>177.8079733005049</v>
      </c>
      <c r="V121" s="98">
        <v>177.90067415357581</v>
      </c>
      <c r="W121" s="98">
        <v>189.72812031347229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2709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309.47634513746965</v>
      </c>
      <c r="C143" s="117">
        <f t="shared" si="49"/>
        <v>271.10058942151829</v>
      </c>
      <c r="D143" s="117">
        <f t="shared" si="49"/>
        <v>262.8309037124406</v>
      </c>
      <c r="E143" s="117">
        <f t="shared" si="49"/>
        <v>255.8110853949629</v>
      </c>
      <c r="F143" s="117">
        <f t="shared" si="49"/>
        <v>252.07987958786029</v>
      </c>
      <c r="G143" s="117">
        <f t="shared" si="49"/>
        <v>242.30588349380483</v>
      </c>
      <c r="H143" s="117">
        <f t="shared" si="49"/>
        <v>224.85029884308443</v>
      </c>
      <c r="I143" s="117">
        <f t="shared" si="49"/>
        <v>215.44668320805235</v>
      </c>
      <c r="J143" s="117">
        <f t="shared" si="49"/>
        <v>204.96588578489076</v>
      </c>
      <c r="K143" s="117">
        <f t="shared" si="49"/>
        <v>192.05132945273138</v>
      </c>
      <c r="L143" s="117">
        <f t="shared" si="49"/>
        <v>192.20621552813498</v>
      </c>
      <c r="M143" s="117">
        <f t="shared" si="49"/>
        <v>188.40551548490382</v>
      </c>
      <c r="N143" s="117">
        <f t="shared" si="49"/>
        <v>182.32045943060075</v>
      </c>
      <c r="O143" s="117">
        <f t="shared" si="49"/>
        <v>185.0938845455259</v>
      </c>
      <c r="P143" s="117">
        <f t="shared" si="49"/>
        <v>188.24108122183114</v>
      </c>
      <c r="Q143" s="117">
        <f t="shared" si="49"/>
        <v>179.30817687813558</v>
      </c>
      <c r="R143" s="117">
        <f t="shared" ref="R143:V143" si="50">R144+R146+R148+R157</f>
        <v>183.45364855241064</v>
      </c>
      <c r="S143" s="117">
        <f t="shared" si="50"/>
        <v>186.83688307510468</v>
      </c>
      <c r="T143" s="117">
        <f t="shared" si="50"/>
        <v>181.56267298564822</v>
      </c>
      <c r="U143" s="117">
        <f t="shared" si="50"/>
        <v>158.28860957098476</v>
      </c>
      <c r="V143" s="117">
        <f t="shared" si="50"/>
        <v>147.76625122640274</v>
      </c>
      <c r="W143" s="117">
        <f t="shared" ref="W143" si="51">W144+W146+W148+W157</f>
        <v>156.93094300770065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257.56284102945472</v>
      </c>
      <c r="C148" s="122">
        <v>224.21564294094875</v>
      </c>
      <c r="D148" s="122">
        <v>215.15611281350772</v>
      </c>
      <c r="E148" s="122">
        <v>208.03196085640778</v>
      </c>
      <c r="F148" s="122">
        <v>203.66859431025151</v>
      </c>
      <c r="G148" s="122">
        <v>194.09907988220223</v>
      </c>
      <c r="H148" s="122">
        <v>177.76081800448253</v>
      </c>
      <c r="I148" s="122">
        <v>168.15459989248629</v>
      </c>
      <c r="J148" s="122">
        <v>158.53674060261656</v>
      </c>
      <c r="K148" s="122">
        <v>146.83672359103554</v>
      </c>
      <c r="L148" s="122">
        <v>146.97739455183984</v>
      </c>
      <c r="M148" s="122">
        <v>144.41797835639059</v>
      </c>
      <c r="N148" s="122">
        <v>139.64812211431175</v>
      </c>
      <c r="O148" s="122">
        <v>143.97776132268305</v>
      </c>
      <c r="P148" s="122">
        <v>147.49725658484837</v>
      </c>
      <c r="Q148" s="122">
        <v>139.8307936251334</v>
      </c>
      <c r="R148" s="122">
        <v>143.47507302414104</v>
      </c>
      <c r="S148" s="122">
        <v>145.68356992469705</v>
      </c>
      <c r="T148" s="122">
        <v>139.52477466002327</v>
      </c>
      <c r="U148" s="122">
        <v>122.79519455611421</v>
      </c>
      <c r="V148" s="122">
        <v>114.63991009749816</v>
      </c>
      <c r="W148" s="122">
        <v>121.88628878929974</v>
      </c>
      <c r="DA148" s="130" t="s">
        <v>2717</v>
      </c>
    </row>
    <row r="149" spans="1:105" ht="12" customHeight="1" x14ac:dyDescent="0.25">
      <c r="A149" s="97" t="s">
        <v>124</v>
      </c>
      <c r="B149" s="98">
        <v>297.55838453070135</v>
      </c>
      <c r="C149" s="98">
        <v>292.95851721320417</v>
      </c>
      <c r="D149" s="98">
        <v>292.02007663915902</v>
      </c>
      <c r="E149" s="98">
        <v>277.35952187397777</v>
      </c>
      <c r="F149" s="98">
        <v>278.57156237840002</v>
      </c>
      <c r="G149" s="98">
        <v>292.24588774828209</v>
      </c>
      <c r="H149" s="98">
        <v>284.14899593497631</v>
      </c>
      <c r="I149" s="98">
        <v>289.82461311333338</v>
      </c>
      <c r="J149" s="98">
        <v>293.18939262556034</v>
      </c>
      <c r="K149" s="98">
        <v>287.51620808926504</v>
      </c>
      <c r="L149" s="98">
        <v>298.50144052102081</v>
      </c>
      <c r="M149" s="98">
        <v>302.32661718930689</v>
      </c>
      <c r="N149" s="98">
        <v>299.26559331464028</v>
      </c>
      <c r="O149" s="98">
        <v>307.89092742746953</v>
      </c>
      <c r="P149" s="98">
        <v>301.72600985974339</v>
      </c>
      <c r="Q149" s="98">
        <v>287.63740999909254</v>
      </c>
      <c r="R149" s="98">
        <v>290.88637989419749</v>
      </c>
      <c r="S149" s="98">
        <v>298.33496932959827</v>
      </c>
      <c r="T149" s="98">
        <v>295.13307443886453</v>
      </c>
      <c r="U149" s="98">
        <v>277.15774573672189</v>
      </c>
      <c r="V149" s="98">
        <v>275.43156657948992</v>
      </c>
      <c r="W149" s="98">
        <v>294.87569535796422</v>
      </c>
      <c r="DA149" s="63" t="s">
        <v>2718</v>
      </c>
    </row>
    <row r="150" spans="1:105" ht="12" customHeight="1" x14ac:dyDescent="0.25">
      <c r="A150" s="97" t="s">
        <v>123</v>
      </c>
      <c r="B150" s="98">
        <v>33.526183976557846</v>
      </c>
      <c r="C150" s="98">
        <v>64.446103936733536</v>
      </c>
      <c r="D150" s="98">
        <v>26.974751040683532</v>
      </c>
      <c r="E150" s="98">
        <v>16.355638188752952</v>
      </c>
      <c r="F150" s="98">
        <v>21.81908901636659</v>
      </c>
      <c r="G150" s="98">
        <v>22.915864333709919</v>
      </c>
      <c r="H150" s="98">
        <v>29.603477176619606</v>
      </c>
      <c r="I150" s="98">
        <v>25.810789273372315</v>
      </c>
      <c r="J150" s="98">
        <v>24.817401825155759</v>
      </c>
      <c r="K150" s="98">
        <v>23.297658570590784</v>
      </c>
      <c r="L150" s="98">
        <v>23.505135900180775</v>
      </c>
      <c r="M150" s="98">
        <v>34.015131755549717</v>
      </c>
      <c r="N150" s="98">
        <v>24.090285131366663</v>
      </c>
      <c r="O150" s="98">
        <v>17.29028371438061</v>
      </c>
      <c r="P150" s="98">
        <v>29.436035665982391</v>
      </c>
      <c r="Q150" s="98">
        <v>9.5087701704888268</v>
      </c>
      <c r="R150" s="98">
        <v>12.832800269477005</v>
      </c>
      <c r="S150" s="98">
        <v>20.401618116226526</v>
      </c>
      <c r="T150" s="98">
        <v>22.767223949311216</v>
      </c>
      <c r="U150" s="98">
        <v>26.169615469457977</v>
      </c>
      <c r="V150" s="98">
        <v>21.584244390321253</v>
      </c>
      <c r="W150" s="98">
        <v>19.737044407878205</v>
      </c>
      <c r="DA150" s="63" t="s">
        <v>2719</v>
      </c>
    </row>
    <row r="151" spans="1:105" ht="12" customHeight="1" x14ac:dyDescent="0.25">
      <c r="A151" s="100" t="s">
        <v>50</v>
      </c>
      <c r="B151" s="101">
        <v>33.526183976557846</v>
      </c>
      <c r="C151" s="101">
        <v>64.446103936733536</v>
      </c>
      <c r="D151" s="101">
        <v>26.974751040683532</v>
      </c>
      <c r="E151" s="101">
        <v>16.355638188752952</v>
      </c>
      <c r="F151" s="101">
        <v>21.81908901636659</v>
      </c>
      <c r="G151" s="101">
        <v>22.915864333709919</v>
      </c>
      <c r="H151" s="101">
        <v>29.603477176619606</v>
      </c>
      <c r="I151" s="101">
        <v>25.810789273372315</v>
      </c>
      <c r="J151" s="101">
        <v>24.817401825155759</v>
      </c>
      <c r="K151" s="101">
        <v>23.297658570590784</v>
      </c>
      <c r="L151" s="101">
        <v>23.505135900180775</v>
      </c>
      <c r="M151" s="101">
        <v>34.015131755549717</v>
      </c>
      <c r="N151" s="101">
        <v>24.090285131366663</v>
      </c>
      <c r="O151" s="101">
        <v>17.29028371438061</v>
      </c>
      <c r="P151" s="101">
        <v>29.436035665982391</v>
      </c>
      <c r="Q151" s="101">
        <v>9.5087701704888268</v>
      </c>
      <c r="R151" s="101">
        <v>12.832800269477005</v>
      </c>
      <c r="S151" s="101">
        <v>20.401618116226526</v>
      </c>
      <c r="T151" s="101">
        <v>22.767223949311216</v>
      </c>
      <c r="U151" s="101">
        <v>26.169615469457977</v>
      </c>
      <c r="V151" s="101">
        <v>21.584244390321253</v>
      </c>
      <c r="W151" s="101">
        <v>19.737044407878205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51.913504108014955</v>
      </c>
      <c r="C157" s="122">
        <v>46.884946480569532</v>
      </c>
      <c r="D157" s="122">
        <v>47.674790898932876</v>
      </c>
      <c r="E157" s="122">
        <v>47.779124538555124</v>
      </c>
      <c r="F157" s="122">
        <v>48.411285277608776</v>
      </c>
      <c r="G157" s="122">
        <v>48.206803611602602</v>
      </c>
      <c r="H157" s="122">
        <v>47.089480838601887</v>
      </c>
      <c r="I157" s="122">
        <v>47.29208331556606</v>
      </c>
      <c r="J157" s="122">
        <v>46.429145182274198</v>
      </c>
      <c r="K157" s="122">
        <v>45.214605861695851</v>
      </c>
      <c r="L157" s="122">
        <v>45.228820976295133</v>
      </c>
      <c r="M157" s="122">
        <v>43.987537128513218</v>
      </c>
      <c r="N157" s="122">
        <v>42.672337316288989</v>
      </c>
      <c r="O157" s="122">
        <v>41.116123222842852</v>
      </c>
      <c r="P157" s="122">
        <v>40.743824636982772</v>
      </c>
      <c r="Q157" s="122">
        <v>39.477383253002188</v>
      </c>
      <c r="R157" s="122">
        <v>39.978575528269609</v>
      </c>
      <c r="S157" s="122">
        <v>41.153313150407634</v>
      </c>
      <c r="T157" s="122">
        <v>42.037898325624944</v>
      </c>
      <c r="U157" s="122">
        <v>35.493415014870557</v>
      </c>
      <c r="V157" s="122">
        <v>33.126341128904592</v>
      </c>
      <c r="W157" s="122">
        <v>35.044654218400893</v>
      </c>
      <c r="DA157" s="130" t="s">
        <v>2726</v>
      </c>
    </row>
    <row r="158" spans="1:105" ht="12" customHeight="1" x14ac:dyDescent="0.25">
      <c r="A158" s="97" t="s">
        <v>50</v>
      </c>
      <c r="B158" s="98">
        <v>159.16497145552495</v>
      </c>
      <c r="C158" s="98">
        <v>163.15954592115153</v>
      </c>
      <c r="D158" s="98">
        <v>167.87034405863429</v>
      </c>
      <c r="E158" s="98">
        <v>170.89609065332962</v>
      </c>
      <c r="F158" s="98">
        <v>175.31071310370126</v>
      </c>
      <c r="G158" s="98">
        <v>181.92258809491321</v>
      </c>
      <c r="H158" s="98">
        <v>188.70717315012092</v>
      </c>
      <c r="I158" s="98">
        <v>196.01173973234515</v>
      </c>
      <c r="J158" s="98">
        <v>197.92613826048719</v>
      </c>
      <c r="K158" s="98">
        <v>193.56747450389548</v>
      </c>
      <c r="L158" s="98">
        <v>191.84262610868404</v>
      </c>
      <c r="M158" s="98">
        <v>182.20933189516961</v>
      </c>
      <c r="N158" s="98">
        <v>176.04934656088807</v>
      </c>
      <c r="O158" s="98">
        <v>171.48349911193995</v>
      </c>
      <c r="P158" s="98">
        <v>170.96125261846319</v>
      </c>
      <c r="Q158" s="98">
        <v>173.74025778976059</v>
      </c>
      <c r="R158" s="98">
        <v>178.77628895273523</v>
      </c>
      <c r="S158" s="98">
        <v>185.83734630086309</v>
      </c>
      <c r="T158" s="98">
        <v>197.32585283937993</v>
      </c>
      <c r="U158" s="98">
        <v>177.70080788108871</v>
      </c>
      <c r="V158" s="98">
        <v>177.7367819895272</v>
      </c>
      <c r="W158" s="98">
        <v>189.51175286920949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309.47837436407093</v>
      </c>
      <c r="C161" s="117">
        <f t="shared" si="54"/>
        <v>274.17773710315123</v>
      </c>
      <c r="D161" s="117">
        <f t="shared" si="54"/>
        <v>267.82327725679511</v>
      </c>
      <c r="E161" s="117">
        <f t="shared" si="54"/>
        <v>257.50807886648357</v>
      </c>
      <c r="F161" s="117">
        <f t="shared" si="54"/>
        <v>253.07196652047779</v>
      </c>
      <c r="G161" s="117">
        <f t="shared" si="54"/>
        <v>242.81701254014297</v>
      </c>
      <c r="H161" s="117">
        <f t="shared" si="54"/>
        <v>222.57571138663414</v>
      </c>
      <c r="I161" s="117">
        <f t="shared" si="54"/>
        <v>214.52655301325228</v>
      </c>
      <c r="J161" s="117">
        <f t="shared" si="54"/>
        <v>205.45408662153446</v>
      </c>
      <c r="K161" s="117">
        <f t="shared" si="54"/>
        <v>192.57937334442096</v>
      </c>
      <c r="L161" s="117">
        <f t="shared" si="54"/>
        <v>192.95018944673137</v>
      </c>
      <c r="M161" s="117">
        <f t="shared" si="54"/>
        <v>188.82877959102774</v>
      </c>
      <c r="N161" s="117">
        <f t="shared" si="54"/>
        <v>182.68651364989057</v>
      </c>
      <c r="O161" s="117">
        <f t="shared" si="54"/>
        <v>186.7007335610212</v>
      </c>
      <c r="P161" s="117">
        <f t="shared" si="54"/>
        <v>189.0494281803858</v>
      </c>
      <c r="Q161" s="117">
        <f t="shared" si="54"/>
        <v>186.48949045652773</v>
      </c>
      <c r="R161" s="117">
        <f t="shared" ref="R161:V161" si="55">R162+R164+R166+R175</f>
        <v>191.25153265109057</v>
      </c>
      <c r="S161" s="117">
        <f t="shared" si="55"/>
        <v>192.42212676805306</v>
      </c>
      <c r="T161" s="117">
        <f t="shared" si="55"/>
        <v>180.7911592895131</v>
      </c>
      <c r="U161" s="117">
        <f t="shared" si="55"/>
        <v>154.98725487379394</v>
      </c>
      <c r="V161" s="117">
        <f t="shared" si="55"/>
        <v>145.0569590390102</v>
      </c>
      <c r="W161" s="117">
        <f t="shared" ref="W161" si="56">W162+W164+W166+W175</f>
        <v>154.68538114030491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257.56538033444895</v>
      </c>
      <c r="C166" s="122">
        <v>226.77047089120742</v>
      </c>
      <c r="D166" s="122">
        <v>219.75069216708204</v>
      </c>
      <c r="E166" s="122">
        <v>209.47449120049612</v>
      </c>
      <c r="F166" s="122">
        <v>204.64263311093856</v>
      </c>
      <c r="G166" s="122">
        <v>194.75393693092616</v>
      </c>
      <c r="H166" s="122">
        <v>176.05225621195993</v>
      </c>
      <c r="I166" s="122">
        <v>167.66846758702727</v>
      </c>
      <c r="J166" s="122">
        <v>159.22654893062133</v>
      </c>
      <c r="K166" s="122">
        <v>147.4474501111537</v>
      </c>
      <c r="L166" s="122">
        <v>147.84730821695507</v>
      </c>
      <c r="M166" s="122">
        <v>145.20139155425807</v>
      </c>
      <c r="N166" s="122">
        <v>140.32795223982512</v>
      </c>
      <c r="O166" s="122">
        <v>145.29467303899287</v>
      </c>
      <c r="P166" s="122">
        <v>147.3965710313779</v>
      </c>
      <c r="Q166" s="122">
        <v>144.60678029587109</v>
      </c>
      <c r="R166" s="122">
        <v>148.93671446056285</v>
      </c>
      <c r="S166" s="122">
        <v>149.44777468285415</v>
      </c>
      <c r="T166" s="122">
        <v>138.16283090241956</v>
      </c>
      <c r="U166" s="122">
        <v>119.61254896794549</v>
      </c>
      <c r="V166" s="122">
        <v>112.01203212314219</v>
      </c>
      <c r="W166" s="122">
        <v>119.68964271482335</v>
      </c>
      <c r="DA166" s="130" t="s">
        <v>2734</v>
      </c>
    </row>
    <row r="167" spans="1:105" ht="12" customHeight="1" x14ac:dyDescent="0.25">
      <c r="A167" s="97" t="s">
        <v>124</v>
      </c>
      <c r="B167" s="98">
        <v>297.55838453070146</v>
      </c>
      <c r="C167" s="98">
        <v>293.20407616146383</v>
      </c>
      <c r="D167" s="98">
        <v>293.2280258188643</v>
      </c>
      <c r="E167" s="98">
        <v>278.86679306054486</v>
      </c>
      <c r="F167" s="98">
        <v>279.93859998990297</v>
      </c>
      <c r="G167" s="98">
        <v>293.25676955692626</v>
      </c>
      <c r="H167" s="98">
        <v>284.52203469925939</v>
      </c>
      <c r="I167" s="98">
        <v>290.04688891481521</v>
      </c>
      <c r="J167" s="98">
        <v>293.43812684139499</v>
      </c>
      <c r="K167" s="98">
        <v>287.6693073334194</v>
      </c>
      <c r="L167" s="98">
        <v>298.8040686727773</v>
      </c>
      <c r="M167" s="98">
        <v>303.07210514422286</v>
      </c>
      <c r="N167" s="98">
        <v>300.40646025560761</v>
      </c>
      <c r="O167" s="98">
        <v>311.71828257496639</v>
      </c>
      <c r="P167" s="98">
        <v>311.40976713766565</v>
      </c>
      <c r="Q167" s="98">
        <v>301.72182268839327</v>
      </c>
      <c r="R167" s="98">
        <v>304.17783027742814</v>
      </c>
      <c r="S167" s="98">
        <v>307.47617746261506</v>
      </c>
      <c r="T167" s="98">
        <v>297.91922344912552</v>
      </c>
      <c r="U167" s="98">
        <v>276.64495318941221</v>
      </c>
      <c r="V167" s="98">
        <v>273.70885317152465</v>
      </c>
      <c r="W167" s="98">
        <v>294.61854648557488</v>
      </c>
      <c r="DA167" s="63" t="s">
        <v>2735</v>
      </c>
    </row>
    <row r="168" spans="1:105" ht="12" customHeight="1" x14ac:dyDescent="0.25">
      <c r="A168" s="97" t="s">
        <v>123</v>
      </c>
      <c r="B168" s="98">
        <v>33.526183976557839</v>
      </c>
      <c r="C168" s="98">
        <v>64.446103936733564</v>
      </c>
      <c r="D168" s="98">
        <v>27.085014095211029</v>
      </c>
      <c r="E168" s="98">
        <v>16.472547374579143</v>
      </c>
      <c r="F168" s="98">
        <v>21.935751565051735</v>
      </c>
      <c r="G168" s="98">
        <v>22.991553061603476</v>
      </c>
      <c r="H168" s="98">
        <v>29.628368791954987</v>
      </c>
      <c r="I168" s="98">
        <v>25.827853823105915</v>
      </c>
      <c r="J168" s="98">
        <v>24.838485883229751</v>
      </c>
      <c r="K168" s="98">
        <v>23.311258351711466</v>
      </c>
      <c r="L168" s="98">
        <v>23.51719173358218</v>
      </c>
      <c r="M168" s="98">
        <v>34.030480727179246</v>
      </c>
      <c r="N168" s="98">
        <v>24.154069947653205</v>
      </c>
      <c r="O168" s="98">
        <v>17.591570632295344</v>
      </c>
      <c r="P168" s="98">
        <v>30.590654575658284</v>
      </c>
      <c r="Q168" s="98">
        <v>10.065790574494052</v>
      </c>
      <c r="R168" s="98">
        <v>13.317934681923221</v>
      </c>
      <c r="S168" s="98">
        <v>20.742037582074378</v>
      </c>
      <c r="T168" s="98">
        <v>22.842727757906619</v>
      </c>
      <c r="U168" s="98">
        <v>26.151611793171824</v>
      </c>
      <c r="V168" s="98">
        <v>21.469386863232405</v>
      </c>
      <c r="W168" s="98">
        <v>19.737672627187251</v>
      </c>
      <c r="DA168" s="63" t="s">
        <v>2736</v>
      </c>
    </row>
    <row r="169" spans="1:105" ht="12" customHeight="1" x14ac:dyDescent="0.25">
      <c r="A169" s="100" t="s">
        <v>50</v>
      </c>
      <c r="B169" s="101">
        <v>33.526183976557839</v>
      </c>
      <c r="C169" s="101">
        <v>64.446103936733564</v>
      </c>
      <c r="D169" s="101">
        <v>27.085014095211029</v>
      </c>
      <c r="E169" s="101">
        <v>16.472547374579143</v>
      </c>
      <c r="F169" s="101">
        <v>21.935751565051735</v>
      </c>
      <c r="G169" s="101">
        <v>22.991553061603476</v>
      </c>
      <c r="H169" s="101">
        <v>29.628368791954987</v>
      </c>
      <c r="I169" s="101">
        <v>25.827853823105915</v>
      </c>
      <c r="J169" s="101">
        <v>24.838485883229751</v>
      </c>
      <c r="K169" s="101">
        <v>23.311258351711466</v>
      </c>
      <c r="L169" s="101">
        <v>23.51719173358218</v>
      </c>
      <c r="M169" s="101">
        <v>34.030480727179246</v>
      </c>
      <c r="N169" s="101">
        <v>24.154069947653205</v>
      </c>
      <c r="O169" s="101">
        <v>17.591570632295344</v>
      </c>
      <c r="P169" s="101">
        <v>30.590654575658284</v>
      </c>
      <c r="Q169" s="101">
        <v>10.065790574494052</v>
      </c>
      <c r="R169" s="101">
        <v>13.317934681923221</v>
      </c>
      <c r="S169" s="101">
        <v>20.742037582074378</v>
      </c>
      <c r="T169" s="101">
        <v>22.842727757906619</v>
      </c>
      <c r="U169" s="101">
        <v>26.151611793171824</v>
      </c>
      <c r="V169" s="101">
        <v>21.469386863232405</v>
      </c>
      <c r="W169" s="101">
        <v>19.737672627187251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51.912994029621963</v>
      </c>
      <c r="C175" s="122">
        <v>47.407266211943785</v>
      </c>
      <c r="D175" s="122">
        <v>48.072585089713044</v>
      </c>
      <c r="E175" s="122">
        <v>48.033587665987469</v>
      </c>
      <c r="F175" s="122">
        <v>48.429333409539232</v>
      </c>
      <c r="G175" s="122">
        <v>48.063075609216817</v>
      </c>
      <c r="H175" s="122">
        <v>46.523455174674211</v>
      </c>
      <c r="I175" s="122">
        <v>46.858085426225031</v>
      </c>
      <c r="J175" s="122">
        <v>46.227537690913117</v>
      </c>
      <c r="K175" s="122">
        <v>45.131923233267273</v>
      </c>
      <c r="L175" s="122">
        <v>45.102881229776315</v>
      </c>
      <c r="M175" s="122">
        <v>43.627388036769666</v>
      </c>
      <c r="N175" s="122">
        <v>42.358561410065434</v>
      </c>
      <c r="O175" s="122">
        <v>41.406060522028341</v>
      </c>
      <c r="P175" s="122">
        <v>41.652857149007886</v>
      </c>
      <c r="Q175" s="122">
        <v>41.882710160656636</v>
      </c>
      <c r="R175" s="122">
        <v>42.31481819052771</v>
      </c>
      <c r="S175" s="122">
        <v>42.974352085198909</v>
      </c>
      <c r="T175" s="122">
        <v>42.628328387093539</v>
      </c>
      <c r="U175" s="122">
        <v>35.374705905848465</v>
      </c>
      <c r="V175" s="122">
        <v>33.044926915868004</v>
      </c>
      <c r="W175" s="122">
        <v>34.995738425481562</v>
      </c>
      <c r="DA175" s="130" t="s">
        <v>2743</v>
      </c>
    </row>
    <row r="176" spans="1:105" ht="12" customHeight="1" x14ac:dyDescent="0.25">
      <c r="A176" s="97" t="s">
        <v>50</v>
      </c>
      <c r="B176" s="98">
        <v>159.16497145552495</v>
      </c>
      <c r="C176" s="98">
        <v>163.20582533514073</v>
      </c>
      <c r="D176" s="98">
        <v>168.1203434664593</v>
      </c>
      <c r="E176" s="98">
        <v>171.21328826167172</v>
      </c>
      <c r="F176" s="98">
        <v>175.59924358712973</v>
      </c>
      <c r="G176" s="98">
        <v>182.11807776165207</v>
      </c>
      <c r="H176" s="98">
        <v>188.76996243865338</v>
      </c>
      <c r="I176" s="98">
        <v>196.03994324130591</v>
      </c>
      <c r="J176" s="98">
        <v>197.95590152897699</v>
      </c>
      <c r="K176" s="98">
        <v>193.5734838850949</v>
      </c>
      <c r="L176" s="98">
        <v>191.87186758618171</v>
      </c>
      <c r="M176" s="98">
        <v>182.26557503233667</v>
      </c>
      <c r="N176" s="98">
        <v>176.10075121635231</v>
      </c>
      <c r="O176" s="98">
        <v>171.53861574061526</v>
      </c>
      <c r="P176" s="98">
        <v>171.02093998050367</v>
      </c>
      <c r="Q176" s="98">
        <v>173.79119339276349</v>
      </c>
      <c r="R176" s="98">
        <v>178.8484895147146</v>
      </c>
      <c r="S176" s="98">
        <v>185.84221385491543</v>
      </c>
      <c r="T176" s="98">
        <v>197.02923130741647</v>
      </c>
      <c r="U176" s="98">
        <v>177.3127915311496</v>
      </c>
      <c r="V176" s="98">
        <v>177.39384982613475</v>
      </c>
      <c r="W176" s="98">
        <v>189.61676974992326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66.805282215317078</v>
      </c>
      <c r="C3" s="118">
        <f t="shared" si="0"/>
        <v>70.42252426946915</v>
      </c>
      <c r="D3" s="118">
        <f t="shared" si="0"/>
        <v>74.725536552945655</v>
      </c>
      <c r="E3" s="118">
        <f t="shared" si="0"/>
        <v>69.219300340721801</v>
      </c>
      <c r="F3" s="118">
        <f t="shared" si="0"/>
        <v>80.894074968384317</v>
      </c>
      <c r="G3" s="118">
        <f t="shared" si="0"/>
        <v>83.016063493923724</v>
      </c>
      <c r="H3" s="118">
        <f t="shared" si="0"/>
        <v>83.711399799797306</v>
      </c>
      <c r="I3" s="118">
        <f t="shared" si="0"/>
        <v>76.774074010911505</v>
      </c>
      <c r="J3" s="118">
        <f t="shared" si="0"/>
        <v>78.980195461266831</v>
      </c>
      <c r="K3" s="118">
        <f t="shared" si="0"/>
        <v>82.752270907288846</v>
      </c>
      <c r="L3" s="118">
        <f t="shared" si="0"/>
        <v>81.533038207139725</v>
      </c>
      <c r="M3" s="118">
        <f t="shared" si="0"/>
        <v>77.539926336189538</v>
      </c>
      <c r="N3" s="118">
        <f t="shared" si="0"/>
        <v>77.417077378915423</v>
      </c>
      <c r="O3" s="118">
        <f t="shared" si="0"/>
        <v>64.672227323542103</v>
      </c>
      <c r="P3" s="118">
        <f t="shared" si="0"/>
        <v>63.920723029164179</v>
      </c>
      <c r="Q3" s="118">
        <f t="shared" si="0"/>
        <v>58.500050373872732</v>
      </c>
      <c r="R3" s="118">
        <f t="shared" ref="R3:V3" si="1">R4+R7+R9+R19</f>
        <v>52.958959871774688</v>
      </c>
      <c r="S3" s="118">
        <f t="shared" si="1"/>
        <v>73.449175972284209</v>
      </c>
      <c r="T3" s="118">
        <f t="shared" si="1"/>
        <v>78.81004967963851</v>
      </c>
      <c r="U3" s="118">
        <f t="shared" si="1"/>
        <v>57.992509946926823</v>
      </c>
      <c r="V3" s="118">
        <f t="shared" si="1"/>
        <v>62.857912819409442</v>
      </c>
      <c r="W3" s="118">
        <f t="shared" ref="W3" si="2">W4+W7+W9+W19</f>
        <v>60.339549101147995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46.663956618780936</v>
      </c>
      <c r="C4" s="123">
        <f t="shared" si="3"/>
        <v>49.457821937638144</v>
      </c>
      <c r="D4" s="123">
        <f t="shared" si="3"/>
        <v>54.124166080894369</v>
      </c>
      <c r="E4" s="123">
        <f t="shared" si="3"/>
        <v>48.930844246782357</v>
      </c>
      <c r="F4" s="123">
        <f t="shared" si="3"/>
        <v>60.62071206662543</v>
      </c>
      <c r="G4" s="123">
        <f t="shared" si="3"/>
        <v>61.951635604839119</v>
      </c>
      <c r="H4" s="123">
        <f t="shared" si="3"/>
        <v>62.161881372123808</v>
      </c>
      <c r="I4" s="123">
        <f t="shared" si="3"/>
        <v>55.644907406694898</v>
      </c>
      <c r="J4" s="123">
        <f t="shared" si="3"/>
        <v>57.839645814078871</v>
      </c>
      <c r="K4" s="123">
        <f t="shared" si="3"/>
        <v>62.02932476824099</v>
      </c>
      <c r="L4" s="123">
        <f t="shared" si="3"/>
        <v>60.185464248352353</v>
      </c>
      <c r="M4" s="123">
        <f t="shared" si="3"/>
        <v>56.525471431535692</v>
      </c>
      <c r="N4" s="123">
        <f t="shared" si="3"/>
        <v>57.184371270977415</v>
      </c>
      <c r="O4" s="123">
        <f t="shared" si="3"/>
        <v>45.336302426480728</v>
      </c>
      <c r="P4" s="123">
        <f t="shared" si="3"/>
        <v>44.068734884192715</v>
      </c>
      <c r="Q4" s="123">
        <f t="shared" si="3"/>
        <v>39.187403372786981</v>
      </c>
      <c r="R4" s="123">
        <f t="shared" ref="R4:V4" si="4">SUM(R5:R6)</f>
        <v>33.911529505764754</v>
      </c>
      <c r="S4" s="123">
        <f t="shared" si="4"/>
        <v>53.993558631659361</v>
      </c>
      <c r="T4" s="123">
        <f t="shared" si="4"/>
        <v>59.337330157743047</v>
      </c>
      <c r="U4" s="123">
        <f t="shared" si="4"/>
        <v>38.84927010303501</v>
      </c>
      <c r="V4" s="123">
        <f t="shared" si="4"/>
        <v>44.197801495865122</v>
      </c>
      <c r="W4" s="123">
        <f t="shared" ref="W4" si="5">SUM(W5:W6)</f>
        <v>41.160274041570034</v>
      </c>
      <c r="DA4" s="130" t="s">
        <v>2748</v>
      </c>
    </row>
    <row r="5" spans="1:105" ht="12" customHeight="1" x14ac:dyDescent="0.25">
      <c r="A5" s="97" t="s">
        <v>51</v>
      </c>
      <c r="B5" s="99">
        <v>46.43140720991007</v>
      </c>
      <c r="C5" s="99">
        <v>49.209688151406041</v>
      </c>
      <c r="D5" s="99">
        <v>53.860142189936155</v>
      </c>
      <c r="E5" s="99">
        <v>48.706412464992127</v>
      </c>
      <c r="F5" s="99">
        <v>60.340559142878028</v>
      </c>
      <c r="G5" s="99">
        <v>61.672839984181621</v>
      </c>
      <c r="H5" s="99">
        <v>61.891353896917131</v>
      </c>
      <c r="I5" s="99">
        <v>55.403100803815605</v>
      </c>
      <c r="J5" s="99">
        <v>57.592185393332592</v>
      </c>
      <c r="K5" s="99">
        <v>61.771507254390627</v>
      </c>
      <c r="L5" s="99">
        <v>59.936123925317588</v>
      </c>
      <c r="M5" s="99">
        <v>56.286487755499891</v>
      </c>
      <c r="N5" s="99">
        <v>56.943228914218636</v>
      </c>
      <c r="O5" s="99">
        <v>45.14051679928248</v>
      </c>
      <c r="P5" s="99">
        <v>43.875676588872999</v>
      </c>
      <c r="Q5" s="99">
        <v>39.020498912730801</v>
      </c>
      <c r="R5" s="99">
        <v>33.763934322545666</v>
      </c>
      <c r="S5" s="99">
        <v>53.755566954004429</v>
      </c>
      <c r="T5" s="99">
        <v>59.069938485922613</v>
      </c>
      <c r="U5" s="99">
        <v>38.674226498348126</v>
      </c>
      <c r="V5" s="99">
        <v>43.996565702207128</v>
      </c>
      <c r="W5" s="99">
        <v>40.970954376299417</v>
      </c>
      <c r="DA5" s="63" t="s">
        <v>2749</v>
      </c>
    </row>
    <row r="6" spans="1:105" ht="12" customHeight="1" x14ac:dyDescent="0.25">
      <c r="A6" s="97" t="s">
        <v>53</v>
      </c>
      <c r="B6" s="99">
        <v>0.23254940887086656</v>
      </c>
      <c r="C6" s="99">
        <v>0.24813378623209922</v>
      </c>
      <c r="D6" s="99">
        <v>0.26402389095821693</v>
      </c>
      <c r="E6" s="99">
        <v>0.22443178179022721</v>
      </c>
      <c r="F6" s="99">
        <v>0.2801529237474043</v>
      </c>
      <c r="G6" s="99">
        <v>0.27879562065749919</v>
      </c>
      <c r="H6" s="99">
        <v>0.27052747520667625</v>
      </c>
      <c r="I6" s="99">
        <v>0.24180660287929651</v>
      </c>
      <c r="J6" s="99">
        <v>0.24746042074627542</v>
      </c>
      <c r="K6" s="99">
        <v>0.25781751385036589</v>
      </c>
      <c r="L6" s="99">
        <v>0.24934032303476322</v>
      </c>
      <c r="M6" s="99">
        <v>0.23898367603580439</v>
      </c>
      <c r="N6" s="99">
        <v>0.24114235675877668</v>
      </c>
      <c r="O6" s="99">
        <v>0.19578562719824541</v>
      </c>
      <c r="P6" s="99">
        <v>0.19305829531971466</v>
      </c>
      <c r="Q6" s="99">
        <v>0.16690446005618009</v>
      </c>
      <c r="R6" s="99">
        <v>0.14759518321908779</v>
      </c>
      <c r="S6" s="99">
        <v>0.23799167765493431</v>
      </c>
      <c r="T6" s="99">
        <v>0.26739167182043416</v>
      </c>
      <c r="U6" s="99">
        <v>0.17504360468688257</v>
      </c>
      <c r="V6" s="99">
        <v>0.20123579365799329</v>
      </c>
      <c r="W6" s="99">
        <v>0.18931966527061408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0.24798454419029367</v>
      </c>
      <c r="C7" s="123">
        <f t="shared" si="6"/>
        <v>0.31017100906142436</v>
      </c>
      <c r="D7" s="123">
        <f t="shared" si="6"/>
        <v>0.24824764074933151</v>
      </c>
      <c r="E7" s="123">
        <f t="shared" si="6"/>
        <v>0.51551125799390751</v>
      </c>
      <c r="F7" s="123">
        <f t="shared" si="6"/>
        <v>0.45660700912252222</v>
      </c>
      <c r="G7" s="123">
        <f t="shared" si="6"/>
        <v>0.70205957188367629</v>
      </c>
      <c r="H7" s="123">
        <f t="shared" si="6"/>
        <v>0.79991649214671889</v>
      </c>
      <c r="I7" s="123">
        <f t="shared" si="6"/>
        <v>0.52350009269895059</v>
      </c>
      <c r="J7" s="123">
        <f t="shared" si="6"/>
        <v>0.61126923007699119</v>
      </c>
      <c r="K7" s="123">
        <f t="shared" si="6"/>
        <v>0.95094415971435708</v>
      </c>
      <c r="L7" s="123">
        <f t="shared" si="6"/>
        <v>0.962390342749323</v>
      </c>
      <c r="M7" s="123">
        <f t="shared" si="6"/>
        <v>0.91131059738644238</v>
      </c>
      <c r="N7" s="123">
        <f t="shared" si="6"/>
        <v>0.82801132449719805</v>
      </c>
      <c r="O7" s="123">
        <f t="shared" si="6"/>
        <v>0.70254832906181353</v>
      </c>
      <c r="P7" s="123">
        <f t="shared" si="6"/>
        <v>0.52456912725591287</v>
      </c>
      <c r="Q7" s="123">
        <f t="shared" si="6"/>
        <v>0.69465336643150333</v>
      </c>
      <c r="R7" s="123">
        <f t="shared" si="6"/>
        <v>0.64256318872069729</v>
      </c>
      <c r="S7" s="123">
        <f t="shared" si="6"/>
        <v>0.7033975011788911</v>
      </c>
      <c r="T7" s="123">
        <f t="shared" si="6"/>
        <v>0.69536287418919995</v>
      </c>
      <c r="U7" s="123">
        <f t="shared" si="6"/>
        <v>0.77849011759290954</v>
      </c>
      <c r="V7" s="123">
        <f t="shared" si="6"/>
        <v>0.87568743437871521</v>
      </c>
      <c r="W7" s="123">
        <f t="shared" si="6"/>
        <v>0.89449234048740667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0.24798454419029367</v>
      </c>
      <c r="C8" s="99">
        <f>RES_hhdet_fech!C8/RES_summary!C$19</f>
        <v>0.31017100906142436</v>
      </c>
      <c r="D8" s="99">
        <f>RES_hhdet_fech!D8/RES_summary!D$19</f>
        <v>0.24824764074933151</v>
      </c>
      <c r="E8" s="99">
        <f>RES_hhdet_fech!E8/RES_summary!E$19</f>
        <v>0.51551125799390751</v>
      </c>
      <c r="F8" s="99">
        <f>RES_hhdet_fech!F8/RES_summary!F$19</f>
        <v>0.45660700912252222</v>
      </c>
      <c r="G8" s="99">
        <f>RES_hhdet_fech!G8/RES_summary!G$19</f>
        <v>0.70205957188367629</v>
      </c>
      <c r="H8" s="99">
        <f>RES_hhdet_fech!H8/RES_summary!H$19</f>
        <v>0.79991649214671889</v>
      </c>
      <c r="I8" s="99">
        <f>RES_hhdet_fech!I8/RES_summary!I$19</f>
        <v>0.52350009269895059</v>
      </c>
      <c r="J8" s="99">
        <f>RES_hhdet_fech!J8/RES_summary!J$19</f>
        <v>0.61126923007699119</v>
      </c>
      <c r="K8" s="99">
        <f>RES_hhdet_fech!K8/RES_summary!K$19</f>
        <v>0.95094415971435708</v>
      </c>
      <c r="L8" s="99">
        <f>RES_hhdet_fech!L8/RES_summary!L$19</f>
        <v>0.962390342749323</v>
      </c>
      <c r="M8" s="99">
        <f>RES_hhdet_fech!M8/RES_summary!M$19</f>
        <v>0.91131059738644238</v>
      </c>
      <c r="N8" s="99">
        <f>RES_hhdet_fech!N8/RES_summary!N$19</f>
        <v>0.82801132449719805</v>
      </c>
      <c r="O8" s="99">
        <f>RES_hhdet_fech!O8/RES_summary!O$19</f>
        <v>0.70254832906181353</v>
      </c>
      <c r="P8" s="99">
        <f>RES_hhdet_fech!P8/RES_summary!P$19</f>
        <v>0.52456912725591287</v>
      </c>
      <c r="Q8" s="99">
        <f>RES_hhdet_fech!Q8/RES_summary!Q$19</f>
        <v>0.69465336643150333</v>
      </c>
      <c r="R8" s="99">
        <f>RES_hhdet_fech!R8/RES_summary!R$19</f>
        <v>0.64256318872069729</v>
      </c>
      <c r="S8" s="99">
        <f>RES_hhdet_fech!S8/RES_summary!S$19</f>
        <v>0.7033975011788911</v>
      </c>
      <c r="T8" s="99">
        <f>RES_hhdet_fech!T8/RES_summary!T$19</f>
        <v>0.69536287418919995</v>
      </c>
      <c r="U8" s="99">
        <f>RES_hhdet_fech!U8/RES_summary!U$19</f>
        <v>0.77849011759290954</v>
      </c>
      <c r="V8" s="99">
        <f>RES_hhdet_fech!V8/RES_summary!V$19</f>
        <v>0.87568743437871521</v>
      </c>
      <c r="W8" s="99">
        <f>RES_hhdet_fech!W8/RES_summary!W$19</f>
        <v>0.89449234048740667</v>
      </c>
      <c r="DA8" s="63" t="s">
        <v>2752</v>
      </c>
    </row>
    <row r="9" spans="1:105" ht="12" customHeight="1" x14ac:dyDescent="0.25">
      <c r="A9" s="121" t="s">
        <v>55</v>
      </c>
      <c r="B9" s="123">
        <v>13.056896492411648</v>
      </c>
      <c r="C9" s="123">
        <v>13.426951860043712</v>
      </c>
      <c r="D9" s="123">
        <v>13.047631197638934</v>
      </c>
      <c r="E9" s="123">
        <v>12.408922416460992</v>
      </c>
      <c r="F9" s="123">
        <v>12.418795859826101</v>
      </c>
      <c r="G9" s="123">
        <v>12.795192454861123</v>
      </c>
      <c r="H9" s="123">
        <v>12.599485605217186</v>
      </c>
      <c r="I9" s="123">
        <v>12.425309932497379</v>
      </c>
      <c r="J9" s="123">
        <v>12.391205511905925</v>
      </c>
      <c r="K9" s="123">
        <v>11.856888740021704</v>
      </c>
      <c r="L9" s="123">
        <v>12.373555052753572</v>
      </c>
      <c r="M9" s="123">
        <v>12.324106353074889</v>
      </c>
      <c r="N9" s="123">
        <v>12.044875165564855</v>
      </c>
      <c r="O9" s="123">
        <v>12.022439976857127</v>
      </c>
      <c r="P9" s="123">
        <v>12.301408507843043</v>
      </c>
      <c r="Q9" s="123">
        <v>11.609153616602992</v>
      </c>
      <c r="R9" s="123">
        <v>11.617673209913219</v>
      </c>
      <c r="S9" s="123">
        <v>11.848891079823892</v>
      </c>
      <c r="T9" s="123">
        <v>11.705203284825972</v>
      </c>
      <c r="U9" s="123">
        <v>11.525065494596651</v>
      </c>
      <c r="V9" s="123">
        <v>11.306086371465689</v>
      </c>
      <c r="W9" s="123">
        <v>11.774944808270986</v>
      </c>
      <c r="DA9" s="130" t="s">
        <v>2753</v>
      </c>
    </row>
    <row r="10" spans="1:105" ht="12" customHeight="1" x14ac:dyDescent="0.25">
      <c r="A10" s="97" t="s">
        <v>143</v>
      </c>
      <c r="B10" s="99">
        <v>12.560968115756426</v>
      </c>
      <c r="C10" s="99">
        <v>13.491914465928646</v>
      </c>
      <c r="D10" s="99">
        <v>12.833711282302955</v>
      </c>
      <c r="E10" s="99">
        <v>12.39235327763588</v>
      </c>
      <c r="F10" s="99">
        <v>12.584416534707035</v>
      </c>
      <c r="G10" s="99">
        <v>13.107919031212122</v>
      </c>
      <c r="H10" s="99">
        <v>12.933109812210262</v>
      </c>
      <c r="I10" s="99">
        <v>12.548033228029261</v>
      </c>
      <c r="J10" s="99">
        <v>13.068545871734338</v>
      </c>
      <c r="K10" s="99">
        <v>12.551592739152239</v>
      </c>
      <c r="L10" s="99">
        <v>13.482507383774879</v>
      </c>
      <c r="M10" s="99">
        <v>12.247322334533058</v>
      </c>
      <c r="N10" s="99">
        <v>12.258319634773464</v>
      </c>
      <c r="O10" s="99">
        <v>12.252027913884898</v>
      </c>
      <c r="P10" s="99">
        <v>12.811721176519415</v>
      </c>
      <c r="Q10" s="99">
        <v>12.775426590148877</v>
      </c>
      <c r="R10" s="99">
        <v>12.599066254065372</v>
      </c>
      <c r="S10" s="99">
        <v>13.681283993124278</v>
      </c>
      <c r="T10" s="99">
        <v>12.623669945674656</v>
      </c>
      <c r="U10" s="99">
        <v>14.026657935009487</v>
      </c>
      <c r="V10" s="99">
        <v>12.091518847756486</v>
      </c>
      <c r="W10" s="99">
        <v>11.973898149136001</v>
      </c>
      <c r="DA10" s="63" t="s">
        <v>2754</v>
      </c>
    </row>
    <row r="11" spans="1:105" ht="12" customHeight="1" x14ac:dyDescent="0.25">
      <c r="A11" s="97" t="s">
        <v>124</v>
      </c>
      <c r="B11" s="99">
        <v>13.774171531674439</v>
      </c>
      <c r="C11" s="99">
        <v>13.618061279242159</v>
      </c>
      <c r="D11" s="99">
        <v>13.621920530200017</v>
      </c>
      <c r="E11" s="99">
        <v>12.95013322430111</v>
      </c>
      <c r="F11" s="99">
        <v>12.953471557834686</v>
      </c>
      <c r="G11" s="99">
        <v>13.528914165039312</v>
      </c>
      <c r="H11" s="99">
        <v>13.056261287090402</v>
      </c>
      <c r="I11" s="99">
        <v>13.239663323017821</v>
      </c>
      <c r="J11" s="99">
        <v>13.324141641075505</v>
      </c>
      <c r="K11" s="99">
        <v>13.010010879050023</v>
      </c>
      <c r="L11" s="99">
        <v>13.479674382595091</v>
      </c>
      <c r="M11" s="99">
        <v>13.604561901171948</v>
      </c>
      <c r="N11" s="99">
        <v>13.403612505389031</v>
      </c>
      <c r="O11" s="99">
        <v>13.775693875181339</v>
      </c>
      <c r="P11" s="99">
        <v>13.567384322744125</v>
      </c>
      <c r="Q11" s="99">
        <v>12.821215277156126</v>
      </c>
      <c r="R11" s="99">
        <v>12.718183244580228</v>
      </c>
      <c r="S11" s="99">
        <v>12.760335997075444</v>
      </c>
      <c r="T11" s="99">
        <v>12.600746735536736</v>
      </c>
      <c r="U11" s="99">
        <v>11.844880329723722</v>
      </c>
      <c r="V11" s="99">
        <v>11.82620705265753</v>
      </c>
      <c r="W11" s="99">
        <v>12.715275686366306</v>
      </c>
      <c r="DA11" s="63" t="s">
        <v>2755</v>
      </c>
    </row>
    <row r="12" spans="1:105" ht="12" customHeight="1" x14ac:dyDescent="0.25">
      <c r="A12" s="97" t="s">
        <v>123</v>
      </c>
      <c r="B12" s="99">
        <v>8.1064057392770703</v>
      </c>
      <c r="C12" s="99">
        <v>8.7213538072226768</v>
      </c>
      <c r="D12" s="99">
        <v>7.9597986803590226</v>
      </c>
      <c r="E12" s="99">
        <v>7.4087809271548304</v>
      </c>
      <c r="F12" s="99">
        <v>7.5789483083915279</v>
      </c>
      <c r="G12" s="99">
        <v>7.9657732246112305</v>
      </c>
      <c r="H12" s="99">
        <v>7.8972843241946222</v>
      </c>
      <c r="I12" s="99">
        <v>7.9532378322673019</v>
      </c>
      <c r="J12" s="99">
        <v>7.9956734257103124</v>
      </c>
      <c r="K12" s="99">
        <v>7.8217108104707966</v>
      </c>
      <c r="L12" s="99">
        <v>8.1261383495569035</v>
      </c>
      <c r="M12" s="99">
        <v>8.4541749655070735</v>
      </c>
      <c r="N12" s="99">
        <v>8.2401071660020175</v>
      </c>
      <c r="O12" s="99">
        <v>8.4554443356936098</v>
      </c>
      <c r="P12" s="99">
        <v>8.7397789687538747</v>
      </c>
      <c r="Q12" s="99">
        <v>8.186229367025696</v>
      </c>
      <c r="R12" s="99">
        <v>8.5467174609959056</v>
      </c>
      <c r="S12" s="99">
        <v>9.0557924862709918</v>
      </c>
      <c r="T12" s="99">
        <v>9.1706652391323829</v>
      </c>
      <c r="U12" s="99">
        <v>8.8221129973609393</v>
      </c>
      <c r="V12" s="99">
        <v>8.855389757048874</v>
      </c>
      <c r="W12" s="99">
        <v>9.6034110978610912</v>
      </c>
      <c r="DA12" s="63" t="s">
        <v>2756</v>
      </c>
    </row>
    <row r="13" spans="1:105" ht="12" customHeight="1" x14ac:dyDescent="0.25">
      <c r="A13" s="100" t="s">
        <v>50</v>
      </c>
      <c r="B13" s="102">
        <v>1.5519489044945254</v>
      </c>
      <c r="C13" s="102">
        <v>2.9826084918647733</v>
      </c>
      <c r="D13" s="102">
        <v>1.2548326749082968</v>
      </c>
      <c r="E13" s="102">
        <v>0.76554820579373961</v>
      </c>
      <c r="F13" s="102">
        <v>1.0152726462179693</v>
      </c>
      <c r="G13" s="102">
        <v>1.0608563454347391</v>
      </c>
      <c r="H13" s="102">
        <v>1.3596309906396327</v>
      </c>
      <c r="I13" s="102">
        <v>1.1794805417938137</v>
      </c>
      <c r="J13" s="102">
        <v>1.127399049805871</v>
      </c>
      <c r="K13" s="102">
        <v>1.0536676724339418</v>
      </c>
      <c r="L13" s="102">
        <v>1.0597514838131805</v>
      </c>
      <c r="M13" s="102">
        <v>1.524486187468886</v>
      </c>
      <c r="N13" s="102">
        <v>1.0776022330384287</v>
      </c>
      <c r="O13" s="102">
        <v>0.77722722630607033</v>
      </c>
      <c r="P13" s="102">
        <v>1.3327504308606644</v>
      </c>
      <c r="Q13" s="102">
        <v>0.42401842522550615</v>
      </c>
      <c r="R13" s="102">
        <v>0.55886269420340573</v>
      </c>
      <c r="S13" s="102">
        <v>0.87286149363708032</v>
      </c>
      <c r="T13" s="102">
        <v>0.97023363190337331</v>
      </c>
      <c r="U13" s="102">
        <v>1.1116466821663766</v>
      </c>
      <c r="V13" s="102">
        <v>0.92387311530896765</v>
      </c>
      <c r="W13" s="102">
        <v>0.85277093772206691</v>
      </c>
      <c r="DA13" s="131" t="s">
        <v>2757</v>
      </c>
    </row>
    <row r="14" spans="1:105" ht="12" customHeight="1" x14ac:dyDescent="0.25">
      <c r="A14" s="103" t="s">
        <v>52</v>
      </c>
      <c r="B14" s="105">
        <v>6.5544568347825463</v>
      </c>
      <c r="C14" s="105">
        <v>5.738745315357904</v>
      </c>
      <c r="D14" s="105">
        <v>6.7049660054507259</v>
      </c>
      <c r="E14" s="105">
        <v>6.6432327213610902</v>
      </c>
      <c r="F14" s="105">
        <v>6.5636756621735586</v>
      </c>
      <c r="G14" s="105">
        <v>6.904916879176489</v>
      </c>
      <c r="H14" s="105">
        <v>6.5376533335549905</v>
      </c>
      <c r="I14" s="105">
        <v>6.7737572904734886</v>
      </c>
      <c r="J14" s="105">
        <v>6.8682743759044422</v>
      </c>
      <c r="K14" s="105">
        <v>6.7680431380368544</v>
      </c>
      <c r="L14" s="105">
        <v>7.0663868657437225</v>
      </c>
      <c r="M14" s="105">
        <v>6.9296887780381882</v>
      </c>
      <c r="N14" s="105">
        <v>7.1625049329635884</v>
      </c>
      <c r="O14" s="105">
        <v>7.6782171093875391</v>
      </c>
      <c r="P14" s="105">
        <v>7.4070285378932095</v>
      </c>
      <c r="Q14" s="105">
        <v>7.7622109418001912</v>
      </c>
      <c r="R14" s="105">
        <v>7.9878547667924993</v>
      </c>
      <c r="S14" s="105">
        <v>8.1829309926339118</v>
      </c>
      <c r="T14" s="105">
        <v>8.2004316072290102</v>
      </c>
      <c r="U14" s="105">
        <v>7.7104663151945623</v>
      </c>
      <c r="V14" s="105">
        <v>7.9315166417399068</v>
      </c>
      <c r="W14" s="105">
        <v>8.7506401601390245</v>
      </c>
      <c r="DA14" s="132" t="s">
        <v>2758</v>
      </c>
    </row>
    <row r="15" spans="1:105" ht="12" customHeight="1" x14ac:dyDescent="0.25">
      <c r="A15" s="106" t="s">
        <v>122</v>
      </c>
      <c r="B15" s="102">
        <v>10.858867284472238</v>
      </c>
      <c r="C15" s="102">
        <v>13.019656194030196</v>
      </c>
      <c r="D15" s="102">
        <v>11.991975164004684</v>
      </c>
      <c r="E15" s="102">
        <v>11.143739361143945</v>
      </c>
      <c r="F15" s="102">
        <v>11.181095933459536</v>
      </c>
      <c r="G15" s="102">
        <v>11.452463787742268</v>
      </c>
      <c r="H15" s="102">
        <v>12.198448841249787</v>
      </c>
      <c r="I15" s="102">
        <v>12.012915517738444</v>
      </c>
      <c r="J15" s="102">
        <v>11.894875881617784</v>
      </c>
      <c r="K15" s="102">
        <v>11.492912870148626</v>
      </c>
      <c r="L15" s="102">
        <v>12.113310357422243</v>
      </c>
      <c r="M15" s="102">
        <v>12.618776800538203</v>
      </c>
      <c r="N15" s="102">
        <v>12.295800462323307</v>
      </c>
      <c r="O15" s="102">
        <v>12.038241366804652</v>
      </c>
      <c r="P15" s="102">
        <v>12.633577461200373</v>
      </c>
      <c r="Q15" s="102">
        <v>11.736086564854384</v>
      </c>
      <c r="R15" s="102">
        <v>12.017581051572035</v>
      </c>
      <c r="S15" s="102">
        <v>12.298181224194288</v>
      </c>
      <c r="T15" s="102">
        <v>12.402393296891926</v>
      </c>
      <c r="U15" s="102">
        <v>12.433715274082379</v>
      </c>
      <c r="V15" s="102">
        <v>12.379285820019605</v>
      </c>
      <c r="W15" s="102">
        <v>12.621097176002918</v>
      </c>
      <c r="DA15" s="131" t="s">
        <v>2759</v>
      </c>
    </row>
    <row r="16" spans="1:105" ht="12" customHeight="1" x14ac:dyDescent="0.25">
      <c r="A16" s="107" t="s">
        <v>121</v>
      </c>
      <c r="B16" s="105">
        <v>6.9984423527852977</v>
      </c>
      <c r="C16" s="105">
        <v>9.0524125704656804</v>
      </c>
      <c r="D16" s="105">
        <v>7.7893087955345477</v>
      </c>
      <c r="E16" s="105">
        <v>7.1194177663268583</v>
      </c>
      <c r="F16" s="105">
        <v>7.2694901341276763</v>
      </c>
      <c r="G16" s="105">
        <v>7.4858273820580647</v>
      </c>
      <c r="H16" s="105">
        <v>8.128858935901409</v>
      </c>
      <c r="I16" s="105">
        <v>7.9530489812698644</v>
      </c>
      <c r="J16" s="105">
        <v>7.8711336215791157</v>
      </c>
      <c r="K16" s="105">
        <v>7.6091543763486458</v>
      </c>
      <c r="L16" s="105">
        <v>8.0233428342221771</v>
      </c>
      <c r="M16" s="105">
        <v>8.5274522822723569</v>
      </c>
      <c r="N16" s="105">
        <v>8.2099324972291878</v>
      </c>
      <c r="O16" s="105">
        <v>7.9790152789727191</v>
      </c>
      <c r="P16" s="105">
        <v>8.6439779906710719</v>
      </c>
      <c r="Q16" s="105">
        <v>7.8884443010235268</v>
      </c>
      <c r="R16" s="105">
        <v>8.293220080775189</v>
      </c>
      <c r="S16" s="105">
        <v>8.8045185002137103</v>
      </c>
      <c r="T16" s="105">
        <v>9.0277167525734647</v>
      </c>
      <c r="U16" s="105">
        <v>9.2106060034578316</v>
      </c>
      <c r="V16" s="105">
        <v>9.1628698409605516</v>
      </c>
      <c r="W16" s="105">
        <v>9.3615031708019441</v>
      </c>
      <c r="DA16" s="132" t="s">
        <v>2760</v>
      </c>
    </row>
    <row r="17" spans="1:105" ht="12" customHeight="1" x14ac:dyDescent="0.25">
      <c r="A17" s="108" t="s">
        <v>53</v>
      </c>
      <c r="B17" s="99">
        <v>1.188387550252479</v>
      </c>
      <c r="C17" s="99">
        <v>2.8304969995718392</v>
      </c>
      <c r="D17" s="99">
        <v>1.0980721892116156</v>
      </c>
      <c r="E17" s="99">
        <v>0.64379329915247119</v>
      </c>
      <c r="F17" s="99">
        <v>0.87020434943724667</v>
      </c>
      <c r="G17" s="99">
        <v>0.89035708071548714</v>
      </c>
      <c r="H17" s="99">
        <v>1.2808217183941093</v>
      </c>
      <c r="I17" s="99">
        <v>1.0744085710540183</v>
      </c>
      <c r="J17" s="99">
        <v>1.0075566960317477</v>
      </c>
      <c r="K17" s="99">
        <v>0.92540432562506303</v>
      </c>
      <c r="L17" s="99">
        <v>0.94780955289996582</v>
      </c>
      <c r="M17" s="99">
        <v>1.3997215035324662</v>
      </c>
      <c r="N17" s="99">
        <v>0.98567112823568059</v>
      </c>
      <c r="O17" s="99">
        <v>0.64534380052853757</v>
      </c>
      <c r="P17" s="99">
        <v>1.2491001283639769</v>
      </c>
      <c r="Q17" s="99">
        <v>0.33852399736629751</v>
      </c>
      <c r="R17" s="99">
        <v>0.48234610145616724</v>
      </c>
      <c r="S17" s="99">
        <v>0.83042035505523781</v>
      </c>
      <c r="T17" s="99">
        <v>0.94919465083042032</v>
      </c>
      <c r="U17" s="99">
        <v>1.193763081840101</v>
      </c>
      <c r="V17" s="99">
        <v>0.98276673759625877</v>
      </c>
      <c r="W17" s="99">
        <v>0.81415957710736642</v>
      </c>
      <c r="DA17" s="63" t="s">
        <v>2761</v>
      </c>
    </row>
    <row r="18" spans="1:105" ht="12" customHeight="1" x14ac:dyDescent="0.25">
      <c r="A18" s="108" t="s">
        <v>52</v>
      </c>
      <c r="B18" s="99">
        <v>5.8100548025328198</v>
      </c>
      <c r="C18" s="99">
        <v>6.2219155708938443</v>
      </c>
      <c r="D18" s="99">
        <v>6.6912366063229314</v>
      </c>
      <c r="E18" s="99">
        <v>6.4756244671743879</v>
      </c>
      <c r="F18" s="99">
        <v>6.399285784690429</v>
      </c>
      <c r="G18" s="99">
        <v>6.5954703013425764</v>
      </c>
      <c r="H18" s="99">
        <v>6.8480372175072999</v>
      </c>
      <c r="I18" s="99">
        <v>6.8786404102158469</v>
      </c>
      <c r="J18" s="99">
        <v>6.8635769255473678</v>
      </c>
      <c r="K18" s="99">
        <v>6.6837500507235816</v>
      </c>
      <c r="L18" s="99">
        <v>7.0755332813222118</v>
      </c>
      <c r="M18" s="99">
        <v>7.1277307787398918</v>
      </c>
      <c r="N18" s="99">
        <v>7.224261368993508</v>
      </c>
      <c r="O18" s="99">
        <v>7.3336714784441819</v>
      </c>
      <c r="P18" s="99">
        <v>7.3948778623070952</v>
      </c>
      <c r="Q18" s="99">
        <v>7.5499203036572293</v>
      </c>
      <c r="R18" s="99">
        <v>7.8108739793190223</v>
      </c>
      <c r="S18" s="99">
        <v>7.9740981451584716</v>
      </c>
      <c r="T18" s="99">
        <v>8.0785221017430455</v>
      </c>
      <c r="U18" s="99">
        <v>8.0168429216177319</v>
      </c>
      <c r="V18" s="99">
        <v>8.1801031033642921</v>
      </c>
      <c r="W18" s="99">
        <v>8.5473435936945794</v>
      </c>
      <c r="DA18" s="63" t="s">
        <v>2762</v>
      </c>
    </row>
    <row r="19" spans="1:105" ht="12" customHeight="1" x14ac:dyDescent="0.25">
      <c r="A19" s="121" t="s">
        <v>54</v>
      </c>
      <c r="B19" s="123">
        <v>6.8364445599342032</v>
      </c>
      <c r="C19" s="123">
        <v>7.2275794627258767</v>
      </c>
      <c r="D19" s="123">
        <v>7.3054916336630287</v>
      </c>
      <c r="E19" s="123">
        <v>7.3640224194845434</v>
      </c>
      <c r="F19" s="123">
        <v>7.3979600328102642</v>
      </c>
      <c r="G19" s="123">
        <v>7.5671758623398162</v>
      </c>
      <c r="H19" s="123">
        <v>8.1501163303095847</v>
      </c>
      <c r="I19" s="123">
        <v>8.1803565790202626</v>
      </c>
      <c r="J19" s="123">
        <v>8.1380749052050412</v>
      </c>
      <c r="K19" s="123">
        <v>7.915113239311788</v>
      </c>
      <c r="L19" s="123">
        <v>8.0116285632844768</v>
      </c>
      <c r="M19" s="123">
        <v>7.779037954192515</v>
      </c>
      <c r="N19" s="123">
        <v>7.3598196178759583</v>
      </c>
      <c r="O19" s="123">
        <v>6.6109365911424369</v>
      </c>
      <c r="P19" s="123">
        <v>7.0260105098725081</v>
      </c>
      <c r="Q19" s="123">
        <v>7.0088400180512496</v>
      </c>
      <c r="R19" s="123">
        <v>6.7871939673760133</v>
      </c>
      <c r="S19" s="123">
        <v>6.9033287596220667</v>
      </c>
      <c r="T19" s="123">
        <v>7.0721533628802842</v>
      </c>
      <c r="U19" s="123">
        <v>6.8396842317022486</v>
      </c>
      <c r="V19" s="123">
        <v>6.4783375176999192</v>
      </c>
      <c r="W19" s="123">
        <v>6.5098379108195665</v>
      </c>
      <c r="DA19" s="130" t="s">
        <v>2763</v>
      </c>
    </row>
    <row r="20" spans="1:105" ht="12" customHeight="1" x14ac:dyDescent="0.25">
      <c r="A20" s="97" t="s">
        <v>51</v>
      </c>
      <c r="B20" s="99">
        <v>7.2597356864612399</v>
      </c>
      <c r="C20" s="99">
        <v>7.6220287637242086</v>
      </c>
      <c r="D20" s="99">
        <v>7.8183881488936775</v>
      </c>
      <c r="E20" s="99">
        <v>7.866299213107018</v>
      </c>
      <c r="F20" s="99">
        <v>8.0719899487498754</v>
      </c>
      <c r="G20" s="99">
        <v>8.3596876410133287</v>
      </c>
      <c r="H20" s="99">
        <v>8.7571671321244384</v>
      </c>
      <c r="I20" s="99">
        <v>8.9230230417656404</v>
      </c>
      <c r="J20" s="99">
        <v>9.013186744842054</v>
      </c>
      <c r="K20" s="99">
        <v>8.829738925680946</v>
      </c>
      <c r="L20" s="99">
        <v>8.6860809679371904</v>
      </c>
      <c r="M20" s="99">
        <v>8.6025905933143179</v>
      </c>
      <c r="N20" s="99">
        <v>7.9844660860825289</v>
      </c>
      <c r="O20" s="99">
        <v>7.1798469583528881</v>
      </c>
      <c r="P20" s="99">
        <v>7.5289387731655237</v>
      </c>
      <c r="Q20" s="99">
        <v>7.7686297297293487</v>
      </c>
      <c r="R20" s="99">
        <v>7.6174458413071422</v>
      </c>
      <c r="S20" s="99">
        <v>8.2253687336699475</v>
      </c>
      <c r="T20" s="99">
        <v>8.0561376046470556</v>
      </c>
      <c r="U20" s="99">
        <v>8.5823650988866618</v>
      </c>
      <c r="V20" s="99">
        <v>7.4829642527714331</v>
      </c>
      <c r="W20" s="99">
        <v>7.4436380613085182</v>
      </c>
      <c r="DA20" s="63" t="s">
        <v>2764</v>
      </c>
    </row>
    <row r="21" spans="1:105" ht="12" customHeight="1" x14ac:dyDescent="0.25">
      <c r="A21" s="97" t="s">
        <v>50</v>
      </c>
      <c r="B21" s="99">
        <v>7.3678502527165852</v>
      </c>
      <c r="C21" s="99">
        <v>7.5570930465594861</v>
      </c>
      <c r="D21" s="99">
        <v>7.7803633515176571</v>
      </c>
      <c r="E21" s="99">
        <v>7.9135639038151613</v>
      </c>
      <c r="F21" s="99">
        <v>8.0956169708518768</v>
      </c>
      <c r="G21" s="99">
        <v>8.3766736846704628</v>
      </c>
      <c r="H21" s="99">
        <v>8.6486238220508884</v>
      </c>
      <c r="I21" s="99">
        <v>8.9432084875513969</v>
      </c>
      <c r="J21" s="99">
        <v>8.9841865586236516</v>
      </c>
      <c r="K21" s="99">
        <v>8.7500955063882984</v>
      </c>
      <c r="L21" s="99">
        <v>8.6395590370165731</v>
      </c>
      <c r="M21" s="99">
        <v>8.1624371030290561</v>
      </c>
      <c r="N21" s="99">
        <v>7.8322726659806072</v>
      </c>
      <c r="O21" s="99">
        <v>7.580376765401966</v>
      </c>
      <c r="P21" s="99">
        <v>7.5140834494730226</v>
      </c>
      <c r="Q21" s="99">
        <v>7.5920716558932151</v>
      </c>
      <c r="R21" s="99">
        <v>7.7593590620539752</v>
      </c>
      <c r="S21" s="99">
        <v>8.0063632737962482</v>
      </c>
      <c r="T21" s="99">
        <v>8.4630532691511071</v>
      </c>
      <c r="U21" s="99">
        <v>7.5945460664284745</v>
      </c>
      <c r="V21" s="99">
        <v>7.5768775452936143</v>
      </c>
      <c r="W21" s="99">
        <v>8.0585232096328507</v>
      </c>
      <c r="DA21" s="63" t="s">
        <v>2765</v>
      </c>
    </row>
    <row r="22" spans="1:105" ht="12" customHeight="1" x14ac:dyDescent="0.25">
      <c r="A22" s="109" t="s">
        <v>120</v>
      </c>
      <c r="B22" s="110">
        <v>5.4356204708997726</v>
      </c>
      <c r="C22" s="110">
        <v>6.2446092714573629</v>
      </c>
      <c r="D22" s="110">
        <v>6.093488309003388</v>
      </c>
      <c r="E22" s="110">
        <v>6.1948121388026163</v>
      </c>
      <c r="F22" s="110">
        <v>6.0611111693234117</v>
      </c>
      <c r="G22" s="110">
        <v>6.1810634160938465</v>
      </c>
      <c r="H22" s="110">
        <v>7.2788181260533156</v>
      </c>
      <c r="I22" s="110">
        <v>7.0938554453263656</v>
      </c>
      <c r="J22" s="110">
        <v>6.9117262248911464</v>
      </c>
      <c r="K22" s="110">
        <v>6.5907270566156138</v>
      </c>
      <c r="L22" s="110">
        <v>6.9342643466112754</v>
      </c>
      <c r="M22" s="110">
        <v>6.3883142479485588</v>
      </c>
      <c r="N22" s="110">
        <v>6.1267025826092318</v>
      </c>
      <c r="O22" s="110">
        <v>5.2019980574814255</v>
      </c>
      <c r="P22" s="110">
        <v>5.9640661837174296</v>
      </c>
      <c r="Q22" s="110">
        <v>5.7585516838487658</v>
      </c>
      <c r="R22" s="110">
        <v>5.6986269571157653</v>
      </c>
      <c r="S22" s="110">
        <v>5.714980390956419</v>
      </c>
      <c r="T22" s="110">
        <v>6.1658694391053315</v>
      </c>
      <c r="U22" s="110">
        <v>5.8018526578605636</v>
      </c>
      <c r="V22" s="110">
        <v>5.7269012115773617</v>
      </c>
      <c r="W22" s="110">
        <v>5.7469875138036661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83.353074676445971</v>
      </c>
      <c r="C24" s="118">
        <f t="shared" si="7"/>
        <v>80.971949054971688</v>
      </c>
      <c r="D24" s="118">
        <f t="shared" si="7"/>
        <v>85.456875984180243</v>
      </c>
      <c r="E24" s="118">
        <f t="shared" si="7"/>
        <v>89.458005220304756</v>
      </c>
      <c r="F24" s="118">
        <f t="shared" si="7"/>
        <v>95.130142975137886</v>
      </c>
      <c r="G24" s="118">
        <f t="shared" si="7"/>
        <v>97.66879100103526</v>
      </c>
      <c r="H24" s="118">
        <f t="shared" si="7"/>
        <v>94.539092008715485</v>
      </c>
      <c r="I24" s="118">
        <f t="shared" si="7"/>
        <v>95.160463551499518</v>
      </c>
      <c r="J24" s="118">
        <f t="shared" si="7"/>
        <v>93.970945643666099</v>
      </c>
      <c r="K24" s="118">
        <f t="shared" si="7"/>
        <v>90.505226893283051</v>
      </c>
      <c r="L24" s="118">
        <f t="shared" si="7"/>
        <v>96.58690042266079</v>
      </c>
      <c r="M24" s="118">
        <f t="shared" si="7"/>
        <v>83.808268859322212</v>
      </c>
      <c r="N24" s="118">
        <f t="shared" si="7"/>
        <v>83.077418768766179</v>
      </c>
      <c r="O24" s="118">
        <f t="shared" si="7"/>
        <v>75.698472663107552</v>
      </c>
      <c r="P24" s="118">
        <f t="shared" si="7"/>
        <v>69.65233296916162</v>
      </c>
      <c r="Q24" s="118">
        <f t="shared" si="7"/>
        <v>70.138699686228094</v>
      </c>
      <c r="R24" s="118">
        <f t="shared" ref="R24:V24" si="8">R25+R28+R30+R39</f>
        <v>75.374044006900419</v>
      </c>
      <c r="S24" s="118">
        <f t="shared" si="8"/>
        <v>64.888152693563811</v>
      </c>
      <c r="T24" s="118">
        <f t="shared" si="8"/>
        <v>75.54133052451435</v>
      </c>
      <c r="U24" s="118">
        <f t="shared" si="8"/>
        <v>66.073508523132844</v>
      </c>
      <c r="V24" s="118">
        <f t="shared" si="8"/>
        <v>64.763420339153001</v>
      </c>
      <c r="W24" s="118">
        <f t="shared" ref="W24" si="9">W25+W28+W30+W39</f>
        <v>66.498472428110972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63.738354794860626</v>
      </c>
      <c r="C25" s="123">
        <f t="shared" si="10"/>
        <v>60.501046399935042</v>
      </c>
      <c r="D25" s="123">
        <f t="shared" si="10"/>
        <v>65.281896879222771</v>
      </c>
      <c r="E25" s="123">
        <f t="shared" si="10"/>
        <v>69.706679945240992</v>
      </c>
      <c r="F25" s="123">
        <f t="shared" si="10"/>
        <v>75.568951549876829</v>
      </c>
      <c r="G25" s="123">
        <f t="shared" si="10"/>
        <v>77.528298437198913</v>
      </c>
      <c r="H25" s="123">
        <f t="shared" si="10"/>
        <v>73.789324584094189</v>
      </c>
      <c r="I25" s="123">
        <f t="shared" si="10"/>
        <v>74.82192342741024</v>
      </c>
      <c r="J25" s="123">
        <f t="shared" si="10"/>
        <v>73.802670250300139</v>
      </c>
      <c r="K25" s="123">
        <f t="shared" si="10"/>
        <v>70.7621405240901</v>
      </c>
      <c r="L25" s="123">
        <f t="shared" si="10"/>
        <v>76.203150548574982</v>
      </c>
      <c r="M25" s="123">
        <f t="shared" si="10"/>
        <v>63.689917625283712</v>
      </c>
      <c r="N25" s="123">
        <f t="shared" si="10"/>
        <v>63.680317308501429</v>
      </c>
      <c r="O25" s="123">
        <f t="shared" si="10"/>
        <v>57.237510282176473</v>
      </c>
      <c r="P25" s="123">
        <f t="shared" si="10"/>
        <v>50.481500806213859</v>
      </c>
      <c r="Q25" s="123">
        <f t="shared" si="10"/>
        <v>51.499075062531411</v>
      </c>
      <c r="R25" s="123">
        <f t="shared" ref="R25:V25" si="11">SUM(R26:R27)</f>
        <v>56.518050456350252</v>
      </c>
      <c r="S25" s="123">
        <f t="shared" si="11"/>
        <v>45.594916561972063</v>
      </c>
      <c r="T25" s="123">
        <f t="shared" si="11"/>
        <v>56.124640364018674</v>
      </c>
      <c r="U25" s="123">
        <f t="shared" si="11"/>
        <v>47.677470519660467</v>
      </c>
      <c r="V25" s="123">
        <f t="shared" si="11"/>
        <v>46.820524192837119</v>
      </c>
      <c r="W25" s="123">
        <f t="shared" ref="W25" si="12">SUM(W26:W27)</f>
        <v>48.229012839578445</v>
      </c>
      <c r="DA25" s="130" t="s">
        <v>2768</v>
      </c>
    </row>
    <row r="26" spans="1:105" ht="12" customHeight="1" x14ac:dyDescent="0.25">
      <c r="A26" s="97" t="s">
        <v>74</v>
      </c>
      <c r="B26" s="99">
        <v>63.120837040506615</v>
      </c>
      <c r="C26" s="99">
        <v>59.914498394688131</v>
      </c>
      <c r="D26" s="99">
        <v>64.666941412249713</v>
      </c>
      <c r="E26" s="99">
        <v>69.088464090016544</v>
      </c>
      <c r="F26" s="99">
        <v>74.893315027202476</v>
      </c>
      <c r="G26" s="99">
        <v>76.851283903650355</v>
      </c>
      <c r="H26" s="99">
        <v>73.16353876412019</v>
      </c>
      <c r="I26" s="99">
        <v>74.181920269822825</v>
      </c>
      <c r="J26" s="99">
        <v>73.175038157922572</v>
      </c>
      <c r="K26" s="99">
        <v>70.172562346557498</v>
      </c>
      <c r="L26" s="99">
        <v>75.561300436708834</v>
      </c>
      <c r="M26" s="99">
        <v>63.131576651012807</v>
      </c>
      <c r="N26" s="99">
        <v>63.10516533237648</v>
      </c>
      <c r="O26" s="99">
        <v>56.690380334288008</v>
      </c>
      <c r="P26" s="99">
        <v>49.992283715078116</v>
      </c>
      <c r="Q26" s="99">
        <v>51.014919702148759</v>
      </c>
      <c r="R26" s="99">
        <v>55.979421717069513</v>
      </c>
      <c r="S26" s="99">
        <v>45.158755885005853</v>
      </c>
      <c r="T26" s="99">
        <v>55.574106313768596</v>
      </c>
      <c r="U26" s="99">
        <v>47.20838276270986</v>
      </c>
      <c r="V26" s="99">
        <v>46.349256658970852</v>
      </c>
      <c r="W26" s="99">
        <v>47.725934570529333</v>
      </c>
      <c r="DA26" s="63" t="s">
        <v>2769</v>
      </c>
    </row>
    <row r="27" spans="1:105" ht="12" customHeight="1" x14ac:dyDescent="0.25">
      <c r="A27" s="97" t="s">
        <v>53</v>
      </c>
      <c r="B27" s="99">
        <v>0.61751775435401024</v>
      </c>
      <c r="C27" s="99">
        <v>0.58654800524690942</v>
      </c>
      <c r="D27" s="99">
        <v>0.61495546697305314</v>
      </c>
      <c r="E27" s="99">
        <v>0.61821585522444999</v>
      </c>
      <c r="F27" s="99">
        <v>0.67563652267435648</v>
      </c>
      <c r="G27" s="99">
        <v>0.67701453354856245</v>
      </c>
      <c r="H27" s="99">
        <v>0.62578581997399252</v>
      </c>
      <c r="I27" s="99">
        <v>0.64000315758741699</v>
      </c>
      <c r="J27" s="99">
        <v>0.62763209237756123</v>
      </c>
      <c r="K27" s="99">
        <v>0.589578177532605</v>
      </c>
      <c r="L27" s="99">
        <v>0.64185011186614505</v>
      </c>
      <c r="M27" s="99">
        <v>0.5583409742709059</v>
      </c>
      <c r="N27" s="99">
        <v>0.57515197612494873</v>
      </c>
      <c r="O27" s="99">
        <v>0.54712994788846214</v>
      </c>
      <c r="P27" s="99">
        <v>0.48921709113573963</v>
      </c>
      <c r="Q27" s="99">
        <v>0.48415536038265194</v>
      </c>
      <c r="R27" s="99">
        <v>0.53862873928073951</v>
      </c>
      <c r="S27" s="99">
        <v>0.43616067696620958</v>
      </c>
      <c r="T27" s="99">
        <v>0.55053405025007796</v>
      </c>
      <c r="U27" s="99">
        <v>0.46908775695061022</v>
      </c>
      <c r="V27" s="99">
        <v>0.47126753386626502</v>
      </c>
      <c r="W27" s="99">
        <v>0.50307826904911479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0.24798704900252069</v>
      </c>
      <c r="C28" s="123">
        <f t="shared" si="13"/>
        <v>0.31092201880588816</v>
      </c>
      <c r="D28" s="123">
        <f t="shared" si="13"/>
        <v>0.24824098877258197</v>
      </c>
      <c r="E28" s="123">
        <f t="shared" si="13"/>
        <v>0.45300529057830141</v>
      </c>
      <c r="F28" s="123">
        <f t="shared" si="13"/>
        <v>0.3628550853633567</v>
      </c>
      <c r="G28" s="123">
        <f t="shared" si="13"/>
        <v>0.49923457502071833</v>
      </c>
      <c r="H28" s="123">
        <f t="shared" si="13"/>
        <v>0.56950030900918602</v>
      </c>
      <c r="I28" s="123">
        <f t="shared" si="13"/>
        <v>0.37712019253941598</v>
      </c>
      <c r="J28" s="123">
        <f t="shared" si="13"/>
        <v>0.48270676984507072</v>
      </c>
      <c r="K28" s="123">
        <f t="shared" si="13"/>
        <v>0.80896550590577965</v>
      </c>
      <c r="L28" s="123">
        <f t="shared" si="13"/>
        <v>0.84576277188788518</v>
      </c>
      <c r="M28" s="123">
        <f t="shared" si="13"/>
        <v>0.88422380070636886</v>
      </c>
      <c r="N28" s="123">
        <f t="shared" si="13"/>
        <v>0.86561750571349028</v>
      </c>
      <c r="O28" s="123">
        <f t="shared" si="13"/>
        <v>0.81212267767032509</v>
      </c>
      <c r="P28" s="123">
        <f t="shared" si="13"/>
        <v>0.65341338229042101</v>
      </c>
      <c r="Q28" s="123">
        <f t="shared" si="13"/>
        <v>0.92394274768808071</v>
      </c>
      <c r="R28" s="123">
        <f t="shared" si="13"/>
        <v>0.82522060888789672</v>
      </c>
      <c r="S28" s="123">
        <f t="shared" si="13"/>
        <v>0.8645238670541564</v>
      </c>
      <c r="T28" s="123">
        <f t="shared" si="13"/>
        <v>0.69942404550160842</v>
      </c>
      <c r="U28" s="123">
        <f t="shared" si="13"/>
        <v>0.69766375097498445</v>
      </c>
      <c r="V28" s="123">
        <f t="shared" si="13"/>
        <v>0.65943861502617973</v>
      </c>
      <c r="W28" s="123">
        <f t="shared" si="13"/>
        <v>0.60285142727517216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0.24798704900252069</v>
      </c>
      <c r="C29" s="99">
        <f>RES_hhdet_fech!C29/RES_summary!C$19</f>
        <v>0.31092201880588816</v>
      </c>
      <c r="D29" s="99">
        <f>RES_hhdet_fech!D29/RES_summary!D$19</f>
        <v>0.24824098877258197</v>
      </c>
      <c r="E29" s="99">
        <f>RES_hhdet_fech!E29/RES_summary!E$19</f>
        <v>0.45300529057830141</v>
      </c>
      <c r="F29" s="99">
        <f>RES_hhdet_fech!F29/RES_summary!F$19</f>
        <v>0.3628550853633567</v>
      </c>
      <c r="G29" s="99">
        <f>RES_hhdet_fech!G29/RES_summary!G$19</f>
        <v>0.49923457502071833</v>
      </c>
      <c r="H29" s="99">
        <f>RES_hhdet_fech!H29/RES_summary!H$19</f>
        <v>0.56950030900918602</v>
      </c>
      <c r="I29" s="99">
        <f>RES_hhdet_fech!I29/RES_summary!I$19</f>
        <v>0.37712019253941598</v>
      </c>
      <c r="J29" s="99">
        <f>RES_hhdet_fech!J29/RES_summary!J$19</f>
        <v>0.48270676984507072</v>
      </c>
      <c r="K29" s="99">
        <f>RES_hhdet_fech!K29/RES_summary!K$19</f>
        <v>0.80896550590577965</v>
      </c>
      <c r="L29" s="99">
        <f>RES_hhdet_fech!L29/RES_summary!L$19</f>
        <v>0.84576277188788518</v>
      </c>
      <c r="M29" s="99">
        <f>RES_hhdet_fech!M29/RES_summary!M$19</f>
        <v>0.88422380070636886</v>
      </c>
      <c r="N29" s="99">
        <f>RES_hhdet_fech!N29/RES_summary!N$19</f>
        <v>0.86561750571349028</v>
      </c>
      <c r="O29" s="99">
        <f>RES_hhdet_fech!O29/RES_summary!O$19</f>
        <v>0.81212267767032509</v>
      </c>
      <c r="P29" s="99">
        <f>RES_hhdet_fech!P29/RES_summary!P$19</f>
        <v>0.65341338229042101</v>
      </c>
      <c r="Q29" s="99">
        <f>RES_hhdet_fech!Q29/RES_summary!Q$19</f>
        <v>0.92394274768808071</v>
      </c>
      <c r="R29" s="99">
        <f>RES_hhdet_fech!R29/RES_summary!R$19</f>
        <v>0.82522060888789672</v>
      </c>
      <c r="S29" s="99">
        <f>RES_hhdet_fech!S29/RES_summary!S$19</f>
        <v>0.8645238670541564</v>
      </c>
      <c r="T29" s="99">
        <f>RES_hhdet_fech!T29/RES_summary!T$19</f>
        <v>0.69942404550160842</v>
      </c>
      <c r="U29" s="99">
        <f>RES_hhdet_fech!U29/RES_summary!U$19</f>
        <v>0.69766375097498445</v>
      </c>
      <c r="V29" s="99">
        <f>RES_hhdet_fech!V29/RES_summary!V$19</f>
        <v>0.65943861502617973</v>
      </c>
      <c r="W29" s="99">
        <f>RES_hhdet_fech!W29/RES_summary!W$19</f>
        <v>0.60285142727517216</v>
      </c>
      <c r="DA29" s="63" t="s">
        <v>2772</v>
      </c>
    </row>
    <row r="30" spans="1:105" ht="12" customHeight="1" x14ac:dyDescent="0.25">
      <c r="A30" s="121" t="s">
        <v>55</v>
      </c>
      <c r="B30" s="123">
        <v>13.300899686280326</v>
      </c>
      <c r="C30" s="123">
        <v>13.477682337185485</v>
      </c>
      <c r="D30" s="123">
        <v>13.281897358138243</v>
      </c>
      <c r="E30" s="123">
        <v>12.55500914333723</v>
      </c>
      <c r="F30" s="123">
        <v>12.50780841445528</v>
      </c>
      <c r="G30" s="123">
        <v>12.823414781515817</v>
      </c>
      <c r="H30" s="123">
        <v>12.541102476381099</v>
      </c>
      <c r="I30" s="123">
        <v>12.414312076247583</v>
      </c>
      <c r="J30" s="123">
        <v>12.274298399360376</v>
      </c>
      <c r="K30" s="123">
        <v>11.824991377518494</v>
      </c>
      <c r="L30" s="123">
        <v>12.203688557948082</v>
      </c>
      <c r="M30" s="123">
        <v>12.433441324872474</v>
      </c>
      <c r="N30" s="123">
        <v>12.011570765949456</v>
      </c>
      <c r="O30" s="123">
        <v>11.894023122559382</v>
      </c>
      <c r="P30" s="123">
        <v>12.18107761495939</v>
      </c>
      <c r="Q30" s="123">
        <v>11.50212765878867</v>
      </c>
      <c r="R30" s="123">
        <v>11.795862956570925</v>
      </c>
      <c r="S30" s="123">
        <v>12.108141249094745</v>
      </c>
      <c r="T30" s="123">
        <v>11.986850122139909</v>
      </c>
      <c r="U30" s="123">
        <v>11.509483334155242</v>
      </c>
      <c r="V30" s="123">
        <v>11.253749841623387</v>
      </c>
      <c r="W30" s="123">
        <v>11.593596864842219</v>
      </c>
      <c r="DA30" s="130" t="s">
        <v>2773</v>
      </c>
    </row>
    <row r="31" spans="1:105" ht="12" customHeight="1" x14ac:dyDescent="0.25">
      <c r="A31" s="97" t="s">
        <v>141</v>
      </c>
      <c r="B31" s="99">
        <v>13.774171531674439</v>
      </c>
      <c r="C31" s="99">
        <v>13.65837900682077</v>
      </c>
      <c r="D31" s="99">
        <v>13.68144189731265</v>
      </c>
      <c r="E31" s="99">
        <v>13.012718478967752</v>
      </c>
      <c r="F31" s="99">
        <v>13.037899370500135</v>
      </c>
      <c r="G31" s="99">
        <v>13.608412609444731</v>
      </c>
      <c r="H31" s="99">
        <v>13.099664688826239</v>
      </c>
      <c r="I31" s="99">
        <v>13.256811482872465</v>
      </c>
      <c r="J31" s="99">
        <v>13.350747463037537</v>
      </c>
      <c r="K31" s="99">
        <v>13.061566226163333</v>
      </c>
      <c r="L31" s="99">
        <v>13.520121637442093</v>
      </c>
      <c r="M31" s="99">
        <v>13.614383738415915</v>
      </c>
      <c r="N31" s="99">
        <v>13.328385741202679</v>
      </c>
      <c r="O31" s="99">
        <v>13.580451487303183</v>
      </c>
      <c r="P31" s="99">
        <v>13.490470579829408</v>
      </c>
      <c r="Q31" s="99">
        <v>12.931513166331497</v>
      </c>
      <c r="R31" s="99">
        <v>13.119383435960417</v>
      </c>
      <c r="S31" s="99">
        <v>13.363392851799571</v>
      </c>
      <c r="T31" s="99">
        <v>13.077571285734974</v>
      </c>
      <c r="U31" s="99">
        <v>12.138454754476733</v>
      </c>
      <c r="V31" s="99">
        <v>11.8580864946347</v>
      </c>
      <c r="W31" s="99">
        <v>12.478400398156207</v>
      </c>
      <c r="DA31" s="63" t="s">
        <v>2774</v>
      </c>
    </row>
    <row r="32" spans="1:105" ht="12" customHeight="1" x14ac:dyDescent="0.25">
      <c r="A32" s="97" t="s">
        <v>140</v>
      </c>
      <c r="B32" s="99">
        <v>8.1064057392770703</v>
      </c>
      <c r="C32" s="99">
        <v>8.7213538072226786</v>
      </c>
      <c r="D32" s="99">
        <v>7.9620600334284806</v>
      </c>
      <c r="E32" s="99">
        <v>7.4142094026661569</v>
      </c>
      <c r="F32" s="99">
        <v>7.5917694973601444</v>
      </c>
      <c r="G32" s="99">
        <v>7.9806270458001123</v>
      </c>
      <c r="H32" s="99">
        <v>7.9118725350424004</v>
      </c>
      <c r="I32" s="99">
        <v>7.9638820954000025</v>
      </c>
      <c r="J32" s="99">
        <v>8.0054561569132989</v>
      </c>
      <c r="K32" s="99">
        <v>7.830522370362222</v>
      </c>
      <c r="L32" s="99">
        <v>8.1296347354699403</v>
      </c>
      <c r="M32" s="99">
        <v>8.4531856197574733</v>
      </c>
      <c r="N32" s="99">
        <v>8.2220017561487619</v>
      </c>
      <c r="O32" s="99">
        <v>8.424733376434494</v>
      </c>
      <c r="P32" s="99">
        <v>8.7141856394061765</v>
      </c>
      <c r="Q32" s="99">
        <v>8.2035718263355886</v>
      </c>
      <c r="R32" s="99">
        <v>8.5923125370587581</v>
      </c>
      <c r="S32" s="99">
        <v>9.1254134776658322</v>
      </c>
      <c r="T32" s="99">
        <v>9.2381726472944141</v>
      </c>
      <c r="U32" s="99">
        <v>8.8856313933817219</v>
      </c>
      <c r="V32" s="99">
        <v>8.8926575843734135</v>
      </c>
      <c r="W32" s="99">
        <v>9.5906716206054359</v>
      </c>
      <c r="DA32" s="63" t="s">
        <v>2775</v>
      </c>
    </row>
    <row r="33" spans="1:105" ht="12" customHeight="1" x14ac:dyDescent="0.25">
      <c r="A33" s="100" t="s">
        <v>50</v>
      </c>
      <c r="B33" s="102">
        <v>1.5519489044945252</v>
      </c>
      <c r="C33" s="102">
        <v>2.9826084918647733</v>
      </c>
      <c r="D33" s="102">
        <v>1.2565156197844409</v>
      </c>
      <c r="E33" s="102">
        <v>0.7680957964740579</v>
      </c>
      <c r="F33" s="102">
        <v>1.0217054011000506</v>
      </c>
      <c r="G33" s="102">
        <v>1.0671972775272103</v>
      </c>
      <c r="H33" s="102">
        <v>1.3647496971307047</v>
      </c>
      <c r="I33" s="102">
        <v>1.1816012454047995</v>
      </c>
      <c r="J33" s="102">
        <v>1.1305517693079292</v>
      </c>
      <c r="K33" s="102">
        <v>1.0580773544290525</v>
      </c>
      <c r="L33" s="102">
        <v>1.0622935884291229</v>
      </c>
      <c r="M33" s="102">
        <v>1.5257992297846117</v>
      </c>
      <c r="N33" s="102">
        <v>1.069736860206683</v>
      </c>
      <c r="O33" s="102">
        <v>0.76355958163717996</v>
      </c>
      <c r="P33" s="102">
        <v>1.3199617575371898</v>
      </c>
      <c r="Q33" s="102">
        <v>0.42933196757241365</v>
      </c>
      <c r="R33" s="102">
        <v>0.57604204140650672</v>
      </c>
      <c r="S33" s="102">
        <v>0.90544711207547979</v>
      </c>
      <c r="T33" s="102">
        <v>1.0002215373481476</v>
      </c>
      <c r="U33" s="102">
        <v>1.1399442792357779</v>
      </c>
      <c r="V33" s="102">
        <v>0.92907966894106175</v>
      </c>
      <c r="W33" s="102">
        <v>0.83458677005177717</v>
      </c>
      <c r="DA33" s="131" t="s">
        <v>2776</v>
      </c>
    </row>
    <row r="34" spans="1:105" ht="12" customHeight="1" x14ac:dyDescent="0.25">
      <c r="A34" s="103" t="s">
        <v>52</v>
      </c>
      <c r="B34" s="105">
        <v>6.5544568347825445</v>
      </c>
      <c r="C34" s="105">
        <v>5.7387453153579058</v>
      </c>
      <c r="D34" s="105">
        <v>6.7055444136440396</v>
      </c>
      <c r="E34" s="105">
        <v>6.6461136061920989</v>
      </c>
      <c r="F34" s="105">
        <v>6.5700640962600936</v>
      </c>
      <c r="G34" s="105">
        <v>6.9134297682729029</v>
      </c>
      <c r="H34" s="105">
        <v>6.5471228379116964</v>
      </c>
      <c r="I34" s="105">
        <v>6.7822808499952023</v>
      </c>
      <c r="J34" s="105">
        <v>6.8749043876053699</v>
      </c>
      <c r="K34" s="105">
        <v>6.7724450159331688</v>
      </c>
      <c r="L34" s="105">
        <v>7.0673411470408176</v>
      </c>
      <c r="M34" s="105">
        <v>6.9273863899728623</v>
      </c>
      <c r="N34" s="105">
        <v>7.1522648959420794</v>
      </c>
      <c r="O34" s="105">
        <v>7.6611737947973131</v>
      </c>
      <c r="P34" s="105">
        <v>7.3942238818689852</v>
      </c>
      <c r="Q34" s="105">
        <v>7.7742398587631758</v>
      </c>
      <c r="R34" s="105">
        <v>8.0162704956522504</v>
      </c>
      <c r="S34" s="105">
        <v>8.2199663655903503</v>
      </c>
      <c r="T34" s="105">
        <v>8.2379511099462661</v>
      </c>
      <c r="U34" s="105">
        <v>7.7456871141459454</v>
      </c>
      <c r="V34" s="105">
        <v>7.9635779154323512</v>
      </c>
      <c r="W34" s="105">
        <v>8.7560848505536573</v>
      </c>
      <c r="DA34" s="132" t="s">
        <v>2777</v>
      </c>
    </row>
    <row r="35" spans="1:105" ht="12" customHeight="1" x14ac:dyDescent="0.25">
      <c r="A35" s="106" t="s">
        <v>122</v>
      </c>
      <c r="B35" s="102">
        <v>10.858867284472238</v>
      </c>
      <c r="C35" s="102">
        <v>13.125210193304632</v>
      </c>
      <c r="D35" s="102">
        <v>12.07859561353186</v>
      </c>
      <c r="E35" s="102">
        <v>11.211681537948568</v>
      </c>
      <c r="F35" s="102">
        <v>11.241556210720052</v>
      </c>
      <c r="G35" s="102">
        <v>11.49027949785388</v>
      </c>
      <c r="H35" s="102">
        <v>12.219555285606527</v>
      </c>
      <c r="I35" s="102">
        <v>12.02519597837798</v>
      </c>
      <c r="J35" s="102">
        <v>11.912447435665786</v>
      </c>
      <c r="K35" s="102">
        <v>11.521482550384349</v>
      </c>
      <c r="L35" s="102">
        <v>12.13518527344306</v>
      </c>
      <c r="M35" s="102">
        <v>12.624951746058601</v>
      </c>
      <c r="N35" s="102">
        <v>12.258671789856219</v>
      </c>
      <c r="O35" s="102">
        <v>11.951473194988203</v>
      </c>
      <c r="P35" s="102">
        <v>12.570695247075173</v>
      </c>
      <c r="Q35" s="102">
        <v>11.77583959861251</v>
      </c>
      <c r="R35" s="102">
        <v>12.196004987337753</v>
      </c>
      <c r="S35" s="102">
        <v>12.630575197896729</v>
      </c>
      <c r="T35" s="102">
        <v>12.679184568998116</v>
      </c>
      <c r="U35" s="102">
        <v>12.598601415278083</v>
      </c>
      <c r="V35" s="102">
        <v>12.328689693308839</v>
      </c>
      <c r="W35" s="102">
        <v>12.431290531134296</v>
      </c>
      <c r="DA35" s="131" t="s">
        <v>2778</v>
      </c>
    </row>
    <row r="36" spans="1:105" ht="12" customHeight="1" x14ac:dyDescent="0.25">
      <c r="A36" s="107" t="s">
        <v>121</v>
      </c>
      <c r="B36" s="105">
        <v>6.9984423527852986</v>
      </c>
      <c r="C36" s="105">
        <v>9.0743903564990784</v>
      </c>
      <c r="D36" s="105">
        <v>7.7994051020418613</v>
      </c>
      <c r="E36" s="105">
        <v>7.1263445497345028</v>
      </c>
      <c r="F36" s="105">
        <v>7.2804001160162004</v>
      </c>
      <c r="G36" s="105">
        <v>7.4967293311001759</v>
      </c>
      <c r="H36" s="105">
        <v>8.1413115336871016</v>
      </c>
      <c r="I36" s="105">
        <v>7.9614717368723582</v>
      </c>
      <c r="J36" s="105">
        <v>7.8772654733884879</v>
      </c>
      <c r="K36" s="105">
        <v>7.6135837460882394</v>
      </c>
      <c r="L36" s="105">
        <v>8.0242552623967729</v>
      </c>
      <c r="M36" s="105">
        <v>8.525018570481194</v>
      </c>
      <c r="N36" s="105">
        <v>8.1974131770077889</v>
      </c>
      <c r="O36" s="105">
        <v>7.9587850093391381</v>
      </c>
      <c r="P36" s="105">
        <v>8.6266649474448371</v>
      </c>
      <c r="Q36" s="105">
        <v>7.8938446010036296</v>
      </c>
      <c r="R36" s="105">
        <v>8.3240436549976078</v>
      </c>
      <c r="S36" s="105">
        <v>8.8591700690609994</v>
      </c>
      <c r="T36" s="105">
        <v>9.0803314544911657</v>
      </c>
      <c r="U36" s="105">
        <v>9.2596096724728518</v>
      </c>
      <c r="V36" s="105">
        <v>9.1887938316387476</v>
      </c>
      <c r="W36" s="105">
        <v>9.3606269416834831</v>
      </c>
      <c r="DA36" s="132" t="s">
        <v>2779</v>
      </c>
    </row>
    <row r="37" spans="1:105" ht="12" customHeight="1" x14ac:dyDescent="0.25">
      <c r="A37" s="108" t="s">
        <v>53</v>
      </c>
      <c r="B37" s="99">
        <v>1.1883875502524792</v>
      </c>
      <c r="C37" s="99">
        <v>2.8511476816641075</v>
      </c>
      <c r="D37" s="99">
        <v>1.105753245691975</v>
      </c>
      <c r="E37" s="99">
        <v>0.64740338278148302</v>
      </c>
      <c r="F37" s="99">
        <v>0.87472436297434253</v>
      </c>
      <c r="G37" s="99">
        <v>0.89328613965001913</v>
      </c>
      <c r="H37" s="99">
        <v>1.283219309966668</v>
      </c>
      <c r="I37" s="99">
        <v>1.0754967623692744</v>
      </c>
      <c r="J37" s="99">
        <v>1.008953965025071</v>
      </c>
      <c r="K37" s="99">
        <v>0.92720861301827939</v>
      </c>
      <c r="L37" s="99">
        <v>0.94872829400562897</v>
      </c>
      <c r="M37" s="99">
        <v>1.3998121998914783</v>
      </c>
      <c r="N37" s="99">
        <v>0.98223722362345467</v>
      </c>
      <c r="O37" s="99">
        <v>0.6401924871433875</v>
      </c>
      <c r="P37" s="99">
        <v>1.2436429979543138</v>
      </c>
      <c r="Q37" s="99">
        <v>0.34002581658866382</v>
      </c>
      <c r="R37" s="99">
        <v>0.49062553293787581</v>
      </c>
      <c r="S37" s="99">
        <v>0.85047177849382349</v>
      </c>
      <c r="T37" s="99">
        <v>0.96653624327893883</v>
      </c>
      <c r="U37" s="99">
        <v>1.207015674351303</v>
      </c>
      <c r="V37" s="99">
        <v>0.97929261752870067</v>
      </c>
      <c r="W37" s="99">
        <v>0.8019001808308035</v>
      </c>
      <c r="DA37" s="63" t="s">
        <v>2780</v>
      </c>
    </row>
    <row r="38" spans="1:105" ht="12" customHeight="1" x14ac:dyDescent="0.25">
      <c r="A38" s="108" t="s">
        <v>52</v>
      </c>
      <c r="B38" s="99">
        <v>5.8100548025328198</v>
      </c>
      <c r="C38" s="99">
        <v>6.2232426748349701</v>
      </c>
      <c r="D38" s="99">
        <v>6.6936518563498861</v>
      </c>
      <c r="E38" s="99">
        <v>6.4789411669530192</v>
      </c>
      <c r="F38" s="99">
        <v>6.4056757530418587</v>
      </c>
      <c r="G38" s="99">
        <v>6.6034431914501575</v>
      </c>
      <c r="H38" s="99">
        <v>6.8580922237204325</v>
      </c>
      <c r="I38" s="99">
        <v>6.8859749745030845</v>
      </c>
      <c r="J38" s="99">
        <v>6.8683115083634165</v>
      </c>
      <c r="K38" s="99">
        <v>6.6863751330699621</v>
      </c>
      <c r="L38" s="99">
        <v>7.0755269683911459</v>
      </c>
      <c r="M38" s="99">
        <v>7.1252063705897157</v>
      </c>
      <c r="N38" s="99">
        <v>7.2151759533843345</v>
      </c>
      <c r="O38" s="99">
        <v>7.3185925221957513</v>
      </c>
      <c r="P38" s="99">
        <v>7.3830219494905238</v>
      </c>
      <c r="Q38" s="99">
        <v>7.5538187844149665</v>
      </c>
      <c r="R38" s="99">
        <v>7.8334181220597321</v>
      </c>
      <c r="S38" s="99">
        <v>8.0086982905671746</v>
      </c>
      <c r="T38" s="99">
        <v>8.113795211212226</v>
      </c>
      <c r="U38" s="99">
        <v>8.052593998121548</v>
      </c>
      <c r="V38" s="99">
        <v>8.2095012141100483</v>
      </c>
      <c r="W38" s="99">
        <v>8.5587267608526805</v>
      </c>
      <c r="DA38" s="63" t="s">
        <v>2781</v>
      </c>
    </row>
    <row r="39" spans="1:105" ht="12" customHeight="1" x14ac:dyDescent="0.25">
      <c r="A39" s="121" t="s">
        <v>54</v>
      </c>
      <c r="B39" s="123">
        <v>6.0658331463024995</v>
      </c>
      <c r="C39" s="123">
        <v>6.6822982990452777</v>
      </c>
      <c r="D39" s="123">
        <v>6.6448407580466506</v>
      </c>
      <c r="E39" s="123">
        <v>6.7433108411482277</v>
      </c>
      <c r="F39" s="123">
        <v>6.6905279254424226</v>
      </c>
      <c r="G39" s="123">
        <v>6.8178432072997959</v>
      </c>
      <c r="H39" s="123">
        <v>7.6391646392310086</v>
      </c>
      <c r="I39" s="123">
        <v>7.5471078553022686</v>
      </c>
      <c r="J39" s="123">
        <v>7.4112702241605231</v>
      </c>
      <c r="K39" s="123">
        <v>7.1091294857686878</v>
      </c>
      <c r="L39" s="123">
        <v>7.3342985442498403</v>
      </c>
      <c r="M39" s="123">
        <v>6.8006861084596544</v>
      </c>
      <c r="N39" s="123">
        <v>6.5199131886018007</v>
      </c>
      <c r="O39" s="123">
        <v>5.7548165807013714</v>
      </c>
      <c r="P39" s="123">
        <v>6.3363411656979496</v>
      </c>
      <c r="Q39" s="123">
        <v>6.2135542172199321</v>
      </c>
      <c r="R39" s="123">
        <v>6.2349099850913481</v>
      </c>
      <c r="S39" s="123">
        <v>6.3205710154428516</v>
      </c>
      <c r="T39" s="123">
        <v>6.730415992854164</v>
      </c>
      <c r="U39" s="123">
        <v>6.1888909183421541</v>
      </c>
      <c r="V39" s="123">
        <v>6.0297076896663038</v>
      </c>
      <c r="W39" s="123">
        <v>6.0730112964151433</v>
      </c>
      <c r="DA39" s="130" t="s">
        <v>2782</v>
      </c>
    </row>
    <row r="40" spans="1:105" ht="12" customHeight="1" x14ac:dyDescent="0.25">
      <c r="A40" s="97" t="s">
        <v>50</v>
      </c>
      <c r="B40" s="99">
        <v>7.3678502527165852</v>
      </c>
      <c r="C40" s="99">
        <v>7.5699632906084826</v>
      </c>
      <c r="D40" s="99">
        <v>7.7987399805831199</v>
      </c>
      <c r="E40" s="99">
        <v>7.9331343067967097</v>
      </c>
      <c r="F40" s="99">
        <v>8.1207649495839132</v>
      </c>
      <c r="G40" s="99">
        <v>8.3977304199378988</v>
      </c>
      <c r="H40" s="99">
        <v>8.6573862406996316</v>
      </c>
      <c r="I40" s="99">
        <v>8.9426725933811753</v>
      </c>
      <c r="J40" s="99">
        <v>8.9857489763350848</v>
      </c>
      <c r="K40" s="99">
        <v>8.7548252492084977</v>
      </c>
      <c r="L40" s="99">
        <v>8.6384832415865613</v>
      </c>
      <c r="M40" s="99">
        <v>8.155414107923928</v>
      </c>
      <c r="N40" s="99">
        <v>7.8242461219791934</v>
      </c>
      <c r="O40" s="99">
        <v>7.5727708880692459</v>
      </c>
      <c r="P40" s="99">
        <v>7.510616993439192</v>
      </c>
      <c r="Q40" s="99">
        <v>7.5908215726677488</v>
      </c>
      <c r="R40" s="99">
        <v>7.7685387265151151</v>
      </c>
      <c r="S40" s="99">
        <v>8.032913319821775</v>
      </c>
      <c r="T40" s="99">
        <v>8.4840173983164391</v>
      </c>
      <c r="U40" s="99">
        <v>7.5974380898308622</v>
      </c>
      <c r="V40" s="99">
        <v>7.5455948071026144</v>
      </c>
      <c r="W40" s="99">
        <v>7.9798809437640452</v>
      </c>
      <c r="DA40" s="63" t="s">
        <v>2783</v>
      </c>
    </row>
    <row r="41" spans="1:105" ht="12" customHeight="1" x14ac:dyDescent="0.25">
      <c r="A41" s="109" t="s">
        <v>120</v>
      </c>
      <c r="B41" s="110">
        <v>5.4356204708997717</v>
      </c>
      <c r="C41" s="110">
        <v>6.2698895682740323</v>
      </c>
      <c r="D41" s="110">
        <v>6.1216747344633831</v>
      </c>
      <c r="E41" s="110">
        <v>6.2215088589438787</v>
      </c>
      <c r="F41" s="110">
        <v>6.0886716789006909</v>
      </c>
      <c r="G41" s="110">
        <v>6.2009680199194284</v>
      </c>
      <c r="H41" s="110">
        <v>7.2864815712943649</v>
      </c>
      <c r="I41" s="110">
        <v>7.0925665826136299</v>
      </c>
      <c r="J41" s="110">
        <v>6.9130096373978267</v>
      </c>
      <c r="K41" s="110">
        <v>6.5953319959767338</v>
      </c>
      <c r="L41" s="110">
        <v>6.9332270785063956</v>
      </c>
      <c r="M41" s="110">
        <v>6.3797745329090363</v>
      </c>
      <c r="N41" s="110">
        <v>6.1120644412002143</v>
      </c>
      <c r="O41" s="110">
        <v>5.1845275664382111</v>
      </c>
      <c r="P41" s="110">
        <v>5.9658307161705517</v>
      </c>
      <c r="Q41" s="110">
        <v>5.7913196949440566</v>
      </c>
      <c r="R41" s="110">
        <v>5.7719401588089934</v>
      </c>
      <c r="S41" s="110">
        <v>5.8151442348384599</v>
      </c>
      <c r="T41" s="110">
        <v>6.2413248118793136</v>
      </c>
      <c r="U41" s="110">
        <v>5.8246136700451805</v>
      </c>
      <c r="V41" s="110">
        <v>5.671623829106295</v>
      </c>
      <c r="W41" s="110">
        <v>5.6303422967984584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83.40750156070915</v>
      </c>
      <c r="C43" s="118">
        <f t="shared" si="14"/>
        <v>87.095307312239001</v>
      </c>
      <c r="D43" s="118">
        <f t="shared" si="14"/>
        <v>85.243387495509452</v>
      </c>
      <c r="E43" s="118">
        <f t="shared" si="14"/>
        <v>91.944265559960911</v>
      </c>
      <c r="F43" s="118">
        <f t="shared" si="14"/>
        <v>100.1553653945389</v>
      </c>
      <c r="G43" s="118">
        <f t="shared" si="14"/>
        <v>101.35477210493126</v>
      </c>
      <c r="H43" s="118">
        <f t="shared" si="14"/>
        <v>96.627319794714211</v>
      </c>
      <c r="I43" s="118">
        <f t="shared" si="14"/>
        <v>97.083981517749507</v>
      </c>
      <c r="J43" s="118">
        <f t="shared" si="14"/>
        <v>95.658423326552636</v>
      </c>
      <c r="K43" s="118">
        <f t="shared" si="14"/>
        <v>94.395367968184686</v>
      </c>
      <c r="L43" s="118">
        <f t="shared" si="14"/>
        <v>99.660722138609643</v>
      </c>
      <c r="M43" s="118">
        <f t="shared" si="14"/>
        <v>87.619525565271346</v>
      </c>
      <c r="N43" s="118">
        <f t="shared" si="14"/>
        <v>80.569422940549501</v>
      </c>
      <c r="O43" s="118">
        <f t="shared" si="14"/>
        <v>76.670126504478887</v>
      </c>
      <c r="P43" s="118">
        <f t="shared" si="14"/>
        <v>72.505124452096098</v>
      </c>
      <c r="Q43" s="118">
        <f t="shared" si="14"/>
        <v>77.615870648884382</v>
      </c>
      <c r="R43" s="118">
        <f t="shared" ref="R43:V43" si="15">R44+R47+R49+R58</f>
        <v>67.645810270561981</v>
      </c>
      <c r="S43" s="118">
        <f t="shared" si="15"/>
        <v>67.749263327647299</v>
      </c>
      <c r="T43" s="118">
        <f t="shared" si="15"/>
        <v>72.617261861431786</v>
      </c>
      <c r="U43" s="118">
        <f t="shared" si="15"/>
        <v>65.76062147615356</v>
      </c>
      <c r="V43" s="118">
        <f t="shared" si="15"/>
        <v>68.752800190503223</v>
      </c>
      <c r="W43" s="118">
        <f t="shared" ref="W43" si="16">W44+W47+W49+W58</f>
        <v>66.211629982884787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65.011168307105294</v>
      </c>
      <c r="C44" s="123">
        <f t="shared" si="17"/>
        <v>66.420890484701829</v>
      </c>
      <c r="D44" s="123">
        <f t="shared" si="17"/>
        <v>65.580264731305093</v>
      </c>
      <c r="E44" s="123">
        <f t="shared" si="17"/>
        <v>72.640598743506189</v>
      </c>
      <c r="F44" s="123">
        <f t="shared" si="17"/>
        <v>80.930603625970065</v>
      </c>
      <c r="G44" s="123">
        <f t="shared" si="17"/>
        <v>81.466506319929891</v>
      </c>
      <c r="H44" s="123">
        <f t="shared" si="17"/>
        <v>75.418564917913784</v>
      </c>
      <c r="I44" s="123">
        <f t="shared" si="17"/>
        <v>76.335105185573909</v>
      </c>
      <c r="J44" s="123">
        <f t="shared" si="17"/>
        <v>74.942211417898136</v>
      </c>
      <c r="K44" s="123">
        <f t="shared" si="17"/>
        <v>74.376029659036647</v>
      </c>
      <c r="L44" s="123">
        <f t="shared" si="17"/>
        <v>79.185278467060613</v>
      </c>
      <c r="M44" s="123">
        <f t="shared" si="17"/>
        <v>67.44760264147736</v>
      </c>
      <c r="N44" s="123">
        <f t="shared" si="17"/>
        <v>61.414410899980965</v>
      </c>
      <c r="O44" s="123">
        <f t="shared" si="17"/>
        <v>58.274350284537817</v>
      </c>
      <c r="P44" s="123">
        <f t="shared" si="17"/>
        <v>53.379566091737075</v>
      </c>
      <c r="Q44" s="123">
        <f t="shared" si="17"/>
        <v>58.314303078336359</v>
      </c>
      <c r="R44" s="123">
        <f t="shared" ref="R44:V44" si="18">SUM(R45:R46)</f>
        <v>48.802395801177354</v>
      </c>
      <c r="S44" s="123">
        <f t="shared" si="18"/>
        <v>48.438680276521772</v>
      </c>
      <c r="T44" s="123">
        <f t="shared" si="18"/>
        <v>52.892045852063276</v>
      </c>
      <c r="U44" s="123">
        <f t="shared" si="18"/>
        <v>46.960843445457655</v>
      </c>
      <c r="V44" s="123">
        <f t="shared" si="18"/>
        <v>50.046251319281957</v>
      </c>
      <c r="W44" s="123">
        <f t="shared" ref="W44" si="19">SUM(W45:W46)</f>
        <v>47.583568126772541</v>
      </c>
      <c r="DA44" s="130" t="s">
        <v>2786</v>
      </c>
    </row>
    <row r="45" spans="1:105" ht="12" customHeight="1" x14ac:dyDescent="0.25">
      <c r="A45" s="97" t="s">
        <v>216</v>
      </c>
      <c r="B45" s="99">
        <v>64.412202855246804</v>
      </c>
      <c r="C45" s="99">
        <v>65.804186948045739</v>
      </c>
      <c r="D45" s="99">
        <v>64.984555650705076</v>
      </c>
      <c r="E45" s="99">
        <v>72.014725083518414</v>
      </c>
      <c r="F45" s="99">
        <v>80.225691165616809</v>
      </c>
      <c r="G45" s="99">
        <v>80.774712633659391</v>
      </c>
      <c r="H45" s="99">
        <v>74.800520292438776</v>
      </c>
      <c r="I45" s="99">
        <v>75.708118456185318</v>
      </c>
      <c r="J45" s="99">
        <v>74.332373250036511</v>
      </c>
      <c r="K45" s="99">
        <v>73.782455722669624</v>
      </c>
      <c r="L45" s="99">
        <v>78.546196972309232</v>
      </c>
      <c r="M45" s="99">
        <v>66.880106500056186</v>
      </c>
      <c r="N45" s="99">
        <v>60.882643827990989</v>
      </c>
      <c r="O45" s="99">
        <v>57.737414890281556</v>
      </c>
      <c r="P45" s="99">
        <v>52.871290211077984</v>
      </c>
      <c r="Q45" s="99">
        <v>57.765775537099479</v>
      </c>
      <c r="R45" s="99">
        <v>48.333759366889879</v>
      </c>
      <c r="S45" s="99">
        <v>47.973543331592602</v>
      </c>
      <c r="T45" s="99">
        <v>52.373471523673004</v>
      </c>
      <c r="U45" s="99">
        <v>46.498878308796002</v>
      </c>
      <c r="V45" s="99">
        <v>49.544851649672289</v>
      </c>
      <c r="W45" s="99">
        <v>47.097854930894854</v>
      </c>
      <c r="DA45" s="63" t="s">
        <v>2787</v>
      </c>
    </row>
    <row r="46" spans="1:105" ht="12" customHeight="1" x14ac:dyDescent="0.25">
      <c r="A46" s="97" t="s">
        <v>53</v>
      </c>
      <c r="B46" s="99">
        <v>0.59896545185848404</v>
      </c>
      <c r="C46" s="99">
        <v>0.61670353665608746</v>
      </c>
      <c r="D46" s="99">
        <v>0.59570908060001659</v>
      </c>
      <c r="E46" s="99">
        <v>0.62587365998777222</v>
      </c>
      <c r="F46" s="99">
        <v>0.70491246035326327</v>
      </c>
      <c r="G46" s="99">
        <v>0.69179368627049809</v>
      </c>
      <c r="H46" s="99">
        <v>0.61804462547501304</v>
      </c>
      <c r="I46" s="99">
        <v>0.62698672938858913</v>
      </c>
      <c r="J46" s="99">
        <v>0.6098381678616217</v>
      </c>
      <c r="K46" s="99">
        <v>0.59357393636702693</v>
      </c>
      <c r="L46" s="99">
        <v>0.63908149475138187</v>
      </c>
      <c r="M46" s="99">
        <v>0.56749614142117166</v>
      </c>
      <c r="N46" s="99">
        <v>0.53176707198997197</v>
      </c>
      <c r="O46" s="99">
        <v>0.53693539425625858</v>
      </c>
      <c r="P46" s="99">
        <v>0.50827588065909157</v>
      </c>
      <c r="Q46" s="99">
        <v>0.54852754123687719</v>
      </c>
      <c r="R46" s="99">
        <v>0.46863643428747342</v>
      </c>
      <c r="S46" s="99">
        <v>0.4651369449291694</v>
      </c>
      <c r="T46" s="99">
        <v>0.51857432839027373</v>
      </c>
      <c r="U46" s="99">
        <v>0.46196513666165173</v>
      </c>
      <c r="V46" s="99">
        <v>0.50139966960966997</v>
      </c>
      <c r="W46" s="99">
        <v>0.48571319587768824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0.24798683314963588</v>
      </c>
      <c r="C47" s="123">
        <f t="shared" si="20"/>
        <v>0.31012994836549673</v>
      </c>
      <c r="D47" s="123">
        <f t="shared" si="20"/>
        <v>0.24746905851398449</v>
      </c>
      <c r="E47" s="123">
        <f t="shared" si="20"/>
        <v>0.49411986941121477</v>
      </c>
      <c r="F47" s="123">
        <f t="shared" si="20"/>
        <v>0.45590856333784124</v>
      </c>
      <c r="G47" s="123">
        <f t="shared" si="20"/>
        <v>0.65398394963386708</v>
      </c>
      <c r="H47" s="123">
        <f t="shared" si="20"/>
        <v>0.73420380969722576</v>
      </c>
      <c r="I47" s="123">
        <f t="shared" si="20"/>
        <v>0.44349833178704856</v>
      </c>
      <c r="J47" s="123">
        <f t="shared" si="20"/>
        <v>0.51364383842117445</v>
      </c>
      <c r="K47" s="123">
        <f t="shared" si="20"/>
        <v>0.77716349019577058</v>
      </c>
      <c r="L47" s="123">
        <f t="shared" si="20"/>
        <v>0.76491116917975732</v>
      </c>
      <c r="M47" s="123">
        <f t="shared" si="20"/>
        <v>0.7339697430548745</v>
      </c>
      <c r="N47" s="123">
        <f t="shared" si="20"/>
        <v>0.7023233460619438</v>
      </c>
      <c r="O47" s="123">
        <f t="shared" si="20"/>
        <v>0.63842650827184833</v>
      </c>
      <c r="P47" s="123">
        <f t="shared" si="20"/>
        <v>0.55139733101189869</v>
      </c>
      <c r="Q47" s="123">
        <f t="shared" si="20"/>
        <v>0.91268697687452516</v>
      </c>
      <c r="R47" s="123">
        <f t="shared" si="20"/>
        <v>0.98423874016465862</v>
      </c>
      <c r="S47" s="123">
        <f t="shared" si="20"/>
        <v>1.161360706613302</v>
      </c>
      <c r="T47" s="123">
        <f t="shared" si="20"/>
        <v>0.93389681432558513</v>
      </c>
      <c r="U47" s="123">
        <f t="shared" si="20"/>
        <v>0.87595899770721108</v>
      </c>
      <c r="V47" s="123">
        <f t="shared" si="20"/>
        <v>0.80465192127323992</v>
      </c>
      <c r="W47" s="123">
        <f t="shared" si="20"/>
        <v>0.73238057715918969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0.24798683314963588</v>
      </c>
      <c r="C48" s="99">
        <f>RES_hhdet_fech!C48/RES_summary!C$19</f>
        <v>0.31012994836549673</v>
      </c>
      <c r="D48" s="99">
        <f>RES_hhdet_fech!D48/RES_summary!D$19</f>
        <v>0.24746905851398449</v>
      </c>
      <c r="E48" s="99">
        <f>RES_hhdet_fech!E48/RES_summary!E$19</f>
        <v>0.49411986941121477</v>
      </c>
      <c r="F48" s="99">
        <f>RES_hhdet_fech!F48/RES_summary!F$19</f>
        <v>0.45590856333784124</v>
      </c>
      <c r="G48" s="99">
        <f>RES_hhdet_fech!G48/RES_summary!G$19</f>
        <v>0.65398394963386708</v>
      </c>
      <c r="H48" s="99">
        <f>RES_hhdet_fech!H48/RES_summary!H$19</f>
        <v>0.73420380969722576</v>
      </c>
      <c r="I48" s="99">
        <f>RES_hhdet_fech!I48/RES_summary!I$19</f>
        <v>0.44349833178704856</v>
      </c>
      <c r="J48" s="99">
        <f>RES_hhdet_fech!J48/RES_summary!J$19</f>
        <v>0.51364383842117445</v>
      </c>
      <c r="K48" s="99">
        <f>RES_hhdet_fech!K48/RES_summary!K$19</f>
        <v>0.77716349019577058</v>
      </c>
      <c r="L48" s="99">
        <f>RES_hhdet_fech!L48/RES_summary!L$19</f>
        <v>0.76491116917975732</v>
      </c>
      <c r="M48" s="99">
        <f>RES_hhdet_fech!M48/RES_summary!M$19</f>
        <v>0.7339697430548745</v>
      </c>
      <c r="N48" s="99">
        <f>RES_hhdet_fech!N48/RES_summary!N$19</f>
        <v>0.7023233460619438</v>
      </c>
      <c r="O48" s="99">
        <f>RES_hhdet_fech!O48/RES_summary!O$19</f>
        <v>0.63842650827184833</v>
      </c>
      <c r="P48" s="99">
        <f>RES_hhdet_fech!P48/RES_summary!P$19</f>
        <v>0.55139733101189869</v>
      </c>
      <c r="Q48" s="99">
        <f>RES_hhdet_fech!Q48/RES_summary!Q$19</f>
        <v>0.91268697687452516</v>
      </c>
      <c r="R48" s="99">
        <f>RES_hhdet_fech!R48/RES_summary!R$19</f>
        <v>0.98423874016465862</v>
      </c>
      <c r="S48" s="99">
        <f>RES_hhdet_fech!S48/RES_summary!S$19</f>
        <v>1.161360706613302</v>
      </c>
      <c r="T48" s="99">
        <f>RES_hhdet_fech!T48/RES_summary!T$19</f>
        <v>0.93389681432558513</v>
      </c>
      <c r="U48" s="99">
        <f>RES_hhdet_fech!U48/RES_summary!U$19</f>
        <v>0.87595899770721108</v>
      </c>
      <c r="V48" s="99">
        <f>RES_hhdet_fech!V48/RES_summary!V$19</f>
        <v>0.80465192127323992</v>
      </c>
      <c r="W48" s="99">
        <f>RES_hhdet_fech!W48/RES_summary!W$19</f>
        <v>0.73238057715918969</v>
      </c>
      <c r="DA48" s="63" t="s">
        <v>2790</v>
      </c>
    </row>
    <row r="49" spans="1:105" ht="12" customHeight="1" x14ac:dyDescent="0.25">
      <c r="A49" s="121" t="s">
        <v>55</v>
      </c>
      <c r="B49" s="123">
        <v>12.082513067117171</v>
      </c>
      <c r="C49" s="123">
        <v>13.696121104961396</v>
      </c>
      <c r="D49" s="123">
        <v>12.792558399122617</v>
      </c>
      <c r="E49" s="123">
        <v>12.092658522220409</v>
      </c>
      <c r="F49" s="123">
        <v>12.103236300426238</v>
      </c>
      <c r="G49" s="123">
        <v>12.429870728815731</v>
      </c>
      <c r="H49" s="123">
        <v>12.828508225741091</v>
      </c>
      <c r="I49" s="123">
        <v>12.742017787978988</v>
      </c>
      <c r="J49" s="123">
        <v>12.776572575838856</v>
      </c>
      <c r="K49" s="123">
        <v>12.124099839188386</v>
      </c>
      <c r="L49" s="123">
        <v>12.373527706868819</v>
      </c>
      <c r="M49" s="123">
        <v>12.635092831884322</v>
      </c>
      <c r="N49" s="123">
        <v>11.930537661680368</v>
      </c>
      <c r="O49" s="123">
        <v>12.003017519323045</v>
      </c>
      <c r="P49" s="123">
        <v>12.248366249657732</v>
      </c>
      <c r="Q49" s="123">
        <v>12.196135801967337</v>
      </c>
      <c r="R49" s="123">
        <v>11.64483989719324</v>
      </c>
      <c r="S49" s="123">
        <v>11.838355085018399</v>
      </c>
      <c r="T49" s="123">
        <v>12.055232446645537</v>
      </c>
      <c r="U49" s="123">
        <v>11.734199397749805</v>
      </c>
      <c r="V49" s="123">
        <v>11.87929171683226</v>
      </c>
      <c r="W49" s="123">
        <v>11.830763761407427</v>
      </c>
      <c r="DA49" s="130" t="s">
        <v>2791</v>
      </c>
    </row>
    <row r="50" spans="1:105" ht="12" customHeight="1" x14ac:dyDescent="0.25">
      <c r="A50" s="97" t="s">
        <v>138</v>
      </c>
      <c r="B50" s="99">
        <v>14.844713714795354</v>
      </c>
      <c r="C50" s="99">
        <v>15.449880240780896</v>
      </c>
      <c r="D50" s="99">
        <v>14.877061613770236</v>
      </c>
      <c r="E50" s="99">
        <v>14.626330404809366</v>
      </c>
      <c r="F50" s="99">
        <v>14.689752883421747</v>
      </c>
      <c r="G50" s="99">
        <v>15.097465397599741</v>
      </c>
      <c r="H50" s="99">
        <v>14.90657023566596</v>
      </c>
      <c r="I50" s="99">
        <v>15.064004331262341</v>
      </c>
      <c r="J50" s="99">
        <v>15.523881873733297</v>
      </c>
      <c r="K50" s="99">
        <v>14.849330980854443</v>
      </c>
      <c r="L50" s="99">
        <v>14.979203820174865</v>
      </c>
      <c r="M50" s="99">
        <v>14.923070518784264</v>
      </c>
      <c r="N50" s="99">
        <v>13.856680170776462</v>
      </c>
      <c r="O50" s="99">
        <v>14.957895546689745</v>
      </c>
      <c r="P50" s="99">
        <v>15.224898815745359</v>
      </c>
      <c r="Q50" s="99">
        <v>17.664850842461128</v>
      </c>
      <c r="R50" s="99">
        <v>15.096145829252444</v>
      </c>
      <c r="S50" s="99">
        <v>14.518467816454224</v>
      </c>
      <c r="T50" s="99">
        <v>14.844573769819467</v>
      </c>
      <c r="U50" s="99">
        <v>13.636478645277064</v>
      </c>
      <c r="V50" s="99">
        <v>14.387924479400969</v>
      </c>
      <c r="W50" s="99">
        <v>13.946940633407598</v>
      </c>
      <c r="DA50" s="63" t="s">
        <v>2792</v>
      </c>
    </row>
    <row r="51" spans="1:105" ht="12" customHeight="1" x14ac:dyDescent="0.25">
      <c r="A51" s="97" t="s">
        <v>137</v>
      </c>
      <c r="B51" s="99">
        <v>8.0368123955010553</v>
      </c>
      <c r="C51" s="99">
        <v>9.2243249222840191</v>
      </c>
      <c r="D51" s="99">
        <v>7.9283028403240392</v>
      </c>
      <c r="E51" s="99">
        <v>7.5642204954451255</v>
      </c>
      <c r="F51" s="99">
        <v>7.7639622644387103</v>
      </c>
      <c r="G51" s="99">
        <v>8.0013605513871031</v>
      </c>
      <c r="H51" s="99">
        <v>8.1182720102124453</v>
      </c>
      <c r="I51" s="99">
        <v>8.1063669157884384</v>
      </c>
      <c r="J51" s="99">
        <v>8.375495836830412</v>
      </c>
      <c r="K51" s="99">
        <v>8.0373647090480258</v>
      </c>
      <c r="L51" s="99">
        <v>8.1597731622445764</v>
      </c>
      <c r="M51" s="99">
        <v>8.5018259372268741</v>
      </c>
      <c r="N51" s="99">
        <v>7.8600632488229989</v>
      </c>
      <c r="O51" s="99">
        <v>8.582148735399981</v>
      </c>
      <c r="P51" s="99">
        <v>9.0726983671620847</v>
      </c>
      <c r="Q51" s="99">
        <v>10.138452033288504</v>
      </c>
      <c r="R51" s="99">
        <v>8.8150021670058081</v>
      </c>
      <c r="S51" s="99">
        <v>8.8086380749234969</v>
      </c>
      <c r="T51" s="99">
        <v>9.2819688135935472</v>
      </c>
      <c r="U51" s="99">
        <v>8.8587928283294275</v>
      </c>
      <c r="V51" s="99">
        <v>9.5513328559011477</v>
      </c>
      <c r="W51" s="99">
        <v>9.3800537807337623</v>
      </c>
      <c r="DA51" s="63" t="s">
        <v>2793</v>
      </c>
    </row>
    <row r="52" spans="1:105" ht="12" customHeight="1" x14ac:dyDescent="0.25">
      <c r="A52" s="100" t="s">
        <v>216</v>
      </c>
      <c r="B52" s="102">
        <v>1.6693310019024696</v>
      </c>
      <c r="C52" s="102">
        <v>3.3768716563240146</v>
      </c>
      <c r="D52" s="102">
        <v>1.37147319889305</v>
      </c>
      <c r="E52" s="102">
        <v>0.86465054778463146</v>
      </c>
      <c r="F52" s="102">
        <v>1.1512550901499119</v>
      </c>
      <c r="G52" s="102">
        <v>1.1813278847545514</v>
      </c>
      <c r="H52" s="102">
        <v>1.5518937779590629</v>
      </c>
      <c r="I52" s="102">
        <v>1.3296805220933561</v>
      </c>
      <c r="J52" s="102">
        <v>1.3045117716181405</v>
      </c>
      <c r="K52" s="102">
        <v>1.1881506568342344</v>
      </c>
      <c r="L52" s="102">
        <v>1.1585042227004529</v>
      </c>
      <c r="M52" s="102">
        <v>1.6831846651548337</v>
      </c>
      <c r="N52" s="102">
        <v>1.1093227655703701</v>
      </c>
      <c r="O52" s="102">
        <v>0.85044232165166989</v>
      </c>
      <c r="P52" s="102">
        <v>1.5021076490275369</v>
      </c>
      <c r="Q52" s="102">
        <v>0.7332029049522989</v>
      </c>
      <c r="R52" s="102">
        <v>0.71932248589890879</v>
      </c>
      <c r="S52" s="102">
        <v>0.96276955861534763</v>
      </c>
      <c r="T52" s="102">
        <v>1.114031504667059</v>
      </c>
      <c r="U52" s="102">
        <v>1.2378945880864858</v>
      </c>
      <c r="V52" s="102">
        <v>1.1179632519864691</v>
      </c>
      <c r="W52" s="102">
        <v>0.89670810342838847</v>
      </c>
      <c r="DA52" s="131" t="s">
        <v>2794</v>
      </c>
    </row>
    <row r="53" spans="1:105" ht="12" customHeight="1" x14ac:dyDescent="0.25">
      <c r="A53" s="103" t="s">
        <v>52</v>
      </c>
      <c r="B53" s="105">
        <v>6.3674813935985872</v>
      </c>
      <c r="C53" s="105">
        <v>5.8474532659600058</v>
      </c>
      <c r="D53" s="105">
        <v>6.5568296414309897</v>
      </c>
      <c r="E53" s="105">
        <v>6.6995699476604944</v>
      </c>
      <c r="F53" s="105">
        <v>6.6127071742887971</v>
      </c>
      <c r="G53" s="105">
        <v>6.8200326666325513</v>
      </c>
      <c r="H53" s="105">
        <v>6.5663782322533812</v>
      </c>
      <c r="I53" s="105">
        <v>6.7766863936950816</v>
      </c>
      <c r="J53" s="105">
        <v>7.0709840652122713</v>
      </c>
      <c r="K53" s="105">
        <v>6.8492140522137905</v>
      </c>
      <c r="L53" s="105">
        <v>7.001268939544123</v>
      </c>
      <c r="M53" s="105">
        <v>6.8186412720720391</v>
      </c>
      <c r="N53" s="105">
        <v>6.7507404832526294</v>
      </c>
      <c r="O53" s="105">
        <v>7.7317064137483111</v>
      </c>
      <c r="P53" s="105">
        <v>7.5705907181345475</v>
      </c>
      <c r="Q53" s="105">
        <v>9.405249128336207</v>
      </c>
      <c r="R53" s="105">
        <v>8.0956796811068994</v>
      </c>
      <c r="S53" s="105">
        <v>7.8458685163081503</v>
      </c>
      <c r="T53" s="105">
        <v>8.1679373089264899</v>
      </c>
      <c r="U53" s="105">
        <v>7.6208982402429415</v>
      </c>
      <c r="V53" s="105">
        <v>8.4333696039146773</v>
      </c>
      <c r="W53" s="105">
        <v>8.4833456773053744</v>
      </c>
      <c r="DA53" s="132" t="s">
        <v>2795</v>
      </c>
    </row>
    <row r="54" spans="1:105" ht="12" customHeight="1" x14ac:dyDescent="0.25">
      <c r="A54" s="106" t="s">
        <v>122</v>
      </c>
      <c r="B54" s="102">
        <v>10.858867284472238</v>
      </c>
      <c r="C54" s="102">
        <v>13.160869133076304</v>
      </c>
      <c r="D54" s="102">
        <v>12.119846171879262</v>
      </c>
      <c r="E54" s="102">
        <v>11.229292961733478</v>
      </c>
      <c r="F54" s="102">
        <v>11.265634821169661</v>
      </c>
      <c r="G54" s="102">
        <v>11.537799726619925</v>
      </c>
      <c r="H54" s="102">
        <v>12.26008054901145</v>
      </c>
      <c r="I54" s="102">
        <v>12.055610642178163</v>
      </c>
      <c r="J54" s="102">
        <v>11.948212856558079</v>
      </c>
      <c r="K54" s="102">
        <v>11.541005629267678</v>
      </c>
      <c r="L54" s="102">
        <v>12.127016891758604</v>
      </c>
      <c r="M54" s="102">
        <v>12.577708934451223</v>
      </c>
      <c r="N54" s="102">
        <v>12.2126900408562</v>
      </c>
      <c r="O54" s="102">
        <v>11.914559734888362</v>
      </c>
      <c r="P54" s="102">
        <v>12.475629573761708</v>
      </c>
      <c r="Q54" s="102">
        <v>11.616479523498951</v>
      </c>
      <c r="R54" s="102">
        <v>12.022108814665547</v>
      </c>
      <c r="S54" s="102">
        <v>12.503166377028071</v>
      </c>
      <c r="T54" s="102">
        <v>12.629905443443954</v>
      </c>
      <c r="U54" s="102">
        <v>12.592707495463088</v>
      </c>
      <c r="V54" s="102">
        <v>12.357853859500265</v>
      </c>
      <c r="W54" s="102">
        <v>12.442245604627761</v>
      </c>
      <c r="DA54" s="131" t="s">
        <v>2796</v>
      </c>
    </row>
    <row r="55" spans="1:105" ht="12" customHeight="1" x14ac:dyDescent="0.25">
      <c r="A55" s="107" t="s">
        <v>121</v>
      </c>
      <c r="B55" s="105">
        <v>6.9984423527852986</v>
      </c>
      <c r="C55" s="105">
        <v>9.080543699424771</v>
      </c>
      <c r="D55" s="105">
        <v>7.8017886117522641</v>
      </c>
      <c r="E55" s="105">
        <v>7.1230853392561482</v>
      </c>
      <c r="F55" s="105">
        <v>7.2773487625302193</v>
      </c>
      <c r="G55" s="105">
        <v>7.4954577116056695</v>
      </c>
      <c r="H55" s="105">
        <v>8.1424725355859167</v>
      </c>
      <c r="I55" s="105">
        <v>7.9671541419599192</v>
      </c>
      <c r="J55" s="105">
        <v>7.8871884835602435</v>
      </c>
      <c r="K55" s="105">
        <v>7.6187312255697268</v>
      </c>
      <c r="L55" s="105">
        <v>8.0260508383047586</v>
      </c>
      <c r="M55" s="105">
        <v>8.5230181253678303</v>
      </c>
      <c r="N55" s="105">
        <v>8.1952644954227605</v>
      </c>
      <c r="O55" s="105">
        <v>7.952580892875762</v>
      </c>
      <c r="P55" s="105">
        <v>8.5785399136014728</v>
      </c>
      <c r="Q55" s="105">
        <v>7.841219170755994</v>
      </c>
      <c r="R55" s="105">
        <v>8.2663992003329589</v>
      </c>
      <c r="S55" s="105">
        <v>8.8057982231814371</v>
      </c>
      <c r="T55" s="105">
        <v>9.0357150613810475</v>
      </c>
      <c r="U55" s="105">
        <v>9.220697182518057</v>
      </c>
      <c r="V55" s="105">
        <v>9.1552337916040063</v>
      </c>
      <c r="W55" s="105">
        <v>9.3355362820110681</v>
      </c>
      <c r="DA55" s="132" t="s">
        <v>2797</v>
      </c>
    </row>
    <row r="56" spans="1:105" ht="12" customHeight="1" x14ac:dyDescent="0.25">
      <c r="A56" s="108" t="s">
        <v>53</v>
      </c>
      <c r="B56" s="99">
        <v>1.1883875502524792</v>
      </c>
      <c r="C56" s="99">
        <v>2.8576403873438196</v>
      </c>
      <c r="D56" s="99">
        <v>1.1092821155545485</v>
      </c>
      <c r="E56" s="99">
        <v>0.64776219649202904</v>
      </c>
      <c r="F56" s="99">
        <v>0.87615095563143153</v>
      </c>
      <c r="G56" s="99">
        <v>0.89635368831866979</v>
      </c>
      <c r="H56" s="99">
        <v>1.2872088224774572</v>
      </c>
      <c r="I56" s="99">
        <v>1.0790943511741222</v>
      </c>
      <c r="J56" s="99">
        <v>1.0126140554515268</v>
      </c>
      <c r="K56" s="99">
        <v>0.92818374650735269</v>
      </c>
      <c r="L56" s="99">
        <v>0.9479693346559247</v>
      </c>
      <c r="M56" s="99">
        <v>1.3967796897171829</v>
      </c>
      <c r="N56" s="99">
        <v>0.98022410954484473</v>
      </c>
      <c r="O56" s="99">
        <v>0.63796278088445935</v>
      </c>
      <c r="P56" s="99">
        <v>1.2256501106738766</v>
      </c>
      <c r="Q56" s="99">
        <v>0.33376982234538854</v>
      </c>
      <c r="R56" s="99">
        <v>0.48312979524039423</v>
      </c>
      <c r="S56" s="99">
        <v>0.84376891219944894</v>
      </c>
      <c r="T56" s="99">
        <v>0.96460506428021198</v>
      </c>
      <c r="U56" s="99">
        <v>1.2083570558615737</v>
      </c>
      <c r="V56" s="99">
        <v>0.98266670137883183</v>
      </c>
      <c r="W56" s="99">
        <v>0.80370833178707346</v>
      </c>
      <c r="DA56" s="63" t="s">
        <v>2798</v>
      </c>
    </row>
    <row r="57" spans="1:105" ht="12" customHeight="1" x14ac:dyDescent="0.25">
      <c r="A57" s="108" t="s">
        <v>52</v>
      </c>
      <c r="B57" s="99">
        <v>5.8100548025328198</v>
      </c>
      <c r="C57" s="99">
        <v>6.2229033120809492</v>
      </c>
      <c r="D57" s="99">
        <v>6.6925064961977156</v>
      </c>
      <c r="E57" s="99">
        <v>6.47532314276412</v>
      </c>
      <c r="F57" s="99">
        <v>6.4011978068987867</v>
      </c>
      <c r="G57" s="99">
        <v>6.5991040232869995</v>
      </c>
      <c r="H57" s="99">
        <v>6.8552637131084611</v>
      </c>
      <c r="I57" s="99">
        <v>6.888059790785797</v>
      </c>
      <c r="J57" s="99">
        <v>6.8745744281087156</v>
      </c>
      <c r="K57" s="99">
        <v>6.6905474790623742</v>
      </c>
      <c r="L57" s="99">
        <v>7.0780815036488356</v>
      </c>
      <c r="M57" s="99">
        <v>7.126238435650647</v>
      </c>
      <c r="N57" s="99">
        <v>7.2150403858779146</v>
      </c>
      <c r="O57" s="99">
        <v>7.3146181119913019</v>
      </c>
      <c r="P57" s="99">
        <v>7.3528898029275966</v>
      </c>
      <c r="Q57" s="99">
        <v>7.5074493484106037</v>
      </c>
      <c r="R57" s="99">
        <v>7.7832694050925637</v>
      </c>
      <c r="S57" s="99">
        <v>7.9620293109819871</v>
      </c>
      <c r="T57" s="99">
        <v>8.0711099971008338</v>
      </c>
      <c r="U57" s="99">
        <v>8.0123401266564809</v>
      </c>
      <c r="V57" s="99">
        <v>8.1725670902251721</v>
      </c>
      <c r="W57" s="99">
        <v>8.5318279502239953</v>
      </c>
      <c r="DA57" s="63" t="s">
        <v>2799</v>
      </c>
    </row>
    <row r="58" spans="1:105" ht="12" customHeight="1" x14ac:dyDescent="0.25">
      <c r="A58" s="121" t="s">
        <v>54</v>
      </c>
      <c r="B58" s="123">
        <v>6.065833353337041</v>
      </c>
      <c r="C58" s="123">
        <v>6.6681657742102862</v>
      </c>
      <c r="D58" s="123">
        <v>6.6230953065677598</v>
      </c>
      <c r="E58" s="123">
        <v>6.7168884248231011</v>
      </c>
      <c r="F58" s="123">
        <v>6.6656169048047653</v>
      </c>
      <c r="G58" s="123">
        <v>6.8044111065517709</v>
      </c>
      <c r="H58" s="123">
        <v>7.6460428413621155</v>
      </c>
      <c r="I58" s="123">
        <v>7.5633602124095649</v>
      </c>
      <c r="J58" s="123">
        <v>7.4259954943944679</v>
      </c>
      <c r="K58" s="123">
        <v>7.1180749797638798</v>
      </c>
      <c r="L58" s="123">
        <v>7.3370047955004578</v>
      </c>
      <c r="M58" s="123">
        <v>6.8028603488547876</v>
      </c>
      <c r="N58" s="123">
        <v>6.5221510328262111</v>
      </c>
      <c r="O58" s="123">
        <v>5.7543321923461805</v>
      </c>
      <c r="P58" s="123">
        <v>6.3257947796893941</v>
      </c>
      <c r="Q58" s="123">
        <v>6.1927447917061649</v>
      </c>
      <c r="R58" s="123">
        <v>6.2143358320267303</v>
      </c>
      <c r="S58" s="123">
        <v>6.3108672594938193</v>
      </c>
      <c r="T58" s="123">
        <v>6.7360867483973772</v>
      </c>
      <c r="U58" s="123">
        <v>6.1896196352388868</v>
      </c>
      <c r="V58" s="123">
        <v>6.0226052331157733</v>
      </c>
      <c r="W58" s="123">
        <v>6.0649175175456342</v>
      </c>
      <c r="DA58" s="130" t="s">
        <v>2800</v>
      </c>
    </row>
    <row r="59" spans="1:105" ht="12" customHeight="1" x14ac:dyDescent="0.25">
      <c r="A59" s="97" t="s">
        <v>50</v>
      </c>
      <c r="B59" s="99">
        <v>7.3678502527165834</v>
      </c>
      <c r="C59" s="99">
        <v>7.5664258328176031</v>
      </c>
      <c r="D59" s="99">
        <v>7.7913473364612065</v>
      </c>
      <c r="E59" s="99">
        <v>7.9221380100776981</v>
      </c>
      <c r="F59" s="99">
        <v>8.1102605630908169</v>
      </c>
      <c r="G59" s="99">
        <v>8.3915206818881387</v>
      </c>
      <c r="H59" s="99">
        <v>8.6591305060373536</v>
      </c>
      <c r="I59" s="99">
        <v>8.948590107536889</v>
      </c>
      <c r="J59" s="99">
        <v>8.9904987276076511</v>
      </c>
      <c r="K59" s="99">
        <v>8.7541609186483882</v>
      </c>
      <c r="L59" s="99">
        <v>8.6334817807604978</v>
      </c>
      <c r="M59" s="99">
        <v>8.1480795702410305</v>
      </c>
      <c r="N59" s="99">
        <v>7.8190543204021559</v>
      </c>
      <c r="O59" s="99">
        <v>7.5703849055860974</v>
      </c>
      <c r="P59" s="99">
        <v>7.5093157462347024</v>
      </c>
      <c r="Q59" s="99">
        <v>7.5903496887959649</v>
      </c>
      <c r="R59" s="99">
        <v>7.7681753503415605</v>
      </c>
      <c r="S59" s="99">
        <v>8.0361622264624657</v>
      </c>
      <c r="T59" s="99">
        <v>8.4918662848641056</v>
      </c>
      <c r="U59" s="99">
        <v>7.6018178568097516</v>
      </c>
      <c r="V59" s="99">
        <v>7.5455781578212733</v>
      </c>
      <c r="W59" s="99">
        <v>7.9795792096049096</v>
      </c>
      <c r="DA59" s="63" t="s">
        <v>2801</v>
      </c>
    </row>
    <row r="60" spans="1:105" ht="12" customHeight="1" x14ac:dyDescent="0.25">
      <c r="A60" s="109" t="s">
        <v>120</v>
      </c>
      <c r="B60" s="110">
        <v>5.4356204708997726</v>
      </c>
      <c r="C60" s="110">
        <v>6.2624315860624167</v>
      </c>
      <c r="D60" s="110">
        <v>6.1103682272653206</v>
      </c>
      <c r="E60" s="110">
        <v>6.2069815732763818</v>
      </c>
      <c r="F60" s="110">
        <v>6.0767426410660947</v>
      </c>
      <c r="G60" s="110">
        <v>6.195244755878897</v>
      </c>
      <c r="H60" s="110">
        <v>7.2898052825258475</v>
      </c>
      <c r="I60" s="110">
        <v>7.0991369823167538</v>
      </c>
      <c r="J60" s="110">
        <v>6.9175861738737119</v>
      </c>
      <c r="K60" s="110">
        <v>6.5938765684347196</v>
      </c>
      <c r="L60" s="110">
        <v>6.926904164817361</v>
      </c>
      <c r="M60" s="110">
        <v>6.3700178035698229</v>
      </c>
      <c r="N60" s="110">
        <v>6.1039160660263683</v>
      </c>
      <c r="O60" s="110">
        <v>5.1780788743592181</v>
      </c>
      <c r="P60" s="110">
        <v>5.9537336347395442</v>
      </c>
      <c r="Q60" s="110">
        <v>5.7748069963233863</v>
      </c>
      <c r="R60" s="110">
        <v>5.7575141396175002</v>
      </c>
      <c r="S60" s="110">
        <v>5.8130262228002518</v>
      </c>
      <c r="T60" s="110">
        <v>6.2527537370388604</v>
      </c>
      <c r="U60" s="110">
        <v>5.8303898393841251</v>
      </c>
      <c r="V60" s="110">
        <v>5.6711257664290393</v>
      </c>
      <c r="W60" s="110">
        <v>5.6309406061947227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75.554652609447658</v>
      </c>
      <c r="C62" s="118">
        <f t="shared" si="21"/>
        <v>80.132292687176346</v>
      </c>
      <c r="D62" s="118">
        <f t="shared" si="21"/>
        <v>82.225289851139507</v>
      </c>
      <c r="E62" s="118">
        <f t="shared" si="21"/>
        <v>87.696810074259105</v>
      </c>
      <c r="F62" s="118">
        <f t="shared" si="21"/>
        <v>85.008293942201959</v>
      </c>
      <c r="G62" s="118">
        <f t="shared" si="21"/>
        <v>86.204079020911109</v>
      </c>
      <c r="H62" s="118">
        <f t="shared" si="21"/>
        <v>91.737354663163785</v>
      </c>
      <c r="I62" s="118">
        <f t="shared" si="21"/>
        <v>89.457985834112222</v>
      </c>
      <c r="J62" s="118">
        <f t="shared" si="21"/>
        <v>81.872247784828915</v>
      </c>
      <c r="K62" s="118">
        <f t="shared" si="21"/>
        <v>82.011256886459378</v>
      </c>
      <c r="L62" s="118">
        <f t="shared" si="21"/>
        <v>91.789912286139668</v>
      </c>
      <c r="M62" s="118">
        <f t="shared" si="21"/>
        <v>74.420447686251833</v>
      </c>
      <c r="N62" s="118">
        <f t="shared" si="21"/>
        <v>76.459916795510424</v>
      </c>
      <c r="O62" s="118">
        <f t="shared" si="21"/>
        <v>71.08922838930205</v>
      </c>
      <c r="P62" s="118">
        <f t="shared" si="21"/>
        <v>67.443675812724919</v>
      </c>
      <c r="Q62" s="118">
        <f t="shared" si="21"/>
        <v>71.501074088208824</v>
      </c>
      <c r="R62" s="118">
        <f t="shared" ref="R62:V62" si="22">R63+R66+R68+R77</f>
        <v>66.926532397219304</v>
      </c>
      <c r="S62" s="118">
        <f t="shared" si="22"/>
        <v>63.412551357876865</v>
      </c>
      <c r="T62" s="118">
        <f t="shared" si="22"/>
        <v>66.70563855774877</v>
      </c>
      <c r="U62" s="118">
        <f t="shared" si="22"/>
        <v>62.12447356920412</v>
      </c>
      <c r="V62" s="118">
        <f t="shared" si="22"/>
        <v>61.590287367424068</v>
      </c>
      <c r="W62" s="118">
        <f t="shared" ref="W62" si="23">W63+W66+W68+W77</f>
        <v>64.016199295763087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55.031129830260532</v>
      </c>
      <c r="C63" s="123">
        <f t="shared" si="24"/>
        <v>57.779012653113639</v>
      </c>
      <c r="D63" s="123">
        <f t="shared" si="24"/>
        <v>60.283015358495966</v>
      </c>
      <c r="E63" s="123">
        <f t="shared" si="24"/>
        <v>65.003742188559954</v>
      </c>
      <c r="F63" s="123">
        <f t="shared" si="24"/>
        <v>63.971757001101551</v>
      </c>
      <c r="G63" s="123">
        <f t="shared" si="24"/>
        <v>64.806248238278243</v>
      </c>
      <c r="H63" s="123">
        <f t="shared" si="24"/>
        <v>67.737445431578379</v>
      </c>
      <c r="I63" s="123">
        <f t="shared" si="24"/>
        <v>66.027931124990076</v>
      </c>
      <c r="J63" s="123">
        <f t="shared" si="24"/>
        <v>59.159245699514067</v>
      </c>
      <c r="K63" s="123">
        <f t="shared" si="24"/>
        <v>59.624279751107245</v>
      </c>
      <c r="L63" s="123">
        <f t="shared" si="24"/>
        <v>68.385961938571299</v>
      </c>
      <c r="M63" s="123">
        <f t="shared" si="24"/>
        <v>53.117015536360107</v>
      </c>
      <c r="N63" s="123">
        <f t="shared" si="24"/>
        <v>54.476916546082478</v>
      </c>
      <c r="O63" s="123">
        <f t="shared" si="24"/>
        <v>50.575898291665347</v>
      </c>
      <c r="P63" s="123">
        <f t="shared" si="24"/>
        <v>47.335882472015584</v>
      </c>
      <c r="Q63" s="123">
        <f t="shared" si="24"/>
        <v>49.856680245842036</v>
      </c>
      <c r="R63" s="123">
        <f t="shared" ref="R63:V63" si="25">SUM(R64:R65)</f>
        <v>44.34861444786187</v>
      </c>
      <c r="S63" s="123">
        <f t="shared" si="25"/>
        <v>41.901484905336766</v>
      </c>
      <c r="T63" s="123">
        <f t="shared" si="25"/>
        <v>45.104670910628322</v>
      </c>
      <c r="U63" s="123">
        <f t="shared" si="25"/>
        <v>41.510417637788656</v>
      </c>
      <c r="V63" s="123">
        <f t="shared" si="25"/>
        <v>41.193347139098428</v>
      </c>
      <c r="W63" s="123">
        <f t="shared" ref="W63" si="26">SUM(W64:W65)</f>
        <v>42.42347804193566</v>
      </c>
      <c r="DA63" s="130" t="s">
        <v>2804</v>
      </c>
    </row>
    <row r="64" spans="1:105" ht="12" customHeight="1" x14ac:dyDescent="0.25">
      <c r="A64" s="97" t="s">
        <v>217</v>
      </c>
      <c r="B64" s="99">
        <v>54.463144192918513</v>
      </c>
      <c r="C64" s="99">
        <v>57.169853074542594</v>
      </c>
      <c r="D64" s="99">
        <v>59.653057508367191</v>
      </c>
      <c r="E64" s="99">
        <v>64.351563243430462</v>
      </c>
      <c r="F64" s="99">
        <v>63.318377490541614</v>
      </c>
      <c r="G64" s="99">
        <v>64.155336926027346</v>
      </c>
      <c r="H64" s="99">
        <v>67.069158060448771</v>
      </c>
      <c r="I64" s="99">
        <v>65.368865649548084</v>
      </c>
      <c r="J64" s="99">
        <v>58.571109214027544</v>
      </c>
      <c r="K64" s="99">
        <v>59.043671770921151</v>
      </c>
      <c r="L64" s="99">
        <v>67.713338362815918</v>
      </c>
      <c r="M64" s="99">
        <v>52.578738914577102</v>
      </c>
      <c r="N64" s="99">
        <v>53.920070910096207</v>
      </c>
      <c r="O64" s="99">
        <v>50.04229833961891</v>
      </c>
      <c r="P64" s="99">
        <v>46.824415532911033</v>
      </c>
      <c r="Q64" s="99">
        <v>49.3314431970825</v>
      </c>
      <c r="R64" s="99">
        <v>43.868074263039119</v>
      </c>
      <c r="S64" s="99">
        <v>41.442862786810188</v>
      </c>
      <c r="T64" s="99">
        <v>44.595664409473628</v>
      </c>
      <c r="U64" s="99">
        <v>41.038447417310003</v>
      </c>
      <c r="V64" s="99">
        <v>40.716371284364492</v>
      </c>
      <c r="W64" s="99">
        <v>41.923006375239069</v>
      </c>
      <c r="DA64" s="63" t="s">
        <v>2805</v>
      </c>
    </row>
    <row r="65" spans="1:105" ht="12" customHeight="1" x14ac:dyDescent="0.25">
      <c r="A65" s="97" t="s">
        <v>53</v>
      </c>
      <c r="B65" s="99">
        <v>0.56798563734201934</v>
      </c>
      <c r="C65" s="99">
        <v>0.60915957857104819</v>
      </c>
      <c r="D65" s="99">
        <v>0.62995785012877681</v>
      </c>
      <c r="E65" s="99">
        <v>0.65217894512949037</v>
      </c>
      <c r="F65" s="99">
        <v>0.65337951055993437</v>
      </c>
      <c r="G65" s="99">
        <v>0.65091131225090437</v>
      </c>
      <c r="H65" s="99">
        <v>0.66828737112960157</v>
      </c>
      <c r="I65" s="99">
        <v>0.65906547544199667</v>
      </c>
      <c r="J65" s="99">
        <v>0.58813648548652497</v>
      </c>
      <c r="K65" s="99">
        <v>0.58060798018609505</v>
      </c>
      <c r="L65" s="99">
        <v>0.6726235757553829</v>
      </c>
      <c r="M65" s="99">
        <v>0.53827662178300395</v>
      </c>
      <c r="N65" s="99">
        <v>0.55684563598627113</v>
      </c>
      <c r="O65" s="99">
        <v>0.53359995204643851</v>
      </c>
      <c r="P65" s="99">
        <v>0.51146693910455387</v>
      </c>
      <c r="Q65" s="99">
        <v>0.52523704875953647</v>
      </c>
      <c r="R65" s="99">
        <v>0.48054018482274691</v>
      </c>
      <c r="S65" s="99">
        <v>0.45862211852657997</v>
      </c>
      <c r="T65" s="99">
        <v>0.50900650115469381</v>
      </c>
      <c r="U65" s="99">
        <v>0.47197022047865478</v>
      </c>
      <c r="V65" s="99">
        <v>0.4769758547339365</v>
      </c>
      <c r="W65" s="99">
        <v>0.50047166669659304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0.24798745673370853</v>
      </c>
      <c r="C66" s="123">
        <f t="shared" si="27"/>
        <v>0.31019415191105593</v>
      </c>
      <c r="D66" s="123">
        <f t="shared" si="27"/>
        <v>0.2461537952965947</v>
      </c>
      <c r="E66" s="123">
        <f t="shared" si="27"/>
        <v>0.53443767498753147</v>
      </c>
      <c r="F66" s="123">
        <f t="shared" si="27"/>
        <v>0.54650756157882474</v>
      </c>
      <c r="G66" s="123">
        <f t="shared" si="27"/>
        <v>0.81214469206790008</v>
      </c>
      <c r="H66" s="123">
        <f t="shared" si="27"/>
        <v>0.87358155957131112</v>
      </c>
      <c r="I66" s="123">
        <f t="shared" si="27"/>
        <v>0.58188529189249583</v>
      </c>
      <c r="J66" s="123">
        <f t="shared" si="27"/>
        <v>0.6825718720621714</v>
      </c>
      <c r="K66" s="123">
        <f t="shared" si="27"/>
        <v>1.0601702472295806</v>
      </c>
      <c r="L66" s="123">
        <f t="shared" si="27"/>
        <v>0.99576756336350536</v>
      </c>
      <c r="M66" s="123">
        <f t="shared" si="27"/>
        <v>0.9611191354416514</v>
      </c>
      <c r="N66" s="123">
        <f t="shared" si="27"/>
        <v>0.86151939904907504</v>
      </c>
      <c r="O66" s="123">
        <f t="shared" si="27"/>
        <v>0.78344612770816002</v>
      </c>
      <c r="P66" s="123">
        <f t="shared" si="27"/>
        <v>0.57428908340694906</v>
      </c>
      <c r="Q66" s="123">
        <f t="shared" si="27"/>
        <v>0.86413646519942544</v>
      </c>
      <c r="R66" s="123">
        <f t="shared" si="27"/>
        <v>0.76853942744656156</v>
      </c>
      <c r="S66" s="123">
        <f t="shared" si="27"/>
        <v>0.86086972949774032</v>
      </c>
      <c r="T66" s="123">
        <f t="shared" si="27"/>
        <v>0.70745888747329977</v>
      </c>
      <c r="U66" s="123">
        <f t="shared" si="27"/>
        <v>0.72096598823166669</v>
      </c>
      <c r="V66" s="123">
        <f t="shared" si="27"/>
        <v>0.7500577003702078</v>
      </c>
      <c r="W66" s="123">
        <f t="shared" si="27"/>
        <v>0.77150160952207159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0.24798745673370853</v>
      </c>
      <c r="C67" s="99">
        <f>RES_hhdet_fech!C67/RES_summary!C$19</f>
        <v>0.31019415191105593</v>
      </c>
      <c r="D67" s="99">
        <f>RES_hhdet_fech!D67/RES_summary!D$19</f>
        <v>0.2461537952965947</v>
      </c>
      <c r="E67" s="99">
        <f>RES_hhdet_fech!E67/RES_summary!E$19</f>
        <v>0.53443767498753147</v>
      </c>
      <c r="F67" s="99">
        <f>RES_hhdet_fech!F67/RES_summary!F$19</f>
        <v>0.54650756157882474</v>
      </c>
      <c r="G67" s="99">
        <f>RES_hhdet_fech!G67/RES_summary!G$19</f>
        <v>0.81214469206790008</v>
      </c>
      <c r="H67" s="99">
        <f>RES_hhdet_fech!H67/RES_summary!H$19</f>
        <v>0.87358155957131112</v>
      </c>
      <c r="I67" s="99">
        <f>RES_hhdet_fech!I67/RES_summary!I$19</f>
        <v>0.58188529189249583</v>
      </c>
      <c r="J67" s="99">
        <f>RES_hhdet_fech!J67/RES_summary!J$19</f>
        <v>0.6825718720621714</v>
      </c>
      <c r="K67" s="99">
        <f>RES_hhdet_fech!K67/RES_summary!K$19</f>
        <v>1.0601702472295806</v>
      </c>
      <c r="L67" s="99">
        <f>RES_hhdet_fech!L67/RES_summary!L$19</f>
        <v>0.99576756336350536</v>
      </c>
      <c r="M67" s="99">
        <f>RES_hhdet_fech!M67/RES_summary!M$19</f>
        <v>0.9611191354416514</v>
      </c>
      <c r="N67" s="99">
        <f>RES_hhdet_fech!N67/RES_summary!N$19</f>
        <v>0.86151939904907504</v>
      </c>
      <c r="O67" s="99">
        <f>RES_hhdet_fech!O67/RES_summary!O$19</f>
        <v>0.78344612770816002</v>
      </c>
      <c r="P67" s="99">
        <f>RES_hhdet_fech!P67/RES_summary!P$19</f>
        <v>0.57428908340694906</v>
      </c>
      <c r="Q67" s="99">
        <f>RES_hhdet_fech!Q67/RES_summary!Q$19</f>
        <v>0.86413646519942544</v>
      </c>
      <c r="R67" s="99">
        <f>RES_hhdet_fech!R67/RES_summary!R$19</f>
        <v>0.76853942744656156</v>
      </c>
      <c r="S67" s="99">
        <f>RES_hhdet_fech!S67/RES_summary!S$19</f>
        <v>0.86086972949774032</v>
      </c>
      <c r="T67" s="99">
        <f>RES_hhdet_fech!T67/RES_summary!T$19</f>
        <v>0.70745888747329977</v>
      </c>
      <c r="U67" s="99">
        <f>RES_hhdet_fech!U67/RES_summary!U$19</f>
        <v>0.72096598823166669</v>
      </c>
      <c r="V67" s="99">
        <f>RES_hhdet_fech!V67/RES_summary!V$19</f>
        <v>0.7500577003702078</v>
      </c>
      <c r="W67" s="99">
        <f>RES_hhdet_fech!W67/RES_summary!W$19</f>
        <v>0.77150160952207159</v>
      </c>
      <c r="DA67" s="63" t="s">
        <v>2808</v>
      </c>
    </row>
    <row r="68" spans="1:105" ht="12" customHeight="1" x14ac:dyDescent="0.25">
      <c r="A68" s="121" t="s">
        <v>55</v>
      </c>
      <c r="B68" s="123">
        <v>13.650512474248305</v>
      </c>
      <c r="C68" s="123">
        <v>14.568121391162732</v>
      </c>
      <c r="D68" s="123">
        <v>14.202431961482015</v>
      </c>
      <c r="E68" s="123">
        <v>14.140544123557293</v>
      </c>
      <c r="F68" s="123">
        <v>13.08482805487397</v>
      </c>
      <c r="G68" s="123">
        <v>13.107625497592478</v>
      </c>
      <c r="H68" s="123">
        <v>14.042409162019853</v>
      </c>
      <c r="I68" s="123">
        <v>13.955895414596764</v>
      </c>
      <c r="J68" s="123">
        <v>13.460842059609327</v>
      </c>
      <c r="K68" s="123">
        <v>12.975437603322598</v>
      </c>
      <c r="L68" s="123">
        <v>13.841938547143968</v>
      </c>
      <c r="M68" s="123">
        <v>12.973017516972508</v>
      </c>
      <c r="N68" s="123">
        <v>13.539166377923697</v>
      </c>
      <c r="O68" s="123">
        <v>13.198905613000454</v>
      </c>
      <c r="P68" s="123">
        <v>12.710000922411616</v>
      </c>
      <c r="Q68" s="123">
        <v>13.527827041497314</v>
      </c>
      <c r="R68" s="123">
        <v>14.150531358347912</v>
      </c>
      <c r="S68" s="123">
        <v>13.285189338106088</v>
      </c>
      <c r="T68" s="123">
        <v>13.03552000791281</v>
      </c>
      <c r="U68" s="123">
        <v>12.659528041454013</v>
      </c>
      <c r="V68" s="123">
        <v>12.489325273801853</v>
      </c>
      <c r="W68" s="123">
        <v>13.275662250427235</v>
      </c>
      <c r="DA68" s="130" t="s">
        <v>2809</v>
      </c>
    </row>
    <row r="69" spans="1:105" ht="12" customHeight="1" x14ac:dyDescent="0.25">
      <c r="A69" s="97" t="s">
        <v>134</v>
      </c>
      <c r="B69" s="99">
        <v>13.782616667442348</v>
      </c>
      <c r="C69" s="99">
        <v>14.646953141216091</v>
      </c>
      <c r="D69" s="99">
        <v>14.24629235268435</v>
      </c>
      <c r="E69" s="99">
        <v>14.24936637245443</v>
      </c>
      <c r="F69" s="99">
        <v>13.169293770944362</v>
      </c>
      <c r="G69" s="99">
        <v>13.133639757193482</v>
      </c>
      <c r="H69" s="99">
        <v>14.109005581709201</v>
      </c>
      <c r="I69" s="99">
        <v>14.027680370738755</v>
      </c>
      <c r="J69" s="99">
        <v>13.609852759470899</v>
      </c>
      <c r="K69" s="99">
        <v>13.121981721734933</v>
      </c>
      <c r="L69" s="99">
        <v>14.086912547142701</v>
      </c>
      <c r="M69" s="99">
        <v>13.140041277973904</v>
      </c>
      <c r="N69" s="99">
        <v>13.747880030899777</v>
      </c>
      <c r="O69" s="99">
        <v>13.314623107621149</v>
      </c>
      <c r="P69" s="99">
        <v>12.786308168093054</v>
      </c>
      <c r="Q69" s="99">
        <v>13.61046060422934</v>
      </c>
      <c r="R69" s="99">
        <v>14.265684359409358</v>
      </c>
      <c r="S69" s="99">
        <v>13.398989076411524</v>
      </c>
      <c r="T69" s="99">
        <v>13.209178498901487</v>
      </c>
      <c r="U69" s="99">
        <v>12.797631127932489</v>
      </c>
      <c r="V69" s="99">
        <v>12.583366416016021</v>
      </c>
      <c r="W69" s="99">
        <v>13.315079501678483</v>
      </c>
      <c r="DA69" s="63" t="s">
        <v>2810</v>
      </c>
    </row>
    <row r="70" spans="1:105" ht="12" customHeight="1" x14ac:dyDescent="0.25">
      <c r="A70" s="97" t="s">
        <v>133</v>
      </c>
      <c r="B70" s="99">
        <v>7.6648275518930236</v>
      </c>
      <c r="C70" s="99">
        <v>9.0292219142653032</v>
      </c>
      <c r="D70" s="99">
        <v>7.9765667955388908</v>
      </c>
      <c r="E70" s="99">
        <v>7.8397662161939499</v>
      </c>
      <c r="F70" s="99">
        <v>7.4405585506895253</v>
      </c>
      <c r="G70" s="99">
        <v>7.4998794393654293</v>
      </c>
      <c r="H70" s="99">
        <v>8.3127821362329577</v>
      </c>
      <c r="I70" s="99">
        <v>8.2409705861557505</v>
      </c>
      <c r="J70" s="99">
        <v>8.0365397160546195</v>
      </c>
      <c r="K70" s="99">
        <v>7.7964353142139791</v>
      </c>
      <c r="L70" s="99">
        <v>8.4511401033867095</v>
      </c>
      <c r="M70" s="99">
        <v>8.1586285282991486</v>
      </c>
      <c r="N70" s="99">
        <v>8.47477893648799</v>
      </c>
      <c r="O70" s="99">
        <v>8.1897834427419856</v>
      </c>
      <c r="P70" s="99">
        <v>8.156382877090854</v>
      </c>
      <c r="Q70" s="99">
        <v>8.4840635686361168</v>
      </c>
      <c r="R70" s="99">
        <v>9.1864288706621302</v>
      </c>
      <c r="S70" s="99">
        <v>8.9614063330103146</v>
      </c>
      <c r="T70" s="99">
        <v>9.0750532564473243</v>
      </c>
      <c r="U70" s="99">
        <v>9.0600301183076173</v>
      </c>
      <c r="V70" s="99">
        <v>9.0300063424171721</v>
      </c>
      <c r="W70" s="99">
        <v>9.6987316640599435</v>
      </c>
      <c r="DA70" s="63" t="s">
        <v>2811</v>
      </c>
    </row>
    <row r="71" spans="1:105" ht="12" customHeight="1" x14ac:dyDescent="0.25">
      <c r="A71" s="100" t="s">
        <v>217</v>
      </c>
      <c r="B71" s="102">
        <v>1.5459009904430516</v>
      </c>
      <c r="C71" s="102">
        <v>3.2264362243923572</v>
      </c>
      <c r="D71" s="102">
        <v>1.3157037754442378</v>
      </c>
      <c r="E71" s="102">
        <v>0.84365664117251837</v>
      </c>
      <c r="F71" s="102">
        <v>1.0262239659624688</v>
      </c>
      <c r="G71" s="102">
        <v>1.0212058821329801</v>
      </c>
      <c r="H71" s="102">
        <v>1.4645181518321559</v>
      </c>
      <c r="I71" s="102">
        <v>1.2340432336153715</v>
      </c>
      <c r="J71" s="102">
        <v>1.1242554717047764</v>
      </c>
      <c r="K71" s="102">
        <v>1.0316023960102083</v>
      </c>
      <c r="L71" s="102">
        <v>1.0946868386512352</v>
      </c>
      <c r="M71" s="102">
        <v>1.4869577924687445</v>
      </c>
      <c r="N71" s="102">
        <v>1.0993010908816776</v>
      </c>
      <c r="O71" s="102">
        <v>0.73317021336908195</v>
      </c>
      <c r="P71" s="102">
        <v>1.221001871820975</v>
      </c>
      <c r="Q71" s="102">
        <v>0.47311639528063004</v>
      </c>
      <c r="R71" s="102">
        <v>0.67123721797739999</v>
      </c>
      <c r="S71" s="102">
        <v>0.90949496737673918</v>
      </c>
      <c r="T71" s="102">
        <v>1.0064316588098443</v>
      </c>
      <c r="U71" s="102">
        <v>1.1985015880374463</v>
      </c>
      <c r="V71" s="102">
        <v>0.98210292171080538</v>
      </c>
      <c r="W71" s="102">
        <v>0.89152266025928095</v>
      </c>
      <c r="DA71" s="131" t="s">
        <v>2812</v>
      </c>
    </row>
    <row r="72" spans="1:105" ht="12" customHeight="1" x14ac:dyDescent="0.25">
      <c r="A72" s="103" t="s">
        <v>52</v>
      </c>
      <c r="B72" s="105">
        <v>6.1189265614499719</v>
      </c>
      <c r="C72" s="105">
        <v>5.8027856898729437</v>
      </c>
      <c r="D72" s="105">
        <v>6.660863020094653</v>
      </c>
      <c r="E72" s="105">
        <v>6.9961095750214328</v>
      </c>
      <c r="F72" s="105">
        <v>6.4143345847270572</v>
      </c>
      <c r="G72" s="105">
        <v>6.4786735572324492</v>
      </c>
      <c r="H72" s="105">
        <v>6.8482639844008029</v>
      </c>
      <c r="I72" s="105">
        <v>7.0069273525403784</v>
      </c>
      <c r="J72" s="105">
        <v>6.9122842443498405</v>
      </c>
      <c r="K72" s="105">
        <v>6.7648329182037701</v>
      </c>
      <c r="L72" s="105">
        <v>7.3564532647354746</v>
      </c>
      <c r="M72" s="105">
        <v>6.6716707358304062</v>
      </c>
      <c r="N72" s="105">
        <v>7.375477845606313</v>
      </c>
      <c r="O72" s="105">
        <v>7.4566132293729055</v>
      </c>
      <c r="P72" s="105">
        <v>6.9353810052698766</v>
      </c>
      <c r="Q72" s="105">
        <v>8.0109471733554862</v>
      </c>
      <c r="R72" s="105">
        <v>8.5151916526847291</v>
      </c>
      <c r="S72" s="105">
        <v>8.0519113656335755</v>
      </c>
      <c r="T72" s="105">
        <v>8.0686215976374775</v>
      </c>
      <c r="U72" s="105">
        <v>7.8615285302701707</v>
      </c>
      <c r="V72" s="105">
        <v>8.0479034207063673</v>
      </c>
      <c r="W72" s="105">
        <v>8.8072090038006632</v>
      </c>
      <c r="DA72" s="132" t="s">
        <v>2813</v>
      </c>
    </row>
    <row r="73" spans="1:105" ht="12" customHeight="1" x14ac:dyDescent="0.25">
      <c r="A73" s="106" t="s">
        <v>122</v>
      </c>
      <c r="B73" s="102">
        <v>10.858867284472238</v>
      </c>
      <c r="C73" s="102">
        <v>13.142621712195877</v>
      </c>
      <c r="D73" s="102">
        <v>12.065050725359166</v>
      </c>
      <c r="E73" s="102">
        <v>11.09695578400685</v>
      </c>
      <c r="F73" s="102">
        <v>11.187236304030865</v>
      </c>
      <c r="G73" s="102">
        <v>11.388293108787089</v>
      </c>
      <c r="H73" s="102">
        <v>12.107080507492411</v>
      </c>
      <c r="I73" s="102">
        <v>11.953745743732226</v>
      </c>
      <c r="J73" s="102">
        <v>11.806941158230838</v>
      </c>
      <c r="K73" s="102">
        <v>11.443386842501894</v>
      </c>
      <c r="L73" s="102">
        <v>12.011452051872574</v>
      </c>
      <c r="M73" s="102">
        <v>12.491758534025294</v>
      </c>
      <c r="N73" s="102">
        <v>12.214294538269433</v>
      </c>
      <c r="O73" s="102">
        <v>11.992161878164689</v>
      </c>
      <c r="P73" s="102">
        <v>12.648474179029366</v>
      </c>
      <c r="Q73" s="102">
        <v>11.919700812592399</v>
      </c>
      <c r="R73" s="102">
        <v>12.21004310737303</v>
      </c>
      <c r="S73" s="102">
        <v>12.402760552750172</v>
      </c>
      <c r="T73" s="102">
        <v>12.089435942521542</v>
      </c>
      <c r="U73" s="102">
        <v>12.111302715510158</v>
      </c>
      <c r="V73" s="102">
        <v>12.088141055560033</v>
      </c>
      <c r="W73" s="102">
        <v>12.300641280572108</v>
      </c>
      <c r="DA73" s="131" t="s">
        <v>2814</v>
      </c>
    </row>
    <row r="74" spans="1:105" ht="12" customHeight="1" x14ac:dyDescent="0.25">
      <c r="A74" s="107" t="s">
        <v>121</v>
      </c>
      <c r="B74" s="105">
        <v>6.9984423527852986</v>
      </c>
      <c r="C74" s="105">
        <v>9.0769384080015385</v>
      </c>
      <c r="D74" s="105">
        <v>7.7977020084269588</v>
      </c>
      <c r="E74" s="105">
        <v>7.1064176320086903</v>
      </c>
      <c r="F74" s="105">
        <v>7.2642436949024765</v>
      </c>
      <c r="G74" s="105">
        <v>7.4725954121007909</v>
      </c>
      <c r="H74" s="105">
        <v>8.1003211339448935</v>
      </c>
      <c r="I74" s="105">
        <v>7.9357795333975609</v>
      </c>
      <c r="J74" s="105">
        <v>7.8397136571311545</v>
      </c>
      <c r="K74" s="105">
        <v>7.5843041524165491</v>
      </c>
      <c r="L74" s="105">
        <v>7.9896116987336354</v>
      </c>
      <c r="M74" s="105">
        <v>8.4884066084889778</v>
      </c>
      <c r="N74" s="105">
        <v>8.1763614995565117</v>
      </c>
      <c r="O74" s="105">
        <v>7.945412341231318</v>
      </c>
      <c r="P74" s="105">
        <v>8.6045061797114197</v>
      </c>
      <c r="Q74" s="105">
        <v>7.8509077655218418</v>
      </c>
      <c r="R74" s="105">
        <v>8.2461146261849407</v>
      </c>
      <c r="S74" s="105">
        <v>8.7647207156247102</v>
      </c>
      <c r="T74" s="105">
        <v>8.9646452556895522</v>
      </c>
      <c r="U74" s="105">
        <v>9.1488839023642257</v>
      </c>
      <c r="V74" s="105">
        <v>9.1037641905354416</v>
      </c>
      <c r="W74" s="105">
        <v>9.2817476941883719</v>
      </c>
      <c r="DA74" s="132" t="s">
        <v>2815</v>
      </c>
    </row>
    <row r="75" spans="1:105" ht="12" customHeight="1" x14ac:dyDescent="0.25">
      <c r="A75" s="108" t="s">
        <v>53</v>
      </c>
      <c r="B75" s="99">
        <v>1.1883875502524792</v>
      </c>
      <c r="C75" s="99">
        <v>2.8543574651638024</v>
      </c>
      <c r="D75" s="99">
        <v>1.105364184132148</v>
      </c>
      <c r="E75" s="99">
        <v>0.63914223424641781</v>
      </c>
      <c r="F75" s="99">
        <v>0.86956995290316064</v>
      </c>
      <c r="G75" s="99">
        <v>0.88624973763137294</v>
      </c>
      <c r="H75" s="99">
        <v>1.2726621230883248</v>
      </c>
      <c r="I75" s="99">
        <v>1.0717049335839539</v>
      </c>
      <c r="J75" s="99">
        <v>1.0009260403239448</v>
      </c>
      <c r="K75" s="99">
        <v>0.92229416708306156</v>
      </c>
      <c r="L75" s="99">
        <v>0.94162879742936501</v>
      </c>
      <c r="M75" s="99">
        <v>1.3897426821850589</v>
      </c>
      <c r="N75" s="99">
        <v>0.98175972666012634</v>
      </c>
      <c r="O75" s="99">
        <v>0.64352956703944553</v>
      </c>
      <c r="P75" s="99">
        <v>1.2492450645748947</v>
      </c>
      <c r="Q75" s="99">
        <v>0.34065023888327117</v>
      </c>
      <c r="R75" s="99">
        <v>0.47850285324731834</v>
      </c>
      <c r="S75" s="99">
        <v>0.82244250306445332</v>
      </c>
      <c r="T75" s="99">
        <v>0.9248145377267466</v>
      </c>
      <c r="U75" s="99">
        <v>1.1668862096309531</v>
      </c>
      <c r="V75" s="99">
        <v>0.95680156993980925</v>
      </c>
      <c r="W75" s="99">
        <v>0.78972513371364295</v>
      </c>
      <c r="DA75" s="63" t="s">
        <v>2816</v>
      </c>
    </row>
    <row r="76" spans="1:105" ht="12" customHeight="1" x14ac:dyDescent="0.25">
      <c r="A76" s="108" t="s">
        <v>52</v>
      </c>
      <c r="B76" s="99">
        <v>5.8100548025328189</v>
      </c>
      <c r="C76" s="99">
        <v>6.2225809428377392</v>
      </c>
      <c r="D76" s="99">
        <v>6.6923378242948095</v>
      </c>
      <c r="E76" s="99">
        <v>6.4672753977622737</v>
      </c>
      <c r="F76" s="99">
        <v>6.3946737419993163</v>
      </c>
      <c r="G76" s="99">
        <v>6.586345674469416</v>
      </c>
      <c r="H76" s="99">
        <v>6.8276590108565669</v>
      </c>
      <c r="I76" s="99">
        <v>6.8640745998136055</v>
      </c>
      <c r="J76" s="99">
        <v>6.8387876168072088</v>
      </c>
      <c r="K76" s="99">
        <v>6.6620099853334871</v>
      </c>
      <c r="L76" s="99">
        <v>7.0479829013042705</v>
      </c>
      <c r="M76" s="99">
        <v>7.0986639263039191</v>
      </c>
      <c r="N76" s="99">
        <v>7.1946017728963838</v>
      </c>
      <c r="O76" s="99">
        <v>7.3018827741918715</v>
      </c>
      <c r="P76" s="99">
        <v>7.3552611151365257</v>
      </c>
      <c r="Q76" s="99">
        <v>7.5102575266385712</v>
      </c>
      <c r="R76" s="99">
        <v>7.7676117729376211</v>
      </c>
      <c r="S76" s="99">
        <v>7.9422782125602582</v>
      </c>
      <c r="T76" s="99">
        <v>8.0398307179628059</v>
      </c>
      <c r="U76" s="99">
        <v>7.9819976927332732</v>
      </c>
      <c r="V76" s="99">
        <v>8.1469626205956338</v>
      </c>
      <c r="W76" s="99">
        <v>8.4920225604747284</v>
      </c>
      <c r="DA76" s="63" t="s">
        <v>2817</v>
      </c>
    </row>
    <row r="77" spans="1:105" ht="12" customHeight="1" x14ac:dyDescent="0.25">
      <c r="A77" s="121" t="s">
        <v>54</v>
      </c>
      <c r="B77" s="123">
        <v>6.6250228482050986</v>
      </c>
      <c r="C77" s="123">
        <v>7.4749644909889268</v>
      </c>
      <c r="D77" s="123">
        <v>7.4936887358649305</v>
      </c>
      <c r="E77" s="123">
        <v>8.0180860871543267</v>
      </c>
      <c r="F77" s="123">
        <v>7.4052013246476243</v>
      </c>
      <c r="G77" s="123">
        <v>7.4780605929724864</v>
      </c>
      <c r="H77" s="123">
        <v>9.0839185099942501</v>
      </c>
      <c r="I77" s="123">
        <v>8.8922740026328846</v>
      </c>
      <c r="J77" s="123">
        <v>8.5695881536433518</v>
      </c>
      <c r="K77" s="123">
        <v>8.3513692847999614</v>
      </c>
      <c r="L77" s="123">
        <v>8.5662442370608947</v>
      </c>
      <c r="M77" s="123">
        <v>7.3692954974775651</v>
      </c>
      <c r="N77" s="123">
        <v>7.5823144724551792</v>
      </c>
      <c r="O77" s="123">
        <v>6.5309783569280873</v>
      </c>
      <c r="P77" s="123">
        <v>6.8235033348907725</v>
      </c>
      <c r="Q77" s="123">
        <v>7.252430335670053</v>
      </c>
      <c r="R77" s="123">
        <v>7.6588471635629638</v>
      </c>
      <c r="S77" s="123">
        <v>7.3650073849362707</v>
      </c>
      <c r="T77" s="123">
        <v>7.857988751734343</v>
      </c>
      <c r="U77" s="123">
        <v>7.2335619017297761</v>
      </c>
      <c r="V77" s="123">
        <v>7.1575572541535779</v>
      </c>
      <c r="W77" s="123">
        <v>7.5455573938781297</v>
      </c>
      <c r="DA77" s="130" t="s">
        <v>2818</v>
      </c>
    </row>
    <row r="78" spans="1:105" ht="12" customHeight="1" x14ac:dyDescent="0.25">
      <c r="A78" s="97" t="s">
        <v>192</v>
      </c>
      <c r="B78" s="99">
        <v>6.9563396716415928</v>
      </c>
      <c r="C78" s="99">
        <v>7.8153456970830817</v>
      </c>
      <c r="D78" s="99">
        <v>7.8480725982060067</v>
      </c>
      <c r="E78" s="99">
        <v>8.5181696881372115</v>
      </c>
      <c r="F78" s="99">
        <v>7.7819598694602501</v>
      </c>
      <c r="G78" s="99">
        <v>7.8039073964786692</v>
      </c>
      <c r="H78" s="99">
        <v>9.568010969607684</v>
      </c>
      <c r="I78" s="99">
        <v>9.3764235666256628</v>
      </c>
      <c r="J78" s="99">
        <v>9.0705830358327262</v>
      </c>
      <c r="K78" s="99">
        <v>8.9053783956857302</v>
      </c>
      <c r="L78" s="99">
        <v>9.183904586743397</v>
      </c>
      <c r="M78" s="99">
        <v>7.7834616914187071</v>
      </c>
      <c r="N78" s="99">
        <v>8.1840590632448382</v>
      </c>
      <c r="O78" s="99">
        <v>7.0185294373273717</v>
      </c>
      <c r="P78" s="99">
        <v>7.1319237559931237</v>
      </c>
      <c r="Q78" s="99">
        <v>7.6603987080513374</v>
      </c>
      <c r="R78" s="99">
        <v>8.2003235709927953</v>
      </c>
      <c r="S78" s="99">
        <v>7.8699488643431703</v>
      </c>
      <c r="T78" s="99">
        <v>8.4641418798644867</v>
      </c>
      <c r="U78" s="99">
        <v>7.7632707009865722</v>
      </c>
      <c r="V78" s="99">
        <v>7.6639616096571173</v>
      </c>
      <c r="W78" s="99">
        <v>8.0805547493581944</v>
      </c>
      <c r="DA78" s="63" t="s">
        <v>2819</v>
      </c>
    </row>
    <row r="79" spans="1:105" ht="12" customHeight="1" x14ac:dyDescent="0.25">
      <c r="A79" s="109" t="s">
        <v>120</v>
      </c>
      <c r="B79" s="110">
        <v>5.4356204708997726</v>
      </c>
      <c r="C79" s="110">
        <v>6.2566095865294198</v>
      </c>
      <c r="D79" s="110">
        <v>6.1060992859052412</v>
      </c>
      <c r="E79" s="110">
        <v>6.1948602917267346</v>
      </c>
      <c r="F79" s="110">
        <v>6.0653667274793248</v>
      </c>
      <c r="G79" s="110">
        <v>6.1903989613198949</v>
      </c>
      <c r="H79" s="110">
        <v>7.2818789098926926</v>
      </c>
      <c r="I79" s="110">
        <v>7.0925114966684335</v>
      </c>
      <c r="J79" s="110">
        <v>6.9065692175528266</v>
      </c>
      <c r="K79" s="110">
        <v>6.5846118284640314</v>
      </c>
      <c r="L79" s="110">
        <v>6.9144971655402925</v>
      </c>
      <c r="M79" s="110">
        <v>6.3626636779611099</v>
      </c>
      <c r="N79" s="110">
        <v>6.1099530896091832</v>
      </c>
      <c r="O79" s="110">
        <v>5.2044677945911317</v>
      </c>
      <c r="P79" s="110">
        <v>5.9754087473927537</v>
      </c>
      <c r="Q79" s="110">
        <v>5.8080004378791772</v>
      </c>
      <c r="R79" s="110">
        <v>5.7720891608943559</v>
      </c>
      <c r="S79" s="110">
        <v>5.7717601119912674</v>
      </c>
      <c r="T79" s="110">
        <v>6.1505074442379915</v>
      </c>
      <c r="U79" s="110">
        <v>5.7511615579654025</v>
      </c>
      <c r="V79" s="110">
        <v>5.6614702281743101</v>
      </c>
      <c r="W79" s="110">
        <v>5.6788150656055576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84.378889432463865</v>
      </c>
      <c r="C81" s="118">
        <f t="shared" si="28"/>
        <v>86.980409949291442</v>
      </c>
      <c r="D81" s="118">
        <f t="shared" si="28"/>
        <v>89.496663765259825</v>
      </c>
      <c r="E81" s="118">
        <f t="shared" si="28"/>
        <v>92.275860616850991</v>
      </c>
      <c r="F81" s="118">
        <f t="shared" si="28"/>
        <v>95.40757515683454</v>
      </c>
      <c r="G81" s="118">
        <f t="shared" si="28"/>
        <v>96.757500691114927</v>
      </c>
      <c r="H81" s="118">
        <f t="shared" si="28"/>
        <v>95.945436263185243</v>
      </c>
      <c r="I81" s="118">
        <f t="shared" si="28"/>
        <v>90.719114878272407</v>
      </c>
      <c r="J81" s="118">
        <f t="shared" si="28"/>
        <v>85.111547099422921</v>
      </c>
      <c r="K81" s="118">
        <f t="shared" si="28"/>
        <v>89.149248263820667</v>
      </c>
      <c r="L81" s="118">
        <f t="shared" si="28"/>
        <v>86.106160325646286</v>
      </c>
      <c r="M81" s="118">
        <f t="shared" si="28"/>
        <v>79.884009087242376</v>
      </c>
      <c r="N81" s="118">
        <f t="shared" si="28"/>
        <v>75.589051765779914</v>
      </c>
      <c r="O81" s="118">
        <f t="shared" si="28"/>
        <v>70.399376091401138</v>
      </c>
      <c r="P81" s="118">
        <f t="shared" si="28"/>
        <v>70.884046698734963</v>
      </c>
      <c r="Q81" s="118">
        <f t="shared" si="28"/>
        <v>71.576147951591821</v>
      </c>
      <c r="R81" s="118">
        <f t="shared" ref="R81:V81" si="29">R82+R85+R87+R100</f>
        <v>60.676194867602455</v>
      </c>
      <c r="S81" s="118">
        <f t="shared" si="29"/>
        <v>64.409352515000108</v>
      </c>
      <c r="T81" s="118">
        <f t="shared" si="29"/>
        <v>67.340976362787302</v>
      </c>
      <c r="U81" s="118">
        <f t="shared" si="29"/>
        <v>65.790026249095163</v>
      </c>
      <c r="V81" s="118">
        <f t="shared" si="29"/>
        <v>64.371309719806675</v>
      </c>
      <c r="W81" s="118">
        <f t="shared" ref="W81" si="30">W82+W85+W87+W100</f>
        <v>63.967153930696725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64.526693975720747</v>
      </c>
      <c r="C82" s="123">
        <f t="shared" si="31"/>
        <v>66.241331436194869</v>
      </c>
      <c r="D82" s="123">
        <f t="shared" si="31"/>
        <v>69.081404961978805</v>
      </c>
      <c r="E82" s="123">
        <f t="shared" si="31"/>
        <v>72.238124271960942</v>
      </c>
      <c r="F82" s="123">
        <f t="shared" si="31"/>
        <v>75.611444369744689</v>
      </c>
      <c r="G82" s="123">
        <f t="shared" si="31"/>
        <v>76.402829643710149</v>
      </c>
      <c r="H82" s="123">
        <f t="shared" si="31"/>
        <v>74.906378536632971</v>
      </c>
      <c r="I82" s="123">
        <f t="shared" si="31"/>
        <v>70.222632296272536</v>
      </c>
      <c r="J82" s="123">
        <f t="shared" si="31"/>
        <v>64.912710075192379</v>
      </c>
      <c r="K82" s="123">
        <f t="shared" si="31"/>
        <v>69.477594375127424</v>
      </c>
      <c r="L82" s="123">
        <f t="shared" si="31"/>
        <v>65.760635549861391</v>
      </c>
      <c r="M82" s="123">
        <f t="shared" si="31"/>
        <v>59.676625100825447</v>
      </c>
      <c r="N82" s="123">
        <f t="shared" si="31"/>
        <v>55.950254392544579</v>
      </c>
      <c r="O82" s="123">
        <f t="shared" si="31"/>
        <v>51.571755837187077</v>
      </c>
      <c r="P82" s="123">
        <f t="shared" si="31"/>
        <v>51.427146847245993</v>
      </c>
      <c r="Q82" s="123">
        <f t="shared" si="31"/>
        <v>52.425650285334257</v>
      </c>
      <c r="R82" s="123">
        <f t="shared" ref="R82:V82" si="32">SUM(R83:R84)</f>
        <v>41.549205565910043</v>
      </c>
      <c r="S82" s="123">
        <f t="shared" si="32"/>
        <v>44.69053417881284</v>
      </c>
      <c r="T82" s="123">
        <f t="shared" si="32"/>
        <v>47.608807600376693</v>
      </c>
      <c r="U82" s="123">
        <f t="shared" si="32"/>
        <v>47.27147861334867</v>
      </c>
      <c r="V82" s="123">
        <f t="shared" si="32"/>
        <v>46.416822547034897</v>
      </c>
      <c r="W82" s="123">
        <f t="shared" ref="W82" si="33">SUM(W83:W84)</f>
        <v>45.702044984536961</v>
      </c>
      <c r="DA82" s="130" t="s">
        <v>2822</v>
      </c>
    </row>
    <row r="83" spans="1:105" ht="12" customHeight="1" x14ac:dyDescent="0.25">
      <c r="A83" s="97" t="s">
        <v>204</v>
      </c>
      <c r="B83" s="99">
        <v>64.287329329644919</v>
      </c>
      <c r="C83" s="99">
        <v>65.992786945490039</v>
      </c>
      <c r="D83" s="99">
        <v>68.828266204408777</v>
      </c>
      <c r="E83" s="99">
        <v>71.987820850529175</v>
      </c>
      <c r="F83" s="99">
        <v>75.345776394326251</v>
      </c>
      <c r="G83" s="99">
        <v>76.137359881927196</v>
      </c>
      <c r="H83" s="99">
        <v>74.648618924454539</v>
      </c>
      <c r="I83" s="99">
        <v>69.972726428942437</v>
      </c>
      <c r="J83" s="99">
        <v>64.677086330410546</v>
      </c>
      <c r="K83" s="99">
        <v>69.223298210123176</v>
      </c>
      <c r="L83" s="99">
        <v>65.513006962814757</v>
      </c>
      <c r="M83" s="99">
        <v>59.439516979307108</v>
      </c>
      <c r="N83" s="99">
        <v>55.722123166122046</v>
      </c>
      <c r="O83" s="99">
        <v>51.351853405303771</v>
      </c>
      <c r="P83" s="99">
        <v>51.204415198737692</v>
      </c>
      <c r="Q83" s="99">
        <v>52.20672504919655</v>
      </c>
      <c r="R83" s="99">
        <v>41.374810738211146</v>
      </c>
      <c r="S83" s="99">
        <v>44.505500178415716</v>
      </c>
      <c r="T83" s="99">
        <v>47.40983736877952</v>
      </c>
      <c r="U83" s="99">
        <v>47.074288925250968</v>
      </c>
      <c r="V83" s="99">
        <v>46.21973974165622</v>
      </c>
      <c r="W83" s="99">
        <v>45.503529115185323</v>
      </c>
      <c r="DA83" s="63" t="s">
        <v>2823</v>
      </c>
    </row>
    <row r="84" spans="1:105" ht="12" customHeight="1" x14ac:dyDescent="0.25">
      <c r="A84" s="97" t="s">
        <v>53</v>
      </c>
      <c r="B84" s="99">
        <v>0.2393646460758283</v>
      </c>
      <c r="C84" s="99">
        <v>0.24854449070483678</v>
      </c>
      <c r="D84" s="99">
        <v>0.25313875757002408</v>
      </c>
      <c r="E84" s="99">
        <v>0.25030342143177114</v>
      </c>
      <c r="F84" s="99">
        <v>0.26566797541844128</v>
      </c>
      <c r="G84" s="99">
        <v>0.2654697617829519</v>
      </c>
      <c r="H84" s="99">
        <v>0.2577596121784318</v>
      </c>
      <c r="I84" s="99">
        <v>0.24990586733009915</v>
      </c>
      <c r="J84" s="99">
        <v>0.23562374478183598</v>
      </c>
      <c r="K84" s="99">
        <v>0.25429616500424623</v>
      </c>
      <c r="L84" s="99">
        <v>0.24762858704663407</v>
      </c>
      <c r="M84" s="99">
        <v>0.23710812151834063</v>
      </c>
      <c r="N84" s="99">
        <v>0.22813122642253325</v>
      </c>
      <c r="O84" s="99">
        <v>0.21990243188330352</v>
      </c>
      <c r="P84" s="99">
        <v>0.22273164850829794</v>
      </c>
      <c r="Q84" s="99">
        <v>0.21892523613770989</v>
      </c>
      <c r="R84" s="99">
        <v>0.17439482769889619</v>
      </c>
      <c r="S84" s="99">
        <v>0.18503400039712359</v>
      </c>
      <c r="T84" s="99">
        <v>0.19897023159717001</v>
      </c>
      <c r="U84" s="99">
        <v>0.19718968809770074</v>
      </c>
      <c r="V84" s="99">
        <v>0.19708280537867851</v>
      </c>
      <c r="W84" s="99">
        <v>0.19851586935163576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0.24798692371816175</v>
      </c>
      <c r="C85" s="123">
        <f t="shared" si="34"/>
        <v>0.31012603423378504</v>
      </c>
      <c r="D85" s="123">
        <f t="shared" si="34"/>
        <v>0.24893770771058366</v>
      </c>
      <c r="E85" s="123">
        <f t="shared" si="34"/>
        <v>0.4797724086157002</v>
      </c>
      <c r="F85" s="123">
        <f t="shared" si="34"/>
        <v>0.38618285052096823</v>
      </c>
      <c r="G85" s="123">
        <f t="shared" si="34"/>
        <v>0.52161082545147985</v>
      </c>
      <c r="H85" s="123">
        <f t="shared" si="34"/>
        <v>0.60232008436840334</v>
      </c>
      <c r="I85" s="123">
        <f t="shared" si="34"/>
        <v>0.41599051078448973</v>
      </c>
      <c r="J85" s="123">
        <f t="shared" si="34"/>
        <v>0.53502677548923605</v>
      </c>
      <c r="K85" s="123">
        <f t="shared" si="34"/>
        <v>0.88138941457212239</v>
      </c>
      <c r="L85" s="123">
        <f t="shared" si="34"/>
        <v>0.98389285436263252</v>
      </c>
      <c r="M85" s="123">
        <f t="shared" si="34"/>
        <v>0.97583800300824164</v>
      </c>
      <c r="N85" s="123">
        <f t="shared" si="34"/>
        <v>0.97209494583971523</v>
      </c>
      <c r="O85" s="123">
        <f t="shared" si="34"/>
        <v>0.90167133814958578</v>
      </c>
      <c r="P85" s="123">
        <f t="shared" si="34"/>
        <v>0.73798062417976507</v>
      </c>
      <c r="Q85" s="123">
        <f t="shared" si="34"/>
        <v>1.1389115050855569</v>
      </c>
      <c r="R85" s="123">
        <f t="shared" si="34"/>
        <v>1.0498598849194973</v>
      </c>
      <c r="S85" s="123">
        <f t="shared" si="34"/>
        <v>1.0690873445341711</v>
      </c>
      <c r="T85" s="123">
        <f t="shared" si="34"/>
        <v>0.77581539050020953</v>
      </c>
      <c r="U85" s="123">
        <f t="shared" si="34"/>
        <v>0.63047739778599821</v>
      </c>
      <c r="V85" s="123">
        <f t="shared" si="34"/>
        <v>0.54359397737086657</v>
      </c>
      <c r="W85" s="123">
        <f t="shared" si="34"/>
        <v>0.51112868415853474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0.24798692371816175</v>
      </c>
      <c r="C86" s="99">
        <f>RES_hhdet_fech!C86/RES_summary!C$19</f>
        <v>0.31012603423378504</v>
      </c>
      <c r="D86" s="99">
        <f>RES_hhdet_fech!D86/RES_summary!D$19</f>
        <v>0.24893770771058366</v>
      </c>
      <c r="E86" s="99">
        <f>RES_hhdet_fech!E86/RES_summary!E$19</f>
        <v>0.4797724086157002</v>
      </c>
      <c r="F86" s="99">
        <f>RES_hhdet_fech!F86/RES_summary!F$19</f>
        <v>0.38618285052096823</v>
      </c>
      <c r="G86" s="99">
        <f>RES_hhdet_fech!G86/RES_summary!G$19</f>
        <v>0.52161082545147985</v>
      </c>
      <c r="H86" s="99">
        <f>RES_hhdet_fech!H86/RES_summary!H$19</f>
        <v>0.60232008436840334</v>
      </c>
      <c r="I86" s="99">
        <f>RES_hhdet_fech!I86/RES_summary!I$19</f>
        <v>0.41599051078448973</v>
      </c>
      <c r="J86" s="99">
        <f>RES_hhdet_fech!J86/RES_summary!J$19</f>
        <v>0.53502677548923605</v>
      </c>
      <c r="K86" s="99">
        <f>RES_hhdet_fech!K86/RES_summary!K$19</f>
        <v>0.88138941457212239</v>
      </c>
      <c r="L86" s="99">
        <f>RES_hhdet_fech!L86/RES_summary!L$19</f>
        <v>0.98389285436263252</v>
      </c>
      <c r="M86" s="99">
        <f>RES_hhdet_fech!M86/RES_summary!M$19</f>
        <v>0.97583800300824164</v>
      </c>
      <c r="N86" s="99">
        <f>RES_hhdet_fech!N86/RES_summary!N$19</f>
        <v>0.97209494583971523</v>
      </c>
      <c r="O86" s="99">
        <f>RES_hhdet_fech!O86/RES_summary!O$19</f>
        <v>0.90167133814958578</v>
      </c>
      <c r="P86" s="99">
        <f>RES_hhdet_fech!P86/RES_summary!P$19</f>
        <v>0.73798062417976507</v>
      </c>
      <c r="Q86" s="99">
        <f>RES_hhdet_fech!Q86/RES_summary!Q$19</f>
        <v>1.1389115050855569</v>
      </c>
      <c r="R86" s="99">
        <f>RES_hhdet_fech!R86/RES_summary!R$19</f>
        <v>1.0498598849194973</v>
      </c>
      <c r="S86" s="99">
        <f>RES_hhdet_fech!S86/RES_summary!S$19</f>
        <v>1.0690873445341711</v>
      </c>
      <c r="T86" s="99">
        <f>RES_hhdet_fech!T86/RES_summary!T$19</f>
        <v>0.77581539050020953</v>
      </c>
      <c r="U86" s="99">
        <f>RES_hhdet_fech!U86/RES_summary!U$19</f>
        <v>0.63047739778599821</v>
      </c>
      <c r="V86" s="99">
        <f>RES_hhdet_fech!V86/RES_summary!V$19</f>
        <v>0.54359397737086657</v>
      </c>
      <c r="W86" s="99">
        <f>RES_hhdet_fech!W86/RES_summary!W$19</f>
        <v>0.51112868415853474</v>
      </c>
      <c r="DA86" s="63" t="s">
        <v>2826</v>
      </c>
    </row>
    <row r="87" spans="1:105" ht="12" customHeight="1" x14ac:dyDescent="0.25">
      <c r="A87" s="121" t="s">
        <v>55</v>
      </c>
      <c r="B87" s="123">
        <v>13.450477600341884</v>
      </c>
      <c r="C87" s="123">
        <v>13.632897037021213</v>
      </c>
      <c r="D87" s="123">
        <v>13.417193310312948</v>
      </c>
      <c r="E87" s="123">
        <v>12.676014464429485</v>
      </c>
      <c r="F87" s="123">
        <v>12.605164676537139</v>
      </c>
      <c r="G87" s="123">
        <v>12.892718884760928</v>
      </c>
      <c r="H87" s="123">
        <v>12.623266250104141</v>
      </c>
      <c r="I87" s="123">
        <v>12.395246243440562</v>
      </c>
      <c r="J87" s="123">
        <v>12.138202989329061</v>
      </c>
      <c r="K87" s="123">
        <v>11.572133068217257</v>
      </c>
      <c r="L87" s="123">
        <v>11.924450922831477</v>
      </c>
      <c r="M87" s="123">
        <v>12.300138429970069</v>
      </c>
      <c r="N87" s="123">
        <v>11.997801216374055</v>
      </c>
      <c r="O87" s="123">
        <v>11.98880998271288</v>
      </c>
      <c r="P87" s="123">
        <v>12.236092325966087</v>
      </c>
      <c r="Q87" s="123">
        <v>11.624708336194638</v>
      </c>
      <c r="R87" s="123">
        <v>11.771932260486103</v>
      </c>
      <c r="S87" s="123">
        <v>12.214355224374474</v>
      </c>
      <c r="T87" s="123">
        <v>12.110644495398171</v>
      </c>
      <c r="U87" s="123">
        <v>11.594369843959669</v>
      </c>
      <c r="V87" s="123">
        <v>11.300775417989749</v>
      </c>
      <c r="W87" s="123">
        <v>11.606843198307127</v>
      </c>
      <c r="DA87" s="130" t="s">
        <v>2827</v>
      </c>
    </row>
    <row r="88" spans="1:105" ht="12" customHeight="1" x14ac:dyDescent="0.25">
      <c r="A88" s="97" t="s">
        <v>132</v>
      </c>
      <c r="B88" s="99">
        <v>15.640026905430091</v>
      </c>
      <c r="C88" s="99">
        <v>16.286647231779831</v>
      </c>
      <c r="D88" s="99">
        <v>15.817567288977447</v>
      </c>
      <c r="E88" s="99">
        <v>14.722419157404433</v>
      </c>
      <c r="F88" s="99">
        <v>14.119293241900836</v>
      </c>
      <c r="G88" s="99">
        <v>14.147128325298317</v>
      </c>
      <c r="H88" s="99">
        <v>13.869956188917287</v>
      </c>
      <c r="I88" s="99">
        <v>13.322863189139451</v>
      </c>
      <c r="J88" s="99">
        <v>13.014757778793363</v>
      </c>
      <c r="K88" s="99">
        <v>12.298919240884723</v>
      </c>
      <c r="L88" s="99">
        <v>12.086279211386474</v>
      </c>
      <c r="M88" s="99">
        <v>12.903830867961696</v>
      </c>
      <c r="N88" s="99">
        <v>12.845097084630162</v>
      </c>
      <c r="O88" s="99">
        <v>13.294567831013566</v>
      </c>
      <c r="P88" s="99">
        <v>13.469787217005093</v>
      </c>
      <c r="Q88" s="99">
        <v>13.012174684554402</v>
      </c>
      <c r="R88" s="99">
        <v>10.569916584871802</v>
      </c>
      <c r="S88" s="99">
        <v>11.604751423632335</v>
      </c>
      <c r="T88" s="99">
        <v>11.633532360269266</v>
      </c>
      <c r="U88" s="99">
        <v>12.165473190200411</v>
      </c>
      <c r="V88" s="99">
        <v>12.075345465180957</v>
      </c>
      <c r="W88" s="99">
        <v>12.279049295144924</v>
      </c>
      <c r="DA88" s="63" t="s">
        <v>2828</v>
      </c>
    </row>
    <row r="89" spans="1:105" ht="12" customHeight="1" x14ac:dyDescent="0.25">
      <c r="A89" s="97" t="s">
        <v>131</v>
      </c>
      <c r="B89" s="99">
        <v>8.0114247061398594</v>
      </c>
      <c r="C89" s="99">
        <v>9.4577385674153653</v>
      </c>
      <c r="D89" s="99">
        <v>8.2217560128741134</v>
      </c>
      <c r="E89" s="99">
        <v>7.5070213562174297</v>
      </c>
      <c r="F89" s="99">
        <v>7.499384978639613</v>
      </c>
      <c r="G89" s="99">
        <v>7.7156475565109988</v>
      </c>
      <c r="H89" s="99">
        <v>7.969972141540639</v>
      </c>
      <c r="I89" s="99">
        <v>7.795466283447503</v>
      </c>
      <c r="J89" s="99">
        <v>7.9218749812484752</v>
      </c>
      <c r="K89" s="99">
        <v>7.7506883119229872</v>
      </c>
      <c r="L89" s="99">
        <v>7.8877658082194664</v>
      </c>
      <c r="M89" s="99">
        <v>8.8645004980286082</v>
      </c>
      <c r="N89" s="99">
        <v>9.0004984769132275</v>
      </c>
      <c r="O89" s="99">
        <v>9.517344594384765</v>
      </c>
      <c r="P89" s="99">
        <v>9.8174758552424457</v>
      </c>
      <c r="Q89" s="99">
        <v>9.2611401742627617</v>
      </c>
      <c r="R89" s="99">
        <v>7.6391949085706798</v>
      </c>
      <c r="S89" s="99">
        <v>8.5782242293770405</v>
      </c>
      <c r="T89" s="99">
        <v>8.7090556052976407</v>
      </c>
      <c r="U89" s="99">
        <v>9.2056380806490736</v>
      </c>
      <c r="V89" s="99">
        <v>9.1439001438976018</v>
      </c>
      <c r="W89" s="99">
        <v>9.3427153851306777</v>
      </c>
      <c r="DA89" s="63" t="s">
        <v>2829</v>
      </c>
    </row>
    <row r="90" spans="1:105" ht="12" customHeight="1" x14ac:dyDescent="0.25">
      <c r="A90" s="100" t="s">
        <v>204</v>
      </c>
      <c r="B90" s="102">
        <v>1.7568295488065973</v>
      </c>
      <c r="C90" s="102">
        <v>3.6140654164429238</v>
      </c>
      <c r="D90" s="102">
        <v>1.489142881008519</v>
      </c>
      <c r="E90" s="102">
        <v>0.86887847743106328</v>
      </c>
      <c r="F90" s="102">
        <v>1.0963174165019254</v>
      </c>
      <c r="G90" s="102">
        <v>1.0964001802928189</v>
      </c>
      <c r="H90" s="102">
        <v>1.4291369017848108</v>
      </c>
      <c r="I90" s="102">
        <v>1.1331381299919416</v>
      </c>
      <c r="J90" s="102">
        <v>1.0345229629738086</v>
      </c>
      <c r="K90" s="102">
        <v>0.93767400416154267</v>
      </c>
      <c r="L90" s="102">
        <v>0.90236192343543176</v>
      </c>
      <c r="M90" s="102">
        <v>1.4232244603119446</v>
      </c>
      <c r="N90" s="102">
        <v>1.0479394500230066</v>
      </c>
      <c r="O90" s="102">
        <v>0.79852110824500333</v>
      </c>
      <c r="P90" s="102">
        <v>1.3671135290256056</v>
      </c>
      <c r="Q90" s="102">
        <v>0.49673038901764233</v>
      </c>
      <c r="R90" s="102">
        <v>0.49233393070880932</v>
      </c>
      <c r="S90" s="102">
        <v>0.79713472459165613</v>
      </c>
      <c r="T90" s="102">
        <v>0.89446621555568828</v>
      </c>
      <c r="U90" s="102">
        <v>1.158310950297998</v>
      </c>
      <c r="V90" s="102">
        <v>0.94980120674108948</v>
      </c>
      <c r="W90" s="102">
        <v>0.80566997093809878</v>
      </c>
      <c r="DA90" s="131" t="s">
        <v>2830</v>
      </c>
    </row>
    <row r="91" spans="1:105" ht="12" customHeight="1" x14ac:dyDescent="0.25">
      <c r="A91" s="103" t="s">
        <v>52</v>
      </c>
      <c r="B91" s="105">
        <v>6.2545951573332612</v>
      </c>
      <c r="C91" s="105">
        <v>5.8436731509724416</v>
      </c>
      <c r="D91" s="105">
        <v>6.7326131318655937</v>
      </c>
      <c r="E91" s="105">
        <v>6.6381428787863639</v>
      </c>
      <c r="F91" s="105">
        <v>6.4030675621376867</v>
      </c>
      <c r="G91" s="105">
        <v>6.619247376218178</v>
      </c>
      <c r="H91" s="105">
        <v>6.5408352397558271</v>
      </c>
      <c r="I91" s="105">
        <v>6.6623281534555598</v>
      </c>
      <c r="J91" s="105">
        <v>6.887352018274667</v>
      </c>
      <c r="K91" s="105">
        <v>6.8130143077614438</v>
      </c>
      <c r="L91" s="105">
        <v>6.9854038847840325</v>
      </c>
      <c r="M91" s="105">
        <v>7.441276037716662</v>
      </c>
      <c r="N91" s="105">
        <v>7.9525590268902215</v>
      </c>
      <c r="O91" s="105">
        <v>8.7188234861397618</v>
      </c>
      <c r="P91" s="105">
        <v>8.4503623262168404</v>
      </c>
      <c r="Q91" s="105">
        <v>8.7644097852451193</v>
      </c>
      <c r="R91" s="105">
        <v>7.1468609778618699</v>
      </c>
      <c r="S91" s="105">
        <v>7.7810895047853847</v>
      </c>
      <c r="T91" s="105">
        <v>7.8145893897419523</v>
      </c>
      <c r="U91" s="105">
        <v>8.0473271303510767</v>
      </c>
      <c r="V91" s="105">
        <v>8.1940989371565109</v>
      </c>
      <c r="W91" s="105">
        <v>8.5370454141925798</v>
      </c>
      <c r="DA91" s="132" t="s">
        <v>2831</v>
      </c>
    </row>
    <row r="92" spans="1:105" ht="12" customHeight="1" x14ac:dyDescent="0.25">
      <c r="A92" s="106" t="s">
        <v>124</v>
      </c>
      <c r="B92" s="102">
        <v>13.77417153167444</v>
      </c>
      <c r="C92" s="102">
        <v>13.642068513749647</v>
      </c>
      <c r="D92" s="102">
        <v>13.664903323548597</v>
      </c>
      <c r="E92" s="102">
        <v>12.999761221301108</v>
      </c>
      <c r="F92" s="102">
        <v>13.029757946220558</v>
      </c>
      <c r="G92" s="102">
        <v>13.597303060433655</v>
      </c>
      <c r="H92" s="102">
        <v>13.083656903592418</v>
      </c>
      <c r="I92" s="102">
        <v>13.232272508270647</v>
      </c>
      <c r="J92" s="102">
        <v>13.302701797032483</v>
      </c>
      <c r="K92" s="102">
        <v>12.968019845839356</v>
      </c>
      <c r="L92" s="102">
        <v>13.403694154702162</v>
      </c>
      <c r="M92" s="102">
        <v>13.480106836952796</v>
      </c>
      <c r="N92" s="102">
        <v>13.247678201551745</v>
      </c>
      <c r="O92" s="102">
        <v>13.546499622150751</v>
      </c>
      <c r="P92" s="102">
        <v>13.414055201275353</v>
      </c>
      <c r="Q92" s="102">
        <v>12.926590858032664</v>
      </c>
      <c r="R92" s="102">
        <v>13.234176136035087</v>
      </c>
      <c r="S92" s="102">
        <v>13.562435133204065</v>
      </c>
      <c r="T92" s="102">
        <v>13.294337896663459</v>
      </c>
      <c r="U92" s="102">
        <v>12.21255137089085</v>
      </c>
      <c r="V92" s="102">
        <v>11.851109377990447</v>
      </c>
      <c r="W92" s="102">
        <v>12.430733607005852</v>
      </c>
      <c r="DA92" s="131" t="s">
        <v>2832</v>
      </c>
    </row>
    <row r="93" spans="1:105" ht="12" customHeight="1" x14ac:dyDescent="0.25">
      <c r="A93" s="107" t="s">
        <v>123</v>
      </c>
      <c r="B93" s="105">
        <v>8.1064057392770721</v>
      </c>
      <c r="C93" s="105">
        <v>8.7213538072226768</v>
      </c>
      <c r="D93" s="105">
        <v>7.9619030410668472</v>
      </c>
      <c r="E93" s="105">
        <v>7.4139184841237116</v>
      </c>
      <c r="F93" s="105">
        <v>7.5914878206099639</v>
      </c>
      <c r="G93" s="105">
        <v>7.9789738292941008</v>
      </c>
      <c r="H93" s="105">
        <v>7.907338231259363</v>
      </c>
      <c r="I93" s="105">
        <v>7.9506523775448761</v>
      </c>
      <c r="J93" s="105">
        <v>7.9864150053767036</v>
      </c>
      <c r="K93" s="105">
        <v>7.8069343016465709</v>
      </c>
      <c r="L93" s="105">
        <v>8.1064888025670374</v>
      </c>
      <c r="M93" s="105">
        <v>8.4318725163764121</v>
      </c>
      <c r="N93" s="105">
        <v>8.2091139194498304</v>
      </c>
      <c r="O93" s="105">
        <v>8.4134925276197592</v>
      </c>
      <c r="P93" s="105">
        <v>8.6921934589014622</v>
      </c>
      <c r="Q93" s="105">
        <v>8.2010862176267452</v>
      </c>
      <c r="R93" s="105">
        <v>8.6019904815788149</v>
      </c>
      <c r="S93" s="105">
        <v>9.1485546657391534</v>
      </c>
      <c r="T93" s="105">
        <v>9.2679745176684509</v>
      </c>
      <c r="U93" s="105">
        <v>8.9141743006707088</v>
      </c>
      <c r="V93" s="105">
        <v>8.9044375156398026</v>
      </c>
      <c r="W93" s="105">
        <v>9.5991092705070606</v>
      </c>
      <c r="DA93" s="132" t="s">
        <v>2833</v>
      </c>
    </row>
    <row r="94" spans="1:105" ht="12" customHeight="1" x14ac:dyDescent="0.25">
      <c r="A94" s="108" t="s">
        <v>50</v>
      </c>
      <c r="B94" s="99">
        <v>1.5519489044945252</v>
      </c>
      <c r="C94" s="99">
        <v>2.9826084918647728</v>
      </c>
      <c r="D94" s="99">
        <v>1.2564356495263855</v>
      </c>
      <c r="E94" s="99">
        <v>0.76807332406756124</v>
      </c>
      <c r="F94" s="99">
        <v>1.0217726666915909</v>
      </c>
      <c r="G94" s="99">
        <v>1.066643293698587</v>
      </c>
      <c r="H94" s="99">
        <v>1.3630474717705254</v>
      </c>
      <c r="I94" s="99">
        <v>1.177353376302714</v>
      </c>
      <c r="J94" s="99">
        <v>1.1241380447596989</v>
      </c>
      <c r="K94" s="99">
        <v>1.0496386475626598</v>
      </c>
      <c r="L94" s="99">
        <v>1.054643956998498</v>
      </c>
      <c r="M94" s="99">
        <v>1.5175620946704096</v>
      </c>
      <c r="N94" s="99">
        <v>1.0671651323747182</v>
      </c>
      <c r="O94" s="99">
        <v>0.76144653463614065</v>
      </c>
      <c r="P94" s="99">
        <v>1.3109046172971683</v>
      </c>
      <c r="Q94" s="99">
        <v>0.43081235406701729</v>
      </c>
      <c r="R94" s="99">
        <v>0.58352682719321458</v>
      </c>
      <c r="S94" s="99">
        <v>0.91901977967374426</v>
      </c>
      <c r="T94" s="99">
        <v>1.0155256717782148</v>
      </c>
      <c r="U94" s="99">
        <v>1.1533340375030083</v>
      </c>
      <c r="V94" s="99">
        <v>0.93008343892075585</v>
      </c>
      <c r="W94" s="99">
        <v>0.8309452435061021</v>
      </c>
      <c r="DA94" s="63" t="s">
        <v>2834</v>
      </c>
    </row>
    <row r="95" spans="1:105" ht="12" customHeight="1" x14ac:dyDescent="0.25">
      <c r="A95" s="108" t="s">
        <v>52</v>
      </c>
      <c r="B95" s="99">
        <v>6.5544568347825463</v>
      </c>
      <c r="C95" s="99">
        <v>5.738745315357904</v>
      </c>
      <c r="D95" s="99">
        <v>6.7054673915404619</v>
      </c>
      <c r="E95" s="99">
        <v>6.6458451600561501</v>
      </c>
      <c r="F95" s="99">
        <v>6.5697151539183736</v>
      </c>
      <c r="G95" s="99">
        <v>6.9123305355955127</v>
      </c>
      <c r="H95" s="99">
        <v>6.5442907594888373</v>
      </c>
      <c r="I95" s="99">
        <v>6.7732990012421617</v>
      </c>
      <c r="J95" s="99">
        <v>6.8622769606170042</v>
      </c>
      <c r="K95" s="99">
        <v>6.7572956540839115</v>
      </c>
      <c r="L95" s="99">
        <v>7.0518448455685387</v>
      </c>
      <c r="M95" s="99">
        <v>6.914310421706003</v>
      </c>
      <c r="N95" s="99">
        <v>7.1419487870751102</v>
      </c>
      <c r="O95" s="99">
        <v>7.65204599298362</v>
      </c>
      <c r="P95" s="99">
        <v>7.3812888416042925</v>
      </c>
      <c r="Q95" s="99">
        <v>7.7702738635597273</v>
      </c>
      <c r="R95" s="99">
        <v>8.0184636543855987</v>
      </c>
      <c r="S95" s="99">
        <v>8.2295348860654123</v>
      </c>
      <c r="T95" s="99">
        <v>8.2524488458902354</v>
      </c>
      <c r="U95" s="99">
        <v>7.7608402631677</v>
      </c>
      <c r="V95" s="99">
        <v>7.9743540767190479</v>
      </c>
      <c r="W95" s="99">
        <v>8.7681640270009584</v>
      </c>
      <c r="DA95" s="63" t="s">
        <v>2835</v>
      </c>
    </row>
    <row r="96" spans="1:105" ht="12" customHeight="1" x14ac:dyDescent="0.25">
      <c r="A96" s="106" t="s">
        <v>122</v>
      </c>
      <c r="B96" s="102">
        <v>10.858867284472241</v>
      </c>
      <c r="C96" s="102">
        <v>13.076372045486025</v>
      </c>
      <c r="D96" s="102">
        <v>12.046206498799595</v>
      </c>
      <c r="E96" s="102">
        <v>11.188837951354163</v>
      </c>
      <c r="F96" s="102">
        <v>11.231437132934211</v>
      </c>
      <c r="G96" s="102">
        <v>11.482470012016524</v>
      </c>
      <c r="H96" s="102">
        <v>12.208462247550157</v>
      </c>
      <c r="I96" s="102">
        <v>12.00460508097977</v>
      </c>
      <c r="J96" s="102">
        <v>11.878455341484717</v>
      </c>
      <c r="K96" s="102">
        <v>11.468896920203662</v>
      </c>
      <c r="L96" s="102">
        <v>12.072838873347633</v>
      </c>
      <c r="M96" s="102">
        <v>12.547350283776089</v>
      </c>
      <c r="N96" s="102">
        <v>12.205571753812333</v>
      </c>
      <c r="O96" s="102">
        <v>11.927204558165212</v>
      </c>
      <c r="P96" s="102">
        <v>12.536399567523588</v>
      </c>
      <c r="Q96" s="102">
        <v>11.774688904292436</v>
      </c>
      <c r="R96" s="102">
        <v>12.238927794585207</v>
      </c>
      <c r="S96" s="102">
        <v>12.726659686595744</v>
      </c>
      <c r="T96" s="102">
        <v>12.800572899795158</v>
      </c>
      <c r="U96" s="102">
        <v>12.592339296645765</v>
      </c>
      <c r="V96" s="102">
        <v>12.27618435855036</v>
      </c>
      <c r="W96" s="102">
        <v>12.388671192495448</v>
      </c>
      <c r="DA96" s="131" t="s">
        <v>2836</v>
      </c>
    </row>
    <row r="97" spans="1:105" ht="12" customHeight="1" x14ac:dyDescent="0.25">
      <c r="A97" s="107" t="s">
        <v>121</v>
      </c>
      <c r="B97" s="105">
        <v>6.9984423527852977</v>
      </c>
      <c r="C97" s="105">
        <v>9.0646035463035677</v>
      </c>
      <c r="D97" s="105">
        <v>7.7960349998478122</v>
      </c>
      <c r="E97" s="105">
        <v>7.1246806180064448</v>
      </c>
      <c r="F97" s="105">
        <v>7.2795080369968712</v>
      </c>
      <c r="G97" s="105">
        <v>7.4945152650450435</v>
      </c>
      <c r="H97" s="105">
        <v>8.1349987325562765</v>
      </c>
      <c r="I97" s="105">
        <v>7.9486243452005647</v>
      </c>
      <c r="J97" s="105">
        <v>7.8621083061820851</v>
      </c>
      <c r="K97" s="105">
        <v>7.5960973640325697</v>
      </c>
      <c r="L97" s="105">
        <v>8.0061261850331302</v>
      </c>
      <c r="M97" s="105">
        <v>8.5058141939690142</v>
      </c>
      <c r="N97" s="105">
        <v>8.1836641743097545</v>
      </c>
      <c r="O97" s="105">
        <v>7.9484662102139536</v>
      </c>
      <c r="P97" s="105">
        <v>8.6087546505522035</v>
      </c>
      <c r="Q97" s="105">
        <v>7.8859038614078862</v>
      </c>
      <c r="R97" s="105">
        <v>8.324653615981962</v>
      </c>
      <c r="S97" s="105">
        <v>8.8740969384218058</v>
      </c>
      <c r="T97" s="105">
        <v>9.1045457568055692</v>
      </c>
      <c r="U97" s="105">
        <v>9.2719985092090305</v>
      </c>
      <c r="V97" s="105">
        <v>9.1911125203861648</v>
      </c>
      <c r="W97" s="105">
        <v>9.3672203331060029</v>
      </c>
      <c r="DA97" s="132" t="s">
        <v>2837</v>
      </c>
    </row>
    <row r="98" spans="1:105" ht="12" customHeight="1" x14ac:dyDescent="0.25">
      <c r="A98" s="108" t="s">
        <v>53</v>
      </c>
      <c r="B98" s="99">
        <v>1.188387550252479</v>
      </c>
      <c r="C98" s="99">
        <v>2.8418768342908205</v>
      </c>
      <c r="D98" s="99">
        <v>1.1030506874598334</v>
      </c>
      <c r="E98" s="99">
        <v>0.64637524717692152</v>
      </c>
      <c r="F98" s="99">
        <v>0.87427694737950779</v>
      </c>
      <c r="G98" s="99">
        <v>0.89275393572401651</v>
      </c>
      <c r="H98" s="99">
        <v>1.2818266900553266</v>
      </c>
      <c r="I98" s="99">
        <v>1.0728167208906176</v>
      </c>
      <c r="J98" s="99">
        <v>1.0056025402826585</v>
      </c>
      <c r="K98" s="99">
        <v>0.92312735736032336</v>
      </c>
      <c r="L98" s="99">
        <v>0.9448379596729366</v>
      </c>
      <c r="M98" s="99">
        <v>1.3944034931282678</v>
      </c>
      <c r="N98" s="99">
        <v>0.97985269546826348</v>
      </c>
      <c r="O98" s="99">
        <v>0.63901064436450217</v>
      </c>
      <c r="P98" s="99">
        <v>1.238738423780537</v>
      </c>
      <c r="Q98" s="99">
        <v>0.34001992492257582</v>
      </c>
      <c r="R98" s="99">
        <v>0.4934855128400914</v>
      </c>
      <c r="S98" s="99">
        <v>0.85818205296105221</v>
      </c>
      <c r="T98" s="99">
        <v>0.97592931908224123</v>
      </c>
      <c r="U98" s="99">
        <v>1.208432262295549</v>
      </c>
      <c r="V98" s="99">
        <v>0.97572938869840964</v>
      </c>
      <c r="W98" s="99">
        <v>0.79901701852455742</v>
      </c>
      <c r="DA98" s="63" t="s">
        <v>2838</v>
      </c>
    </row>
    <row r="99" spans="1:105" ht="12" customHeight="1" x14ac:dyDescent="0.25">
      <c r="A99" s="108" t="s">
        <v>52</v>
      </c>
      <c r="B99" s="99">
        <v>5.810054802532818</v>
      </c>
      <c r="C99" s="99">
        <v>6.2227267120127481</v>
      </c>
      <c r="D99" s="99">
        <v>6.6929843123879795</v>
      </c>
      <c r="E99" s="99">
        <v>6.4783053708295224</v>
      </c>
      <c r="F99" s="99">
        <v>6.4052310896173648</v>
      </c>
      <c r="G99" s="99">
        <v>6.6017613293210271</v>
      </c>
      <c r="H99" s="99">
        <v>6.8531720425009492</v>
      </c>
      <c r="I99" s="99">
        <v>6.8758076243099469</v>
      </c>
      <c r="J99" s="99">
        <v>6.8565057658994251</v>
      </c>
      <c r="K99" s="99">
        <v>6.6729700066722462</v>
      </c>
      <c r="L99" s="99">
        <v>7.0612882253601956</v>
      </c>
      <c r="M99" s="99">
        <v>7.1114107008407439</v>
      </c>
      <c r="N99" s="99">
        <v>7.2038114788414909</v>
      </c>
      <c r="O99" s="99">
        <v>7.3094555658494524</v>
      </c>
      <c r="P99" s="99">
        <v>7.370016226771666</v>
      </c>
      <c r="Q99" s="99">
        <v>7.5458839364853105</v>
      </c>
      <c r="R99" s="99">
        <v>7.8311681031418701</v>
      </c>
      <c r="S99" s="99">
        <v>8.0159148854607523</v>
      </c>
      <c r="T99" s="99">
        <v>8.128616437723327</v>
      </c>
      <c r="U99" s="99">
        <v>8.0635662469134815</v>
      </c>
      <c r="V99" s="99">
        <v>8.215383131687755</v>
      </c>
      <c r="W99" s="99">
        <v>8.5682033145814458</v>
      </c>
      <c r="DA99" s="63" t="s">
        <v>2839</v>
      </c>
    </row>
    <row r="100" spans="1:105" ht="12" customHeight="1" x14ac:dyDescent="0.25">
      <c r="A100" s="121" t="s">
        <v>54</v>
      </c>
      <c r="B100" s="123">
        <v>6.1537309326830805</v>
      </c>
      <c r="C100" s="123">
        <v>6.7960554418415731</v>
      </c>
      <c r="D100" s="123">
        <v>6.7491277852574871</v>
      </c>
      <c r="E100" s="123">
        <v>6.8819494718448597</v>
      </c>
      <c r="F100" s="123">
        <v>6.8047832600317424</v>
      </c>
      <c r="G100" s="123">
        <v>6.940341337192379</v>
      </c>
      <c r="H100" s="123">
        <v>7.8134713920797338</v>
      </c>
      <c r="I100" s="123">
        <v>7.6852458277748026</v>
      </c>
      <c r="J100" s="123">
        <v>7.5256072594122445</v>
      </c>
      <c r="K100" s="123">
        <v>7.2181314059038648</v>
      </c>
      <c r="L100" s="123">
        <v>7.4371809985907733</v>
      </c>
      <c r="M100" s="123">
        <v>6.9314075534386204</v>
      </c>
      <c r="N100" s="123">
        <v>6.6689012110215602</v>
      </c>
      <c r="O100" s="123">
        <v>5.9371389333516058</v>
      </c>
      <c r="P100" s="123">
        <v>6.4828269013431159</v>
      </c>
      <c r="Q100" s="123">
        <v>6.386877824977355</v>
      </c>
      <c r="R100" s="123">
        <v>6.305197156286809</v>
      </c>
      <c r="S100" s="123">
        <v>6.435375767278626</v>
      </c>
      <c r="T100" s="123">
        <v>6.8457088765122327</v>
      </c>
      <c r="U100" s="123">
        <v>6.2937003940008234</v>
      </c>
      <c r="V100" s="123">
        <v>6.1101177774111601</v>
      </c>
      <c r="W100" s="123">
        <v>6.1471370636941005</v>
      </c>
      <c r="DA100" s="130" t="s">
        <v>2840</v>
      </c>
    </row>
    <row r="101" spans="1:105" ht="12" customHeight="1" x14ac:dyDescent="0.25">
      <c r="A101" s="97" t="s">
        <v>207</v>
      </c>
      <c r="B101" s="99">
        <v>7.0449125155476802</v>
      </c>
      <c r="C101" s="99">
        <v>8.0232422253448323</v>
      </c>
      <c r="D101" s="99">
        <v>7.8506370405353954</v>
      </c>
      <c r="E101" s="99">
        <v>8.2231690900868522</v>
      </c>
      <c r="F101" s="99">
        <v>7.8897672661014333</v>
      </c>
      <c r="G101" s="99">
        <v>8.102549616987071</v>
      </c>
      <c r="H101" s="99">
        <v>9.4486786125566624</v>
      </c>
      <c r="I101" s="99">
        <v>9.1660471336938958</v>
      </c>
      <c r="J101" s="99">
        <v>8.9944327129895925</v>
      </c>
      <c r="K101" s="99">
        <v>8.765545478794186</v>
      </c>
      <c r="L101" s="99">
        <v>8.8336714214841372</v>
      </c>
      <c r="M101" s="99">
        <v>8.6478873249504673</v>
      </c>
      <c r="N101" s="99">
        <v>8.6592090679956737</v>
      </c>
      <c r="O101" s="99">
        <v>8.5509525934585824</v>
      </c>
      <c r="P101" s="99">
        <v>8.6891411500235947</v>
      </c>
      <c r="Q101" s="99">
        <v>8.8868360442685397</v>
      </c>
      <c r="R101" s="99">
        <v>7.0988159043021</v>
      </c>
      <c r="S101" s="99">
        <v>7.7555379836776206</v>
      </c>
      <c r="T101" s="99">
        <v>8.0593757475986969</v>
      </c>
      <c r="U101" s="99">
        <v>8.1327983110908164</v>
      </c>
      <c r="V101" s="99">
        <v>8.0114485774308779</v>
      </c>
      <c r="W101" s="99">
        <v>8.072817584785863</v>
      </c>
      <c r="DA101" s="63" t="s">
        <v>2841</v>
      </c>
    </row>
    <row r="102" spans="1:105" ht="12" customHeight="1" x14ac:dyDescent="0.25">
      <c r="A102" s="97" t="s">
        <v>50</v>
      </c>
      <c r="B102" s="99">
        <v>7.3678502527165834</v>
      </c>
      <c r="C102" s="99">
        <v>7.5669607549766633</v>
      </c>
      <c r="D102" s="99">
        <v>7.7957044284792945</v>
      </c>
      <c r="E102" s="99">
        <v>7.9306659687213816</v>
      </c>
      <c r="F102" s="99">
        <v>8.1192891619945566</v>
      </c>
      <c r="G102" s="99">
        <v>8.3954519221843764</v>
      </c>
      <c r="H102" s="99">
        <v>8.6546840625242538</v>
      </c>
      <c r="I102" s="99">
        <v>8.9384131766889823</v>
      </c>
      <c r="J102" s="99">
        <v>8.9771270335819189</v>
      </c>
      <c r="K102" s="99">
        <v>8.7399272309629179</v>
      </c>
      <c r="L102" s="99">
        <v>8.6239062288624311</v>
      </c>
      <c r="M102" s="99">
        <v>8.1437698527877629</v>
      </c>
      <c r="N102" s="99">
        <v>7.8191082168797399</v>
      </c>
      <c r="O102" s="99">
        <v>7.5719767109834706</v>
      </c>
      <c r="P102" s="99">
        <v>7.5102322602732805</v>
      </c>
      <c r="Q102" s="99">
        <v>7.5909836583032213</v>
      </c>
      <c r="R102" s="99">
        <v>7.7709718219514219</v>
      </c>
      <c r="S102" s="99">
        <v>8.0400820030272921</v>
      </c>
      <c r="T102" s="99">
        <v>8.4944749671062691</v>
      </c>
      <c r="U102" s="99">
        <v>7.5909731470180049</v>
      </c>
      <c r="V102" s="99">
        <v>7.5255286890909403</v>
      </c>
      <c r="W102" s="99">
        <v>7.9563329072278419</v>
      </c>
      <c r="DA102" s="63" t="s">
        <v>2842</v>
      </c>
    </row>
    <row r="103" spans="1:105" ht="12" customHeight="1" x14ac:dyDescent="0.25">
      <c r="A103" s="109" t="s">
        <v>120</v>
      </c>
      <c r="B103" s="110">
        <v>5.4356204708997717</v>
      </c>
      <c r="C103" s="110">
        <v>6.2635329134401463</v>
      </c>
      <c r="D103" s="110">
        <v>6.1159968966929865</v>
      </c>
      <c r="E103" s="110">
        <v>6.2171021765062289</v>
      </c>
      <c r="F103" s="110">
        <v>6.0862398898225747</v>
      </c>
      <c r="G103" s="110">
        <v>6.1983509338192224</v>
      </c>
      <c r="H103" s="110">
        <v>7.283492692897096</v>
      </c>
      <c r="I103" s="110">
        <v>7.0880002243384634</v>
      </c>
      <c r="J103" s="110">
        <v>6.9040121626226281</v>
      </c>
      <c r="K103" s="110">
        <v>6.5807049972831866</v>
      </c>
      <c r="L103" s="110">
        <v>6.9176470126189322</v>
      </c>
      <c r="M103" s="110">
        <v>6.3655493698384422</v>
      </c>
      <c r="N103" s="110">
        <v>6.1047275982323024</v>
      </c>
      <c r="O103" s="110">
        <v>5.1828061149889253</v>
      </c>
      <c r="P103" s="110">
        <v>5.9618360228721352</v>
      </c>
      <c r="Q103" s="110">
        <v>5.7941604805397544</v>
      </c>
      <c r="R103" s="110">
        <v>5.7875310137280049</v>
      </c>
      <c r="S103" s="110">
        <v>5.8425078618199269</v>
      </c>
      <c r="T103" s="110">
        <v>6.2748060725842789</v>
      </c>
      <c r="U103" s="110">
        <v>5.8136035094260077</v>
      </c>
      <c r="V103" s="110">
        <v>5.6379009711985413</v>
      </c>
      <c r="W103" s="110">
        <v>5.5971016517552918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55.249267711197589</v>
      </c>
      <c r="C105" s="118">
        <f t="shared" si="35"/>
        <v>58.131869277203236</v>
      </c>
      <c r="D105" s="118">
        <f t="shared" si="35"/>
        <v>59.718998632983784</v>
      </c>
      <c r="E105" s="118">
        <f t="shared" si="35"/>
        <v>61.881365087385298</v>
      </c>
      <c r="F105" s="118">
        <f t="shared" si="35"/>
        <v>64.02011633992467</v>
      </c>
      <c r="G105" s="118">
        <f t="shared" si="35"/>
        <v>65.812989836851415</v>
      </c>
      <c r="H105" s="118">
        <f t="shared" si="35"/>
        <v>67.449287593083199</v>
      </c>
      <c r="I105" s="118">
        <f t="shared" si="35"/>
        <v>66.225060575830952</v>
      </c>
      <c r="J105" s="118">
        <f t="shared" si="35"/>
        <v>65.598980590683055</v>
      </c>
      <c r="K105" s="118">
        <f t="shared" si="35"/>
        <v>65.472789453995588</v>
      </c>
      <c r="L105" s="118">
        <f t="shared" si="35"/>
        <v>65.643771445683555</v>
      </c>
      <c r="M105" s="118">
        <f t="shared" si="35"/>
        <v>63.042437845625471</v>
      </c>
      <c r="N105" s="118">
        <f t="shared" si="35"/>
        <v>60.531093874368139</v>
      </c>
      <c r="O105" s="118">
        <f t="shared" si="35"/>
        <v>57.045674232593974</v>
      </c>
      <c r="P105" s="118">
        <f t="shared" si="35"/>
        <v>56.340771452427418</v>
      </c>
      <c r="Q105" s="118">
        <f t="shared" si="35"/>
        <v>54.698108648407363</v>
      </c>
      <c r="R105" s="118">
        <f t="shared" ref="R105:V105" si="36">R106+R109+R111+R120</f>
        <v>53.774276528515401</v>
      </c>
      <c r="S105" s="118">
        <f t="shared" si="36"/>
        <v>53.922247603985177</v>
      </c>
      <c r="T105" s="118">
        <f t="shared" si="36"/>
        <v>55.719179223334883</v>
      </c>
      <c r="U105" s="118">
        <f t="shared" si="36"/>
        <v>55.290608614480348</v>
      </c>
      <c r="V105" s="118">
        <f t="shared" si="36"/>
        <v>54.862369539797875</v>
      </c>
      <c r="W105" s="118">
        <f t="shared" ref="W105" si="37">W106+W109+W111+W120</f>
        <v>54.68402820016648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38.58183988647837</v>
      </c>
      <c r="C106" s="123">
        <f t="shared" si="38"/>
        <v>39.812371914565162</v>
      </c>
      <c r="D106" s="123">
        <f t="shared" si="38"/>
        <v>41.904723356709418</v>
      </c>
      <c r="E106" s="123">
        <f t="shared" si="38"/>
        <v>44.363499729606048</v>
      </c>
      <c r="F106" s="123">
        <f t="shared" si="38"/>
        <v>46.793050843315797</v>
      </c>
      <c r="G106" s="123">
        <f t="shared" si="38"/>
        <v>48.093302265499034</v>
      </c>
      <c r="H106" s="123">
        <f t="shared" si="38"/>
        <v>48.566775949918672</v>
      </c>
      <c r="I106" s="123">
        <f t="shared" si="38"/>
        <v>47.796157956626892</v>
      </c>
      <c r="J106" s="123">
        <f t="shared" si="38"/>
        <v>47.02702196396902</v>
      </c>
      <c r="K106" s="123">
        <f t="shared" si="38"/>
        <v>47.11760259339696</v>
      </c>
      <c r="L106" s="123">
        <f t="shared" si="38"/>
        <v>47.872824809759685</v>
      </c>
      <c r="M106" s="123">
        <f t="shared" si="38"/>
        <v>44.931086384904731</v>
      </c>
      <c r="N106" s="123">
        <f t="shared" si="38"/>
        <v>43.040812935462789</v>
      </c>
      <c r="O106" s="123">
        <f t="shared" si="38"/>
        <v>40.394504810916708</v>
      </c>
      <c r="P106" s="123">
        <f t="shared" si="38"/>
        <v>38.921209473992342</v>
      </c>
      <c r="Q106" s="123">
        <f t="shared" si="38"/>
        <v>37.869249514179025</v>
      </c>
      <c r="R106" s="123">
        <f t="shared" ref="R106:V106" si="39">SUM(R107:R108)</f>
        <v>35.877043473949193</v>
      </c>
      <c r="S106" s="123">
        <f t="shared" si="39"/>
        <v>36.081821053472083</v>
      </c>
      <c r="T106" s="123">
        <f t="shared" si="39"/>
        <v>37.813696513543647</v>
      </c>
      <c r="U106" s="123">
        <f t="shared" si="39"/>
        <v>37.498870141133267</v>
      </c>
      <c r="V106" s="123">
        <f t="shared" si="39"/>
        <v>37.210935485247717</v>
      </c>
      <c r="W106" s="123">
        <f t="shared" ref="W106" si="40">SUM(W107:W108)</f>
        <v>36.940366001079781</v>
      </c>
      <c r="DA106" s="130" t="s">
        <v>2845</v>
      </c>
    </row>
    <row r="107" spans="1:105" ht="12" customHeight="1" x14ac:dyDescent="0.25">
      <c r="A107" s="97" t="s">
        <v>202</v>
      </c>
      <c r="B107" s="99">
        <v>38.461628319392275</v>
      </c>
      <c r="C107" s="99">
        <v>39.68787459836264</v>
      </c>
      <c r="D107" s="99">
        <v>41.777583813235587</v>
      </c>
      <c r="E107" s="99">
        <v>44.237186280878035</v>
      </c>
      <c r="F107" s="99">
        <v>46.659602250506104</v>
      </c>
      <c r="G107" s="99">
        <v>47.959956363554845</v>
      </c>
      <c r="H107" s="99">
        <v>48.43659338485714</v>
      </c>
      <c r="I107" s="99">
        <v>47.667770624869021</v>
      </c>
      <c r="J107" s="99">
        <v>46.902522720846761</v>
      </c>
      <c r="K107" s="99">
        <v>46.996203571683282</v>
      </c>
      <c r="L107" s="99">
        <v>47.74928956464597</v>
      </c>
      <c r="M107" s="99">
        <v>44.812087044884265</v>
      </c>
      <c r="N107" s="99">
        <v>42.926565505483325</v>
      </c>
      <c r="O107" s="99">
        <v>40.284433975684841</v>
      </c>
      <c r="P107" s="99">
        <v>38.813627343113716</v>
      </c>
      <c r="Q107" s="99">
        <v>37.768316491851195</v>
      </c>
      <c r="R107" s="99">
        <v>35.780855332458714</v>
      </c>
      <c r="S107" s="99">
        <v>35.986415739941911</v>
      </c>
      <c r="T107" s="99">
        <v>37.712817270075327</v>
      </c>
      <c r="U107" s="99">
        <v>37.399658722750985</v>
      </c>
      <c r="V107" s="99">
        <v>37.111897086310009</v>
      </c>
      <c r="W107" s="99">
        <v>36.841163159203035</v>
      </c>
      <c r="DA107" s="63" t="s">
        <v>2846</v>
      </c>
    </row>
    <row r="108" spans="1:105" ht="12" customHeight="1" x14ac:dyDescent="0.25">
      <c r="A108" s="97" t="s">
        <v>53</v>
      </c>
      <c r="B108" s="99">
        <v>0.12021156708609203</v>
      </c>
      <c r="C108" s="99">
        <v>0.12449731620252352</v>
      </c>
      <c r="D108" s="99">
        <v>0.12713954347383183</v>
      </c>
      <c r="E108" s="99">
        <v>0.12631344872800959</v>
      </c>
      <c r="F108" s="99">
        <v>0.13344859280969551</v>
      </c>
      <c r="G108" s="99">
        <v>0.13334590194418938</v>
      </c>
      <c r="H108" s="99">
        <v>0.13018256506153075</v>
      </c>
      <c r="I108" s="99">
        <v>0.12838733175787365</v>
      </c>
      <c r="J108" s="99">
        <v>0.1244992431222556</v>
      </c>
      <c r="K108" s="99">
        <v>0.12139902171367901</v>
      </c>
      <c r="L108" s="99">
        <v>0.12353524511371682</v>
      </c>
      <c r="M108" s="99">
        <v>0.11899934002046579</v>
      </c>
      <c r="N108" s="99">
        <v>0.11424742997946166</v>
      </c>
      <c r="O108" s="99">
        <v>0.1100708352318651</v>
      </c>
      <c r="P108" s="99">
        <v>0.10758213087862557</v>
      </c>
      <c r="Q108" s="99">
        <v>0.10093302232782622</v>
      </c>
      <c r="R108" s="99">
        <v>9.6188141490477996E-2</v>
      </c>
      <c r="S108" s="99">
        <v>9.5405313530170149E-2</v>
      </c>
      <c r="T108" s="99">
        <v>0.10087924346832002</v>
      </c>
      <c r="U108" s="99">
        <v>9.9211418382280175E-2</v>
      </c>
      <c r="V108" s="99">
        <v>9.9038398937706301E-2</v>
      </c>
      <c r="W108" s="99">
        <v>9.92028418767429E-2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0.25305087992874947</v>
      </c>
      <c r="C109" s="123">
        <f t="shared" si="41"/>
        <v>0.31804465638556689</v>
      </c>
      <c r="D109" s="123">
        <f t="shared" si="41"/>
        <v>0.2433953788616319</v>
      </c>
      <c r="E109" s="123">
        <f t="shared" si="41"/>
        <v>0.48187137363865273</v>
      </c>
      <c r="F109" s="123">
        <f t="shared" si="41"/>
        <v>0.38068792474137819</v>
      </c>
      <c r="G109" s="123">
        <f t="shared" si="41"/>
        <v>0.47824039992751705</v>
      </c>
      <c r="H109" s="123">
        <f t="shared" si="41"/>
        <v>0.54649482385249726</v>
      </c>
      <c r="I109" s="123">
        <f t="shared" si="41"/>
        <v>0.35772098216655468</v>
      </c>
      <c r="J109" s="123">
        <f t="shared" si="41"/>
        <v>0.47271353165091778</v>
      </c>
      <c r="K109" s="123">
        <f t="shared" si="41"/>
        <v>0.80199325357805851</v>
      </c>
      <c r="L109" s="123">
        <f t="shared" si="41"/>
        <v>0.80645966181510398</v>
      </c>
      <c r="M109" s="123">
        <f t="shared" si="41"/>
        <v>0.79436745101725204</v>
      </c>
      <c r="N109" s="123">
        <f t="shared" si="41"/>
        <v>0.78490083140719957</v>
      </c>
      <c r="O109" s="123">
        <f t="shared" si="41"/>
        <v>0.74060371185285723</v>
      </c>
      <c r="P109" s="123">
        <f t="shared" si="41"/>
        <v>0.57472001107054838</v>
      </c>
      <c r="Q109" s="123">
        <f t="shared" si="41"/>
        <v>0.86033246629311311</v>
      </c>
      <c r="R109" s="123">
        <f t="shared" si="41"/>
        <v>0.74135578760799703</v>
      </c>
      <c r="S109" s="123">
        <f t="shared" si="41"/>
        <v>0.74378900407351833</v>
      </c>
      <c r="T109" s="123">
        <f t="shared" si="41"/>
        <v>0.60447147051776562</v>
      </c>
      <c r="U109" s="123">
        <f t="shared" si="41"/>
        <v>0.490849588633894</v>
      </c>
      <c r="V109" s="123">
        <f t="shared" si="41"/>
        <v>0.4449686754994846</v>
      </c>
      <c r="W109" s="123">
        <f t="shared" si="41"/>
        <v>0.41490190689427142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0.25305087992874947</v>
      </c>
      <c r="C110" s="99">
        <f>RES_hhdet_fech!C110/RES_summary!C$19</f>
        <v>0.31804465638556689</v>
      </c>
      <c r="D110" s="99">
        <f>RES_hhdet_fech!D110/RES_summary!D$19</f>
        <v>0.2433953788616319</v>
      </c>
      <c r="E110" s="99">
        <f>RES_hhdet_fech!E110/RES_summary!E$19</f>
        <v>0.48187137363865273</v>
      </c>
      <c r="F110" s="99">
        <f>RES_hhdet_fech!F110/RES_summary!F$19</f>
        <v>0.38068792474137819</v>
      </c>
      <c r="G110" s="99">
        <f>RES_hhdet_fech!G110/RES_summary!G$19</f>
        <v>0.47824039992751705</v>
      </c>
      <c r="H110" s="99">
        <f>RES_hhdet_fech!H110/RES_summary!H$19</f>
        <v>0.54649482385249726</v>
      </c>
      <c r="I110" s="99">
        <f>RES_hhdet_fech!I110/RES_summary!I$19</f>
        <v>0.35772098216655468</v>
      </c>
      <c r="J110" s="99">
        <f>RES_hhdet_fech!J110/RES_summary!J$19</f>
        <v>0.47271353165091778</v>
      </c>
      <c r="K110" s="99">
        <f>RES_hhdet_fech!K110/RES_summary!K$19</f>
        <v>0.80199325357805851</v>
      </c>
      <c r="L110" s="99">
        <f>RES_hhdet_fech!L110/RES_summary!L$19</f>
        <v>0.80645966181510398</v>
      </c>
      <c r="M110" s="99">
        <f>RES_hhdet_fech!M110/RES_summary!M$19</f>
        <v>0.79436745101725204</v>
      </c>
      <c r="N110" s="99">
        <f>RES_hhdet_fech!N110/RES_summary!N$19</f>
        <v>0.78490083140719957</v>
      </c>
      <c r="O110" s="99">
        <f>RES_hhdet_fech!O110/RES_summary!O$19</f>
        <v>0.74060371185285723</v>
      </c>
      <c r="P110" s="99">
        <f>RES_hhdet_fech!P110/RES_summary!P$19</f>
        <v>0.57472001107054838</v>
      </c>
      <c r="Q110" s="99">
        <f>RES_hhdet_fech!Q110/RES_summary!Q$19</f>
        <v>0.86033246629311311</v>
      </c>
      <c r="R110" s="99">
        <f>RES_hhdet_fech!R110/RES_summary!R$19</f>
        <v>0.74135578760799703</v>
      </c>
      <c r="S110" s="99">
        <f>RES_hhdet_fech!S110/RES_summary!S$19</f>
        <v>0.74378900407351833</v>
      </c>
      <c r="T110" s="99">
        <f>RES_hhdet_fech!T110/RES_summary!T$19</f>
        <v>0.60447147051776562</v>
      </c>
      <c r="U110" s="99">
        <f>RES_hhdet_fech!U110/RES_summary!U$19</f>
        <v>0.490849588633894</v>
      </c>
      <c r="V110" s="99">
        <f>RES_hhdet_fech!V110/RES_summary!V$19</f>
        <v>0.4449686754994846</v>
      </c>
      <c r="W110" s="99">
        <f>RES_hhdet_fech!W110/RES_summary!W$19</f>
        <v>0.41490190689427142</v>
      </c>
      <c r="DA110" s="63" t="s">
        <v>2849</v>
      </c>
    </row>
    <row r="111" spans="1:105" ht="12" customHeight="1" x14ac:dyDescent="0.25">
      <c r="A111" s="121" t="s">
        <v>55</v>
      </c>
      <c r="B111" s="123">
        <v>10.347665295152138</v>
      </c>
      <c r="C111" s="123">
        <v>11.330617861086546</v>
      </c>
      <c r="D111" s="123">
        <v>10.936372451875046</v>
      </c>
      <c r="E111" s="123">
        <v>10.305440204548669</v>
      </c>
      <c r="F111" s="123">
        <v>10.169146904218486</v>
      </c>
      <c r="G111" s="123">
        <v>10.427034400787903</v>
      </c>
      <c r="H111" s="123">
        <v>10.702565879271612</v>
      </c>
      <c r="I111" s="123">
        <v>10.523790079212995</v>
      </c>
      <c r="J111" s="123">
        <v>10.691267212621463</v>
      </c>
      <c r="K111" s="123">
        <v>10.456209769713915</v>
      </c>
      <c r="L111" s="123">
        <v>9.6435867676560658</v>
      </c>
      <c r="M111" s="123">
        <v>10.524035273638088</v>
      </c>
      <c r="N111" s="123">
        <v>10.221187809896419</v>
      </c>
      <c r="O111" s="123">
        <v>10.23352353846302</v>
      </c>
      <c r="P111" s="123">
        <v>10.592898224895432</v>
      </c>
      <c r="Q111" s="123">
        <v>9.8659483761964335</v>
      </c>
      <c r="R111" s="123">
        <v>11.056933751927257</v>
      </c>
      <c r="S111" s="123">
        <v>10.897648143620691</v>
      </c>
      <c r="T111" s="123">
        <v>10.657018348968489</v>
      </c>
      <c r="U111" s="123">
        <v>11.169631494395512</v>
      </c>
      <c r="V111" s="123">
        <v>11.222583858611451</v>
      </c>
      <c r="W111" s="123">
        <v>11.314642269462924</v>
      </c>
      <c r="DA111" s="130" t="s">
        <v>2850</v>
      </c>
    </row>
    <row r="112" spans="1:105" ht="12" customHeight="1" x14ac:dyDescent="0.25">
      <c r="A112" s="97" t="s">
        <v>130</v>
      </c>
      <c r="B112" s="99">
        <v>10.38561437758317</v>
      </c>
      <c r="C112" s="99">
        <v>10.766723873002785</v>
      </c>
      <c r="D112" s="99">
        <v>10.662053697146151</v>
      </c>
      <c r="E112" s="99">
        <v>10.147012394053265</v>
      </c>
      <c r="F112" s="99">
        <v>9.9688328501541843</v>
      </c>
      <c r="G112" s="99">
        <v>10.239890334572252</v>
      </c>
      <c r="H112" s="99">
        <v>10.355301691282635</v>
      </c>
      <c r="I112" s="99">
        <v>10.283181801532697</v>
      </c>
      <c r="J112" s="99">
        <v>10.641306615341872</v>
      </c>
      <c r="K112" s="99">
        <v>10.699450438133733</v>
      </c>
      <c r="L112" s="99">
        <v>9.3352121006633251</v>
      </c>
      <c r="M112" s="99">
        <v>10.317385933821331</v>
      </c>
      <c r="N112" s="99">
        <v>10.082657521259256</v>
      </c>
      <c r="O112" s="99">
        <v>10.245039934384675</v>
      </c>
      <c r="P112" s="99">
        <v>10.64532805825054</v>
      </c>
      <c r="Q112" s="99">
        <v>9.9361909692176091</v>
      </c>
      <c r="R112" s="99">
        <v>11.579675797652563</v>
      </c>
      <c r="S112" s="99">
        <v>11.142692569793741</v>
      </c>
      <c r="T112" s="99">
        <v>10.682759803398968</v>
      </c>
      <c r="U112" s="99">
        <v>11.38069309555458</v>
      </c>
      <c r="V112" s="99">
        <v>11.481502585640497</v>
      </c>
      <c r="W112" s="99">
        <v>11.366709367226468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8.4397789353965322</v>
      </c>
      <c r="Q113" s="99">
        <v>8.8149234854278298</v>
      </c>
      <c r="R113" s="99">
        <v>10.5606180386271</v>
      </c>
      <c r="S113" s="99">
        <v>10.352933729463503</v>
      </c>
      <c r="T113" s="99">
        <v>9.5253139906041824</v>
      </c>
      <c r="U113" s="99">
        <v>9.7209173218719993</v>
      </c>
      <c r="V113" s="99">
        <v>9.9738047412418833</v>
      </c>
      <c r="W113" s="99">
        <v>10.156938678293534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1.0099812095672314</v>
      </c>
      <c r="Q114" s="102">
        <v>9.4558923337061784E-2</v>
      </c>
      <c r="R114" s="102">
        <v>0.11044082196529398</v>
      </c>
      <c r="S114" s="102">
        <v>0.10674867172433637</v>
      </c>
      <c r="T114" s="102">
        <v>0.1026378229400237</v>
      </c>
      <c r="U114" s="102">
        <v>0.10975120432301232</v>
      </c>
      <c r="V114" s="102">
        <v>0.11128657816412728</v>
      </c>
      <c r="W114" s="102">
        <v>0.1106627910561622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7.4297977258293004</v>
      </c>
      <c r="Q115" s="105">
        <v>8.7203645620907668</v>
      </c>
      <c r="R115" s="105">
        <v>10.450177216661805</v>
      </c>
      <c r="S115" s="105">
        <v>10.246185057739165</v>
      </c>
      <c r="T115" s="105">
        <v>9.4226761676641573</v>
      </c>
      <c r="U115" s="105">
        <v>9.6111661175489864</v>
      </c>
      <c r="V115" s="105">
        <v>9.8625181630777554</v>
      </c>
      <c r="W115" s="105">
        <v>10.046275887237371</v>
      </c>
      <c r="DA115" s="132" t="s">
        <v>2854</v>
      </c>
    </row>
    <row r="116" spans="1:105" ht="12" customHeight="1" x14ac:dyDescent="0.25">
      <c r="A116" s="106" t="s">
        <v>122</v>
      </c>
      <c r="B116" s="102">
        <v>10.858867284472238</v>
      </c>
      <c r="C116" s="102">
        <v>13.170621531616991</v>
      </c>
      <c r="D116" s="102">
        <v>12.140147607394521</v>
      </c>
      <c r="E116" s="102">
        <v>11.268629108432259</v>
      </c>
      <c r="F116" s="102">
        <v>11.320237575953785</v>
      </c>
      <c r="G116" s="102">
        <v>11.555283016824013</v>
      </c>
      <c r="H116" s="102">
        <v>12.241262212930854</v>
      </c>
      <c r="I116" s="102">
        <v>12.01923658101563</v>
      </c>
      <c r="J116" s="102">
        <v>11.9174853510946</v>
      </c>
      <c r="K116" s="102">
        <v>11.506176108539329</v>
      </c>
      <c r="L116" s="102">
        <v>12.134182401237222</v>
      </c>
      <c r="M116" s="102">
        <v>12.583689245390744</v>
      </c>
      <c r="N116" s="102">
        <v>12.211760190758874</v>
      </c>
      <c r="O116" s="102">
        <v>11.918271973565256</v>
      </c>
      <c r="P116" s="102">
        <v>12.514765049361525</v>
      </c>
      <c r="Q116" s="102">
        <v>11.749837403903831</v>
      </c>
      <c r="R116" s="102">
        <v>12.122444871000404</v>
      </c>
      <c r="S116" s="102">
        <v>12.667325651143422</v>
      </c>
      <c r="T116" s="102">
        <v>12.695251941465363</v>
      </c>
      <c r="U116" s="102">
        <v>12.435994421390115</v>
      </c>
      <c r="V116" s="102">
        <v>12.202747806674157</v>
      </c>
      <c r="W116" s="102">
        <v>12.288340498640803</v>
      </c>
      <c r="DA116" s="131" t="s">
        <v>2855</v>
      </c>
    </row>
    <row r="117" spans="1:105" ht="12" customHeight="1" x14ac:dyDescent="0.25">
      <c r="A117" s="107" t="s">
        <v>121</v>
      </c>
      <c r="B117" s="105">
        <v>6.9984423527852977</v>
      </c>
      <c r="C117" s="105">
        <v>9.0835517810749487</v>
      </c>
      <c r="D117" s="105">
        <v>7.8072028123708712</v>
      </c>
      <c r="E117" s="105">
        <v>7.1270472815539829</v>
      </c>
      <c r="F117" s="105">
        <v>7.2816965670746141</v>
      </c>
      <c r="G117" s="105">
        <v>7.4923421555632475</v>
      </c>
      <c r="H117" s="105">
        <v>8.1282176643165656</v>
      </c>
      <c r="I117" s="105">
        <v>7.9438179253471688</v>
      </c>
      <c r="J117" s="105">
        <v>7.8627135998221052</v>
      </c>
      <c r="K117" s="105">
        <v>7.6067254561086335</v>
      </c>
      <c r="L117" s="105">
        <v>8.0202798011841754</v>
      </c>
      <c r="M117" s="105">
        <v>8.5178072222338042</v>
      </c>
      <c r="N117" s="105">
        <v>8.1995157136029242</v>
      </c>
      <c r="O117" s="105">
        <v>7.962383404623373</v>
      </c>
      <c r="P117" s="105">
        <v>8.6108455917010325</v>
      </c>
      <c r="Q117" s="105">
        <v>7.8908255368506914</v>
      </c>
      <c r="R117" s="105">
        <v>8.3087976437274911</v>
      </c>
      <c r="S117" s="105">
        <v>8.8482454301308735</v>
      </c>
      <c r="T117" s="105">
        <v>9.0821033903140975</v>
      </c>
      <c r="U117" s="105">
        <v>9.2745305406488292</v>
      </c>
      <c r="V117" s="105">
        <v>9.2176237036692541</v>
      </c>
      <c r="W117" s="105">
        <v>9.3478295753897385</v>
      </c>
      <c r="DA117" s="132" t="s">
        <v>2856</v>
      </c>
    </row>
    <row r="118" spans="1:105" ht="12" customHeight="1" x14ac:dyDescent="0.25">
      <c r="A118" s="108" t="s">
        <v>53</v>
      </c>
      <c r="B118" s="99">
        <v>1.1883875502524792</v>
      </c>
      <c r="C118" s="99">
        <v>2.8603091062399804</v>
      </c>
      <c r="D118" s="99">
        <v>1.1129677692142161</v>
      </c>
      <c r="E118" s="99">
        <v>0.65059998751412929</v>
      </c>
      <c r="F118" s="99">
        <v>0.88069002726196088</v>
      </c>
      <c r="G118" s="99">
        <v>0.89818010145501403</v>
      </c>
      <c r="H118" s="99">
        <v>1.2856468362137263</v>
      </c>
      <c r="I118" s="99">
        <v>1.0744743990527728</v>
      </c>
      <c r="J118" s="99">
        <v>1.0082016467436867</v>
      </c>
      <c r="K118" s="99">
        <v>0.92524909065515659</v>
      </c>
      <c r="L118" s="99">
        <v>0.94803579593511789</v>
      </c>
      <c r="M118" s="99">
        <v>1.398068544157423</v>
      </c>
      <c r="N118" s="99">
        <v>0.98367178361125696</v>
      </c>
      <c r="O118" s="99">
        <v>0.6414626572287726</v>
      </c>
      <c r="P118" s="99">
        <v>1.2321979512073598</v>
      </c>
      <c r="Q118" s="99">
        <v>0.33983204749909923</v>
      </c>
      <c r="R118" s="99">
        <v>0.48292718503842291</v>
      </c>
      <c r="S118" s="99">
        <v>0.84585629544481</v>
      </c>
      <c r="T118" s="99">
        <v>0.97032209261657154</v>
      </c>
      <c r="U118" s="99">
        <v>1.218386811191366</v>
      </c>
      <c r="V118" s="99">
        <v>0.99921258289412118</v>
      </c>
      <c r="W118" s="99">
        <v>0.809359281183055</v>
      </c>
      <c r="DA118" s="63" t="s">
        <v>2857</v>
      </c>
    </row>
    <row r="119" spans="1:105" ht="12" customHeight="1" x14ac:dyDescent="0.25">
      <c r="A119" s="108" t="s">
        <v>52</v>
      </c>
      <c r="B119" s="99">
        <v>5.810054802532818</v>
      </c>
      <c r="C119" s="99">
        <v>6.2232426748349683</v>
      </c>
      <c r="D119" s="99">
        <v>6.6942350431566542</v>
      </c>
      <c r="E119" s="99">
        <v>6.4764472940398532</v>
      </c>
      <c r="F119" s="99">
        <v>6.4010065398126539</v>
      </c>
      <c r="G119" s="99">
        <v>6.5941620541082342</v>
      </c>
      <c r="H119" s="99">
        <v>6.8425708281028399</v>
      </c>
      <c r="I119" s="99">
        <v>6.8693435262943945</v>
      </c>
      <c r="J119" s="99">
        <v>6.8545119530784211</v>
      </c>
      <c r="K119" s="99">
        <v>6.6814763654534772</v>
      </c>
      <c r="L119" s="99">
        <v>7.0722440052490594</v>
      </c>
      <c r="M119" s="99">
        <v>7.1197386780763807</v>
      </c>
      <c r="N119" s="99">
        <v>7.2158439299916672</v>
      </c>
      <c r="O119" s="99">
        <v>7.3209207473946005</v>
      </c>
      <c r="P119" s="99">
        <v>7.3786476404936723</v>
      </c>
      <c r="Q119" s="99">
        <v>7.5509934893515922</v>
      </c>
      <c r="R119" s="99">
        <v>7.8258704586890691</v>
      </c>
      <c r="S119" s="99">
        <v>8.0023891346860641</v>
      </c>
      <c r="T119" s="99">
        <v>8.1117812976975241</v>
      </c>
      <c r="U119" s="99">
        <v>8.056143729457462</v>
      </c>
      <c r="V119" s="99">
        <v>8.2184111207751336</v>
      </c>
      <c r="W119" s="99">
        <v>8.5384702942066824</v>
      </c>
      <c r="DA119" s="63" t="s">
        <v>2858</v>
      </c>
    </row>
    <row r="120" spans="1:105" ht="12" customHeight="1" x14ac:dyDescent="0.25">
      <c r="A120" s="121" t="s">
        <v>54</v>
      </c>
      <c r="B120" s="123">
        <v>6.0667116496383287</v>
      </c>
      <c r="C120" s="123">
        <v>6.6708348451659614</v>
      </c>
      <c r="D120" s="123">
        <v>6.6345074455376869</v>
      </c>
      <c r="E120" s="123">
        <v>6.7305537795919266</v>
      </c>
      <c r="F120" s="123">
        <v>6.6772306676490114</v>
      </c>
      <c r="G120" s="123">
        <v>6.8144127706369684</v>
      </c>
      <c r="H120" s="123">
        <v>7.6334509400404231</v>
      </c>
      <c r="I120" s="123">
        <v>7.5473915578245174</v>
      </c>
      <c r="J120" s="123">
        <v>7.4079778824416547</v>
      </c>
      <c r="K120" s="123">
        <v>7.0969838373066523</v>
      </c>
      <c r="L120" s="123">
        <v>7.3209002064526993</v>
      </c>
      <c r="M120" s="123">
        <v>6.7929487360653953</v>
      </c>
      <c r="N120" s="123">
        <v>6.4841922976017266</v>
      </c>
      <c r="O120" s="123">
        <v>5.6770421713613946</v>
      </c>
      <c r="P120" s="123">
        <v>6.2519437424690958</v>
      </c>
      <c r="Q120" s="123">
        <v>6.1025782917387845</v>
      </c>
      <c r="R120" s="123">
        <v>6.0989435150309568</v>
      </c>
      <c r="S120" s="123">
        <v>6.1989894028188823</v>
      </c>
      <c r="T120" s="123">
        <v>6.6439928903049772</v>
      </c>
      <c r="U120" s="123">
        <v>6.1312573903176775</v>
      </c>
      <c r="V120" s="123">
        <v>5.9838815204392279</v>
      </c>
      <c r="W120" s="123">
        <v>6.0141180227295026</v>
      </c>
      <c r="DA120" s="130" t="s">
        <v>2859</v>
      </c>
    </row>
    <row r="121" spans="1:105" ht="12" customHeight="1" x14ac:dyDescent="0.25">
      <c r="A121" s="97" t="s">
        <v>50</v>
      </c>
      <c r="B121" s="99">
        <v>7.3678502527165852</v>
      </c>
      <c r="C121" s="99">
        <v>7.5666027414739858</v>
      </c>
      <c r="D121" s="99">
        <v>7.7955617440999374</v>
      </c>
      <c r="E121" s="99">
        <v>7.9300471149230258</v>
      </c>
      <c r="F121" s="99">
        <v>8.1195702749860139</v>
      </c>
      <c r="G121" s="99">
        <v>8.3981492196839884</v>
      </c>
      <c r="H121" s="99">
        <v>8.6575040120492908</v>
      </c>
      <c r="I121" s="99">
        <v>8.9417893355456002</v>
      </c>
      <c r="J121" s="99">
        <v>8.9843843580901304</v>
      </c>
      <c r="K121" s="99">
        <v>8.7508002078290801</v>
      </c>
      <c r="L121" s="99">
        <v>8.6318555901674205</v>
      </c>
      <c r="M121" s="99">
        <v>8.1488821507020504</v>
      </c>
      <c r="N121" s="99">
        <v>7.8221328499260379</v>
      </c>
      <c r="O121" s="99">
        <v>7.5734222874617592</v>
      </c>
      <c r="P121" s="99">
        <v>7.5103882973037646</v>
      </c>
      <c r="Q121" s="99">
        <v>7.5911904359522193</v>
      </c>
      <c r="R121" s="99">
        <v>7.7677421551134085</v>
      </c>
      <c r="S121" s="99">
        <v>8.0338733258885888</v>
      </c>
      <c r="T121" s="99">
        <v>8.4820208757542126</v>
      </c>
      <c r="U121" s="99">
        <v>7.5857487570498003</v>
      </c>
      <c r="V121" s="99">
        <v>7.5375195576070562</v>
      </c>
      <c r="W121" s="99">
        <v>7.9873897038065067</v>
      </c>
      <c r="DA121" s="63" t="s">
        <v>2860</v>
      </c>
    </row>
    <row r="122" spans="1:105" ht="12" customHeight="1" x14ac:dyDescent="0.25">
      <c r="A122" s="109" t="s">
        <v>120</v>
      </c>
      <c r="B122" s="110">
        <v>5.4356204708997717</v>
      </c>
      <c r="C122" s="110">
        <v>6.2636676195714047</v>
      </c>
      <c r="D122" s="110">
        <v>6.1160492367457397</v>
      </c>
      <c r="E122" s="110">
        <v>6.2164852073071684</v>
      </c>
      <c r="F122" s="110">
        <v>6.0867426404841964</v>
      </c>
      <c r="G122" s="110">
        <v>6.2003108822309807</v>
      </c>
      <c r="H122" s="110">
        <v>7.2852728955574078</v>
      </c>
      <c r="I122" s="110">
        <v>7.0917060095496547</v>
      </c>
      <c r="J122" s="110">
        <v>6.9096300288495556</v>
      </c>
      <c r="K122" s="110">
        <v>6.5881172617612878</v>
      </c>
      <c r="L122" s="110">
        <v>6.9233847030037197</v>
      </c>
      <c r="M122" s="110">
        <v>6.3692195439914414</v>
      </c>
      <c r="N122" s="110">
        <v>6.1041855135096146</v>
      </c>
      <c r="O122" s="110">
        <v>5.1818762521574095</v>
      </c>
      <c r="P122" s="110">
        <v>5.9589725233541468</v>
      </c>
      <c r="Q122" s="110">
        <v>5.7835899751216191</v>
      </c>
      <c r="R122" s="110">
        <v>5.760226959370657</v>
      </c>
      <c r="S122" s="110">
        <v>5.8117274693066836</v>
      </c>
      <c r="T122" s="110">
        <v>6.251497330912172</v>
      </c>
      <c r="U122" s="110">
        <v>5.8282383555818189</v>
      </c>
      <c r="V122" s="110">
        <v>5.6618839997826829</v>
      </c>
      <c r="W122" s="110">
        <v>5.6315449417043686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2863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2864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0</v>
      </c>
      <c r="C129" s="99">
        <f>RES_hhdet_fech!C129/RES_summary!C$19</f>
        <v>0</v>
      </c>
      <c r="D129" s="99">
        <f>RES_hhdet_fech!D129/RES_summary!D$19</f>
        <v>0</v>
      </c>
      <c r="E129" s="99">
        <f>RES_hhdet_fech!E129/RES_summary!E$19</f>
        <v>0</v>
      </c>
      <c r="F129" s="99">
        <f>RES_hhdet_fech!F129/RES_summary!F$19</f>
        <v>0</v>
      </c>
      <c r="G129" s="99">
        <f>RES_hhdet_fech!G129/RES_summary!G$19</f>
        <v>0</v>
      </c>
      <c r="H129" s="99">
        <f>RES_hhdet_fech!H129/RES_summary!H$19</f>
        <v>0</v>
      </c>
      <c r="I129" s="99">
        <f>RES_hhdet_fech!I129/RES_summary!I$19</f>
        <v>0</v>
      </c>
      <c r="J129" s="99">
        <f>RES_hhdet_fech!J129/RES_summary!J$19</f>
        <v>0</v>
      </c>
      <c r="K129" s="99">
        <f>RES_hhdet_fech!K129/RES_summary!K$19</f>
        <v>0</v>
      </c>
      <c r="L129" s="99">
        <f>RES_hhdet_fech!L129/RES_summary!L$19</f>
        <v>0</v>
      </c>
      <c r="M129" s="99">
        <f>RES_hhdet_fech!M129/RES_summary!M$19</f>
        <v>0</v>
      </c>
      <c r="N129" s="99">
        <f>RES_hhdet_fech!N129/RES_summary!N$19</f>
        <v>0</v>
      </c>
      <c r="O129" s="99">
        <f>RES_hhdet_fech!O129/RES_summary!O$19</f>
        <v>0</v>
      </c>
      <c r="P129" s="99">
        <f>RES_hhdet_fech!P129/RES_summary!P$19</f>
        <v>0</v>
      </c>
      <c r="Q129" s="99">
        <f>RES_hhdet_fech!Q129/RES_summary!Q$19</f>
        <v>0</v>
      </c>
      <c r="R129" s="99">
        <f>RES_hhdet_fech!R129/RES_summary!R$19</f>
        <v>0</v>
      </c>
      <c r="S129" s="99">
        <f>RES_hhdet_fech!S129/RES_summary!S$19</f>
        <v>0</v>
      </c>
      <c r="T129" s="99">
        <f>RES_hhdet_fech!T129/RES_summary!T$19</f>
        <v>0</v>
      </c>
      <c r="U129" s="99">
        <f>RES_hhdet_fech!U129/RES_summary!U$19</f>
        <v>0</v>
      </c>
      <c r="V129" s="99">
        <f>RES_hhdet_fech!V129/RES_summary!V$19</f>
        <v>0</v>
      </c>
      <c r="W129" s="99">
        <f>RES_hhdet_fech!W129/RES_summary!W$19</f>
        <v>0</v>
      </c>
      <c r="DA129" s="63" t="s">
        <v>2867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2868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2872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2876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2877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2878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39.332209722996964</v>
      </c>
      <c r="C143" s="118">
        <f t="shared" si="49"/>
        <v>45.753074446055663</v>
      </c>
      <c r="D143" s="118">
        <f t="shared" si="49"/>
        <v>42.42550290175646</v>
      </c>
      <c r="E143" s="118">
        <f t="shared" si="49"/>
        <v>43.52961430240412</v>
      </c>
      <c r="F143" s="118">
        <f t="shared" si="49"/>
        <v>42.614273905482221</v>
      </c>
      <c r="G143" s="118">
        <f t="shared" si="49"/>
        <v>43.390381680112021</v>
      </c>
      <c r="H143" s="118">
        <f t="shared" si="49"/>
        <v>44.455165430777441</v>
      </c>
      <c r="I143" s="118">
        <f t="shared" si="49"/>
        <v>42.394201168936441</v>
      </c>
      <c r="J143" s="118">
        <f t="shared" si="49"/>
        <v>39.80467379064816</v>
      </c>
      <c r="K143" s="118">
        <f t="shared" si="49"/>
        <v>38.897303009240353</v>
      </c>
      <c r="L143" s="118">
        <f t="shared" si="49"/>
        <v>41.425045914070196</v>
      </c>
      <c r="M143" s="118">
        <f t="shared" si="49"/>
        <v>38.078331412526339</v>
      </c>
      <c r="N143" s="118">
        <f t="shared" si="49"/>
        <v>36.181468593117074</v>
      </c>
      <c r="O143" s="118">
        <f t="shared" si="49"/>
        <v>33.233034909224941</v>
      </c>
      <c r="P143" s="118">
        <f t="shared" si="49"/>
        <v>32.291260733895044</v>
      </c>
      <c r="Q143" s="118">
        <f t="shared" si="49"/>
        <v>31.106292731526629</v>
      </c>
      <c r="R143" s="118">
        <f t="shared" ref="R143:V143" si="50">R144+R146+R148+R157</f>
        <v>30.179317729929799</v>
      </c>
      <c r="S143" s="118">
        <f t="shared" si="50"/>
        <v>30.466621750962545</v>
      </c>
      <c r="T143" s="118">
        <f t="shared" si="50"/>
        <v>30.364770939826627</v>
      </c>
      <c r="U143" s="118">
        <f t="shared" si="50"/>
        <v>28.897647532223321</v>
      </c>
      <c r="V143" s="118">
        <f t="shared" si="50"/>
        <v>28.199975771114183</v>
      </c>
      <c r="W143" s="118">
        <f t="shared" ref="W143" si="51">W144+W146+W148+W157</f>
        <v>28.603933213827705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17.485676679145591</v>
      </c>
      <c r="C144" s="123">
        <f t="shared" si="52"/>
        <v>23.575859716888775</v>
      </c>
      <c r="D144" s="123">
        <f t="shared" si="52"/>
        <v>21.439866446984244</v>
      </c>
      <c r="E144" s="123">
        <f t="shared" si="52"/>
        <v>21.854149902911686</v>
      </c>
      <c r="F144" s="123">
        <f t="shared" si="52"/>
        <v>21.956056795580565</v>
      </c>
      <c r="G144" s="123">
        <f t="shared" si="52"/>
        <v>22.232870356139468</v>
      </c>
      <c r="H144" s="123">
        <f t="shared" si="52"/>
        <v>22.402409505833184</v>
      </c>
      <c r="I144" s="123">
        <f t="shared" si="52"/>
        <v>21.34387581146116</v>
      </c>
      <c r="J144" s="123">
        <f t="shared" si="52"/>
        <v>19.021666951689411</v>
      </c>
      <c r="K144" s="123">
        <f t="shared" si="52"/>
        <v>18.473841789338067</v>
      </c>
      <c r="L144" s="123">
        <f t="shared" si="52"/>
        <v>20.570012950956393</v>
      </c>
      <c r="M144" s="123">
        <f t="shared" si="52"/>
        <v>17.406063654093224</v>
      </c>
      <c r="N144" s="123">
        <f t="shared" si="52"/>
        <v>15.973506826992713</v>
      </c>
      <c r="O144" s="123">
        <f t="shared" si="52"/>
        <v>13.857669337393848</v>
      </c>
      <c r="P144" s="123">
        <f t="shared" si="52"/>
        <v>12.63604953075188</v>
      </c>
      <c r="Q144" s="123">
        <f t="shared" si="52"/>
        <v>11.729236963949539</v>
      </c>
      <c r="R144" s="123">
        <f t="shared" si="52"/>
        <v>10.598180108152105</v>
      </c>
      <c r="S144" s="123">
        <f t="shared" si="52"/>
        <v>10.136497406269553</v>
      </c>
      <c r="T144" s="123">
        <f t="shared" si="52"/>
        <v>10.043730752344223</v>
      </c>
      <c r="U144" s="123">
        <f t="shared" si="52"/>
        <v>9.5670138624856236</v>
      </c>
      <c r="V144" s="123">
        <f t="shared" si="52"/>
        <v>9.1388550310791743</v>
      </c>
      <c r="W144" s="123">
        <f t="shared" si="52"/>
        <v>9.0894642517142223</v>
      </c>
      <c r="DA144" s="130" t="s">
        <v>2881</v>
      </c>
    </row>
    <row r="145" spans="1:105" ht="12" customHeight="1" x14ac:dyDescent="0.25">
      <c r="A145" s="97" t="s">
        <v>53</v>
      </c>
      <c r="B145" s="99">
        <v>17.485676679145591</v>
      </c>
      <c r="C145" s="99">
        <v>23.575859716888775</v>
      </c>
      <c r="D145" s="99">
        <v>21.439866446984244</v>
      </c>
      <c r="E145" s="99">
        <v>21.854149902911686</v>
      </c>
      <c r="F145" s="99">
        <v>21.956056795580565</v>
      </c>
      <c r="G145" s="99">
        <v>22.232870356139468</v>
      </c>
      <c r="H145" s="99">
        <v>22.402409505833184</v>
      </c>
      <c r="I145" s="99">
        <v>21.34387581146116</v>
      </c>
      <c r="J145" s="99">
        <v>19.021666951689411</v>
      </c>
      <c r="K145" s="99">
        <v>18.473841789338067</v>
      </c>
      <c r="L145" s="99">
        <v>20.570012950956393</v>
      </c>
      <c r="M145" s="99">
        <v>17.406063654093224</v>
      </c>
      <c r="N145" s="99">
        <v>15.973506826992713</v>
      </c>
      <c r="O145" s="99">
        <v>13.857669337393848</v>
      </c>
      <c r="P145" s="99">
        <v>12.63604953075188</v>
      </c>
      <c r="Q145" s="99">
        <v>11.729236963949539</v>
      </c>
      <c r="R145" s="99">
        <v>10.598180108152105</v>
      </c>
      <c r="S145" s="99">
        <v>10.136497406269553</v>
      </c>
      <c r="T145" s="99">
        <v>10.043730752344223</v>
      </c>
      <c r="U145" s="99">
        <v>9.5670138624856236</v>
      </c>
      <c r="V145" s="99">
        <v>9.1388550310791743</v>
      </c>
      <c r="W145" s="99">
        <v>9.0894642517142223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2.479858548639867</v>
      </c>
      <c r="C146" s="123">
        <f t="shared" si="53"/>
        <v>2.2769510294848505</v>
      </c>
      <c r="D146" s="123">
        <f t="shared" si="53"/>
        <v>1.4933493937696323</v>
      </c>
      <c r="E146" s="123">
        <f t="shared" si="53"/>
        <v>2.8036865017292638</v>
      </c>
      <c r="F146" s="123">
        <f t="shared" si="53"/>
        <v>1.8446779406002212</v>
      </c>
      <c r="G146" s="123">
        <f t="shared" si="53"/>
        <v>1.8638439251934462</v>
      </c>
      <c r="H146" s="123">
        <f t="shared" si="53"/>
        <v>2.0026211613245879</v>
      </c>
      <c r="I146" s="123">
        <f t="shared" si="53"/>
        <v>1.2070449738345592</v>
      </c>
      <c r="J146" s="123">
        <f t="shared" si="53"/>
        <v>1.2904864461066301</v>
      </c>
      <c r="K146" s="123">
        <f t="shared" si="53"/>
        <v>1.7523120634387224</v>
      </c>
      <c r="L146" s="123">
        <f t="shared" si="53"/>
        <v>1.5520090524954084</v>
      </c>
      <c r="M146" s="123">
        <f t="shared" si="53"/>
        <v>1.5821507166378799</v>
      </c>
      <c r="N146" s="123">
        <f t="shared" si="53"/>
        <v>1.7172443520561109</v>
      </c>
      <c r="O146" s="123">
        <f t="shared" si="53"/>
        <v>1.6992245241455572</v>
      </c>
      <c r="P146" s="123">
        <f t="shared" si="53"/>
        <v>1.3164066831336687</v>
      </c>
      <c r="Q146" s="123">
        <f t="shared" si="53"/>
        <v>1.984169473849505</v>
      </c>
      <c r="R146" s="123">
        <f t="shared" si="53"/>
        <v>2.0027165246303005</v>
      </c>
      <c r="S146" s="123">
        <f t="shared" si="53"/>
        <v>2.3529096986916449</v>
      </c>
      <c r="T146" s="123">
        <f t="shared" si="53"/>
        <v>1.9849155442579467</v>
      </c>
      <c r="U146" s="123">
        <f t="shared" si="53"/>
        <v>1.940995676132697</v>
      </c>
      <c r="V146" s="123">
        <f t="shared" si="53"/>
        <v>1.9696234039782456</v>
      </c>
      <c r="W146" s="123">
        <f t="shared" si="53"/>
        <v>1.9312092792215891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2.479858548639867</v>
      </c>
      <c r="C147" s="99">
        <f>RES_hhdet_fech!C147/RES_summary!C$19</f>
        <v>2.2769510294848505</v>
      </c>
      <c r="D147" s="99">
        <f>RES_hhdet_fech!D147/RES_summary!D$19</f>
        <v>1.4933493937696323</v>
      </c>
      <c r="E147" s="99">
        <f>RES_hhdet_fech!E147/RES_summary!E$19</f>
        <v>2.8036865017292638</v>
      </c>
      <c r="F147" s="99">
        <f>RES_hhdet_fech!F147/RES_summary!F$19</f>
        <v>1.8446779406002212</v>
      </c>
      <c r="G147" s="99">
        <f>RES_hhdet_fech!G147/RES_summary!G$19</f>
        <v>1.8638439251934462</v>
      </c>
      <c r="H147" s="99">
        <f>RES_hhdet_fech!H147/RES_summary!H$19</f>
        <v>2.0026211613245879</v>
      </c>
      <c r="I147" s="99">
        <f>RES_hhdet_fech!I147/RES_summary!I$19</f>
        <v>1.2070449738345592</v>
      </c>
      <c r="J147" s="99">
        <f>RES_hhdet_fech!J147/RES_summary!J$19</f>
        <v>1.2904864461066301</v>
      </c>
      <c r="K147" s="99">
        <f>RES_hhdet_fech!K147/RES_summary!K$19</f>
        <v>1.7523120634387224</v>
      </c>
      <c r="L147" s="99">
        <f>RES_hhdet_fech!L147/RES_summary!L$19</f>
        <v>1.5520090524954084</v>
      </c>
      <c r="M147" s="99">
        <f>RES_hhdet_fech!M147/RES_summary!M$19</f>
        <v>1.5821507166378799</v>
      </c>
      <c r="N147" s="99">
        <f>RES_hhdet_fech!N147/RES_summary!N$19</f>
        <v>1.7172443520561109</v>
      </c>
      <c r="O147" s="99">
        <f>RES_hhdet_fech!O147/RES_summary!O$19</f>
        <v>1.6992245241455572</v>
      </c>
      <c r="P147" s="99">
        <f>RES_hhdet_fech!P147/RES_summary!P$19</f>
        <v>1.3164066831336687</v>
      </c>
      <c r="Q147" s="99">
        <f>RES_hhdet_fech!Q147/RES_summary!Q$19</f>
        <v>1.984169473849505</v>
      </c>
      <c r="R147" s="99">
        <f>RES_hhdet_fech!R147/RES_summary!R$19</f>
        <v>2.0027165246303005</v>
      </c>
      <c r="S147" s="99">
        <f>RES_hhdet_fech!S147/RES_summary!S$19</f>
        <v>2.3529096986916449</v>
      </c>
      <c r="T147" s="99">
        <f>RES_hhdet_fech!T147/RES_summary!T$19</f>
        <v>1.9849155442579467</v>
      </c>
      <c r="U147" s="99">
        <f>RES_hhdet_fech!U147/RES_summary!U$19</f>
        <v>1.940995676132697</v>
      </c>
      <c r="V147" s="99">
        <f>RES_hhdet_fech!V147/RES_summary!V$19</f>
        <v>1.9696234039782456</v>
      </c>
      <c r="W147" s="99">
        <f>RES_hhdet_fech!W147/RES_summary!W$19</f>
        <v>1.9312092792215891</v>
      </c>
      <c r="DA147" s="63" t="s">
        <v>2884</v>
      </c>
    </row>
    <row r="148" spans="1:105" ht="12" customHeight="1" x14ac:dyDescent="0.25">
      <c r="A148" s="121" t="s">
        <v>55</v>
      </c>
      <c r="B148" s="123">
        <v>13.300834838528102</v>
      </c>
      <c r="C148" s="123">
        <v>13.287462698285836</v>
      </c>
      <c r="D148" s="123">
        <v>12.938321645715046</v>
      </c>
      <c r="E148" s="123">
        <v>12.220583498613493</v>
      </c>
      <c r="F148" s="123">
        <v>12.206344370634529</v>
      </c>
      <c r="G148" s="123">
        <v>12.542206101615118</v>
      </c>
      <c r="H148" s="123">
        <v>12.434540577398629</v>
      </c>
      <c r="I148" s="123">
        <v>12.307959242150062</v>
      </c>
      <c r="J148" s="123">
        <v>12.099408233039087</v>
      </c>
      <c r="K148" s="123">
        <v>11.581689978686814</v>
      </c>
      <c r="L148" s="123">
        <v>11.980839210438029</v>
      </c>
      <c r="M148" s="123">
        <v>12.292992602834545</v>
      </c>
      <c r="N148" s="123">
        <v>11.968295795889091</v>
      </c>
      <c r="O148" s="123">
        <v>11.918837721698504</v>
      </c>
      <c r="P148" s="123">
        <v>12.017366953403338</v>
      </c>
      <c r="Q148" s="123">
        <v>11.214723078471165</v>
      </c>
      <c r="R148" s="123">
        <v>11.393575718450647</v>
      </c>
      <c r="S148" s="123">
        <v>11.707317546942155</v>
      </c>
      <c r="T148" s="123">
        <v>11.653732631759537</v>
      </c>
      <c r="U148" s="123">
        <v>11.251550381057264</v>
      </c>
      <c r="V148" s="123">
        <v>11.099618445210762</v>
      </c>
      <c r="W148" s="123">
        <v>11.523410142700987</v>
      </c>
      <c r="DA148" s="130" t="s">
        <v>2885</v>
      </c>
    </row>
    <row r="149" spans="1:105" ht="12" customHeight="1" x14ac:dyDescent="0.25">
      <c r="A149" s="97" t="s">
        <v>124</v>
      </c>
      <c r="B149" s="99">
        <v>13.774171531674435</v>
      </c>
      <c r="C149" s="99">
        <v>13.558314744084477</v>
      </c>
      <c r="D149" s="99">
        <v>13.505136315204838</v>
      </c>
      <c r="E149" s="99">
        <v>12.805633897316063</v>
      </c>
      <c r="F149" s="99">
        <v>12.838138514065612</v>
      </c>
      <c r="G149" s="99">
        <v>13.436840700262097</v>
      </c>
      <c r="H149" s="99">
        <v>13.015507502900661</v>
      </c>
      <c r="I149" s="99">
        <v>13.21764739118993</v>
      </c>
      <c r="J149" s="99">
        <v>13.30195746110992</v>
      </c>
      <c r="K149" s="99">
        <v>12.988605763375119</v>
      </c>
      <c r="L149" s="99">
        <v>13.422085145777819</v>
      </c>
      <c r="M149" s="99">
        <v>13.515573002699165</v>
      </c>
      <c r="N149" s="99">
        <v>13.293865306984568</v>
      </c>
      <c r="O149" s="99">
        <v>13.596505444204697</v>
      </c>
      <c r="P149" s="99">
        <v>13.253554390370573</v>
      </c>
      <c r="Q149" s="99">
        <v>12.56593993216107</v>
      </c>
      <c r="R149" s="99">
        <v>12.633230122609769</v>
      </c>
      <c r="S149" s="99">
        <v>12.88256679602722</v>
      </c>
      <c r="T149" s="99">
        <v>12.672928032730802</v>
      </c>
      <c r="U149" s="99">
        <v>11.824267417276118</v>
      </c>
      <c r="V149" s="99">
        <v>11.66983109958904</v>
      </c>
      <c r="W149" s="99">
        <v>12.414011634719934</v>
      </c>
      <c r="DA149" s="63" t="s">
        <v>2886</v>
      </c>
    </row>
    <row r="150" spans="1:105" ht="12" customHeight="1" x14ac:dyDescent="0.25">
      <c r="A150" s="97" t="s">
        <v>123</v>
      </c>
      <c r="B150" s="99">
        <v>8.1064057392770703</v>
      </c>
      <c r="C150" s="99">
        <v>8.7213538072226768</v>
      </c>
      <c r="D150" s="99">
        <v>7.9508282097753336</v>
      </c>
      <c r="E150" s="99">
        <v>7.3922658569300497</v>
      </c>
      <c r="F150" s="99">
        <v>7.5641449029671604</v>
      </c>
      <c r="G150" s="99">
        <v>7.9536074459510182</v>
      </c>
      <c r="H150" s="99">
        <v>7.889182615486888</v>
      </c>
      <c r="I150" s="99">
        <v>7.9454483680643202</v>
      </c>
      <c r="J150" s="99">
        <v>7.9914532108847203</v>
      </c>
      <c r="K150" s="99">
        <v>7.8184089698160717</v>
      </c>
      <c r="L150" s="99">
        <v>8.1195143520088351</v>
      </c>
      <c r="M150" s="99">
        <v>8.4469549949226863</v>
      </c>
      <c r="N150" s="99">
        <v>8.2261319894258893</v>
      </c>
      <c r="O150" s="99">
        <v>8.4297448370127199</v>
      </c>
      <c r="P150" s="99">
        <v>8.669344727104221</v>
      </c>
      <c r="Q150" s="99">
        <v>8.1465689468836295</v>
      </c>
      <c r="R150" s="99">
        <v>8.5240107559692859</v>
      </c>
      <c r="S150" s="99">
        <v>9.0514506027329986</v>
      </c>
      <c r="T150" s="99">
        <v>9.1666556824564189</v>
      </c>
      <c r="U150" s="99">
        <v>8.8146553631497415</v>
      </c>
      <c r="V150" s="99">
        <v>8.8277052240181089</v>
      </c>
      <c r="W150" s="99">
        <v>9.5484487935488858</v>
      </c>
      <c r="DA150" s="63" t="s">
        <v>2887</v>
      </c>
    </row>
    <row r="151" spans="1:105" ht="12" customHeight="1" x14ac:dyDescent="0.25">
      <c r="A151" s="100" t="s">
        <v>50</v>
      </c>
      <c r="B151" s="102">
        <v>1.5519489044945254</v>
      </c>
      <c r="C151" s="102">
        <v>2.9826084918647719</v>
      </c>
      <c r="D151" s="102">
        <v>1.2475090550821859</v>
      </c>
      <c r="E151" s="102">
        <v>0.75513655845316852</v>
      </c>
      <c r="F151" s="102">
        <v>1.0055458807469493</v>
      </c>
      <c r="G151" s="102">
        <v>1.0536224168399375</v>
      </c>
      <c r="H151" s="102">
        <v>1.3559938089396333</v>
      </c>
      <c r="I151" s="102">
        <v>1.1771184919009474</v>
      </c>
      <c r="J151" s="102">
        <v>1.1259616878264702</v>
      </c>
      <c r="K151" s="102">
        <v>1.0524766739034475</v>
      </c>
      <c r="L151" s="102">
        <v>1.0569059059300867</v>
      </c>
      <c r="M151" s="102">
        <v>1.5206533937125772</v>
      </c>
      <c r="N151" s="102">
        <v>1.0701297205473788</v>
      </c>
      <c r="O151" s="102">
        <v>0.76354129242668167</v>
      </c>
      <c r="P151" s="102">
        <v>1.2930012229218741</v>
      </c>
      <c r="Q151" s="102">
        <v>0.41540714329010453</v>
      </c>
      <c r="R151" s="102">
        <v>0.55733004405623454</v>
      </c>
      <c r="S151" s="102">
        <v>0.88097352020091158</v>
      </c>
      <c r="T151" s="102">
        <v>0.97761794798248969</v>
      </c>
      <c r="U151" s="102">
        <v>1.1164635889775836</v>
      </c>
      <c r="V151" s="102">
        <v>0.9145084188257232</v>
      </c>
      <c r="W151" s="102">
        <v>0.83091249218402707</v>
      </c>
      <c r="DA151" s="131" t="s">
        <v>2888</v>
      </c>
    </row>
    <row r="152" spans="1:105" ht="12" customHeight="1" x14ac:dyDescent="0.25">
      <c r="A152" s="103" t="s">
        <v>52</v>
      </c>
      <c r="B152" s="105">
        <v>6.5544568347825445</v>
      </c>
      <c r="C152" s="105">
        <v>5.7387453153579058</v>
      </c>
      <c r="D152" s="105">
        <v>6.7033191546931485</v>
      </c>
      <c r="E152" s="105">
        <v>6.6371292984768813</v>
      </c>
      <c r="F152" s="105">
        <v>6.5585990222202115</v>
      </c>
      <c r="G152" s="105">
        <v>6.8999850291110798</v>
      </c>
      <c r="H152" s="105">
        <v>6.533188806547253</v>
      </c>
      <c r="I152" s="105">
        <v>6.7683298761633734</v>
      </c>
      <c r="J152" s="105">
        <v>6.8654915230582505</v>
      </c>
      <c r="K152" s="105">
        <v>6.7659322959126262</v>
      </c>
      <c r="L152" s="105">
        <v>7.0626084460787499</v>
      </c>
      <c r="M152" s="105">
        <v>6.9263016012101097</v>
      </c>
      <c r="N152" s="105">
        <v>7.1560022688785123</v>
      </c>
      <c r="O152" s="105">
        <v>7.6662035445860379</v>
      </c>
      <c r="P152" s="105">
        <v>7.3763435041823486</v>
      </c>
      <c r="Q152" s="105">
        <v>7.7311618035935261</v>
      </c>
      <c r="R152" s="105">
        <v>7.9666807119130496</v>
      </c>
      <c r="S152" s="105">
        <v>8.1704770825320843</v>
      </c>
      <c r="T152" s="105">
        <v>8.1890377344739278</v>
      </c>
      <c r="U152" s="105">
        <v>7.6981917741721579</v>
      </c>
      <c r="V152" s="105">
        <v>7.9131968051923849</v>
      </c>
      <c r="W152" s="105">
        <v>8.7175363013648557</v>
      </c>
      <c r="DA152" s="132" t="s">
        <v>2889</v>
      </c>
    </row>
    <row r="153" spans="1:105" ht="12" customHeight="1" x14ac:dyDescent="0.25">
      <c r="A153" s="106" t="s">
        <v>122</v>
      </c>
      <c r="B153" s="102">
        <v>10.858867284472238</v>
      </c>
      <c r="C153" s="102">
        <v>12.926474340578036</v>
      </c>
      <c r="D153" s="102">
        <v>11.903164726051688</v>
      </c>
      <c r="E153" s="102">
        <v>11.065797105101614</v>
      </c>
      <c r="F153" s="102">
        <v>11.130150338235717</v>
      </c>
      <c r="G153" s="102">
        <v>11.415830388595651</v>
      </c>
      <c r="H153" s="102">
        <v>12.175623594821538</v>
      </c>
      <c r="I153" s="102">
        <v>11.991235973950964</v>
      </c>
      <c r="J153" s="102">
        <v>11.876647145353941</v>
      </c>
      <c r="K153" s="102">
        <v>11.479257368413188</v>
      </c>
      <c r="L153" s="102">
        <v>12.084278466051012</v>
      </c>
      <c r="M153" s="102">
        <v>12.572270236177681</v>
      </c>
      <c r="N153" s="102">
        <v>12.23763783807269</v>
      </c>
      <c r="O153" s="102">
        <v>11.95922618428656</v>
      </c>
      <c r="P153" s="102">
        <v>12.511343773690008</v>
      </c>
      <c r="Q153" s="102">
        <v>11.619754267017312</v>
      </c>
      <c r="R153" s="102">
        <v>11.960758845435292</v>
      </c>
      <c r="S153" s="102">
        <v>12.356794440680217</v>
      </c>
      <c r="T153" s="102">
        <v>12.413786687076712</v>
      </c>
      <c r="U153" s="102">
        <v>12.346576064189595</v>
      </c>
      <c r="V153" s="102">
        <v>12.16710764943052</v>
      </c>
      <c r="W153" s="102">
        <v>12.356338883328691</v>
      </c>
      <c r="DA153" s="131" t="s">
        <v>2890</v>
      </c>
    </row>
    <row r="154" spans="1:105" ht="12" customHeight="1" x14ac:dyDescent="0.25">
      <c r="A154" s="107" t="s">
        <v>121</v>
      </c>
      <c r="B154" s="105">
        <v>6.9984423527852977</v>
      </c>
      <c r="C154" s="105">
        <v>9.0312840928046398</v>
      </c>
      <c r="D154" s="105">
        <v>7.7784662281272325</v>
      </c>
      <c r="E154" s="105">
        <v>7.1108720750906933</v>
      </c>
      <c r="F154" s="105">
        <v>7.2627338939512915</v>
      </c>
      <c r="G154" s="105">
        <v>7.4790201402318628</v>
      </c>
      <c r="H154" s="105">
        <v>8.1206008920076957</v>
      </c>
      <c r="I154" s="105">
        <v>7.9439794082794766</v>
      </c>
      <c r="J154" s="105">
        <v>7.86705029349221</v>
      </c>
      <c r="K154" s="105">
        <v>7.6065554418777861</v>
      </c>
      <c r="L154" s="105">
        <v>8.0181360825476151</v>
      </c>
      <c r="M154" s="105">
        <v>8.5203452104032422</v>
      </c>
      <c r="N154" s="105">
        <v>8.199370303091353</v>
      </c>
      <c r="O154" s="105">
        <v>7.9634926156998258</v>
      </c>
      <c r="P154" s="105">
        <v>8.5967476848525575</v>
      </c>
      <c r="Q154" s="105">
        <v>7.852828742751008</v>
      </c>
      <c r="R154" s="105">
        <v>8.269083260532808</v>
      </c>
      <c r="S154" s="105">
        <v>8.7991890882952379</v>
      </c>
      <c r="T154" s="105">
        <v>9.0215876380100557</v>
      </c>
      <c r="U154" s="105">
        <v>9.190615899553146</v>
      </c>
      <c r="V154" s="105">
        <v>9.1249112937714738</v>
      </c>
      <c r="W154" s="105">
        <v>9.3136515265552475</v>
      </c>
      <c r="DA154" s="132" t="s">
        <v>2891</v>
      </c>
    </row>
    <row r="155" spans="1:105" ht="12" customHeight="1" x14ac:dyDescent="0.25">
      <c r="A155" s="108" t="s">
        <v>53</v>
      </c>
      <c r="B155" s="99">
        <v>1.1883875502524792</v>
      </c>
      <c r="C155" s="99">
        <v>2.8102049087243697</v>
      </c>
      <c r="D155" s="99">
        <v>1.0892507249445835</v>
      </c>
      <c r="E155" s="99">
        <v>0.63880231746049332</v>
      </c>
      <c r="F155" s="99">
        <v>0.86633041336717453</v>
      </c>
      <c r="G155" s="99">
        <v>0.88772822816225461</v>
      </c>
      <c r="H155" s="99">
        <v>1.2786385055826233</v>
      </c>
      <c r="I155" s="99">
        <v>1.0723014059559042</v>
      </c>
      <c r="J155" s="99">
        <v>1.0065625387398598</v>
      </c>
      <c r="K155" s="99">
        <v>0.92483805054260237</v>
      </c>
      <c r="L155" s="99">
        <v>0.94636194745603985</v>
      </c>
      <c r="M155" s="99">
        <v>1.3970026073708559</v>
      </c>
      <c r="N155" s="99">
        <v>0.98204768160643141</v>
      </c>
      <c r="O155" s="99">
        <v>0.64044364855424085</v>
      </c>
      <c r="P155" s="99">
        <v>1.2303323052409554</v>
      </c>
      <c r="Q155" s="99">
        <v>0.33407145052954351</v>
      </c>
      <c r="R155" s="99">
        <v>0.48047400732933182</v>
      </c>
      <c r="S155" s="99">
        <v>0.83500024564346598</v>
      </c>
      <c r="T155" s="99">
        <v>0.95178722509800062</v>
      </c>
      <c r="U155" s="99">
        <v>1.1880984152717191</v>
      </c>
      <c r="V155" s="99">
        <v>0.96757776473265977</v>
      </c>
      <c r="W155" s="99">
        <v>0.79725687326449945</v>
      </c>
      <c r="DA155" s="63" t="s">
        <v>2892</v>
      </c>
    </row>
    <row r="156" spans="1:105" ht="12" customHeight="1" x14ac:dyDescent="0.25">
      <c r="A156" s="108" t="s">
        <v>52</v>
      </c>
      <c r="B156" s="99">
        <v>5.810054802532818</v>
      </c>
      <c r="C156" s="99">
        <v>6.2210791840802688</v>
      </c>
      <c r="D156" s="99">
        <v>6.6892155031826501</v>
      </c>
      <c r="E156" s="99">
        <v>6.4720697576301989</v>
      </c>
      <c r="F156" s="99">
        <v>6.3964034805841168</v>
      </c>
      <c r="G156" s="99">
        <v>6.5912919120696074</v>
      </c>
      <c r="H156" s="99">
        <v>6.8419623864250712</v>
      </c>
      <c r="I156" s="99">
        <v>6.8716780023235726</v>
      </c>
      <c r="J156" s="99">
        <v>6.8604877547523504</v>
      </c>
      <c r="K156" s="99">
        <v>6.6817173913351837</v>
      </c>
      <c r="L156" s="99">
        <v>7.071774135091573</v>
      </c>
      <c r="M156" s="99">
        <v>7.1233426030323868</v>
      </c>
      <c r="N156" s="99">
        <v>7.2173226214849207</v>
      </c>
      <c r="O156" s="99">
        <v>7.3230489671455858</v>
      </c>
      <c r="P156" s="99">
        <v>7.3664153796116025</v>
      </c>
      <c r="Q156" s="99">
        <v>7.5187572922214629</v>
      </c>
      <c r="R156" s="99">
        <v>7.7886092532034752</v>
      </c>
      <c r="S156" s="99">
        <v>7.9641888426517733</v>
      </c>
      <c r="T156" s="99">
        <v>8.0698004129120555</v>
      </c>
      <c r="U156" s="99">
        <v>8.0025174842814266</v>
      </c>
      <c r="V156" s="99">
        <v>8.157333529038814</v>
      </c>
      <c r="W156" s="99">
        <v>8.5163946532907495</v>
      </c>
      <c r="DA156" s="63" t="s">
        <v>2893</v>
      </c>
    </row>
    <row r="157" spans="1:105" ht="12" customHeight="1" x14ac:dyDescent="0.25">
      <c r="A157" s="121" t="s">
        <v>54</v>
      </c>
      <c r="B157" s="123">
        <v>6.0658396566834041</v>
      </c>
      <c r="C157" s="123">
        <v>6.612801001396198</v>
      </c>
      <c r="D157" s="123">
        <v>6.553965415287534</v>
      </c>
      <c r="E157" s="123">
        <v>6.6511943991496789</v>
      </c>
      <c r="F157" s="123">
        <v>6.6071947986669111</v>
      </c>
      <c r="G157" s="123">
        <v>6.7514612971639911</v>
      </c>
      <c r="H157" s="123">
        <v>7.615594186221049</v>
      </c>
      <c r="I157" s="123">
        <v>7.5353211414906616</v>
      </c>
      <c r="J157" s="123">
        <v>7.3931121598130263</v>
      </c>
      <c r="K157" s="123">
        <v>7.0894591777767468</v>
      </c>
      <c r="L157" s="123">
        <v>7.3221847001803617</v>
      </c>
      <c r="M157" s="123">
        <v>6.797124438960692</v>
      </c>
      <c r="N157" s="123">
        <v>6.5224216181791599</v>
      </c>
      <c r="O157" s="123">
        <v>5.7573033259870332</v>
      </c>
      <c r="P157" s="123">
        <v>6.3214375666061606</v>
      </c>
      <c r="Q157" s="123">
        <v>6.1781632152564168</v>
      </c>
      <c r="R157" s="123">
        <v>6.1848453786967479</v>
      </c>
      <c r="S157" s="123">
        <v>6.2698970990591922</v>
      </c>
      <c r="T157" s="123">
        <v>6.682392011464918</v>
      </c>
      <c r="U157" s="123">
        <v>6.1380876125477357</v>
      </c>
      <c r="V157" s="123">
        <v>5.9918788908460012</v>
      </c>
      <c r="W157" s="123">
        <v>6.0598495401909069</v>
      </c>
      <c r="DA157" s="130" t="s">
        <v>2894</v>
      </c>
    </row>
    <row r="158" spans="1:105" ht="12" customHeight="1" x14ac:dyDescent="0.25">
      <c r="A158" s="97" t="s">
        <v>50</v>
      </c>
      <c r="B158" s="99">
        <v>7.3678502527165834</v>
      </c>
      <c r="C158" s="99">
        <v>7.5511321471187802</v>
      </c>
      <c r="D158" s="99">
        <v>7.7635479926046305</v>
      </c>
      <c r="E158" s="99">
        <v>7.8902384767717537</v>
      </c>
      <c r="F158" s="99">
        <v>8.0792999781066204</v>
      </c>
      <c r="G158" s="99">
        <v>8.3644114031682086</v>
      </c>
      <c r="H158" s="99">
        <v>8.6437737353420854</v>
      </c>
      <c r="I158" s="99">
        <v>8.9392478867994392</v>
      </c>
      <c r="J158" s="99">
        <v>8.9798783237195199</v>
      </c>
      <c r="K158" s="99">
        <v>8.7444517707422218</v>
      </c>
      <c r="L158" s="99">
        <v>8.6261830352508717</v>
      </c>
      <c r="M158" s="99">
        <v>8.1457052967988179</v>
      </c>
      <c r="N158" s="99">
        <v>7.8203988458589029</v>
      </c>
      <c r="O158" s="99">
        <v>7.5727347627546315</v>
      </c>
      <c r="P158" s="99">
        <v>7.5096086720463946</v>
      </c>
      <c r="Q158" s="99">
        <v>7.5901449786771433</v>
      </c>
      <c r="R158" s="99">
        <v>7.7642755210043264</v>
      </c>
      <c r="S158" s="99">
        <v>8.0247449110545546</v>
      </c>
      <c r="T158" s="99">
        <v>8.4731144985537643</v>
      </c>
      <c r="U158" s="99">
        <v>7.5811768026427746</v>
      </c>
      <c r="V158" s="99">
        <v>7.5305755682279694</v>
      </c>
      <c r="W158" s="99">
        <v>7.9782808216139882</v>
      </c>
      <c r="DA158" s="63" t="s">
        <v>2895</v>
      </c>
    </row>
    <row r="159" spans="1:105" ht="12" customHeight="1" x14ac:dyDescent="0.25">
      <c r="A159" s="109" t="s">
        <v>120</v>
      </c>
      <c r="B159" s="110">
        <v>5.4356204708997744</v>
      </c>
      <c r="C159" s="110">
        <v>6.2344414477196777</v>
      </c>
      <c r="D159" s="110">
        <v>6.0741922878078141</v>
      </c>
      <c r="E159" s="110">
        <v>6.1703472571052984</v>
      </c>
      <c r="F159" s="110">
        <v>6.0455964918710174</v>
      </c>
      <c r="G159" s="110">
        <v>6.1699654827699639</v>
      </c>
      <c r="H159" s="110">
        <v>7.2737128832093143</v>
      </c>
      <c r="I159" s="110">
        <v>7.0888796810422399</v>
      </c>
      <c r="J159" s="110">
        <v>6.9068173819602388</v>
      </c>
      <c r="K159" s="110">
        <v>6.5850547905893571</v>
      </c>
      <c r="L159" s="110">
        <v>6.9199148921153224</v>
      </c>
      <c r="M159" s="110">
        <v>6.3679536945415425</v>
      </c>
      <c r="N159" s="110">
        <v>6.1071497328511839</v>
      </c>
      <c r="O159" s="110">
        <v>5.1847405805325417</v>
      </c>
      <c r="P159" s="110">
        <v>5.9496698554079952</v>
      </c>
      <c r="Q159" s="110">
        <v>5.7629974785393099</v>
      </c>
      <c r="R159" s="110">
        <v>5.7299144891455152</v>
      </c>
      <c r="S159" s="110">
        <v>5.7707556252847212</v>
      </c>
      <c r="T159" s="110">
        <v>6.1976267244382086</v>
      </c>
      <c r="U159" s="110">
        <v>5.7779082822389229</v>
      </c>
      <c r="V159" s="110">
        <v>5.6394050948633598</v>
      </c>
      <c r="W159" s="110">
        <v>5.6246062975427176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53.616519013398069</v>
      </c>
      <c r="C161" s="118">
        <f t="shared" si="54"/>
        <v>71.251212808633227</v>
      </c>
      <c r="D161" s="118">
        <f t="shared" si="54"/>
        <v>66.235560865020304</v>
      </c>
      <c r="E161" s="118">
        <f t="shared" si="54"/>
        <v>67.379802823084617</v>
      </c>
      <c r="F161" s="118">
        <f t="shared" si="54"/>
        <v>69.253817903631813</v>
      </c>
      <c r="G161" s="118">
        <f t="shared" si="54"/>
        <v>71.652848776210519</v>
      </c>
      <c r="H161" s="118">
        <f t="shared" si="54"/>
        <v>79.384939997762956</v>
      </c>
      <c r="I161" s="118">
        <f t="shared" si="54"/>
        <v>75.269418397922351</v>
      </c>
      <c r="J161" s="118">
        <f t="shared" si="54"/>
        <v>69.961548930965748</v>
      </c>
      <c r="K161" s="118">
        <f t="shared" si="54"/>
        <v>67.105728547353522</v>
      </c>
      <c r="L161" s="118">
        <f t="shared" si="54"/>
        <v>80.704718264806289</v>
      </c>
      <c r="M161" s="118">
        <f t="shared" si="54"/>
        <v>78.600999025711715</v>
      </c>
      <c r="N161" s="118">
        <f t="shared" si="54"/>
        <v>72.779853737609074</v>
      </c>
      <c r="O161" s="118">
        <f t="shared" si="54"/>
        <v>62.517041846898856</v>
      </c>
      <c r="P161" s="118">
        <f t="shared" si="54"/>
        <v>67.187385499587421</v>
      </c>
      <c r="Q161" s="118">
        <f t="shared" si="54"/>
        <v>52.876518695492379</v>
      </c>
      <c r="R161" s="118">
        <f t="shared" ref="R161:V161" si="55">R162+R164+R166+R175</f>
        <v>51.677238011818119</v>
      </c>
      <c r="S161" s="118">
        <f t="shared" si="55"/>
        <v>58.263279896168839</v>
      </c>
      <c r="T161" s="118">
        <f t="shared" si="55"/>
        <v>71.301720822106574</v>
      </c>
      <c r="U161" s="118">
        <f t="shared" si="55"/>
        <v>64.833723558965261</v>
      </c>
      <c r="V161" s="118">
        <f t="shared" si="55"/>
        <v>61.82251450291767</v>
      </c>
      <c r="W161" s="118">
        <f t="shared" ref="W161" si="56">W162+W164+W166+W175</f>
        <v>54.220473186302307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33.009849885768276</v>
      </c>
      <c r="C162" s="123">
        <f t="shared" si="57"/>
        <v>50.003091687998143</v>
      </c>
      <c r="D162" s="123">
        <f t="shared" si="57"/>
        <v>45.651846517467689</v>
      </c>
      <c r="E162" s="123">
        <f t="shared" si="57"/>
        <v>46.343568151281055</v>
      </c>
      <c r="F162" s="123">
        <f t="shared" si="57"/>
        <v>48.896613515302825</v>
      </c>
      <c r="G162" s="123">
        <f t="shared" si="57"/>
        <v>50.764357653579843</v>
      </c>
      <c r="H162" s="123">
        <f t="shared" si="57"/>
        <v>57.655179122677808</v>
      </c>
      <c r="I162" s="123">
        <f t="shared" si="57"/>
        <v>54.367775555439884</v>
      </c>
      <c r="J162" s="123">
        <f t="shared" si="57"/>
        <v>49.33154437161776</v>
      </c>
      <c r="K162" s="123">
        <f t="shared" si="57"/>
        <v>46.910445207895471</v>
      </c>
      <c r="L162" s="123">
        <f t="shared" si="57"/>
        <v>60.014863712998036</v>
      </c>
      <c r="M162" s="123">
        <f t="shared" si="57"/>
        <v>58.136982571761749</v>
      </c>
      <c r="N162" s="123">
        <f t="shared" si="57"/>
        <v>52.90109483456181</v>
      </c>
      <c r="O162" s="123">
        <f t="shared" si="57"/>
        <v>43.362834334623621</v>
      </c>
      <c r="P162" s="123">
        <f t="shared" si="57"/>
        <v>47.424925079421953</v>
      </c>
      <c r="Q162" s="123">
        <f t="shared" si="57"/>
        <v>33.226112871811338</v>
      </c>
      <c r="R162" s="123">
        <f t="shared" si="57"/>
        <v>31.95581906426402</v>
      </c>
      <c r="S162" s="123">
        <f t="shared" si="57"/>
        <v>38.144787099475423</v>
      </c>
      <c r="T162" s="123">
        <f t="shared" si="57"/>
        <v>51.435796993086939</v>
      </c>
      <c r="U162" s="123">
        <f t="shared" si="57"/>
        <v>46.077033865060756</v>
      </c>
      <c r="V162" s="123">
        <f t="shared" si="57"/>
        <v>43.365511746613059</v>
      </c>
      <c r="W162" s="123">
        <f t="shared" si="57"/>
        <v>35.173632182570771</v>
      </c>
      <c r="DA162" s="130" t="s">
        <v>2898</v>
      </c>
    </row>
    <row r="163" spans="1:105" ht="12" customHeight="1" x14ac:dyDescent="0.25">
      <c r="A163" s="97" t="s">
        <v>53</v>
      </c>
      <c r="B163" s="110">
        <v>33.009849885768276</v>
      </c>
      <c r="C163" s="110">
        <v>50.003091687998143</v>
      </c>
      <c r="D163" s="110">
        <v>45.651846517467689</v>
      </c>
      <c r="E163" s="110">
        <v>46.343568151281055</v>
      </c>
      <c r="F163" s="110">
        <v>48.896613515302825</v>
      </c>
      <c r="G163" s="110">
        <v>50.764357653579843</v>
      </c>
      <c r="H163" s="110">
        <v>57.655179122677808</v>
      </c>
      <c r="I163" s="110">
        <v>54.367775555439884</v>
      </c>
      <c r="J163" s="110">
        <v>49.33154437161776</v>
      </c>
      <c r="K163" s="110">
        <v>46.910445207895471</v>
      </c>
      <c r="L163" s="110">
        <v>60.014863712998036</v>
      </c>
      <c r="M163" s="110">
        <v>58.136982571761749</v>
      </c>
      <c r="N163" s="110">
        <v>52.90109483456181</v>
      </c>
      <c r="O163" s="110">
        <v>43.362834334623621</v>
      </c>
      <c r="P163" s="110">
        <v>47.424925079421953</v>
      </c>
      <c r="Q163" s="110">
        <v>33.226112871811338</v>
      </c>
      <c r="R163" s="110">
        <v>31.95581906426402</v>
      </c>
      <c r="S163" s="110">
        <v>38.144787099475423</v>
      </c>
      <c r="T163" s="110">
        <v>51.435796993086939</v>
      </c>
      <c r="U163" s="110">
        <v>46.077033865060756</v>
      </c>
      <c r="V163" s="110">
        <v>43.365511746613059</v>
      </c>
      <c r="W163" s="110">
        <v>35.173632182570771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1.2399341443794072</v>
      </c>
      <c r="C164" s="123">
        <f t="shared" si="58"/>
        <v>1.3207155876926449</v>
      </c>
      <c r="D164" s="123">
        <f t="shared" si="58"/>
        <v>0.99999640516249777</v>
      </c>
      <c r="E164" s="123">
        <f t="shared" si="58"/>
        <v>2.0805562772221329</v>
      </c>
      <c r="F164" s="123">
        <f t="shared" si="58"/>
        <v>1.4713092674938058</v>
      </c>
      <c r="G164" s="123">
        <f t="shared" si="58"/>
        <v>1.5462465726873074</v>
      </c>
      <c r="H164" s="123">
        <f t="shared" si="58"/>
        <v>1.67311088792037</v>
      </c>
      <c r="I164" s="123">
        <f t="shared" si="58"/>
        <v>1.0370833990576747</v>
      </c>
      <c r="J164" s="123">
        <f t="shared" si="58"/>
        <v>1.0964704632155016</v>
      </c>
      <c r="K164" s="123">
        <f t="shared" si="58"/>
        <v>1.4944539005109514</v>
      </c>
      <c r="L164" s="123">
        <f t="shared" si="58"/>
        <v>1.3513494217750968</v>
      </c>
      <c r="M164" s="123">
        <f t="shared" si="58"/>
        <v>1.3484519721374111</v>
      </c>
      <c r="N164" s="123">
        <f t="shared" si="58"/>
        <v>1.3593943808039528</v>
      </c>
      <c r="O164" s="123">
        <f t="shared" si="58"/>
        <v>1.3638717680891472</v>
      </c>
      <c r="P164" s="123">
        <f t="shared" si="58"/>
        <v>1.1135162743723153</v>
      </c>
      <c r="Q164" s="123">
        <f t="shared" si="58"/>
        <v>1.7329101728937728</v>
      </c>
      <c r="R164" s="123">
        <f t="shared" si="58"/>
        <v>1.6083154467452565</v>
      </c>
      <c r="S164" s="123">
        <f t="shared" si="58"/>
        <v>1.7550347796603645</v>
      </c>
      <c r="T164" s="123">
        <f t="shared" si="58"/>
        <v>1.4094168277668782</v>
      </c>
      <c r="U164" s="123">
        <f t="shared" si="58"/>
        <v>1.3758555704556248</v>
      </c>
      <c r="V164" s="123">
        <f t="shared" si="58"/>
        <v>1.4068084224042741</v>
      </c>
      <c r="W164" s="123">
        <f t="shared" si="58"/>
        <v>1.4535529013780433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1.2399341443794072</v>
      </c>
      <c r="C165" s="99">
        <f>RES_hhdet_fech!C165/RES_summary!C$19</f>
        <v>1.3207155876926449</v>
      </c>
      <c r="D165" s="99">
        <f>RES_hhdet_fech!D165/RES_summary!D$19</f>
        <v>0.99999640516249777</v>
      </c>
      <c r="E165" s="99">
        <f>RES_hhdet_fech!E165/RES_summary!E$19</f>
        <v>2.0805562772221329</v>
      </c>
      <c r="F165" s="99">
        <f>RES_hhdet_fech!F165/RES_summary!F$19</f>
        <v>1.4713092674938058</v>
      </c>
      <c r="G165" s="99">
        <f>RES_hhdet_fech!G165/RES_summary!G$19</f>
        <v>1.5462465726873074</v>
      </c>
      <c r="H165" s="99">
        <f>RES_hhdet_fech!H165/RES_summary!H$19</f>
        <v>1.67311088792037</v>
      </c>
      <c r="I165" s="99">
        <f>RES_hhdet_fech!I165/RES_summary!I$19</f>
        <v>1.0370833990576747</v>
      </c>
      <c r="J165" s="99">
        <f>RES_hhdet_fech!J165/RES_summary!J$19</f>
        <v>1.0964704632155016</v>
      </c>
      <c r="K165" s="99">
        <f>RES_hhdet_fech!K165/RES_summary!K$19</f>
        <v>1.4944539005109514</v>
      </c>
      <c r="L165" s="99">
        <f>RES_hhdet_fech!L165/RES_summary!L$19</f>
        <v>1.3513494217750968</v>
      </c>
      <c r="M165" s="99">
        <f>RES_hhdet_fech!M165/RES_summary!M$19</f>
        <v>1.3484519721374111</v>
      </c>
      <c r="N165" s="99">
        <f>RES_hhdet_fech!N165/RES_summary!N$19</f>
        <v>1.3593943808039528</v>
      </c>
      <c r="O165" s="99">
        <f>RES_hhdet_fech!O165/RES_summary!O$19</f>
        <v>1.3638717680891472</v>
      </c>
      <c r="P165" s="99">
        <f>RES_hhdet_fech!P165/RES_summary!P$19</f>
        <v>1.1135162743723153</v>
      </c>
      <c r="Q165" s="99">
        <f>RES_hhdet_fech!Q165/RES_summary!Q$19</f>
        <v>1.7329101728937728</v>
      </c>
      <c r="R165" s="99">
        <f>RES_hhdet_fech!R165/RES_summary!R$19</f>
        <v>1.6083154467452565</v>
      </c>
      <c r="S165" s="99">
        <f>RES_hhdet_fech!S165/RES_summary!S$19</f>
        <v>1.7550347796603645</v>
      </c>
      <c r="T165" s="99">
        <f>RES_hhdet_fech!T165/RES_summary!T$19</f>
        <v>1.4094168277668782</v>
      </c>
      <c r="U165" s="99">
        <f>RES_hhdet_fech!U165/RES_summary!U$19</f>
        <v>1.3758555704556248</v>
      </c>
      <c r="V165" s="99">
        <f>RES_hhdet_fech!V165/RES_summary!V$19</f>
        <v>1.4068084224042741</v>
      </c>
      <c r="W165" s="99">
        <f>RES_hhdet_fech!W165/RES_summary!W$19</f>
        <v>1.4535529013780433</v>
      </c>
      <c r="DA165" s="63" t="s">
        <v>2901</v>
      </c>
    </row>
    <row r="166" spans="1:105" ht="12" customHeight="1" x14ac:dyDescent="0.25">
      <c r="A166" s="121" t="s">
        <v>55</v>
      </c>
      <c r="B166" s="123">
        <v>13.300901518813014</v>
      </c>
      <c r="C166" s="123">
        <v>13.307351788190612</v>
      </c>
      <c r="D166" s="123">
        <v>13.014360523906694</v>
      </c>
      <c r="E166" s="123">
        <v>12.288085036559963</v>
      </c>
      <c r="F166" s="123">
        <v>12.266731948103562</v>
      </c>
      <c r="G166" s="123">
        <v>12.584854907936172</v>
      </c>
      <c r="H166" s="123">
        <v>12.442391375560586</v>
      </c>
      <c r="I166" s="123">
        <v>12.331728857969674</v>
      </c>
      <c r="J166" s="123">
        <v>12.140887406284349</v>
      </c>
      <c r="K166" s="123">
        <v>11.611825586508957</v>
      </c>
      <c r="L166" s="123">
        <v>12.015922011252588</v>
      </c>
      <c r="M166" s="123">
        <v>12.318757011761555</v>
      </c>
      <c r="N166" s="123">
        <v>11.995850988787053</v>
      </c>
      <c r="O166" s="123">
        <v>12.019685712489833</v>
      </c>
      <c r="P166" s="123">
        <v>12.296232582621235</v>
      </c>
      <c r="Q166" s="123">
        <v>11.67754218131855</v>
      </c>
      <c r="R166" s="123">
        <v>11.867892939965156</v>
      </c>
      <c r="S166" s="123">
        <v>12.054230258930552</v>
      </c>
      <c r="T166" s="123">
        <v>11.783533137453714</v>
      </c>
      <c r="U166" s="123">
        <v>11.27115510797624</v>
      </c>
      <c r="V166" s="123">
        <v>11.082121610399103</v>
      </c>
      <c r="W166" s="123">
        <v>11.534382535127088</v>
      </c>
      <c r="DA166" s="130" t="s">
        <v>2902</v>
      </c>
    </row>
    <row r="167" spans="1:105" ht="12" customHeight="1" x14ac:dyDescent="0.25">
      <c r="A167" s="97" t="s">
        <v>124</v>
      </c>
      <c r="B167" s="99">
        <v>13.774171531674439</v>
      </c>
      <c r="C167" s="99">
        <v>13.569679375297115</v>
      </c>
      <c r="D167" s="99">
        <v>13.561000687687415</v>
      </c>
      <c r="E167" s="99">
        <v>12.875224307873236</v>
      </c>
      <c r="F167" s="99">
        <v>12.901139267123718</v>
      </c>
      <c r="G167" s="99">
        <v>13.483318883186074</v>
      </c>
      <c r="H167" s="99">
        <v>13.032594625870857</v>
      </c>
      <c r="I167" s="99">
        <v>13.227784429366295</v>
      </c>
      <c r="J167" s="99">
        <v>13.313242494066007</v>
      </c>
      <c r="K167" s="99">
        <v>12.995522054245143</v>
      </c>
      <c r="L167" s="99">
        <v>13.435692788050149</v>
      </c>
      <c r="M167" s="99">
        <v>13.548900193572967</v>
      </c>
      <c r="N167" s="99">
        <v>13.344544475539919</v>
      </c>
      <c r="O167" s="99">
        <v>13.765521970721558</v>
      </c>
      <c r="P167" s="99">
        <v>13.678921112469705</v>
      </c>
      <c r="Q167" s="99">
        <v>13.181241967574609</v>
      </c>
      <c r="R167" s="99">
        <v>13.210479395730351</v>
      </c>
      <c r="S167" s="99">
        <v>13.277298344375723</v>
      </c>
      <c r="T167" s="99">
        <v>12.792564457630426</v>
      </c>
      <c r="U167" s="99">
        <v>11.80239035880583</v>
      </c>
      <c r="V167" s="99">
        <v>11.59684101078544</v>
      </c>
      <c r="W167" s="99">
        <v>12.403185889689228</v>
      </c>
      <c r="DA167" s="63" t="s">
        <v>2903</v>
      </c>
    </row>
    <row r="168" spans="1:105" ht="12" customHeight="1" x14ac:dyDescent="0.25">
      <c r="A168" s="97" t="s">
        <v>123</v>
      </c>
      <c r="B168" s="99">
        <v>8.1064057392770703</v>
      </c>
      <c r="C168" s="99">
        <v>8.7213538072226786</v>
      </c>
      <c r="D168" s="99">
        <v>7.9572025290361497</v>
      </c>
      <c r="E168" s="99">
        <v>7.4014333649092343</v>
      </c>
      <c r="F168" s="99">
        <v>7.5734723090726961</v>
      </c>
      <c r="G168" s="99">
        <v>7.9607085955727763</v>
      </c>
      <c r="H168" s="99">
        <v>7.8928638272047174</v>
      </c>
      <c r="I168" s="99">
        <v>7.9497370871365263</v>
      </c>
      <c r="J168" s="99">
        <v>7.9964955731485858</v>
      </c>
      <c r="K168" s="99">
        <v>7.8225669928230639</v>
      </c>
      <c r="L168" s="99">
        <v>8.122731055273114</v>
      </c>
      <c r="M168" s="99">
        <v>8.4499511137894121</v>
      </c>
      <c r="N168" s="99">
        <v>8.2322279241382734</v>
      </c>
      <c r="O168" s="99">
        <v>8.4545730300408319</v>
      </c>
      <c r="P168" s="99">
        <v>8.7530021815183225</v>
      </c>
      <c r="Q168" s="99">
        <v>8.237337146690713</v>
      </c>
      <c r="R168" s="99">
        <v>8.6083791938372194</v>
      </c>
      <c r="S168" s="99">
        <v>9.1209216997828708</v>
      </c>
      <c r="T168" s="99">
        <v>9.2175432735042087</v>
      </c>
      <c r="U168" s="99">
        <v>8.8550476671573435</v>
      </c>
      <c r="V168" s="99">
        <v>8.8552723602395336</v>
      </c>
      <c r="W168" s="99">
        <v>9.5725473516470565</v>
      </c>
      <c r="DA168" s="63" t="s">
        <v>2904</v>
      </c>
    </row>
    <row r="169" spans="1:105" ht="12" customHeight="1" x14ac:dyDescent="0.25">
      <c r="A169" s="100" t="s">
        <v>50</v>
      </c>
      <c r="B169" s="102">
        <v>1.5519489044945252</v>
      </c>
      <c r="C169" s="102">
        <v>2.9826084918647733</v>
      </c>
      <c r="D169" s="102">
        <v>1.2526084222183871</v>
      </c>
      <c r="E169" s="102">
        <v>0.76053423228390038</v>
      </c>
      <c r="F169" s="102">
        <v>1.0109223446854663</v>
      </c>
      <c r="G169" s="102">
        <v>1.0571024226232428</v>
      </c>
      <c r="H169" s="102">
        <v>1.3571339748764897</v>
      </c>
      <c r="I169" s="102">
        <v>1.1778967322265195</v>
      </c>
      <c r="J169" s="102">
        <v>1.1269182682849115</v>
      </c>
      <c r="K169" s="102">
        <v>1.0530910469039076</v>
      </c>
      <c r="L169" s="102">
        <v>1.05744799518143</v>
      </c>
      <c r="M169" s="102">
        <v>1.5213395726157253</v>
      </c>
      <c r="N169" s="102">
        <v>1.0729631460238997</v>
      </c>
      <c r="O169" s="102">
        <v>0.77684616390802919</v>
      </c>
      <c r="P169" s="102">
        <v>1.3437187746723958</v>
      </c>
      <c r="Q169" s="102">
        <v>0.43974154728066978</v>
      </c>
      <c r="R169" s="102">
        <v>0.57839948936700958</v>
      </c>
      <c r="S169" s="102">
        <v>0.89567336084415783</v>
      </c>
      <c r="T169" s="102">
        <v>0.98086005947523225</v>
      </c>
      <c r="U169" s="102">
        <v>1.1156955055082376</v>
      </c>
      <c r="V169" s="102">
        <v>0.90964199062982332</v>
      </c>
      <c r="W169" s="102">
        <v>0.83093893967337407</v>
      </c>
      <c r="DA169" s="131" t="s">
        <v>2905</v>
      </c>
    </row>
    <row r="170" spans="1:105" ht="12" customHeight="1" x14ac:dyDescent="0.25">
      <c r="A170" s="103" t="s">
        <v>52</v>
      </c>
      <c r="B170" s="105">
        <v>6.5544568347825445</v>
      </c>
      <c r="C170" s="105">
        <v>5.7387453153579067</v>
      </c>
      <c r="D170" s="105">
        <v>6.7045941068177619</v>
      </c>
      <c r="E170" s="105">
        <v>6.6408991326253348</v>
      </c>
      <c r="F170" s="105">
        <v>6.5625499643872303</v>
      </c>
      <c r="G170" s="105">
        <v>6.9036061729495328</v>
      </c>
      <c r="H170" s="105">
        <v>6.5357298523282266</v>
      </c>
      <c r="I170" s="105">
        <v>6.7718403549100072</v>
      </c>
      <c r="J170" s="105">
        <v>6.8695773048636735</v>
      </c>
      <c r="K170" s="105">
        <v>6.7694759459191554</v>
      </c>
      <c r="L170" s="105">
        <v>7.0652830600916845</v>
      </c>
      <c r="M170" s="105">
        <v>6.9286115411736873</v>
      </c>
      <c r="N170" s="105">
        <v>7.1592647781143732</v>
      </c>
      <c r="O170" s="105">
        <v>7.6777268661328053</v>
      </c>
      <c r="P170" s="105">
        <v>7.4092834068459261</v>
      </c>
      <c r="Q170" s="105">
        <v>7.7975955994100437</v>
      </c>
      <c r="R170" s="105">
        <v>8.029979704470211</v>
      </c>
      <c r="S170" s="105">
        <v>8.2252483389387123</v>
      </c>
      <c r="T170" s="105">
        <v>8.236683214028977</v>
      </c>
      <c r="U170" s="105">
        <v>7.7393521616491059</v>
      </c>
      <c r="V170" s="105">
        <v>7.9456303696097104</v>
      </c>
      <c r="W170" s="105">
        <v>8.741608411973683</v>
      </c>
      <c r="DA170" s="132" t="s">
        <v>2906</v>
      </c>
    </row>
    <row r="171" spans="1:105" ht="12" customHeight="1" x14ac:dyDescent="0.25">
      <c r="A171" s="106" t="s">
        <v>122</v>
      </c>
      <c r="B171" s="102">
        <v>10.858867284472238</v>
      </c>
      <c r="C171" s="102">
        <v>12.94062044665259</v>
      </c>
      <c r="D171" s="102">
        <v>11.935289833392178</v>
      </c>
      <c r="E171" s="102">
        <v>11.097041134191548</v>
      </c>
      <c r="F171" s="102">
        <v>11.159338310048934</v>
      </c>
      <c r="G171" s="102">
        <v>11.435952809632468</v>
      </c>
      <c r="H171" s="102">
        <v>12.186545052014994</v>
      </c>
      <c r="I171" s="102">
        <v>12.002894317626829</v>
      </c>
      <c r="J171" s="102">
        <v>11.888480034131801</v>
      </c>
      <c r="K171" s="102">
        <v>11.48706390795145</v>
      </c>
      <c r="L171" s="102">
        <v>12.094180566782098</v>
      </c>
      <c r="M171" s="102">
        <v>12.592146889510234</v>
      </c>
      <c r="N171" s="102">
        <v>12.26410919420565</v>
      </c>
      <c r="O171" s="102">
        <v>12.026714073682772</v>
      </c>
      <c r="P171" s="102">
        <v>12.649906847865324</v>
      </c>
      <c r="Q171" s="102">
        <v>11.884271183133354</v>
      </c>
      <c r="R171" s="102">
        <v>12.253028120807762</v>
      </c>
      <c r="S171" s="102">
        <v>12.599091420525482</v>
      </c>
      <c r="T171" s="102">
        <v>12.498238562728197</v>
      </c>
      <c r="U171" s="102">
        <v>12.352009295516527</v>
      </c>
      <c r="V171" s="102">
        <v>12.153276974950408</v>
      </c>
      <c r="W171" s="102">
        <v>12.37700469214723</v>
      </c>
      <c r="DA171" s="131" t="s">
        <v>2907</v>
      </c>
    </row>
    <row r="172" spans="1:105" ht="12" customHeight="1" x14ac:dyDescent="0.25">
      <c r="A172" s="107" t="s">
        <v>121</v>
      </c>
      <c r="B172" s="105">
        <v>6.9984423527852959</v>
      </c>
      <c r="C172" s="105">
        <v>9.0346564262754931</v>
      </c>
      <c r="D172" s="105">
        <v>7.7832605820916134</v>
      </c>
      <c r="E172" s="105">
        <v>7.1155323994380328</v>
      </c>
      <c r="F172" s="105">
        <v>7.2684252428967113</v>
      </c>
      <c r="G172" s="105">
        <v>7.4837510615557443</v>
      </c>
      <c r="H172" s="105">
        <v>8.1244283978929257</v>
      </c>
      <c r="I172" s="105">
        <v>7.9493519775646364</v>
      </c>
      <c r="J172" s="105">
        <v>7.8726099172343833</v>
      </c>
      <c r="K172" s="105">
        <v>7.6108828110163245</v>
      </c>
      <c r="L172" s="105">
        <v>8.0216528861117613</v>
      </c>
      <c r="M172" s="105">
        <v>8.5245840954834939</v>
      </c>
      <c r="N172" s="105">
        <v>8.2049073982283431</v>
      </c>
      <c r="O172" s="105">
        <v>7.9772482323552598</v>
      </c>
      <c r="P172" s="105">
        <v>8.6499202302927731</v>
      </c>
      <c r="Q172" s="105">
        <v>7.9165456727045243</v>
      </c>
      <c r="R172" s="105">
        <v>8.3369104933065099</v>
      </c>
      <c r="S172" s="105">
        <v>8.8575522622208869</v>
      </c>
      <c r="T172" s="105">
        <v>9.0610376135270219</v>
      </c>
      <c r="U172" s="105">
        <v>9.2166951568800854</v>
      </c>
      <c r="V172" s="105">
        <v>9.1438428677259882</v>
      </c>
      <c r="W172" s="105">
        <v>9.3302729825041855</v>
      </c>
      <c r="DA172" s="132" t="s">
        <v>2908</v>
      </c>
    </row>
    <row r="173" spans="1:105" ht="12" customHeight="1" x14ac:dyDescent="0.25">
      <c r="A173" s="108" t="s">
        <v>53</v>
      </c>
      <c r="B173" s="99">
        <v>1.1883875502524792</v>
      </c>
      <c r="C173" s="99">
        <v>2.8134041177160141</v>
      </c>
      <c r="D173" s="99">
        <v>1.0926250001324314</v>
      </c>
      <c r="E173" s="99">
        <v>0.64091469207839591</v>
      </c>
      <c r="F173" s="99">
        <v>0.86867684933197675</v>
      </c>
      <c r="G173" s="99">
        <v>0.88916347310364519</v>
      </c>
      <c r="H173" s="99">
        <v>1.2795069283335596</v>
      </c>
      <c r="I173" s="99">
        <v>1.0733947882585748</v>
      </c>
      <c r="J173" s="99">
        <v>1.0075912982213653</v>
      </c>
      <c r="K173" s="99">
        <v>0.92544888288347471</v>
      </c>
      <c r="L173" s="99">
        <v>0.94693163367808231</v>
      </c>
      <c r="M173" s="99">
        <v>1.3981643557303354</v>
      </c>
      <c r="N173" s="99">
        <v>0.98366416756065733</v>
      </c>
      <c r="O173" s="99">
        <v>0.6448884083908516</v>
      </c>
      <c r="P173" s="99">
        <v>1.2535417903068045</v>
      </c>
      <c r="Q173" s="99">
        <v>0.34395557257574377</v>
      </c>
      <c r="R173" s="99">
        <v>0.49197948735372393</v>
      </c>
      <c r="S173" s="99">
        <v>0.84553030353189196</v>
      </c>
      <c r="T173" s="99">
        <v>0.95398993813139221</v>
      </c>
      <c r="U173" s="99">
        <v>1.1866352735577983</v>
      </c>
      <c r="V173" s="99">
        <v>0.9658737280513513</v>
      </c>
      <c r="W173" s="99">
        <v>0.79823044243686114</v>
      </c>
      <c r="DA173" s="63" t="s">
        <v>2909</v>
      </c>
    </row>
    <row r="174" spans="1:105" ht="12" customHeight="1" x14ac:dyDescent="0.25">
      <c r="A174" s="115" t="s">
        <v>52</v>
      </c>
      <c r="B174" s="110">
        <v>5.8100548025328163</v>
      </c>
      <c r="C174" s="110">
        <v>6.2212523085594791</v>
      </c>
      <c r="D174" s="110">
        <v>6.6906355819591825</v>
      </c>
      <c r="E174" s="110">
        <v>6.4746177073596369</v>
      </c>
      <c r="F174" s="110">
        <v>6.3997483935647335</v>
      </c>
      <c r="G174" s="110">
        <v>6.5945875884520992</v>
      </c>
      <c r="H174" s="110">
        <v>6.8449214695593668</v>
      </c>
      <c r="I174" s="110">
        <v>6.8759571893060611</v>
      </c>
      <c r="J174" s="110">
        <v>6.8650186190130169</v>
      </c>
      <c r="K174" s="110">
        <v>6.6854339281328503</v>
      </c>
      <c r="L174" s="110">
        <v>7.0747212524336778</v>
      </c>
      <c r="M174" s="110">
        <v>7.1264197397531586</v>
      </c>
      <c r="N174" s="110">
        <v>7.221243230667687</v>
      </c>
      <c r="O174" s="110">
        <v>7.3323598239644081</v>
      </c>
      <c r="P174" s="110">
        <v>7.3963784399859689</v>
      </c>
      <c r="Q174" s="110">
        <v>7.5725901001287816</v>
      </c>
      <c r="R174" s="110">
        <v>7.8449310059527866</v>
      </c>
      <c r="S174" s="110">
        <v>8.0120219586889974</v>
      </c>
      <c r="T174" s="110">
        <v>8.1070476753956306</v>
      </c>
      <c r="U174" s="110">
        <v>8.0300598833222843</v>
      </c>
      <c r="V174" s="110">
        <v>8.1779691396746355</v>
      </c>
      <c r="W174" s="110">
        <v>8.532042540067323</v>
      </c>
      <c r="DA174" s="60" t="s">
        <v>2910</v>
      </c>
    </row>
    <row r="175" spans="1:105" ht="12" customHeight="1" x14ac:dyDescent="0.25">
      <c r="A175" s="121" t="s">
        <v>54</v>
      </c>
      <c r="B175" s="123">
        <v>6.065833464437377</v>
      </c>
      <c r="C175" s="123">
        <v>6.6200537447518242</v>
      </c>
      <c r="D175" s="123">
        <v>6.5693574184834187</v>
      </c>
      <c r="E175" s="123">
        <v>6.6675933580214588</v>
      </c>
      <c r="F175" s="123">
        <v>6.6191631727316169</v>
      </c>
      <c r="G175" s="123">
        <v>6.7573896420072037</v>
      </c>
      <c r="H175" s="123">
        <v>7.6142586116041882</v>
      </c>
      <c r="I175" s="123">
        <v>7.5328305854551161</v>
      </c>
      <c r="J175" s="123">
        <v>7.3926466898481298</v>
      </c>
      <c r="K175" s="123">
        <v>7.0890038524381387</v>
      </c>
      <c r="L175" s="123">
        <v>7.322583118780571</v>
      </c>
      <c r="M175" s="123">
        <v>6.7968074700510046</v>
      </c>
      <c r="N175" s="123">
        <v>6.5235135334562546</v>
      </c>
      <c r="O175" s="123">
        <v>5.7706500316962579</v>
      </c>
      <c r="P175" s="123">
        <v>6.3527115631719093</v>
      </c>
      <c r="Q175" s="123">
        <v>6.2399534694687189</v>
      </c>
      <c r="R175" s="123">
        <v>6.2452105608436916</v>
      </c>
      <c r="S175" s="123">
        <v>6.3092277581025034</v>
      </c>
      <c r="T175" s="123">
        <v>6.6729738637990508</v>
      </c>
      <c r="U175" s="123">
        <v>6.1096790154726381</v>
      </c>
      <c r="V175" s="123">
        <v>5.9680727235012387</v>
      </c>
      <c r="W175" s="123">
        <v>6.0589055672264029</v>
      </c>
      <c r="DA175" s="130" t="s">
        <v>2911</v>
      </c>
    </row>
    <row r="176" spans="1:105" ht="12" customHeight="1" x14ac:dyDescent="0.25">
      <c r="A176" s="97" t="s">
        <v>50</v>
      </c>
      <c r="B176" s="99">
        <v>7.3678502527165834</v>
      </c>
      <c r="C176" s="99">
        <v>7.5532739891345244</v>
      </c>
      <c r="D176" s="99">
        <v>7.7751097869862154</v>
      </c>
      <c r="E176" s="99">
        <v>7.9048834271887758</v>
      </c>
      <c r="F176" s="99">
        <v>8.0925970795054827</v>
      </c>
      <c r="G176" s="99">
        <v>8.3733995998225978</v>
      </c>
      <c r="H176" s="99">
        <v>8.6466498125680733</v>
      </c>
      <c r="I176" s="99">
        <v>8.9405341268900695</v>
      </c>
      <c r="J176" s="99">
        <v>8.9812286786140447</v>
      </c>
      <c r="K176" s="99">
        <v>8.7447232458141837</v>
      </c>
      <c r="L176" s="99">
        <v>8.627497875139337</v>
      </c>
      <c r="M176" s="99">
        <v>8.1482196577021</v>
      </c>
      <c r="N176" s="99">
        <v>7.822682324418281</v>
      </c>
      <c r="O176" s="99">
        <v>7.575168720611436</v>
      </c>
      <c r="P176" s="99">
        <v>7.5122304867835119</v>
      </c>
      <c r="Q176" s="99">
        <v>7.592370188978351</v>
      </c>
      <c r="R176" s="99">
        <v>7.7674112000099909</v>
      </c>
      <c r="S176" s="99">
        <v>8.0249550995897874</v>
      </c>
      <c r="T176" s="99">
        <v>8.4603776565895803</v>
      </c>
      <c r="U176" s="99">
        <v>7.5646230199882094</v>
      </c>
      <c r="V176" s="99">
        <v>7.5160457869283679</v>
      </c>
      <c r="W176" s="99">
        <v>7.9827019414266598</v>
      </c>
      <c r="DA176" s="63" t="s">
        <v>2912</v>
      </c>
    </row>
    <row r="177" spans="1:105" ht="12" customHeight="1" x14ac:dyDescent="0.25">
      <c r="A177" s="109" t="s">
        <v>120</v>
      </c>
      <c r="B177" s="110">
        <v>5.4356204708997717</v>
      </c>
      <c r="C177" s="110">
        <v>6.2379987270140136</v>
      </c>
      <c r="D177" s="110">
        <v>6.0865193037552263</v>
      </c>
      <c r="E177" s="110">
        <v>6.1851154763721325</v>
      </c>
      <c r="F177" s="110">
        <v>6.0580444157204489</v>
      </c>
      <c r="G177" s="110">
        <v>6.1779975451766171</v>
      </c>
      <c r="H177" s="110">
        <v>7.2766024773018039</v>
      </c>
      <c r="I177" s="110">
        <v>7.0906703002472291</v>
      </c>
      <c r="J177" s="110">
        <v>6.9086486297414593</v>
      </c>
      <c r="K177" s="110">
        <v>6.5856017039458417</v>
      </c>
      <c r="L177" s="110">
        <v>6.9215759528108434</v>
      </c>
      <c r="M177" s="110">
        <v>6.3715380317673116</v>
      </c>
      <c r="N177" s="110">
        <v>6.1120433676565744</v>
      </c>
      <c r="O177" s="110">
        <v>5.1964815623163441</v>
      </c>
      <c r="P177" s="110">
        <v>5.9793793236451513</v>
      </c>
      <c r="Q177" s="110">
        <v>5.8105430472445558</v>
      </c>
      <c r="R177" s="110">
        <v>5.7734467631583035</v>
      </c>
      <c r="S177" s="110">
        <v>5.79314058536856</v>
      </c>
      <c r="T177" s="110">
        <v>6.1794920615667772</v>
      </c>
      <c r="U177" s="110">
        <v>5.747068684056126</v>
      </c>
      <c r="V177" s="110">
        <v>5.613704601333259</v>
      </c>
      <c r="W177" s="110">
        <v>5.6234882496809346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38.422336627773284</v>
      </c>
      <c r="C3" s="118">
        <f t="shared" si="0"/>
        <v>40.950261562532781</v>
      </c>
      <c r="D3" s="118">
        <f t="shared" si="0"/>
        <v>43.610992663471222</v>
      </c>
      <c r="E3" s="118">
        <f t="shared" si="0"/>
        <v>41.064546131250246</v>
      </c>
      <c r="F3" s="118">
        <f t="shared" si="0"/>
        <v>48.300073079559887</v>
      </c>
      <c r="G3" s="118">
        <f t="shared" si="0"/>
        <v>50.459015944043642</v>
      </c>
      <c r="H3" s="118">
        <f t="shared" si="0"/>
        <v>51.626323285984235</v>
      </c>
      <c r="I3" s="118">
        <f t="shared" si="0"/>
        <v>47.35242804069059</v>
      </c>
      <c r="J3" s="118">
        <f t="shared" si="0"/>
        <v>49.311558550475489</v>
      </c>
      <c r="K3" s="118">
        <f t="shared" si="0"/>
        <v>52.717529536659377</v>
      </c>
      <c r="L3" s="118">
        <f t="shared" si="0"/>
        <v>52.391682770735763</v>
      </c>
      <c r="M3" s="118">
        <f t="shared" si="0"/>
        <v>50.209580274691127</v>
      </c>
      <c r="N3" s="118">
        <f t="shared" si="0"/>
        <v>50.487862370162645</v>
      </c>
      <c r="O3" s="118">
        <f t="shared" si="0"/>
        <v>42.697212905944653</v>
      </c>
      <c r="P3" s="118">
        <f t="shared" si="0"/>
        <v>42.119306551157344</v>
      </c>
      <c r="Q3" s="118">
        <f t="shared" si="0"/>
        <v>39.634512264603899</v>
      </c>
      <c r="R3" s="118">
        <f t="shared" ref="R3:V3" si="1">R4+R7+R9+R19</f>
        <v>36.898258477459613</v>
      </c>
      <c r="S3" s="118">
        <f t="shared" si="1"/>
        <v>52.061863303346463</v>
      </c>
      <c r="T3" s="118">
        <f t="shared" si="1"/>
        <v>56.663837353064011</v>
      </c>
      <c r="U3" s="118">
        <f t="shared" si="1"/>
        <v>43.15920526770649</v>
      </c>
      <c r="V3" s="118">
        <f t="shared" si="1"/>
        <v>47.277583188339825</v>
      </c>
      <c r="W3" s="118">
        <f t="shared" ref="W3" si="2">W4+W7+W9+W19</f>
        <v>45.972488331035279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26.700261349840702</v>
      </c>
      <c r="C4" s="123">
        <f t="shared" si="3"/>
        <v>28.470415762663645</v>
      </c>
      <c r="D4" s="123">
        <f t="shared" si="3"/>
        <v>31.31678899649874</v>
      </c>
      <c r="E4" s="123">
        <f t="shared" si="3"/>
        <v>28.453159077506619</v>
      </c>
      <c r="F4" s="123">
        <f t="shared" si="3"/>
        <v>35.599178102105846</v>
      </c>
      <c r="G4" s="123">
        <f t="shared" si="3"/>
        <v>36.666707962520007</v>
      </c>
      <c r="H4" s="123">
        <f t="shared" si="3"/>
        <v>37.080688808452983</v>
      </c>
      <c r="I4" s="123">
        <f t="shared" si="3"/>
        <v>33.422101367832852</v>
      </c>
      <c r="J4" s="123">
        <f t="shared" si="3"/>
        <v>35.061271767503648</v>
      </c>
      <c r="K4" s="123">
        <f t="shared" si="3"/>
        <v>37.928142364253674</v>
      </c>
      <c r="L4" s="123">
        <f t="shared" si="3"/>
        <v>37.044319207613512</v>
      </c>
      <c r="M4" s="123">
        <f t="shared" si="3"/>
        <v>35.087524177575673</v>
      </c>
      <c r="N4" s="123">
        <f t="shared" si="3"/>
        <v>35.831733825019839</v>
      </c>
      <c r="O4" s="123">
        <f t="shared" si="3"/>
        <v>28.699815723256204</v>
      </c>
      <c r="P4" s="123">
        <f t="shared" si="3"/>
        <v>27.967940477229522</v>
      </c>
      <c r="Q4" s="123">
        <f t="shared" si="3"/>
        <v>25.133865038235371</v>
      </c>
      <c r="R4" s="123">
        <f t="shared" ref="R4:V4" si="4">SUM(R5:R6)</f>
        <v>22.178993438677203</v>
      </c>
      <c r="S4" s="123">
        <f t="shared" si="4"/>
        <v>36.364848949530575</v>
      </c>
      <c r="T4" s="123">
        <f t="shared" si="4"/>
        <v>40.601208100190135</v>
      </c>
      <c r="U4" s="123">
        <f t="shared" si="4"/>
        <v>26.896113343745753</v>
      </c>
      <c r="V4" s="123">
        <f t="shared" si="4"/>
        <v>30.872337883076959</v>
      </c>
      <c r="W4" s="123">
        <f t="shared" ref="W4" si="5">SUM(W5:W6)</f>
        <v>28.9310195231187</v>
      </c>
      <c r="DA4" s="130" t="s">
        <v>2916</v>
      </c>
    </row>
    <row r="5" spans="1:105" ht="12" customHeight="1" x14ac:dyDescent="0.25">
      <c r="A5" s="97" t="s">
        <v>51</v>
      </c>
      <c r="B5" s="99">
        <v>26.467711940969835</v>
      </c>
      <c r="C5" s="99">
        <v>28.222281976431546</v>
      </c>
      <c r="D5" s="99">
        <v>31.052765105540523</v>
      </c>
      <c r="E5" s="99">
        <v>28.228727295716393</v>
      </c>
      <c r="F5" s="99">
        <v>35.319025178358444</v>
      </c>
      <c r="G5" s="99">
        <v>36.38791234186251</v>
      </c>
      <c r="H5" s="99">
        <v>36.810161333246306</v>
      </c>
      <c r="I5" s="99">
        <v>33.180294764953558</v>
      </c>
      <c r="J5" s="99">
        <v>34.813811346757369</v>
      </c>
      <c r="K5" s="99">
        <v>37.670324850403311</v>
      </c>
      <c r="L5" s="99">
        <v>36.794978884578747</v>
      </c>
      <c r="M5" s="99">
        <v>34.848540501539865</v>
      </c>
      <c r="N5" s="99">
        <v>35.59059146826106</v>
      </c>
      <c r="O5" s="99">
        <v>28.50403009605796</v>
      </c>
      <c r="P5" s="99">
        <v>27.774882181909806</v>
      </c>
      <c r="Q5" s="99">
        <v>24.96696057817919</v>
      </c>
      <c r="R5" s="99">
        <v>22.031398255458114</v>
      </c>
      <c r="S5" s="99">
        <v>36.126857271875643</v>
      </c>
      <c r="T5" s="99">
        <v>40.333816428369701</v>
      </c>
      <c r="U5" s="99">
        <v>26.721069739058869</v>
      </c>
      <c r="V5" s="99">
        <v>30.671102089418966</v>
      </c>
      <c r="W5" s="99">
        <v>28.741699857848086</v>
      </c>
      <c r="DA5" s="63" t="s">
        <v>2917</v>
      </c>
    </row>
    <row r="6" spans="1:105" ht="12" customHeight="1" x14ac:dyDescent="0.25">
      <c r="A6" s="97" t="s">
        <v>53</v>
      </c>
      <c r="B6" s="99">
        <v>0.23254940887086656</v>
      </c>
      <c r="C6" s="99">
        <v>0.24813378623209922</v>
      </c>
      <c r="D6" s="99">
        <v>0.26402389095821693</v>
      </c>
      <c r="E6" s="99">
        <v>0.22443178179022721</v>
      </c>
      <c r="F6" s="99">
        <v>0.2801529237474043</v>
      </c>
      <c r="G6" s="99">
        <v>0.27879562065749919</v>
      </c>
      <c r="H6" s="99">
        <v>0.27052747520667625</v>
      </c>
      <c r="I6" s="99">
        <v>0.24180660287929651</v>
      </c>
      <c r="J6" s="99">
        <v>0.24746042074627542</v>
      </c>
      <c r="K6" s="99">
        <v>0.25781751385036589</v>
      </c>
      <c r="L6" s="99">
        <v>0.24934032303476322</v>
      </c>
      <c r="M6" s="99">
        <v>0.23898367603580439</v>
      </c>
      <c r="N6" s="99">
        <v>0.24114235675877668</v>
      </c>
      <c r="O6" s="99">
        <v>0.19578562719824541</v>
      </c>
      <c r="P6" s="99">
        <v>0.19305829531971466</v>
      </c>
      <c r="Q6" s="99">
        <v>0.16690446005618009</v>
      </c>
      <c r="R6" s="99">
        <v>0.14759518321908779</v>
      </c>
      <c r="S6" s="99">
        <v>0.23799167765493431</v>
      </c>
      <c r="T6" s="99">
        <v>0.26739167182043416</v>
      </c>
      <c r="U6" s="99">
        <v>0.17504360468688257</v>
      </c>
      <c r="V6" s="99">
        <v>0.20123579365799329</v>
      </c>
      <c r="W6" s="99">
        <v>0.18931966527061408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0.42090309582941843</v>
      </c>
      <c r="C7" s="123">
        <f t="shared" si="6"/>
        <v>0.5700480727119378</v>
      </c>
      <c r="D7" s="123">
        <f t="shared" si="6"/>
        <v>0.48155022404459913</v>
      </c>
      <c r="E7" s="123">
        <f t="shared" si="6"/>
        <v>1.0525556800299583</v>
      </c>
      <c r="F7" s="123">
        <f t="shared" si="6"/>
        <v>0.99604513347013002</v>
      </c>
      <c r="G7" s="123">
        <f t="shared" si="6"/>
        <v>1.6249562136499855</v>
      </c>
      <c r="H7" s="123">
        <f t="shared" si="6"/>
        <v>1.9054245693059046</v>
      </c>
      <c r="I7" s="123">
        <f t="shared" si="6"/>
        <v>1.2734179008657269</v>
      </c>
      <c r="J7" s="123">
        <f t="shared" si="6"/>
        <v>1.5095211090355825</v>
      </c>
      <c r="K7" s="123">
        <f t="shared" si="6"/>
        <v>2.3999197557790173</v>
      </c>
      <c r="L7" s="123">
        <f t="shared" si="6"/>
        <v>2.4801994610542688</v>
      </c>
      <c r="M7" s="123">
        <f t="shared" si="6"/>
        <v>2.3891823178211489</v>
      </c>
      <c r="N7" s="123">
        <f t="shared" si="6"/>
        <v>2.2365157224731522</v>
      </c>
      <c r="O7" s="123">
        <f t="shared" si="6"/>
        <v>1.9652248631268041</v>
      </c>
      <c r="P7" s="123">
        <f t="shared" si="6"/>
        <v>1.5127257972040389</v>
      </c>
      <c r="Q7" s="123">
        <f t="shared" si="6"/>
        <v>2.0683878887086404</v>
      </c>
      <c r="R7" s="123">
        <f t="shared" si="6"/>
        <v>2.0279198141709851</v>
      </c>
      <c r="S7" s="123">
        <f t="shared" si="6"/>
        <v>2.3511708174612713</v>
      </c>
      <c r="T7" s="123">
        <f t="shared" si="6"/>
        <v>2.4165898058369688</v>
      </c>
      <c r="U7" s="123">
        <f t="shared" si="6"/>
        <v>2.7519852726400456</v>
      </c>
      <c r="V7" s="123">
        <f t="shared" si="6"/>
        <v>3.131778956351432</v>
      </c>
      <c r="W7" s="123">
        <f t="shared" si="6"/>
        <v>3.2207482705779151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0.42090309582941843</v>
      </c>
      <c r="C8" s="99">
        <f>RES_hhdet_tesh!C8/RES_summary!C$19</f>
        <v>0.5700480727119378</v>
      </c>
      <c r="D8" s="99">
        <f>RES_hhdet_tesh!D8/RES_summary!D$19</f>
        <v>0.48155022404459913</v>
      </c>
      <c r="E8" s="99">
        <f>RES_hhdet_tesh!E8/RES_summary!E$19</f>
        <v>1.0525556800299583</v>
      </c>
      <c r="F8" s="99">
        <f>RES_hhdet_tesh!F8/RES_summary!F$19</f>
        <v>0.99604513347013002</v>
      </c>
      <c r="G8" s="99">
        <f>RES_hhdet_tesh!G8/RES_summary!G$19</f>
        <v>1.6249562136499855</v>
      </c>
      <c r="H8" s="99">
        <f>RES_hhdet_tesh!H8/RES_summary!H$19</f>
        <v>1.9054245693059046</v>
      </c>
      <c r="I8" s="99">
        <f>RES_hhdet_tesh!I8/RES_summary!I$19</f>
        <v>1.2734179008657269</v>
      </c>
      <c r="J8" s="99">
        <f>RES_hhdet_tesh!J8/RES_summary!J$19</f>
        <v>1.5095211090355825</v>
      </c>
      <c r="K8" s="99">
        <f>RES_hhdet_tesh!K8/RES_summary!K$19</f>
        <v>2.3999197557790173</v>
      </c>
      <c r="L8" s="99">
        <f>RES_hhdet_tesh!L8/RES_summary!L$19</f>
        <v>2.4801994610542688</v>
      </c>
      <c r="M8" s="99">
        <f>RES_hhdet_tesh!M8/RES_summary!M$19</f>
        <v>2.3891823178211489</v>
      </c>
      <c r="N8" s="99">
        <f>RES_hhdet_tesh!N8/RES_summary!N$19</f>
        <v>2.2365157224731522</v>
      </c>
      <c r="O8" s="99">
        <f>RES_hhdet_tesh!O8/RES_summary!O$19</f>
        <v>1.9652248631268041</v>
      </c>
      <c r="P8" s="99">
        <f>RES_hhdet_tesh!P8/RES_summary!P$19</f>
        <v>1.5127257972040389</v>
      </c>
      <c r="Q8" s="99">
        <f>RES_hhdet_tesh!Q8/RES_summary!Q$19</f>
        <v>2.0683878887086404</v>
      </c>
      <c r="R8" s="99">
        <f>RES_hhdet_tesh!R8/RES_summary!R$19</f>
        <v>2.0279198141709851</v>
      </c>
      <c r="S8" s="99">
        <f>RES_hhdet_tesh!S8/RES_summary!S$19</f>
        <v>2.3511708174612713</v>
      </c>
      <c r="T8" s="99">
        <f>RES_hhdet_tesh!T8/RES_summary!T$19</f>
        <v>2.4165898058369688</v>
      </c>
      <c r="U8" s="99">
        <f>RES_hhdet_tesh!U8/RES_summary!U$19</f>
        <v>2.7519852726400456</v>
      </c>
      <c r="V8" s="99">
        <f>RES_hhdet_tesh!V8/RES_summary!V$19</f>
        <v>3.131778956351432</v>
      </c>
      <c r="W8" s="99">
        <f>RES_hhdet_tesh!W8/RES_summary!W$19</f>
        <v>3.2207482705779151</v>
      </c>
      <c r="DA8" s="63" t="s">
        <v>2920</v>
      </c>
    </row>
    <row r="9" spans="1:105" ht="12" customHeight="1" x14ac:dyDescent="0.25">
      <c r="A9" s="121" t="s">
        <v>55</v>
      </c>
      <c r="B9" s="123">
        <v>7.1949874014123418</v>
      </c>
      <c r="C9" s="123">
        <v>7.4966570913110067</v>
      </c>
      <c r="D9" s="123">
        <v>7.3380404630623843</v>
      </c>
      <c r="E9" s="123">
        <v>7.0260288689605064</v>
      </c>
      <c r="F9" s="123">
        <v>7.1121374250292586</v>
      </c>
      <c r="G9" s="123">
        <v>7.4281568610614848</v>
      </c>
      <c r="H9" s="123">
        <v>7.4378350079252389</v>
      </c>
      <c r="I9" s="123">
        <v>7.4334446319988716</v>
      </c>
      <c r="J9" s="123">
        <v>7.5402760375436912</v>
      </c>
      <c r="K9" s="123">
        <v>7.3456769449993455</v>
      </c>
      <c r="L9" s="123">
        <v>7.7650992796246108</v>
      </c>
      <c r="M9" s="123">
        <v>7.8302902160708863</v>
      </c>
      <c r="N9" s="123">
        <v>7.7928727747245086</v>
      </c>
      <c r="O9" s="123">
        <v>7.9066066147821781</v>
      </c>
      <c r="P9" s="123">
        <v>8.2044502873228122</v>
      </c>
      <c r="Q9" s="123">
        <v>7.9501669203094236</v>
      </c>
      <c r="R9" s="123">
        <v>8.2320314968044048</v>
      </c>
      <c r="S9" s="123">
        <v>8.6937663565648045</v>
      </c>
      <c r="T9" s="123">
        <v>8.7709317637064093</v>
      </c>
      <c r="U9" s="123">
        <v>8.7720961388731471</v>
      </c>
      <c r="V9" s="123">
        <v>8.7310688202859641</v>
      </c>
      <c r="W9" s="123">
        <v>9.1944840205591536</v>
      </c>
      <c r="DA9" s="130" t="s">
        <v>2921</v>
      </c>
    </row>
    <row r="10" spans="1:105" ht="12" customHeight="1" x14ac:dyDescent="0.25">
      <c r="A10" s="97" t="s">
        <v>143</v>
      </c>
      <c r="B10" s="99">
        <v>7.0383410643641948</v>
      </c>
      <c r="C10" s="99">
        <v>7.5905586808557182</v>
      </c>
      <c r="D10" s="99">
        <v>7.2523100568488985</v>
      </c>
      <c r="E10" s="99">
        <v>7.0423271478157528</v>
      </c>
      <c r="F10" s="99">
        <v>7.1952439531914054</v>
      </c>
      <c r="G10" s="99">
        <v>7.5344539578693048</v>
      </c>
      <c r="H10" s="99">
        <v>7.4648926567297984</v>
      </c>
      <c r="I10" s="99">
        <v>7.2768469577672663</v>
      </c>
      <c r="J10" s="99">
        <v>7.6694193299683775</v>
      </c>
      <c r="K10" s="99">
        <v>7.4446193105832377</v>
      </c>
      <c r="L10" s="99">
        <v>8.1037022392277969</v>
      </c>
      <c r="M10" s="99">
        <v>7.4891820694980069</v>
      </c>
      <c r="N10" s="99">
        <v>7.660261102242786</v>
      </c>
      <c r="O10" s="99">
        <v>7.8131159879241583</v>
      </c>
      <c r="P10" s="99">
        <v>8.1926417158012885</v>
      </c>
      <c r="Q10" s="99">
        <v>8.1992898404029866</v>
      </c>
      <c r="R10" s="99">
        <v>8.1377199350628171</v>
      </c>
      <c r="S10" s="99">
        <v>8.9431934346584718</v>
      </c>
      <c r="T10" s="99">
        <v>8.3848191475450093</v>
      </c>
      <c r="U10" s="99">
        <v>9.4718168521661958</v>
      </c>
      <c r="V10" s="99">
        <v>8.4449772666021019</v>
      </c>
      <c r="W10" s="99">
        <v>8.5610155561175141</v>
      </c>
      <c r="DA10" s="63" t="s">
        <v>2922</v>
      </c>
    </row>
    <row r="11" spans="1:105" ht="12" customHeight="1" x14ac:dyDescent="0.25">
      <c r="A11" s="97" t="s">
        <v>124</v>
      </c>
      <c r="B11" s="99">
        <v>7.3867262521041077</v>
      </c>
      <c r="C11" s="99">
        <v>7.3379470020540074</v>
      </c>
      <c r="D11" s="99">
        <v>7.3800597406914603</v>
      </c>
      <c r="E11" s="99">
        <v>7.0602512789317364</v>
      </c>
      <c r="F11" s="99">
        <v>7.1236369556919161</v>
      </c>
      <c r="G11" s="99">
        <v>7.4947220389940377</v>
      </c>
      <c r="H11" s="99">
        <v>7.2995498917078372</v>
      </c>
      <c r="I11" s="99">
        <v>7.4373853661037259</v>
      </c>
      <c r="J11" s="99">
        <v>7.5057870259548025</v>
      </c>
      <c r="K11" s="99">
        <v>7.3662542762695944</v>
      </c>
      <c r="L11" s="99">
        <v>7.6714164545897754</v>
      </c>
      <c r="M11" s="99">
        <v>7.8064167478943611</v>
      </c>
      <c r="N11" s="99">
        <v>7.7888829353187017</v>
      </c>
      <c r="O11" s="99">
        <v>8.138925280202109</v>
      </c>
      <c r="P11" s="99">
        <v>8.2165697345603554</v>
      </c>
      <c r="Q11" s="99">
        <v>8.0502761506474236</v>
      </c>
      <c r="R11" s="99">
        <v>8.3798296478813405</v>
      </c>
      <c r="S11" s="99">
        <v>8.8023547553837282</v>
      </c>
      <c r="T11" s="99">
        <v>8.8945028723071857</v>
      </c>
      <c r="U11" s="99">
        <v>8.5118938188835589</v>
      </c>
      <c r="V11" s="99">
        <v>8.6030557400505643</v>
      </c>
      <c r="W11" s="99">
        <v>9.3724912253641097</v>
      </c>
      <c r="DA11" s="63" t="s">
        <v>2923</v>
      </c>
    </row>
    <row r="12" spans="1:105" ht="12" customHeight="1" x14ac:dyDescent="0.25">
      <c r="A12" s="97" t="s">
        <v>123</v>
      </c>
      <c r="B12" s="99">
        <v>7.3867262521041077</v>
      </c>
      <c r="C12" s="99">
        <v>7.3382398763152068</v>
      </c>
      <c r="D12" s="99">
        <v>7.3804655875860679</v>
      </c>
      <c r="E12" s="99">
        <v>7.0600599137664091</v>
      </c>
      <c r="F12" s="99">
        <v>7.1227467215273261</v>
      </c>
      <c r="G12" s="99">
        <v>7.493597736623995</v>
      </c>
      <c r="H12" s="99">
        <v>7.298567774268931</v>
      </c>
      <c r="I12" s="99">
        <v>7.4383757451481207</v>
      </c>
      <c r="J12" s="99">
        <v>7.5072926085094807</v>
      </c>
      <c r="K12" s="99">
        <v>7.3688534487281201</v>
      </c>
      <c r="L12" s="99">
        <v>7.6729223524641865</v>
      </c>
      <c r="M12" s="99">
        <v>7.8042032399072392</v>
      </c>
      <c r="N12" s="99">
        <v>7.7870022844884037</v>
      </c>
      <c r="O12" s="99">
        <v>8.1376818336772665</v>
      </c>
      <c r="P12" s="99">
        <v>8.2158635427102809</v>
      </c>
      <c r="Q12" s="99">
        <v>8.0362349239696407</v>
      </c>
      <c r="R12" s="99">
        <v>8.3678995420796767</v>
      </c>
      <c r="S12" s="99">
        <v>8.7966330314406758</v>
      </c>
      <c r="T12" s="99">
        <v>8.8900123495347039</v>
      </c>
      <c r="U12" s="99">
        <v>8.5052493684986228</v>
      </c>
      <c r="V12" s="99">
        <v>8.5981061731090271</v>
      </c>
      <c r="W12" s="99">
        <v>9.3753255595814498</v>
      </c>
      <c r="DA12" s="63" t="s">
        <v>2924</v>
      </c>
    </row>
    <row r="13" spans="1:105" ht="12" customHeight="1" x14ac:dyDescent="0.25">
      <c r="A13" s="100" t="s">
        <v>50</v>
      </c>
      <c r="B13" s="102">
        <v>0.83226941732156112</v>
      </c>
      <c r="C13" s="102">
        <v>1.5994945609573006</v>
      </c>
      <c r="D13" s="102">
        <v>0.67549958213534111</v>
      </c>
      <c r="E13" s="102">
        <v>0.41682719240531796</v>
      </c>
      <c r="F13" s="102">
        <v>0.55907105935376689</v>
      </c>
      <c r="G13" s="102">
        <v>0.5886808574475052</v>
      </c>
      <c r="H13" s="102">
        <v>0.76091444071394065</v>
      </c>
      <c r="I13" s="102">
        <v>0.66461845467463432</v>
      </c>
      <c r="J13" s="102">
        <v>0.63901823260504043</v>
      </c>
      <c r="K13" s="102">
        <v>0.60081031069126645</v>
      </c>
      <c r="L13" s="102">
        <v>0.60653548672046542</v>
      </c>
      <c r="M13" s="102">
        <v>0.87451446186905102</v>
      </c>
      <c r="N13" s="102">
        <v>0.62449735152481567</v>
      </c>
      <c r="O13" s="102">
        <v>0.45946472428972657</v>
      </c>
      <c r="P13" s="102">
        <v>0.80883500481707304</v>
      </c>
      <c r="Q13" s="102">
        <v>0.27402398216944907</v>
      </c>
      <c r="R13" s="102">
        <v>0.38004477528717862</v>
      </c>
      <c r="S13" s="102">
        <v>0.61370203880676355</v>
      </c>
      <c r="T13" s="102">
        <v>0.68958074230569422</v>
      </c>
      <c r="U13" s="102">
        <v>0.79478305330406296</v>
      </c>
      <c r="V13" s="102">
        <v>0.6665895313691208</v>
      </c>
      <c r="W13" s="102">
        <v>0.62468539944242618</v>
      </c>
      <c r="DA13" s="131" t="s">
        <v>2925</v>
      </c>
    </row>
    <row r="14" spans="1:105" ht="12" customHeight="1" x14ac:dyDescent="0.25">
      <c r="A14" s="103" t="s">
        <v>52</v>
      </c>
      <c r="B14" s="105">
        <v>6.5544568347825463</v>
      </c>
      <c r="C14" s="105">
        <v>5.738745315357904</v>
      </c>
      <c r="D14" s="105">
        <v>6.7049660054507259</v>
      </c>
      <c r="E14" s="105">
        <v>6.6432327213610902</v>
      </c>
      <c r="F14" s="105">
        <v>6.5636756621735586</v>
      </c>
      <c r="G14" s="105">
        <v>6.904916879176489</v>
      </c>
      <c r="H14" s="105">
        <v>6.5376533335549905</v>
      </c>
      <c r="I14" s="105">
        <v>6.7737572904734886</v>
      </c>
      <c r="J14" s="105">
        <v>6.8682743759044422</v>
      </c>
      <c r="K14" s="105">
        <v>6.7680431380368544</v>
      </c>
      <c r="L14" s="105">
        <v>7.0663868657437225</v>
      </c>
      <c r="M14" s="105">
        <v>6.9296887780381882</v>
      </c>
      <c r="N14" s="105">
        <v>7.1625049329635884</v>
      </c>
      <c r="O14" s="105">
        <v>7.6782171093875391</v>
      </c>
      <c r="P14" s="105">
        <v>7.4070285378932095</v>
      </c>
      <c r="Q14" s="105">
        <v>7.7622109418001912</v>
      </c>
      <c r="R14" s="105">
        <v>7.9878547667924993</v>
      </c>
      <c r="S14" s="105">
        <v>8.1829309926339118</v>
      </c>
      <c r="T14" s="105">
        <v>8.2004316072290102</v>
      </c>
      <c r="U14" s="105">
        <v>7.7104663151945623</v>
      </c>
      <c r="V14" s="105">
        <v>7.9315166417399068</v>
      </c>
      <c r="W14" s="105">
        <v>8.7506401601390245</v>
      </c>
      <c r="DA14" s="132" t="s">
        <v>2926</v>
      </c>
    </row>
    <row r="15" spans="1:105" ht="12" customHeight="1" x14ac:dyDescent="0.25">
      <c r="A15" s="106" t="s">
        <v>122</v>
      </c>
      <c r="B15" s="102">
        <v>6.524041800425195</v>
      </c>
      <c r="C15" s="102">
        <v>7.9463965802218537</v>
      </c>
      <c r="D15" s="102">
        <v>7.3658234278169097</v>
      </c>
      <c r="E15" s="102">
        <v>6.8715308525876395</v>
      </c>
      <c r="F15" s="102">
        <v>6.9389288011593369</v>
      </c>
      <c r="G15" s="102">
        <v>7.1511109519057152</v>
      </c>
      <c r="H15" s="102">
        <v>7.6516270189231168</v>
      </c>
      <c r="I15" s="102">
        <v>7.5526919559457779</v>
      </c>
      <c r="J15" s="102">
        <v>7.4937629858928014</v>
      </c>
      <c r="K15" s="102">
        <v>7.260676412151529</v>
      </c>
      <c r="L15" s="102">
        <v>7.6694964417355136</v>
      </c>
      <c r="M15" s="102">
        <v>8.0206192250158566</v>
      </c>
      <c r="N15" s="102">
        <v>7.8594089676143781</v>
      </c>
      <c r="O15" s="102">
        <v>7.7514127894676461</v>
      </c>
      <c r="P15" s="102">
        <v>8.1924258827506033</v>
      </c>
      <c r="Q15" s="102">
        <v>7.747762165067968</v>
      </c>
      <c r="R15" s="102">
        <v>8.0978976330269319</v>
      </c>
      <c r="S15" s="102">
        <v>8.506389698885986</v>
      </c>
      <c r="T15" s="102">
        <v>8.72293583965123</v>
      </c>
      <c r="U15" s="102">
        <v>8.8701923631211184</v>
      </c>
      <c r="V15" s="102">
        <v>8.8999549105190727</v>
      </c>
      <c r="W15" s="102">
        <v>9.1499518742536026</v>
      </c>
      <c r="DA15" s="131" t="s">
        <v>2927</v>
      </c>
    </row>
    <row r="16" spans="1:105" ht="12" customHeight="1" x14ac:dyDescent="0.25">
      <c r="A16" s="107" t="s">
        <v>121</v>
      </c>
      <c r="B16" s="105">
        <v>6.5240418004251959</v>
      </c>
      <c r="C16" s="105">
        <v>7.9455432125587189</v>
      </c>
      <c r="D16" s="105">
        <v>7.3645072911148386</v>
      </c>
      <c r="E16" s="105">
        <v>6.8725184935695953</v>
      </c>
      <c r="F16" s="105">
        <v>6.9399545134047873</v>
      </c>
      <c r="G16" s="105">
        <v>7.151818138848304</v>
      </c>
      <c r="H16" s="105">
        <v>7.652132305582187</v>
      </c>
      <c r="I16" s="105">
        <v>7.5555002984251347</v>
      </c>
      <c r="J16" s="105">
        <v>7.5005438370415192</v>
      </c>
      <c r="K16" s="105">
        <v>7.2705968077509926</v>
      </c>
      <c r="L16" s="105">
        <v>7.6775371180504255</v>
      </c>
      <c r="M16" s="105">
        <v>8.0181392722809974</v>
      </c>
      <c r="N16" s="105">
        <v>7.8538759806636698</v>
      </c>
      <c r="O16" s="105">
        <v>7.7486896426808221</v>
      </c>
      <c r="P16" s="105">
        <v>8.2075688024232694</v>
      </c>
      <c r="Q16" s="105">
        <v>7.7751552373119006</v>
      </c>
      <c r="R16" s="105">
        <v>8.1410050941668519</v>
      </c>
      <c r="S16" s="105">
        <v>8.5562332123713638</v>
      </c>
      <c r="T16" s="105">
        <v>8.7501367378867538</v>
      </c>
      <c r="U16" s="105">
        <v>8.8679075520529942</v>
      </c>
      <c r="V16" s="105">
        <v>8.8842821713227771</v>
      </c>
      <c r="W16" s="105">
        <v>9.1353315656286096</v>
      </c>
      <c r="DA16" s="132" t="s">
        <v>2928</v>
      </c>
    </row>
    <row r="17" spans="1:105" ht="12" customHeight="1" x14ac:dyDescent="0.25">
      <c r="A17" s="108" t="s">
        <v>53</v>
      </c>
      <c r="B17" s="99">
        <v>0.71398699789237574</v>
      </c>
      <c r="C17" s="99">
        <v>1.7236276416648746</v>
      </c>
      <c r="D17" s="99">
        <v>0.67327068479190766</v>
      </c>
      <c r="E17" s="99">
        <v>0.39689402639520704</v>
      </c>
      <c r="F17" s="99">
        <v>0.54066872871435945</v>
      </c>
      <c r="G17" s="99">
        <v>0.55634783750572747</v>
      </c>
      <c r="H17" s="99">
        <v>0.80409508807488739</v>
      </c>
      <c r="I17" s="99">
        <v>0.67685988820928866</v>
      </c>
      <c r="J17" s="99">
        <v>0.63696691149415074</v>
      </c>
      <c r="K17" s="99">
        <v>0.58684675702740796</v>
      </c>
      <c r="L17" s="99">
        <v>0.602003836728214</v>
      </c>
      <c r="M17" s="99">
        <v>0.89040849354110485</v>
      </c>
      <c r="N17" s="99">
        <v>0.62961461167016197</v>
      </c>
      <c r="O17" s="99">
        <v>0.41501816423663823</v>
      </c>
      <c r="P17" s="99">
        <v>0.81269094011617526</v>
      </c>
      <c r="Q17" s="99">
        <v>0.22523493365467137</v>
      </c>
      <c r="R17" s="99">
        <v>0.33013111484782959</v>
      </c>
      <c r="S17" s="99">
        <v>0.58213506721289143</v>
      </c>
      <c r="T17" s="99">
        <v>0.67161463614370731</v>
      </c>
      <c r="U17" s="99">
        <v>0.85106463043526193</v>
      </c>
      <c r="V17" s="99">
        <v>0.70417906795848595</v>
      </c>
      <c r="W17" s="99">
        <v>0.58798797193403018</v>
      </c>
      <c r="DA17" s="63" t="s">
        <v>2929</v>
      </c>
    </row>
    <row r="18" spans="1:105" ht="12" customHeight="1" x14ac:dyDescent="0.25">
      <c r="A18" s="108" t="s">
        <v>52</v>
      </c>
      <c r="B18" s="99">
        <v>5.8100548025328198</v>
      </c>
      <c r="C18" s="99">
        <v>6.2219155708938443</v>
      </c>
      <c r="D18" s="99">
        <v>6.6912366063229314</v>
      </c>
      <c r="E18" s="99">
        <v>6.4756244671743879</v>
      </c>
      <c r="F18" s="99">
        <v>6.399285784690429</v>
      </c>
      <c r="G18" s="99">
        <v>6.5954703013425764</v>
      </c>
      <c r="H18" s="99">
        <v>6.8480372175072999</v>
      </c>
      <c r="I18" s="99">
        <v>6.8786404102158469</v>
      </c>
      <c r="J18" s="99">
        <v>6.8635769255473678</v>
      </c>
      <c r="K18" s="99">
        <v>6.6837500507235816</v>
      </c>
      <c r="L18" s="99">
        <v>7.0755332813222118</v>
      </c>
      <c r="M18" s="99">
        <v>7.1277307787398918</v>
      </c>
      <c r="N18" s="99">
        <v>7.224261368993508</v>
      </c>
      <c r="O18" s="99">
        <v>7.3336714784441819</v>
      </c>
      <c r="P18" s="99">
        <v>7.3948778623070952</v>
      </c>
      <c r="Q18" s="99">
        <v>7.5499203036572293</v>
      </c>
      <c r="R18" s="99">
        <v>7.8108739793190223</v>
      </c>
      <c r="S18" s="99">
        <v>7.9740981451584716</v>
      </c>
      <c r="T18" s="99">
        <v>8.0785221017430455</v>
      </c>
      <c r="U18" s="99">
        <v>8.0168429216177319</v>
      </c>
      <c r="V18" s="99">
        <v>8.1801031033642921</v>
      </c>
      <c r="W18" s="99">
        <v>8.5473435936945794</v>
      </c>
      <c r="DA18" s="63" t="s">
        <v>2930</v>
      </c>
    </row>
    <row r="19" spans="1:105" ht="12" customHeight="1" x14ac:dyDescent="0.25">
      <c r="A19" s="121" t="s">
        <v>54</v>
      </c>
      <c r="B19" s="123">
        <v>4.1061847806908203</v>
      </c>
      <c r="C19" s="123">
        <v>4.4131406358461929</v>
      </c>
      <c r="D19" s="123">
        <v>4.4746129798654986</v>
      </c>
      <c r="E19" s="123">
        <v>4.5328025047531622</v>
      </c>
      <c r="F19" s="123">
        <v>4.5927124189546475</v>
      </c>
      <c r="G19" s="123">
        <v>4.7391949068121573</v>
      </c>
      <c r="H19" s="123">
        <v>5.2023749003001099</v>
      </c>
      <c r="I19" s="123">
        <v>5.2234641399931405</v>
      </c>
      <c r="J19" s="123">
        <v>5.2004896363925699</v>
      </c>
      <c r="K19" s="123">
        <v>5.0437904716273376</v>
      </c>
      <c r="L19" s="123">
        <v>5.1020648224433716</v>
      </c>
      <c r="M19" s="123">
        <v>4.9025835632234136</v>
      </c>
      <c r="N19" s="123">
        <v>4.6267400479451481</v>
      </c>
      <c r="O19" s="123">
        <v>4.1255657047794676</v>
      </c>
      <c r="P19" s="123">
        <v>4.4341899894009726</v>
      </c>
      <c r="Q19" s="123">
        <v>4.4820924173504633</v>
      </c>
      <c r="R19" s="123">
        <v>4.4593137278070207</v>
      </c>
      <c r="S19" s="123">
        <v>4.6520771797898082</v>
      </c>
      <c r="T19" s="123">
        <v>4.8751076833304952</v>
      </c>
      <c r="U19" s="123">
        <v>4.7390105124475435</v>
      </c>
      <c r="V19" s="123">
        <v>4.5423975286254699</v>
      </c>
      <c r="W19" s="123">
        <v>4.626236516779513</v>
      </c>
      <c r="DA19" s="130" t="s">
        <v>2931</v>
      </c>
    </row>
    <row r="20" spans="1:105" ht="12" customHeight="1" x14ac:dyDescent="0.25">
      <c r="A20" s="97" t="s">
        <v>51</v>
      </c>
      <c r="B20" s="99">
        <v>4.1448275854748013</v>
      </c>
      <c r="C20" s="99">
        <v>4.3574033591114718</v>
      </c>
      <c r="D20" s="99">
        <v>4.4772799894572906</v>
      </c>
      <c r="E20" s="99">
        <v>4.5132973421802092</v>
      </c>
      <c r="F20" s="99">
        <v>4.6414540626330991</v>
      </c>
      <c r="G20" s="99">
        <v>4.8179145185876493</v>
      </c>
      <c r="H20" s="99">
        <v>5.0600126566525905</v>
      </c>
      <c r="I20" s="99">
        <v>5.1629194402229253</v>
      </c>
      <c r="J20" s="99">
        <v>5.2180306185241836</v>
      </c>
      <c r="K20" s="99">
        <v>5.1158880912015618</v>
      </c>
      <c r="L20" s="99">
        <v>5.0365995904613046</v>
      </c>
      <c r="M20" s="99">
        <v>4.9919611361138116</v>
      </c>
      <c r="N20" s="99">
        <v>4.6359662208514294</v>
      </c>
      <c r="O20" s="99">
        <v>4.1706278880047121</v>
      </c>
      <c r="P20" s="99">
        <v>4.3741735467154328</v>
      </c>
      <c r="Q20" s="99">
        <v>4.5142247141802123</v>
      </c>
      <c r="R20" s="99">
        <v>4.4281638235981102</v>
      </c>
      <c r="S20" s="99">
        <v>4.7869926727159537</v>
      </c>
      <c r="T20" s="99">
        <v>4.6952519608711603</v>
      </c>
      <c r="U20" s="99">
        <v>5.0132514776814752</v>
      </c>
      <c r="V20" s="99">
        <v>4.3802487150353659</v>
      </c>
      <c r="W20" s="99">
        <v>4.3639981446903162</v>
      </c>
      <c r="DA20" s="63" t="s">
        <v>2932</v>
      </c>
    </row>
    <row r="21" spans="1:105" ht="12" customHeight="1" x14ac:dyDescent="0.25">
      <c r="A21" s="97" t="s">
        <v>50</v>
      </c>
      <c r="B21" s="99">
        <v>4.1945652494251631</v>
      </c>
      <c r="C21" s="99">
        <v>4.312457657170178</v>
      </c>
      <c r="D21" s="99">
        <v>4.4500281279142238</v>
      </c>
      <c r="E21" s="99">
        <v>4.5361569443556338</v>
      </c>
      <c r="F21" s="99">
        <v>4.6568376995604295</v>
      </c>
      <c r="G21" s="99">
        <v>4.8319263836786392</v>
      </c>
      <c r="H21" s="99">
        <v>5.0031017262196089</v>
      </c>
      <c r="I21" s="99">
        <v>5.1811035592675418</v>
      </c>
      <c r="J21" s="99">
        <v>5.210587838863594</v>
      </c>
      <c r="K21" s="99">
        <v>5.0826141249048282</v>
      </c>
      <c r="L21" s="99">
        <v>5.0235589613049498</v>
      </c>
      <c r="M21" s="99">
        <v>4.7518900735294585</v>
      </c>
      <c r="N21" s="99">
        <v>4.5678523617512408</v>
      </c>
      <c r="O21" s="99">
        <v>4.4271441567657126</v>
      </c>
      <c r="P21" s="99">
        <v>4.3927943266660066</v>
      </c>
      <c r="Q21" s="99">
        <v>4.4414685941311633</v>
      </c>
      <c r="R21" s="99">
        <v>4.5495487162579886</v>
      </c>
      <c r="S21" s="99">
        <v>4.7148938282562263</v>
      </c>
      <c r="T21" s="99">
        <v>4.9949897439570856</v>
      </c>
      <c r="U21" s="99">
        <v>4.4896343219640595</v>
      </c>
      <c r="V21" s="99">
        <v>4.484235480509339</v>
      </c>
      <c r="W21" s="99">
        <v>4.7872002489269256</v>
      </c>
      <c r="DA21" s="63" t="s">
        <v>2933</v>
      </c>
    </row>
    <row r="22" spans="1:105" ht="12" customHeight="1" x14ac:dyDescent="0.25">
      <c r="A22" s="109" t="s">
        <v>120</v>
      </c>
      <c r="B22" s="110">
        <v>3.95900482140219</v>
      </c>
      <c r="C22" s="110">
        <v>4.5748145468065724</v>
      </c>
      <c r="D22" s="110">
        <v>4.4794127888082809</v>
      </c>
      <c r="E22" s="110">
        <v>4.5683635142863306</v>
      </c>
      <c r="F22" s="110">
        <v>4.4907576000063143</v>
      </c>
      <c r="G22" s="110">
        <v>4.5970296498834182</v>
      </c>
      <c r="H22" s="110">
        <v>5.4340738211696298</v>
      </c>
      <c r="I22" s="110">
        <v>5.3056765628018612</v>
      </c>
      <c r="J22" s="110">
        <v>5.1780451297348069</v>
      </c>
      <c r="K22" s="110">
        <v>4.9477431454353171</v>
      </c>
      <c r="L22" s="110">
        <v>5.2119579488155052</v>
      </c>
      <c r="M22" s="110">
        <v>4.8093372394137441</v>
      </c>
      <c r="N22" s="110">
        <v>4.6280937543164518</v>
      </c>
      <c r="O22" s="110">
        <v>3.9468340935028019</v>
      </c>
      <c r="P22" s="110">
        <v>4.5558294617194539</v>
      </c>
      <c r="Q22" s="110">
        <v>4.4476635525206873</v>
      </c>
      <c r="R22" s="110">
        <v>4.4647815558980826</v>
      </c>
      <c r="S22" s="110">
        <v>4.5447467647105384</v>
      </c>
      <c r="T22" s="110">
        <v>4.9389946996542049</v>
      </c>
      <c r="U22" s="110">
        <v>4.6731126823086564</v>
      </c>
      <c r="V22" s="110">
        <v>4.6325119163105599</v>
      </c>
      <c r="W22" s="110">
        <v>4.6856124295522106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40.459543783592167</v>
      </c>
      <c r="C24" s="118">
        <f t="shared" si="7"/>
        <v>39.755821526836357</v>
      </c>
      <c r="D24" s="118">
        <f t="shared" si="7"/>
        <v>41.86437396010583</v>
      </c>
      <c r="E24" s="118">
        <f t="shared" si="7"/>
        <v>44.19155236415844</v>
      </c>
      <c r="F24" s="118">
        <f t="shared" si="7"/>
        <v>47.131568896957127</v>
      </c>
      <c r="G24" s="118">
        <f t="shared" si="7"/>
        <v>49.210486901891258</v>
      </c>
      <c r="H24" s="118">
        <f t="shared" si="7"/>
        <v>48.779761951527071</v>
      </c>
      <c r="I24" s="118">
        <f t="shared" si="7"/>
        <v>49.451499438912066</v>
      </c>
      <c r="J24" s="118">
        <f t="shared" si="7"/>
        <v>49.840422200481946</v>
      </c>
      <c r="K24" s="118">
        <f t="shared" si="7"/>
        <v>49.413945363804203</v>
      </c>
      <c r="L24" s="118">
        <f t="shared" si="7"/>
        <v>53.571845440856542</v>
      </c>
      <c r="M24" s="118">
        <f t="shared" si="7"/>
        <v>48.180991613263323</v>
      </c>
      <c r="N24" s="118">
        <f t="shared" si="7"/>
        <v>49.333936436627361</v>
      </c>
      <c r="O24" s="118">
        <f t="shared" si="7"/>
        <v>46.701952617072578</v>
      </c>
      <c r="P24" s="118">
        <f t="shared" si="7"/>
        <v>43.271608152558699</v>
      </c>
      <c r="Q24" s="118">
        <f t="shared" si="7"/>
        <v>44.579058554862428</v>
      </c>
      <c r="R24" s="118">
        <f t="shared" ref="R24:V24" si="8">R25+R28+R30+R39</f>
        <v>48.0094069087978</v>
      </c>
      <c r="S24" s="118">
        <f t="shared" si="8"/>
        <v>42.97680181457762</v>
      </c>
      <c r="T24" s="118">
        <f t="shared" si="8"/>
        <v>49.895001220258557</v>
      </c>
      <c r="U24" s="118">
        <f t="shared" si="8"/>
        <v>44.885950628740886</v>
      </c>
      <c r="V24" s="118">
        <f t="shared" si="8"/>
        <v>44.932703279698075</v>
      </c>
      <c r="W24" s="118">
        <f t="shared" ref="W24" si="9">W25+W28+W30+W39</f>
        <v>47.187297196023756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28.73073828677412</v>
      </c>
      <c r="C25" s="123">
        <f t="shared" si="10"/>
        <v>27.271705956784732</v>
      </c>
      <c r="D25" s="123">
        <f t="shared" si="10"/>
        <v>29.545773200136836</v>
      </c>
      <c r="E25" s="123">
        <f t="shared" si="10"/>
        <v>31.721558969669211</v>
      </c>
      <c r="F25" s="123">
        <f t="shared" si="10"/>
        <v>34.746776008292876</v>
      </c>
      <c r="G25" s="123">
        <f t="shared" si="10"/>
        <v>36.022111336480521</v>
      </c>
      <c r="H25" s="123">
        <f t="shared" si="10"/>
        <v>34.68558248307022</v>
      </c>
      <c r="I25" s="123">
        <f t="shared" si="10"/>
        <v>35.768065280608461</v>
      </c>
      <c r="J25" s="123">
        <f t="shared" si="10"/>
        <v>35.946840219977688</v>
      </c>
      <c r="K25" s="123">
        <f t="shared" si="10"/>
        <v>35.047441246140352</v>
      </c>
      <c r="L25" s="123">
        <f t="shared" si="10"/>
        <v>38.528800807581064</v>
      </c>
      <c r="M25" s="123">
        <f t="shared" si="10"/>
        <v>33.125198055561761</v>
      </c>
      <c r="N25" s="123">
        <f t="shared" si="10"/>
        <v>34.530197103104392</v>
      </c>
      <c r="O25" s="123">
        <f t="shared" si="10"/>
        <v>32.409343174145349</v>
      </c>
      <c r="P25" s="123">
        <f t="shared" si="10"/>
        <v>28.642261838929535</v>
      </c>
      <c r="Q25" s="123">
        <f t="shared" si="10"/>
        <v>29.453753398251781</v>
      </c>
      <c r="R25" s="123">
        <f t="shared" ref="R25:V25" si="11">SUM(R26:R27)</f>
        <v>32.698876812727661</v>
      </c>
      <c r="S25" s="123">
        <f t="shared" si="11"/>
        <v>26.919632165762131</v>
      </c>
      <c r="T25" s="123">
        <f t="shared" si="11"/>
        <v>33.767932586529497</v>
      </c>
      <c r="U25" s="123">
        <f t="shared" si="11"/>
        <v>29.112297406655145</v>
      </c>
      <c r="V25" s="123">
        <f t="shared" si="11"/>
        <v>29.202328504473662</v>
      </c>
      <c r="W25" s="123">
        <f t="shared" ref="W25" si="12">SUM(W26:W27)</f>
        <v>31.053152596187207</v>
      </c>
      <c r="DA25" s="130" t="s">
        <v>2936</v>
      </c>
    </row>
    <row r="26" spans="1:105" ht="12" customHeight="1" x14ac:dyDescent="0.25">
      <c r="A26" s="97" t="s">
        <v>74</v>
      </c>
      <c r="B26" s="99">
        <v>28.113220532420108</v>
      </c>
      <c r="C26" s="99">
        <v>26.685157951537821</v>
      </c>
      <c r="D26" s="99">
        <v>28.930817733163781</v>
      </c>
      <c r="E26" s="99">
        <v>31.103343114444762</v>
      </c>
      <c r="F26" s="99">
        <v>34.071139485618517</v>
      </c>
      <c r="G26" s="99">
        <v>35.345096802931955</v>
      </c>
      <c r="H26" s="99">
        <v>34.059796663096229</v>
      </c>
      <c r="I26" s="99">
        <v>35.128062123021046</v>
      </c>
      <c r="J26" s="99">
        <v>35.319208127600128</v>
      </c>
      <c r="K26" s="99">
        <v>34.457863068607743</v>
      </c>
      <c r="L26" s="99">
        <v>37.886950695714916</v>
      </c>
      <c r="M26" s="99">
        <v>32.566857081290856</v>
      </c>
      <c r="N26" s="99">
        <v>33.955045126979442</v>
      </c>
      <c r="O26" s="99">
        <v>31.862213226256884</v>
      </c>
      <c r="P26" s="99">
        <v>28.153044747793796</v>
      </c>
      <c r="Q26" s="99">
        <v>28.96959803786913</v>
      </c>
      <c r="R26" s="99">
        <v>32.160248073446922</v>
      </c>
      <c r="S26" s="99">
        <v>26.483471488795921</v>
      </c>
      <c r="T26" s="99">
        <v>33.217398536279418</v>
      </c>
      <c r="U26" s="99">
        <v>28.643209649704534</v>
      </c>
      <c r="V26" s="99">
        <v>28.731060970607398</v>
      </c>
      <c r="W26" s="99">
        <v>30.550074327138091</v>
      </c>
      <c r="DA26" s="63" t="s">
        <v>2937</v>
      </c>
    </row>
    <row r="27" spans="1:105" ht="12" customHeight="1" x14ac:dyDescent="0.25">
      <c r="A27" s="97" t="s">
        <v>53</v>
      </c>
      <c r="B27" s="99">
        <v>0.61751775435401024</v>
      </c>
      <c r="C27" s="99">
        <v>0.58654800524690942</v>
      </c>
      <c r="D27" s="99">
        <v>0.61495546697305314</v>
      </c>
      <c r="E27" s="99">
        <v>0.61821585522444999</v>
      </c>
      <c r="F27" s="99">
        <v>0.67563652267435648</v>
      </c>
      <c r="G27" s="99">
        <v>0.67701453354856245</v>
      </c>
      <c r="H27" s="99">
        <v>0.62578581997399252</v>
      </c>
      <c r="I27" s="99">
        <v>0.64000315758741699</v>
      </c>
      <c r="J27" s="99">
        <v>0.62763209237756123</v>
      </c>
      <c r="K27" s="99">
        <v>0.589578177532605</v>
      </c>
      <c r="L27" s="99">
        <v>0.64185011186614505</v>
      </c>
      <c r="M27" s="99">
        <v>0.5583409742709059</v>
      </c>
      <c r="N27" s="99">
        <v>0.57515197612494873</v>
      </c>
      <c r="O27" s="99">
        <v>0.54712994788846214</v>
      </c>
      <c r="P27" s="99">
        <v>0.48921709113573963</v>
      </c>
      <c r="Q27" s="99">
        <v>0.48415536038265194</v>
      </c>
      <c r="R27" s="99">
        <v>0.53862873928073951</v>
      </c>
      <c r="S27" s="99">
        <v>0.43616067696620958</v>
      </c>
      <c r="T27" s="99">
        <v>0.55053405025007796</v>
      </c>
      <c r="U27" s="99">
        <v>0.46908775695061022</v>
      </c>
      <c r="V27" s="99">
        <v>0.47126753386626502</v>
      </c>
      <c r="W27" s="99">
        <v>0.50307826904911479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0.42090734723639334</v>
      </c>
      <c r="C28" s="123">
        <f t="shared" si="13"/>
        <v>0.55879038915703416</v>
      </c>
      <c r="D28" s="123">
        <f t="shared" si="13"/>
        <v>0.4691312130941816</v>
      </c>
      <c r="E28" s="123">
        <f t="shared" si="13"/>
        <v>0.88354095429481427</v>
      </c>
      <c r="F28" s="123">
        <f t="shared" si="13"/>
        <v>0.75508368363094547</v>
      </c>
      <c r="G28" s="123">
        <f t="shared" si="13"/>
        <v>1.1196906914356033</v>
      </c>
      <c r="H28" s="123">
        <f t="shared" si="13"/>
        <v>1.3388204634677403</v>
      </c>
      <c r="I28" s="123">
        <f t="shared" si="13"/>
        <v>0.91548064837584398</v>
      </c>
      <c r="J28" s="123">
        <f t="shared" si="13"/>
        <v>1.1973446466495543</v>
      </c>
      <c r="K28" s="123">
        <f t="shared" si="13"/>
        <v>2.0580207001977047</v>
      </c>
      <c r="L28" s="123">
        <f t="shared" si="13"/>
        <v>2.1977375791881317</v>
      </c>
      <c r="M28" s="123">
        <f t="shared" si="13"/>
        <v>2.343701210849511</v>
      </c>
      <c r="N28" s="123">
        <f t="shared" si="13"/>
        <v>2.3728359372860903</v>
      </c>
      <c r="O28" s="123">
        <f t="shared" si="13"/>
        <v>2.3161692497598483</v>
      </c>
      <c r="P28" s="123">
        <f t="shared" si="13"/>
        <v>1.9199532764884226</v>
      </c>
      <c r="Q28" s="123">
        <f t="shared" si="13"/>
        <v>2.7793859658020437</v>
      </c>
      <c r="R28" s="123">
        <f t="shared" si="13"/>
        <v>2.5625419891467036</v>
      </c>
      <c r="S28" s="123">
        <f t="shared" si="13"/>
        <v>2.7776598159439665</v>
      </c>
      <c r="T28" s="123">
        <f t="shared" si="13"/>
        <v>2.3280723016660176</v>
      </c>
      <c r="U28" s="123">
        <f t="shared" si="13"/>
        <v>2.3925633134430315</v>
      </c>
      <c r="V28" s="123">
        <f t="shared" si="13"/>
        <v>2.3253792438848917</v>
      </c>
      <c r="W28" s="123">
        <f t="shared" si="13"/>
        <v>2.1767021999182825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0.42090734723639334</v>
      </c>
      <c r="C29" s="99">
        <f>RES_hhdet_tesh!C29/RES_summary!C$19</f>
        <v>0.55879038915703416</v>
      </c>
      <c r="D29" s="99">
        <f>RES_hhdet_tesh!D29/RES_summary!D$19</f>
        <v>0.4691312130941816</v>
      </c>
      <c r="E29" s="99">
        <f>RES_hhdet_tesh!E29/RES_summary!E$19</f>
        <v>0.88354095429481427</v>
      </c>
      <c r="F29" s="99">
        <f>RES_hhdet_tesh!F29/RES_summary!F$19</f>
        <v>0.75508368363094547</v>
      </c>
      <c r="G29" s="99">
        <f>RES_hhdet_tesh!G29/RES_summary!G$19</f>
        <v>1.1196906914356033</v>
      </c>
      <c r="H29" s="99">
        <f>RES_hhdet_tesh!H29/RES_summary!H$19</f>
        <v>1.3388204634677403</v>
      </c>
      <c r="I29" s="99">
        <f>RES_hhdet_tesh!I29/RES_summary!I$19</f>
        <v>0.91548064837584398</v>
      </c>
      <c r="J29" s="99">
        <f>RES_hhdet_tesh!J29/RES_summary!J$19</f>
        <v>1.1973446466495543</v>
      </c>
      <c r="K29" s="99">
        <f>RES_hhdet_tesh!K29/RES_summary!K$19</f>
        <v>2.0580207001977047</v>
      </c>
      <c r="L29" s="99">
        <f>RES_hhdet_tesh!L29/RES_summary!L$19</f>
        <v>2.1977375791881317</v>
      </c>
      <c r="M29" s="99">
        <f>RES_hhdet_tesh!M29/RES_summary!M$19</f>
        <v>2.343701210849511</v>
      </c>
      <c r="N29" s="99">
        <f>RES_hhdet_tesh!N29/RES_summary!N$19</f>
        <v>2.3728359372860903</v>
      </c>
      <c r="O29" s="99">
        <f>RES_hhdet_tesh!O29/RES_summary!O$19</f>
        <v>2.3161692497598483</v>
      </c>
      <c r="P29" s="99">
        <f>RES_hhdet_tesh!P29/RES_summary!P$19</f>
        <v>1.9199532764884226</v>
      </c>
      <c r="Q29" s="99">
        <f>RES_hhdet_tesh!Q29/RES_summary!Q$19</f>
        <v>2.7793859658020437</v>
      </c>
      <c r="R29" s="99">
        <f>RES_hhdet_tesh!R29/RES_summary!R$19</f>
        <v>2.5625419891467036</v>
      </c>
      <c r="S29" s="99">
        <f>RES_hhdet_tesh!S29/RES_summary!S$19</f>
        <v>2.7776598159439665</v>
      </c>
      <c r="T29" s="99">
        <f>RES_hhdet_tesh!T29/RES_summary!T$19</f>
        <v>2.3280723016660176</v>
      </c>
      <c r="U29" s="99">
        <f>RES_hhdet_tesh!U29/RES_summary!U$19</f>
        <v>2.3925633134430315</v>
      </c>
      <c r="V29" s="99">
        <f>RES_hhdet_tesh!V29/RES_summary!V$19</f>
        <v>2.3253792438848917</v>
      </c>
      <c r="W29" s="99">
        <f>RES_hhdet_tesh!W29/RES_summary!W$19</f>
        <v>2.1767021999182825</v>
      </c>
      <c r="DA29" s="63" t="s">
        <v>2940</v>
      </c>
    </row>
    <row r="30" spans="1:105" ht="12" customHeight="1" x14ac:dyDescent="0.25">
      <c r="A30" s="121" t="s">
        <v>55</v>
      </c>
      <c r="B30" s="123">
        <v>7.2720633522830243</v>
      </c>
      <c r="C30" s="123">
        <v>7.4337353543521552</v>
      </c>
      <c r="D30" s="123">
        <v>7.3792233997519778</v>
      </c>
      <c r="E30" s="123">
        <v>7.0279073426948351</v>
      </c>
      <c r="F30" s="123">
        <v>7.0897627480070025</v>
      </c>
      <c r="G30" s="123">
        <v>7.4056936222936649</v>
      </c>
      <c r="H30" s="123">
        <v>7.4321583641610394</v>
      </c>
      <c r="I30" s="123">
        <v>7.4928825293139418</v>
      </c>
      <c r="J30" s="123">
        <v>7.5103693442741122</v>
      </c>
      <c r="K30" s="123">
        <v>7.3286510906483402</v>
      </c>
      <c r="L30" s="123">
        <v>7.6776600186122561</v>
      </c>
      <c r="M30" s="123">
        <v>7.9163728356324317</v>
      </c>
      <c r="N30" s="123">
        <v>7.8171593904168883</v>
      </c>
      <c r="O30" s="123">
        <v>7.9149127809235935</v>
      </c>
      <c r="P30" s="123">
        <v>8.1926668624366243</v>
      </c>
      <c r="Q30" s="123">
        <v>7.8997092212646685</v>
      </c>
      <c r="R30" s="123">
        <v>8.2635508034248844</v>
      </c>
      <c r="S30" s="123">
        <v>8.6959867667238804</v>
      </c>
      <c r="T30" s="123">
        <v>8.8477901137582116</v>
      </c>
      <c r="U30" s="123">
        <v>8.7456780789861455</v>
      </c>
      <c r="V30" s="123">
        <v>8.8008167104638275</v>
      </c>
      <c r="W30" s="123">
        <v>9.2526901369209007</v>
      </c>
      <c r="DA30" s="130" t="s">
        <v>2941</v>
      </c>
    </row>
    <row r="31" spans="1:105" ht="12" customHeight="1" x14ac:dyDescent="0.25">
      <c r="A31" s="97" t="s">
        <v>141</v>
      </c>
      <c r="B31" s="99">
        <v>7.3867262521041059</v>
      </c>
      <c r="C31" s="99">
        <v>7.3385300585921227</v>
      </c>
      <c r="D31" s="99">
        <v>7.3815560126249329</v>
      </c>
      <c r="E31" s="99">
        <v>7.0629445463027576</v>
      </c>
      <c r="F31" s="99">
        <v>7.1292716533024638</v>
      </c>
      <c r="G31" s="99">
        <v>7.5023218689305171</v>
      </c>
      <c r="H31" s="99">
        <v>7.3090065027012265</v>
      </c>
      <c r="I31" s="99">
        <v>7.4469436325791003</v>
      </c>
      <c r="J31" s="99">
        <v>7.5155089323287791</v>
      </c>
      <c r="K31" s="99">
        <v>7.3764423258936258</v>
      </c>
      <c r="L31" s="99">
        <v>7.6787562237286817</v>
      </c>
      <c r="M31" s="99">
        <v>7.8081799612380882</v>
      </c>
      <c r="N31" s="99">
        <v>7.7809435079172342</v>
      </c>
      <c r="O31" s="99">
        <v>8.121753353706481</v>
      </c>
      <c r="P31" s="99">
        <v>8.2027830519579403</v>
      </c>
      <c r="Q31" s="99">
        <v>8.0510054413149419</v>
      </c>
      <c r="R31" s="99">
        <v>8.3989501005899516</v>
      </c>
      <c r="S31" s="99">
        <v>8.8369553231606908</v>
      </c>
      <c r="T31" s="99">
        <v>8.931835744922255</v>
      </c>
      <c r="U31" s="99">
        <v>8.5493542126950093</v>
      </c>
      <c r="V31" s="99">
        <v>8.6362911021453392</v>
      </c>
      <c r="W31" s="99">
        <v>9.3843139546668386</v>
      </c>
      <c r="DA31" s="63" t="s">
        <v>2942</v>
      </c>
    </row>
    <row r="32" spans="1:105" ht="12" customHeight="1" x14ac:dyDescent="0.25">
      <c r="A32" s="97" t="s">
        <v>140</v>
      </c>
      <c r="B32" s="99">
        <v>7.3867262521041059</v>
      </c>
      <c r="C32" s="99">
        <v>7.3382398763152068</v>
      </c>
      <c r="D32" s="99">
        <v>7.3811022681841285</v>
      </c>
      <c r="E32" s="99">
        <v>7.0631215586559772</v>
      </c>
      <c r="F32" s="99">
        <v>7.1296793002054279</v>
      </c>
      <c r="G32" s="99">
        <v>7.5028363947543184</v>
      </c>
      <c r="H32" s="99">
        <v>7.3091394298477645</v>
      </c>
      <c r="I32" s="99">
        <v>7.4477356078786361</v>
      </c>
      <c r="J32" s="99">
        <v>7.5145394706924096</v>
      </c>
      <c r="K32" s="99">
        <v>7.3736460885585062</v>
      </c>
      <c r="L32" s="99">
        <v>7.6739585434390287</v>
      </c>
      <c r="M32" s="99">
        <v>7.8016102945420913</v>
      </c>
      <c r="N32" s="99">
        <v>7.7758694207171333</v>
      </c>
      <c r="O32" s="99">
        <v>8.1196186466703537</v>
      </c>
      <c r="P32" s="99">
        <v>8.2016606398770939</v>
      </c>
      <c r="Q32" s="99">
        <v>8.0486884894963016</v>
      </c>
      <c r="R32" s="99">
        <v>8.3976672295821952</v>
      </c>
      <c r="S32" s="99">
        <v>8.8364459768722838</v>
      </c>
      <c r="T32" s="99">
        <v>8.9306868967391182</v>
      </c>
      <c r="U32" s="99">
        <v>8.5441006734383738</v>
      </c>
      <c r="V32" s="99">
        <v>8.6328619767849677</v>
      </c>
      <c r="W32" s="99">
        <v>9.3811589322575255</v>
      </c>
      <c r="DA32" s="63" t="s">
        <v>2943</v>
      </c>
    </row>
    <row r="33" spans="1:105" ht="12" customHeight="1" x14ac:dyDescent="0.25">
      <c r="A33" s="100" t="s">
        <v>50</v>
      </c>
      <c r="B33" s="102">
        <v>0.8322694173215609</v>
      </c>
      <c r="C33" s="102">
        <v>1.5994945609573008</v>
      </c>
      <c r="D33" s="102">
        <v>0.67555785454008854</v>
      </c>
      <c r="E33" s="102">
        <v>0.41700795246387951</v>
      </c>
      <c r="F33" s="102">
        <v>0.55961520394533404</v>
      </c>
      <c r="G33" s="102">
        <v>0.58940662648141584</v>
      </c>
      <c r="H33" s="102">
        <v>0.76201659193606763</v>
      </c>
      <c r="I33" s="102">
        <v>0.66545475788343378</v>
      </c>
      <c r="J33" s="102">
        <v>0.63963508308703965</v>
      </c>
      <c r="K33" s="102">
        <v>0.60120107262533962</v>
      </c>
      <c r="L33" s="102">
        <v>0.60661739639821144</v>
      </c>
      <c r="M33" s="102">
        <v>0.87422390456922805</v>
      </c>
      <c r="N33" s="102">
        <v>0.62360452477505413</v>
      </c>
      <c r="O33" s="102">
        <v>0.45844485187304151</v>
      </c>
      <c r="P33" s="102">
        <v>0.80743675800810677</v>
      </c>
      <c r="Q33" s="102">
        <v>0.2744486307331247</v>
      </c>
      <c r="R33" s="102">
        <v>0.38139673392994466</v>
      </c>
      <c r="S33" s="102">
        <v>0.6164796112819334</v>
      </c>
      <c r="T33" s="102">
        <v>0.69273578679285175</v>
      </c>
      <c r="U33" s="102">
        <v>0.79841355929242919</v>
      </c>
      <c r="V33" s="102">
        <v>0.66928406135261498</v>
      </c>
      <c r="W33" s="102">
        <v>0.62507408170386813</v>
      </c>
      <c r="DA33" s="131" t="s">
        <v>2944</v>
      </c>
    </row>
    <row r="34" spans="1:105" ht="12" customHeight="1" x14ac:dyDescent="0.25">
      <c r="A34" s="103" t="s">
        <v>52</v>
      </c>
      <c r="B34" s="105">
        <v>6.5544568347825445</v>
      </c>
      <c r="C34" s="105">
        <v>5.7387453153579058</v>
      </c>
      <c r="D34" s="105">
        <v>6.7055444136440396</v>
      </c>
      <c r="E34" s="105">
        <v>6.6461136061920989</v>
      </c>
      <c r="F34" s="105">
        <v>6.5700640962600936</v>
      </c>
      <c r="G34" s="105">
        <v>6.9134297682729029</v>
      </c>
      <c r="H34" s="105">
        <v>6.5471228379116964</v>
      </c>
      <c r="I34" s="105">
        <v>6.7822808499952023</v>
      </c>
      <c r="J34" s="105">
        <v>6.8749043876053699</v>
      </c>
      <c r="K34" s="105">
        <v>6.7724450159331688</v>
      </c>
      <c r="L34" s="105">
        <v>7.0673411470408176</v>
      </c>
      <c r="M34" s="105">
        <v>6.9273863899728623</v>
      </c>
      <c r="N34" s="105">
        <v>7.1522648959420794</v>
      </c>
      <c r="O34" s="105">
        <v>7.6611737947973131</v>
      </c>
      <c r="P34" s="105">
        <v>7.3942238818689852</v>
      </c>
      <c r="Q34" s="105">
        <v>7.7742398587631758</v>
      </c>
      <c r="R34" s="105">
        <v>8.0162704956522504</v>
      </c>
      <c r="S34" s="105">
        <v>8.2199663655903503</v>
      </c>
      <c r="T34" s="105">
        <v>8.2379511099462661</v>
      </c>
      <c r="U34" s="105">
        <v>7.7456871141459454</v>
      </c>
      <c r="V34" s="105">
        <v>7.9635779154323512</v>
      </c>
      <c r="W34" s="105">
        <v>8.7560848505536573</v>
      </c>
      <c r="DA34" s="132" t="s">
        <v>2945</v>
      </c>
    </row>
    <row r="35" spans="1:105" ht="12" customHeight="1" x14ac:dyDescent="0.25">
      <c r="A35" s="106" t="s">
        <v>122</v>
      </c>
      <c r="B35" s="102">
        <v>6.5240418004251941</v>
      </c>
      <c r="C35" s="102">
        <v>7.9483762291908908</v>
      </c>
      <c r="D35" s="102">
        <v>7.3686514934050731</v>
      </c>
      <c r="E35" s="102">
        <v>6.8748245960515755</v>
      </c>
      <c r="F35" s="102">
        <v>6.944933178189638</v>
      </c>
      <c r="G35" s="102">
        <v>7.1590750825734562</v>
      </c>
      <c r="H35" s="102">
        <v>7.6620070509689917</v>
      </c>
      <c r="I35" s="102">
        <v>7.5620477875765033</v>
      </c>
      <c r="J35" s="102">
        <v>7.5027134859533371</v>
      </c>
      <c r="K35" s="102">
        <v>7.2696542941459592</v>
      </c>
      <c r="L35" s="102">
        <v>7.6760105151585982</v>
      </c>
      <c r="M35" s="102">
        <v>8.0220945954786895</v>
      </c>
      <c r="N35" s="102">
        <v>7.8516003796790867</v>
      </c>
      <c r="O35" s="102">
        <v>7.7352515405275817</v>
      </c>
      <c r="P35" s="102">
        <v>8.1763517953886478</v>
      </c>
      <c r="Q35" s="102">
        <v>7.7460008700910477</v>
      </c>
      <c r="R35" s="102">
        <v>8.1109013384095352</v>
      </c>
      <c r="S35" s="102">
        <v>8.5369259223146869</v>
      </c>
      <c r="T35" s="102">
        <v>8.7584094864942905</v>
      </c>
      <c r="U35" s="102">
        <v>8.9097483128270127</v>
      </c>
      <c r="V35" s="102">
        <v>8.9320946802970287</v>
      </c>
      <c r="W35" s="102">
        <v>9.1627562940703129</v>
      </c>
      <c r="DA35" s="131" t="s">
        <v>2946</v>
      </c>
    </row>
    <row r="36" spans="1:105" ht="12" customHeight="1" x14ac:dyDescent="0.25">
      <c r="A36" s="107" t="s">
        <v>121</v>
      </c>
      <c r="B36" s="105">
        <v>6.524041800425195</v>
      </c>
      <c r="C36" s="105">
        <v>7.9472379577849477</v>
      </c>
      <c r="D36" s="105">
        <v>7.3671655630427173</v>
      </c>
      <c r="E36" s="105">
        <v>6.8760384754156414</v>
      </c>
      <c r="F36" s="105">
        <v>6.9468843632650836</v>
      </c>
      <c r="G36" s="105">
        <v>7.1604635663137017</v>
      </c>
      <c r="H36" s="105">
        <v>7.6633679685075649</v>
      </c>
      <c r="I36" s="105">
        <v>7.5635565856208915</v>
      </c>
      <c r="J36" s="105">
        <v>7.5057178077490816</v>
      </c>
      <c r="K36" s="105">
        <v>7.2734523776305968</v>
      </c>
      <c r="L36" s="105">
        <v>7.677530267999602</v>
      </c>
      <c r="M36" s="105">
        <v>8.015299510685546</v>
      </c>
      <c r="N36" s="105">
        <v>7.8439987456381637</v>
      </c>
      <c r="O36" s="105">
        <v>7.7327573565880918</v>
      </c>
      <c r="P36" s="105">
        <v>8.1944099346272878</v>
      </c>
      <c r="Q36" s="105">
        <v>7.7791700204966174</v>
      </c>
      <c r="R36" s="105">
        <v>8.1645020781639932</v>
      </c>
      <c r="S36" s="105">
        <v>8.5933592807880856</v>
      </c>
      <c r="T36" s="105">
        <v>8.7883423065710513</v>
      </c>
      <c r="U36" s="105">
        <v>8.9074539476131829</v>
      </c>
      <c r="V36" s="105">
        <v>8.9162110000757639</v>
      </c>
      <c r="W36" s="105">
        <v>9.1474978024384779</v>
      </c>
      <c r="DA36" s="132" t="s">
        <v>2947</v>
      </c>
    </row>
    <row r="37" spans="1:105" ht="12" customHeight="1" x14ac:dyDescent="0.25">
      <c r="A37" s="108" t="s">
        <v>53</v>
      </c>
      <c r="B37" s="99">
        <v>0.71398699789237585</v>
      </c>
      <c r="C37" s="99">
        <v>1.7239952829499781</v>
      </c>
      <c r="D37" s="99">
        <v>0.67351370669283017</v>
      </c>
      <c r="E37" s="99">
        <v>0.39709730846262131</v>
      </c>
      <c r="F37" s="99">
        <v>0.54120861022322364</v>
      </c>
      <c r="G37" s="99">
        <v>0.55702037486354405</v>
      </c>
      <c r="H37" s="99">
        <v>0.80527574478713104</v>
      </c>
      <c r="I37" s="99">
        <v>0.67758161111780901</v>
      </c>
      <c r="J37" s="99">
        <v>0.63740629938566384</v>
      </c>
      <c r="K37" s="99">
        <v>0.58707724456063648</v>
      </c>
      <c r="L37" s="99">
        <v>0.60200329960845711</v>
      </c>
      <c r="M37" s="99">
        <v>0.89009314009582885</v>
      </c>
      <c r="N37" s="99">
        <v>0.6288227922538292</v>
      </c>
      <c r="O37" s="99">
        <v>0.41416483439234142</v>
      </c>
      <c r="P37" s="99">
        <v>0.81138798513676491</v>
      </c>
      <c r="Q37" s="99">
        <v>0.22535123608165192</v>
      </c>
      <c r="R37" s="99">
        <v>0.33108395610426095</v>
      </c>
      <c r="S37" s="99">
        <v>0.58466099022090989</v>
      </c>
      <c r="T37" s="99">
        <v>0.67454709535882695</v>
      </c>
      <c r="U37" s="99">
        <v>0.85485994949163502</v>
      </c>
      <c r="V37" s="99">
        <v>0.70670978596571732</v>
      </c>
      <c r="W37" s="99">
        <v>0.58877104158579996</v>
      </c>
      <c r="DA37" s="63" t="s">
        <v>2948</v>
      </c>
    </row>
    <row r="38" spans="1:105" ht="12" customHeight="1" x14ac:dyDescent="0.25">
      <c r="A38" s="108" t="s">
        <v>52</v>
      </c>
      <c r="B38" s="99">
        <v>5.8100548025328198</v>
      </c>
      <c r="C38" s="99">
        <v>6.2232426748349701</v>
      </c>
      <c r="D38" s="99">
        <v>6.6936518563498861</v>
      </c>
      <c r="E38" s="99">
        <v>6.4789411669530192</v>
      </c>
      <c r="F38" s="99">
        <v>6.4056757530418587</v>
      </c>
      <c r="G38" s="99">
        <v>6.6034431914501575</v>
      </c>
      <c r="H38" s="99">
        <v>6.8580922237204325</v>
      </c>
      <c r="I38" s="99">
        <v>6.8859749745030845</v>
      </c>
      <c r="J38" s="99">
        <v>6.8683115083634165</v>
      </c>
      <c r="K38" s="99">
        <v>6.6863751330699621</v>
      </c>
      <c r="L38" s="99">
        <v>7.0755269683911459</v>
      </c>
      <c r="M38" s="99">
        <v>7.1252063705897157</v>
      </c>
      <c r="N38" s="99">
        <v>7.2151759533843345</v>
      </c>
      <c r="O38" s="99">
        <v>7.3185925221957513</v>
      </c>
      <c r="P38" s="99">
        <v>7.3830219494905238</v>
      </c>
      <c r="Q38" s="99">
        <v>7.5538187844149665</v>
      </c>
      <c r="R38" s="99">
        <v>7.8334181220597321</v>
      </c>
      <c r="S38" s="99">
        <v>8.0086982905671746</v>
      </c>
      <c r="T38" s="99">
        <v>8.113795211212226</v>
      </c>
      <c r="U38" s="99">
        <v>8.052593998121548</v>
      </c>
      <c r="V38" s="99">
        <v>8.2095012141100483</v>
      </c>
      <c r="W38" s="99">
        <v>8.5587267608526805</v>
      </c>
      <c r="DA38" s="63" t="s">
        <v>2949</v>
      </c>
    </row>
    <row r="39" spans="1:105" ht="12" customHeight="1" x14ac:dyDescent="0.25">
      <c r="A39" s="121" t="s">
        <v>54</v>
      </c>
      <c r="B39" s="123">
        <v>4.0358347972986293</v>
      </c>
      <c r="C39" s="123">
        <v>4.4915898265424374</v>
      </c>
      <c r="D39" s="123">
        <v>4.4702461471228387</v>
      </c>
      <c r="E39" s="123">
        <v>4.5585450974995725</v>
      </c>
      <c r="F39" s="123">
        <v>4.5399464570263008</v>
      </c>
      <c r="G39" s="123">
        <v>4.6629912516814747</v>
      </c>
      <c r="H39" s="123">
        <v>5.3232006408280705</v>
      </c>
      <c r="I39" s="123">
        <v>5.2750709806138216</v>
      </c>
      <c r="J39" s="123">
        <v>5.1858679895805961</v>
      </c>
      <c r="K39" s="123">
        <v>4.9798323268178075</v>
      </c>
      <c r="L39" s="123">
        <v>5.167647035475091</v>
      </c>
      <c r="M39" s="123">
        <v>4.7957195112196205</v>
      </c>
      <c r="N39" s="123">
        <v>4.6137440058199886</v>
      </c>
      <c r="O39" s="123">
        <v>4.0615274122437919</v>
      </c>
      <c r="P39" s="123">
        <v>4.5167261747041163</v>
      </c>
      <c r="Q39" s="123">
        <v>4.4462099695439274</v>
      </c>
      <c r="R39" s="123">
        <v>4.4844373034985558</v>
      </c>
      <c r="S39" s="123">
        <v>4.5835230661476443</v>
      </c>
      <c r="T39" s="123">
        <v>4.9512062183048231</v>
      </c>
      <c r="U39" s="123">
        <v>4.6354118296565652</v>
      </c>
      <c r="V39" s="123">
        <v>4.6041788208756902</v>
      </c>
      <c r="W39" s="123">
        <v>4.7047522629973662</v>
      </c>
      <c r="DA39" s="130" t="s">
        <v>2950</v>
      </c>
    </row>
    <row r="40" spans="1:105" ht="12" customHeight="1" x14ac:dyDescent="0.25">
      <c r="A40" s="97" t="s">
        <v>50</v>
      </c>
      <c r="B40" s="99">
        <v>4.1945652494251631</v>
      </c>
      <c r="C40" s="99">
        <v>4.3124576571701789</v>
      </c>
      <c r="D40" s="99">
        <v>4.4500281279142238</v>
      </c>
      <c r="E40" s="99">
        <v>4.5361569443556347</v>
      </c>
      <c r="F40" s="99">
        <v>4.6568376995604321</v>
      </c>
      <c r="G40" s="99">
        <v>4.831926383678641</v>
      </c>
      <c r="H40" s="99">
        <v>5.0031017262196089</v>
      </c>
      <c r="I40" s="99">
        <v>5.1811035592675392</v>
      </c>
      <c r="J40" s="99">
        <v>5.2105878388635913</v>
      </c>
      <c r="K40" s="99">
        <v>5.0826141249048362</v>
      </c>
      <c r="L40" s="99">
        <v>5.0235589613049427</v>
      </c>
      <c r="M40" s="99">
        <v>4.751890073529454</v>
      </c>
      <c r="N40" s="99">
        <v>4.5678523617512408</v>
      </c>
      <c r="O40" s="99">
        <v>4.4271441567657224</v>
      </c>
      <c r="P40" s="99">
        <v>4.3927943266660137</v>
      </c>
      <c r="Q40" s="99">
        <v>4.4414685941311802</v>
      </c>
      <c r="R40" s="99">
        <v>4.5495487162579797</v>
      </c>
      <c r="S40" s="99">
        <v>4.7148938282562174</v>
      </c>
      <c r="T40" s="99">
        <v>4.9949897439571123</v>
      </c>
      <c r="U40" s="99">
        <v>4.4896343219641004</v>
      </c>
      <c r="V40" s="99">
        <v>4.4842354805093345</v>
      </c>
      <c r="W40" s="99">
        <v>4.7872002489269274</v>
      </c>
      <c r="DA40" s="63" t="s">
        <v>2951</v>
      </c>
    </row>
    <row r="41" spans="1:105" ht="12" customHeight="1" x14ac:dyDescent="0.25">
      <c r="A41" s="109" t="s">
        <v>120</v>
      </c>
      <c r="B41" s="110">
        <v>3.9590048214021891</v>
      </c>
      <c r="C41" s="110">
        <v>4.5748145468065706</v>
      </c>
      <c r="D41" s="110">
        <v>4.4794127888082791</v>
      </c>
      <c r="E41" s="110">
        <v>4.5683635142863306</v>
      </c>
      <c r="F41" s="110">
        <v>4.4907576000063125</v>
      </c>
      <c r="G41" s="110">
        <v>4.5970296498834164</v>
      </c>
      <c r="H41" s="110">
        <v>5.4340738211696298</v>
      </c>
      <c r="I41" s="110">
        <v>5.3056765628018638</v>
      </c>
      <c r="J41" s="110">
        <v>5.1780451297348096</v>
      </c>
      <c r="K41" s="110">
        <v>4.9477431454353153</v>
      </c>
      <c r="L41" s="110">
        <v>5.2119579488154972</v>
      </c>
      <c r="M41" s="110">
        <v>4.8093372394137397</v>
      </c>
      <c r="N41" s="110">
        <v>4.628093754316466</v>
      </c>
      <c r="O41" s="110">
        <v>3.9468340935027908</v>
      </c>
      <c r="P41" s="110">
        <v>4.5558294617194717</v>
      </c>
      <c r="Q41" s="110">
        <v>4.4476635525206918</v>
      </c>
      <c r="R41" s="110">
        <v>4.4647815558981012</v>
      </c>
      <c r="S41" s="110">
        <v>4.5447467647105517</v>
      </c>
      <c r="T41" s="110">
        <v>4.9389946996542236</v>
      </c>
      <c r="U41" s="110">
        <v>4.6731126823086475</v>
      </c>
      <c r="V41" s="110">
        <v>4.6325119163105821</v>
      </c>
      <c r="W41" s="110">
        <v>4.6856124295522266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39.105394210576236</v>
      </c>
      <c r="C43" s="118">
        <f t="shared" si="14"/>
        <v>41.495202948344463</v>
      </c>
      <c r="D43" s="118">
        <f t="shared" si="14"/>
        <v>40.878371337631819</v>
      </c>
      <c r="E43" s="118">
        <f t="shared" si="14"/>
        <v>44.639095584382034</v>
      </c>
      <c r="F43" s="118">
        <f t="shared" si="14"/>
        <v>48.807748556530612</v>
      </c>
      <c r="G43" s="118">
        <f t="shared" si="14"/>
        <v>50.214423626496085</v>
      </c>
      <c r="H43" s="118">
        <f t="shared" si="14"/>
        <v>48.839882605740939</v>
      </c>
      <c r="I43" s="118">
        <f t="shared" si="14"/>
        <v>48.889740944210587</v>
      </c>
      <c r="J43" s="118">
        <f t="shared" si="14"/>
        <v>48.955171739073606</v>
      </c>
      <c r="K43" s="118">
        <f t="shared" si="14"/>
        <v>49.543864926143812</v>
      </c>
      <c r="L43" s="118">
        <f t="shared" si="14"/>
        <v>53.137108117080913</v>
      </c>
      <c r="M43" s="118">
        <f t="shared" si="14"/>
        <v>48.303325937746898</v>
      </c>
      <c r="N43" s="118">
        <f t="shared" si="14"/>
        <v>46.156561211790574</v>
      </c>
      <c r="O43" s="118">
        <f t="shared" si="14"/>
        <v>45.63256486839434</v>
      </c>
      <c r="P43" s="118">
        <f t="shared" si="14"/>
        <v>44.184355661450155</v>
      </c>
      <c r="Q43" s="118">
        <f t="shared" si="14"/>
        <v>49.004225972318871</v>
      </c>
      <c r="R43" s="118">
        <f t="shared" ref="R43:V43" si="15">R44+R47+R49+R58</f>
        <v>44.319334290778535</v>
      </c>
      <c r="S43" s="118">
        <f t="shared" si="15"/>
        <v>45.614675091675871</v>
      </c>
      <c r="T43" s="118">
        <f t="shared" si="15"/>
        <v>48.672426924375436</v>
      </c>
      <c r="U43" s="118">
        <f t="shared" si="15"/>
        <v>45.035801767241416</v>
      </c>
      <c r="V43" s="118">
        <f t="shared" si="15"/>
        <v>47.465372094817894</v>
      </c>
      <c r="W43" s="118">
        <f t="shared" ref="W43" si="16">W44+W47+W49+W58</f>
        <v>46.412923475589459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27.867570638787011</v>
      </c>
      <c r="C44" s="123">
        <f t="shared" si="17"/>
        <v>28.673795433187426</v>
      </c>
      <c r="D44" s="123">
        <f t="shared" si="17"/>
        <v>28.621073124700541</v>
      </c>
      <c r="E44" s="123">
        <f t="shared" si="17"/>
        <v>32.114492122911855</v>
      </c>
      <c r="F44" s="123">
        <f t="shared" si="17"/>
        <v>36.252385037442423</v>
      </c>
      <c r="G44" s="123">
        <f t="shared" si="17"/>
        <v>36.808470060595326</v>
      </c>
      <c r="H44" s="123">
        <f t="shared" si="17"/>
        <v>34.256509417267949</v>
      </c>
      <c r="I44" s="123">
        <f t="shared" si="17"/>
        <v>35.040611911017209</v>
      </c>
      <c r="J44" s="123">
        <f t="shared" si="17"/>
        <v>34.927715530164917</v>
      </c>
      <c r="K44" s="123">
        <f t="shared" si="17"/>
        <v>35.284968902895251</v>
      </c>
      <c r="L44" s="123">
        <f t="shared" si="17"/>
        <v>38.362607025956564</v>
      </c>
      <c r="M44" s="123">
        <f t="shared" si="17"/>
        <v>33.668354906051412</v>
      </c>
      <c r="N44" s="123">
        <f t="shared" si="17"/>
        <v>31.925512857431933</v>
      </c>
      <c r="O44" s="123">
        <f t="shared" si="17"/>
        <v>31.805466913216073</v>
      </c>
      <c r="P44" s="123">
        <f t="shared" si="17"/>
        <v>29.758099469609174</v>
      </c>
      <c r="Q44" s="123">
        <f t="shared" si="17"/>
        <v>33.369856566229721</v>
      </c>
      <c r="R44" s="123">
        <f t="shared" ref="R44:V44" si="18">SUM(R45:R46)</f>
        <v>28.44980952034765</v>
      </c>
      <c r="S44" s="123">
        <f t="shared" si="18"/>
        <v>28.708033817476984</v>
      </c>
      <c r="T44" s="123">
        <f t="shared" si="18"/>
        <v>31.807629254236296</v>
      </c>
      <c r="U44" s="123">
        <f t="shared" si="18"/>
        <v>28.670256792517673</v>
      </c>
      <c r="V44" s="123">
        <f t="shared" si="18"/>
        <v>31.069481370493104</v>
      </c>
      <c r="W44" s="123">
        <f t="shared" ref="W44" si="19">SUM(W45:W46)</f>
        <v>29.981271141129525</v>
      </c>
      <c r="DA44" s="130" t="s">
        <v>2954</v>
      </c>
    </row>
    <row r="45" spans="1:105" ht="12" customHeight="1" x14ac:dyDescent="0.25">
      <c r="A45" s="97" t="s">
        <v>216</v>
      </c>
      <c r="B45" s="99">
        <v>27.268605186928529</v>
      </c>
      <c r="C45" s="99">
        <v>28.05709189653134</v>
      </c>
      <c r="D45" s="99">
        <v>28.025364044100524</v>
      </c>
      <c r="E45" s="99">
        <v>31.488618462924084</v>
      </c>
      <c r="F45" s="99">
        <v>35.54747257708916</v>
      </c>
      <c r="G45" s="99">
        <v>36.116676374324825</v>
      </c>
      <c r="H45" s="99">
        <v>33.638464791792934</v>
      </c>
      <c r="I45" s="99">
        <v>34.413625181628618</v>
      </c>
      <c r="J45" s="99">
        <v>34.317877362303292</v>
      </c>
      <c r="K45" s="99">
        <v>34.691394966528222</v>
      </c>
      <c r="L45" s="99">
        <v>37.723525531205183</v>
      </c>
      <c r="M45" s="99">
        <v>33.100858764630239</v>
      </c>
      <c r="N45" s="99">
        <v>31.393745785441961</v>
      </c>
      <c r="O45" s="99">
        <v>31.268531518959815</v>
      </c>
      <c r="P45" s="99">
        <v>29.249823588950083</v>
      </c>
      <c r="Q45" s="99">
        <v>32.821329024992842</v>
      </c>
      <c r="R45" s="99">
        <v>27.981173086060178</v>
      </c>
      <c r="S45" s="99">
        <v>28.242896872547814</v>
      </c>
      <c r="T45" s="99">
        <v>31.289054925846024</v>
      </c>
      <c r="U45" s="99">
        <v>28.208291655856023</v>
      </c>
      <c r="V45" s="99">
        <v>30.568081700883436</v>
      </c>
      <c r="W45" s="99">
        <v>29.495557945251836</v>
      </c>
      <c r="DA45" s="63" t="s">
        <v>2955</v>
      </c>
    </row>
    <row r="46" spans="1:105" ht="12" customHeight="1" x14ac:dyDescent="0.25">
      <c r="A46" s="97" t="s">
        <v>53</v>
      </c>
      <c r="B46" s="99">
        <v>0.59896545185848404</v>
      </c>
      <c r="C46" s="99">
        <v>0.61670353665608746</v>
      </c>
      <c r="D46" s="99">
        <v>0.59570908060001659</v>
      </c>
      <c r="E46" s="99">
        <v>0.62587365998777222</v>
      </c>
      <c r="F46" s="99">
        <v>0.70491246035326327</v>
      </c>
      <c r="G46" s="99">
        <v>0.69179368627049809</v>
      </c>
      <c r="H46" s="99">
        <v>0.61804462547501304</v>
      </c>
      <c r="I46" s="99">
        <v>0.62698672938858913</v>
      </c>
      <c r="J46" s="99">
        <v>0.6098381678616217</v>
      </c>
      <c r="K46" s="99">
        <v>0.59357393636702693</v>
      </c>
      <c r="L46" s="99">
        <v>0.63908149475138187</v>
      </c>
      <c r="M46" s="99">
        <v>0.56749614142117166</v>
      </c>
      <c r="N46" s="99">
        <v>0.53176707198997197</v>
      </c>
      <c r="O46" s="99">
        <v>0.53693539425625858</v>
      </c>
      <c r="P46" s="99">
        <v>0.50827588065909157</v>
      </c>
      <c r="Q46" s="99">
        <v>0.54852754123687719</v>
      </c>
      <c r="R46" s="99">
        <v>0.46863643428747342</v>
      </c>
      <c r="S46" s="99">
        <v>0.4651369449291694</v>
      </c>
      <c r="T46" s="99">
        <v>0.51857432839027373</v>
      </c>
      <c r="U46" s="99">
        <v>0.46196513666165173</v>
      </c>
      <c r="V46" s="99">
        <v>0.50139966960966997</v>
      </c>
      <c r="W46" s="99">
        <v>0.48571319587768824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0.4209069808702241</v>
      </c>
      <c r="C47" s="123">
        <f t="shared" si="20"/>
        <v>0.56415139287833305</v>
      </c>
      <c r="D47" s="123">
        <f t="shared" si="20"/>
        <v>0.47623678216430576</v>
      </c>
      <c r="E47" s="123">
        <f t="shared" si="20"/>
        <v>1.0013542728606586</v>
      </c>
      <c r="F47" s="123">
        <f t="shared" si="20"/>
        <v>0.98937074188782526</v>
      </c>
      <c r="G47" s="123">
        <f t="shared" si="20"/>
        <v>1.4978757199621164</v>
      </c>
      <c r="H47" s="123">
        <f t="shared" si="20"/>
        <v>1.7275564600999302</v>
      </c>
      <c r="I47" s="123">
        <f t="shared" si="20"/>
        <v>1.0594604472389442</v>
      </c>
      <c r="J47" s="123">
        <f t="shared" si="20"/>
        <v>1.2447944658381338</v>
      </c>
      <c r="K47" s="123">
        <f t="shared" si="20"/>
        <v>1.9317787873625381</v>
      </c>
      <c r="L47" s="123">
        <f t="shared" si="20"/>
        <v>1.9606035926071435</v>
      </c>
      <c r="M47" s="123">
        <f t="shared" si="20"/>
        <v>1.9458213850427148</v>
      </c>
      <c r="N47" s="123">
        <f t="shared" si="20"/>
        <v>1.9612910513360935</v>
      </c>
      <c r="O47" s="123">
        <f t="shared" si="20"/>
        <v>1.871595576806063</v>
      </c>
      <c r="P47" s="123">
        <f t="shared" si="20"/>
        <v>1.6707799398907814</v>
      </c>
      <c r="Q47" s="123">
        <f t="shared" si="20"/>
        <v>2.849067307283681</v>
      </c>
      <c r="R47" s="123">
        <f t="shared" si="20"/>
        <v>3.1735851891065643</v>
      </c>
      <c r="S47" s="123">
        <f t="shared" si="20"/>
        <v>3.8349938043509555</v>
      </c>
      <c r="T47" s="123">
        <f t="shared" si="20"/>
        <v>3.1464886815425261</v>
      </c>
      <c r="U47" s="123">
        <f t="shared" si="20"/>
        <v>3.0069402573141559</v>
      </c>
      <c r="V47" s="123">
        <f t="shared" si="20"/>
        <v>2.8191498329451221</v>
      </c>
      <c r="W47" s="123">
        <f t="shared" si="20"/>
        <v>2.615331501075747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0.4209069808702241</v>
      </c>
      <c r="C48" s="99">
        <f>RES_hhdet_tesh!C48/RES_summary!C$19</f>
        <v>0.56415139287833305</v>
      </c>
      <c r="D48" s="99">
        <f>RES_hhdet_tesh!D48/RES_summary!D$19</f>
        <v>0.47623678216430576</v>
      </c>
      <c r="E48" s="99">
        <f>RES_hhdet_tesh!E48/RES_summary!E$19</f>
        <v>1.0013542728606586</v>
      </c>
      <c r="F48" s="99">
        <f>RES_hhdet_tesh!F48/RES_summary!F$19</f>
        <v>0.98937074188782526</v>
      </c>
      <c r="G48" s="99">
        <f>RES_hhdet_tesh!G48/RES_summary!G$19</f>
        <v>1.4978757199621164</v>
      </c>
      <c r="H48" s="99">
        <f>RES_hhdet_tesh!H48/RES_summary!H$19</f>
        <v>1.7275564600999302</v>
      </c>
      <c r="I48" s="99">
        <f>RES_hhdet_tesh!I48/RES_summary!I$19</f>
        <v>1.0594604472389442</v>
      </c>
      <c r="J48" s="99">
        <f>RES_hhdet_tesh!J48/RES_summary!J$19</f>
        <v>1.2447944658381338</v>
      </c>
      <c r="K48" s="99">
        <f>RES_hhdet_tesh!K48/RES_summary!K$19</f>
        <v>1.9317787873625381</v>
      </c>
      <c r="L48" s="99">
        <f>RES_hhdet_tesh!L48/RES_summary!L$19</f>
        <v>1.9606035926071435</v>
      </c>
      <c r="M48" s="99">
        <f>RES_hhdet_tesh!M48/RES_summary!M$19</f>
        <v>1.9458213850427148</v>
      </c>
      <c r="N48" s="99">
        <f>RES_hhdet_tesh!N48/RES_summary!N$19</f>
        <v>1.9612910513360935</v>
      </c>
      <c r="O48" s="99">
        <f>RES_hhdet_tesh!O48/RES_summary!O$19</f>
        <v>1.871595576806063</v>
      </c>
      <c r="P48" s="99">
        <f>RES_hhdet_tesh!P48/RES_summary!P$19</f>
        <v>1.6707799398907814</v>
      </c>
      <c r="Q48" s="99">
        <f>RES_hhdet_tesh!Q48/RES_summary!Q$19</f>
        <v>2.849067307283681</v>
      </c>
      <c r="R48" s="99">
        <f>RES_hhdet_tesh!R48/RES_summary!R$19</f>
        <v>3.1735851891065643</v>
      </c>
      <c r="S48" s="99">
        <f>RES_hhdet_tesh!S48/RES_summary!S$19</f>
        <v>3.8349938043509555</v>
      </c>
      <c r="T48" s="99">
        <f>RES_hhdet_tesh!T48/RES_summary!T$19</f>
        <v>3.1464886815425261</v>
      </c>
      <c r="U48" s="99">
        <f>RES_hhdet_tesh!U48/RES_summary!U$19</f>
        <v>3.0069402573141559</v>
      </c>
      <c r="V48" s="99">
        <f>RES_hhdet_tesh!V48/RES_summary!V$19</f>
        <v>2.8191498329451221</v>
      </c>
      <c r="W48" s="99">
        <f>RES_hhdet_tesh!W48/RES_summary!W$19</f>
        <v>2.615331501075747</v>
      </c>
      <c r="DA48" s="63" t="s">
        <v>2958</v>
      </c>
    </row>
    <row r="49" spans="1:105" ht="12" customHeight="1" x14ac:dyDescent="0.25">
      <c r="A49" s="121" t="s">
        <v>55</v>
      </c>
      <c r="B49" s="123">
        <v>6.781081768380548</v>
      </c>
      <c r="C49" s="123">
        <v>7.764073193009172</v>
      </c>
      <c r="D49" s="123">
        <v>7.3106114608742159</v>
      </c>
      <c r="E49" s="123">
        <v>6.9644605156146948</v>
      </c>
      <c r="F49" s="123">
        <v>7.0271410368438127</v>
      </c>
      <c r="G49" s="123">
        <v>7.2458964615138264</v>
      </c>
      <c r="H49" s="123">
        <v>7.5338626902874175</v>
      </c>
      <c r="I49" s="123">
        <v>7.5152605539925634</v>
      </c>
      <c r="J49" s="123">
        <v>7.5966350819362427</v>
      </c>
      <c r="K49" s="123">
        <v>7.3466473092909261</v>
      </c>
      <c r="L49" s="123">
        <v>7.6472129336230301</v>
      </c>
      <c r="M49" s="123">
        <v>7.8937970606221954</v>
      </c>
      <c r="N49" s="123">
        <v>7.6563533597199998</v>
      </c>
      <c r="O49" s="123">
        <v>7.8929722727351015</v>
      </c>
      <c r="P49" s="123">
        <v>8.2386412210401367</v>
      </c>
      <c r="Q49" s="123">
        <v>8.3390646252542044</v>
      </c>
      <c r="R49" s="123">
        <v>8.2118989491334133</v>
      </c>
      <c r="S49" s="123">
        <v>8.4887985870634566</v>
      </c>
      <c r="T49" s="123">
        <v>8.7672272442735899</v>
      </c>
      <c r="U49" s="123">
        <v>8.7226998094400372</v>
      </c>
      <c r="V49" s="123">
        <v>8.9720323606429098</v>
      </c>
      <c r="W49" s="123">
        <v>9.1119372024989644</v>
      </c>
      <c r="DA49" s="130" t="s">
        <v>2959</v>
      </c>
    </row>
    <row r="50" spans="1:105" ht="12" customHeight="1" x14ac:dyDescent="0.25">
      <c r="A50" s="97" t="s">
        <v>138</v>
      </c>
      <c r="B50" s="99">
        <v>7.1742461249160119</v>
      </c>
      <c r="C50" s="99">
        <v>7.479459538042013</v>
      </c>
      <c r="D50" s="99">
        <v>7.219675182575866</v>
      </c>
      <c r="E50" s="99">
        <v>7.1204463162773184</v>
      </c>
      <c r="F50" s="99">
        <v>7.1763454330259231</v>
      </c>
      <c r="G50" s="99">
        <v>7.4003708602105975</v>
      </c>
      <c r="H50" s="99">
        <v>7.3310088652053294</v>
      </c>
      <c r="I50" s="99">
        <v>7.4420505036372822</v>
      </c>
      <c r="J50" s="99">
        <v>7.735348347372585</v>
      </c>
      <c r="K50" s="99">
        <v>7.4608166037194303</v>
      </c>
      <c r="L50" s="99">
        <v>7.6006158869433422</v>
      </c>
      <c r="M50" s="99">
        <v>7.6923022783150508</v>
      </c>
      <c r="N50" s="99">
        <v>7.3310489212344034</v>
      </c>
      <c r="O50" s="99">
        <v>8.1959663705636068</v>
      </c>
      <c r="P50" s="99">
        <v>8.4033953486058817</v>
      </c>
      <c r="Q50" s="99">
        <v>9.8304966620360261</v>
      </c>
      <c r="R50" s="99">
        <v>8.5161033173133553</v>
      </c>
      <c r="S50" s="99">
        <v>8.4170207873479921</v>
      </c>
      <c r="T50" s="99">
        <v>8.8518589480716354</v>
      </c>
      <c r="U50" s="99">
        <v>8.39753677513594</v>
      </c>
      <c r="V50" s="99">
        <v>9.1631058738573561</v>
      </c>
      <c r="W50" s="99">
        <v>9.0763484112858173</v>
      </c>
      <c r="DA50" s="63" t="s">
        <v>2960</v>
      </c>
    </row>
    <row r="51" spans="1:105" ht="12" customHeight="1" x14ac:dyDescent="0.25">
      <c r="A51" s="97" t="s">
        <v>137</v>
      </c>
      <c r="B51" s="99">
        <v>7.174246124916011</v>
      </c>
      <c r="C51" s="99">
        <v>7.4794489285355228</v>
      </c>
      <c r="D51" s="99">
        <v>7.2196437900647936</v>
      </c>
      <c r="E51" s="99">
        <v>7.1204291104650919</v>
      </c>
      <c r="F51" s="99">
        <v>7.1763268183636386</v>
      </c>
      <c r="G51" s="99">
        <v>7.4003526027120721</v>
      </c>
      <c r="H51" s="99">
        <v>7.3309738931725166</v>
      </c>
      <c r="I51" s="99">
        <v>7.4417086674994435</v>
      </c>
      <c r="J51" s="99">
        <v>7.7346451146761899</v>
      </c>
      <c r="K51" s="99">
        <v>7.4603164043654342</v>
      </c>
      <c r="L51" s="99">
        <v>7.6002401253471037</v>
      </c>
      <c r="M51" s="99">
        <v>7.6918024281082511</v>
      </c>
      <c r="N51" s="99">
        <v>7.3309622682105049</v>
      </c>
      <c r="O51" s="99">
        <v>8.1959021683765823</v>
      </c>
      <c r="P51" s="99">
        <v>8.4033067771038326</v>
      </c>
      <c r="Q51" s="99">
        <v>9.8331416629449055</v>
      </c>
      <c r="R51" s="99">
        <v>8.5177266690616236</v>
      </c>
      <c r="S51" s="99">
        <v>8.417413219180089</v>
      </c>
      <c r="T51" s="99">
        <v>8.8525353999311438</v>
      </c>
      <c r="U51" s="99">
        <v>8.3976251455678543</v>
      </c>
      <c r="V51" s="99">
        <v>9.1638761029103808</v>
      </c>
      <c r="W51" s="99">
        <v>9.0769710706664277</v>
      </c>
      <c r="DA51" s="63" t="s">
        <v>2961</v>
      </c>
    </row>
    <row r="52" spans="1:105" ht="12" customHeight="1" x14ac:dyDescent="0.25">
      <c r="A52" s="100" t="s">
        <v>216</v>
      </c>
      <c r="B52" s="102">
        <v>0.80676473131742421</v>
      </c>
      <c r="C52" s="102">
        <v>1.6319956625755152</v>
      </c>
      <c r="D52" s="102">
        <v>0.66281414863380361</v>
      </c>
      <c r="E52" s="102">
        <v>0.42085916280459723</v>
      </c>
      <c r="F52" s="102">
        <v>0.56361964407484133</v>
      </c>
      <c r="G52" s="102">
        <v>0.58031993607952037</v>
      </c>
      <c r="H52" s="102">
        <v>0.76459566091913456</v>
      </c>
      <c r="I52" s="102">
        <v>0.66502227380436207</v>
      </c>
      <c r="J52" s="102">
        <v>0.66366104946391791</v>
      </c>
      <c r="K52" s="102">
        <v>0.61110235215164432</v>
      </c>
      <c r="L52" s="102">
        <v>0.5989711858029817</v>
      </c>
      <c r="M52" s="102">
        <v>0.87316115603621169</v>
      </c>
      <c r="N52" s="102">
        <v>0.58022178495787746</v>
      </c>
      <c r="O52" s="102">
        <v>0.46419575462827212</v>
      </c>
      <c r="P52" s="102">
        <v>0.83271605896928602</v>
      </c>
      <c r="Q52" s="102">
        <v>0.42789253460869986</v>
      </c>
      <c r="R52" s="102">
        <v>0.42204698795472456</v>
      </c>
      <c r="S52" s="102">
        <v>0.57154470287193992</v>
      </c>
      <c r="T52" s="102">
        <v>0.68459809100465374</v>
      </c>
      <c r="U52" s="102">
        <v>0.77672690532491284</v>
      </c>
      <c r="V52" s="102">
        <v>0.73050649899570375</v>
      </c>
      <c r="W52" s="102">
        <v>0.5936253933610548</v>
      </c>
      <c r="DA52" s="131" t="s">
        <v>2962</v>
      </c>
    </row>
    <row r="53" spans="1:105" ht="12" customHeight="1" x14ac:dyDescent="0.25">
      <c r="A53" s="103" t="s">
        <v>52</v>
      </c>
      <c r="B53" s="105">
        <v>6.3674813935985872</v>
      </c>
      <c r="C53" s="105">
        <v>5.8474532659600058</v>
      </c>
      <c r="D53" s="105">
        <v>6.5568296414309897</v>
      </c>
      <c r="E53" s="105">
        <v>6.6995699476604944</v>
      </c>
      <c r="F53" s="105">
        <v>6.6127071742887971</v>
      </c>
      <c r="G53" s="105">
        <v>6.8200326666325513</v>
      </c>
      <c r="H53" s="105">
        <v>6.5663782322533812</v>
      </c>
      <c r="I53" s="105">
        <v>6.7766863936950816</v>
      </c>
      <c r="J53" s="105">
        <v>7.0709840652122713</v>
      </c>
      <c r="K53" s="105">
        <v>6.8492140522137905</v>
      </c>
      <c r="L53" s="105">
        <v>7.001268939544123</v>
      </c>
      <c r="M53" s="105">
        <v>6.8186412720720391</v>
      </c>
      <c r="N53" s="105">
        <v>6.7507404832526294</v>
      </c>
      <c r="O53" s="105">
        <v>7.7317064137483111</v>
      </c>
      <c r="P53" s="105">
        <v>7.5705907181345475</v>
      </c>
      <c r="Q53" s="105">
        <v>9.405249128336207</v>
      </c>
      <c r="R53" s="105">
        <v>8.0956796811068994</v>
      </c>
      <c r="S53" s="105">
        <v>7.8458685163081503</v>
      </c>
      <c r="T53" s="105">
        <v>8.1679373089264899</v>
      </c>
      <c r="U53" s="105">
        <v>7.6208982402429415</v>
      </c>
      <c r="V53" s="105">
        <v>8.4333696039146773</v>
      </c>
      <c r="W53" s="105">
        <v>8.4833456773053744</v>
      </c>
      <c r="DA53" s="132" t="s">
        <v>2963</v>
      </c>
    </row>
    <row r="54" spans="1:105" ht="12" customHeight="1" x14ac:dyDescent="0.25">
      <c r="A54" s="106" t="s">
        <v>122</v>
      </c>
      <c r="B54" s="102">
        <v>6.524041800425195</v>
      </c>
      <c r="C54" s="102">
        <v>7.9478307988732322</v>
      </c>
      <c r="D54" s="102">
        <v>7.3672334814597056</v>
      </c>
      <c r="E54" s="102">
        <v>6.8716305436559866</v>
      </c>
      <c r="F54" s="102">
        <v>6.9407243118696691</v>
      </c>
      <c r="G54" s="102">
        <v>7.1551586083149203</v>
      </c>
      <c r="H54" s="102">
        <v>7.6591045424084667</v>
      </c>
      <c r="I54" s="102">
        <v>7.5612893989324306</v>
      </c>
      <c r="J54" s="102">
        <v>7.5045735274601713</v>
      </c>
      <c r="K54" s="102">
        <v>7.2706000880233921</v>
      </c>
      <c r="L54" s="102">
        <v>7.6747370418284859</v>
      </c>
      <c r="M54" s="102">
        <v>8.0168254746640706</v>
      </c>
      <c r="N54" s="102">
        <v>7.8462523830645523</v>
      </c>
      <c r="O54" s="102">
        <v>7.7301685378728511</v>
      </c>
      <c r="P54" s="102">
        <v>8.1579368818645168</v>
      </c>
      <c r="Q54" s="102">
        <v>7.7129421319816522</v>
      </c>
      <c r="R54" s="102">
        <v>8.0715368020324885</v>
      </c>
      <c r="S54" s="102">
        <v>8.4963334019227048</v>
      </c>
      <c r="T54" s="102">
        <v>8.720174902052106</v>
      </c>
      <c r="U54" s="102">
        <v>8.8704404602916771</v>
      </c>
      <c r="V54" s="102">
        <v>8.8955597392631738</v>
      </c>
      <c r="W54" s="102">
        <v>9.1359308852160925</v>
      </c>
      <c r="DA54" s="131" t="s">
        <v>2964</v>
      </c>
    </row>
    <row r="55" spans="1:105" ht="12" customHeight="1" x14ac:dyDescent="0.25">
      <c r="A55" s="107" t="s">
        <v>121</v>
      </c>
      <c r="B55" s="105">
        <v>6.524041800425195</v>
      </c>
      <c r="C55" s="105">
        <v>7.9468045829832388</v>
      </c>
      <c r="D55" s="105">
        <v>7.3659049570160757</v>
      </c>
      <c r="E55" s="105">
        <v>6.8721987008464929</v>
      </c>
      <c r="F55" s="105">
        <v>6.9420280802997647</v>
      </c>
      <c r="G55" s="105">
        <v>7.1557583762121757</v>
      </c>
      <c r="H55" s="105">
        <v>7.660207334775138</v>
      </c>
      <c r="I55" s="105">
        <v>7.5658465483325354</v>
      </c>
      <c r="J55" s="105">
        <v>7.5125619510590562</v>
      </c>
      <c r="K55" s="105">
        <v>7.2779910640301564</v>
      </c>
      <c r="L55" s="105">
        <v>7.680302149422598</v>
      </c>
      <c r="M55" s="105">
        <v>8.0164605031042377</v>
      </c>
      <c r="N55" s="105">
        <v>7.8438513630438687</v>
      </c>
      <c r="O55" s="105">
        <v>7.7285580314236775</v>
      </c>
      <c r="P55" s="105">
        <v>8.1609662901635254</v>
      </c>
      <c r="Q55" s="105">
        <v>7.731417256401099</v>
      </c>
      <c r="R55" s="105">
        <v>8.1122337966148859</v>
      </c>
      <c r="S55" s="105">
        <v>8.5432833140962678</v>
      </c>
      <c r="T55" s="105">
        <v>8.7421084217766971</v>
      </c>
      <c r="U55" s="105">
        <v>8.8629267422962545</v>
      </c>
      <c r="V55" s="105">
        <v>8.8760974251981004</v>
      </c>
      <c r="W55" s="105">
        <v>9.1187485716253711</v>
      </c>
      <c r="DA55" s="132" t="s">
        <v>2965</v>
      </c>
    </row>
    <row r="56" spans="1:105" ht="12" customHeight="1" x14ac:dyDescent="0.25">
      <c r="A56" s="108" t="s">
        <v>53</v>
      </c>
      <c r="B56" s="99">
        <v>0.71398699789237585</v>
      </c>
      <c r="C56" s="99">
        <v>1.7239012709022874</v>
      </c>
      <c r="D56" s="99">
        <v>0.67339846081835952</v>
      </c>
      <c r="E56" s="99">
        <v>0.39687555808237485</v>
      </c>
      <c r="F56" s="99">
        <v>0.54083027340097722</v>
      </c>
      <c r="G56" s="99">
        <v>0.5566543529251764</v>
      </c>
      <c r="H56" s="99">
        <v>0.80494362166667799</v>
      </c>
      <c r="I56" s="99">
        <v>0.677786757546739</v>
      </c>
      <c r="J56" s="99">
        <v>0.63798752295034045</v>
      </c>
      <c r="K56" s="99">
        <v>0.58744358496778182</v>
      </c>
      <c r="L56" s="99">
        <v>0.60222064577376166</v>
      </c>
      <c r="M56" s="99">
        <v>0.89022206745359023</v>
      </c>
      <c r="N56" s="99">
        <v>0.62881097716595336</v>
      </c>
      <c r="O56" s="99">
        <v>0.4139399194323754</v>
      </c>
      <c r="P56" s="99">
        <v>0.8080764872359294</v>
      </c>
      <c r="Q56" s="99">
        <v>0.22396790799049454</v>
      </c>
      <c r="R56" s="99">
        <v>0.32896439152232132</v>
      </c>
      <c r="S56" s="99">
        <v>0.58125400311427877</v>
      </c>
      <c r="T56" s="99">
        <v>0.6709984246758619</v>
      </c>
      <c r="U56" s="99">
        <v>0.85058661563977322</v>
      </c>
      <c r="V56" s="99">
        <v>0.7035303349729275</v>
      </c>
      <c r="W56" s="99">
        <v>0.58692062140137513</v>
      </c>
      <c r="DA56" s="63" t="s">
        <v>2966</v>
      </c>
    </row>
    <row r="57" spans="1:105" ht="12" customHeight="1" x14ac:dyDescent="0.25">
      <c r="A57" s="108" t="s">
        <v>52</v>
      </c>
      <c r="B57" s="99">
        <v>5.8100548025328198</v>
      </c>
      <c r="C57" s="99">
        <v>6.2229033120809492</v>
      </c>
      <c r="D57" s="99">
        <v>6.6925064961977156</v>
      </c>
      <c r="E57" s="99">
        <v>6.47532314276412</v>
      </c>
      <c r="F57" s="99">
        <v>6.4011978068987867</v>
      </c>
      <c r="G57" s="99">
        <v>6.5991040232869995</v>
      </c>
      <c r="H57" s="99">
        <v>6.8552637131084611</v>
      </c>
      <c r="I57" s="99">
        <v>6.888059790785797</v>
      </c>
      <c r="J57" s="99">
        <v>6.8745744281087156</v>
      </c>
      <c r="K57" s="99">
        <v>6.6905474790623742</v>
      </c>
      <c r="L57" s="99">
        <v>7.0780815036488356</v>
      </c>
      <c r="M57" s="99">
        <v>7.126238435650647</v>
      </c>
      <c r="N57" s="99">
        <v>7.2150403858779146</v>
      </c>
      <c r="O57" s="99">
        <v>7.3146181119913019</v>
      </c>
      <c r="P57" s="99">
        <v>7.3528898029275966</v>
      </c>
      <c r="Q57" s="99">
        <v>7.5074493484106037</v>
      </c>
      <c r="R57" s="99">
        <v>7.7832694050925637</v>
      </c>
      <c r="S57" s="99">
        <v>7.9620293109819871</v>
      </c>
      <c r="T57" s="99">
        <v>8.0711099971008338</v>
      </c>
      <c r="U57" s="99">
        <v>8.0123401266564809</v>
      </c>
      <c r="V57" s="99">
        <v>8.1725670902251721</v>
      </c>
      <c r="W57" s="99">
        <v>8.5318279502239953</v>
      </c>
      <c r="DA57" s="63" t="s">
        <v>2967</v>
      </c>
    </row>
    <row r="58" spans="1:105" ht="12" customHeight="1" x14ac:dyDescent="0.25">
      <c r="A58" s="121" t="s">
        <v>54</v>
      </c>
      <c r="B58" s="123">
        <v>4.0358348225384564</v>
      </c>
      <c r="C58" s="123">
        <v>4.4931829292695298</v>
      </c>
      <c r="D58" s="123">
        <v>4.470449969892754</v>
      </c>
      <c r="E58" s="123">
        <v>4.5587886729948233</v>
      </c>
      <c r="F58" s="123">
        <v>4.5388517403565478</v>
      </c>
      <c r="G58" s="123">
        <v>4.6621813844248123</v>
      </c>
      <c r="H58" s="123">
        <v>5.3219540380856376</v>
      </c>
      <c r="I58" s="123">
        <v>5.2744080319618716</v>
      </c>
      <c r="J58" s="123">
        <v>5.1860266611343153</v>
      </c>
      <c r="K58" s="123">
        <v>4.9804699265950907</v>
      </c>
      <c r="L58" s="123">
        <v>5.1666845648941742</v>
      </c>
      <c r="M58" s="123">
        <v>4.7953525860305746</v>
      </c>
      <c r="N58" s="123">
        <v>4.6134039433025542</v>
      </c>
      <c r="O58" s="123">
        <v>4.0625301056371015</v>
      </c>
      <c r="P58" s="123">
        <v>4.5168350309100607</v>
      </c>
      <c r="Q58" s="123">
        <v>4.446237473551264</v>
      </c>
      <c r="R58" s="123">
        <v>4.4840406321909017</v>
      </c>
      <c r="S58" s="123">
        <v>4.5828488827844778</v>
      </c>
      <c r="T58" s="123">
        <v>4.9510817443230204</v>
      </c>
      <c r="U58" s="123">
        <v>4.6359049079695529</v>
      </c>
      <c r="V58" s="123">
        <v>4.6047085307367608</v>
      </c>
      <c r="W58" s="123">
        <v>4.7043836308852276</v>
      </c>
      <c r="DA58" s="130" t="s">
        <v>2968</v>
      </c>
    </row>
    <row r="59" spans="1:105" ht="12" customHeight="1" x14ac:dyDescent="0.25">
      <c r="A59" s="97" t="s">
        <v>50</v>
      </c>
      <c r="B59" s="99">
        <v>4.1945652494251622</v>
      </c>
      <c r="C59" s="99">
        <v>4.3124576571701789</v>
      </c>
      <c r="D59" s="99">
        <v>4.4500281279142238</v>
      </c>
      <c r="E59" s="99">
        <v>4.5361569443556338</v>
      </c>
      <c r="F59" s="99">
        <v>4.6568376995604313</v>
      </c>
      <c r="G59" s="99">
        <v>4.8319263836786384</v>
      </c>
      <c r="H59" s="99">
        <v>5.0031017262196071</v>
      </c>
      <c r="I59" s="99">
        <v>5.1811035592675418</v>
      </c>
      <c r="J59" s="99">
        <v>5.2105878388635913</v>
      </c>
      <c r="K59" s="99">
        <v>5.0826141249048273</v>
      </c>
      <c r="L59" s="99">
        <v>5.0235589613049525</v>
      </c>
      <c r="M59" s="99">
        <v>4.7518900735294523</v>
      </c>
      <c r="N59" s="99">
        <v>4.5678523617512399</v>
      </c>
      <c r="O59" s="99">
        <v>4.4271441567657135</v>
      </c>
      <c r="P59" s="99">
        <v>4.3927943266660101</v>
      </c>
      <c r="Q59" s="99">
        <v>4.4414685941311562</v>
      </c>
      <c r="R59" s="99">
        <v>4.5495487162579717</v>
      </c>
      <c r="S59" s="99">
        <v>4.714893828256244</v>
      </c>
      <c r="T59" s="99">
        <v>4.9949897439570794</v>
      </c>
      <c r="U59" s="99">
        <v>4.4896343219640658</v>
      </c>
      <c r="V59" s="99">
        <v>4.484235480509339</v>
      </c>
      <c r="W59" s="99">
        <v>4.7872002489269372</v>
      </c>
      <c r="DA59" s="63" t="s">
        <v>2969</v>
      </c>
    </row>
    <row r="60" spans="1:105" ht="12" customHeight="1" x14ac:dyDescent="0.25">
      <c r="A60" s="109" t="s">
        <v>120</v>
      </c>
      <c r="B60" s="110">
        <v>3.9590048214021891</v>
      </c>
      <c r="C60" s="110">
        <v>4.5748145468065724</v>
      </c>
      <c r="D60" s="110">
        <v>4.4794127888082773</v>
      </c>
      <c r="E60" s="110">
        <v>4.5683635142863332</v>
      </c>
      <c r="F60" s="110">
        <v>4.4907576000063134</v>
      </c>
      <c r="G60" s="110">
        <v>4.5970296498834164</v>
      </c>
      <c r="H60" s="110">
        <v>5.4340738211696298</v>
      </c>
      <c r="I60" s="110">
        <v>5.3056765628018647</v>
      </c>
      <c r="J60" s="110">
        <v>5.1780451297348016</v>
      </c>
      <c r="K60" s="110">
        <v>4.947743145435318</v>
      </c>
      <c r="L60" s="110">
        <v>5.2119579488154972</v>
      </c>
      <c r="M60" s="110">
        <v>4.8093372394137459</v>
      </c>
      <c r="N60" s="110">
        <v>4.6280937543164526</v>
      </c>
      <c r="O60" s="110">
        <v>3.9468340935028019</v>
      </c>
      <c r="P60" s="110">
        <v>4.5558294617194619</v>
      </c>
      <c r="Q60" s="110">
        <v>4.4476635525206758</v>
      </c>
      <c r="R60" s="110">
        <v>4.464781555898095</v>
      </c>
      <c r="S60" s="110">
        <v>4.5447467647105402</v>
      </c>
      <c r="T60" s="110">
        <v>4.9389946996542093</v>
      </c>
      <c r="U60" s="110">
        <v>4.6731126823086688</v>
      </c>
      <c r="V60" s="110">
        <v>4.6325119163105697</v>
      </c>
      <c r="W60" s="110">
        <v>4.6856124295522052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37.659802753861904</v>
      </c>
      <c r="C62" s="118">
        <f t="shared" si="21"/>
        <v>40.785016561379344</v>
      </c>
      <c r="D62" s="118">
        <f t="shared" si="21"/>
        <v>42.541119517856451</v>
      </c>
      <c r="E62" s="118">
        <f t="shared" si="21"/>
        <v>46.794946108763916</v>
      </c>
      <c r="F62" s="118">
        <f t="shared" si="21"/>
        <v>46.230571324769514</v>
      </c>
      <c r="G62" s="118">
        <f t="shared" si="21"/>
        <v>48.045072645725391</v>
      </c>
      <c r="H62" s="118">
        <f t="shared" si="21"/>
        <v>52.251751446899341</v>
      </c>
      <c r="I62" s="118">
        <f t="shared" si="21"/>
        <v>51.322790435391646</v>
      </c>
      <c r="J62" s="118">
        <f t="shared" si="21"/>
        <v>48.145779501922917</v>
      </c>
      <c r="K62" s="118">
        <f t="shared" si="21"/>
        <v>49.655383861606026</v>
      </c>
      <c r="L62" s="118">
        <f t="shared" si="21"/>
        <v>56.216954493378474</v>
      </c>
      <c r="M62" s="118">
        <f t="shared" si="21"/>
        <v>46.662642807517024</v>
      </c>
      <c r="N62" s="118">
        <f t="shared" si="21"/>
        <v>48.516875037461062</v>
      </c>
      <c r="O62" s="118">
        <f t="shared" si="21"/>
        <v>45.757479772374055</v>
      </c>
      <c r="P62" s="118">
        <f t="shared" si="21"/>
        <v>43.56130256034367</v>
      </c>
      <c r="Q62" s="118">
        <f t="shared" si="21"/>
        <v>47.313111839794004</v>
      </c>
      <c r="R62" s="118">
        <f t="shared" ref="R62:V62" si="22">R63+R66+R68+R77</f>
        <v>45.224781598356074</v>
      </c>
      <c r="S62" s="118">
        <f t="shared" si="22"/>
        <v>44.360700712819771</v>
      </c>
      <c r="T62" s="118">
        <f t="shared" si="22"/>
        <v>47.322600595658258</v>
      </c>
      <c r="U62" s="118">
        <f t="shared" si="22"/>
        <v>45.097106546915867</v>
      </c>
      <c r="V62" s="118">
        <f t="shared" si="22"/>
        <v>45.530799571541735</v>
      </c>
      <c r="W62" s="118">
        <f t="shared" ref="W62" si="23">W63+W66+W68+W77</f>
        <v>47.917302149482062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26.426198408159475</v>
      </c>
      <c r="C63" s="123">
        <f t="shared" si="24"/>
        <v>28.323037089786556</v>
      </c>
      <c r="D63" s="123">
        <f t="shared" si="24"/>
        <v>30.266568499936948</v>
      </c>
      <c r="E63" s="123">
        <f t="shared" si="24"/>
        <v>33.464254745117685</v>
      </c>
      <c r="F63" s="123">
        <f t="shared" si="24"/>
        <v>33.602137747038881</v>
      </c>
      <c r="G63" s="123">
        <f t="shared" si="24"/>
        <v>34.633229566252496</v>
      </c>
      <c r="H63" s="123">
        <f t="shared" si="24"/>
        <v>37.041326271460278</v>
      </c>
      <c r="I63" s="123">
        <f t="shared" si="24"/>
        <v>36.833407257970798</v>
      </c>
      <c r="J63" s="123">
        <f t="shared" si="24"/>
        <v>33.684778914404667</v>
      </c>
      <c r="K63" s="123">
        <f t="shared" si="24"/>
        <v>34.514208374829259</v>
      </c>
      <c r="L63" s="123">
        <f t="shared" si="24"/>
        <v>40.376061777748241</v>
      </c>
      <c r="M63" s="123">
        <f t="shared" si="24"/>
        <v>31.934822137179157</v>
      </c>
      <c r="N63" s="123">
        <f t="shared" si="24"/>
        <v>33.431145792381457</v>
      </c>
      <c r="O63" s="123">
        <f t="shared" si="24"/>
        <v>31.607891379957874</v>
      </c>
      <c r="P63" s="123">
        <f t="shared" si="24"/>
        <v>29.944926817210767</v>
      </c>
      <c r="Q63" s="123">
        <f t="shared" si="24"/>
        <v>31.952971660919044</v>
      </c>
      <c r="R63" s="123">
        <f t="shared" ref="R63:V63" si="25">SUM(R64:R65)</f>
        <v>29.172458060940055</v>
      </c>
      <c r="S63" s="123">
        <f t="shared" si="25"/>
        <v>28.305941791204997</v>
      </c>
      <c r="T63" s="123">
        <f t="shared" si="25"/>
        <v>31.2207704669481</v>
      </c>
      <c r="U63" s="123">
        <f t="shared" si="25"/>
        <v>29.291187463470472</v>
      </c>
      <c r="V63" s="123">
        <f t="shared" si="25"/>
        <v>29.556047462830698</v>
      </c>
      <c r="W63" s="123">
        <f t="shared" ref="W63" si="26">SUM(W64:W65)</f>
        <v>30.892256716578942</v>
      </c>
      <c r="DA63" s="130" t="s">
        <v>2972</v>
      </c>
    </row>
    <row r="64" spans="1:105" ht="12" customHeight="1" x14ac:dyDescent="0.25">
      <c r="A64" s="97" t="s">
        <v>217</v>
      </c>
      <c r="B64" s="99">
        <v>25.858212770817456</v>
      </c>
      <c r="C64" s="99">
        <v>27.713877511215507</v>
      </c>
      <c r="D64" s="99">
        <v>29.636610649808173</v>
      </c>
      <c r="E64" s="99">
        <v>32.812075799988193</v>
      </c>
      <c r="F64" s="99">
        <v>32.948758236478945</v>
      </c>
      <c r="G64" s="99">
        <v>33.982318254001591</v>
      </c>
      <c r="H64" s="99">
        <v>36.373038900330677</v>
      </c>
      <c r="I64" s="99">
        <v>36.174341782528799</v>
      </c>
      <c r="J64" s="99">
        <v>33.096642428918145</v>
      </c>
      <c r="K64" s="99">
        <v>33.933600394643165</v>
      </c>
      <c r="L64" s="99">
        <v>39.70343820199286</v>
      </c>
      <c r="M64" s="99">
        <v>31.396545515396152</v>
      </c>
      <c r="N64" s="99">
        <v>32.874300156395186</v>
      </c>
      <c r="O64" s="99">
        <v>31.074291427911437</v>
      </c>
      <c r="P64" s="99">
        <v>29.433459878106213</v>
      </c>
      <c r="Q64" s="99">
        <v>31.427734612159508</v>
      </c>
      <c r="R64" s="99">
        <v>28.691917876117309</v>
      </c>
      <c r="S64" s="99">
        <v>27.847319672678417</v>
      </c>
      <c r="T64" s="99">
        <v>30.711763965793406</v>
      </c>
      <c r="U64" s="99">
        <v>28.819217242991815</v>
      </c>
      <c r="V64" s="99">
        <v>29.079071608096761</v>
      </c>
      <c r="W64" s="99">
        <v>30.391785049882348</v>
      </c>
      <c r="DA64" s="63" t="s">
        <v>2973</v>
      </c>
    </row>
    <row r="65" spans="1:105" ht="12" customHeight="1" x14ac:dyDescent="0.25">
      <c r="A65" s="97" t="s">
        <v>53</v>
      </c>
      <c r="B65" s="99">
        <v>0.56798563734201934</v>
      </c>
      <c r="C65" s="99">
        <v>0.60915957857104819</v>
      </c>
      <c r="D65" s="99">
        <v>0.62995785012877681</v>
      </c>
      <c r="E65" s="99">
        <v>0.65217894512949037</v>
      </c>
      <c r="F65" s="99">
        <v>0.65337951055993437</v>
      </c>
      <c r="G65" s="99">
        <v>0.65091131225090437</v>
      </c>
      <c r="H65" s="99">
        <v>0.66828737112960157</v>
      </c>
      <c r="I65" s="99">
        <v>0.65906547544199667</v>
      </c>
      <c r="J65" s="99">
        <v>0.58813648548652497</v>
      </c>
      <c r="K65" s="99">
        <v>0.58060798018609505</v>
      </c>
      <c r="L65" s="99">
        <v>0.6726235757553829</v>
      </c>
      <c r="M65" s="99">
        <v>0.53827662178300395</v>
      </c>
      <c r="N65" s="99">
        <v>0.55684563598627113</v>
      </c>
      <c r="O65" s="99">
        <v>0.53359995204643851</v>
      </c>
      <c r="P65" s="99">
        <v>0.51146693910455387</v>
      </c>
      <c r="Q65" s="99">
        <v>0.52523704875953647</v>
      </c>
      <c r="R65" s="99">
        <v>0.48054018482274691</v>
      </c>
      <c r="S65" s="99">
        <v>0.45862211852657997</v>
      </c>
      <c r="T65" s="99">
        <v>0.50900650115469381</v>
      </c>
      <c r="U65" s="99">
        <v>0.47197022047865478</v>
      </c>
      <c r="V65" s="99">
        <v>0.4769758547339365</v>
      </c>
      <c r="W65" s="99">
        <v>0.50047166669659304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0.4209080392767775</v>
      </c>
      <c r="C66" s="123">
        <f t="shared" si="27"/>
        <v>0.5726682708308094</v>
      </c>
      <c r="D66" s="123">
        <f t="shared" si="27"/>
        <v>0.48361995556401088</v>
      </c>
      <c r="E66" s="123">
        <f t="shared" si="27"/>
        <v>1.1184560467144449</v>
      </c>
      <c r="F66" s="123">
        <f t="shared" si="27"/>
        <v>1.21883466495401</v>
      </c>
      <c r="G66" s="123">
        <f t="shared" si="27"/>
        <v>1.8928666951385238</v>
      </c>
      <c r="H66" s="123">
        <f t="shared" si="27"/>
        <v>2.0828579071036719</v>
      </c>
      <c r="I66" s="123">
        <f t="shared" si="27"/>
        <v>1.4198000857114563</v>
      </c>
      <c r="J66" s="123">
        <f t="shared" si="27"/>
        <v>1.694428794805068</v>
      </c>
      <c r="K66" s="123">
        <f t="shared" si="27"/>
        <v>2.6877939769605752</v>
      </c>
      <c r="L66" s="123">
        <f t="shared" si="27"/>
        <v>2.5802286038150646</v>
      </c>
      <c r="M66" s="123">
        <f t="shared" si="27"/>
        <v>2.553212348495602</v>
      </c>
      <c r="N66" s="123">
        <f t="shared" si="27"/>
        <v>2.3611395509228403</v>
      </c>
      <c r="O66" s="123">
        <f t="shared" si="27"/>
        <v>2.2191428735423235</v>
      </c>
      <c r="P66" s="123">
        <f t="shared" si="27"/>
        <v>1.6702835496083783</v>
      </c>
      <c r="Q66" s="123">
        <f t="shared" si="27"/>
        <v>2.6113424740475653</v>
      </c>
      <c r="R66" s="123">
        <f t="shared" si="27"/>
        <v>2.4180067118367621</v>
      </c>
      <c r="S66" s="123">
        <f t="shared" si="27"/>
        <v>2.8306904402915345</v>
      </c>
      <c r="T66" s="123">
        <f t="shared" si="27"/>
        <v>2.4129211837140905</v>
      </c>
      <c r="U66" s="123">
        <f t="shared" si="27"/>
        <v>2.5261573951894931</v>
      </c>
      <c r="V66" s="123">
        <f t="shared" si="27"/>
        <v>2.677909147632302</v>
      </c>
      <c r="W66" s="123">
        <f t="shared" si="27"/>
        <v>2.790431857908263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0.4209080392767775</v>
      </c>
      <c r="C67" s="99">
        <f>RES_hhdet_tesh!C67/RES_summary!C$19</f>
        <v>0.5726682708308094</v>
      </c>
      <c r="D67" s="99">
        <f>RES_hhdet_tesh!D67/RES_summary!D$19</f>
        <v>0.48361995556401088</v>
      </c>
      <c r="E67" s="99">
        <f>RES_hhdet_tesh!E67/RES_summary!E$19</f>
        <v>1.1184560467144449</v>
      </c>
      <c r="F67" s="99">
        <f>RES_hhdet_tesh!F67/RES_summary!F$19</f>
        <v>1.21883466495401</v>
      </c>
      <c r="G67" s="99">
        <f>RES_hhdet_tesh!G67/RES_summary!G$19</f>
        <v>1.8928666951385238</v>
      </c>
      <c r="H67" s="99">
        <f>RES_hhdet_tesh!H67/RES_summary!H$19</f>
        <v>2.0828579071036719</v>
      </c>
      <c r="I67" s="99">
        <f>RES_hhdet_tesh!I67/RES_summary!I$19</f>
        <v>1.4198000857114563</v>
      </c>
      <c r="J67" s="99">
        <f>RES_hhdet_tesh!J67/RES_summary!J$19</f>
        <v>1.694428794805068</v>
      </c>
      <c r="K67" s="99">
        <f>RES_hhdet_tesh!K67/RES_summary!K$19</f>
        <v>2.6877939769605752</v>
      </c>
      <c r="L67" s="99">
        <f>RES_hhdet_tesh!L67/RES_summary!L$19</f>
        <v>2.5802286038150646</v>
      </c>
      <c r="M67" s="99">
        <f>RES_hhdet_tesh!M67/RES_summary!M$19</f>
        <v>2.553212348495602</v>
      </c>
      <c r="N67" s="99">
        <f>RES_hhdet_tesh!N67/RES_summary!N$19</f>
        <v>2.3611395509228403</v>
      </c>
      <c r="O67" s="99">
        <f>RES_hhdet_tesh!O67/RES_summary!O$19</f>
        <v>2.2191428735423235</v>
      </c>
      <c r="P67" s="99">
        <f>RES_hhdet_tesh!P67/RES_summary!P$19</f>
        <v>1.6702835496083783</v>
      </c>
      <c r="Q67" s="99">
        <f>RES_hhdet_tesh!Q67/RES_summary!Q$19</f>
        <v>2.6113424740475653</v>
      </c>
      <c r="R67" s="99">
        <f>RES_hhdet_tesh!R67/RES_summary!R$19</f>
        <v>2.4180067118367621</v>
      </c>
      <c r="S67" s="99">
        <f>RES_hhdet_tesh!S67/RES_summary!S$19</f>
        <v>2.8306904402915345</v>
      </c>
      <c r="T67" s="99">
        <f>RES_hhdet_tesh!T67/RES_summary!T$19</f>
        <v>2.4129211837140905</v>
      </c>
      <c r="U67" s="99">
        <f>RES_hhdet_tesh!U67/RES_summary!U$19</f>
        <v>2.5261573951894931</v>
      </c>
      <c r="V67" s="99">
        <f>RES_hhdet_tesh!V67/RES_summary!V$19</f>
        <v>2.677909147632302</v>
      </c>
      <c r="W67" s="99">
        <f>RES_hhdet_tesh!W67/RES_summary!W$19</f>
        <v>2.790431857908263</v>
      </c>
      <c r="DA67" s="63" t="s">
        <v>2976</v>
      </c>
    </row>
    <row r="68" spans="1:105" ht="12" customHeight="1" x14ac:dyDescent="0.25">
      <c r="A68" s="121" t="s">
        <v>55</v>
      </c>
      <c r="B68" s="123">
        <v>6.8791753543422702</v>
      </c>
      <c r="C68" s="123">
        <v>7.4339863341408359</v>
      </c>
      <c r="D68" s="123">
        <v>7.3320711555480864</v>
      </c>
      <c r="E68" s="123">
        <v>7.4249767241639493</v>
      </c>
      <c r="F68" s="123">
        <v>6.9585205645094153</v>
      </c>
      <c r="G68" s="123">
        <v>7.0273560217537554</v>
      </c>
      <c r="H68" s="123">
        <v>7.6485624609617471</v>
      </c>
      <c r="I68" s="123">
        <v>7.6965814202595526</v>
      </c>
      <c r="J68" s="123">
        <v>7.5543990709985351</v>
      </c>
      <c r="K68" s="123">
        <v>7.3620729313751978</v>
      </c>
      <c r="L68" s="123">
        <v>7.9799879991498974</v>
      </c>
      <c r="M68" s="123">
        <v>7.581425561807027</v>
      </c>
      <c r="N68" s="123">
        <v>8.0149265518818655</v>
      </c>
      <c r="O68" s="123">
        <v>7.8917410310412111</v>
      </c>
      <c r="P68" s="123">
        <v>7.6942555042591056</v>
      </c>
      <c r="Q68" s="123">
        <v>8.2988304508535915</v>
      </c>
      <c r="R68" s="123">
        <v>8.9314978296434813</v>
      </c>
      <c r="S68" s="123">
        <v>8.6445174344402993</v>
      </c>
      <c r="T68" s="123">
        <v>8.737674906150211</v>
      </c>
      <c r="U68" s="123">
        <v>8.6837766077434377</v>
      </c>
      <c r="V68" s="123">
        <v>8.7323563376565243</v>
      </c>
      <c r="W68" s="123">
        <v>9.4380330787966003</v>
      </c>
      <c r="DA68" s="130" t="s">
        <v>2977</v>
      </c>
    </row>
    <row r="69" spans="1:105" ht="12" customHeight="1" x14ac:dyDescent="0.25">
      <c r="A69" s="97" t="s">
        <v>134</v>
      </c>
      <c r="B69" s="99">
        <v>6.8919489051474603</v>
      </c>
      <c r="C69" s="99">
        <v>7.4160948016668167</v>
      </c>
      <c r="D69" s="99">
        <v>7.3316383574742163</v>
      </c>
      <c r="E69" s="99">
        <v>7.439371315778339</v>
      </c>
      <c r="F69" s="99">
        <v>6.9591997792757292</v>
      </c>
      <c r="G69" s="99">
        <v>7.026657732048589</v>
      </c>
      <c r="H69" s="99">
        <v>7.6489839331485205</v>
      </c>
      <c r="I69" s="99">
        <v>7.6998100196523547</v>
      </c>
      <c r="J69" s="99">
        <v>7.557912141447944</v>
      </c>
      <c r="K69" s="99">
        <v>7.3669445185273563</v>
      </c>
      <c r="L69" s="99">
        <v>8.0015316951411908</v>
      </c>
      <c r="M69" s="99">
        <v>7.5511257540355947</v>
      </c>
      <c r="N69" s="99">
        <v>8.0275023044570002</v>
      </c>
      <c r="O69" s="99">
        <v>7.8981390910680869</v>
      </c>
      <c r="P69" s="99">
        <v>7.6769513114859373</v>
      </c>
      <c r="Q69" s="99">
        <v>8.3085773071440183</v>
      </c>
      <c r="R69" s="99">
        <v>8.9498544167254703</v>
      </c>
      <c r="S69" s="99">
        <v>8.648983561182126</v>
      </c>
      <c r="T69" s="99">
        <v>8.740363346256343</v>
      </c>
      <c r="U69" s="99">
        <v>8.6755995159876171</v>
      </c>
      <c r="V69" s="99">
        <v>8.7274703000870471</v>
      </c>
      <c r="W69" s="99">
        <v>9.4391846192706819</v>
      </c>
      <c r="DA69" s="63" t="s">
        <v>2978</v>
      </c>
    </row>
    <row r="70" spans="1:105" ht="12" customHeight="1" x14ac:dyDescent="0.25">
      <c r="A70" s="97" t="s">
        <v>133</v>
      </c>
      <c r="B70" s="99">
        <v>6.8919489051474603</v>
      </c>
      <c r="C70" s="99">
        <v>7.4161537563850537</v>
      </c>
      <c r="D70" s="99">
        <v>7.3315842180731954</v>
      </c>
      <c r="E70" s="99">
        <v>7.4392904517783904</v>
      </c>
      <c r="F70" s="99">
        <v>6.9590935043749171</v>
      </c>
      <c r="G70" s="99">
        <v>7.0265682581291822</v>
      </c>
      <c r="H70" s="99">
        <v>7.648636012664495</v>
      </c>
      <c r="I70" s="99">
        <v>7.6990907620354347</v>
      </c>
      <c r="J70" s="99">
        <v>7.5569165009483017</v>
      </c>
      <c r="K70" s="99">
        <v>7.3661317154469721</v>
      </c>
      <c r="L70" s="99">
        <v>8.0008247837846955</v>
      </c>
      <c r="M70" s="99">
        <v>7.5496596359180206</v>
      </c>
      <c r="N70" s="99">
        <v>8.0267373032462714</v>
      </c>
      <c r="O70" s="99">
        <v>7.8979645615063232</v>
      </c>
      <c r="P70" s="99">
        <v>7.6763636517712577</v>
      </c>
      <c r="Q70" s="99">
        <v>8.3095467105718033</v>
      </c>
      <c r="R70" s="99">
        <v>8.950830065085885</v>
      </c>
      <c r="S70" s="99">
        <v>8.6489654625152266</v>
      </c>
      <c r="T70" s="99">
        <v>8.7401554517390387</v>
      </c>
      <c r="U70" s="99">
        <v>8.6752849816117301</v>
      </c>
      <c r="V70" s="99">
        <v>8.7271969968521148</v>
      </c>
      <c r="W70" s="99">
        <v>9.4389323871858153</v>
      </c>
      <c r="DA70" s="63" t="s">
        <v>2979</v>
      </c>
    </row>
    <row r="71" spans="1:105" ht="12" customHeight="1" x14ac:dyDescent="0.25">
      <c r="A71" s="100" t="s">
        <v>217</v>
      </c>
      <c r="B71" s="102">
        <v>0.77302234369748934</v>
      </c>
      <c r="C71" s="102">
        <v>1.6133680665121082</v>
      </c>
      <c r="D71" s="102">
        <v>0.67072119797854324</v>
      </c>
      <c r="E71" s="102">
        <v>0.44318087675695889</v>
      </c>
      <c r="F71" s="102">
        <v>0.54475891964785961</v>
      </c>
      <c r="G71" s="102">
        <v>0.54789470089673287</v>
      </c>
      <c r="H71" s="102">
        <v>0.80037202826369347</v>
      </c>
      <c r="I71" s="102">
        <v>0.69216340949505606</v>
      </c>
      <c r="J71" s="102">
        <v>0.64463225659846102</v>
      </c>
      <c r="K71" s="102">
        <v>0.60129879724320279</v>
      </c>
      <c r="L71" s="102">
        <v>0.6443715190492223</v>
      </c>
      <c r="M71" s="102">
        <v>0.87798890008761432</v>
      </c>
      <c r="N71" s="102">
        <v>0.65125945763995841</v>
      </c>
      <c r="O71" s="102">
        <v>0.4413513321334176</v>
      </c>
      <c r="P71" s="102">
        <v>0.74098264650138057</v>
      </c>
      <c r="Q71" s="102">
        <v>0.29859953721631682</v>
      </c>
      <c r="R71" s="102">
        <v>0.43563841240115708</v>
      </c>
      <c r="S71" s="102">
        <v>0.59705409688164979</v>
      </c>
      <c r="T71" s="102">
        <v>0.6715338541015593</v>
      </c>
      <c r="U71" s="102">
        <v>0.81375645134155883</v>
      </c>
      <c r="V71" s="102">
        <v>0.67929357614574681</v>
      </c>
      <c r="W71" s="102">
        <v>0.63172338338515455</v>
      </c>
      <c r="DA71" s="131" t="s">
        <v>2980</v>
      </c>
    </row>
    <row r="72" spans="1:105" ht="12" customHeight="1" x14ac:dyDescent="0.25">
      <c r="A72" s="103" t="s">
        <v>52</v>
      </c>
      <c r="B72" s="105">
        <v>6.1189265614499719</v>
      </c>
      <c r="C72" s="105">
        <v>5.8027856898729437</v>
      </c>
      <c r="D72" s="105">
        <v>6.660863020094653</v>
      </c>
      <c r="E72" s="105">
        <v>6.9961095750214328</v>
      </c>
      <c r="F72" s="105">
        <v>6.4143345847270572</v>
      </c>
      <c r="G72" s="105">
        <v>6.4786735572324492</v>
      </c>
      <c r="H72" s="105">
        <v>6.8482639844008029</v>
      </c>
      <c r="I72" s="105">
        <v>7.0069273525403784</v>
      </c>
      <c r="J72" s="105">
        <v>6.9122842443498405</v>
      </c>
      <c r="K72" s="105">
        <v>6.7648329182037701</v>
      </c>
      <c r="L72" s="105">
        <v>7.3564532647354746</v>
      </c>
      <c r="M72" s="105">
        <v>6.6716707358304062</v>
      </c>
      <c r="N72" s="105">
        <v>7.375477845606313</v>
      </c>
      <c r="O72" s="105">
        <v>7.4566132293729055</v>
      </c>
      <c r="P72" s="105">
        <v>6.9353810052698766</v>
      </c>
      <c r="Q72" s="105">
        <v>8.0109471733554862</v>
      </c>
      <c r="R72" s="105">
        <v>8.5151916526847291</v>
      </c>
      <c r="S72" s="105">
        <v>8.0519113656335755</v>
      </c>
      <c r="T72" s="105">
        <v>8.0686215976374775</v>
      </c>
      <c r="U72" s="105">
        <v>7.8615285302701707</v>
      </c>
      <c r="V72" s="105">
        <v>8.0479034207063673</v>
      </c>
      <c r="W72" s="105">
        <v>8.8072090038006632</v>
      </c>
      <c r="DA72" s="132" t="s">
        <v>2981</v>
      </c>
    </row>
    <row r="73" spans="1:105" ht="12" customHeight="1" x14ac:dyDescent="0.25">
      <c r="A73" s="106" t="s">
        <v>122</v>
      </c>
      <c r="B73" s="102">
        <v>6.5240418004251923</v>
      </c>
      <c r="C73" s="102">
        <v>7.9473221730303258</v>
      </c>
      <c r="D73" s="102">
        <v>7.3668836901607371</v>
      </c>
      <c r="E73" s="102">
        <v>6.8643997040220475</v>
      </c>
      <c r="F73" s="102">
        <v>6.9343107085921991</v>
      </c>
      <c r="G73" s="102">
        <v>7.1397357579709029</v>
      </c>
      <c r="H73" s="102">
        <v>7.6270687749149975</v>
      </c>
      <c r="I73" s="102">
        <v>7.532004597024919</v>
      </c>
      <c r="J73" s="102">
        <v>7.4662811686957644</v>
      </c>
      <c r="K73" s="102">
        <v>7.2381385418992643</v>
      </c>
      <c r="L73" s="102">
        <v>7.6382467261284281</v>
      </c>
      <c r="M73" s="102">
        <v>7.9837902803147349</v>
      </c>
      <c r="N73" s="102">
        <v>7.8230014439423892</v>
      </c>
      <c r="O73" s="102">
        <v>7.7157117390399721</v>
      </c>
      <c r="P73" s="102">
        <v>8.1536529562681199</v>
      </c>
      <c r="Q73" s="102">
        <v>7.7243444136492867</v>
      </c>
      <c r="R73" s="102">
        <v>8.0748873898496552</v>
      </c>
      <c r="S73" s="102">
        <v>8.4852414417218949</v>
      </c>
      <c r="T73" s="102">
        <v>8.6810922459805102</v>
      </c>
      <c r="U73" s="102">
        <v>8.8299922738640539</v>
      </c>
      <c r="V73" s="102">
        <v>8.8663964353476707</v>
      </c>
      <c r="W73" s="102">
        <v>9.0954987302183472</v>
      </c>
      <c r="DA73" s="131" t="s">
        <v>2982</v>
      </c>
    </row>
    <row r="74" spans="1:105" ht="12" customHeight="1" x14ac:dyDescent="0.25">
      <c r="A74" s="107" t="s">
        <v>121</v>
      </c>
      <c r="B74" s="105">
        <v>6.524041800425195</v>
      </c>
      <c r="C74" s="105">
        <v>7.9463929093237091</v>
      </c>
      <c r="D74" s="105">
        <v>7.365719313385183</v>
      </c>
      <c r="E74" s="105">
        <v>6.8636577058216774</v>
      </c>
      <c r="F74" s="105">
        <v>6.9349528042192441</v>
      </c>
      <c r="G74" s="105">
        <v>7.141923822143033</v>
      </c>
      <c r="H74" s="105">
        <v>7.6293612941976061</v>
      </c>
      <c r="I74" s="105">
        <v>7.5395012087391136</v>
      </c>
      <c r="J74" s="105">
        <v>7.4734539830320958</v>
      </c>
      <c r="K74" s="105">
        <v>7.2469479207001637</v>
      </c>
      <c r="L74" s="105">
        <v>7.6476426836955635</v>
      </c>
      <c r="M74" s="105">
        <v>7.9854413382156944</v>
      </c>
      <c r="N74" s="105">
        <v>7.8216314676975154</v>
      </c>
      <c r="O74" s="105">
        <v>7.7151019909680141</v>
      </c>
      <c r="P74" s="105">
        <v>8.1635982076162836</v>
      </c>
      <c r="Q74" s="105">
        <v>7.7343092103262157</v>
      </c>
      <c r="R74" s="105">
        <v>8.095914385563896</v>
      </c>
      <c r="S74" s="105">
        <v>8.5220903213313814</v>
      </c>
      <c r="T74" s="105">
        <v>8.7082287138210521</v>
      </c>
      <c r="U74" s="105">
        <v>8.829363168509655</v>
      </c>
      <c r="V74" s="105">
        <v>8.848288810788052</v>
      </c>
      <c r="W74" s="105">
        <v>9.0762048936425543</v>
      </c>
      <c r="DA74" s="132" t="s">
        <v>2983</v>
      </c>
    </row>
    <row r="75" spans="1:105" ht="12" customHeight="1" x14ac:dyDescent="0.25">
      <c r="A75" s="108" t="s">
        <v>53</v>
      </c>
      <c r="B75" s="99">
        <v>0.71398699789237607</v>
      </c>
      <c r="C75" s="99">
        <v>1.7238119664859712</v>
      </c>
      <c r="D75" s="99">
        <v>0.67338148909037321</v>
      </c>
      <c r="E75" s="99">
        <v>0.39638230805940394</v>
      </c>
      <c r="F75" s="99">
        <v>0.54027906221992861</v>
      </c>
      <c r="G75" s="99">
        <v>0.55557814767361702</v>
      </c>
      <c r="H75" s="99">
        <v>0.80170228334103832</v>
      </c>
      <c r="I75" s="99">
        <v>0.6754266089255081</v>
      </c>
      <c r="J75" s="99">
        <v>0.63466636622488748</v>
      </c>
      <c r="K75" s="99">
        <v>0.58493793536667571</v>
      </c>
      <c r="L75" s="99">
        <v>0.59965978239129214</v>
      </c>
      <c r="M75" s="99">
        <v>0.88677741191177462</v>
      </c>
      <c r="N75" s="99">
        <v>0.62702969480113235</v>
      </c>
      <c r="O75" s="99">
        <v>0.41321921677614276</v>
      </c>
      <c r="P75" s="99">
        <v>0.80833709247975793</v>
      </c>
      <c r="Q75" s="99">
        <v>0.22405168368764455</v>
      </c>
      <c r="R75" s="99">
        <v>0.32830261262627491</v>
      </c>
      <c r="S75" s="99">
        <v>0.57981210877112432</v>
      </c>
      <c r="T75" s="99">
        <v>0.66839799585824555</v>
      </c>
      <c r="U75" s="99">
        <v>0.8473654757763831</v>
      </c>
      <c r="V75" s="99">
        <v>0.70132619019241815</v>
      </c>
      <c r="W75" s="99">
        <v>0.58418233316782608</v>
      </c>
      <c r="DA75" s="63" t="s">
        <v>2984</v>
      </c>
    </row>
    <row r="76" spans="1:105" ht="12" customHeight="1" x14ac:dyDescent="0.25">
      <c r="A76" s="108" t="s">
        <v>52</v>
      </c>
      <c r="B76" s="99">
        <v>5.8100548025328189</v>
      </c>
      <c r="C76" s="99">
        <v>6.2225809428377392</v>
      </c>
      <c r="D76" s="99">
        <v>6.6923378242948095</v>
      </c>
      <c r="E76" s="99">
        <v>6.4672753977622737</v>
      </c>
      <c r="F76" s="99">
        <v>6.3946737419993163</v>
      </c>
      <c r="G76" s="99">
        <v>6.586345674469416</v>
      </c>
      <c r="H76" s="99">
        <v>6.8276590108565669</v>
      </c>
      <c r="I76" s="99">
        <v>6.8640745998136055</v>
      </c>
      <c r="J76" s="99">
        <v>6.8387876168072088</v>
      </c>
      <c r="K76" s="99">
        <v>6.6620099853334871</v>
      </c>
      <c r="L76" s="99">
        <v>7.0479829013042705</v>
      </c>
      <c r="M76" s="99">
        <v>7.0986639263039191</v>
      </c>
      <c r="N76" s="99">
        <v>7.1946017728963838</v>
      </c>
      <c r="O76" s="99">
        <v>7.3018827741918715</v>
      </c>
      <c r="P76" s="99">
        <v>7.3552611151365257</v>
      </c>
      <c r="Q76" s="99">
        <v>7.5102575266385712</v>
      </c>
      <c r="R76" s="99">
        <v>7.7676117729376211</v>
      </c>
      <c r="S76" s="99">
        <v>7.9422782125602582</v>
      </c>
      <c r="T76" s="99">
        <v>8.0398307179628059</v>
      </c>
      <c r="U76" s="99">
        <v>7.9819976927332732</v>
      </c>
      <c r="V76" s="99">
        <v>8.1469626205956338</v>
      </c>
      <c r="W76" s="99">
        <v>8.4920225604747284</v>
      </c>
      <c r="DA76" s="63" t="s">
        <v>2985</v>
      </c>
    </row>
    <row r="77" spans="1:105" ht="12" customHeight="1" x14ac:dyDescent="0.25">
      <c r="A77" s="121" t="s">
        <v>54</v>
      </c>
      <c r="B77" s="123">
        <v>3.9335209520833758</v>
      </c>
      <c r="C77" s="123">
        <v>4.4553248666211376</v>
      </c>
      <c r="D77" s="123">
        <v>4.4588599068074055</v>
      </c>
      <c r="E77" s="123">
        <v>4.7872585927678406</v>
      </c>
      <c r="F77" s="123">
        <v>4.4510783482672087</v>
      </c>
      <c r="G77" s="123">
        <v>4.4916203625806173</v>
      </c>
      <c r="H77" s="123">
        <v>5.4790048073736415</v>
      </c>
      <c r="I77" s="123">
        <v>5.3730016714498321</v>
      </c>
      <c r="J77" s="123">
        <v>5.212172721714647</v>
      </c>
      <c r="K77" s="123">
        <v>5.0913085784409953</v>
      </c>
      <c r="L77" s="123">
        <v>5.2806761126652706</v>
      </c>
      <c r="M77" s="123">
        <v>4.5931827600352433</v>
      </c>
      <c r="N77" s="123">
        <v>4.709663142274902</v>
      </c>
      <c r="O77" s="123">
        <v>4.0387044878326455</v>
      </c>
      <c r="P77" s="123">
        <v>4.2518366892654145</v>
      </c>
      <c r="Q77" s="123">
        <v>4.4499672539738011</v>
      </c>
      <c r="R77" s="123">
        <v>4.7028189959357718</v>
      </c>
      <c r="S77" s="123">
        <v>4.5795510468829406</v>
      </c>
      <c r="T77" s="123">
        <v>4.9512340388458531</v>
      </c>
      <c r="U77" s="123">
        <v>4.5959850805124622</v>
      </c>
      <c r="V77" s="123">
        <v>4.5644866234222148</v>
      </c>
      <c r="W77" s="123">
        <v>4.7965804961982581</v>
      </c>
      <c r="DA77" s="130" t="s">
        <v>2986</v>
      </c>
    </row>
    <row r="78" spans="1:105" ht="12" customHeight="1" x14ac:dyDescent="0.25">
      <c r="A78" s="97" t="s">
        <v>192</v>
      </c>
      <c r="B78" s="99">
        <v>3.9264222319255193</v>
      </c>
      <c r="C78" s="99">
        <v>4.421942113116021</v>
      </c>
      <c r="D78" s="99">
        <v>4.4536107967727894</v>
      </c>
      <c r="E78" s="99">
        <v>4.8472982430179572</v>
      </c>
      <c r="F78" s="99">
        <v>4.4399206298622103</v>
      </c>
      <c r="G78" s="99">
        <v>4.4649462127238717</v>
      </c>
      <c r="H78" s="99">
        <v>5.4910748815402313</v>
      </c>
      <c r="I78" s="99">
        <v>5.3911126288065168</v>
      </c>
      <c r="J78" s="99">
        <v>5.2224538727901351</v>
      </c>
      <c r="K78" s="99">
        <v>5.1363269580766211</v>
      </c>
      <c r="L78" s="99">
        <v>5.3063728345452823</v>
      </c>
      <c r="M78" s="99">
        <v>4.5042486767966237</v>
      </c>
      <c r="N78" s="99">
        <v>4.7430000244764319</v>
      </c>
      <c r="O78" s="99">
        <v>4.0724709057443995</v>
      </c>
      <c r="P78" s="99">
        <v>4.1412858376570529</v>
      </c>
      <c r="Q78" s="99">
        <v>4.4506179171411269</v>
      </c>
      <c r="R78" s="99">
        <v>4.7711328219182745</v>
      </c>
      <c r="S78" s="99">
        <v>4.5905814286876092</v>
      </c>
      <c r="T78" s="99">
        <v>4.9555789846468326</v>
      </c>
      <c r="U78" s="99">
        <v>4.5684249348953401</v>
      </c>
      <c r="V78" s="99">
        <v>4.5414610212982183</v>
      </c>
      <c r="W78" s="99">
        <v>4.8283832904560526</v>
      </c>
      <c r="DA78" s="63" t="s">
        <v>2987</v>
      </c>
    </row>
    <row r="79" spans="1:105" ht="12" customHeight="1" x14ac:dyDescent="0.25">
      <c r="A79" s="109" t="s">
        <v>120</v>
      </c>
      <c r="B79" s="110">
        <v>3.9590048214021891</v>
      </c>
      <c r="C79" s="110">
        <v>4.5748145468065706</v>
      </c>
      <c r="D79" s="110">
        <v>4.4794127888082809</v>
      </c>
      <c r="E79" s="110">
        <v>4.5683635142863306</v>
      </c>
      <c r="F79" s="110">
        <v>4.4907576000063125</v>
      </c>
      <c r="G79" s="110">
        <v>4.5970296498834182</v>
      </c>
      <c r="H79" s="110">
        <v>5.4340738211696298</v>
      </c>
      <c r="I79" s="110">
        <v>5.3056765628018621</v>
      </c>
      <c r="J79" s="110">
        <v>5.1780451297348069</v>
      </c>
      <c r="K79" s="110">
        <v>4.9477431454353189</v>
      </c>
      <c r="L79" s="110">
        <v>5.2119579488155026</v>
      </c>
      <c r="M79" s="110">
        <v>4.8093372394137397</v>
      </c>
      <c r="N79" s="110">
        <v>4.628093754316458</v>
      </c>
      <c r="O79" s="110">
        <v>3.9468340935027983</v>
      </c>
      <c r="P79" s="110">
        <v>4.5558294617194584</v>
      </c>
      <c r="Q79" s="110">
        <v>4.4476635525206873</v>
      </c>
      <c r="R79" s="110">
        <v>4.4647815558980888</v>
      </c>
      <c r="S79" s="110">
        <v>4.5447467647105366</v>
      </c>
      <c r="T79" s="110">
        <v>4.9389946996542147</v>
      </c>
      <c r="U79" s="110">
        <v>4.6731126823086564</v>
      </c>
      <c r="V79" s="110">
        <v>4.6325119163105759</v>
      </c>
      <c r="W79" s="110">
        <v>4.6856124295522132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39.191637172265381</v>
      </c>
      <c r="C81" s="118">
        <f t="shared" si="28"/>
        <v>41.021745494584472</v>
      </c>
      <c r="D81" s="118">
        <f t="shared" si="28"/>
        <v>42.350050337750204</v>
      </c>
      <c r="E81" s="118">
        <f t="shared" si="28"/>
        <v>44.282691356023051</v>
      </c>
      <c r="F81" s="118">
        <f t="shared" si="28"/>
        <v>46.180871144551752</v>
      </c>
      <c r="G81" s="118">
        <f t="shared" si="28"/>
        <v>48.128106449537967</v>
      </c>
      <c r="H81" s="118">
        <f t="shared" si="28"/>
        <v>49.508422502837334</v>
      </c>
      <c r="I81" s="118">
        <f t="shared" si="28"/>
        <v>48.306906152927588</v>
      </c>
      <c r="J81" s="118">
        <f t="shared" si="28"/>
        <v>47.415236350533107</v>
      </c>
      <c r="K81" s="118">
        <f t="shared" si="28"/>
        <v>51.997507862105792</v>
      </c>
      <c r="L81" s="118">
        <f t="shared" si="28"/>
        <v>52.223554544337425</v>
      </c>
      <c r="M81" s="118">
        <f t="shared" si="28"/>
        <v>50.221676834535373</v>
      </c>
      <c r="N81" s="118">
        <f t="shared" si="28"/>
        <v>49.139598978657787</v>
      </c>
      <c r="O81" s="118">
        <f t="shared" si="28"/>
        <v>46.969682117157689</v>
      </c>
      <c r="P81" s="118">
        <f t="shared" si="28"/>
        <v>47.274651183630063</v>
      </c>
      <c r="Q81" s="118">
        <f t="shared" si="28"/>
        <v>48.887300353240192</v>
      </c>
      <c r="R81" s="118">
        <f t="shared" ref="R81:V81" si="29">R82+R85+R87+R100</f>
        <v>42.090117264626393</v>
      </c>
      <c r="S81" s="118">
        <f t="shared" si="29"/>
        <v>44.888949670837576</v>
      </c>
      <c r="T81" s="118">
        <f t="shared" si="29"/>
        <v>46.489367806858425</v>
      </c>
      <c r="U81" s="118">
        <f t="shared" si="29"/>
        <v>45.819946695015815</v>
      </c>
      <c r="V81" s="118">
        <f t="shared" si="29"/>
        <v>45.557975181698211</v>
      </c>
      <c r="W81" s="118">
        <f t="shared" ref="W81" si="30">W82+W85+W87+W100</f>
        <v>46.13353369966498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27.482755768627563</v>
      </c>
      <c r="C82" s="123">
        <f t="shared" si="31"/>
        <v>28.517539240977424</v>
      </c>
      <c r="D82" s="123">
        <f t="shared" si="31"/>
        <v>30.025665589902463</v>
      </c>
      <c r="E82" s="123">
        <f t="shared" si="31"/>
        <v>31.733130712739744</v>
      </c>
      <c r="F82" s="123">
        <f t="shared" si="31"/>
        <v>33.758568164986364</v>
      </c>
      <c r="G82" s="123">
        <f t="shared" si="31"/>
        <v>34.914114523102072</v>
      </c>
      <c r="H82" s="123">
        <f t="shared" si="31"/>
        <v>35.330621997909681</v>
      </c>
      <c r="I82" s="123">
        <f t="shared" si="31"/>
        <v>34.54156805838776</v>
      </c>
      <c r="J82" s="123">
        <f t="shared" si="31"/>
        <v>33.384199888447043</v>
      </c>
      <c r="K82" s="123">
        <f t="shared" si="31"/>
        <v>37.410108432597099</v>
      </c>
      <c r="L82" s="123">
        <f t="shared" si="31"/>
        <v>36.790007776667871</v>
      </c>
      <c r="M82" s="123">
        <f t="shared" si="31"/>
        <v>34.81215572743929</v>
      </c>
      <c r="N82" s="123">
        <f t="shared" si="31"/>
        <v>33.89838886962788</v>
      </c>
      <c r="O82" s="123">
        <f t="shared" si="31"/>
        <v>32.235048928061801</v>
      </c>
      <c r="P82" s="123">
        <f t="shared" si="31"/>
        <v>32.266655403535793</v>
      </c>
      <c r="Q82" s="123">
        <f t="shared" si="31"/>
        <v>32.967587185488497</v>
      </c>
      <c r="R82" s="123">
        <f t="shared" ref="R82:V82" si="32">SUM(R83:R84)</f>
        <v>26.206151548534024</v>
      </c>
      <c r="S82" s="123">
        <f t="shared" si="32"/>
        <v>28.272978035495928</v>
      </c>
      <c r="T82" s="123">
        <f t="shared" si="32"/>
        <v>30.211979766687577</v>
      </c>
      <c r="U82" s="123">
        <f t="shared" si="32"/>
        <v>30.298943002120918</v>
      </c>
      <c r="V82" s="123">
        <f t="shared" si="32"/>
        <v>30.235212374474024</v>
      </c>
      <c r="W82" s="123">
        <f t="shared" ref="W82" si="33">SUM(W83:W84)</f>
        <v>30.33634400130391</v>
      </c>
      <c r="DA82" s="130" t="s">
        <v>2990</v>
      </c>
    </row>
    <row r="83" spans="1:105" ht="12" customHeight="1" x14ac:dyDescent="0.25">
      <c r="A83" s="97" t="s">
        <v>204</v>
      </c>
      <c r="B83" s="99">
        <v>27.243391122551735</v>
      </c>
      <c r="C83" s="99">
        <v>28.268994750272586</v>
      </c>
      <c r="D83" s="99">
        <v>29.772526832332439</v>
      </c>
      <c r="E83" s="99">
        <v>31.482827291307974</v>
      </c>
      <c r="F83" s="99">
        <v>33.492900189567926</v>
      </c>
      <c r="G83" s="99">
        <v>34.648644761319119</v>
      </c>
      <c r="H83" s="99">
        <v>35.072862385731248</v>
      </c>
      <c r="I83" s="99">
        <v>34.291662191057661</v>
      </c>
      <c r="J83" s="99">
        <v>33.14857614366521</v>
      </c>
      <c r="K83" s="99">
        <v>37.15581226759285</v>
      </c>
      <c r="L83" s="99">
        <v>36.542379189621236</v>
      </c>
      <c r="M83" s="99">
        <v>34.57504760592095</v>
      </c>
      <c r="N83" s="99">
        <v>33.670257643205346</v>
      </c>
      <c r="O83" s="99">
        <v>32.015146496178495</v>
      </c>
      <c r="P83" s="99">
        <v>32.043923755027492</v>
      </c>
      <c r="Q83" s="99">
        <v>32.74866194935079</v>
      </c>
      <c r="R83" s="99">
        <v>26.031756720835126</v>
      </c>
      <c r="S83" s="99">
        <v>28.087944035098804</v>
      </c>
      <c r="T83" s="99">
        <v>30.013009535090408</v>
      </c>
      <c r="U83" s="99">
        <v>30.101753314023217</v>
      </c>
      <c r="V83" s="99">
        <v>30.038129569095346</v>
      </c>
      <c r="W83" s="99">
        <v>30.137828131952276</v>
      </c>
      <c r="DA83" s="63" t="s">
        <v>2991</v>
      </c>
    </row>
    <row r="84" spans="1:105" ht="12" customHeight="1" x14ac:dyDescent="0.25">
      <c r="A84" s="97" t="s">
        <v>53</v>
      </c>
      <c r="B84" s="99">
        <v>0.2393646460758283</v>
      </c>
      <c r="C84" s="99">
        <v>0.24854449070483678</v>
      </c>
      <c r="D84" s="99">
        <v>0.25313875757002408</v>
      </c>
      <c r="E84" s="99">
        <v>0.25030342143177114</v>
      </c>
      <c r="F84" s="99">
        <v>0.26566797541844128</v>
      </c>
      <c r="G84" s="99">
        <v>0.2654697617829519</v>
      </c>
      <c r="H84" s="99">
        <v>0.2577596121784318</v>
      </c>
      <c r="I84" s="99">
        <v>0.24990586733009915</v>
      </c>
      <c r="J84" s="99">
        <v>0.23562374478183598</v>
      </c>
      <c r="K84" s="99">
        <v>0.25429616500424623</v>
      </c>
      <c r="L84" s="99">
        <v>0.24762858704663407</v>
      </c>
      <c r="M84" s="99">
        <v>0.23710812151834063</v>
      </c>
      <c r="N84" s="99">
        <v>0.22813122642253325</v>
      </c>
      <c r="O84" s="99">
        <v>0.21990243188330352</v>
      </c>
      <c r="P84" s="99">
        <v>0.22273164850829794</v>
      </c>
      <c r="Q84" s="99">
        <v>0.21892523613770989</v>
      </c>
      <c r="R84" s="99">
        <v>0.17439482769889619</v>
      </c>
      <c r="S84" s="99">
        <v>0.18503400039712359</v>
      </c>
      <c r="T84" s="99">
        <v>0.19897023159717001</v>
      </c>
      <c r="U84" s="99">
        <v>0.19718968809770074</v>
      </c>
      <c r="V84" s="99">
        <v>0.19708280537867851</v>
      </c>
      <c r="W84" s="99">
        <v>0.19851586935163576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0.42090713459179196</v>
      </c>
      <c r="C85" s="123">
        <f t="shared" si="34"/>
        <v>0.56348005097992426</v>
      </c>
      <c r="D85" s="123">
        <f t="shared" si="34"/>
        <v>0.47542215268882759</v>
      </c>
      <c r="E85" s="123">
        <f t="shared" si="34"/>
        <v>0.95293912753457555</v>
      </c>
      <c r="F85" s="123">
        <f t="shared" si="34"/>
        <v>0.81260509040234996</v>
      </c>
      <c r="G85" s="123">
        <f t="shared" si="34"/>
        <v>1.1755369764411165</v>
      </c>
      <c r="H85" s="123">
        <f t="shared" si="34"/>
        <v>1.4227654176957707</v>
      </c>
      <c r="I85" s="123">
        <f t="shared" si="34"/>
        <v>1.0200254894903571</v>
      </c>
      <c r="J85" s="123">
        <f t="shared" si="34"/>
        <v>1.3472416545807331</v>
      </c>
      <c r="K85" s="123">
        <f t="shared" si="34"/>
        <v>2.2861320925966968</v>
      </c>
      <c r="L85" s="123">
        <f t="shared" si="34"/>
        <v>2.6225096038026292</v>
      </c>
      <c r="M85" s="123">
        <f t="shared" si="34"/>
        <v>2.6547137401112839</v>
      </c>
      <c r="N85" s="123">
        <f t="shared" si="34"/>
        <v>2.7224597922007612</v>
      </c>
      <c r="O85" s="123">
        <f t="shared" si="34"/>
        <v>2.5959275469129204</v>
      </c>
      <c r="P85" s="123">
        <f t="shared" si="34"/>
        <v>2.1796864608809532</v>
      </c>
      <c r="Q85" s="123">
        <f t="shared" si="34"/>
        <v>3.4373779984523316</v>
      </c>
      <c r="R85" s="123">
        <f t="shared" si="34"/>
        <v>3.2297564612340666</v>
      </c>
      <c r="S85" s="123">
        <f t="shared" si="34"/>
        <v>3.3682396451763461</v>
      </c>
      <c r="T85" s="123">
        <f t="shared" si="34"/>
        <v>2.5178161015088896</v>
      </c>
      <c r="U85" s="123">
        <f t="shared" si="34"/>
        <v>2.1104484325192234</v>
      </c>
      <c r="V85" s="123">
        <f t="shared" si="34"/>
        <v>1.8958183060336224</v>
      </c>
      <c r="W85" s="123">
        <f t="shared" si="34"/>
        <v>1.8441534237373076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0.42090713459179196</v>
      </c>
      <c r="C86" s="99">
        <f>RES_hhdet_tesh!C86/RES_summary!C$19</f>
        <v>0.56348005097992426</v>
      </c>
      <c r="D86" s="99">
        <f>RES_hhdet_tesh!D86/RES_summary!D$19</f>
        <v>0.47542215268882759</v>
      </c>
      <c r="E86" s="99">
        <f>RES_hhdet_tesh!E86/RES_summary!E$19</f>
        <v>0.95293912753457555</v>
      </c>
      <c r="F86" s="99">
        <f>RES_hhdet_tesh!F86/RES_summary!F$19</f>
        <v>0.81260509040234996</v>
      </c>
      <c r="G86" s="99">
        <f>RES_hhdet_tesh!G86/RES_summary!G$19</f>
        <v>1.1755369764411165</v>
      </c>
      <c r="H86" s="99">
        <f>RES_hhdet_tesh!H86/RES_summary!H$19</f>
        <v>1.4227654176957707</v>
      </c>
      <c r="I86" s="99">
        <f>RES_hhdet_tesh!I86/RES_summary!I$19</f>
        <v>1.0200254894903571</v>
      </c>
      <c r="J86" s="99">
        <f>RES_hhdet_tesh!J86/RES_summary!J$19</f>
        <v>1.3472416545807331</v>
      </c>
      <c r="K86" s="99">
        <f>RES_hhdet_tesh!K86/RES_summary!K$19</f>
        <v>2.2861320925966968</v>
      </c>
      <c r="L86" s="99">
        <f>RES_hhdet_tesh!L86/RES_summary!L$19</f>
        <v>2.6225096038026292</v>
      </c>
      <c r="M86" s="99">
        <f>RES_hhdet_tesh!M86/RES_summary!M$19</f>
        <v>2.6547137401112839</v>
      </c>
      <c r="N86" s="99">
        <f>RES_hhdet_tesh!N86/RES_summary!N$19</f>
        <v>2.7224597922007612</v>
      </c>
      <c r="O86" s="99">
        <f>RES_hhdet_tesh!O86/RES_summary!O$19</f>
        <v>2.5959275469129204</v>
      </c>
      <c r="P86" s="99">
        <f>RES_hhdet_tesh!P86/RES_summary!P$19</f>
        <v>2.1796864608809532</v>
      </c>
      <c r="Q86" s="99">
        <f>RES_hhdet_tesh!Q86/RES_summary!Q$19</f>
        <v>3.4373779984523316</v>
      </c>
      <c r="R86" s="99">
        <f>RES_hhdet_tesh!R86/RES_summary!R$19</f>
        <v>3.2297564612340666</v>
      </c>
      <c r="S86" s="99">
        <f>RES_hhdet_tesh!S86/RES_summary!S$19</f>
        <v>3.3682396451763461</v>
      </c>
      <c r="T86" s="99">
        <f>RES_hhdet_tesh!T86/RES_summary!T$19</f>
        <v>2.5178161015088896</v>
      </c>
      <c r="U86" s="99">
        <f>RES_hhdet_tesh!U86/RES_summary!U$19</f>
        <v>2.1104484325192234</v>
      </c>
      <c r="V86" s="99">
        <f>RES_hhdet_tesh!V86/RES_summary!V$19</f>
        <v>1.8958183060336224</v>
      </c>
      <c r="W86" s="99">
        <f>RES_hhdet_tesh!W86/RES_summary!W$19</f>
        <v>1.8441534237373076</v>
      </c>
      <c r="DA86" s="63" t="s">
        <v>2994</v>
      </c>
    </row>
    <row r="87" spans="1:105" ht="12" customHeight="1" x14ac:dyDescent="0.25">
      <c r="A87" s="121" t="s">
        <v>55</v>
      </c>
      <c r="B87" s="123">
        <v>7.2575242746291737</v>
      </c>
      <c r="C87" s="123">
        <v>7.4437962327571601</v>
      </c>
      <c r="D87" s="123">
        <v>7.380928311616807</v>
      </c>
      <c r="E87" s="123">
        <v>7.0271025777389147</v>
      </c>
      <c r="F87" s="123">
        <v>7.0760726386743329</v>
      </c>
      <c r="G87" s="123">
        <v>7.3813353087635019</v>
      </c>
      <c r="H87" s="123">
        <v>7.4222027836308007</v>
      </c>
      <c r="I87" s="123">
        <v>7.4727656881267412</v>
      </c>
      <c r="J87" s="123">
        <v>7.5018569098384456</v>
      </c>
      <c r="K87" s="123">
        <v>7.319202864306436</v>
      </c>
      <c r="L87" s="123">
        <v>7.6517400797060962</v>
      </c>
      <c r="M87" s="123">
        <v>7.9474383157860276</v>
      </c>
      <c r="N87" s="123">
        <v>7.8809144695382036</v>
      </c>
      <c r="O87" s="123">
        <v>8.0220469703221564</v>
      </c>
      <c r="P87" s="123">
        <v>8.2819063359107776</v>
      </c>
      <c r="Q87" s="123">
        <v>7.9948338621389983</v>
      </c>
      <c r="R87" s="123">
        <v>8.1954813533218278</v>
      </c>
      <c r="S87" s="123">
        <v>8.671911983581813</v>
      </c>
      <c r="T87" s="123">
        <v>8.8283258491819971</v>
      </c>
      <c r="U87" s="123">
        <v>8.7709505185906362</v>
      </c>
      <c r="V87" s="123">
        <v>8.8197911946700991</v>
      </c>
      <c r="W87" s="123">
        <v>9.2504295462972994</v>
      </c>
      <c r="DA87" s="130" t="s">
        <v>2995</v>
      </c>
    </row>
    <row r="88" spans="1:105" ht="12" customHeight="1" x14ac:dyDescent="0.25">
      <c r="A88" s="97" t="s">
        <v>132</v>
      </c>
      <c r="B88" s="99">
        <v>7.0460740440742464</v>
      </c>
      <c r="C88" s="99">
        <v>7.4720024028848844</v>
      </c>
      <c r="D88" s="99">
        <v>7.4113822802974214</v>
      </c>
      <c r="E88" s="99">
        <v>7.0543774508174035</v>
      </c>
      <c r="F88" s="99">
        <v>6.9463933978542753</v>
      </c>
      <c r="G88" s="99">
        <v>7.1802809339027229</v>
      </c>
      <c r="H88" s="99">
        <v>7.3022878383370085</v>
      </c>
      <c r="I88" s="99">
        <v>7.314165014665015</v>
      </c>
      <c r="J88" s="99">
        <v>7.5278853270332693</v>
      </c>
      <c r="K88" s="99">
        <v>7.4187575138540138</v>
      </c>
      <c r="L88" s="99">
        <v>7.5815940403076993</v>
      </c>
      <c r="M88" s="99">
        <v>8.3954627780070012</v>
      </c>
      <c r="N88" s="99">
        <v>8.671158369377876</v>
      </c>
      <c r="O88" s="99">
        <v>9.279046744394952</v>
      </c>
      <c r="P88" s="99">
        <v>9.4132638175536218</v>
      </c>
      <c r="Q88" s="99">
        <v>9.1163703968775494</v>
      </c>
      <c r="R88" s="99">
        <v>7.4966416902710327</v>
      </c>
      <c r="S88" s="99">
        <v>8.3489936877172468</v>
      </c>
      <c r="T88" s="99">
        <v>8.4555992424950546</v>
      </c>
      <c r="U88" s="99">
        <v>8.8881433702003161</v>
      </c>
      <c r="V88" s="99">
        <v>8.8913146368445037</v>
      </c>
      <c r="W88" s="99">
        <v>9.1374768407942071</v>
      </c>
      <c r="DA88" s="63" t="s">
        <v>2996</v>
      </c>
    </row>
    <row r="89" spans="1:105" ht="12" customHeight="1" x14ac:dyDescent="0.25">
      <c r="A89" s="97" t="s">
        <v>131</v>
      </c>
      <c r="B89" s="99">
        <v>7.0460740440742446</v>
      </c>
      <c r="C89" s="99">
        <v>7.4718655241929506</v>
      </c>
      <c r="D89" s="99">
        <v>7.4111118632032147</v>
      </c>
      <c r="E89" s="99">
        <v>7.0543716818675097</v>
      </c>
      <c r="F89" s="99">
        <v>6.9464679832745091</v>
      </c>
      <c r="G89" s="99">
        <v>7.18037779276984</v>
      </c>
      <c r="H89" s="99">
        <v>7.3024078253126019</v>
      </c>
      <c r="I89" s="99">
        <v>7.3145766219759123</v>
      </c>
      <c r="J89" s="99">
        <v>7.5282486013552452</v>
      </c>
      <c r="K89" s="99">
        <v>7.4195422581178798</v>
      </c>
      <c r="L89" s="99">
        <v>7.5823250052702349</v>
      </c>
      <c r="M89" s="99">
        <v>8.3954729330802014</v>
      </c>
      <c r="N89" s="99">
        <v>8.6713324355193127</v>
      </c>
      <c r="O89" s="99">
        <v>9.2792012446595784</v>
      </c>
      <c r="P89" s="99">
        <v>9.4133226508325212</v>
      </c>
      <c r="Q89" s="99">
        <v>9.1170871372620486</v>
      </c>
      <c r="R89" s="99">
        <v>7.496644039431053</v>
      </c>
      <c r="S89" s="99">
        <v>8.3483899460290711</v>
      </c>
      <c r="T89" s="99">
        <v>8.4547719931712564</v>
      </c>
      <c r="U89" s="99">
        <v>8.8876295054026038</v>
      </c>
      <c r="V89" s="99">
        <v>8.8909392770578641</v>
      </c>
      <c r="W89" s="99">
        <v>9.1372627778233024</v>
      </c>
      <c r="DA89" s="63" t="s">
        <v>2997</v>
      </c>
    </row>
    <row r="90" spans="1:105" ht="12" customHeight="1" x14ac:dyDescent="0.25">
      <c r="A90" s="100" t="s">
        <v>204</v>
      </c>
      <c r="B90" s="102">
        <v>0.79147888674098321</v>
      </c>
      <c r="C90" s="102">
        <v>1.6281923732205112</v>
      </c>
      <c r="D90" s="102">
        <v>0.67849873133762162</v>
      </c>
      <c r="E90" s="102">
        <v>0.41622880308114552</v>
      </c>
      <c r="F90" s="102">
        <v>0.54340042113682085</v>
      </c>
      <c r="G90" s="102">
        <v>0.56113041655166152</v>
      </c>
      <c r="H90" s="102">
        <v>0.76157258555677454</v>
      </c>
      <c r="I90" s="102">
        <v>0.65224846852035079</v>
      </c>
      <c r="J90" s="102">
        <v>0.64089658308057906</v>
      </c>
      <c r="K90" s="102">
        <v>0.60652795035643481</v>
      </c>
      <c r="L90" s="102">
        <v>0.59692112048620216</v>
      </c>
      <c r="M90" s="102">
        <v>0.95419689536353614</v>
      </c>
      <c r="N90" s="102">
        <v>0.71877340862909012</v>
      </c>
      <c r="O90" s="102">
        <v>0.56037775851981697</v>
      </c>
      <c r="P90" s="102">
        <v>0.96296032461567893</v>
      </c>
      <c r="Q90" s="102">
        <v>0.35267735201692868</v>
      </c>
      <c r="R90" s="102">
        <v>0.34978306156918215</v>
      </c>
      <c r="S90" s="102">
        <v>0.56730044124368539</v>
      </c>
      <c r="T90" s="102">
        <v>0.64018260342930278</v>
      </c>
      <c r="U90" s="102">
        <v>0.84030237505152761</v>
      </c>
      <c r="V90" s="102">
        <v>0.69684033990135119</v>
      </c>
      <c r="W90" s="102">
        <v>0.60021736363072198</v>
      </c>
      <c r="DA90" s="131" t="s">
        <v>2998</v>
      </c>
    </row>
    <row r="91" spans="1:105" ht="12" customHeight="1" x14ac:dyDescent="0.25">
      <c r="A91" s="103" t="s">
        <v>52</v>
      </c>
      <c r="B91" s="105">
        <v>6.2545951573332612</v>
      </c>
      <c r="C91" s="105">
        <v>5.8436731509724416</v>
      </c>
      <c r="D91" s="105">
        <v>6.7326131318655937</v>
      </c>
      <c r="E91" s="105">
        <v>6.6381428787863639</v>
      </c>
      <c r="F91" s="105">
        <v>6.4030675621376867</v>
      </c>
      <c r="G91" s="105">
        <v>6.619247376218178</v>
      </c>
      <c r="H91" s="105">
        <v>6.5408352397558271</v>
      </c>
      <c r="I91" s="105">
        <v>6.6623281534555598</v>
      </c>
      <c r="J91" s="105">
        <v>6.887352018274667</v>
      </c>
      <c r="K91" s="105">
        <v>6.8130143077614438</v>
      </c>
      <c r="L91" s="105">
        <v>6.9854038847840325</v>
      </c>
      <c r="M91" s="105">
        <v>7.441276037716662</v>
      </c>
      <c r="N91" s="105">
        <v>7.9525590268902215</v>
      </c>
      <c r="O91" s="105">
        <v>8.7188234861397618</v>
      </c>
      <c r="P91" s="105">
        <v>8.4503623262168404</v>
      </c>
      <c r="Q91" s="105">
        <v>8.7644097852451193</v>
      </c>
      <c r="R91" s="105">
        <v>7.1468609778618699</v>
      </c>
      <c r="S91" s="105">
        <v>7.7810895047853847</v>
      </c>
      <c r="T91" s="105">
        <v>7.8145893897419523</v>
      </c>
      <c r="U91" s="105">
        <v>8.0473271303510767</v>
      </c>
      <c r="V91" s="105">
        <v>8.1940989371565109</v>
      </c>
      <c r="W91" s="105">
        <v>8.5370454141925798</v>
      </c>
      <c r="DA91" s="132" t="s">
        <v>2999</v>
      </c>
    </row>
    <row r="92" spans="1:105" ht="12" customHeight="1" x14ac:dyDescent="0.25">
      <c r="A92" s="106" t="s">
        <v>124</v>
      </c>
      <c r="B92" s="102">
        <v>7.3867262521041059</v>
      </c>
      <c r="C92" s="102">
        <v>7.3383258881732241</v>
      </c>
      <c r="D92" s="102">
        <v>7.3812186231574364</v>
      </c>
      <c r="E92" s="102">
        <v>7.0625328374956702</v>
      </c>
      <c r="F92" s="102">
        <v>7.1288397996778974</v>
      </c>
      <c r="G92" s="102">
        <v>7.5011945968166307</v>
      </c>
      <c r="H92" s="102">
        <v>7.305619846276592</v>
      </c>
      <c r="I92" s="102">
        <v>7.4406503541446583</v>
      </c>
      <c r="J92" s="102">
        <v>7.5057274178860602</v>
      </c>
      <c r="K92" s="102">
        <v>7.3611263131373912</v>
      </c>
      <c r="L92" s="102">
        <v>7.6596090587507968</v>
      </c>
      <c r="M92" s="102">
        <v>7.7873142411457179</v>
      </c>
      <c r="N92" s="102">
        <v>7.7645708528042228</v>
      </c>
      <c r="O92" s="102">
        <v>8.1099841839343032</v>
      </c>
      <c r="P92" s="102">
        <v>8.1872655725062273</v>
      </c>
      <c r="Q92" s="102">
        <v>8.0401255663330105</v>
      </c>
      <c r="R92" s="102">
        <v>8.3929226287269394</v>
      </c>
      <c r="S92" s="102">
        <v>8.8397933848192007</v>
      </c>
      <c r="T92" s="102">
        <v>8.9434159336238839</v>
      </c>
      <c r="U92" s="102">
        <v>8.5610433376692932</v>
      </c>
      <c r="V92" s="102">
        <v>8.6458986110822398</v>
      </c>
      <c r="W92" s="102">
        <v>9.3977755750542045</v>
      </c>
      <c r="DA92" s="131" t="s">
        <v>3000</v>
      </c>
    </row>
    <row r="93" spans="1:105" ht="12" customHeight="1" x14ac:dyDescent="0.25">
      <c r="A93" s="107" t="s">
        <v>123</v>
      </c>
      <c r="B93" s="105">
        <v>7.3867262521041059</v>
      </c>
      <c r="C93" s="105">
        <v>7.338239876315205</v>
      </c>
      <c r="D93" s="105">
        <v>7.3810174863993314</v>
      </c>
      <c r="E93" s="105">
        <v>7.0628362689660191</v>
      </c>
      <c r="F93" s="105">
        <v>7.1293006361689315</v>
      </c>
      <c r="G93" s="105">
        <v>7.5016434466497355</v>
      </c>
      <c r="H93" s="105">
        <v>7.3059777271301867</v>
      </c>
      <c r="I93" s="105">
        <v>7.4378724901071775</v>
      </c>
      <c r="J93" s="105">
        <v>7.5007371989563207</v>
      </c>
      <c r="K93" s="105">
        <v>7.357151892964283</v>
      </c>
      <c r="L93" s="105">
        <v>7.6571321341005341</v>
      </c>
      <c r="M93" s="105">
        <v>7.7868841622175671</v>
      </c>
      <c r="N93" s="105">
        <v>7.7646538524116364</v>
      </c>
      <c r="O93" s="105">
        <v>8.1099446369435544</v>
      </c>
      <c r="P93" s="105">
        <v>8.1873131150646135</v>
      </c>
      <c r="Q93" s="105">
        <v>8.0445824854980561</v>
      </c>
      <c r="R93" s="105">
        <v>8.3999647340431913</v>
      </c>
      <c r="S93" s="105">
        <v>8.8467321155857466</v>
      </c>
      <c r="T93" s="105">
        <v>8.9464037586989882</v>
      </c>
      <c r="U93" s="105">
        <v>8.5608157858426708</v>
      </c>
      <c r="V93" s="105">
        <v>8.6445438004596422</v>
      </c>
      <c r="W93" s="105">
        <v>9.3941004096366267</v>
      </c>
      <c r="DA93" s="132" t="s">
        <v>3001</v>
      </c>
    </row>
    <row r="94" spans="1:105" ht="12" customHeight="1" x14ac:dyDescent="0.25">
      <c r="A94" s="108" t="s">
        <v>50</v>
      </c>
      <c r="B94" s="99">
        <v>0.8322694173215609</v>
      </c>
      <c r="C94" s="99">
        <v>1.5994945609573006</v>
      </c>
      <c r="D94" s="99">
        <v>0.67555009485886997</v>
      </c>
      <c r="E94" s="99">
        <v>0.41699110890986729</v>
      </c>
      <c r="F94" s="99">
        <v>0.55958548225055771</v>
      </c>
      <c r="G94" s="99">
        <v>0.58931291105422323</v>
      </c>
      <c r="H94" s="99">
        <v>0.76168696764134902</v>
      </c>
      <c r="I94" s="99">
        <v>0.66457348886501655</v>
      </c>
      <c r="J94" s="99">
        <v>0.63846023833931675</v>
      </c>
      <c r="K94" s="99">
        <v>0.59985623888037265</v>
      </c>
      <c r="L94" s="99">
        <v>0.60528728853199498</v>
      </c>
      <c r="M94" s="99">
        <v>0.87257374051156478</v>
      </c>
      <c r="N94" s="99">
        <v>0.62270506533652548</v>
      </c>
      <c r="O94" s="99">
        <v>0.45789864395993479</v>
      </c>
      <c r="P94" s="99">
        <v>0.80602427346031946</v>
      </c>
      <c r="Q94" s="99">
        <v>0.27430862193832867</v>
      </c>
      <c r="R94" s="99">
        <v>0.38150107965759239</v>
      </c>
      <c r="S94" s="99">
        <v>0.6171972295203354</v>
      </c>
      <c r="T94" s="99">
        <v>0.69395491280875388</v>
      </c>
      <c r="U94" s="99">
        <v>0.79997552267497185</v>
      </c>
      <c r="V94" s="99">
        <v>0.67018972374059349</v>
      </c>
      <c r="W94" s="99">
        <v>0.62593638263566731</v>
      </c>
      <c r="DA94" s="63" t="s">
        <v>3002</v>
      </c>
    </row>
    <row r="95" spans="1:105" ht="12" customHeight="1" x14ac:dyDescent="0.25">
      <c r="A95" s="108" t="s">
        <v>52</v>
      </c>
      <c r="B95" s="99">
        <v>6.5544568347825463</v>
      </c>
      <c r="C95" s="99">
        <v>5.738745315357904</v>
      </c>
      <c r="D95" s="99">
        <v>6.7054673915404619</v>
      </c>
      <c r="E95" s="99">
        <v>6.6458451600561501</v>
      </c>
      <c r="F95" s="99">
        <v>6.5697151539183736</v>
      </c>
      <c r="G95" s="99">
        <v>6.9123305355955127</v>
      </c>
      <c r="H95" s="99">
        <v>6.5442907594888373</v>
      </c>
      <c r="I95" s="99">
        <v>6.7732990012421617</v>
      </c>
      <c r="J95" s="99">
        <v>6.8622769606170042</v>
      </c>
      <c r="K95" s="99">
        <v>6.7572956540839115</v>
      </c>
      <c r="L95" s="99">
        <v>7.0518448455685387</v>
      </c>
      <c r="M95" s="99">
        <v>6.914310421706003</v>
      </c>
      <c r="N95" s="99">
        <v>7.1419487870751102</v>
      </c>
      <c r="O95" s="99">
        <v>7.65204599298362</v>
      </c>
      <c r="P95" s="99">
        <v>7.3812888416042925</v>
      </c>
      <c r="Q95" s="99">
        <v>7.7702738635597273</v>
      </c>
      <c r="R95" s="99">
        <v>8.0184636543855987</v>
      </c>
      <c r="S95" s="99">
        <v>8.2295348860654123</v>
      </c>
      <c r="T95" s="99">
        <v>8.2524488458902354</v>
      </c>
      <c r="U95" s="99">
        <v>7.7608402631677</v>
      </c>
      <c r="V95" s="99">
        <v>7.9743540767190479</v>
      </c>
      <c r="W95" s="99">
        <v>8.7681640270009584</v>
      </c>
      <c r="DA95" s="63" t="s">
        <v>3003</v>
      </c>
    </row>
    <row r="96" spans="1:105" ht="12" customHeight="1" x14ac:dyDescent="0.25">
      <c r="A96" s="106" t="s">
        <v>122</v>
      </c>
      <c r="B96" s="102">
        <v>6.524041800425195</v>
      </c>
      <c r="C96" s="102">
        <v>7.9475829725204958</v>
      </c>
      <c r="D96" s="102">
        <v>7.367821595515843</v>
      </c>
      <c r="E96" s="102">
        <v>6.8740538205453845</v>
      </c>
      <c r="F96" s="102">
        <v>6.9443819121281622</v>
      </c>
      <c r="G96" s="102">
        <v>7.1572460099672046</v>
      </c>
      <c r="H96" s="102">
        <v>7.6571100180640084</v>
      </c>
      <c r="I96" s="102">
        <v>7.5537424252351792</v>
      </c>
      <c r="J96" s="102">
        <v>7.4912702235116058</v>
      </c>
      <c r="K96" s="102">
        <v>7.2544374339114732</v>
      </c>
      <c r="L96" s="102">
        <v>7.6578871854195105</v>
      </c>
      <c r="M96" s="102">
        <v>8.0013643626225637</v>
      </c>
      <c r="N96" s="102">
        <v>7.8351588004082666</v>
      </c>
      <c r="O96" s="102">
        <v>7.7242412166479752</v>
      </c>
      <c r="P96" s="102">
        <v>8.1627227999429675</v>
      </c>
      <c r="Q96" s="102">
        <v>7.7367182488363548</v>
      </c>
      <c r="R96" s="102">
        <v>8.1046285630310422</v>
      </c>
      <c r="S96" s="102">
        <v>8.5389090635755309</v>
      </c>
      <c r="T96" s="102">
        <v>8.7714048753552447</v>
      </c>
      <c r="U96" s="102">
        <v>8.9205479243694352</v>
      </c>
      <c r="V96" s="102">
        <v>8.9379798158416879</v>
      </c>
      <c r="W96" s="102">
        <v>9.1730549172370228</v>
      </c>
      <c r="DA96" s="131" t="s">
        <v>3004</v>
      </c>
    </row>
    <row r="97" spans="1:105" ht="12" customHeight="1" x14ac:dyDescent="0.25">
      <c r="A97" s="107" t="s">
        <v>121</v>
      </c>
      <c r="B97" s="105">
        <v>6.5240418004251923</v>
      </c>
      <c r="C97" s="105">
        <v>7.9465790602391149</v>
      </c>
      <c r="D97" s="105">
        <v>7.3664308509612519</v>
      </c>
      <c r="E97" s="105">
        <v>6.8753637110529109</v>
      </c>
      <c r="F97" s="105">
        <v>6.9464021307092016</v>
      </c>
      <c r="G97" s="105">
        <v>7.1586398340349406</v>
      </c>
      <c r="H97" s="105">
        <v>7.6578700606453394</v>
      </c>
      <c r="I97" s="105">
        <v>7.5523887656975903</v>
      </c>
      <c r="J97" s="105">
        <v>7.4928164459896758</v>
      </c>
      <c r="K97" s="105">
        <v>7.2588702540540018</v>
      </c>
      <c r="L97" s="105">
        <v>7.662080057564852</v>
      </c>
      <c r="M97" s="105">
        <v>7.9997804619398245</v>
      </c>
      <c r="N97" s="105">
        <v>7.8316438253098397</v>
      </c>
      <c r="O97" s="105">
        <v>7.723103332786466</v>
      </c>
      <c r="P97" s="105">
        <v>8.1799748937749737</v>
      </c>
      <c r="Q97" s="105">
        <v>7.7709984541811892</v>
      </c>
      <c r="R97" s="105">
        <v>8.1621569608927675</v>
      </c>
      <c r="S97" s="105">
        <v>8.601102710550883</v>
      </c>
      <c r="T97" s="105">
        <v>8.8043957080425113</v>
      </c>
      <c r="U97" s="105">
        <v>8.9195910056641292</v>
      </c>
      <c r="V97" s="105">
        <v>8.9225992588554508</v>
      </c>
      <c r="W97" s="105">
        <v>9.1576262662661936</v>
      </c>
      <c r="DA97" s="132" t="s">
        <v>3005</v>
      </c>
    </row>
    <row r="98" spans="1:105" ht="12" customHeight="1" x14ac:dyDescent="0.25">
      <c r="A98" s="108" t="s">
        <v>53</v>
      </c>
      <c r="B98" s="99">
        <v>0.71398699789237574</v>
      </c>
      <c r="C98" s="99">
        <v>1.7238523482263672</v>
      </c>
      <c r="D98" s="99">
        <v>0.67344653857327241</v>
      </c>
      <c r="E98" s="99">
        <v>0.39705834022338793</v>
      </c>
      <c r="F98" s="99">
        <v>0.54117104109183667</v>
      </c>
      <c r="G98" s="99">
        <v>0.5568785047139152</v>
      </c>
      <c r="H98" s="99">
        <v>0.80469801814439135</v>
      </c>
      <c r="I98" s="99">
        <v>0.67658114138764347</v>
      </c>
      <c r="J98" s="99">
        <v>0.6363106800902506</v>
      </c>
      <c r="K98" s="99">
        <v>0.58590024738175572</v>
      </c>
      <c r="L98" s="99">
        <v>0.60079183220465682</v>
      </c>
      <c r="M98" s="99">
        <v>0.88836976109907817</v>
      </c>
      <c r="N98" s="99">
        <v>0.62783234646834774</v>
      </c>
      <c r="O98" s="99">
        <v>0.41364776693701433</v>
      </c>
      <c r="P98" s="99">
        <v>0.80995866700330654</v>
      </c>
      <c r="Q98" s="99">
        <v>0.22511451769587879</v>
      </c>
      <c r="R98" s="99">
        <v>0.33098885775089537</v>
      </c>
      <c r="S98" s="99">
        <v>0.58518782509012923</v>
      </c>
      <c r="T98" s="99">
        <v>0.67577927031918317</v>
      </c>
      <c r="U98" s="99">
        <v>0.85602475875064743</v>
      </c>
      <c r="V98" s="99">
        <v>0.70721612716769644</v>
      </c>
      <c r="W98" s="99">
        <v>0.58942295168474801</v>
      </c>
      <c r="DA98" s="63" t="s">
        <v>3006</v>
      </c>
    </row>
    <row r="99" spans="1:105" ht="12" customHeight="1" x14ac:dyDescent="0.25">
      <c r="A99" s="108" t="s">
        <v>52</v>
      </c>
      <c r="B99" s="99">
        <v>5.810054802532818</v>
      </c>
      <c r="C99" s="99">
        <v>6.2227267120127481</v>
      </c>
      <c r="D99" s="99">
        <v>6.6929843123879795</v>
      </c>
      <c r="E99" s="99">
        <v>6.4783053708295224</v>
      </c>
      <c r="F99" s="99">
        <v>6.4052310896173648</v>
      </c>
      <c r="G99" s="99">
        <v>6.6017613293210271</v>
      </c>
      <c r="H99" s="99">
        <v>6.8531720425009492</v>
      </c>
      <c r="I99" s="99">
        <v>6.8758076243099469</v>
      </c>
      <c r="J99" s="99">
        <v>6.8565057658994251</v>
      </c>
      <c r="K99" s="99">
        <v>6.6729700066722462</v>
      </c>
      <c r="L99" s="99">
        <v>7.0612882253601956</v>
      </c>
      <c r="M99" s="99">
        <v>7.1114107008407439</v>
      </c>
      <c r="N99" s="99">
        <v>7.2038114788414909</v>
      </c>
      <c r="O99" s="99">
        <v>7.3094555658494524</v>
      </c>
      <c r="P99" s="99">
        <v>7.370016226771666</v>
      </c>
      <c r="Q99" s="99">
        <v>7.5458839364853105</v>
      </c>
      <c r="R99" s="99">
        <v>7.8311681031418701</v>
      </c>
      <c r="S99" s="99">
        <v>8.0159148854607523</v>
      </c>
      <c r="T99" s="99">
        <v>8.128616437723327</v>
      </c>
      <c r="U99" s="99">
        <v>8.0635662469134815</v>
      </c>
      <c r="V99" s="99">
        <v>8.215383131687755</v>
      </c>
      <c r="W99" s="99">
        <v>8.5682033145814458</v>
      </c>
      <c r="DA99" s="63" t="s">
        <v>3007</v>
      </c>
    </row>
    <row r="100" spans="1:105" ht="12" customHeight="1" x14ac:dyDescent="0.25">
      <c r="A100" s="121" t="s">
        <v>54</v>
      </c>
      <c r="B100" s="123">
        <v>4.0304499944168501</v>
      </c>
      <c r="C100" s="123">
        <v>4.4969299698699654</v>
      </c>
      <c r="D100" s="123">
        <v>4.4680342835421021</v>
      </c>
      <c r="E100" s="123">
        <v>4.5695189380098169</v>
      </c>
      <c r="F100" s="123">
        <v>4.5336252504887069</v>
      </c>
      <c r="G100" s="123">
        <v>4.6571196412312785</v>
      </c>
      <c r="H100" s="123">
        <v>5.3328323036010792</v>
      </c>
      <c r="I100" s="123">
        <v>5.2725469169227273</v>
      </c>
      <c r="J100" s="123">
        <v>5.1819378976668844</v>
      </c>
      <c r="K100" s="123">
        <v>4.9820644726055612</v>
      </c>
      <c r="L100" s="123">
        <v>5.1592970841608334</v>
      </c>
      <c r="M100" s="123">
        <v>4.8073690511987719</v>
      </c>
      <c r="N100" s="123">
        <v>4.6378358472909467</v>
      </c>
      <c r="O100" s="123">
        <v>4.1166586718608151</v>
      </c>
      <c r="P100" s="123">
        <v>4.5464029833025448</v>
      </c>
      <c r="Q100" s="123">
        <v>4.4875013071603655</v>
      </c>
      <c r="R100" s="123">
        <v>4.45872790153647</v>
      </c>
      <c r="S100" s="123">
        <v>4.5758200065834878</v>
      </c>
      <c r="T100" s="123">
        <v>4.931246089479953</v>
      </c>
      <c r="U100" s="123">
        <v>4.6396047417850346</v>
      </c>
      <c r="V100" s="123">
        <v>4.6071533065204608</v>
      </c>
      <c r="W100" s="123">
        <v>4.7026067283264643</v>
      </c>
      <c r="DA100" s="130" t="s">
        <v>3008</v>
      </c>
    </row>
    <row r="101" spans="1:105" ht="12" customHeight="1" x14ac:dyDescent="0.25">
      <c r="A101" s="97" t="s">
        <v>207</v>
      </c>
      <c r="B101" s="99">
        <v>3.9758537515037551</v>
      </c>
      <c r="C101" s="99">
        <v>4.535800069337995</v>
      </c>
      <c r="D101" s="99">
        <v>4.4459365109338869</v>
      </c>
      <c r="E101" s="99">
        <v>4.6656399716140706</v>
      </c>
      <c r="F101" s="99">
        <v>4.4852098882845812</v>
      </c>
      <c r="G101" s="99">
        <v>4.6160012738912419</v>
      </c>
      <c r="H101" s="99">
        <v>5.3953809645673934</v>
      </c>
      <c r="I101" s="99">
        <v>5.2400232829718858</v>
      </c>
      <c r="J101" s="99">
        <v>5.1445587214460806</v>
      </c>
      <c r="K101" s="99">
        <v>5.0170577393189069</v>
      </c>
      <c r="L101" s="99">
        <v>5.0594512096556157</v>
      </c>
      <c r="M101" s="99">
        <v>4.9560241390319861</v>
      </c>
      <c r="N101" s="99">
        <v>4.9650206675575506</v>
      </c>
      <c r="O101" s="99">
        <v>4.9049323945424579</v>
      </c>
      <c r="P101" s="99">
        <v>4.9848816488897318</v>
      </c>
      <c r="Q101" s="99">
        <v>5.098902507468809</v>
      </c>
      <c r="R101" s="99">
        <v>4.0742220247808856</v>
      </c>
      <c r="S101" s="99">
        <v>4.4541442326215233</v>
      </c>
      <c r="T101" s="99">
        <v>4.6358127164673748</v>
      </c>
      <c r="U101" s="99">
        <v>4.6895366349563821</v>
      </c>
      <c r="V101" s="99">
        <v>4.6336990948411945</v>
      </c>
      <c r="W101" s="99">
        <v>4.6825825051941736</v>
      </c>
      <c r="DA101" s="63" t="s">
        <v>3009</v>
      </c>
    </row>
    <row r="102" spans="1:105" ht="12" customHeight="1" x14ac:dyDescent="0.25">
      <c r="A102" s="97" t="s">
        <v>50</v>
      </c>
      <c r="B102" s="99">
        <v>4.1945652494251631</v>
      </c>
      <c r="C102" s="99">
        <v>4.3124576571701798</v>
      </c>
      <c r="D102" s="99">
        <v>4.4500281279142229</v>
      </c>
      <c r="E102" s="99">
        <v>4.5361569443556355</v>
      </c>
      <c r="F102" s="99">
        <v>4.656837699560433</v>
      </c>
      <c r="G102" s="99">
        <v>4.8319263836786392</v>
      </c>
      <c r="H102" s="99">
        <v>5.0031017262196071</v>
      </c>
      <c r="I102" s="99">
        <v>5.1811035592675427</v>
      </c>
      <c r="J102" s="99">
        <v>5.2105878388635904</v>
      </c>
      <c r="K102" s="99">
        <v>5.0826141249048273</v>
      </c>
      <c r="L102" s="99">
        <v>5.0235589613049498</v>
      </c>
      <c r="M102" s="99">
        <v>4.7518900735294558</v>
      </c>
      <c r="N102" s="99">
        <v>4.5678523617512408</v>
      </c>
      <c r="O102" s="99">
        <v>4.4271441567657108</v>
      </c>
      <c r="P102" s="99">
        <v>4.3927943266660048</v>
      </c>
      <c r="Q102" s="99">
        <v>4.441468594131166</v>
      </c>
      <c r="R102" s="99">
        <v>4.5495487162579762</v>
      </c>
      <c r="S102" s="99">
        <v>4.7148938282562423</v>
      </c>
      <c r="T102" s="99">
        <v>4.9949897439570838</v>
      </c>
      <c r="U102" s="99">
        <v>4.4896343219640649</v>
      </c>
      <c r="V102" s="99">
        <v>4.4842354805093416</v>
      </c>
      <c r="W102" s="99">
        <v>4.7872002489269407</v>
      </c>
      <c r="DA102" s="63" t="s">
        <v>3010</v>
      </c>
    </row>
    <row r="103" spans="1:105" ht="12" customHeight="1" x14ac:dyDescent="0.25">
      <c r="A103" s="109" t="s">
        <v>120</v>
      </c>
      <c r="B103" s="110">
        <v>3.9590048214021887</v>
      </c>
      <c r="C103" s="110">
        <v>4.5748145468065706</v>
      </c>
      <c r="D103" s="110">
        <v>4.4794127888082791</v>
      </c>
      <c r="E103" s="110">
        <v>4.5683635142863306</v>
      </c>
      <c r="F103" s="110">
        <v>4.4907576000063143</v>
      </c>
      <c r="G103" s="110">
        <v>4.5970296498834182</v>
      </c>
      <c r="H103" s="110">
        <v>5.4340738211696298</v>
      </c>
      <c r="I103" s="110">
        <v>5.3056765628018638</v>
      </c>
      <c r="J103" s="110">
        <v>5.1780451297348042</v>
      </c>
      <c r="K103" s="110">
        <v>4.9477431454353198</v>
      </c>
      <c r="L103" s="110">
        <v>5.2119579488155034</v>
      </c>
      <c r="M103" s="110">
        <v>4.8093372394137379</v>
      </c>
      <c r="N103" s="110">
        <v>4.6280937543164544</v>
      </c>
      <c r="O103" s="110">
        <v>3.9468340935028023</v>
      </c>
      <c r="P103" s="110">
        <v>4.5558294617194672</v>
      </c>
      <c r="Q103" s="110">
        <v>4.4476635525206731</v>
      </c>
      <c r="R103" s="110">
        <v>4.4647815558980959</v>
      </c>
      <c r="S103" s="110">
        <v>4.5447467647105357</v>
      </c>
      <c r="T103" s="110">
        <v>4.9389946996542129</v>
      </c>
      <c r="U103" s="110">
        <v>4.6731126823086555</v>
      </c>
      <c r="V103" s="110">
        <v>4.6325119163105732</v>
      </c>
      <c r="W103" s="110">
        <v>4.6856124295522106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38.898927778313741</v>
      </c>
      <c r="C105" s="118">
        <f t="shared" si="35"/>
        <v>41.104239810801019</v>
      </c>
      <c r="D105" s="118">
        <f t="shared" si="35"/>
        <v>42.345165773995774</v>
      </c>
      <c r="E105" s="118">
        <f t="shared" si="35"/>
        <v>44.411337604156905</v>
      </c>
      <c r="F105" s="118">
        <f t="shared" si="35"/>
        <v>46.064166485752118</v>
      </c>
      <c r="G105" s="118">
        <f t="shared" si="35"/>
        <v>47.849032343178408</v>
      </c>
      <c r="H105" s="118">
        <f t="shared" si="35"/>
        <v>49.586161850462815</v>
      </c>
      <c r="I105" s="118">
        <f t="shared" si="35"/>
        <v>48.92581387636541</v>
      </c>
      <c r="J105" s="118">
        <f t="shared" si="35"/>
        <v>49.174347441908388</v>
      </c>
      <c r="K105" s="118">
        <f t="shared" si="35"/>
        <v>50.27770292425528</v>
      </c>
      <c r="L105" s="118">
        <f t="shared" si="35"/>
        <v>51.045589197473554</v>
      </c>
      <c r="M105" s="118">
        <f t="shared" si="35"/>
        <v>49.613089312550144</v>
      </c>
      <c r="N105" s="118">
        <f t="shared" si="35"/>
        <v>48.396382210983035</v>
      </c>
      <c r="O105" s="118">
        <f t="shared" si="35"/>
        <v>46.199995360257894</v>
      </c>
      <c r="P105" s="118">
        <f t="shared" si="35"/>
        <v>45.505074812248488</v>
      </c>
      <c r="Q105" s="118">
        <f t="shared" si="35"/>
        <v>45.087593185141543</v>
      </c>
      <c r="R105" s="118">
        <f t="shared" ref="R105:V105" si="36">R106+R109+R111+R120</f>
        <v>44.339896740709335</v>
      </c>
      <c r="S105" s="118">
        <f t="shared" si="36"/>
        <v>44.699648952499501</v>
      </c>
      <c r="T105" s="118">
        <f t="shared" si="36"/>
        <v>45.986304977248835</v>
      </c>
      <c r="U105" s="118">
        <f t="shared" si="36"/>
        <v>45.642403544028454</v>
      </c>
      <c r="V105" s="118">
        <f t="shared" si="36"/>
        <v>45.474741455347612</v>
      </c>
      <c r="W105" s="118">
        <f t="shared" ref="W105" si="37">W106+W109+W111+W120</f>
        <v>45.48042300949227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27.48407497190815</v>
      </c>
      <c r="C106" s="123">
        <f t="shared" si="38"/>
        <v>28.444690358274034</v>
      </c>
      <c r="D106" s="123">
        <f t="shared" si="38"/>
        <v>30.033784467083063</v>
      </c>
      <c r="E106" s="123">
        <f t="shared" si="38"/>
        <v>31.901384425593573</v>
      </c>
      <c r="F106" s="123">
        <f t="shared" si="38"/>
        <v>33.781315953364476</v>
      </c>
      <c r="G106" s="123">
        <f t="shared" si="38"/>
        <v>34.941489441994008</v>
      </c>
      <c r="H106" s="123">
        <f t="shared" si="38"/>
        <v>35.557572844217319</v>
      </c>
      <c r="I106" s="123">
        <f t="shared" si="38"/>
        <v>35.362574166089907</v>
      </c>
      <c r="J106" s="123">
        <f t="shared" si="38"/>
        <v>35.154692352801767</v>
      </c>
      <c r="K106" s="123">
        <f t="shared" si="38"/>
        <v>35.597193634562572</v>
      </c>
      <c r="L106" s="123">
        <f t="shared" si="38"/>
        <v>36.583556473422881</v>
      </c>
      <c r="M106" s="123">
        <f t="shared" si="38"/>
        <v>34.82390796933138</v>
      </c>
      <c r="N106" s="123">
        <f t="shared" si="38"/>
        <v>33.838174336485416</v>
      </c>
      <c r="O106" s="123">
        <f t="shared" si="38"/>
        <v>32.160047588330684</v>
      </c>
      <c r="P106" s="123">
        <f t="shared" si="38"/>
        <v>31.062802211779136</v>
      </c>
      <c r="Q106" s="123">
        <f t="shared" si="38"/>
        <v>30.297738891351162</v>
      </c>
      <c r="R106" s="123">
        <f t="shared" ref="R106:V106" si="39">SUM(R107:R108)</f>
        <v>28.812020276519323</v>
      </c>
      <c r="S106" s="123">
        <f t="shared" si="39"/>
        <v>29.060234494493287</v>
      </c>
      <c r="T106" s="123">
        <f t="shared" si="39"/>
        <v>30.534473975741427</v>
      </c>
      <c r="U106" s="123">
        <f t="shared" si="39"/>
        <v>30.38920955051649</v>
      </c>
      <c r="V106" s="123">
        <f t="shared" si="39"/>
        <v>30.288666092642394</v>
      </c>
      <c r="W106" s="123">
        <f t="shared" ref="W106" si="40">SUM(W107:W108)</f>
        <v>30.220303068747654</v>
      </c>
      <c r="DA106" s="130" t="s">
        <v>3013</v>
      </c>
    </row>
    <row r="107" spans="1:105" ht="12" customHeight="1" x14ac:dyDescent="0.25">
      <c r="A107" s="97" t="s">
        <v>202</v>
      </c>
      <c r="B107" s="99">
        <v>27.363863404822059</v>
      </c>
      <c r="C107" s="99">
        <v>28.320193042071512</v>
      </c>
      <c r="D107" s="99">
        <v>29.906644923609232</v>
      </c>
      <c r="E107" s="99">
        <v>31.775070976865564</v>
      </c>
      <c r="F107" s="99">
        <v>33.647867360554784</v>
      </c>
      <c r="G107" s="99">
        <v>34.808143540049819</v>
      </c>
      <c r="H107" s="99">
        <v>35.427390279155787</v>
      </c>
      <c r="I107" s="99">
        <v>35.234186834332036</v>
      </c>
      <c r="J107" s="99">
        <v>35.030193109679509</v>
      </c>
      <c r="K107" s="99">
        <v>35.475794612848894</v>
      </c>
      <c r="L107" s="99">
        <v>36.460021228309166</v>
      </c>
      <c r="M107" s="99">
        <v>34.704908629310914</v>
      </c>
      <c r="N107" s="99">
        <v>33.723926906505952</v>
      </c>
      <c r="O107" s="99">
        <v>32.049976753098818</v>
      </c>
      <c r="P107" s="99">
        <v>30.95522008090051</v>
      </c>
      <c r="Q107" s="99">
        <v>30.196805869023336</v>
      </c>
      <c r="R107" s="99">
        <v>28.715832135028844</v>
      </c>
      <c r="S107" s="99">
        <v>28.964829180963118</v>
      </c>
      <c r="T107" s="99">
        <v>30.433594732273107</v>
      </c>
      <c r="U107" s="99">
        <v>30.289998132134212</v>
      </c>
      <c r="V107" s="99">
        <v>30.189627693704686</v>
      </c>
      <c r="W107" s="99">
        <v>30.121100226870912</v>
      </c>
      <c r="DA107" s="63" t="s">
        <v>3014</v>
      </c>
    </row>
    <row r="108" spans="1:105" ht="12" customHeight="1" x14ac:dyDescent="0.25">
      <c r="A108" s="97" t="s">
        <v>53</v>
      </c>
      <c r="B108" s="99">
        <v>0.12021156708609203</v>
      </c>
      <c r="C108" s="99">
        <v>0.12449731620252352</v>
      </c>
      <c r="D108" s="99">
        <v>0.12713954347383183</v>
      </c>
      <c r="E108" s="99">
        <v>0.12631344872800959</v>
      </c>
      <c r="F108" s="99">
        <v>0.13344859280969551</v>
      </c>
      <c r="G108" s="99">
        <v>0.13334590194418938</v>
      </c>
      <c r="H108" s="99">
        <v>0.13018256506153075</v>
      </c>
      <c r="I108" s="99">
        <v>0.12838733175787365</v>
      </c>
      <c r="J108" s="99">
        <v>0.1244992431222556</v>
      </c>
      <c r="K108" s="99">
        <v>0.12139902171367901</v>
      </c>
      <c r="L108" s="99">
        <v>0.12353524511371682</v>
      </c>
      <c r="M108" s="99">
        <v>0.11899934002046579</v>
      </c>
      <c r="N108" s="99">
        <v>0.11424742997946166</v>
      </c>
      <c r="O108" s="99">
        <v>0.1100708352318651</v>
      </c>
      <c r="P108" s="99">
        <v>0.10758213087862557</v>
      </c>
      <c r="Q108" s="99">
        <v>0.10093302232782622</v>
      </c>
      <c r="R108" s="99">
        <v>9.6188141490477996E-2</v>
      </c>
      <c r="S108" s="99">
        <v>9.5405313530170149E-2</v>
      </c>
      <c r="T108" s="99">
        <v>0.10087924346832002</v>
      </c>
      <c r="U108" s="99">
        <v>9.9211418382280175E-2</v>
      </c>
      <c r="V108" s="99">
        <v>9.9038398937706301E-2</v>
      </c>
      <c r="W108" s="99">
        <v>9.92028418767429E-2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0.42950216559721383</v>
      </c>
      <c r="C109" s="123">
        <f t="shared" si="41"/>
        <v>0.57487017182092381</v>
      </c>
      <c r="D109" s="123">
        <f t="shared" si="41"/>
        <v>0.46367676918893552</v>
      </c>
      <c r="E109" s="123">
        <f t="shared" si="41"/>
        <v>0.95496776469735734</v>
      </c>
      <c r="F109" s="123">
        <f t="shared" si="41"/>
        <v>0.79073312625746894</v>
      </c>
      <c r="G109" s="123">
        <f t="shared" si="41"/>
        <v>1.0685578226443628</v>
      </c>
      <c r="H109" s="123">
        <f t="shared" si="41"/>
        <v>1.2754077416229355</v>
      </c>
      <c r="I109" s="123">
        <f t="shared" si="41"/>
        <v>0.86771498020593774</v>
      </c>
      <c r="J109" s="123">
        <f t="shared" si="41"/>
        <v>1.1776543307220704</v>
      </c>
      <c r="K109" s="123">
        <f t="shared" si="41"/>
        <v>2.0540370255286624</v>
      </c>
      <c r="L109" s="123">
        <f t="shared" si="41"/>
        <v>2.1277112336592965</v>
      </c>
      <c r="M109" s="123">
        <f t="shared" si="41"/>
        <v>2.1337538830484353</v>
      </c>
      <c r="N109" s="123">
        <f t="shared" si="41"/>
        <v>2.1823832380673065</v>
      </c>
      <c r="O109" s="123">
        <f t="shared" si="41"/>
        <v>2.1212976553077421</v>
      </c>
      <c r="P109" s="123">
        <f t="shared" si="41"/>
        <v>1.688097524220963</v>
      </c>
      <c r="Q109" s="123">
        <f t="shared" si="41"/>
        <v>2.6010096996305587</v>
      </c>
      <c r="R109" s="123">
        <f t="shared" si="41"/>
        <v>2.3016072444091362</v>
      </c>
      <c r="S109" s="123">
        <f t="shared" si="41"/>
        <v>2.3856415062521501</v>
      </c>
      <c r="T109" s="123">
        <f t="shared" si="41"/>
        <v>1.9955380759200241</v>
      </c>
      <c r="U109" s="123">
        <f t="shared" si="41"/>
        <v>1.6704235817731934</v>
      </c>
      <c r="V109" s="123">
        <f t="shared" si="41"/>
        <v>1.5584551092644634</v>
      </c>
      <c r="W109" s="123">
        <f t="shared" si="41"/>
        <v>1.487970725673718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0.42950216559721383</v>
      </c>
      <c r="C110" s="99">
        <f>RES_hhdet_tesh!C110/RES_summary!C$19</f>
        <v>0.57487017182092381</v>
      </c>
      <c r="D110" s="99">
        <f>RES_hhdet_tesh!D110/RES_summary!D$19</f>
        <v>0.46367676918893552</v>
      </c>
      <c r="E110" s="99">
        <f>RES_hhdet_tesh!E110/RES_summary!E$19</f>
        <v>0.95496776469735734</v>
      </c>
      <c r="F110" s="99">
        <f>RES_hhdet_tesh!F110/RES_summary!F$19</f>
        <v>0.79073312625746894</v>
      </c>
      <c r="G110" s="99">
        <f>RES_hhdet_tesh!G110/RES_summary!G$19</f>
        <v>1.0685578226443628</v>
      </c>
      <c r="H110" s="99">
        <f>RES_hhdet_tesh!H110/RES_summary!H$19</f>
        <v>1.2754077416229355</v>
      </c>
      <c r="I110" s="99">
        <f>RES_hhdet_tesh!I110/RES_summary!I$19</f>
        <v>0.86771498020593774</v>
      </c>
      <c r="J110" s="99">
        <f>RES_hhdet_tesh!J110/RES_summary!J$19</f>
        <v>1.1776543307220704</v>
      </c>
      <c r="K110" s="99">
        <f>RES_hhdet_tesh!K110/RES_summary!K$19</f>
        <v>2.0540370255286624</v>
      </c>
      <c r="L110" s="99">
        <f>RES_hhdet_tesh!L110/RES_summary!L$19</f>
        <v>2.1277112336592965</v>
      </c>
      <c r="M110" s="99">
        <f>RES_hhdet_tesh!M110/RES_summary!M$19</f>
        <v>2.1337538830484353</v>
      </c>
      <c r="N110" s="99">
        <f>RES_hhdet_tesh!N110/RES_summary!N$19</f>
        <v>2.1823832380673065</v>
      </c>
      <c r="O110" s="99">
        <f>RES_hhdet_tesh!O110/RES_summary!O$19</f>
        <v>2.1212976553077421</v>
      </c>
      <c r="P110" s="99">
        <f>RES_hhdet_tesh!P110/RES_summary!P$19</f>
        <v>1.688097524220963</v>
      </c>
      <c r="Q110" s="99">
        <f>RES_hhdet_tesh!Q110/RES_summary!Q$19</f>
        <v>2.6010096996305587</v>
      </c>
      <c r="R110" s="99">
        <f>RES_hhdet_tesh!R110/RES_summary!R$19</f>
        <v>2.3016072444091362</v>
      </c>
      <c r="S110" s="99">
        <f>RES_hhdet_tesh!S110/RES_summary!S$19</f>
        <v>2.3856415062521501</v>
      </c>
      <c r="T110" s="99">
        <f>RES_hhdet_tesh!T110/RES_summary!T$19</f>
        <v>1.9955380759200241</v>
      </c>
      <c r="U110" s="99">
        <f>RES_hhdet_tesh!U110/RES_summary!U$19</f>
        <v>1.6704235817731934</v>
      </c>
      <c r="V110" s="99">
        <f>RES_hhdet_tesh!V110/RES_summary!V$19</f>
        <v>1.5584551092644634</v>
      </c>
      <c r="W110" s="99">
        <f>RES_hhdet_tesh!W110/RES_summary!W$19</f>
        <v>1.487970725673718</v>
      </c>
      <c r="DA110" s="63" t="s">
        <v>3017</v>
      </c>
    </row>
    <row r="111" spans="1:105" ht="12" customHeight="1" x14ac:dyDescent="0.25">
      <c r="A111" s="121" t="s">
        <v>55</v>
      </c>
      <c r="B111" s="123">
        <v>6.9494087441244927</v>
      </c>
      <c r="C111" s="123">
        <v>7.5918512619108602</v>
      </c>
      <c r="D111" s="123">
        <v>7.3773626659740952</v>
      </c>
      <c r="E111" s="123">
        <v>6.9962838705588579</v>
      </c>
      <c r="F111" s="123">
        <v>6.9531174914914651</v>
      </c>
      <c r="G111" s="123">
        <v>7.176322517743241</v>
      </c>
      <c r="H111" s="123">
        <v>7.4284585720223397</v>
      </c>
      <c r="I111" s="123">
        <v>7.4205311730643357</v>
      </c>
      <c r="J111" s="123">
        <v>7.6561389975354714</v>
      </c>
      <c r="K111" s="123">
        <v>7.6469947706182486</v>
      </c>
      <c r="L111" s="123">
        <v>7.1661989495609992</v>
      </c>
      <c r="M111" s="123">
        <v>7.8597681173957064</v>
      </c>
      <c r="N111" s="123">
        <v>7.7610561671052345</v>
      </c>
      <c r="O111" s="123">
        <v>7.8723685650842556</v>
      </c>
      <c r="P111" s="123">
        <v>8.2291333653544694</v>
      </c>
      <c r="Q111" s="123">
        <v>7.7422742695902356</v>
      </c>
      <c r="R111" s="123">
        <v>8.7471853857973745</v>
      </c>
      <c r="S111" s="123">
        <v>8.6793740016953116</v>
      </c>
      <c r="T111" s="123">
        <v>8.5074450207124936</v>
      </c>
      <c r="U111" s="123">
        <v>8.9412919294895232</v>
      </c>
      <c r="V111" s="123">
        <v>9.0205635192419713</v>
      </c>
      <c r="W111" s="123">
        <v>9.0700396182697975</v>
      </c>
      <c r="DA111" s="130" t="s">
        <v>3018</v>
      </c>
    </row>
    <row r="112" spans="1:105" ht="12" customHeight="1" x14ac:dyDescent="0.25">
      <c r="A112" s="97" t="s">
        <v>130</v>
      </c>
      <c r="B112" s="99">
        <v>7.1445771065276986</v>
      </c>
      <c r="C112" s="99">
        <v>7.4300630312707385</v>
      </c>
      <c r="D112" s="99">
        <v>7.3818878707247793</v>
      </c>
      <c r="E112" s="99">
        <v>7.0517964163206113</v>
      </c>
      <c r="F112" s="99">
        <v>6.9581439465436139</v>
      </c>
      <c r="G112" s="99">
        <v>7.1867053321962748</v>
      </c>
      <c r="H112" s="99">
        <v>7.3322058255365681</v>
      </c>
      <c r="I112" s="99">
        <v>7.3655042154001418</v>
      </c>
      <c r="J112" s="99">
        <v>7.727588217958461</v>
      </c>
      <c r="K112" s="99">
        <v>7.8444161932360874</v>
      </c>
      <c r="L112" s="99">
        <v>6.9589771957172504</v>
      </c>
      <c r="M112" s="99">
        <v>7.795523158216132</v>
      </c>
      <c r="N112" s="99">
        <v>7.7283114969703597</v>
      </c>
      <c r="O112" s="99">
        <v>7.9326138295642563</v>
      </c>
      <c r="P112" s="99">
        <v>8.2556778233827135</v>
      </c>
      <c r="Q112" s="99">
        <v>7.7325514281790975</v>
      </c>
      <c r="R112" s="99">
        <v>9.0278205567259757</v>
      </c>
      <c r="S112" s="99">
        <v>8.7211404052125818</v>
      </c>
      <c r="T112" s="99">
        <v>8.381596364028022</v>
      </c>
      <c r="U112" s="99">
        <v>8.9576121630251997</v>
      </c>
      <c r="V112" s="99">
        <v>9.0738334460943104</v>
      </c>
      <c r="W112" s="99">
        <v>9.0152065826763135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8.229964385717345</v>
      </c>
      <c r="Q113" s="99">
        <v>8.7952797160881833</v>
      </c>
      <c r="R113" s="99">
        <v>10.537674947104854</v>
      </c>
      <c r="S113" s="99">
        <v>10.330757649082475</v>
      </c>
      <c r="T113" s="99">
        <v>9.5039919022363772</v>
      </c>
      <c r="U113" s="99">
        <v>9.698117492237893</v>
      </c>
      <c r="V113" s="99">
        <v>9.9506859514449424</v>
      </c>
      <c r="W113" s="99">
        <v>10.133949474680886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0.80016665988804425</v>
      </c>
      <c r="Q114" s="102">
        <v>7.4915153997416759E-2</v>
      </c>
      <c r="R114" s="102">
        <v>8.7497730443050259E-2</v>
      </c>
      <c r="S114" s="102">
        <v>8.4572591343306205E-2</v>
      </c>
      <c r="T114" s="102">
        <v>8.1315734572220577E-2</v>
      </c>
      <c r="U114" s="102">
        <v>8.6951374688906222E-2</v>
      </c>
      <c r="V114" s="102">
        <v>8.8167788367187291E-2</v>
      </c>
      <c r="W114" s="102">
        <v>8.7673587443513182E-2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7.4297977258293004</v>
      </c>
      <c r="Q115" s="105">
        <v>8.7203645620907668</v>
      </c>
      <c r="R115" s="105">
        <v>10.450177216661805</v>
      </c>
      <c r="S115" s="105">
        <v>10.246185057739165</v>
      </c>
      <c r="T115" s="105">
        <v>9.4226761676641573</v>
      </c>
      <c r="U115" s="105">
        <v>9.6111661175489864</v>
      </c>
      <c r="V115" s="105">
        <v>9.8625181630777554</v>
      </c>
      <c r="W115" s="105">
        <v>10.046275887237371</v>
      </c>
      <c r="DA115" s="132" t="s">
        <v>3022</v>
      </c>
    </row>
    <row r="116" spans="1:105" ht="12" customHeight="1" x14ac:dyDescent="0.25">
      <c r="A116" s="106" t="s">
        <v>122</v>
      </c>
      <c r="B116" s="102">
        <v>6.524041800425195</v>
      </c>
      <c r="C116" s="102">
        <v>7.9478794556765635</v>
      </c>
      <c r="D116" s="102">
        <v>7.3673718596743756</v>
      </c>
      <c r="E116" s="102">
        <v>6.8719910124735115</v>
      </c>
      <c r="F116" s="102">
        <v>6.9416156572062224</v>
      </c>
      <c r="G116" s="102">
        <v>7.1536528244778363</v>
      </c>
      <c r="H116" s="102">
        <v>7.6501018561727294</v>
      </c>
      <c r="I116" s="102">
        <v>7.5496210459811293</v>
      </c>
      <c r="J116" s="102">
        <v>7.4931997634572216</v>
      </c>
      <c r="K116" s="102">
        <v>7.2559860222520856</v>
      </c>
      <c r="L116" s="102">
        <v>7.6643896843385528</v>
      </c>
      <c r="M116" s="102">
        <v>8.0045180497456592</v>
      </c>
      <c r="N116" s="102">
        <v>7.8325859839169638</v>
      </c>
      <c r="O116" s="102">
        <v>7.7233723354192927</v>
      </c>
      <c r="P116" s="102">
        <v>8.1543868812425977</v>
      </c>
      <c r="Q116" s="102">
        <v>7.7224821648983433</v>
      </c>
      <c r="R116" s="102">
        <v>8.0771522415474735</v>
      </c>
      <c r="S116" s="102">
        <v>8.5156017535109552</v>
      </c>
      <c r="T116" s="102">
        <v>8.7431650169844364</v>
      </c>
      <c r="U116" s="102">
        <v>8.8864958922410757</v>
      </c>
      <c r="V116" s="102">
        <v>8.9063124452333575</v>
      </c>
      <c r="W116" s="102">
        <v>9.1631049397021727</v>
      </c>
      <c r="DA116" s="131" t="s">
        <v>3023</v>
      </c>
    </row>
    <row r="117" spans="1:105" ht="12" customHeight="1" x14ac:dyDescent="0.25">
      <c r="A117" s="107" t="s">
        <v>121</v>
      </c>
      <c r="B117" s="105">
        <v>6.5240418004251941</v>
      </c>
      <c r="C117" s="105">
        <v>7.9472379577849459</v>
      </c>
      <c r="D117" s="105">
        <v>7.3678074299715384</v>
      </c>
      <c r="E117" s="105">
        <v>6.8733917518751975</v>
      </c>
      <c r="F117" s="105">
        <v>6.9418206532645712</v>
      </c>
      <c r="G117" s="105">
        <v>7.1503995370089841</v>
      </c>
      <c r="H117" s="105">
        <v>7.6460240538849247</v>
      </c>
      <c r="I117" s="105">
        <v>7.5452885988662191</v>
      </c>
      <c r="J117" s="105">
        <v>7.4906375995035033</v>
      </c>
      <c r="K117" s="105">
        <v>7.2681234883208496</v>
      </c>
      <c r="L117" s="105">
        <v>7.6739679822497626</v>
      </c>
      <c r="M117" s="105">
        <v>8.0091487845384943</v>
      </c>
      <c r="N117" s="105">
        <v>7.8447249382776612</v>
      </c>
      <c r="O117" s="105">
        <v>7.7352173378590248</v>
      </c>
      <c r="P117" s="105">
        <v>8.1895548927018851</v>
      </c>
      <c r="Q117" s="105">
        <v>7.7762604390937122</v>
      </c>
      <c r="R117" s="105">
        <v>8.1566354084273787</v>
      </c>
      <c r="S117" s="105">
        <v>8.586589536033344</v>
      </c>
      <c r="T117" s="105">
        <v>8.7861609646857453</v>
      </c>
      <c r="U117" s="105">
        <v>8.9113805169159974</v>
      </c>
      <c r="V117" s="105">
        <v>8.925887910492726</v>
      </c>
      <c r="W117" s="105">
        <v>9.1258478550447908</v>
      </c>
      <c r="DA117" s="132" t="s">
        <v>3024</v>
      </c>
    </row>
    <row r="118" spans="1:105" ht="12" customHeight="1" x14ac:dyDescent="0.25">
      <c r="A118" s="108" t="s">
        <v>53</v>
      </c>
      <c r="B118" s="99">
        <v>0.71398699789237585</v>
      </c>
      <c r="C118" s="99">
        <v>1.7239952829499776</v>
      </c>
      <c r="D118" s="99">
        <v>0.67357238681488441</v>
      </c>
      <c r="E118" s="99">
        <v>0.39694445783534316</v>
      </c>
      <c r="F118" s="99">
        <v>0.54081411345191677</v>
      </c>
      <c r="G118" s="99">
        <v>0.55623748290074937</v>
      </c>
      <c r="H118" s="99">
        <v>0.80345322578208445</v>
      </c>
      <c r="I118" s="99">
        <v>0.6759450725718229</v>
      </c>
      <c r="J118" s="99">
        <v>0.63612564642508285</v>
      </c>
      <c r="K118" s="99">
        <v>0.58664712286737242</v>
      </c>
      <c r="L118" s="99">
        <v>0.60172397700070457</v>
      </c>
      <c r="M118" s="99">
        <v>0.88941010646211349</v>
      </c>
      <c r="N118" s="99">
        <v>0.62888100828599414</v>
      </c>
      <c r="O118" s="99">
        <v>0.41429659046442513</v>
      </c>
      <c r="P118" s="99">
        <v>0.8109072522082128</v>
      </c>
      <c r="Q118" s="99">
        <v>0.22526694974211958</v>
      </c>
      <c r="R118" s="99">
        <v>0.3307649497383085</v>
      </c>
      <c r="S118" s="99">
        <v>0.58420040134727946</v>
      </c>
      <c r="T118" s="99">
        <v>0.67437966698822049</v>
      </c>
      <c r="U118" s="99">
        <v>0.85523678745853604</v>
      </c>
      <c r="V118" s="99">
        <v>0.70747678971759276</v>
      </c>
      <c r="W118" s="99">
        <v>0.58737756083810844</v>
      </c>
      <c r="DA118" s="63" t="s">
        <v>3025</v>
      </c>
    </row>
    <row r="119" spans="1:105" ht="12" customHeight="1" x14ac:dyDescent="0.25">
      <c r="A119" s="108" t="s">
        <v>52</v>
      </c>
      <c r="B119" s="99">
        <v>5.810054802532818</v>
      </c>
      <c r="C119" s="99">
        <v>6.2232426748349683</v>
      </c>
      <c r="D119" s="99">
        <v>6.6942350431566542</v>
      </c>
      <c r="E119" s="99">
        <v>6.4764472940398532</v>
      </c>
      <c r="F119" s="99">
        <v>6.4010065398126539</v>
      </c>
      <c r="G119" s="99">
        <v>6.5941620541082342</v>
      </c>
      <c r="H119" s="99">
        <v>6.8425708281028399</v>
      </c>
      <c r="I119" s="99">
        <v>6.8693435262943945</v>
      </c>
      <c r="J119" s="99">
        <v>6.8545119530784211</v>
      </c>
      <c r="K119" s="99">
        <v>6.6814763654534772</v>
      </c>
      <c r="L119" s="99">
        <v>7.0722440052490594</v>
      </c>
      <c r="M119" s="99">
        <v>7.1197386780763807</v>
      </c>
      <c r="N119" s="99">
        <v>7.2158439299916672</v>
      </c>
      <c r="O119" s="99">
        <v>7.3209207473946005</v>
      </c>
      <c r="P119" s="99">
        <v>7.3786476404936723</v>
      </c>
      <c r="Q119" s="99">
        <v>7.5509934893515922</v>
      </c>
      <c r="R119" s="99">
        <v>7.8258704586890691</v>
      </c>
      <c r="S119" s="99">
        <v>8.0023891346860641</v>
      </c>
      <c r="T119" s="99">
        <v>8.1117812976975241</v>
      </c>
      <c r="U119" s="99">
        <v>8.056143729457462</v>
      </c>
      <c r="V119" s="99">
        <v>8.2184111207751336</v>
      </c>
      <c r="W119" s="99">
        <v>8.5384702942066824</v>
      </c>
      <c r="DA119" s="63" t="s">
        <v>3026</v>
      </c>
    </row>
    <row r="120" spans="1:105" ht="12" customHeight="1" x14ac:dyDescent="0.25">
      <c r="A120" s="121" t="s">
        <v>54</v>
      </c>
      <c r="B120" s="123">
        <v>4.0359418966838865</v>
      </c>
      <c r="C120" s="123">
        <v>4.4928280187951994</v>
      </c>
      <c r="D120" s="123">
        <v>4.4703418717496808</v>
      </c>
      <c r="E120" s="123">
        <v>4.558701543307123</v>
      </c>
      <c r="F120" s="123">
        <v>4.5389999146386995</v>
      </c>
      <c r="G120" s="123">
        <v>4.6626625607967878</v>
      </c>
      <c r="H120" s="123">
        <v>5.324722692600222</v>
      </c>
      <c r="I120" s="123">
        <v>5.2749935570052306</v>
      </c>
      <c r="J120" s="123">
        <v>5.1858617608490762</v>
      </c>
      <c r="K120" s="123">
        <v>4.9794774935457919</v>
      </c>
      <c r="L120" s="123">
        <v>5.1681225408303719</v>
      </c>
      <c r="M120" s="123">
        <v>4.7956593427746261</v>
      </c>
      <c r="N120" s="123">
        <v>4.6147684693250728</v>
      </c>
      <c r="O120" s="123">
        <v>4.0462815515352091</v>
      </c>
      <c r="P120" s="123">
        <v>4.5250417108939187</v>
      </c>
      <c r="Q120" s="123">
        <v>4.4465703245695893</v>
      </c>
      <c r="R120" s="123">
        <v>4.4790838339835028</v>
      </c>
      <c r="S120" s="123">
        <v>4.5743989500587467</v>
      </c>
      <c r="T120" s="123">
        <v>4.9488479048748895</v>
      </c>
      <c r="U120" s="123">
        <v>4.6414784822492487</v>
      </c>
      <c r="V120" s="123">
        <v>4.6070567341987791</v>
      </c>
      <c r="W120" s="123">
        <v>4.7021095968011029</v>
      </c>
      <c r="DA120" s="130" t="s">
        <v>3027</v>
      </c>
    </row>
    <row r="121" spans="1:105" ht="12" customHeight="1" x14ac:dyDescent="0.25">
      <c r="A121" s="97" t="s">
        <v>50</v>
      </c>
      <c r="B121" s="99">
        <v>4.1945652494251631</v>
      </c>
      <c r="C121" s="99">
        <v>4.3124576571701798</v>
      </c>
      <c r="D121" s="99">
        <v>4.4500281279142229</v>
      </c>
      <c r="E121" s="99">
        <v>4.5361569443556355</v>
      </c>
      <c r="F121" s="99">
        <v>4.6568376995604286</v>
      </c>
      <c r="G121" s="99">
        <v>4.8319263836786375</v>
      </c>
      <c r="H121" s="99">
        <v>5.003101726219608</v>
      </c>
      <c r="I121" s="99">
        <v>5.1811035592675445</v>
      </c>
      <c r="J121" s="99">
        <v>5.2105878388635949</v>
      </c>
      <c r="K121" s="99">
        <v>5.0826141249048291</v>
      </c>
      <c r="L121" s="99">
        <v>5.0235589613049498</v>
      </c>
      <c r="M121" s="99">
        <v>4.7518900735294567</v>
      </c>
      <c r="N121" s="99">
        <v>4.5678523617512399</v>
      </c>
      <c r="O121" s="99">
        <v>4.4271441567657135</v>
      </c>
      <c r="P121" s="99">
        <v>4.392794326666003</v>
      </c>
      <c r="Q121" s="99">
        <v>4.441468594131166</v>
      </c>
      <c r="R121" s="99">
        <v>4.5495487162579753</v>
      </c>
      <c r="S121" s="99">
        <v>4.7148938282562334</v>
      </c>
      <c r="T121" s="99">
        <v>4.9949897439570901</v>
      </c>
      <c r="U121" s="99">
        <v>4.4896343219640693</v>
      </c>
      <c r="V121" s="99">
        <v>4.4842354805093443</v>
      </c>
      <c r="W121" s="99">
        <v>4.7872002489269345</v>
      </c>
      <c r="DA121" s="63" t="s">
        <v>3028</v>
      </c>
    </row>
    <row r="122" spans="1:105" ht="12" customHeight="1" x14ac:dyDescent="0.25">
      <c r="A122" s="109" t="s">
        <v>120</v>
      </c>
      <c r="B122" s="110">
        <v>3.9590048214021891</v>
      </c>
      <c r="C122" s="110">
        <v>4.5748145468065724</v>
      </c>
      <c r="D122" s="110">
        <v>4.4794127888082809</v>
      </c>
      <c r="E122" s="110">
        <v>4.5683635142863324</v>
      </c>
      <c r="F122" s="110">
        <v>4.4907576000063125</v>
      </c>
      <c r="G122" s="110">
        <v>4.5970296498834164</v>
      </c>
      <c r="H122" s="110">
        <v>5.4340738211696316</v>
      </c>
      <c r="I122" s="110">
        <v>5.3056765628018612</v>
      </c>
      <c r="J122" s="110">
        <v>5.1780451297348087</v>
      </c>
      <c r="K122" s="110">
        <v>4.9477431454353171</v>
      </c>
      <c r="L122" s="110">
        <v>5.2119579488154999</v>
      </c>
      <c r="M122" s="110">
        <v>4.8093372394137406</v>
      </c>
      <c r="N122" s="110">
        <v>4.6280937543164571</v>
      </c>
      <c r="O122" s="110">
        <v>3.9468340935027988</v>
      </c>
      <c r="P122" s="110">
        <v>4.5558294617194655</v>
      </c>
      <c r="Q122" s="110">
        <v>4.4476635525206802</v>
      </c>
      <c r="R122" s="110">
        <v>4.4647815558980897</v>
      </c>
      <c r="S122" s="110">
        <v>4.5447467647105331</v>
      </c>
      <c r="T122" s="110">
        <v>4.938994699654212</v>
      </c>
      <c r="U122" s="110">
        <v>4.6731126823086608</v>
      </c>
      <c r="V122" s="110">
        <v>4.6325119163105786</v>
      </c>
      <c r="W122" s="110">
        <v>4.6856124295522168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3031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3032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</v>
      </c>
      <c r="C129" s="99">
        <f>RES_hhdet_tesh!C129/RES_summary!C$19</f>
        <v>0</v>
      </c>
      <c r="D129" s="99">
        <f>RES_hhdet_tesh!D129/RES_summary!D$19</f>
        <v>0</v>
      </c>
      <c r="E129" s="99">
        <f>RES_hhdet_tesh!E129/RES_summary!E$19</f>
        <v>0</v>
      </c>
      <c r="F129" s="99">
        <f>RES_hhdet_tesh!F129/RES_summary!F$19</f>
        <v>0</v>
      </c>
      <c r="G129" s="99">
        <f>RES_hhdet_tesh!G129/RES_summary!G$19</f>
        <v>0</v>
      </c>
      <c r="H129" s="99">
        <f>RES_hhdet_tesh!H129/RES_summary!H$19</f>
        <v>0</v>
      </c>
      <c r="I129" s="99">
        <f>RES_hhdet_tesh!I129/RES_summary!I$19</f>
        <v>0</v>
      </c>
      <c r="J129" s="99">
        <f>RES_hhdet_tesh!J129/RES_summary!J$19</f>
        <v>0</v>
      </c>
      <c r="K129" s="99">
        <f>RES_hhdet_tesh!K129/RES_summary!K$19</f>
        <v>0</v>
      </c>
      <c r="L129" s="99">
        <f>RES_hhdet_tesh!L129/RES_summary!L$19</f>
        <v>0</v>
      </c>
      <c r="M129" s="99">
        <f>RES_hhdet_tesh!M129/RES_summary!M$19</f>
        <v>0</v>
      </c>
      <c r="N129" s="99">
        <f>RES_hhdet_tesh!N129/RES_summary!N$19</f>
        <v>0</v>
      </c>
      <c r="O129" s="99">
        <f>RES_hhdet_tesh!O129/RES_summary!O$19</f>
        <v>0</v>
      </c>
      <c r="P129" s="99">
        <f>RES_hhdet_tesh!P129/RES_summary!P$19</f>
        <v>0</v>
      </c>
      <c r="Q129" s="99">
        <f>RES_hhdet_tesh!Q129/RES_summary!Q$19</f>
        <v>0</v>
      </c>
      <c r="R129" s="99">
        <f>RES_hhdet_tesh!R129/RES_summary!R$19</f>
        <v>0</v>
      </c>
      <c r="S129" s="99">
        <f>RES_hhdet_tesh!S129/RES_summary!S$19</f>
        <v>0</v>
      </c>
      <c r="T129" s="99">
        <f>RES_hhdet_tesh!T129/RES_summary!T$19</f>
        <v>0</v>
      </c>
      <c r="U129" s="99">
        <f>RES_hhdet_tesh!U129/RES_summary!U$19</f>
        <v>0</v>
      </c>
      <c r="V129" s="99">
        <f>RES_hhdet_tesh!V129/RES_summary!V$19</f>
        <v>0</v>
      </c>
      <c r="W129" s="99">
        <f>RES_hhdet_tesh!W129/RES_summary!W$19</f>
        <v>0</v>
      </c>
      <c r="DA129" s="63" t="s">
        <v>3035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3036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3040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3044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3045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3046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37.274779486961187</v>
      </c>
      <c r="C143" s="118">
        <f t="shared" si="49"/>
        <v>46.664590816981772</v>
      </c>
      <c r="D143" s="118">
        <f t="shared" si="49"/>
        <v>43.893928786311662</v>
      </c>
      <c r="E143" s="118">
        <f t="shared" si="49"/>
        <v>48.656349716289391</v>
      </c>
      <c r="F143" s="118">
        <f t="shared" si="49"/>
        <v>48.704219646567864</v>
      </c>
      <c r="G143" s="118">
        <f t="shared" si="49"/>
        <v>51.61630547873591</v>
      </c>
      <c r="H143" s="118">
        <f t="shared" si="49"/>
        <v>54.852262252633707</v>
      </c>
      <c r="I143" s="118">
        <f t="shared" si="49"/>
        <v>52.692167213997692</v>
      </c>
      <c r="J143" s="118">
        <f t="shared" si="49"/>
        <v>49.9592604673376</v>
      </c>
      <c r="K143" s="118">
        <f t="shared" si="49"/>
        <v>50.935913327236406</v>
      </c>
      <c r="L143" s="118">
        <f t="shared" si="49"/>
        <v>56.464974763013508</v>
      </c>
      <c r="M143" s="118">
        <f t="shared" si="49"/>
        <v>51.869767107430114</v>
      </c>
      <c r="N143" s="118">
        <f t="shared" si="49"/>
        <v>50.777322253468924</v>
      </c>
      <c r="O143" s="118">
        <f t="shared" si="49"/>
        <v>47.61396894902029</v>
      </c>
      <c r="P143" s="118">
        <f t="shared" si="49"/>
        <v>46.405081581655907</v>
      </c>
      <c r="Q143" s="118">
        <f t="shared" si="49"/>
        <v>48.20423932550117</v>
      </c>
      <c r="R143" s="118">
        <f t="shared" ref="R143:V143" si="50">R144+R146+R148+R157</f>
        <v>48.088128647791244</v>
      </c>
      <c r="S143" s="118">
        <f t="shared" si="50"/>
        <v>50.521346086479689</v>
      </c>
      <c r="T143" s="118">
        <f t="shared" si="50"/>
        <v>51.175406455302749</v>
      </c>
      <c r="U143" s="118">
        <f t="shared" si="50"/>
        <v>50.640733680616904</v>
      </c>
      <c r="V143" s="118">
        <f t="shared" si="50"/>
        <v>50.633935929961012</v>
      </c>
      <c r="W143" s="118">
        <f t="shared" ref="W143" si="51">W144+W146+W148+W157</f>
        <v>51.84165558396802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21.757831479311186</v>
      </c>
      <c r="C144" s="123">
        <f t="shared" si="52"/>
        <v>30.559584799253571</v>
      </c>
      <c r="D144" s="123">
        <f t="shared" si="52"/>
        <v>29.159773162249543</v>
      </c>
      <c r="E144" s="123">
        <f t="shared" si="52"/>
        <v>31.27633374024149</v>
      </c>
      <c r="F144" s="123">
        <f t="shared" si="52"/>
        <v>33.083086311602614</v>
      </c>
      <c r="G144" s="123">
        <f t="shared" si="52"/>
        <v>35.332824187719069</v>
      </c>
      <c r="H144" s="123">
        <f t="shared" si="52"/>
        <v>37.335398274128224</v>
      </c>
      <c r="I144" s="123">
        <f t="shared" si="52"/>
        <v>36.990259935298027</v>
      </c>
      <c r="J144" s="123">
        <f t="shared" si="52"/>
        <v>34.080559238899909</v>
      </c>
      <c r="K144" s="123">
        <f t="shared" si="52"/>
        <v>34.223207035839145</v>
      </c>
      <c r="L144" s="123">
        <f t="shared" si="52"/>
        <v>39.621897777698187</v>
      </c>
      <c r="M144" s="123">
        <f t="shared" si="52"/>
        <v>34.922158083242863</v>
      </c>
      <c r="N144" s="123">
        <f t="shared" si="52"/>
        <v>33.528196657229493</v>
      </c>
      <c r="O144" s="123">
        <f t="shared" si="52"/>
        <v>30.673981258058511</v>
      </c>
      <c r="P144" s="123">
        <f t="shared" si="52"/>
        <v>29.73520627757669</v>
      </c>
      <c r="Q144" s="123">
        <f t="shared" si="52"/>
        <v>29.697789024459446</v>
      </c>
      <c r="R144" s="123">
        <f t="shared" si="52"/>
        <v>28.890528857382364</v>
      </c>
      <c r="S144" s="123">
        <f t="shared" si="52"/>
        <v>29.426134397350996</v>
      </c>
      <c r="T144" s="123">
        <f t="shared" si="52"/>
        <v>30.61797606656064</v>
      </c>
      <c r="U144" s="123">
        <f t="shared" si="52"/>
        <v>30.506351560786779</v>
      </c>
      <c r="V144" s="123">
        <f t="shared" si="52"/>
        <v>30.24034197870763</v>
      </c>
      <c r="W144" s="123">
        <f t="shared" si="52"/>
        <v>30.934109053619736</v>
      </c>
      <c r="DA144" s="130" t="s">
        <v>3049</v>
      </c>
    </row>
    <row r="145" spans="1:105" ht="12" customHeight="1" x14ac:dyDescent="0.25">
      <c r="A145" s="97" t="s">
        <v>53</v>
      </c>
      <c r="B145" s="99">
        <v>21.757831479311186</v>
      </c>
      <c r="C145" s="99">
        <v>30.559584799253571</v>
      </c>
      <c r="D145" s="99">
        <v>29.159773162249543</v>
      </c>
      <c r="E145" s="99">
        <v>31.27633374024149</v>
      </c>
      <c r="F145" s="99">
        <v>33.083086311602614</v>
      </c>
      <c r="G145" s="99">
        <v>35.332824187719069</v>
      </c>
      <c r="H145" s="99">
        <v>37.335398274128224</v>
      </c>
      <c r="I145" s="99">
        <v>36.990259935298027</v>
      </c>
      <c r="J145" s="99">
        <v>34.080559238899909</v>
      </c>
      <c r="K145" s="99">
        <v>34.223207035839145</v>
      </c>
      <c r="L145" s="99">
        <v>39.621897777698187</v>
      </c>
      <c r="M145" s="99">
        <v>34.922158083242863</v>
      </c>
      <c r="N145" s="99">
        <v>33.528196657229493</v>
      </c>
      <c r="O145" s="99">
        <v>30.673981258058511</v>
      </c>
      <c r="P145" s="99">
        <v>29.73520627757669</v>
      </c>
      <c r="Q145" s="99">
        <v>29.697789024459446</v>
      </c>
      <c r="R145" s="99">
        <v>28.890528857382364</v>
      </c>
      <c r="S145" s="99">
        <v>29.426134397350996</v>
      </c>
      <c r="T145" s="99">
        <v>30.61797606656064</v>
      </c>
      <c r="U145" s="99">
        <v>30.506351560786779</v>
      </c>
      <c r="V145" s="99">
        <v>30.24034197870763</v>
      </c>
      <c r="W145" s="99">
        <v>30.934109053619736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4.2090532043021698</v>
      </c>
      <c r="C146" s="123">
        <f t="shared" si="53"/>
        <v>4.1261206337023308</v>
      </c>
      <c r="D146" s="123">
        <f t="shared" si="53"/>
        <v>2.8889924770895239</v>
      </c>
      <c r="E146" s="123">
        <f t="shared" si="53"/>
        <v>5.811523370667814</v>
      </c>
      <c r="F146" s="123">
        <f t="shared" si="53"/>
        <v>4.0143587031045183</v>
      </c>
      <c r="G146" s="123">
        <f t="shared" si="53"/>
        <v>4.2494082691094759</v>
      </c>
      <c r="H146" s="123">
        <f t="shared" si="53"/>
        <v>4.7652269447830466</v>
      </c>
      <c r="I146" s="123">
        <f t="shared" si="53"/>
        <v>2.9468434005630977</v>
      </c>
      <c r="J146" s="123">
        <f t="shared" si="53"/>
        <v>3.1969953351538107</v>
      </c>
      <c r="K146" s="123">
        <f t="shared" si="53"/>
        <v>4.4210611248843703</v>
      </c>
      <c r="L146" s="123">
        <f t="shared" si="53"/>
        <v>4.0100552692412013</v>
      </c>
      <c r="M146" s="123">
        <f t="shared" si="53"/>
        <v>4.2430170797383839</v>
      </c>
      <c r="N146" s="123">
        <f t="shared" si="53"/>
        <v>4.8204844808507366</v>
      </c>
      <c r="O146" s="123">
        <f t="shared" si="53"/>
        <v>4.9575900838349867</v>
      </c>
      <c r="P146" s="123">
        <f t="shared" si="53"/>
        <v>3.9740598137602561</v>
      </c>
      <c r="Q146" s="123">
        <f t="shared" si="53"/>
        <v>6.1881119229125812</v>
      </c>
      <c r="R146" s="123">
        <f t="shared" si="53"/>
        <v>6.4887837425676036</v>
      </c>
      <c r="S146" s="123">
        <f t="shared" si="53"/>
        <v>7.8595399681836051</v>
      </c>
      <c r="T146" s="123">
        <f t="shared" si="53"/>
        <v>6.8048495708657946</v>
      </c>
      <c r="U146" s="123">
        <f t="shared" si="53"/>
        <v>6.8034464421801912</v>
      </c>
      <c r="V146" s="123">
        <f t="shared" si="53"/>
        <v>7.0404597321259379</v>
      </c>
      <c r="W146" s="123">
        <f t="shared" si="53"/>
        <v>6.9968707569866249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4.2090532043021698</v>
      </c>
      <c r="C147" s="99">
        <f>RES_hhdet_tesh!C147/RES_summary!C$19</f>
        <v>4.1261206337023308</v>
      </c>
      <c r="D147" s="99">
        <f>RES_hhdet_tesh!D147/RES_summary!D$19</f>
        <v>2.8889924770895239</v>
      </c>
      <c r="E147" s="99">
        <f>RES_hhdet_tesh!E147/RES_summary!E$19</f>
        <v>5.811523370667814</v>
      </c>
      <c r="F147" s="99">
        <f>RES_hhdet_tesh!F147/RES_summary!F$19</f>
        <v>4.0143587031045183</v>
      </c>
      <c r="G147" s="99">
        <f>RES_hhdet_tesh!G147/RES_summary!G$19</f>
        <v>4.2494082691094759</v>
      </c>
      <c r="H147" s="99">
        <f>RES_hhdet_tesh!H147/RES_summary!H$19</f>
        <v>4.7652269447830466</v>
      </c>
      <c r="I147" s="99">
        <f>RES_hhdet_tesh!I147/RES_summary!I$19</f>
        <v>2.9468434005630977</v>
      </c>
      <c r="J147" s="99">
        <f>RES_hhdet_tesh!J147/RES_summary!J$19</f>
        <v>3.1969953351538107</v>
      </c>
      <c r="K147" s="99">
        <f>RES_hhdet_tesh!K147/RES_summary!K$19</f>
        <v>4.4210611248843703</v>
      </c>
      <c r="L147" s="99">
        <f>RES_hhdet_tesh!L147/RES_summary!L$19</f>
        <v>4.0100552692412013</v>
      </c>
      <c r="M147" s="99">
        <f>RES_hhdet_tesh!M147/RES_summary!M$19</f>
        <v>4.2430170797383839</v>
      </c>
      <c r="N147" s="99">
        <f>RES_hhdet_tesh!N147/RES_summary!N$19</f>
        <v>4.8204844808507366</v>
      </c>
      <c r="O147" s="99">
        <f>RES_hhdet_tesh!O147/RES_summary!O$19</f>
        <v>4.9575900838349867</v>
      </c>
      <c r="P147" s="99">
        <f>RES_hhdet_tesh!P147/RES_summary!P$19</f>
        <v>3.9740598137602561</v>
      </c>
      <c r="Q147" s="99">
        <f>RES_hhdet_tesh!Q147/RES_summary!Q$19</f>
        <v>6.1881119229125812</v>
      </c>
      <c r="R147" s="99">
        <f>RES_hhdet_tesh!R147/RES_summary!R$19</f>
        <v>6.4887837425676036</v>
      </c>
      <c r="S147" s="99">
        <f>RES_hhdet_tesh!S147/RES_summary!S$19</f>
        <v>7.8595399681836051</v>
      </c>
      <c r="T147" s="99">
        <f>RES_hhdet_tesh!T147/RES_summary!T$19</f>
        <v>6.8048495708657946</v>
      </c>
      <c r="U147" s="99">
        <f>RES_hhdet_tesh!U147/RES_summary!U$19</f>
        <v>6.8034464421801912</v>
      </c>
      <c r="V147" s="99">
        <f>RES_hhdet_tesh!V147/RES_summary!V$19</f>
        <v>7.0404597321259379</v>
      </c>
      <c r="W147" s="99">
        <f>RES_hhdet_tesh!W147/RES_summary!W$19</f>
        <v>6.9968707569866249</v>
      </c>
      <c r="DA147" s="63" t="s">
        <v>3052</v>
      </c>
    </row>
    <row r="148" spans="1:105" ht="12" customHeight="1" x14ac:dyDescent="0.25">
      <c r="A148" s="121" t="s">
        <v>55</v>
      </c>
      <c r="B148" s="123">
        <v>7.2720592123609311</v>
      </c>
      <c r="C148" s="123">
        <v>7.4794607793766197</v>
      </c>
      <c r="D148" s="123">
        <v>7.374095534148883</v>
      </c>
      <c r="E148" s="123">
        <v>7.0091334030695069</v>
      </c>
      <c r="F148" s="123">
        <v>7.0701547400634324</v>
      </c>
      <c r="G148" s="123">
        <v>7.3747992008429337</v>
      </c>
      <c r="H148" s="123">
        <v>7.4251068308919814</v>
      </c>
      <c r="I148" s="123">
        <v>7.4794432541782649</v>
      </c>
      <c r="J148" s="123">
        <v>7.4960269554020398</v>
      </c>
      <c r="K148" s="123">
        <v>7.3123980806840532</v>
      </c>
      <c r="L148" s="123">
        <v>7.6654807159371856</v>
      </c>
      <c r="M148" s="123">
        <v>7.9091231458881799</v>
      </c>
      <c r="N148" s="123">
        <v>7.815149181948958</v>
      </c>
      <c r="O148" s="123">
        <v>7.9204009011944594</v>
      </c>
      <c r="P148" s="123">
        <v>8.1788408851856875</v>
      </c>
      <c r="Q148" s="123">
        <v>7.8720824483994472</v>
      </c>
      <c r="R148" s="123">
        <v>8.2250785647191762</v>
      </c>
      <c r="S148" s="123">
        <v>8.6532462251985169</v>
      </c>
      <c r="T148" s="123">
        <v>8.8016570478784466</v>
      </c>
      <c r="U148" s="123">
        <v>8.6944704009868126</v>
      </c>
      <c r="V148" s="123">
        <v>8.7482578644532936</v>
      </c>
      <c r="W148" s="123">
        <v>9.2062776487330815</v>
      </c>
      <c r="DA148" s="130" t="s">
        <v>3053</v>
      </c>
    </row>
    <row r="149" spans="1:105" ht="12" customHeight="1" x14ac:dyDescent="0.25">
      <c r="A149" s="97" t="s">
        <v>124</v>
      </c>
      <c r="B149" s="99">
        <v>7.3867262521041051</v>
      </c>
      <c r="C149" s="99">
        <v>7.3373417779659125</v>
      </c>
      <c r="D149" s="99">
        <v>7.3778468737788367</v>
      </c>
      <c r="E149" s="99">
        <v>7.0556697087215898</v>
      </c>
      <c r="F149" s="99">
        <v>7.1190859869073027</v>
      </c>
      <c r="G149" s="99">
        <v>7.4895456024670857</v>
      </c>
      <c r="H149" s="99">
        <v>7.2940866137772487</v>
      </c>
      <c r="I149" s="99">
        <v>7.4316112985250911</v>
      </c>
      <c r="J149" s="99">
        <v>7.5005933994820291</v>
      </c>
      <c r="K149" s="99">
        <v>7.3617865363781148</v>
      </c>
      <c r="L149" s="99">
        <v>7.6642541319325872</v>
      </c>
      <c r="M149" s="99">
        <v>7.7973332289292987</v>
      </c>
      <c r="N149" s="99">
        <v>7.778138398953824</v>
      </c>
      <c r="O149" s="99">
        <v>8.1254190991940689</v>
      </c>
      <c r="P149" s="99">
        <v>8.1855264580357527</v>
      </c>
      <c r="Q149" s="99">
        <v>8.0184181976911511</v>
      </c>
      <c r="R149" s="99">
        <v>8.3554326709944178</v>
      </c>
      <c r="S149" s="99">
        <v>8.7898169265526267</v>
      </c>
      <c r="T149" s="99">
        <v>8.8834550765537781</v>
      </c>
      <c r="U149" s="99">
        <v>8.4978083193222833</v>
      </c>
      <c r="V149" s="99">
        <v>8.5831780881848161</v>
      </c>
      <c r="W149" s="99">
        <v>9.3409050457386673</v>
      </c>
      <c r="DA149" s="63" t="s">
        <v>3054</v>
      </c>
    </row>
    <row r="150" spans="1:105" ht="12" customHeight="1" x14ac:dyDescent="0.25">
      <c r="A150" s="97" t="s">
        <v>123</v>
      </c>
      <c r="B150" s="99">
        <v>7.3867262521041059</v>
      </c>
      <c r="C150" s="99">
        <v>7.3382398763152068</v>
      </c>
      <c r="D150" s="99">
        <v>7.378652822937549</v>
      </c>
      <c r="E150" s="99">
        <v>7.0535735338593772</v>
      </c>
      <c r="F150" s="99">
        <v>7.117237671043239</v>
      </c>
      <c r="G150" s="99">
        <v>7.4882454201321069</v>
      </c>
      <c r="H150" s="99">
        <v>7.2935836230324655</v>
      </c>
      <c r="I150" s="99">
        <v>7.4324158110624987</v>
      </c>
      <c r="J150" s="99">
        <v>7.5042508414717419</v>
      </c>
      <c r="K150" s="99">
        <v>7.3665552236799634</v>
      </c>
      <c r="L150" s="99">
        <v>7.6688196163339457</v>
      </c>
      <c r="M150" s="99">
        <v>7.8003886073569859</v>
      </c>
      <c r="N150" s="99">
        <v>7.7799326544414189</v>
      </c>
      <c r="O150" s="99">
        <v>8.1249493768256169</v>
      </c>
      <c r="P150" s="99">
        <v>8.1818277551495679</v>
      </c>
      <c r="Q150" s="99">
        <v>8.0040896794399021</v>
      </c>
      <c r="R150" s="99">
        <v>8.3457180716720902</v>
      </c>
      <c r="S150" s="99">
        <v>8.7832451051498488</v>
      </c>
      <c r="T150" s="99">
        <v>8.8776603570600159</v>
      </c>
      <c r="U150" s="99">
        <v>8.4917095865954639</v>
      </c>
      <c r="V150" s="99">
        <v>8.5782466800480588</v>
      </c>
      <c r="W150" s="99">
        <v>9.3398585025882994</v>
      </c>
      <c r="DA150" s="63" t="s">
        <v>3055</v>
      </c>
    </row>
    <row r="151" spans="1:105" ht="12" customHeight="1" x14ac:dyDescent="0.25">
      <c r="A151" s="100" t="s">
        <v>50</v>
      </c>
      <c r="B151" s="102">
        <v>0.83226941732156101</v>
      </c>
      <c r="C151" s="102">
        <v>1.5994945609573001</v>
      </c>
      <c r="D151" s="102">
        <v>0.67533366824440133</v>
      </c>
      <c r="E151" s="102">
        <v>0.41644423538249581</v>
      </c>
      <c r="F151" s="102">
        <v>0.55863864882302827</v>
      </c>
      <c r="G151" s="102">
        <v>0.5882603910210279</v>
      </c>
      <c r="H151" s="102">
        <v>0.76039481648521212</v>
      </c>
      <c r="I151" s="102">
        <v>0.66408593489912626</v>
      </c>
      <c r="J151" s="102">
        <v>0.63875931841349165</v>
      </c>
      <c r="K151" s="102">
        <v>0.6006229277673385</v>
      </c>
      <c r="L151" s="102">
        <v>0.60621117025519577</v>
      </c>
      <c r="M151" s="102">
        <v>0.87408700614687651</v>
      </c>
      <c r="N151" s="102">
        <v>0.62393038556290759</v>
      </c>
      <c r="O151" s="102">
        <v>0.45874583223957738</v>
      </c>
      <c r="P151" s="102">
        <v>0.8054842509672181</v>
      </c>
      <c r="Q151" s="102">
        <v>0.27292787584637801</v>
      </c>
      <c r="R151" s="102">
        <v>0.37903735975904029</v>
      </c>
      <c r="S151" s="102">
        <v>0.61276802261776253</v>
      </c>
      <c r="T151" s="102">
        <v>0.68862262258608642</v>
      </c>
      <c r="U151" s="102">
        <v>0.79351781242330588</v>
      </c>
      <c r="V151" s="102">
        <v>0.66504987485567346</v>
      </c>
      <c r="W151" s="102">
        <v>0.62232220122344106</v>
      </c>
      <c r="DA151" s="131" t="s">
        <v>3056</v>
      </c>
    </row>
    <row r="152" spans="1:105" ht="12" customHeight="1" x14ac:dyDescent="0.25">
      <c r="A152" s="103" t="s">
        <v>52</v>
      </c>
      <c r="B152" s="105">
        <v>6.5544568347825445</v>
      </c>
      <c r="C152" s="105">
        <v>5.7387453153579058</v>
      </c>
      <c r="D152" s="105">
        <v>6.7033191546931485</v>
      </c>
      <c r="E152" s="105">
        <v>6.6371292984768813</v>
      </c>
      <c r="F152" s="105">
        <v>6.5585990222202115</v>
      </c>
      <c r="G152" s="105">
        <v>6.8999850291110798</v>
      </c>
      <c r="H152" s="105">
        <v>6.533188806547253</v>
      </c>
      <c r="I152" s="105">
        <v>6.7683298761633734</v>
      </c>
      <c r="J152" s="105">
        <v>6.8654915230582505</v>
      </c>
      <c r="K152" s="105">
        <v>6.7659322959126262</v>
      </c>
      <c r="L152" s="105">
        <v>7.0626084460787499</v>
      </c>
      <c r="M152" s="105">
        <v>6.9263016012101097</v>
      </c>
      <c r="N152" s="105">
        <v>7.1560022688785123</v>
      </c>
      <c r="O152" s="105">
        <v>7.6662035445860379</v>
      </c>
      <c r="P152" s="105">
        <v>7.3763435041823486</v>
      </c>
      <c r="Q152" s="105">
        <v>7.7311618035935261</v>
      </c>
      <c r="R152" s="105">
        <v>7.9666807119130496</v>
      </c>
      <c r="S152" s="105">
        <v>8.1704770825320843</v>
      </c>
      <c r="T152" s="105">
        <v>8.1890377344739278</v>
      </c>
      <c r="U152" s="105">
        <v>7.6981917741721579</v>
      </c>
      <c r="V152" s="105">
        <v>7.9131968051923849</v>
      </c>
      <c r="W152" s="105">
        <v>8.7175363013648557</v>
      </c>
      <c r="DA152" s="132" t="s">
        <v>3057</v>
      </c>
    </row>
    <row r="153" spans="1:105" ht="12" customHeight="1" x14ac:dyDescent="0.25">
      <c r="A153" s="106" t="s">
        <v>122</v>
      </c>
      <c r="B153" s="102">
        <v>6.524041800425195</v>
      </c>
      <c r="C153" s="102">
        <v>7.9453136042406509</v>
      </c>
      <c r="D153" s="102">
        <v>7.3637362635108792</v>
      </c>
      <c r="E153" s="102">
        <v>6.8684904731893743</v>
      </c>
      <c r="F153" s="102">
        <v>6.9360564404302654</v>
      </c>
      <c r="G153" s="102">
        <v>7.1464459876037738</v>
      </c>
      <c r="H153" s="102">
        <v>7.6450334080689046</v>
      </c>
      <c r="I153" s="102">
        <v>7.5453674679675782</v>
      </c>
      <c r="J153" s="102">
        <v>7.4878514861933425</v>
      </c>
      <c r="K153" s="102">
        <v>7.2560285658807473</v>
      </c>
      <c r="L153" s="102">
        <v>7.6627362472648226</v>
      </c>
      <c r="M153" s="102">
        <v>8.011627808887356</v>
      </c>
      <c r="N153" s="102">
        <v>7.8486024543238964</v>
      </c>
      <c r="O153" s="102">
        <v>7.738909546019709</v>
      </c>
      <c r="P153" s="102">
        <v>8.1697551759197946</v>
      </c>
      <c r="Q153" s="102">
        <v>7.722332435144331</v>
      </c>
      <c r="R153" s="102">
        <v>8.0762872000084851</v>
      </c>
      <c r="S153" s="102">
        <v>8.496444419103554</v>
      </c>
      <c r="T153" s="102">
        <v>8.714225957671994</v>
      </c>
      <c r="U153" s="102">
        <v>8.8541740462036529</v>
      </c>
      <c r="V153" s="102">
        <v>8.8750291011905063</v>
      </c>
      <c r="W153" s="102">
        <v>9.1171377306360508</v>
      </c>
      <c r="DA153" s="131" t="s">
        <v>3058</v>
      </c>
    </row>
    <row r="154" spans="1:105" ht="12" customHeight="1" x14ac:dyDescent="0.25">
      <c r="A154" s="107" t="s">
        <v>121</v>
      </c>
      <c r="B154" s="105">
        <v>6.5240418004251923</v>
      </c>
      <c r="C154" s="105">
        <v>7.9444751254890775</v>
      </c>
      <c r="D154" s="105">
        <v>7.3622828250425094</v>
      </c>
      <c r="E154" s="105">
        <v>6.8687459142290921</v>
      </c>
      <c r="F154" s="105">
        <v>6.9368286865446311</v>
      </c>
      <c r="G154" s="105">
        <v>7.1472872898218887</v>
      </c>
      <c r="H154" s="105">
        <v>7.6453441691134714</v>
      </c>
      <c r="I154" s="105">
        <v>7.5478527879040591</v>
      </c>
      <c r="J154" s="105">
        <v>7.4971679790567576</v>
      </c>
      <c r="K154" s="105">
        <v>7.2683856767618922</v>
      </c>
      <c r="L154" s="105">
        <v>7.6734581343794579</v>
      </c>
      <c r="M154" s="105">
        <v>8.0132029180518245</v>
      </c>
      <c r="N154" s="105">
        <v>7.8463325018759988</v>
      </c>
      <c r="O154" s="105">
        <v>7.7374659952184777</v>
      </c>
      <c r="P154" s="105">
        <v>8.1759783165003359</v>
      </c>
      <c r="Q154" s="105">
        <v>7.7430625473456445</v>
      </c>
      <c r="R154" s="105">
        <v>8.1177993365004486</v>
      </c>
      <c r="S154" s="105">
        <v>8.5456004985928491</v>
      </c>
      <c r="T154" s="105">
        <v>8.7406899642200706</v>
      </c>
      <c r="U154" s="105">
        <v>8.8520613323898214</v>
      </c>
      <c r="V154" s="105">
        <v>8.8595524924089215</v>
      </c>
      <c r="W154" s="105">
        <v>9.1022535889339036</v>
      </c>
      <c r="DA154" s="132" t="s">
        <v>3059</v>
      </c>
    </row>
    <row r="155" spans="1:105" ht="12" customHeight="1" x14ac:dyDescent="0.25">
      <c r="A155" s="108" t="s">
        <v>53</v>
      </c>
      <c r="B155" s="99">
        <v>0.71398699789237585</v>
      </c>
      <c r="C155" s="99">
        <v>1.723395941408808</v>
      </c>
      <c r="D155" s="99">
        <v>0.67306732185985885</v>
      </c>
      <c r="E155" s="99">
        <v>0.39667615659889455</v>
      </c>
      <c r="F155" s="99">
        <v>0.54042520596051435</v>
      </c>
      <c r="G155" s="99">
        <v>0.55599537775228114</v>
      </c>
      <c r="H155" s="99">
        <v>0.80338178268840121</v>
      </c>
      <c r="I155" s="99">
        <v>0.67617478558048538</v>
      </c>
      <c r="J155" s="99">
        <v>0.63668022430440696</v>
      </c>
      <c r="K155" s="99">
        <v>0.5866682854267089</v>
      </c>
      <c r="L155" s="99">
        <v>0.60168399928788452</v>
      </c>
      <c r="M155" s="99">
        <v>0.88986031501943907</v>
      </c>
      <c r="N155" s="99">
        <v>0.62900988039107808</v>
      </c>
      <c r="O155" s="99">
        <v>0.41441702807289282</v>
      </c>
      <c r="P155" s="99">
        <v>0.80956293688873304</v>
      </c>
      <c r="Q155" s="99">
        <v>0.22430525512418181</v>
      </c>
      <c r="R155" s="99">
        <v>0.32919008329697308</v>
      </c>
      <c r="S155" s="99">
        <v>0.58141165594107624</v>
      </c>
      <c r="T155" s="99">
        <v>0.67088955130801464</v>
      </c>
      <c r="U155" s="99">
        <v>0.84954384810839367</v>
      </c>
      <c r="V155" s="99">
        <v>0.70221896337010681</v>
      </c>
      <c r="W155" s="99">
        <v>0.58585893564315583</v>
      </c>
      <c r="DA155" s="63" t="s">
        <v>3060</v>
      </c>
    </row>
    <row r="156" spans="1:105" ht="12" customHeight="1" x14ac:dyDescent="0.25">
      <c r="A156" s="108" t="s">
        <v>52</v>
      </c>
      <c r="B156" s="99">
        <v>5.810054802532818</v>
      </c>
      <c r="C156" s="99">
        <v>6.2210791840802688</v>
      </c>
      <c r="D156" s="99">
        <v>6.6892155031826501</v>
      </c>
      <c r="E156" s="99">
        <v>6.4720697576301989</v>
      </c>
      <c r="F156" s="99">
        <v>6.3964034805841168</v>
      </c>
      <c r="G156" s="99">
        <v>6.5912919120696074</v>
      </c>
      <c r="H156" s="99">
        <v>6.8419623864250712</v>
      </c>
      <c r="I156" s="99">
        <v>6.8716780023235726</v>
      </c>
      <c r="J156" s="99">
        <v>6.8604877547523504</v>
      </c>
      <c r="K156" s="99">
        <v>6.6817173913351837</v>
      </c>
      <c r="L156" s="99">
        <v>7.071774135091573</v>
      </c>
      <c r="M156" s="99">
        <v>7.1233426030323868</v>
      </c>
      <c r="N156" s="99">
        <v>7.2173226214849207</v>
      </c>
      <c r="O156" s="99">
        <v>7.3230489671455858</v>
      </c>
      <c r="P156" s="99">
        <v>7.3664153796116025</v>
      </c>
      <c r="Q156" s="99">
        <v>7.5187572922214629</v>
      </c>
      <c r="R156" s="99">
        <v>7.7886092532034752</v>
      </c>
      <c r="S156" s="99">
        <v>7.9641888426517733</v>
      </c>
      <c r="T156" s="99">
        <v>8.0698004129120555</v>
      </c>
      <c r="U156" s="99">
        <v>8.0025174842814266</v>
      </c>
      <c r="V156" s="99">
        <v>8.157333529038814</v>
      </c>
      <c r="W156" s="99">
        <v>8.5163946532907495</v>
      </c>
      <c r="DA156" s="63" t="s">
        <v>3061</v>
      </c>
    </row>
    <row r="157" spans="1:105" ht="12" customHeight="1" x14ac:dyDescent="0.25">
      <c r="A157" s="121" t="s">
        <v>54</v>
      </c>
      <c r="B157" s="123">
        <v>4.035835590986899</v>
      </c>
      <c r="C157" s="123">
        <v>4.4994246046492465</v>
      </c>
      <c r="D157" s="123">
        <v>4.471067612823707</v>
      </c>
      <c r="E157" s="123">
        <v>4.5593592023105822</v>
      </c>
      <c r="F157" s="123">
        <v>4.5366198917973</v>
      </c>
      <c r="G157" s="123">
        <v>4.6592738210644331</v>
      </c>
      <c r="H157" s="123">
        <v>5.3265302028304564</v>
      </c>
      <c r="I157" s="123">
        <v>5.2756206239583001</v>
      </c>
      <c r="J157" s="123">
        <v>5.1856789378818453</v>
      </c>
      <c r="K157" s="123">
        <v>4.97924708582884</v>
      </c>
      <c r="L157" s="123">
        <v>5.1675410001369384</v>
      </c>
      <c r="M157" s="123">
        <v>4.795468798560683</v>
      </c>
      <c r="N157" s="123">
        <v>4.6134919334397297</v>
      </c>
      <c r="O157" s="123">
        <v>4.0619967059323336</v>
      </c>
      <c r="P157" s="123">
        <v>4.5169746051332806</v>
      </c>
      <c r="Q157" s="123">
        <v>4.4462559297296931</v>
      </c>
      <c r="R157" s="123">
        <v>4.4837374831220993</v>
      </c>
      <c r="S157" s="123">
        <v>4.5824254957465698</v>
      </c>
      <c r="T157" s="123">
        <v>4.9509237699978721</v>
      </c>
      <c r="U157" s="123">
        <v>4.6364652766631176</v>
      </c>
      <c r="V157" s="123">
        <v>4.6048763546741558</v>
      </c>
      <c r="W157" s="123">
        <v>4.7043981246285842</v>
      </c>
      <c r="DA157" s="130" t="s">
        <v>3062</v>
      </c>
    </row>
    <row r="158" spans="1:105" ht="12" customHeight="1" x14ac:dyDescent="0.25">
      <c r="A158" s="97" t="s">
        <v>50</v>
      </c>
      <c r="B158" s="99">
        <v>4.1945652494251631</v>
      </c>
      <c r="C158" s="99">
        <v>4.312457657170178</v>
      </c>
      <c r="D158" s="99">
        <v>4.4500281279142229</v>
      </c>
      <c r="E158" s="99">
        <v>4.5361569443556338</v>
      </c>
      <c r="F158" s="99">
        <v>4.6568376995604304</v>
      </c>
      <c r="G158" s="99">
        <v>4.831926383678641</v>
      </c>
      <c r="H158" s="99">
        <v>5.0031017262196071</v>
      </c>
      <c r="I158" s="99">
        <v>5.1811035592675401</v>
      </c>
      <c r="J158" s="99">
        <v>5.2105878388635931</v>
      </c>
      <c r="K158" s="99">
        <v>5.0826141249048371</v>
      </c>
      <c r="L158" s="99">
        <v>5.0235589613049587</v>
      </c>
      <c r="M158" s="99">
        <v>4.7518900735294487</v>
      </c>
      <c r="N158" s="99">
        <v>4.5678523617512488</v>
      </c>
      <c r="O158" s="99">
        <v>4.4271441567657028</v>
      </c>
      <c r="P158" s="99">
        <v>4.3927943266659959</v>
      </c>
      <c r="Q158" s="99">
        <v>4.4414685941311784</v>
      </c>
      <c r="R158" s="99">
        <v>4.5495487162579735</v>
      </c>
      <c r="S158" s="99">
        <v>4.7148938282562218</v>
      </c>
      <c r="T158" s="99">
        <v>4.9949897439571087</v>
      </c>
      <c r="U158" s="99">
        <v>4.4896343219640995</v>
      </c>
      <c r="V158" s="99">
        <v>4.4842354805093292</v>
      </c>
      <c r="W158" s="99">
        <v>4.7872002489269141</v>
      </c>
      <c r="DA158" s="63" t="s">
        <v>3063</v>
      </c>
    </row>
    <row r="159" spans="1:105" ht="12" customHeight="1" x14ac:dyDescent="0.25">
      <c r="A159" s="109" t="s">
        <v>120</v>
      </c>
      <c r="B159" s="110">
        <v>3.95900482140219</v>
      </c>
      <c r="C159" s="110">
        <v>4.5748145468065706</v>
      </c>
      <c r="D159" s="110">
        <v>4.47941278880828</v>
      </c>
      <c r="E159" s="110">
        <v>4.5683635142863315</v>
      </c>
      <c r="F159" s="110">
        <v>4.4907576000063125</v>
      </c>
      <c r="G159" s="110">
        <v>4.5970296498834164</v>
      </c>
      <c r="H159" s="110">
        <v>5.4340738211696316</v>
      </c>
      <c r="I159" s="110">
        <v>5.3056765628018612</v>
      </c>
      <c r="J159" s="110">
        <v>5.1780451297348051</v>
      </c>
      <c r="K159" s="110">
        <v>4.9477431454353189</v>
      </c>
      <c r="L159" s="110">
        <v>5.2119579488154963</v>
      </c>
      <c r="M159" s="110">
        <v>4.8093372394137388</v>
      </c>
      <c r="N159" s="110">
        <v>4.6280937543164464</v>
      </c>
      <c r="O159" s="110">
        <v>3.9468340935027979</v>
      </c>
      <c r="P159" s="110">
        <v>4.5558294617194699</v>
      </c>
      <c r="Q159" s="110">
        <v>4.4476635525206945</v>
      </c>
      <c r="R159" s="110">
        <v>4.4647815558981039</v>
      </c>
      <c r="S159" s="110">
        <v>4.5447467647105535</v>
      </c>
      <c r="T159" s="110">
        <v>4.9389946996542076</v>
      </c>
      <c r="U159" s="110">
        <v>4.6731126823086493</v>
      </c>
      <c r="V159" s="110">
        <v>4.6325119163105741</v>
      </c>
      <c r="W159" s="110">
        <v>4.6856124295522248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34.705349580568829</v>
      </c>
      <c r="C161" s="118">
        <f t="shared" si="54"/>
        <v>47.106224794206511</v>
      </c>
      <c r="D161" s="118">
        <f t="shared" si="54"/>
        <v>43.841326141340687</v>
      </c>
      <c r="E161" s="118">
        <f t="shared" si="54"/>
        <v>46.598639545723614</v>
      </c>
      <c r="F161" s="118">
        <f t="shared" si="54"/>
        <v>47.438775792690699</v>
      </c>
      <c r="G161" s="118">
        <f t="shared" si="54"/>
        <v>49.695885401702022</v>
      </c>
      <c r="H161" s="118">
        <f t="shared" si="54"/>
        <v>55.788212169525508</v>
      </c>
      <c r="I161" s="118">
        <f t="shared" si="54"/>
        <v>52.29901058950643</v>
      </c>
      <c r="J161" s="118">
        <f t="shared" si="54"/>
        <v>49.122983150222517</v>
      </c>
      <c r="K161" s="118">
        <f t="shared" si="54"/>
        <v>48.285509649436271</v>
      </c>
      <c r="L161" s="118">
        <f t="shared" si="54"/>
        <v>57.769269314208223</v>
      </c>
      <c r="M161" s="118">
        <f t="shared" si="54"/>
        <v>56.63026578088634</v>
      </c>
      <c r="N161" s="118">
        <f t="shared" si="54"/>
        <v>53.077847626271797</v>
      </c>
      <c r="O161" s="118">
        <f t="shared" si="54"/>
        <v>46.211054138364489</v>
      </c>
      <c r="P161" s="118">
        <f t="shared" si="54"/>
        <v>49.183980071944859</v>
      </c>
      <c r="Q161" s="118">
        <f t="shared" si="54"/>
        <v>40.863485965632599</v>
      </c>
      <c r="R161" s="118">
        <f t="shared" ref="R161:V161" si="55">R162+R164+R166+R175</f>
        <v>40.322185674771433</v>
      </c>
      <c r="S161" s="118">
        <f t="shared" si="55"/>
        <v>46.289879180569642</v>
      </c>
      <c r="T161" s="118">
        <f t="shared" si="55"/>
        <v>56.159127245900059</v>
      </c>
      <c r="U161" s="118">
        <f t="shared" si="55"/>
        <v>52.54883705121906</v>
      </c>
      <c r="V161" s="118">
        <f t="shared" si="55"/>
        <v>51.383779791319725</v>
      </c>
      <c r="W161" s="118">
        <f t="shared" ref="W161" si="56">W162+W164+W166+W175</f>
        <v>46.358535075461191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21.292916581003865</v>
      </c>
      <c r="C162" s="123">
        <f t="shared" si="57"/>
        <v>32.691677982409431</v>
      </c>
      <c r="D162" s="123">
        <f t="shared" si="57"/>
        <v>30.042027755052224</v>
      </c>
      <c r="E162" s="123">
        <f t="shared" si="57"/>
        <v>30.709102390543251</v>
      </c>
      <c r="F162" s="123">
        <f t="shared" si="57"/>
        <v>32.637406039111809</v>
      </c>
      <c r="G162" s="123">
        <f t="shared" si="57"/>
        <v>34.151965430935547</v>
      </c>
      <c r="H162" s="123">
        <f t="shared" si="57"/>
        <v>39.069818897567139</v>
      </c>
      <c r="I162" s="123">
        <f t="shared" si="57"/>
        <v>37.017938433959628</v>
      </c>
      <c r="J162" s="123">
        <f t="shared" si="57"/>
        <v>33.731609138792244</v>
      </c>
      <c r="K162" s="123">
        <f t="shared" si="57"/>
        <v>32.224303386587714</v>
      </c>
      <c r="L162" s="123">
        <f t="shared" si="57"/>
        <v>41.444191096924811</v>
      </c>
      <c r="M162" s="123">
        <f t="shared" si="57"/>
        <v>40.330938015968663</v>
      </c>
      <c r="N162" s="123">
        <f t="shared" si="57"/>
        <v>36.887311519199393</v>
      </c>
      <c r="O162" s="123">
        <f t="shared" si="57"/>
        <v>30.316671296300111</v>
      </c>
      <c r="P162" s="123">
        <f t="shared" si="57"/>
        <v>33.18284819300581</v>
      </c>
      <c r="Q162" s="123">
        <f t="shared" si="57"/>
        <v>23.26428599229477</v>
      </c>
      <c r="R162" s="123">
        <f t="shared" si="57"/>
        <v>22.565850975052648</v>
      </c>
      <c r="S162" s="123">
        <f t="shared" si="57"/>
        <v>27.341737541416904</v>
      </c>
      <c r="T162" s="123">
        <f t="shared" si="57"/>
        <v>37.617465938579549</v>
      </c>
      <c r="U162" s="123">
        <f t="shared" si="57"/>
        <v>34.373635804602245</v>
      </c>
      <c r="V162" s="123">
        <f t="shared" si="57"/>
        <v>32.9509608433304</v>
      </c>
      <c r="W162" s="123">
        <f t="shared" si="57"/>
        <v>27.130278587670201</v>
      </c>
      <c r="DA162" s="130" t="s">
        <v>3066</v>
      </c>
    </row>
    <row r="163" spans="1:105" ht="12" customHeight="1" x14ac:dyDescent="0.25">
      <c r="A163" s="97" t="s">
        <v>53</v>
      </c>
      <c r="B163" s="110">
        <v>21.292916581003865</v>
      </c>
      <c r="C163" s="110">
        <v>32.691677982409431</v>
      </c>
      <c r="D163" s="110">
        <v>30.042027755052224</v>
      </c>
      <c r="E163" s="110">
        <v>30.709102390543251</v>
      </c>
      <c r="F163" s="110">
        <v>32.637406039111809</v>
      </c>
      <c r="G163" s="110">
        <v>34.151965430935547</v>
      </c>
      <c r="H163" s="110">
        <v>39.069818897567139</v>
      </c>
      <c r="I163" s="110">
        <v>37.017938433959628</v>
      </c>
      <c r="J163" s="110">
        <v>33.731609138792244</v>
      </c>
      <c r="K163" s="110">
        <v>32.224303386587714</v>
      </c>
      <c r="L163" s="110">
        <v>41.444191096924811</v>
      </c>
      <c r="M163" s="110">
        <v>40.330938015968663</v>
      </c>
      <c r="N163" s="110">
        <v>36.887311519199393</v>
      </c>
      <c r="O163" s="110">
        <v>30.316671296300111</v>
      </c>
      <c r="P163" s="110">
        <v>33.18284819300581</v>
      </c>
      <c r="Q163" s="110">
        <v>23.26428599229477</v>
      </c>
      <c r="R163" s="110">
        <v>22.565850975052648</v>
      </c>
      <c r="S163" s="110">
        <v>27.341737541416904</v>
      </c>
      <c r="T163" s="110">
        <v>37.617465938579549</v>
      </c>
      <c r="U163" s="110">
        <v>34.373635804602245</v>
      </c>
      <c r="V163" s="110">
        <v>32.9509608433304</v>
      </c>
      <c r="W163" s="110">
        <v>27.130278587670201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2.1045348680819971</v>
      </c>
      <c r="C164" s="123">
        <f t="shared" si="58"/>
        <v>2.4412510097578801</v>
      </c>
      <c r="D164" s="123">
        <f t="shared" si="58"/>
        <v>1.9525041047996576</v>
      </c>
      <c r="E164" s="123">
        <f t="shared" si="58"/>
        <v>4.3180194471887505</v>
      </c>
      <c r="F164" s="123">
        <f t="shared" si="58"/>
        <v>3.1909523250773342</v>
      </c>
      <c r="G164" s="123">
        <f t="shared" si="58"/>
        <v>3.5062951445975519</v>
      </c>
      <c r="H164" s="123">
        <f t="shared" si="58"/>
        <v>3.9597004295697711</v>
      </c>
      <c r="I164" s="123">
        <f t="shared" si="58"/>
        <v>2.5216318710569534</v>
      </c>
      <c r="J164" s="123">
        <f t="shared" si="58"/>
        <v>2.7056162222048332</v>
      </c>
      <c r="K164" s="123">
        <f t="shared" si="58"/>
        <v>3.7658878462494401</v>
      </c>
      <c r="L164" s="123">
        <f t="shared" si="58"/>
        <v>3.488863302123673</v>
      </c>
      <c r="M164" s="123">
        <f t="shared" si="58"/>
        <v>3.591148620713895</v>
      </c>
      <c r="N164" s="123">
        <f t="shared" si="58"/>
        <v>3.7574215187305504</v>
      </c>
      <c r="O164" s="123">
        <f t="shared" si="58"/>
        <v>3.9028129480683273</v>
      </c>
      <c r="P164" s="123">
        <f t="shared" si="58"/>
        <v>3.279297989337143</v>
      </c>
      <c r="Q164" s="123">
        <f t="shared" si="58"/>
        <v>5.2361428584524337</v>
      </c>
      <c r="R164" s="123">
        <f t="shared" si="58"/>
        <v>4.9951338303641304</v>
      </c>
      <c r="S164" s="123">
        <f t="shared" si="58"/>
        <v>5.6621368849297271</v>
      </c>
      <c r="T164" s="123">
        <f t="shared" si="58"/>
        <v>4.7505739678538683</v>
      </c>
      <c r="U164" s="123">
        <f t="shared" si="58"/>
        <v>4.8098341833293246</v>
      </c>
      <c r="V164" s="123">
        <f t="shared" si="58"/>
        <v>5.0548175074876314</v>
      </c>
      <c r="W164" s="123">
        <f t="shared" si="58"/>
        <v>5.3018553140702549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2.1045348680819971</v>
      </c>
      <c r="C165" s="99">
        <f>RES_hhdet_tesh!C165/RES_summary!C$19</f>
        <v>2.4412510097578801</v>
      </c>
      <c r="D165" s="99">
        <f>RES_hhdet_tesh!D165/RES_summary!D$19</f>
        <v>1.9525041047996576</v>
      </c>
      <c r="E165" s="99">
        <f>RES_hhdet_tesh!E165/RES_summary!E$19</f>
        <v>4.3180194471887505</v>
      </c>
      <c r="F165" s="99">
        <f>RES_hhdet_tesh!F165/RES_summary!F$19</f>
        <v>3.1909523250773342</v>
      </c>
      <c r="G165" s="99">
        <f>RES_hhdet_tesh!G165/RES_summary!G$19</f>
        <v>3.5062951445975519</v>
      </c>
      <c r="H165" s="99">
        <f>RES_hhdet_tesh!H165/RES_summary!H$19</f>
        <v>3.9597004295697711</v>
      </c>
      <c r="I165" s="99">
        <f>RES_hhdet_tesh!I165/RES_summary!I$19</f>
        <v>2.5216318710569534</v>
      </c>
      <c r="J165" s="99">
        <f>RES_hhdet_tesh!J165/RES_summary!J$19</f>
        <v>2.7056162222048332</v>
      </c>
      <c r="K165" s="99">
        <f>RES_hhdet_tesh!K165/RES_summary!K$19</f>
        <v>3.7658878462494401</v>
      </c>
      <c r="L165" s="99">
        <f>RES_hhdet_tesh!L165/RES_summary!L$19</f>
        <v>3.488863302123673</v>
      </c>
      <c r="M165" s="99">
        <f>RES_hhdet_tesh!M165/RES_summary!M$19</f>
        <v>3.591148620713895</v>
      </c>
      <c r="N165" s="99">
        <f>RES_hhdet_tesh!N165/RES_summary!N$19</f>
        <v>3.7574215187305504</v>
      </c>
      <c r="O165" s="99">
        <f>RES_hhdet_tesh!O165/RES_summary!O$19</f>
        <v>3.9028129480683273</v>
      </c>
      <c r="P165" s="99">
        <f>RES_hhdet_tesh!P165/RES_summary!P$19</f>
        <v>3.279297989337143</v>
      </c>
      <c r="Q165" s="99">
        <f>RES_hhdet_tesh!Q165/RES_summary!Q$19</f>
        <v>5.2361428584524337</v>
      </c>
      <c r="R165" s="99">
        <f>RES_hhdet_tesh!R165/RES_summary!R$19</f>
        <v>4.9951338303641304</v>
      </c>
      <c r="S165" s="99">
        <f>RES_hhdet_tesh!S165/RES_summary!S$19</f>
        <v>5.6621368849297271</v>
      </c>
      <c r="T165" s="99">
        <f>RES_hhdet_tesh!T165/RES_summary!T$19</f>
        <v>4.7505739678538683</v>
      </c>
      <c r="U165" s="99">
        <f>RES_hhdet_tesh!U165/RES_summary!U$19</f>
        <v>4.8098341833293246</v>
      </c>
      <c r="V165" s="99">
        <f>RES_hhdet_tesh!V165/RES_summary!V$19</f>
        <v>5.0548175074876314</v>
      </c>
      <c r="W165" s="99">
        <f>RES_hhdet_tesh!W165/RES_summary!W$19</f>
        <v>5.3018553140702549</v>
      </c>
      <c r="DA165" s="63" t="s">
        <v>3069</v>
      </c>
    </row>
    <row r="166" spans="1:105" ht="12" customHeight="1" x14ac:dyDescent="0.25">
      <c r="A166" s="121" t="s">
        <v>55</v>
      </c>
      <c r="B166" s="123">
        <v>7.2720632954001365</v>
      </c>
      <c r="C166" s="123">
        <v>7.474689459713014</v>
      </c>
      <c r="D166" s="123">
        <v>7.3757837870253686</v>
      </c>
      <c r="E166" s="123">
        <v>7.0121896904000378</v>
      </c>
      <c r="F166" s="123">
        <v>7.0738558241630436</v>
      </c>
      <c r="G166" s="123">
        <v>7.3786032004447897</v>
      </c>
      <c r="H166" s="123">
        <v>7.430834600657132</v>
      </c>
      <c r="I166" s="123">
        <v>7.483539553821478</v>
      </c>
      <c r="J166" s="123">
        <v>7.5001131421173461</v>
      </c>
      <c r="K166" s="123">
        <v>7.3161299173392651</v>
      </c>
      <c r="L166" s="123">
        <v>7.6685434855948023</v>
      </c>
      <c r="M166" s="123">
        <v>7.9125925529703265</v>
      </c>
      <c r="N166" s="123">
        <v>7.8195110545882072</v>
      </c>
      <c r="O166" s="123">
        <v>7.9287983629493022</v>
      </c>
      <c r="P166" s="123">
        <v>8.2057123092180628</v>
      </c>
      <c r="Q166" s="123">
        <v>7.9168865128509784</v>
      </c>
      <c r="R166" s="123">
        <v>8.2763637514057553</v>
      </c>
      <c r="S166" s="123">
        <v>8.7019130007534375</v>
      </c>
      <c r="T166" s="123">
        <v>8.8399778123791872</v>
      </c>
      <c r="U166" s="123">
        <v>8.7288591458197118</v>
      </c>
      <c r="V166" s="123">
        <v>8.7731104591288318</v>
      </c>
      <c r="W166" s="123">
        <v>9.2220396601147154</v>
      </c>
      <c r="DA166" s="130" t="s">
        <v>3070</v>
      </c>
    </row>
    <row r="167" spans="1:105" ht="12" customHeight="1" x14ac:dyDescent="0.25">
      <c r="A167" s="97" t="s">
        <v>124</v>
      </c>
      <c r="B167" s="99">
        <v>7.3867262521041059</v>
      </c>
      <c r="C167" s="99">
        <v>7.3374781751624125</v>
      </c>
      <c r="D167" s="99">
        <v>7.3793608117114529</v>
      </c>
      <c r="E167" s="99">
        <v>7.0587200653632767</v>
      </c>
      <c r="F167" s="99">
        <v>7.122958248875376</v>
      </c>
      <c r="G167" s="99">
        <v>7.4935168212553052</v>
      </c>
      <c r="H167" s="99">
        <v>7.297284949196464</v>
      </c>
      <c r="I167" s="99">
        <v>7.4351233311247134</v>
      </c>
      <c r="J167" s="99">
        <v>7.5043634862601971</v>
      </c>
      <c r="K167" s="99">
        <v>7.3651624419630446</v>
      </c>
      <c r="L167" s="99">
        <v>7.6672271612066965</v>
      </c>
      <c r="M167" s="99">
        <v>7.8010018480152459</v>
      </c>
      <c r="N167" s="99">
        <v>7.7824262567128946</v>
      </c>
      <c r="O167" s="99">
        <v>8.1346004556857476</v>
      </c>
      <c r="P167" s="99">
        <v>8.2153581908416875</v>
      </c>
      <c r="Q167" s="99">
        <v>8.0676641966213563</v>
      </c>
      <c r="R167" s="99">
        <v>8.4103867765605553</v>
      </c>
      <c r="S167" s="99">
        <v>8.8418726179378559</v>
      </c>
      <c r="T167" s="99">
        <v>8.9260284286946412</v>
      </c>
      <c r="U167" s="99">
        <v>8.5305234432972501</v>
      </c>
      <c r="V167" s="99">
        <v>8.608662881257656</v>
      </c>
      <c r="W167" s="99">
        <v>9.3611982587530598</v>
      </c>
      <c r="DA167" s="63" t="s">
        <v>3071</v>
      </c>
    </row>
    <row r="168" spans="1:105" ht="12" customHeight="1" x14ac:dyDescent="0.25">
      <c r="A168" s="97" t="s">
        <v>123</v>
      </c>
      <c r="B168" s="99">
        <v>7.3867262521041059</v>
      </c>
      <c r="C168" s="99">
        <v>7.3382398763152077</v>
      </c>
      <c r="D168" s="99">
        <v>7.3800562215936916</v>
      </c>
      <c r="E168" s="99">
        <v>7.0575799048641823</v>
      </c>
      <c r="F168" s="99">
        <v>7.1215251407196076</v>
      </c>
      <c r="G168" s="99">
        <v>7.4921752857259509</v>
      </c>
      <c r="H168" s="99">
        <v>7.2964204199538862</v>
      </c>
      <c r="I168" s="99">
        <v>7.4362707262658452</v>
      </c>
      <c r="J168" s="99">
        <v>7.5087167608379577</v>
      </c>
      <c r="K168" s="99">
        <v>7.37041344932054</v>
      </c>
      <c r="L168" s="99">
        <v>7.6717238028770769</v>
      </c>
      <c r="M168" s="99">
        <v>7.802990057656582</v>
      </c>
      <c r="N168" s="99">
        <v>7.7834796211954531</v>
      </c>
      <c r="O168" s="99">
        <v>8.137162254252603</v>
      </c>
      <c r="P168" s="99">
        <v>8.2183646395438448</v>
      </c>
      <c r="Q168" s="99">
        <v>8.0728687417554621</v>
      </c>
      <c r="R168" s="99">
        <v>8.4120286927709085</v>
      </c>
      <c r="S168" s="99">
        <v>8.8421240867413751</v>
      </c>
      <c r="T168" s="99">
        <v>8.9293123824571268</v>
      </c>
      <c r="U168" s="99">
        <v>8.5371127237449773</v>
      </c>
      <c r="V168" s="99">
        <v>8.6134060629288776</v>
      </c>
      <c r="W168" s="99">
        <v>9.3656490584486622</v>
      </c>
      <c r="DA168" s="63" t="s">
        <v>3072</v>
      </c>
    </row>
    <row r="169" spans="1:105" ht="12" customHeight="1" x14ac:dyDescent="0.25">
      <c r="A169" s="100" t="s">
        <v>50</v>
      </c>
      <c r="B169" s="102">
        <v>0.8322694173215609</v>
      </c>
      <c r="C169" s="102">
        <v>1.599494560957301</v>
      </c>
      <c r="D169" s="102">
        <v>0.6754621147759301</v>
      </c>
      <c r="E169" s="102">
        <v>0.41668077223884897</v>
      </c>
      <c r="F169" s="102">
        <v>0.55897517633237648</v>
      </c>
      <c r="G169" s="102">
        <v>0.58856911277641821</v>
      </c>
      <c r="H169" s="102">
        <v>0.76069056762566056</v>
      </c>
      <c r="I169" s="102">
        <v>0.66443037135583838</v>
      </c>
      <c r="J169" s="102">
        <v>0.63913945597428456</v>
      </c>
      <c r="K169" s="102">
        <v>0.60093750340138508</v>
      </c>
      <c r="L169" s="102">
        <v>0.60644074278539328</v>
      </c>
      <c r="M169" s="102">
        <v>0.87437851648289588</v>
      </c>
      <c r="N169" s="102">
        <v>0.62421484308107977</v>
      </c>
      <c r="O169" s="102">
        <v>0.45943538811979734</v>
      </c>
      <c r="P169" s="102">
        <v>0.80908123269791787</v>
      </c>
      <c r="Q169" s="102">
        <v>0.27527314234541667</v>
      </c>
      <c r="R169" s="102">
        <v>0.38204898830069833</v>
      </c>
      <c r="S169" s="102">
        <v>0.61687574780266319</v>
      </c>
      <c r="T169" s="102">
        <v>0.69262916842815003</v>
      </c>
      <c r="U169" s="102">
        <v>0.79776056209587065</v>
      </c>
      <c r="V169" s="102">
        <v>0.66777569331916886</v>
      </c>
      <c r="W169" s="102">
        <v>0.62404064647497803</v>
      </c>
      <c r="DA169" s="131" t="s">
        <v>3073</v>
      </c>
    </row>
    <row r="170" spans="1:105" ht="12" customHeight="1" x14ac:dyDescent="0.25">
      <c r="A170" s="103" t="s">
        <v>52</v>
      </c>
      <c r="B170" s="105">
        <v>6.5544568347825445</v>
      </c>
      <c r="C170" s="105">
        <v>5.7387453153579067</v>
      </c>
      <c r="D170" s="105">
        <v>6.7045941068177619</v>
      </c>
      <c r="E170" s="105">
        <v>6.6408991326253348</v>
      </c>
      <c r="F170" s="105">
        <v>6.5625499643872303</v>
      </c>
      <c r="G170" s="105">
        <v>6.9036061729495328</v>
      </c>
      <c r="H170" s="105">
        <v>6.5357298523282266</v>
      </c>
      <c r="I170" s="105">
        <v>6.7718403549100072</v>
      </c>
      <c r="J170" s="105">
        <v>6.8695773048636735</v>
      </c>
      <c r="K170" s="105">
        <v>6.7694759459191554</v>
      </c>
      <c r="L170" s="105">
        <v>7.0652830600916845</v>
      </c>
      <c r="M170" s="105">
        <v>6.9286115411736873</v>
      </c>
      <c r="N170" s="105">
        <v>7.1592647781143732</v>
      </c>
      <c r="O170" s="105">
        <v>7.6777268661328053</v>
      </c>
      <c r="P170" s="105">
        <v>7.4092834068459261</v>
      </c>
      <c r="Q170" s="105">
        <v>7.7975955994100437</v>
      </c>
      <c r="R170" s="105">
        <v>8.029979704470211</v>
      </c>
      <c r="S170" s="105">
        <v>8.2252483389387123</v>
      </c>
      <c r="T170" s="105">
        <v>8.236683214028977</v>
      </c>
      <c r="U170" s="105">
        <v>7.7393521616491059</v>
      </c>
      <c r="V170" s="105">
        <v>7.9456303696097104</v>
      </c>
      <c r="W170" s="105">
        <v>8.741608411973683</v>
      </c>
      <c r="DA170" s="132" t="s">
        <v>3074</v>
      </c>
    </row>
    <row r="171" spans="1:105" ht="12" customHeight="1" x14ac:dyDescent="0.25">
      <c r="A171" s="106" t="s">
        <v>122</v>
      </c>
      <c r="B171" s="102">
        <v>6.524041800425195</v>
      </c>
      <c r="C171" s="102">
        <v>7.9455352385781488</v>
      </c>
      <c r="D171" s="102">
        <v>7.3652087963424071</v>
      </c>
      <c r="E171" s="102">
        <v>6.8707223936332298</v>
      </c>
      <c r="F171" s="102">
        <v>6.9393847385624072</v>
      </c>
      <c r="G171" s="102">
        <v>7.1500731860109026</v>
      </c>
      <c r="H171" s="102">
        <v>7.6485420492238863</v>
      </c>
      <c r="I171" s="102">
        <v>7.5495793618593634</v>
      </c>
      <c r="J171" s="102">
        <v>7.4922493267302821</v>
      </c>
      <c r="K171" s="102">
        <v>7.2597850081429574</v>
      </c>
      <c r="L171" s="102">
        <v>7.6660234762372239</v>
      </c>
      <c r="M171" s="102">
        <v>8.0157256646573884</v>
      </c>
      <c r="N171" s="102">
        <v>7.8532439568681873</v>
      </c>
      <c r="O171" s="102">
        <v>7.7472268032783314</v>
      </c>
      <c r="P171" s="102">
        <v>8.1888878140248238</v>
      </c>
      <c r="Q171" s="102">
        <v>7.7616971007065043</v>
      </c>
      <c r="R171" s="102">
        <v>8.1235075850387251</v>
      </c>
      <c r="S171" s="102">
        <v>8.5435400777354609</v>
      </c>
      <c r="T171" s="102">
        <v>8.7505323009353884</v>
      </c>
      <c r="U171" s="102">
        <v>8.8810731051010947</v>
      </c>
      <c r="V171" s="102">
        <v>8.8941401066865708</v>
      </c>
      <c r="W171" s="102">
        <v>9.13136765916353</v>
      </c>
      <c r="DA171" s="131" t="s">
        <v>3075</v>
      </c>
    </row>
    <row r="172" spans="1:105" ht="12" customHeight="1" x14ac:dyDescent="0.25">
      <c r="A172" s="107" t="s">
        <v>121</v>
      </c>
      <c r="B172" s="105">
        <v>6.5240418004251923</v>
      </c>
      <c r="C172" s="105">
        <v>7.9446962098183382</v>
      </c>
      <c r="D172" s="105">
        <v>7.3638457918181643</v>
      </c>
      <c r="E172" s="105">
        <v>6.8714500289789555</v>
      </c>
      <c r="F172" s="105">
        <v>6.940456207602109</v>
      </c>
      <c r="G172" s="105">
        <v>7.1508609664598222</v>
      </c>
      <c r="H172" s="105">
        <v>7.6486507071662961</v>
      </c>
      <c r="I172" s="105">
        <v>7.5525530479256746</v>
      </c>
      <c r="J172" s="105">
        <v>7.5021193253264133</v>
      </c>
      <c r="K172" s="105">
        <v>7.2724285329985774</v>
      </c>
      <c r="L172" s="105">
        <v>7.676655999739654</v>
      </c>
      <c r="M172" s="105">
        <v>8.016664456029746</v>
      </c>
      <c r="N172" s="105">
        <v>7.8505948031296953</v>
      </c>
      <c r="O172" s="105">
        <v>7.7473037606554156</v>
      </c>
      <c r="P172" s="105">
        <v>8.2092342923437336</v>
      </c>
      <c r="Q172" s="105">
        <v>7.798501336300415</v>
      </c>
      <c r="R172" s="105">
        <v>8.1765015607660771</v>
      </c>
      <c r="S172" s="105">
        <v>8.5969255874792196</v>
      </c>
      <c r="T172" s="105">
        <v>8.7810338087671926</v>
      </c>
      <c r="U172" s="105">
        <v>8.8825276207834101</v>
      </c>
      <c r="V172" s="105">
        <v>8.8819645067013546</v>
      </c>
      <c r="W172" s="105">
        <v>9.1189779235108919</v>
      </c>
      <c r="DA172" s="132" t="s">
        <v>3076</v>
      </c>
    </row>
    <row r="173" spans="1:105" ht="12" customHeight="1" x14ac:dyDescent="0.25">
      <c r="A173" s="108" t="s">
        <v>53</v>
      </c>
      <c r="B173" s="99">
        <v>0.71398699789237585</v>
      </c>
      <c r="C173" s="99">
        <v>1.7234439012588596</v>
      </c>
      <c r="D173" s="99">
        <v>0.67321020985898172</v>
      </c>
      <c r="E173" s="99">
        <v>0.39683232161931775</v>
      </c>
      <c r="F173" s="99">
        <v>0.54070781403737456</v>
      </c>
      <c r="G173" s="99">
        <v>0.55627337800772103</v>
      </c>
      <c r="H173" s="99">
        <v>0.80372923760693038</v>
      </c>
      <c r="I173" s="99">
        <v>0.6765958586196128</v>
      </c>
      <c r="J173" s="99">
        <v>0.63710070631339688</v>
      </c>
      <c r="K173" s="99">
        <v>0.58699460486572674</v>
      </c>
      <c r="L173" s="99">
        <v>0.60193474730597596</v>
      </c>
      <c r="M173" s="99">
        <v>0.89024471627658763</v>
      </c>
      <c r="N173" s="99">
        <v>0.6293515724620099</v>
      </c>
      <c r="O173" s="99">
        <v>0.41494393669100765</v>
      </c>
      <c r="P173" s="99">
        <v>0.81285585235776525</v>
      </c>
      <c r="Q173" s="99">
        <v>0.22591123617163464</v>
      </c>
      <c r="R173" s="99">
        <v>0.33157055481329073</v>
      </c>
      <c r="S173" s="99">
        <v>0.58490362879022229</v>
      </c>
      <c r="T173" s="99">
        <v>0.67398613337156466</v>
      </c>
      <c r="U173" s="99">
        <v>0.85246773746112314</v>
      </c>
      <c r="V173" s="99">
        <v>0.70399536702671828</v>
      </c>
      <c r="W173" s="99">
        <v>0.58693538344356888</v>
      </c>
      <c r="DA173" s="63" t="s">
        <v>3077</v>
      </c>
    </row>
    <row r="174" spans="1:105" ht="12" customHeight="1" x14ac:dyDescent="0.25">
      <c r="A174" s="115" t="s">
        <v>52</v>
      </c>
      <c r="B174" s="110">
        <v>5.8100548025328163</v>
      </c>
      <c r="C174" s="110">
        <v>6.2212523085594791</v>
      </c>
      <c r="D174" s="110">
        <v>6.6906355819591825</v>
      </c>
      <c r="E174" s="110">
        <v>6.4746177073596369</v>
      </c>
      <c r="F174" s="110">
        <v>6.3997483935647335</v>
      </c>
      <c r="G174" s="110">
        <v>6.5945875884520992</v>
      </c>
      <c r="H174" s="110">
        <v>6.8449214695593668</v>
      </c>
      <c r="I174" s="110">
        <v>6.8759571893060611</v>
      </c>
      <c r="J174" s="110">
        <v>6.8650186190130169</v>
      </c>
      <c r="K174" s="110">
        <v>6.6854339281328503</v>
      </c>
      <c r="L174" s="110">
        <v>7.0747212524336778</v>
      </c>
      <c r="M174" s="110">
        <v>7.1264197397531586</v>
      </c>
      <c r="N174" s="110">
        <v>7.221243230667687</v>
      </c>
      <c r="O174" s="110">
        <v>7.3323598239644081</v>
      </c>
      <c r="P174" s="110">
        <v>7.3963784399859689</v>
      </c>
      <c r="Q174" s="110">
        <v>7.5725901001287816</v>
      </c>
      <c r="R174" s="110">
        <v>7.8449310059527866</v>
      </c>
      <c r="S174" s="110">
        <v>8.0120219586889974</v>
      </c>
      <c r="T174" s="110">
        <v>8.1070476753956306</v>
      </c>
      <c r="U174" s="110">
        <v>8.0300598833222843</v>
      </c>
      <c r="V174" s="110">
        <v>8.1779691396746355</v>
      </c>
      <c r="W174" s="110">
        <v>8.532042540067323</v>
      </c>
      <c r="DA174" s="60" t="s">
        <v>3078</v>
      </c>
    </row>
    <row r="175" spans="1:105" ht="12" customHeight="1" x14ac:dyDescent="0.25">
      <c r="A175" s="121" t="s">
        <v>54</v>
      </c>
      <c r="B175" s="123">
        <v>4.03583483608283</v>
      </c>
      <c r="C175" s="123">
        <v>4.4986063423261875</v>
      </c>
      <c r="D175" s="123">
        <v>4.4710104944634343</v>
      </c>
      <c r="E175" s="123">
        <v>4.5593280175915734</v>
      </c>
      <c r="F175" s="123">
        <v>4.5365616043385115</v>
      </c>
      <c r="G175" s="123">
        <v>4.6590216257241313</v>
      </c>
      <c r="H175" s="123">
        <v>5.3278582417314633</v>
      </c>
      <c r="I175" s="123">
        <v>5.2759007306683694</v>
      </c>
      <c r="J175" s="123">
        <v>5.1856446471080986</v>
      </c>
      <c r="K175" s="123">
        <v>4.9791884992598465</v>
      </c>
      <c r="L175" s="123">
        <v>5.1676714295649324</v>
      </c>
      <c r="M175" s="123">
        <v>4.7955865912334588</v>
      </c>
      <c r="N175" s="123">
        <v>4.6136035337536461</v>
      </c>
      <c r="O175" s="123">
        <v>4.0627715310467529</v>
      </c>
      <c r="P175" s="123">
        <v>4.5161215803838415</v>
      </c>
      <c r="Q175" s="123">
        <v>4.4461706020344156</v>
      </c>
      <c r="R175" s="123">
        <v>4.4848371179489028</v>
      </c>
      <c r="S175" s="123">
        <v>4.5840917534695755</v>
      </c>
      <c r="T175" s="123">
        <v>4.9511095270874517</v>
      </c>
      <c r="U175" s="123">
        <v>4.6365079174677843</v>
      </c>
      <c r="V175" s="123">
        <v>4.6048909813728649</v>
      </c>
      <c r="W175" s="123">
        <v>4.7043615136060195</v>
      </c>
      <c r="DA175" s="130" t="s">
        <v>3079</v>
      </c>
    </row>
    <row r="176" spans="1:105" ht="12" customHeight="1" x14ac:dyDescent="0.25">
      <c r="A176" s="97" t="s">
        <v>50</v>
      </c>
      <c r="B176" s="99">
        <v>4.1945652494251631</v>
      </c>
      <c r="C176" s="99">
        <v>4.3124576571701789</v>
      </c>
      <c r="D176" s="99">
        <v>4.4500281279142238</v>
      </c>
      <c r="E176" s="99">
        <v>4.5361569443556347</v>
      </c>
      <c r="F176" s="99">
        <v>4.6568376995604313</v>
      </c>
      <c r="G176" s="99">
        <v>4.8319263836786375</v>
      </c>
      <c r="H176" s="99">
        <v>5.003101726219608</v>
      </c>
      <c r="I176" s="99">
        <v>5.1811035592675418</v>
      </c>
      <c r="J176" s="99">
        <v>5.2105878388635922</v>
      </c>
      <c r="K176" s="99">
        <v>5.0826141249048238</v>
      </c>
      <c r="L176" s="99">
        <v>5.0235589613049534</v>
      </c>
      <c r="M176" s="99">
        <v>4.7518900735294549</v>
      </c>
      <c r="N176" s="99">
        <v>4.5678523617512434</v>
      </c>
      <c r="O176" s="99">
        <v>4.4271441567657144</v>
      </c>
      <c r="P176" s="99">
        <v>4.3927943266660128</v>
      </c>
      <c r="Q176" s="99">
        <v>4.441468594131158</v>
      </c>
      <c r="R176" s="99">
        <v>4.5495487162579771</v>
      </c>
      <c r="S176" s="99">
        <v>4.714893828256244</v>
      </c>
      <c r="T176" s="99">
        <v>4.9949897439570901</v>
      </c>
      <c r="U176" s="99">
        <v>4.4896343219640702</v>
      </c>
      <c r="V176" s="99">
        <v>4.4842354805093452</v>
      </c>
      <c r="W176" s="99">
        <v>4.7872002489269336</v>
      </c>
      <c r="DA176" s="63" t="s">
        <v>3080</v>
      </c>
    </row>
    <row r="177" spans="1:105" ht="12" customHeight="1" x14ac:dyDescent="0.25">
      <c r="A177" s="109" t="s">
        <v>120</v>
      </c>
      <c r="B177" s="110">
        <v>3.9590048214021891</v>
      </c>
      <c r="C177" s="110">
        <v>4.5748145468065706</v>
      </c>
      <c r="D177" s="110">
        <v>4.4794127888082809</v>
      </c>
      <c r="E177" s="110">
        <v>4.5683635142863324</v>
      </c>
      <c r="F177" s="110">
        <v>4.4907576000063125</v>
      </c>
      <c r="G177" s="110">
        <v>4.5970296498834156</v>
      </c>
      <c r="H177" s="110">
        <v>5.4340738211696324</v>
      </c>
      <c r="I177" s="110">
        <v>5.3056765628018612</v>
      </c>
      <c r="J177" s="110">
        <v>5.1780451297348051</v>
      </c>
      <c r="K177" s="110">
        <v>4.9477431454353189</v>
      </c>
      <c r="L177" s="110">
        <v>5.2119579488155026</v>
      </c>
      <c r="M177" s="110">
        <v>4.8093372394137406</v>
      </c>
      <c r="N177" s="110">
        <v>4.6280937543164562</v>
      </c>
      <c r="O177" s="110">
        <v>3.9468340935028023</v>
      </c>
      <c r="P177" s="110">
        <v>4.5558294617194512</v>
      </c>
      <c r="Q177" s="110">
        <v>4.4476635525206909</v>
      </c>
      <c r="R177" s="110">
        <v>4.4647815558980941</v>
      </c>
      <c r="S177" s="110">
        <v>4.5447467647105393</v>
      </c>
      <c r="T177" s="110">
        <v>4.9389946996542138</v>
      </c>
      <c r="U177" s="110">
        <v>4.6731126823086617</v>
      </c>
      <c r="V177" s="110">
        <v>4.6325119163105697</v>
      </c>
      <c r="W177" s="110">
        <v>4.6856124295522115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21.491045948513268</v>
      </c>
      <c r="C3" s="118">
        <f t="shared" si="0"/>
        <v>22.323163984848243</v>
      </c>
      <c r="D3" s="118">
        <f t="shared" si="0"/>
        <v>23.924644851393552</v>
      </c>
      <c r="E3" s="118">
        <f t="shared" si="0"/>
        <v>21.832433587963934</v>
      </c>
      <c r="F3" s="118">
        <f t="shared" si="0"/>
        <v>25.936679557525611</v>
      </c>
      <c r="G3" s="118">
        <f t="shared" si="0"/>
        <v>26.329691116725439</v>
      </c>
      <c r="H3" s="118">
        <f t="shared" si="0"/>
        <v>26.160184704457549</v>
      </c>
      <c r="I3" s="118">
        <f t="shared" si="0"/>
        <v>23.719660060194705</v>
      </c>
      <c r="J3" s="118">
        <f t="shared" si="0"/>
        <v>24.419427604776757</v>
      </c>
      <c r="K3" s="118">
        <f t="shared" si="0"/>
        <v>25.699770830786807</v>
      </c>
      <c r="L3" s="118">
        <f t="shared" si="0"/>
        <v>25.127579101668275</v>
      </c>
      <c r="M3" s="118">
        <f t="shared" si="0"/>
        <v>24.10784312520844</v>
      </c>
      <c r="N3" s="118">
        <f t="shared" si="0"/>
        <v>23.949630966811142</v>
      </c>
      <c r="O3" s="118">
        <f t="shared" si="0"/>
        <v>19.653508551130244</v>
      </c>
      <c r="P3" s="118">
        <f t="shared" si="0"/>
        <v>19.346975612673898</v>
      </c>
      <c r="Q3" s="118">
        <f t="shared" si="0"/>
        <v>17.399285764938387</v>
      </c>
      <c r="R3" s="118">
        <f t="shared" ref="R3:V3" si="1">R4+R7+R9+R19</f>
        <v>15.160218775003317</v>
      </c>
      <c r="S3" s="118">
        <f t="shared" si="1"/>
        <v>22.892715379855115</v>
      </c>
      <c r="T3" s="118">
        <f t="shared" si="1"/>
        <v>25.054107639402922</v>
      </c>
      <c r="U3" s="118">
        <f t="shared" si="1"/>
        <v>16.973280507939101</v>
      </c>
      <c r="V3" s="118">
        <f t="shared" si="1"/>
        <v>18.836763580264268</v>
      </c>
      <c r="W3" s="118">
        <f t="shared" ref="W3" si="2">W4+W7+W9+W19</f>
        <v>17.71479678375368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16.369822597645022</v>
      </c>
      <c r="C4" s="123">
        <f t="shared" si="3"/>
        <v>17.294991088338673</v>
      </c>
      <c r="D4" s="123">
        <f t="shared" si="3"/>
        <v>19.013606399248502</v>
      </c>
      <c r="E4" s="123">
        <f t="shared" si="3"/>
        <v>17.0926148720289</v>
      </c>
      <c r="F4" s="123">
        <f t="shared" si="3"/>
        <v>21.314602258761056</v>
      </c>
      <c r="G4" s="123">
        <f t="shared" si="3"/>
        <v>21.783404857780255</v>
      </c>
      <c r="H4" s="123">
        <f t="shared" si="3"/>
        <v>21.880337599396473</v>
      </c>
      <c r="I4" s="123">
        <f t="shared" si="3"/>
        <v>19.56563003097774</v>
      </c>
      <c r="J4" s="123">
        <f t="shared" si="3"/>
        <v>20.342403787558393</v>
      </c>
      <c r="K4" s="123">
        <f t="shared" si="3"/>
        <v>21.801880309863581</v>
      </c>
      <c r="L4" s="123">
        <f t="shared" si="3"/>
        <v>21.13208230184609</v>
      </c>
      <c r="M4" s="123">
        <f t="shared" si="3"/>
        <v>20.165786707900171</v>
      </c>
      <c r="N4" s="123">
        <f t="shared" si="3"/>
        <v>20.167827051854466</v>
      </c>
      <c r="O4" s="123">
        <f t="shared" si="3"/>
        <v>15.962437512380653</v>
      </c>
      <c r="P4" s="123">
        <f t="shared" si="3"/>
        <v>15.578543317648439</v>
      </c>
      <c r="Q4" s="123">
        <f t="shared" si="3"/>
        <v>13.845111173412644</v>
      </c>
      <c r="R4" s="123">
        <f t="shared" ref="R4:V4" si="4">SUM(R5:R6)</f>
        <v>11.933937196141409</v>
      </c>
      <c r="S4" s="123">
        <f t="shared" si="4"/>
        <v>19.797503253619951</v>
      </c>
      <c r="T4" s="123">
        <f t="shared" si="4"/>
        <v>22.191964363623239</v>
      </c>
      <c r="U4" s="123">
        <f t="shared" si="4"/>
        <v>14.251366843812647</v>
      </c>
      <c r="V4" s="123">
        <f t="shared" si="4"/>
        <v>16.316748196326142</v>
      </c>
      <c r="W4" s="123">
        <f t="shared" ref="W4" si="5">SUM(W5:W6)</f>
        <v>15.226575349760171</v>
      </c>
      <c r="DA4" s="130" t="s">
        <v>3084</v>
      </c>
    </row>
    <row r="5" spans="1:105" ht="12" customHeight="1" x14ac:dyDescent="0.25">
      <c r="A5" s="97" t="s">
        <v>51</v>
      </c>
      <c r="B5" s="99">
        <v>16.369822597645022</v>
      </c>
      <c r="C5" s="99">
        <v>17.294991088338673</v>
      </c>
      <c r="D5" s="99">
        <v>19.013606399248502</v>
      </c>
      <c r="E5" s="99">
        <v>17.0926148720289</v>
      </c>
      <c r="F5" s="99">
        <v>21.314602258761056</v>
      </c>
      <c r="G5" s="99">
        <v>21.783404857780255</v>
      </c>
      <c r="H5" s="99">
        <v>21.880337599396473</v>
      </c>
      <c r="I5" s="99">
        <v>19.56563003097774</v>
      </c>
      <c r="J5" s="99">
        <v>20.342403787558393</v>
      </c>
      <c r="K5" s="99">
        <v>21.801880309863581</v>
      </c>
      <c r="L5" s="99">
        <v>21.13208230184609</v>
      </c>
      <c r="M5" s="99">
        <v>20.165786707900171</v>
      </c>
      <c r="N5" s="99">
        <v>20.167827051854466</v>
      </c>
      <c r="O5" s="99">
        <v>15.962437512380653</v>
      </c>
      <c r="P5" s="99">
        <v>15.578543317648439</v>
      </c>
      <c r="Q5" s="99">
        <v>13.845111173412644</v>
      </c>
      <c r="R5" s="99">
        <v>11.933937196141409</v>
      </c>
      <c r="S5" s="99">
        <v>19.797503253619951</v>
      </c>
      <c r="T5" s="99">
        <v>22.191964363623239</v>
      </c>
      <c r="U5" s="99">
        <v>14.251366843812647</v>
      </c>
      <c r="V5" s="99">
        <v>16.316748196326142</v>
      </c>
      <c r="W5" s="99">
        <v>15.226575349760171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3.2756457308835336</v>
      </c>
      <c r="C9" s="123">
        <v>3.2152678159798658</v>
      </c>
      <c r="D9" s="123">
        <v>3.0843782742993775</v>
      </c>
      <c r="E9" s="123">
        <v>2.9349227744218411</v>
      </c>
      <c r="F9" s="123">
        <v>2.8625109197340906</v>
      </c>
      <c r="G9" s="123">
        <v>2.8100598754487076</v>
      </c>
      <c r="H9" s="123">
        <v>2.5756023906895469</v>
      </c>
      <c r="I9" s="123">
        <v>2.4332069196237871</v>
      </c>
      <c r="J9" s="123">
        <v>2.3610634220794267</v>
      </c>
      <c r="K9" s="123">
        <v>2.1817430027125932</v>
      </c>
      <c r="L9" s="123">
        <v>2.2299375803459838</v>
      </c>
      <c r="M9" s="123">
        <v>2.0710822662809525</v>
      </c>
      <c r="N9" s="123">
        <v>1.9844231982678164</v>
      </c>
      <c r="O9" s="123">
        <v>2.0041586533739038</v>
      </c>
      <c r="P9" s="123">
        <v>2.0453791543258495</v>
      </c>
      <c r="Q9" s="123">
        <v>1.9219411455184734</v>
      </c>
      <c r="R9" s="123">
        <v>1.8380935263236806</v>
      </c>
      <c r="S9" s="123">
        <v>1.7975494318803764</v>
      </c>
      <c r="T9" s="123">
        <v>1.6751114129284486</v>
      </c>
      <c r="U9" s="123">
        <v>1.5890522444395154</v>
      </c>
      <c r="V9" s="123">
        <v>1.5150059692916247</v>
      </c>
      <c r="W9" s="123">
        <v>1.550470570523415</v>
      </c>
      <c r="DA9" s="130" t="s">
        <v>3089</v>
      </c>
    </row>
    <row r="10" spans="1:105" ht="12" customHeight="1" x14ac:dyDescent="0.25">
      <c r="A10" s="97" t="s">
        <v>143</v>
      </c>
      <c r="B10" s="99">
        <v>4.4284856321503332</v>
      </c>
      <c r="C10" s="99">
        <v>4.7418008367564983</v>
      </c>
      <c r="D10" s="99">
        <v>4.5305326915549395</v>
      </c>
      <c r="E10" s="99">
        <v>4.3488672479214054</v>
      </c>
      <c r="F10" s="99">
        <v>4.4452990974233595</v>
      </c>
      <c r="G10" s="99">
        <v>4.629835551162115</v>
      </c>
      <c r="H10" s="99">
        <v>4.5722187524374567</v>
      </c>
      <c r="I10" s="99">
        <v>4.4313435925797071</v>
      </c>
      <c r="J10" s="99">
        <v>4.6160018971918708</v>
      </c>
      <c r="K10" s="99">
        <v>4.4300088302880019</v>
      </c>
      <c r="L10" s="99">
        <v>4.7536183024479524</v>
      </c>
      <c r="M10" s="99">
        <v>4.3878539910666738</v>
      </c>
      <c r="N10" s="99">
        <v>4.34158151995367</v>
      </c>
      <c r="O10" s="99">
        <v>4.3325208447422972</v>
      </c>
      <c r="P10" s="99">
        <v>4.5489430326564504</v>
      </c>
      <c r="Q10" s="99">
        <v>4.532930289383752</v>
      </c>
      <c r="R10" s="99">
        <v>4.4531678082800061</v>
      </c>
      <c r="S10" s="99">
        <v>5.038645850379214</v>
      </c>
      <c r="T10" s="99">
        <v>4.7425821111920872</v>
      </c>
      <c r="U10" s="99">
        <v>5.1687923954480128</v>
      </c>
      <c r="V10" s="99">
        <v>4.4843106547308702</v>
      </c>
      <c r="W10" s="99">
        <v>4.4500174617275006</v>
      </c>
      <c r="DA10" s="63" t="s">
        <v>3090</v>
      </c>
    </row>
    <row r="11" spans="1:105" ht="12" customHeight="1" x14ac:dyDescent="0.25">
      <c r="A11" s="97" t="s">
        <v>124</v>
      </c>
      <c r="B11" s="99">
        <v>3.1289408051351661</v>
      </c>
      <c r="C11" s="99">
        <v>3.0934788001926488</v>
      </c>
      <c r="D11" s="99">
        <v>3.0943554676402361</v>
      </c>
      <c r="E11" s="99">
        <v>2.941752263232241</v>
      </c>
      <c r="F11" s="99">
        <v>2.9425105990777278</v>
      </c>
      <c r="G11" s="99">
        <v>3.0732281417303304</v>
      </c>
      <c r="H11" s="99">
        <v>2.9658603139754556</v>
      </c>
      <c r="I11" s="99">
        <v>3.0075219204567287</v>
      </c>
      <c r="J11" s="99">
        <v>3.0267120151867117</v>
      </c>
      <c r="K11" s="99">
        <v>2.9553540712850035</v>
      </c>
      <c r="L11" s="99">
        <v>3.0620428327503015</v>
      </c>
      <c r="M11" s="99">
        <v>3.0904122814702197</v>
      </c>
      <c r="N11" s="99">
        <v>3.0447646167241733</v>
      </c>
      <c r="O11" s="99">
        <v>3.1292866206861936</v>
      </c>
      <c r="P11" s="99">
        <v>3.0819670227545561</v>
      </c>
      <c r="Q11" s="99">
        <v>2.9124672623587866</v>
      </c>
      <c r="R11" s="99">
        <v>2.8890625058388451</v>
      </c>
      <c r="S11" s="99">
        <v>2.8986379250956578</v>
      </c>
      <c r="T11" s="99">
        <v>2.8623856284445255</v>
      </c>
      <c r="U11" s="99">
        <v>2.6906830157000425</v>
      </c>
      <c r="V11" s="99">
        <v>2.6864411940816848</v>
      </c>
      <c r="W11" s="99">
        <v>2.8884020249149707</v>
      </c>
      <c r="DA11" s="63" t="s">
        <v>3091</v>
      </c>
    </row>
    <row r="12" spans="1:105" ht="12" customHeight="1" x14ac:dyDescent="0.25">
      <c r="A12" s="97" t="s">
        <v>123</v>
      </c>
      <c r="B12" s="99">
        <v>0.35254071314497648</v>
      </c>
      <c r="C12" s="99">
        <v>0.6775293450120019</v>
      </c>
      <c r="D12" s="99">
        <v>0.28504779043216877</v>
      </c>
      <c r="E12" s="99">
        <v>0.17390193042810592</v>
      </c>
      <c r="F12" s="99">
        <v>0.2306293343148739</v>
      </c>
      <c r="G12" s="99">
        <v>0.24098412742895536</v>
      </c>
      <c r="H12" s="99">
        <v>0.308853775833699</v>
      </c>
      <c r="I12" s="99">
        <v>0.26793079987388274</v>
      </c>
      <c r="J12" s="99">
        <v>0.25609996815390174</v>
      </c>
      <c r="K12" s="99">
        <v>0.23935114847009428</v>
      </c>
      <c r="L12" s="99">
        <v>0.24073314706300211</v>
      </c>
      <c r="M12" s="99">
        <v>0.3463022823454322</v>
      </c>
      <c r="N12" s="99">
        <v>0.24478812325700949</v>
      </c>
      <c r="O12" s="99">
        <v>0.17655493672768699</v>
      </c>
      <c r="P12" s="99">
        <v>0.30274758787430855</v>
      </c>
      <c r="Q12" s="99">
        <v>9.6320025474225995E-2</v>
      </c>
      <c r="R12" s="99">
        <v>0.12695124961524568</v>
      </c>
      <c r="S12" s="99">
        <v>0.19827921689459918</v>
      </c>
      <c r="T12" s="99">
        <v>0.22039827182317037</v>
      </c>
      <c r="U12" s="99">
        <v>0.25252166032091417</v>
      </c>
      <c r="V12" s="99">
        <v>0.20986701687358517</v>
      </c>
      <c r="W12" s="99">
        <v>0.19371544621294473</v>
      </c>
      <c r="DA12" s="63" t="s">
        <v>3092</v>
      </c>
    </row>
    <row r="13" spans="1:105" ht="12" customHeight="1" x14ac:dyDescent="0.25">
      <c r="A13" s="100" t="s">
        <v>50</v>
      </c>
      <c r="B13" s="102">
        <v>0.35254071314497648</v>
      </c>
      <c r="C13" s="102">
        <v>0.6775293450120019</v>
      </c>
      <c r="D13" s="102">
        <v>0.28504779043216877</v>
      </c>
      <c r="E13" s="102">
        <v>0.17390193042810592</v>
      </c>
      <c r="F13" s="102">
        <v>0.2306293343148739</v>
      </c>
      <c r="G13" s="102">
        <v>0.24098412742895536</v>
      </c>
      <c r="H13" s="102">
        <v>0.308853775833699</v>
      </c>
      <c r="I13" s="102">
        <v>0.26793079987388274</v>
      </c>
      <c r="J13" s="102">
        <v>0.25609996815390174</v>
      </c>
      <c r="K13" s="102">
        <v>0.23935114847009428</v>
      </c>
      <c r="L13" s="102">
        <v>0.24073314706300211</v>
      </c>
      <c r="M13" s="102">
        <v>0.3463022823454322</v>
      </c>
      <c r="N13" s="102">
        <v>0.24478812325700949</v>
      </c>
      <c r="O13" s="102">
        <v>0.17655493672768699</v>
      </c>
      <c r="P13" s="102">
        <v>0.30274758787430855</v>
      </c>
      <c r="Q13" s="102">
        <v>9.6320025474225995E-2</v>
      </c>
      <c r="R13" s="102">
        <v>0.12695124961524568</v>
      </c>
      <c r="S13" s="102">
        <v>0.19827921689459918</v>
      </c>
      <c r="T13" s="102">
        <v>0.22039827182317037</v>
      </c>
      <c r="U13" s="102">
        <v>0.25252166032091417</v>
      </c>
      <c r="V13" s="102">
        <v>0.20986701687358517</v>
      </c>
      <c r="W13" s="102">
        <v>0.19371544621294473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1.8455776199847116</v>
      </c>
      <c r="C19" s="123">
        <v>1.8129050805297018</v>
      </c>
      <c r="D19" s="123">
        <v>1.8266601778456717</v>
      </c>
      <c r="E19" s="123">
        <v>1.8048959415131902</v>
      </c>
      <c r="F19" s="123">
        <v>1.759566379030463</v>
      </c>
      <c r="G19" s="123">
        <v>1.736226383496476</v>
      </c>
      <c r="H19" s="123">
        <v>1.7042447143715298</v>
      </c>
      <c r="I19" s="123">
        <v>1.7208231095931776</v>
      </c>
      <c r="J19" s="123">
        <v>1.7159603951389386</v>
      </c>
      <c r="K19" s="123">
        <v>1.7161475182106345</v>
      </c>
      <c r="L19" s="123">
        <v>1.7655592194762035</v>
      </c>
      <c r="M19" s="123">
        <v>1.8709741510273161</v>
      </c>
      <c r="N19" s="123">
        <v>1.7973807166888611</v>
      </c>
      <c r="O19" s="123">
        <v>1.6869123853756867</v>
      </c>
      <c r="P19" s="123">
        <v>1.7230531406996092</v>
      </c>
      <c r="Q19" s="123">
        <v>1.6322334460072698</v>
      </c>
      <c r="R19" s="123">
        <v>1.3881880525382277</v>
      </c>
      <c r="S19" s="123">
        <v>1.2976626943547889</v>
      </c>
      <c r="T19" s="123">
        <v>1.1870318628512369</v>
      </c>
      <c r="U19" s="123">
        <v>1.132861419686938</v>
      </c>
      <c r="V19" s="123">
        <v>1.0050094146465018</v>
      </c>
      <c r="W19" s="123">
        <v>0.9377508634700944</v>
      </c>
      <c r="DA19" s="130" t="s">
        <v>3099</v>
      </c>
    </row>
    <row r="20" spans="1:105" ht="12" customHeight="1" x14ac:dyDescent="0.25">
      <c r="A20" s="97" t="s">
        <v>51</v>
      </c>
      <c r="B20" s="99">
        <v>2.5594870462551582</v>
      </c>
      <c r="C20" s="99">
        <v>2.6788001406975939</v>
      </c>
      <c r="D20" s="99">
        <v>2.7600327235561966</v>
      </c>
      <c r="E20" s="99">
        <v>2.7605322608069858</v>
      </c>
      <c r="F20" s="99">
        <v>2.8513367731135415</v>
      </c>
      <c r="G20" s="99">
        <v>2.9527172806616746</v>
      </c>
      <c r="H20" s="99">
        <v>3.0959053438119342</v>
      </c>
      <c r="I20" s="99">
        <v>3.1511696107278628</v>
      </c>
      <c r="J20" s="99">
        <v>3.1835896298089152</v>
      </c>
      <c r="K20" s="99">
        <v>3.1164030113795942</v>
      </c>
      <c r="L20" s="99">
        <v>3.0625099835228475</v>
      </c>
      <c r="M20" s="99">
        <v>3.0820542186559496</v>
      </c>
      <c r="N20" s="99">
        <v>2.8278925202518863</v>
      </c>
      <c r="O20" s="99">
        <v>2.5389132989054746</v>
      </c>
      <c r="P20" s="99">
        <v>2.6732328235692</v>
      </c>
      <c r="Q20" s="99">
        <v>2.7564368798495762</v>
      </c>
      <c r="R20" s="99">
        <v>2.6924030652572966</v>
      </c>
      <c r="S20" s="99">
        <v>3.0293004705240851</v>
      </c>
      <c r="T20" s="99">
        <v>3.0266074963558527</v>
      </c>
      <c r="U20" s="99">
        <v>3.1625825384508319</v>
      </c>
      <c r="V20" s="99">
        <v>2.7751630502481728</v>
      </c>
      <c r="W20" s="99">
        <v>2.7663772431530576</v>
      </c>
      <c r="DA20" s="63" t="s">
        <v>3100</v>
      </c>
    </row>
    <row r="21" spans="1:105" ht="12" customHeight="1" x14ac:dyDescent="0.25">
      <c r="A21" s="97" t="s">
        <v>50</v>
      </c>
      <c r="B21" s="99">
        <v>1.6736808634070997</v>
      </c>
      <c r="C21" s="99">
        <v>1.716669256456453</v>
      </c>
      <c r="D21" s="99">
        <v>1.7673873389307511</v>
      </c>
      <c r="E21" s="99">
        <v>1.7976451763906529</v>
      </c>
      <c r="F21" s="99">
        <v>1.8390003510987123</v>
      </c>
      <c r="G21" s="99">
        <v>1.9028451942097426</v>
      </c>
      <c r="H21" s="99">
        <v>1.9646213874170801</v>
      </c>
      <c r="I21" s="99">
        <v>2.0315392400321755</v>
      </c>
      <c r="J21" s="99">
        <v>2.0408478186569488</v>
      </c>
      <c r="K21" s="99">
        <v>1.9876716952311662</v>
      </c>
      <c r="L21" s="99">
        <v>1.9625622308486852</v>
      </c>
      <c r="M21" s="99">
        <v>1.8541792123240808</v>
      </c>
      <c r="N21" s="99">
        <v>1.7791790588041552</v>
      </c>
      <c r="O21" s="99">
        <v>1.7219583860287109</v>
      </c>
      <c r="P21" s="99">
        <v>1.7068991963822921</v>
      </c>
      <c r="Q21" s="99">
        <v>1.7246149973527032</v>
      </c>
      <c r="R21" s="99">
        <v>1.7626160045361812</v>
      </c>
      <c r="S21" s="99">
        <v>1.818725481275556</v>
      </c>
      <c r="T21" s="99">
        <v>1.9224671806203659</v>
      </c>
      <c r="U21" s="99">
        <v>1.7251770844498926</v>
      </c>
      <c r="V21" s="99">
        <v>1.7211635031888974</v>
      </c>
      <c r="W21" s="99">
        <v>1.8305741323001987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17.592813012636199</v>
      </c>
      <c r="C24" s="118">
        <f t="shared" si="7"/>
        <v>16.77006827584092</v>
      </c>
      <c r="D24" s="118">
        <f t="shared" si="7"/>
        <v>17.793523968928369</v>
      </c>
      <c r="E24" s="118">
        <f t="shared" si="7"/>
        <v>18.644081843451019</v>
      </c>
      <c r="F24" s="118">
        <f t="shared" si="7"/>
        <v>19.880637425267917</v>
      </c>
      <c r="G24" s="118">
        <f t="shared" si="7"/>
        <v>20.209490690562617</v>
      </c>
      <c r="H24" s="118">
        <f t="shared" si="7"/>
        <v>19.060505370655079</v>
      </c>
      <c r="I24" s="118">
        <f t="shared" si="7"/>
        <v>19.159052079628786</v>
      </c>
      <c r="J24" s="118">
        <f t="shared" si="7"/>
        <v>18.843407187280238</v>
      </c>
      <c r="K24" s="118">
        <f t="shared" si="7"/>
        <v>18.032887138009361</v>
      </c>
      <c r="L24" s="118">
        <f t="shared" si="7"/>
        <v>19.213138710042433</v>
      </c>
      <c r="M24" s="118">
        <f t="shared" si="7"/>
        <v>16.286853672359534</v>
      </c>
      <c r="N24" s="118">
        <f t="shared" si="7"/>
        <v>16.168284869420109</v>
      </c>
      <c r="O24" s="118">
        <f t="shared" si="7"/>
        <v>14.71829918384511</v>
      </c>
      <c r="P24" s="118">
        <f t="shared" si="7"/>
        <v>13.217278153816725</v>
      </c>
      <c r="Q24" s="118">
        <f t="shared" si="7"/>
        <v>13.396598836176894</v>
      </c>
      <c r="R24" s="118">
        <f t="shared" ref="R24:V24" si="8">R25+R28+R30+R39</f>
        <v>14.574247169609274</v>
      </c>
      <c r="S24" s="118">
        <f t="shared" si="8"/>
        <v>12.141402324377262</v>
      </c>
      <c r="T24" s="118">
        <f t="shared" si="8"/>
        <v>14.441211576728287</v>
      </c>
      <c r="U24" s="118">
        <f t="shared" si="8"/>
        <v>12.319247410848781</v>
      </c>
      <c r="V24" s="118">
        <f t="shared" si="8"/>
        <v>12.002445731975387</v>
      </c>
      <c r="W24" s="118">
        <f t="shared" ref="W24" si="9">W25+W28+W30+W39</f>
        <v>12.376852880547851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14.338529342121486</v>
      </c>
      <c r="C25" s="123">
        <f t="shared" si="10"/>
        <v>13.610177455337359</v>
      </c>
      <c r="D25" s="123">
        <f t="shared" si="10"/>
        <v>14.689742411206646</v>
      </c>
      <c r="E25" s="123">
        <f t="shared" si="10"/>
        <v>15.694135502688168</v>
      </c>
      <c r="F25" s="123">
        <f t="shared" si="10"/>
        <v>17.012765441579315</v>
      </c>
      <c r="G25" s="123">
        <f t="shared" si="10"/>
        <v>17.457537651553217</v>
      </c>
      <c r="H25" s="123">
        <f t="shared" si="10"/>
        <v>16.619829465657546</v>
      </c>
      <c r="I25" s="123">
        <f t="shared" si="10"/>
        <v>16.851165008492956</v>
      </c>
      <c r="J25" s="123">
        <f t="shared" si="10"/>
        <v>16.622441667953691</v>
      </c>
      <c r="K25" s="123">
        <f t="shared" si="10"/>
        <v>15.940399262644005</v>
      </c>
      <c r="L25" s="123">
        <f t="shared" si="10"/>
        <v>17.164505007202784</v>
      </c>
      <c r="M25" s="123">
        <f t="shared" si="10"/>
        <v>14.34096895204407</v>
      </c>
      <c r="N25" s="123">
        <f t="shared" si="10"/>
        <v>14.334969356902644</v>
      </c>
      <c r="O25" s="123">
        <f t="shared" si="10"/>
        <v>12.877786796736867</v>
      </c>
      <c r="P25" s="123">
        <f t="shared" si="10"/>
        <v>11.356247168717147</v>
      </c>
      <c r="Q25" s="123">
        <f t="shared" si="10"/>
        <v>11.588549159540115</v>
      </c>
      <c r="R25" s="123">
        <f t="shared" ref="R25:V25" si="11">SUM(R26:R27)</f>
        <v>12.71628543724951</v>
      </c>
      <c r="S25" s="123">
        <f t="shared" si="11"/>
        <v>10.258262986837932</v>
      </c>
      <c r="T25" s="123">
        <f t="shared" si="11"/>
        <v>12.624213990235676</v>
      </c>
      <c r="U25" s="123">
        <f t="shared" si="11"/>
        <v>10.723856228377175</v>
      </c>
      <c r="V25" s="123">
        <f t="shared" si="11"/>
        <v>10.528697142651822</v>
      </c>
      <c r="W25" s="123">
        <f t="shared" ref="W25" si="12">SUM(W26:W27)</f>
        <v>10.841423297041443</v>
      </c>
      <c r="DA25" s="130" t="s">
        <v>3104</v>
      </c>
    </row>
    <row r="26" spans="1:105" ht="12" customHeight="1" x14ac:dyDescent="0.25">
      <c r="A26" s="97" t="s">
        <v>74</v>
      </c>
      <c r="B26" s="99">
        <v>14.338529342121486</v>
      </c>
      <c r="C26" s="99">
        <v>13.610177455337359</v>
      </c>
      <c r="D26" s="99">
        <v>14.689742411206646</v>
      </c>
      <c r="E26" s="99">
        <v>15.694135502688168</v>
      </c>
      <c r="F26" s="99">
        <v>17.012765441579315</v>
      </c>
      <c r="G26" s="99">
        <v>17.457537651553217</v>
      </c>
      <c r="H26" s="99">
        <v>16.619829465657546</v>
      </c>
      <c r="I26" s="99">
        <v>16.851165008492956</v>
      </c>
      <c r="J26" s="99">
        <v>16.622441667953691</v>
      </c>
      <c r="K26" s="99">
        <v>15.940399262644005</v>
      </c>
      <c r="L26" s="99">
        <v>17.164505007202784</v>
      </c>
      <c r="M26" s="99">
        <v>14.34096895204407</v>
      </c>
      <c r="N26" s="99">
        <v>14.334969356902644</v>
      </c>
      <c r="O26" s="99">
        <v>12.877786796736867</v>
      </c>
      <c r="P26" s="99">
        <v>11.356247168717147</v>
      </c>
      <c r="Q26" s="99">
        <v>11.588549159540115</v>
      </c>
      <c r="R26" s="99">
        <v>12.71628543724951</v>
      </c>
      <c r="S26" s="99">
        <v>10.258262986837932</v>
      </c>
      <c r="T26" s="99">
        <v>12.624213990235676</v>
      </c>
      <c r="U26" s="99">
        <v>10.723856228377175</v>
      </c>
      <c r="V26" s="99">
        <v>10.528697142651822</v>
      </c>
      <c r="W26" s="99">
        <v>10.841423297041443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2.7083988566980226</v>
      </c>
      <c r="C30" s="123">
        <v>2.6144024400339427</v>
      </c>
      <c r="D30" s="123">
        <v>2.5511370312344637</v>
      </c>
      <c r="E30" s="123">
        <v>2.4005653140546643</v>
      </c>
      <c r="F30" s="123">
        <v>2.3215131931500501</v>
      </c>
      <c r="G30" s="123">
        <v>2.2162698660271594</v>
      </c>
      <c r="H30" s="123">
        <v>1.9347394098106323</v>
      </c>
      <c r="I30" s="123">
        <v>1.8088004818769912</v>
      </c>
      <c r="J30" s="123">
        <v>1.7302859367254662</v>
      </c>
      <c r="K30" s="123">
        <v>1.6193154056948575</v>
      </c>
      <c r="L30" s="123">
        <v>1.5871020487335963</v>
      </c>
      <c r="M30" s="123">
        <v>1.5067336639806175</v>
      </c>
      <c r="N30" s="123">
        <v>1.4099420328906316</v>
      </c>
      <c r="O30" s="123">
        <v>1.4297382318049623</v>
      </c>
      <c r="P30" s="123">
        <v>1.4518273023336323</v>
      </c>
      <c r="Q30" s="123">
        <v>1.4034532174417174</v>
      </c>
      <c r="R30" s="123">
        <v>1.4487640860920337</v>
      </c>
      <c r="S30" s="123">
        <v>1.467279609500429</v>
      </c>
      <c r="T30" s="123">
        <v>1.3967032915269513</v>
      </c>
      <c r="U30" s="123">
        <v>1.2407694462116934</v>
      </c>
      <c r="V30" s="123">
        <v>1.1462214993751128</v>
      </c>
      <c r="W30" s="123">
        <v>1.1939027842091599</v>
      </c>
      <c r="DA30" s="130" t="s">
        <v>3109</v>
      </c>
    </row>
    <row r="31" spans="1:105" ht="12" customHeight="1" x14ac:dyDescent="0.25">
      <c r="A31" s="97" t="s">
        <v>141</v>
      </c>
      <c r="B31" s="99">
        <v>3.1289408051351657</v>
      </c>
      <c r="C31" s="99">
        <v>3.1026373751894067</v>
      </c>
      <c r="D31" s="99">
        <v>3.1078763413935415</v>
      </c>
      <c r="E31" s="99">
        <v>2.9559691296823156</v>
      </c>
      <c r="F31" s="99">
        <v>2.9616892210028114</v>
      </c>
      <c r="G31" s="99">
        <v>3.0912870083614647</v>
      </c>
      <c r="H31" s="99">
        <v>2.9757198307137704</v>
      </c>
      <c r="I31" s="99">
        <v>3.0114172964493098</v>
      </c>
      <c r="J31" s="99">
        <v>3.0327557937036072</v>
      </c>
      <c r="K31" s="99">
        <v>2.967065383935263</v>
      </c>
      <c r="L31" s="99">
        <v>3.0712308311613463</v>
      </c>
      <c r="M31" s="99">
        <v>3.0926434100185598</v>
      </c>
      <c r="N31" s="99">
        <v>3.0276761049716012</v>
      </c>
      <c r="O31" s="99">
        <v>3.0849353598557911</v>
      </c>
      <c r="P31" s="99">
        <v>3.0644952969140489</v>
      </c>
      <c r="Q31" s="99">
        <v>2.9375225308638639</v>
      </c>
      <c r="R31" s="99">
        <v>2.9801991413127693</v>
      </c>
      <c r="S31" s="99">
        <v>3.0356283202147907</v>
      </c>
      <c r="T31" s="99">
        <v>2.9707010932675573</v>
      </c>
      <c r="U31" s="99">
        <v>2.757371382026935</v>
      </c>
      <c r="V31" s="99">
        <v>2.693682928121218</v>
      </c>
      <c r="W31" s="99">
        <v>2.8345934344451642</v>
      </c>
      <c r="DA31" s="63" t="s">
        <v>3110</v>
      </c>
    </row>
    <row r="32" spans="1:105" ht="12" customHeight="1" x14ac:dyDescent="0.25">
      <c r="A32" s="97" t="s">
        <v>140</v>
      </c>
      <c r="B32" s="99">
        <v>0.35254071314497643</v>
      </c>
      <c r="C32" s="99">
        <v>0.6775293450120019</v>
      </c>
      <c r="D32" s="99">
        <v>0.28543008819023358</v>
      </c>
      <c r="E32" s="99">
        <v>0.17448064112704706</v>
      </c>
      <c r="F32" s="99">
        <v>0.23209059891388756</v>
      </c>
      <c r="G32" s="99">
        <v>0.24242453356308113</v>
      </c>
      <c r="H32" s="99">
        <v>0.31001654120021088</v>
      </c>
      <c r="I32" s="99">
        <v>0.2684125389061543</v>
      </c>
      <c r="J32" s="99">
        <v>0.25681613991598923</v>
      </c>
      <c r="K32" s="99">
        <v>0.24035285183210359</v>
      </c>
      <c r="L32" s="99">
        <v>0.24131061154755962</v>
      </c>
      <c r="M32" s="99">
        <v>0.34660055303787235</v>
      </c>
      <c r="N32" s="99">
        <v>0.2430014251645502</v>
      </c>
      <c r="O32" s="99">
        <v>0.17345019456470179</v>
      </c>
      <c r="P32" s="99">
        <v>0.29984251284214808</v>
      </c>
      <c r="Q32" s="99">
        <v>9.7527049753749498E-2</v>
      </c>
      <c r="R32" s="99">
        <v>0.13085371012590211</v>
      </c>
      <c r="S32" s="99">
        <v>0.20568136597906606</v>
      </c>
      <c r="T32" s="99">
        <v>0.22721032442400521</v>
      </c>
      <c r="U32" s="99">
        <v>0.25894974247119934</v>
      </c>
      <c r="V32" s="99">
        <v>0.2110497375966516</v>
      </c>
      <c r="W32" s="99">
        <v>0.18958473068496176</v>
      </c>
      <c r="DA32" s="63" t="s">
        <v>3111</v>
      </c>
    </row>
    <row r="33" spans="1:105" ht="12" customHeight="1" x14ac:dyDescent="0.25">
      <c r="A33" s="100" t="s">
        <v>50</v>
      </c>
      <c r="B33" s="102">
        <v>0.35254071314497643</v>
      </c>
      <c r="C33" s="102">
        <v>0.6775293450120019</v>
      </c>
      <c r="D33" s="102">
        <v>0.28543008819023358</v>
      </c>
      <c r="E33" s="102">
        <v>0.17448064112704706</v>
      </c>
      <c r="F33" s="102">
        <v>0.23209059891388756</v>
      </c>
      <c r="G33" s="102">
        <v>0.24242453356308113</v>
      </c>
      <c r="H33" s="102">
        <v>0.31001654120021088</v>
      </c>
      <c r="I33" s="102">
        <v>0.2684125389061543</v>
      </c>
      <c r="J33" s="102">
        <v>0.25681613991598923</v>
      </c>
      <c r="K33" s="102">
        <v>0.24035285183210359</v>
      </c>
      <c r="L33" s="102">
        <v>0.24131061154755962</v>
      </c>
      <c r="M33" s="102">
        <v>0.34660055303787235</v>
      </c>
      <c r="N33" s="102">
        <v>0.2430014251645502</v>
      </c>
      <c r="O33" s="102">
        <v>0.17345019456470179</v>
      </c>
      <c r="P33" s="102">
        <v>0.29984251284214808</v>
      </c>
      <c r="Q33" s="102">
        <v>9.7527049753749498E-2</v>
      </c>
      <c r="R33" s="102">
        <v>0.13085371012590211</v>
      </c>
      <c r="S33" s="102">
        <v>0.20568136597906606</v>
      </c>
      <c r="T33" s="102">
        <v>0.22721032442400521</v>
      </c>
      <c r="U33" s="102">
        <v>0.25894974247119934</v>
      </c>
      <c r="V33" s="102">
        <v>0.2110497375966516</v>
      </c>
      <c r="W33" s="102">
        <v>0.18958473068496176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0.54588481381668996</v>
      </c>
      <c r="C39" s="123">
        <v>0.54548838046961767</v>
      </c>
      <c r="D39" s="123">
        <v>0.5526445264872587</v>
      </c>
      <c r="E39" s="123">
        <v>0.54938102670818612</v>
      </c>
      <c r="F39" s="123">
        <v>0.54635879053855274</v>
      </c>
      <c r="G39" s="123">
        <v>0.53568317298224322</v>
      </c>
      <c r="H39" s="123">
        <v>0.5059364951869032</v>
      </c>
      <c r="I39" s="123">
        <v>0.49908658925883975</v>
      </c>
      <c r="J39" s="123">
        <v>0.49067958260108135</v>
      </c>
      <c r="K39" s="123">
        <v>0.47317246967049709</v>
      </c>
      <c r="L39" s="123">
        <v>0.4615316541060539</v>
      </c>
      <c r="M39" s="123">
        <v>0.43915105633484608</v>
      </c>
      <c r="N39" s="123">
        <v>0.42337347962683325</v>
      </c>
      <c r="O39" s="123">
        <v>0.41077415530328182</v>
      </c>
      <c r="P39" s="123">
        <v>0.40920368276594726</v>
      </c>
      <c r="Q39" s="123">
        <v>0.40459645919506226</v>
      </c>
      <c r="R39" s="123">
        <v>0.40919764626773025</v>
      </c>
      <c r="S39" s="123">
        <v>0.41585972803890153</v>
      </c>
      <c r="T39" s="123">
        <v>0.42029429496566123</v>
      </c>
      <c r="U39" s="123">
        <v>0.35462173625991328</v>
      </c>
      <c r="V39" s="123">
        <v>0.32752708994845231</v>
      </c>
      <c r="W39" s="123">
        <v>0.34152679929724955</v>
      </c>
      <c r="DA39" s="130" t="s">
        <v>3118</v>
      </c>
    </row>
    <row r="40" spans="1:105" ht="12" customHeight="1" x14ac:dyDescent="0.25">
      <c r="A40" s="97" t="s">
        <v>50</v>
      </c>
      <c r="B40" s="99">
        <v>1.6736808634070997</v>
      </c>
      <c r="C40" s="99">
        <v>1.7195928610946236</v>
      </c>
      <c r="D40" s="99">
        <v>1.771561773989262</v>
      </c>
      <c r="E40" s="99">
        <v>1.8020907891319411</v>
      </c>
      <c r="F40" s="99">
        <v>1.8447129659474821</v>
      </c>
      <c r="G40" s="99">
        <v>1.9076284421930938</v>
      </c>
      <c r="H40" s="99">
        <v>1.9666118584373291</v>
      </c>
      <c r="I40" s="99">
        <v>2.0314175063124678</v>
      </c>
      <c r="J40" s="99">
        <v>2.0412027374642783</v>
      </c>
      <c r="K40" s="99">
        <v>1.9887461036102025</v>
      </c>
      <c r="L40" s="99">
        <v>1.9623178531588035</v>
      </c>
      <c r="M40" s="99">
        <v>1.8525838687560001</v>
      </c>
      <c r="N40" s="99">
        <v>1.7773557490687941</v>
      </c>
      <c r="O40" s="99">
        <v>1.7202306349338099</v>
      </c>
      <c r="P40" s="99">
        <v>1.7061117562296471</v>
      </c>
      <c r="Q40" s="99">
        <v>1.7243310284472064</v>
      </c>
      <c r="R40" s="99">
        <v>1.7647012571151739</v>
      </c>
      <c r="S40" s="99">
        <v>1.8247565897307145</v>
      </c>
      <c r="T40" s="99">
        <v>1.9272293922015624</v>
      </c>
      <c r="U40" s="99">
        <v>1.7258340364859792</v>
      </c>
      <c r="V40" s="99">
        <v>1.7140573163814301</v>
      </c>
      <c r="W40" s="99">
        <v>1.8127097551854408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19.333646189208224</v>
      </c>
      <c r="C43" s="118">
        <f t="shared" si="14"/>
        <v>19.748042062468123</v>
      </c>
      <c r="D43" s="118">
        <f t="shared" si="14"/>
        <v>19.443344878665521</v>
      </c>
      <c r="E43" s="118">
        <f t="shared" si="14"/>
        <v>21.255242476994358</v>
      </c>
      <c r="F43" s="118">
        <f t="shared" si="14"/>
        <v>23.402351431589022</v>
      </c>
      <c r="G43" s="118">
        <f t="shared" si="14"/>
        <v>23.592010557277931</v>
      </c>
      <c r="H43" s="118">
        <f t="shared" si="14"/>
        <v>22.063201458596353</v>
      </c>
      <c r="I43" s="118">
        <f t="shared" si="14"/>
        <v>22.349184953910484</v>
      </c>
      <c r="J43" s="118">
        <f t="shared" si="14"/>
        <v>22.035650408383148</v>
      </c>
      <c r="K43" s="118">
        <f t="shared" si="14"/>
        <v>21.785538510684987</v>
      </c>
      <c r="L43" s="118">
        <f t="shared" si="14"/>
        <v>23.028861752095604</v>
      </c>
      <c r="M43" s="118">
        <f t="shared" si="14"/>
        <v>19.845378719801534</v>
      </c>
      <c r="N43" s="118">
        <f t="shared" si="14"/>
        <v>18.078281729494677</v>
      </c>
      <c r="O43" s="118">
        <f t="shared" si="14"/>
        <v>17.227408377074553</v>
      </c>
      <c r="P43" s="118">
        <f t="shared" si="14"/>
        <v>15.825646086535849</v>
      </c>
      <c r="Q43" s="118">
        <f t="shared" si="14"/>
        <v>17.173518860503822</v>
      </c>
      <c r="R43" s="118">
        <f t="shared" ref="R43:V43" si="15">R44+R47+R49+R58</f>
        <v>14.434865148742265</v>
      </c>
      <c r="S43" s="118">
        <f t="shared" si="15"/>
        <v>14.338159785160382</v>
      </c>
      <c r="T43" s="118">
        <f t="shared" si="15"/>
        <v>15.562215089190985</v>
      </c>
      <c r="U43" s="118">
        <f t="shared" si="15"/>
        <v>13.864512362313315</v>
      </c>
      <c r="V43" s="118">
        <f t="shared" si="15"/>
        <v>14.722063574266276</v>
      </c>
      <c r="W43" s="118">
        <f t="shared" ref="W43" si="16">W44+W47+W49+W58</f>
        <v>14.023869148776043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17.221382019875104</v>
      </c>
      <c r="C44" s="123">
        <f t="shared" si="17"/>
        <v>17.59550703729904</v>
      </c>
      <c r="D44" s="123">
        <f t="shared" si="17"/>
        <v>17.381990530634958</v>
      </c>
      <c r="E44" s="123">
        <f t="shared" si="17"/>
        <v>19.263899506906768</v>
      </c>
      <c r="F44" s="123">
        <f t="shared" si="17"/>
        <v>21.434225731544693</v>
      </c>
      <c r="G44" s="123">
        <f t="shared" si="17"/>
        <v>21.574820862172867</v>
      </c>
      <c r="H44" s="123">
        <f t="shared" si="17"/>
        <v>20.029060774906373</v>
      </c>
      <c r="I44" s="123">
        <f t="shared" si="17"/>
        <v>20.26777184194551</v>
      </c>
      <c r="J44" s="123">
        <f t="shared" si="17"/>
        <v>19.902424510221476</v>
      </c>
      <c r="K44" s="123">
        <f t="shared" si="17"/>
        <v>19.748692128886102</v>
      </c>
      <c r="L44" s="123">
        <f t="shared" si="17"/>
        <v>21.015064512511149</v>
      </c>
      <c r="M44" s="123">
        <f t="shared" si="17"/>
        <v>17.889207400826777</v>
      </c>
      <c r="N44" s="123">
        <f t="shared" si="17"/>
        <v>16.288550443918364</v>
      </c>
      <c r="O44" s="123">
        <f t="shared" si="17"/>
        <v>15.421484485852023</v>
      </c>
      <c r="P44" s="123">
        <f t="shared" si="17"/>
        <v>14.104265384515829</v>
      </c>
      <c r="Q44" s="123">
        <f t="shared" si="17"/>
        <v>15.407863031994054</v>
      </c>
      <c r="R44" s="123">
        <f t="shared" ref="R44:V44" si="18">SUM(R45:R46)</f>
        <v>12.893468386166637</v>
      </c>
      <c r="S44" s="123">
        <f t="shared" si="18"/>
        <v>12.797710788615138</v>
      </c>
      <c r="T44" s="123">
        <f t="shared" si="18"/>
        <v>13.965523932179741</v>
      </c>
      <c r="U44" s="123">
        <f t="shared" si="18"/>
        <v>12.405818557790885</v>
      </c>
      <c r="V44" s="123">
        <f t="shared" si="18"/>
        <v>13.217638767198752</v>
      </c>
      <c r="W44" s="123">
        <f t="shared" ref="W44" si="19">SUM(W45:W46)</f>
        <v>12.564871364653404</v>
      </c>
      <c r="DA44" s="130" t="s">
        <v>3122</v>
      </c>
    </row>
    <row r="45" spans="1:105" ht="12" customHeight="1" x14ac:dyDescent="0.25">
      <c r="A45" s="97" t="s">
        <v>216</v>
      </c>
      <c r="B45" s="99">
        <v>17.221382019875104</v>
      </c>
      <c r="C45" s="99">
        <v>17.59550703729904</v>
      </c>
      <c r="D45" s="99">
        <v>17.381990530634958</v>
      </c>
      <c r="E45" s="99">
        <v>19.263899506906768</v>
      </c>
      <c r="F45" s="99">
        <v>21.434225731544693</v>
      </c>
      <c r="G45" s="99">
        <v>21.574820862172867</v>
      </c>
      <c r="H45" s="99">
        <v>20.029060774906373</v>
      </c>
      <c r="I45" s="99">
        <v>20.26777184194551</v>
      </c>
      <c r="J45" s="99">
        <v>19.902424510221476</v>
      </c>
      <c r="K45" s="99">
        <v>19.748692128886102</v>
      </c>
      <c r="L45" s="99">
        <v>21.015064512511149</v>
      </c>
      <c r="M45" s="99">
        <v>17.889207400826777</v>
      </c>
      <c r="N45" s="99">
        <v>16.288550443918364</v>
      </c>
      <c r="O45" s="99">
        <v>15.421484485852023</v>
      </c>
      <c r="P45" s="99">
        <v>14.104265384515829</v>
      </c>
      <c r="Q45" s="99">
        <v>15.407863031994054</v>
      </c>
      <c r="R45" s="99">
        <v>12.893468386166637</v>
      </c>
      <c r="S45" s="99">
        <v>12.797710788615138</v>
      </c>
      <c r="T45" s="99">
        <v>13.965523932179741</v>
      </c>
      <c r="U45" s="99">
        <v>12.405818557790885</v>
      </c>
      <c r="V45" s="99">
        <v>13.217638767198752</v>
      </c>
      <c r="W45" s="99">
        <v>12.564871364653404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1.5663791761848862</v>
      </c>
      <c r="C49" s="123">
        <v>1.6177385106933688</v>
      </c>
      <c r="D49" s="123">
        <v>1.5215102417311832</v>
      </c>
      <c r="E49" s="123">
        <v>1.4563336176420263</v>
      </c>
      <c r="F49" s="123">
        <v>1.4346173301453642</v>
      </c>
      <c r="G49" s="123">
        <v>1.4884748144882654</v>
      </c>
      <c r="H49" s="123">
        <v>1.5224126101485025</v>
      </c>
      <c r="I49" s="123">
        <v>1.5711783820886458</v>
      </c>
      <c r="J49" s="123">
        <v>1.632329203342421</v>
      </c>
      <c r="K49" s="123">
        <v>1.5543087744161512</v>
      </c>
      <c r="L49" s="123">
        <v>1.5425137460692755</v>
      </c>
      <c r="M49" s="123">
        <v>1.5055930728863929</v>
      </c>
      <c r="N49" s="123">
        <v>1.3566122252421275</v>
      </c>
      <c r="O49" s="123">
        <v>1.3916891449249837</v>
      </c>
      <c r="P49" s="123">
        <v>1.3133868644063311</v>
      </c>
      <c r="Q49" s="123">
        <v>1.3687396273857952</v>
      </c>
      <c r="R49" s="123">
        <v>1.14047586031724</v>
      </c>
      <c r="S49" s="123">
        <v>1.1316543351738795</v>
      </c>
      <c r="T49" s="123">
        <v>1.1802961228748294</v>
      </c>
      <c r="U49" s="123">
        <v>1.1085083027386782</v>
      </c>
      <c r="V49" s="123">
        <v>1.1830218069776723</v>
      </c>
      <c r="W49" s="123">
        <v>1.1240614367539643</v>
      </c>
      <c r="DA49" s="130" t="s">
        <v>3127</v>
      </c>
    </row>
    <row r="50" spans="1:105" ht="12" customHeight="1" x14ac:dyDescent="0.25">
      <c r="A50" s="97" t="s">
        <v>138</v>
      </c>
      <c r="B50" s="99">
        <v>3.9689138785189977</v>
      </c>
      <c r="C50" s="99">
        <v>4.1311729406628732</v>
      </c>
      <c r="D50" s="99">
        <v>3.9792984887697913</v>
      </c>
      <c r="E50" s="99">
        <v>3.912535370318972</v>
      </c>
      <c r="F50" s="99">
        <v>3.9247213039756983</v>
      </c>
      <c r="G50" s="99">
        <v>4.0325134043291655</v>
      </c>
      <c r="H50" s="99">
        <v>3.9914775997319407</v>
      </c>
      <c r="I50" s="99">
        <v>4.0327749393058649</v>
      </c>
      <c r="J50" s="99">
        <v>4.1565050810135507</v>
      </c>
      <c r="K50" s="99">
        <v>3.9745880370680351</v>
      </c>
      <c r="L50" s="99">
        <v>4.0076916103016975</v>
      </c>
      <c r="M50" s="99">
        <v>3.991648900371759</v>
      </c>
      <c r="N50" s="99">
        <v>3.7072180141291273</v>
      </c>
      <c r="O50" s="99">
        <v>3.9952075192943588</v>
      </c>
      <c r="P50" s="99">
        <v>4.0614861580336514</v>
      </c>
      <c r="Q50" s="99">
        <v>4.7117449688949913</v>
      </c>
      <c r="R50" s="99">
        <v>4.0270337245019538</v>
      </c>
      <c r="S50" s="99">
        <v>3.8730337453818775</v>
      </c>
      <c r="T50" s="99">
        <v>3.9583446392648511</v>
      </c>
      <c r="U50" s="99">
        <v>3.6381884035360872</v>
      </c>
      <c r="V50" s="99">
        <v>3.8384288588280806</v>
      </c>
      <c r="W50" s="99">
        <v>3.720796100933903</v>
      </c>
      <c r="DA50" s="63" t="s">
        <v>3128</v>
      </c>
    </row>
    <row r="51" spans="1:105" ht="12" customHeight="1" x14ac:dyDescent="0.25">
      <c r="A51" s="97" t="s">
        <v>137</v>
      </c>
      <c r="B51" s="99">
        <v>0.44631584741774682</v>
      </c>
      <c r="C51" s="99">
        <v>0.90294815191344691</v>
      </c>
      <c r="D51" s="99">
        <v>0.36683999632641917</v>
      </c>
      <c r="E51" s="99">
        <v>0.23129354783758124</v>
      </c>
      <c r="F51" s="99">
        <v>0.30758552676002149</v>
      </c>
      <c r="G51" s="99">
        <v>0.31553114411760175</v>
      </c>
      <c r="H51" s="99">
        <v>0.41554490093678065</v>
      </c>
      <c r="I51" s="99">
        <v>0.35596791987458709</v>
      </c>
      <c r="J51" s="99">
        <v>0.34928182596823742</v>
      </c>
      <c r="K51" s="99">
        <v>0.31802169356832155</v>
      </c>
      <c r="L51" s="99">
        <v>0.30995824007430411</v>
      </c>
      <c r="M51" s="99">
        <v>0.45022116657096972</v>
      </c>
      <c r="N51" s="99">
        <v>0.29678835690234273</v>
      </c>
      <c r="O51" s="99">
        <v>0.22715050707389312</v>
      </c>
      <c r="P51" s="99">
        <v>0.4007113280839979</v>
      </c>
      <c r="Q51" s="99">
        <v>0.19556718193646916</v>
      </c>
      <c r="R51" s="99">
        <v>0.19188579272295839</v>
      </c>
      <c r="S51" s="99">
        <v>0.25683419467429264</v>
      </c>
      <c r="T51" s="99">
        <v>0.29705943079594654</v>
      </c>
      <c r="U51" s="99">
        <v>0.33026808843617178</v>
      </c>
      <c r="V51" s="99">
        <v>0.29825166344720871</v>
      </c>
      <c r="W51" s="99">
        <v>0.2392257988766528</v>
      </c>
      <c r="DA51" s="63" t="s">
        <v>3129</v>
      </c>
    </row>
    <row r="52" spans="1:105" ht="12" customHeight="1" x14ac:dyDescent="0.25">
      <c r="A52" s="100" t="s">
        <v>216</v>
      </c>
      <c r="B52" s="102">
        <v>0.44631584741774682</v>
      </c>
      <c r="C52" s="102">
        <v>0.90294815191344691</v>
      </c>
      <c r="D52" s="102">
        <v>0.36683999632641917</v>
      </c>
      <c r="E52" s="102">
        <v>0.23129354783758124</v>
      </c>
      <c r="F52" s="102">
        <v>0.30758552676002149</v>
      </c>
      <c r="G52" s="102">
        <v>0.31553114411760175</v>
      </c>
      <c r="H52" s="102">
        <v>0.41554490093678065</v>
      </c>
      <c r="I52" s="102">
        <v>0.35596791987458709</v>
      </c>
      <c r="J52" s="102">
        <v>0.34928182596823742</v>
      </c>
      <c r="K52" s="102">
        <v>0.31802169356832155</v>
      </c>
      <c r="L52" s="102">
        <v>0.30995824007430411</v>
      </c>
      <c r="M52" s="102">
        <v>0.45022116657096972</v>
      </c>
      <c r="N52" s="102">
        <v>0.29678835690234273</v>
      </c>
      <c r="O52" s="102">
        <v>0.22715050707389312</v>
      </c>
      <c r="P52" s="102">
        <v>0.4007113280839979</v>
      </c>
      <c r="Q52" s="102">
        <v>0.19556718193646916</v>
      </c>
      <c r="R52" s="102">
        <v>0.19188579272295839</v>
      </c>
      <c r="S52" s="102">
        <v>0.25683419467429264</v>
      </c>
      <c r="T52" s="102">
        <v>0.29705943079594654</v>
      </c>
      <c r="U52" s="102">
        <v>0.33026808843617178</v>
      </c>
      <c r="V52" s="102">
        <v>0.29825166344720871</v>
      </c>
      <c r="W52" s="102">
        <v>0.2392257988766528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0.54588499314823491</v>
      </c>
      <c r="C58" s="123">
        <v>0.5347965144757153</v>
      </c>
      <c r="D58" s="123">
        <v>0.53984410629937996</v>
      </c>
      <c r="E58" s="123">
        <v>0.53500935244556158</v>
      </c>
      <c r="F58" s="123">
        <v>0.53350836989896422</v>
      </c>
      <c r="G58" s="123">
        <v>0.52871488061679472</v>
      </c>
      <c r="H58" s="123">
        <v>0.51172807354147798</v>
      </c>
      <c r="I58" s="123">
        <v>0.5102347298763259</v>
      </c>
      <c r="J58" s="123">
        <v>0.50089669481924959</v>
      </c>
      <c r="K58" s="123">
        <v>0.48253760738273449</v>
      </c>
      <c r="L58" s="123">
        <v>0.47128349351518051</v>
      </c>
      <c r="M58" s="123">
        <v>0.45057824608836433</v>
      </c>
      <c r="N58" s="123">
        <v>0.43311906033418668</v>
      </c>
      <c r="O58" s="123">
        <v>0.41423474629754509</v>
      </c>
      <c r="P58" s="123">
        <v>0.40799383761368918</v>
      </c>
      <c r="Q58" s="123">
        <v>0.3969162011239703</v>
      </c>
      <c r="R58" s="123">
        <v>0.40092090225838822</v>
      </c>
      <c r="S58" s="123">
        <v>0.40879466137136483</v>
      </c>
      <c r="T58" s="123">
        <v>0.41639503413641665</v>
      </c>
      <c r="U58" s="123">
        <v>0.35018550178375052</v>
      </c>
      <c r="V58" s="123">
        <v>0.32140300008985095</v>
      </c>
      <c r="W58" s="123">
        <v>0.33493634736867511</v>
      </c>
      <c r="DA58" s="130" t="s">
        <v>3136</v>
      </c>
    </row>
    <row r="59" spans="1:105" ht="12" customHeight="1" x14ac:dyDescent="0.25">
      <c r="A59" s="97" t="s">
        <v>50</v>
      </c>
      <c r="B59" s="99">
        <v>1.6736808634070992</v>
      </c>
      <c r="C59" s="99">
        <v>1.7187892921828469</v>
      </c>
      <c r="D59" s="99">
        <v>1.7698824609505281</v>
      </c>
      <c r="E59" s="99">
        <v>1.7995928703692503</v>
      </c>
      <c r="F59" s="99">
        <v>1.8423267895117101</v>
      </c>
      <c r="G59" s="99">
        <v>1.9062178380977097</v>
      </c>
      <c r="H59" s="99">
        <v>1.967008085751446</v>
      </c>
      <c r="I59" s="99">
        <v>2.0327617288280799</v>
      </c>
      <c r="J59" s="99">
        <v>2.0422816909633545</v>
      </c>
      <c r="K59" s="99">
        <v>1.9885951942801683</v>
      </c>
      <c r="L59" s="99">
        <v>1.9611817213175546</v>
      </c>
      <c r="M59" s="99">
        <v>1.850917755175953</v>
      </c>
      <c r="N59" s="99">
        <v>1.7761763794225538</v>
      </c>
      <c r="O59" s="99">
        <v>1.7196886351529381</v>
      </c>
      <c r="P59" s="99">
        <v>1.7058161649146755</v>
      </c>
      <c r="Q59" s="99">
        <v>1.7242238353068919</v>
      </c>
      <c r="R59" s="99">
        <v>1.7646187125835893</v>
      </c>
      <c r="S59" s="99">
        <v>1.8254946113632138</v>
      </c>
      <c r="T59" s="99">
        <v>1.9290123452697308</v>
      </c>
      <c r="U59" s="99">
        <v>1.7268289443529037</v>
      </c>
      <c r="V59" s="99">
        <v>1.7140535343306806</v>
      </c>
      <c r="W59" s="99">
        <v>1.8126412132538519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14.707951110985546</v>
      </c>
      <c r="C62" s="118">
        <f t="shared" si="21"/>
        <v>15.602903015947811</v>
      </c>
      <c r="D62" s="118">
        <f t="shared" si="21"/>
        <v>16.118952550268386</v>
      </c>
      <c r="E62" s="118">
        <f t="shared" si="21"/>
        <v>17.121011461816398</v>
      </c>
      <c r="F62" s="118">
        <f t="shared" si="21"/>
        <v>16.569210030615942</v>
      </c>
      <c r="G62" s="118">
        <f t="shared" si="21"/>
        <v>16.816834854497738</v>
      </c>
      <c r="H62" s="118">
        <f t="shared" si="21"/>
        <v>17.831706049201777</v>
      </c>
      <c r="I62" s="118">
        <f t="shared" si="21"/>
        <v>17.442274360112769</v>
      </c>
      <c r="J62" s="118">
        <f t="shared" si="21"/>
        <v>15.84558562590294</v>
      </c>
      <c r="K62" s="118">
        <f t="shared" si="21"/>
        <v>15.810166756293572</v>
      </c>
      <c r="L62" s="118">
        <f t="shared" si="21"/>
        <v>17.683826936543234</v>
      </c>
      <c r="M62" s="118">
        <f t="shared" si="21"/>
        <v>14.188529982654787</v>
      </c>
      <c r="N62" s="118">
        <f t="shared" si="21"/>
        <v>14.656424921432052</v>
      </c>
      <c r="O62" s="118">
        <f t="shared" si="21"/>
        <v>13.723419953063679</v>
      </c>
      <c r="P62" s="118">
        <f t="shared" si="21"/>
        <v>12.988685631534459</v>
      </c>
      <c r="Q62" s="118">
        <f t="shared" si="21"/>
        <v>13.852588815739898</v>
      </c>
      <c r="R62" s="118">
        <f t="shared" ref="R62:V62" si="22">R63+R66+R68+R77</f>
        <v>12.944387009817387</v>
      </c>
      <c r="S62" s="118">
        <f t="shared" si="22"/>
        <v>12.181175069841167</v>
      </c>
      <c r="T62" s="118">
        <f t="shared" si="22"/>
        <v>12.765373136170878</v>
      </c>
      <c r="U62" s="118">
        <f t="shared" si="22"/>
        <v>11.872371590452635</v>
      </c>
      <c r="V62" s="118">
        <f t="shared" si="22"/>
        <v>11.807308164424756</v>
      </c>
      <c r="W62" s="118">
        <f t="shared" ref="W62" si="23">W63+W66+W68+W77</f>
        <v>12.39337507301677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10.945180558558018</v>
      </c>
      <c r="C63" s="123">
        <f t="shared" si="24"/>
        <v>11.522556952984814</v>
      </c>
      <c r="D63" s="123">
        <f t="shared" si="24"/>
        <v>12.02610923326024</v>
      </c>
      <c r="E63" s="123">
        <f t="shared" si="24"/>
        <v>12.976594943019258</v>
      </c>
      <c r="F63" s="123">
        <f t="shared" si="24"/>
        <v>12.766565989746969</v>
      </c>
      <c r="G63" s="123">
        <f t="shared" si="24"/>
        <v>12.934196248376512</v>
      </c>
      <c r="H63" s="123">
        <f t="shared" si="24"/>
        <v>13.526133375811801</v>
      </c>
      <c r="I63" s="123">
        <f t="shared" si="24"/>
        <v>13.184401781965896</v>
      </c>
      <c r="J63" s="123">
        <f t="shared" si="24"/>
        <v>11.812195487153629</v>
      </c>
      <c r="K63" s="123">
        <f t="shared" si="24"/>
        <v>11.90981711711691</v>
      </c>
      <c r="L63" s="123">
        <f t="shared" si="24"/>
        <v>13.673413134688843</v>
      </c>
      <c r="M63" s="123">
        <f t="shared" si="24"/>
        <v>10.618704446503427</v>
      </c>
      <c r="N63" s="123">
        <f t="shared" si="24"/>
        <v>10.889614057323243</v>
      </c>
      <c r="O63" s="123">
        <f t="shared" si="24"/>
        <v>10.106542572669435</v>
      </c>
      <c r="P63" s="123">
        <f t="shared" si="24"/>
        <v>9.4566589610267151</v>
      </c>
      <c r="Q63" s="123">
        <f t="shared" si="24"/>
        <v>9.9629782680827823</v>
      </c>
      <c r="R63" s="123">
        <f t="shared" ref="R63:V63" si="25">SUM(R64:R65)</f>
        <v>8.8595962781633819</v>
      </c>
      <c r="S63" s="123">
        <f t="shared" si="25"/>
        <v>8.3698005684241856</v>
      </c>
      <c r="T63" s="123">
        <f t="shared" si="25"/>
        <v>9.0065403841372955</v>
      </c>
      <c r="U63" s="123">
        <f t="shared" si="25"/>
        <v>8.288124840399929</v>
      </c>
      <c r="V63" s="123">
        <f t="shared" si="25"/>
        <v>8.2230783445902542</v>
      </c>
      <c r="W63" s="123">
        <f t="shared" ref="W63" si="26">SUM(W64:W65)</f>
        <v>8.4667703675432833</v>
      </c>
      <c r="DA63" s="130" t="s">
        <v>3140</v>
      </c>
    </row>
    <row r="64" spans="1:105" ht="12" customHeight="1" x14ac:dyDescent="0.25">
      <c r="A64" s="97" t="s">
        <v>217</v>
      </c>
      <c r="B64" s="99">
        <v>10.945180558558018</v>
      </c>
      <c r="C64" s="99">
        <v>11.522556952984814</v>
      </c>
      <c r="D64" s="99">
        <v>12.02610923326024</v>
      </c>
      <c r="E64" s="99">
        <v>12.976594943019258</v>
      </c>
      <c r="F64" s="99">
        <v>12.766565989746969</v>
      </c>
      <c r="G64" s="99">
        <v>12.934196248376512</v>
      </c>
      <c r="H64" s="99">
        <v>13.526133375811801</v>
      </c>
      <c r="I64" s="99">
        <v>13.184401781965896</v>
      </c>
      <c r="J64" s="99">
        <v>11.812195487153629</v>
      </c>
      <c r="K64" s="99">
        <v>11.90981711711691</v>
      </c>
      <c r="L64" s="99">
        <v>13.673413134688843</v>
      </c>
      <c r="M64" s="99">
        <v>10.618704446503427</v>
      </c>
      <c r="N64" s="99">
        <v>10.889614057323243</v>
      </c>
      <c r="O64" s="99">
        <v>10.106542572669435</v>
      </c>
      <c r="P64" s="99">
        <v>9.4566589610267151</v>
      </c>
      <c r="Q64" s="99">
        <v>9.9629782680827823</v>
      </c>
      <c r="R64" s="99">
        <v>8.8595962781633819</v>
      </c>
      <c r="S64" s="99">
        <v>8.3698005684241856</v>
      </c>
      <c r="T64" s="99">
        <v>9.0065403841372955</v>
      </c>
      <c r="U64" s="99">
        <v>8.288124840399929</v>
      </c>
      <c r="V64" s="99">
        <v>8.2230783445902542</v>
      </c>
      <c r="W64" s="99">
        <v>8.4667703675432833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2.6693662628484871</v>
      </c>
      <c r="C68" s="123">
        <v>2.8491387127217593</v>
      </c>
      <c r="D68" s="123">
        <v>2.8325404048379164</v>
      </c>
      <c r="E68" s="123">
        <v>2.7964430562787639</v>
      </c>
      <c r="F68" s="123">
        <v>2.5779795704577415</v>
      </c>
      <c r="G68" s="123">
        <v>2.6270444711472258</v>
      </c>
      <c r="H68" s="123">
        <v>2.7845506867017713</v>
      </c>
      <c r="I68" s="123">
        <v>2.7676109518228977</v>
      </c>
      <c r="J68" s="123">
        <v>2.6276030665826156</v>
      </c>
      <c r="K68" s="123">
        <v>2.5328425497580636</v>
      </c>
      <c r="L68" s="123">
        <v>2.6606395224225041</v>
      </c>
      <c r="M68" s="123">
        <v>2.4561146289614424</v>
      </c>
      <c r="N68" s="123">
        <v>2.5934968329094379</v>
      </c>
      <c r="O68" s="123">
        <v>2.580375343988496</v>
      </c>
      <c r="P68" s="123">
        <v>2.4757806830959672</v>
      </c>
      <c r="Q68" s="123">
        <v>2.6832452416353161</v>
      </c>
      <c r="R68" s="123">
        <v>2.7979584626552847</v>
      </c>
      <c r="S68" s="123">
        <v>2.6044616778791818</v>
      </c>
      <c r="T68" s="123">
        <v>2.4972680911027196</v>
      </c>
      <c r="U68" s="123">
        <v>2.4291348325195403</v>
      </c>
      <c r="V68" s="123">
        <v>2.4278383383541251</v>
      </c>
      <c r="W68" s="123">
        <v>2.6581791585466532</v>
      </c>
      <c r="DA68" s="130" t="s">
        <v>3145</v>
      </c>
    </row>
    <row r="69" spans="1:105" ht="12" customHeight="1" x14ac:dyDescent="0.25">
      <c r="A69" s="97" t="s">
        <v>134</v>
      </c>
      <c r="B69" s="99">
        <v>2.7698222390576217</v>
      </c>
      <c r="C69" s="99">
        <v>2.952086505055489</v>
      </c>
      <c r="D69" s="99">
        <v>2.8720651574030538</v>
      </c>
      <c r="E69" s="99">
        <v>2.8734073624683516</v>
      </c>
      <c r="F69" s="99">
        <v>2.6552584672631467</v>
      </c>
      <c r="G69" s="99">
        <v>2.6478401051948071</v>
      </c>
      <c r="H69" s="99">
        <v>2.8454254804610692</v>
      </c>
      <c r="I69" s="99">
        <v>2.8292761735891414</v>
      </c>
      <c r="J69" s="99">
        <v>2.7447361592350656</v>
      </c>
      <c r="K69" s="99">
        <v>2.6468611763569494</v>
      </c>
      <c r="L69" s="99">
        <v>2.8445824664153205</v>
      </c>
      <c r="M69" s="99">
        <v>2.6537383289536489</v>
      </c>
      <c r="N69" s="99">
        <v>2.7765005704925283</v>
      </c>
      <c r="O69" s="99">
        <v>2.6890212828151676</v>
      </c>
      <c r="P69" s="99">
        <v>2.5823227976280738</v>
      </c>
      <c r="Q69" s="99">
        <v>2.7487686236301583</v>
      </c>
      <c r="R69" s="99">
        <v>2.8810976132263146</v>
      </c>
      <c r="S69" s="99">
        <v>2.7060598338720716</v>
      </c>
      <c r="T69" s="99">
        <v>2.6677256896381447</v>
      </c>
      <c r="U69" s="99">
        <v>2.584609582597245</v>
      </c>
      <c r="V69" s="99">
        <v>2.541336681378596</v>
      </c>
      <c r="W69" s="99">
        <v>2.6891134561589869</v>
      </c>
      <c r="DA69" s="63" t="s">
        <v>3146</v>
      </c>
    </row>
    <row r="70" spans="1:105" ht="12" customHeight="1" x14ac:dyDescent="0.25">
      <c r="A70" s="97" t="s">
        <v>133</v>
      </c>
      <c r="B70" s="99">
        <v>0.31067184454350488</v>
      </c>
      <c r="C70" s="99">
        <v>0.65028670096913099</v>
      </c>
      <c r="D70" s="99">
        <v>0.2652470465555925</v>
      </c>
      <c r="E70" s="99">
        <v>0.17012470174299235</v>
      </c>
      <c r="F70" s="99">
        <v>0.2069123768005072</v>
      </c>
      <c r="G70" s="99">
        <v>0.20588275149632701</v>
      </c>
      <c r="H70" s="99">
        <v>0.29535584500889722</v>
      </c>
      <c r="I70" s="99">
        <v>0.24889711098136433</v>
      </c>
      <c r="J70" s="99">
        <v>0.22673167005856268</v>
      </c>
      <c r="K70" s="99">
        <v>0.20808658244916467</v>
      </c>
      <c r="L70" s="99">
        <v>0.22105106261020482</v>
      </c>
      <c r="M70" s="99">
        <v>0.30030323375202184</v>
      </c>
      <c r="N70" s="99">
        <v>0.22201314668995367</v>
      </c>
      <c r="O70" s="99">
        <v>0.14807105629201983</v>
      </c>
      <c r="P70" s="99">
        <v>0.24659353803296416</v>
      </c>
      <c r="Q70" s="99">
        <v>9.5550587190876071E-2</v>
      </c>
      <c r="R70" s="99">
        <v>0.13556306854271574</v>
      </c>
      <c r="S70" s="99">
        <v>0.18368160361140629</v>
      </c>
      <c r="T70" s="99">
        <v>0.20325893781323617</v>
      </c>
      <c r="U70" s="99">
        <v>0.2420493807200427</v>
      </c>
      <c r="V70" s="99">
        <v>0.19834550606871426</v>
      </c>
      <c r="W70" s="99">
        <v>0.18005191646596444</v>
      </c>
      <c r="DA70" s="63" t="s">
        <v>3147</v>
      </c>
    </row>
    <row r="71" spans="1:105" ht="12" customHeight="1" x14ac:dyDescent="0.25">
      <c r="A71" s="100" t="s">
        <v>217</v>
      </c>
      <c r="B71" s="102">
        <v>0.31067184454350488</v>
      </c>
      <c r="C71" s="102">
        <v>0.65028670096913099</v>
      </c>
      <c r="D71" s="102">
        <v>0.2652470465555925</v>
      </c>
      <c r="E71" s="102">
        <v>0.17012470174299235</v>
      </c>
      <c r="F71" s="102">
        <v>0.2069123768005072</v>
      </c>
      <c r="G71" s="102">
        <v>0.20588275149632701</v>
      </c>
      <c r="H71" s="102">
        <v>0.29535584500889722</v>
      </c>
      <c r="I71" s="102">
        <v>0.24889711098136433</v>
      </c>
      <c r="J71" s="102">
        <v>0.22673167005856268</v>
      </c>
      <c r="K71" s="102">
        <v>0.20808658244916467</v>
      </c>
      <c r="L71" s="102">
        <v>0.22105106261020482</v>
      </c>
      <c r="M71" s="102">
        <v>0.30030323375202184</v>
      </c>
      <c r="N71" s="102">
        <v>0.22201314668995367</v>
      </c>
      <c r="O71" s="102">
        <v>0.14807105629201983</v>
      </c>
      <c r="P71" s="102">
        <v>0.24659353803296416</v>
      </c>
      <c r="Q71" s="102">
        <v>9.5550587190876071E-2</v>
      </c>
      <c r="R71" s="102">
        <v>0.13556306854271574</v>
      </c>
      <c r="S71" s="102">
        <v>0.18368160361140629</v>
      </c>
      <c r="T71" s="102">
        <v>0.20325893781323617</v>
      </c>
      <c r="U71" s="102">
        <v>0.2420493807200427</v>
      </c>
      <c r="V71" s="102">
        <v>0.19834550606871426</v>
      </c>
      <c r="W71" s="102">
        <v>0.18005191646596444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1.0934042895790401</v>
      </c>
      <c r="C77" s="123">
        <v>1.2312073502412375</v>
      </c>
      <c r="D77" s="123">
        <v>1.2603029121702296</v>
      </c>
      <c r="E77" s="123">
        <v>1.3479734625183737</v>
      </c>
      <c r="F77" s="123">
        <v>1.2246644704112306</v>
      </c>
      <c r="G77" s="123">
        <v>1.2555941349739999</v>
      </c>
      <c r="H77" s="123">
        <v>1.5210219866882044</v>
      </c>
      <c r="I77" s="123">
        <v>1.4902616263239776</v>
      </c>
      <c r="J77" s="123">
        <v>1.4057870721666952</v>
      </c>
      <c r="K77" s="123">
        <v>1.3675070894185981</v>
      </c>
      <c r="L77" s="123">
        <v>1.3497742794318872</v>
      </c>
      <c r="M77" s="123">
        <v>1.1137109071899165</v>
      </c>
      <c r="N77" s="123">
        <v>1.1733140311993715</v>
      </c>
      <c r="O77" s="123">
        <v>1.0365020364057482</v>
      </c>
      <c r="P77" s="123">
        <v>1.0562459874117764</v>
      </c>
      <c r="Q77" s="123">
        <v>1.2063653060217998</v>
      </c>
      <c r="R77" s="123">
        <v>1.2868322689987197</v>
      </c>
      <c r="S77" s="123">
        <v>1.2069128235377993</v>
      </c>
      <c r="T77" s="123">
        <v>1.2615646609308613</v>
      </c>
      <c r="U77" s="123">
        <v>1.1551119175331652</v>
      </c>
      <c r="V77" s="123">
        <v>1.156391481480376</v>
      </c>
      <c r="W77" s="123">
        <v>1.268425546926834</v>
      </c>
      <c r="DA77" s="130" t="s">
        <v>3154</v>
      </c>
    </row>
    <row r="78" spans="1:105" ht="12" customHeight="1" x14ac:dyDescent="0.25">
      <c r="A78" s="97" t="s">
        <v>192</v>
      </c>
      <c r="B78" s="99">
        <v>1.3979801361280426</v>
      </c>
      <c r="C78" s="99">
        <v>1.5751792432365825</v>
      </c>
      <c r="D78" s="99">
        <v>1.5821783874756721</v>
      </c>
      <c r="E78" s="99">
        <v>1.7177024477357319</v>
      </c>
      <c r="F78" s="99">
        <v>1.5690374286338515</v>
      </c>
      <c r="G78" s="99">
        <v>1.5733261581432456</v>
      </c>
      <c r="H78" s="99">
        <v>1.9296230377530701</v>
      </c>
      <c r="I78" s="99">
        <v>1.8911531407481457</v>
      </c>
      <c r="J78" s="99">
        <v>1.8292892424180884</v>
      </c>
      <c r="K78" s="99">
        <v>1.7963216864770941</v>
      </c>
      <c r="L78" s="99">
        <v>1.8545138172225262</v>
      </c>
      <c r="M78" s="99">
        <v>1.5719334654666404</v>
      </c>
      <c r="N78" s="99">
        <v>1.6528399001861711</v>
      </c>
      <c r="O78" s="99">
        <v>1.4174622051626364</v>
      </c>
      <c r="P78" s="99">
        <v>1.4403633217603715</v>
      </c>
      <c r="Q78" s="99">
        <v>1.5470941230780484</v>
      </c>
      <c r="R78" s="99">
        <v>1.6561373483977051</v>
      </c>
      <c r="S78" s="99">
        <v>1.5894148726427471</v>
      </c>
      <c r="T78" s="99">
        <v>1.7094180940574317</v>
      </c>
      <c r="U78" s="99">
        <v>1.5678701507712482</v>
      </c>
      <c r="V78" s="99">
        <v>1.5478136866863514</v>
      </c>
      <c r="W78" s="99">
        <v>1.6319488371803812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3.0310320121339296</v>
      </c>
      <c r="C81" s="118">
        <f t="shared" si="28"/>
        <v>2.8842683581057114</v>
      </c>
      <c r="D81" s="118">
        <f t="shared" si="28"/>
        <v>2.8206714376461464</v>
      </c>
      <c r="E81" s="118">
        <f t="shared" si="28"/>
        <v>2.6682786737421713</v>
      </c>
      <c r="F81" s="118">
        <f t="shared" si="28"/>
        <v>2.5882261650509708</v>
      </c>
      <c r="G81" s="118">
        <f t="shared" si="28"/>
        <v>2.4628427621367641</v>
      </c>
      <c r="H81" s="118">
        <f t="shared" si="28"/>
        <v>2.1655040531362695</v>
      </c>
      <c r="I81" s="118">
        <f t="shared" si="28"/>
        <v>2.0065724598649837</v>
      </c>
      <c r="J81" s="118">
        <f t="shared" si="28"/>
        <v>1.8789167632289285</v>
      </c>
      <c r="K81" s="118">
        <f t="shared" si="28"/>
        <v>1.7493025846214192</v>
      </c>
      <c r="L81" s="118">
        <f t="shared" si="28"/>
        <v>1.7445186113064928</v>
      </c>
      <c r="M81" s="118">
        <f t="shared" si="28"/>
        <v>1.7207747215865847</v>
      </c>
      <c r="N81" s="118">
        <f t="shared" si="28"/>
        <v>1.6702457936469197</v>
      </c>
      <c r="O81" s="118">
        <f t="shared" si="28"/>
        <v>1.6962250797820104</v>
      </c>
      <c r="P81" s="118">
        <f t="shared" si="28"/>
        <v>1.7183196987915097</v>
      </c>
      <c r="Q81" s="118">
        <f t="shared" si="28"/>
        <v>1.6760636405783114</v>
      </c>
      <c r="R81" s="118">
        <f t="shared" ref="R81:V81" si="29">R82+R85+R87+R100</f>
        <v>1.7340140687640746</v>
      </c>
      <c r="S81" s="118">
        <f t="shared" si="29"/>
        <v>1.7742740788132791</v>
      </c>
      <c r="T81" s="118">
        <f t="shared" si="29"/>
        <v>1.7163716379056488</v>
      </c>
      <c r="U81" s="118">
        <f t="shared" si="29"/>
        <v>1.448376902929875</v>
      </c>
      <c r="V81" s="118">
        <f t="shared" si="29"/>
        <v>1.3036242457003029</v>
      </c>
      <c r="W81" s="118">
        <f t="shared" ref="W81" si="30">W82+W85+W87+W100</f>
        <v>1.3542567134569816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2.5341541185897207</v>
      </c>
      <c r="C87" s="123">
        <v>2.3977485515632573</v>
      </c>
      <c r="D87" s="123">
        <v>2.3299253350695173</v>
      </c>
      <c r="E87" s="123">
        <v>2.1826001440286729</v>
      </c>
      <c r="F87" s="123">
        <v>2.105786344652822</v>
      </c>
      <c r="G87" s="123">
        <v>1.991027158219977</v>
      </c>
      <c r="H87" s="123">
        <v>1.7216299722632056</v>
      </c>
      <c r="I87" s="123">
        <v>1.5685993629391124</v>
      </c>
      <c r="J87" s="123">
        <v>1.4493670038149054</v>
      </c>
      <c r="K87" s="123">
        <v>1.3275514025828405</v>
      </c>
      <c r="L87" s="123">
        <v>1.323265195177419</v>
      </c>
      <c r="M87" s="123">
        <v>1.3078137052852494</v>
      </c>
      <c r="N87" s="123">
        <v>1.2691214270248126</v>
      </c>
      <c r="O87" s="123">
        <v>1.3100153333147557</v>
      </c>
      <c r="P87" s="123">
        <v>1.3348971819230244</v>
      </c>
      <c r="Q87" s="123">
        <v>1.2950427213918716</v>
      </c>
      <c r="R87" s="123">
        <v>1.3469253413448268</v>
      </c>
      <c r="S87" s="123">
        <v>1.3803135046466555</v>
      </c>
      <c r="T87" s="123">
        <v>1.318763094921813</v>
      </c>
      <c r="U87" s="123">
        <v>1.1237775636885894</v>
      </c>
      <c r="V87" s="123">
        <v>1.010405389610544</v>
      </c>
      <c r="W87" s="123">
        <v>1.0486197480612942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3.1289408051351657</v>
      </c>
      <c r="C92" s="102">
        <v>3.0989322835833706</v>
      </c>
      <c r="D92" s="102">
        <v>3.1041194389772993</v>
      </c>
      <c r="E92" s="102">
        <v>2.9530257590307607</v>
      </c>
      <c r="F92" s="102">
        <v>2.9598398150634631</v>
      </c>
      <c r="G92" s="102">
        <v>3.0887633632081091</v>
      </c>
      <c r="H92" s="102">
        <v>2.972083502220054</v>
      </c>
      <c r="I92" s="102">
        <v>3.0058430229787603</v>
      </c>
      <c r="J92" s="102">
        <v>3.0218417402138997</v>
      </c>
      <c r="K92" s="102">
        <v>2.9458153881808689</v>
      </c>
      <c r="L92" s="102">
        <v>3.0447831641821437</v>
      </c>
      <c r="M92" s="102">
        <v>3.0621410690821982</v>
      </c>
      <c r="N92" s="102">
        <v>3.0093425802644944</v>
      </c>
      <c r="O92" s="102">
        <v>3.0772228541677653</v>
      </c>
      <c r="P92" s="102">
        <v>3.0471367795217095</v>
      </c>
      <c r="Q92" s="102">
        <v>2.9364043793107011</v>
      </c>
      <c r="R92" s="102">
        <v>3.0062754510617307</v>
      </c>
      <c r="S92" s="102">
        <v>3.0808427648586361</v>
      </c>
      <c r="T92" s="102">
        <v>3.0199417966060715</v>
      </c>
      <c r="U92" s="102">
        <v>2.7742031694115661</v>
      </c>
      <c r="V92" s="102">
        <v>2.692098006304311</v>
      </c>
      <c r="W92" s="102">
        <v>2.8237654461674504</v>
      </c>
      <c r="DA92" s="131" t="s">
        <v>3168</v>
      </c>
    </row>
    <row r="93" spans="1:105" ht="12" customHeight="1" x14ac:dyDescent="0.25">
      <c r="A93" s="107" t="s">
        <v>123</v>
      </c>
      <c r="B93" s="105">
        <v>0.35254071314497643</v>
      </c>
      <c r="C93" s="105">
        <v>0.67752934501200179</v>
      </c>
      <c r="D93" s="105">
        <v>0.28541192214641375</v>
      </c>
      <c r="E93" s="105">
        <v>0.17447553629518728</v>
      </c>
      <c r="F93" s="105">
        <v>0.23210587896566182</v>
      </c>
      <c r="G93" s="105">
        <v>0.24229869059657108</v>
      </c>
      <c r="H93" s="105">
        <v>0.30962986368739259</v>
      </c>
      <c r="I93" s="105">
        <v>0.26744759296092457</v>
      </c>
      <c r="J93" s="105">
        <v>0.25535919824761327</v>
      </c>
      <c r="K93" s="105">
        <v>0.23843591518033383</v>
      </c>
      <c r="L93" s="105">
        <v>0.23957292127177884</v>
      </c>
      <c r="M93" s="105">
        <v>0.34472940542533037</v>
      </c>
      <c r="N93" s="105">
        <v>0.24241723147024108</v>
      </c>
      <c r="O93" s="105">
        <v>0.17297019480794576</v>
      </c>
      <c r="P93" s="105">
        <v>0.29778509286522475</v>
      </c>
      <c r="Q93" s="105">
        <v>9.7863334349863662E-2</v>
      </c>
      <c r="R93" s="105">
        <v>0.13255395406521064</v>
      </c>
      <c r="S93" s="105">
        <v>0.20876453315068783</v>
      </c>
      <c r="T93" s="105">
        <v>0.23068681160113932</v>
      </c>
      <c r="U93" s="105">
        <v>0.26199135995918349</v>
      </c>
      <c r="V93" s="105">
        <v>0.21127775398523893</v>
      </c>
      <c r="W93" s="105">
        <v>0.18875752151484618</v>
      </c>
      <c r="DA93" s="132" t="s">
        <v>3169</v>
      </c>
    </row>
    <row r="94" spans="1:105" ht="12" customHeight="1" x14ac:dyDescent="0.25">
      <c r="A94" s="108" t="s">
        <v>50</v>
      </c>
      <c r="B94" s="99">
        <v>0.35254071314497643</v>
      </c>
      <c r="C94" s="99">
        <v>0.67752934501200179</v>
      </c>
      <c r="D94" s="99">
        <v>0.28541192214641375</v>
      </c>
      <c r="E94" s="99">
        <v>0.17447553629518728</v>
      </c>
      <c r="F94" s="99">
        <v>0.23210587896566182</v>
      </c>
      <c r="G94" s="99">
        <v>0.24229869059657108</v>
      </c>
      <c r="H94" s="99">
        <v>0.30962986368739259</v>
      </c>
      <c r="I94" s="99">
        <v>0.26744759296092457</v>
      </c>
      <c r="J94" s="99">
        <v>0.25535919824761327</v>
      </c>
      <c r="K94" s="99">
        <v>0.23843591518033383</v>
      </c>
      <c r="L94" s="99">
        <v>0.23957292127177884</v>
      </c>
      <c r="M94" s="99">
        <v>0.34472940542533037</v>
      </c>
      <c r="N94" s="99">
        <v>0.24241723147024108</v>
      </c>
      <c r="O94" s="99">
        <v>0.17297019480794576</v>
      </c>
      <c r="P94" s="99">
        <v>0.29778509286522475</v>
      </c>
      <c r="Q94" s="99">
        <v>9.7863334349863662E-2</v>
      </c>
      <c r="R94" s="99">
        <v>0.13255395406521064</v>
      </c>
      <c r="S94" s="99">
        <v>0.20876453315068783</v>
      </c>
      <c r="T94" s="99">
        <v>0.23068681160113932</v>
      </c>
      <c r="U94" s="99">
        <v>0.26199135995918349</v>
      </c>
      <c r="V94" s="99">
        <v>0.21127775398523893</v>
      </c>
      <c r="W94" s="99">
        <v>0.18875752151484618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0.49687789354420897</v>
      </c>
      <c r="C100" s="123">
        <v>0.48651980654245419</v>
      </c>
      <c r="D100" s="123">
        <v>0.49074610257662904</v>
      </c>
      <c r="E100" s="123">
        <v>0.48567852971349862</v>
      </c>
      <c r="F100" s="123">
        <v>0.48243982039814892</v>
      </c>
      <c r="G100" s="123">
        <v>0.47181560391678706</v>
      </c>
      <c r="H100" s="123">
        <v>0.44387408087306379</v>
      </c>
      <c r="I100" s="123">
        <v>0.43797309692587122</v>
      </c>
      <c r="J100" s="123">
        <v>0.42954975941402312</v>
      </c>
      <c r="K100" s="123">
        <v>0.4217511820385787</v>
      </c>
      <c r="L100" s="123">
        <v>0.42125341612907385</v>
      </c>
      <c r="M100" s="123">
        <v>0.41296101630133542</v>
      </c>
      <c r="N100" s="123">
        <v>0.40112436662210704</v>
      </c>
      <c r="O100" s="123">
        <v>0.38620974646725476</v>
      </c>
      <c r="P100" s="123">
        <v>0.38342251686848527</v>
      </c>
      <c r="Q100" s="123">
        <v>0.38102091918643965</v>
      </c>
      <c r="R100" s="123">
        <v>0.38708872741924782</v>
      </c>
      <c r="S100" s="123">
        <v>0.39396057416662356</v>
      </c>
      <c r="T100" s="123">
        <v>0.39760854298383597</v>
      </c>
      <c r="U100" s="123">
        <v>0.32459933924128564</v>
      </c>
      <c r="V100" s="123">
        <v>0.29321885608975889</v>
      </c>
      <c r="W100" s="123">
        <v>0.30563696539568741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1.6736808634070992</v>
      </c>
      <c r="C102" s="99">
        <v>1.7189108051004989</v>
      </c>
      <c r="D102" s="99">
        <v>1.7708722179733569</v>
      </c>
      <c r="E102" s="99">
        <v>1.8015300814547499</v>
      </c>
      <c r="F102" s="99">
        <v>1.844377726038684</v>
      </c>
      <c r="G102" s="99">
        <v>1.9071108586434034</v>
      </c>
      <c r="H102" s="99">
        <v>1.9659980316430099</v>
      </c>
      <c r="I102" s="99">
        <v>2.0304499372166696</v>
      </c>
      <c r="J102" s="99">
        <v>2.0392441769484688</v>
      </c>
      <c r="K102" s="99">
        <v>1.9853618697855366</v>
      </c>
      <c r="L102" s="99">
        <v>1.9590065389483904</v>
      </c>
      <c r="M102" s="99">
        <v>1.8499387597592685</v>
      </c>
      <c r="N102" s="99">
        <v>1.7761886225464021</v>
      </c>
      <c r="O102" s="99">
        <v>1.7200502296670053</v>
      </c>
      <c r="P102" s="99">
        <v>1.7060243602436787</v>
      </c>
      <c r="Q102" s="99">
        <v>1.7243678478201598</v>
      </c>
      <c r="R102" s="99">
        <v>1.7652539590744853</v>
      </c>
      <c r="S102" s="99">
        <v>1.8263850278076796</v>
      </c>
      <c r="T102" s="99">
        <v>1.9296049335278607</v>
      </c>
      <c r="U102" s="99">
        <v>1.7243654600766105</v>
      </c>
      <c r="V102" s="99">
        <v>1.7094990970138981</v>
      </c>
      <c r="W102" s="99">
        <v>1.8073605832058766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0.54664576587086711</v>
      </c>
      <c r="C105" s="118">
        <f t="shared" si="35"/>
        <v>0.5371342121103847</v>
      </c>
      <c r="D105" s="118">
        <f t="shared" si="35"/>
        <v>0.54665054874378982</v>
      </c>
      <c r="E105" s="118">
        <f t="shared" si="35"/>
        <v>0.54041685078777457</v>
      </c>
      <c r="F105" s="118">
        <f t="shared" si="35"/>
        <v>0.5357663647791201</v>
      </c>
      <c r="G105" s="118">
        <f t="shared" si="35"/>
        <v>0.53304041114889544</v>
      </c>
      <c r="H105" s="118">
        <f t="shared" si="35"/>
        <v>0.49899785661807461</v>
      </c>
      <c r="I105" s="118">
        <f t="shared" si="35"/>
        <v>0.50029972055727556</v>
      </c>
      <c r="J105" s="118">
        <f t="shared" si="35"/>
        <v>0.49021443523727426</v>
      </c>
      <c r="K105" s="118">
        <f t="shared" si="35"/>
        <v>0.46772512357893031</v>
      </c>
      <c r="L105" s="118">
        <f t="shared" si="35"/>
        <v>0.45622860814620947</v>
      </c>
      <c r="M105" s="118">
        <f t="shared" si="35"/>
        <v>0.44073811175082811</v>
      </c>
      <c r="N105" s="118">
        <f t="shared" si="35"/>
        <v>0.39304162909254181</v>
      </c>
      <c r="O105" s="118">
        <f t="shared" si="35"/>
        <v>0.35620173797590859</v>
      </c>
      <c r="P105" s="118">
        <f t="shared" si="35"/>
        <v>0.32217438389306019</v>
      </c>
      <c r="Q105" s="118">
        <f t="shared" si="35"/>
        <v>0.30430849754663059</v>
      </c>
      <c r="R105" s="118">
        <f t="shared" ref="R105:V105" si="36">R106+R109+R111+R120</f>
        <v>0.29771741821472447</v>
      </c>
      <c r="S105" s="118">
        <f t="shared" si="36"/>
        <v>0.31804537725216503</v>
      </c>
      <c r="T105" s="118">
        <f t="shared" si="36"/>
        <v>0.3390463963415854</v>
      </c>
      <c r="U105" s="118">
        <f t="shared" si="36"/>
        <v>0.29709977373300567</v>
      </c>
      <c r="V105" s="118">
        <f t="shared" si="36"/>
        <v>0.29394385282506769</v>
      </c>
      <c r="W105" s="118">
        <f t="shared" ref="W105" si="37">W106+W109+W111+W120</f>
        <v>0.29464866202749612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0.54664576587086711</v>
      </c>
      <c r="C120" s="123">
        <v>0.5371342121103847</v>
      </c>
      <c r="D120" s="123">
        <v>0.54665054874378982</v>
      </c>
      <c r="E120" s="123">
        <v>0.54041685078777457</v>
      </c>
      <c r="F120" s="123">
        <v>0.5357663647791201</v>
      </c>
      <c r="G120" s="123">
        <v>0.53304041114889544</v>
      </c>
      <c r="H120" s="123">
        <v>0.49899785661807461</v>
      </c>
      <c r="I120" s="123">
        <v>0.50029972055727556</v>
      </c>
      <c r="J120" s="123">
        <v>0.49021443523727426</v>
      </c>
      <c r="K120" s="123">
        <v>0.46772512357893031</v>
      </c>
      <c r="L120" s="123">
        <v>0.45622860814620947</v>
      </c>
      <c r="M120" s="123">
        <v>0.44073811175082811</v>
      </c>
      <c r="N120" s="123">
        <v>0.39304162909254181</v>
      </c>
      <c r="O120" s="123">
        <v>0.35620173797590859</v>
      </c>
      <c r="P120" s="123">
        <v>0.32217438389306019</v>
      </c>
      <c r="Q120" s="123">
        <v>0.30430849754663059</v>
      </c>
      <c r="R120" s="123">
        <v>0.29771741821472447</v>
      </c>
      <c r="S120" s="123">
        <v>0.31804537725216503</v>
      </c>
      <c r="T120" s="123">
        <v>0.3390463963415854</v>
      </c>
      <c r="U120" s="123">
        <v>0.29709977373300567</v>
      </c>
      <c r="V120" s="123">
        <v>0.29394385282506769</v>
      </c>
      <c r="W120" s="123">
        <v>0.29464866202749612</v>
      </c>
      <c r="DA120" s="130" t="s">
        <v>3195</v>
      </c>
    </row>
    <row r="121" spans="1:105" ht="12" customHeight="1" x14ac:dyDescent="0.25">
      <c r="A121" s="97" t="s">
        <v>50</v>
      </c>
      <c r="B121" s="99">
        <v>1.6736808634070997</v>
      </c>
      <c r="C121" s="99">
        <v>1.7188294787532308</v>
      </c>
      <c r="D121" s="99">
        <v>1.7708398057897416</v>
      </c>
      <c r="E121" s="99">
        <v>1.8013895026259152</v>
      </c>
      <c r="F121" s="99">
        <v>1.8444415836658234</v>
      </c>
      <c r="G121" s="99">
        <v>1.9077235767434153</v>
      </c>
      <c r="H121" s="99">
        <v>1.9666386113771175</v>
      </c>
      <c r="I121" s="99">
        <v>2.0312168654625387</v>
      </c>
      <c r="J121" s="99">
        <v>2.0408927507837538</v>
      </c>
      <c r="K121" s="99">
        <v>1.987831775210454</v>
      </c>
      <c r="L121" s="99">
        <v>1.9608123158624322</v>
      </c>
      <c r="M121" s="99">
        <v>1.851100069353478</v>
      </c>
      <c r="N121" s="99">
        <v>1.7768756981891993</v>
      </c>
      <c r="O121" s="99">
        <v>1.7203786068198137</v>
      </c>
      <c r="P121" s="99">
        <v>1.7060598056155234</v>
      </c>
      <c r="Q121" s="99">
        <v>1.7244148194309066</v>
      </c>
      <c r="R121" s="99">
        <v>1.7645203079555618</v>
      </c>
      <c r="S121" s="99">
        <v>1.8249746647088518</v>
      </c>
      <c r="T121" s="99">
        <v>1.9267758621363269</v>
      </c>
      <c r="U121" s="99">
        <v>1.723178687651433</v>
      </c>
      <c r="V121" s="99">
        <v>1.7122229427060192</v>
      </c>
      <c r="W121" s="99">
        <v>1.8144154451166865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3213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3.2542627425940083</v>
      </c>
      <c r="C143" s="118">
        <f t="shared" si="49"/>
        <v>2.8501118541385435</v>
      </c>
      <c r="D143" s="118">
        <f t="shared" si="49"/>
        <v>2.7611789245902996</v>
      </c>
      <c r="E143" s="118">
        <f t="shared" si="49"/>
        <v>2.682929260303851</v>
      </c>
      <c r="F143" s="118">
        <f t="shared" si="49"/>
        <v>2.6389752665032749</v>
      </c>
      <c r="G143" s="118">
        <f t="shared" si="49"/>
        <v>2.5307228077071864</v>
      </c>
      <c r="H143" s="118">
        <f t="shared" si="49"/>
        <v>2.3395929834307649</v>
      </c>
      <c r="I143" s="118">
        <f t="shared" si="49"/>
        <v>2.2319813926886716</v>
      </c>
      <c r="J143" s="118">
        <f t="shared" si="49"/>
        <v>2.112422305323451</v>
      </c>
      <c r="K143" s="118">
        <f t="shared" si="49"/>
        <v>1.9708309818400083</v>
      </c>
      <c r="L143" s="118">
        <f t="shared" si="49"/>
        <v>1.9632375224077068</v>
      </c>
      <c r="M143" s="118">
        <f t="shared" si="49"/>
        <v>1.9133021099182239</v>
      </c>
      <c r="N143" s="118">
        <f t="shared" si="49"/>
        <v>1.8397624564137309</v>
      </c>
      <c r="O143" s="118">
        <f t="shared" si="49"/>
        <v>1.8567538757996542</v>
      </c>
      <c r="P143" s="118">
        <f t="shared" si="49"/>
        <v>1.8783040021401718</v>
      </c>
      <c r="Q143" s="118">
        <f t="shared" si="49"/>
        <v>1.7794326898768071</v>
      </c>
      <c r="R143" s="118">
        <f t="shared" ref="R143:V143" si="50">R144+R146+R148+R157</f>
        <v>1.8098777200527212</v>
      </c>
      <c r="S143" s="118">
        <f t="shared" si="50"/>
        <v>1.8327056313610077</v>
      </c>
      <c r="T143" s="118">
        <f t="shared" si="50"/>
        <v>1.7709957317394427</v>
      </c>
      <c r="U143" s="118">
        <f t="shared" si="50"/>
        <v>1.5340119649737047</v>
      </c>
      <c r="V143" s="118">
        <f t="shared" si="50"/>
        <v>1.4221911564488736</v>
      </c>
      <c r="W143" s="118">
        <f t="shared" ref="W143" si="51">W144+W146+W148+W157</f>
        <v>1.5007681852297345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2.708372289541221</v>
      </c>
      <c r="C148" s="123">
        <v>2.3572049887198441</v>
      </c>
      <c r="D148" s="123">
        <v>2.260329800666856</v>
      </c>
      <c r="E148" s="123">
        <v>2.181825052648918</v>
      </c>
      <c r="F148" s="123">
        <v>2.1321669298914059</v>
      </c>
      <c r="G148" s="123">
        <v>2.0272350028406443</v>
      </c>
      <c r="H148" s="123">
        <v>1.8496215689819249</v>
      </c>
      <c r="I148" s="123">
        <v>1.7420455607227949</v>
      </c>
      <c r="J148" s="123">
        <v>1.6339135938636888</v>
      </c>
      <c r="K148" s="123">
        <v>1.5068386402204867</v>
      </c>
      <c r="L148" s="123">
        <v>1.5012601706819211</v>
      </c>
      <c r="M148" s="123">
        <v>1.4665983741943402</v>
      </c>
      <c r="N148" s="123">
        <v>1.4091636943926513</v>
      </c>
      <c r="O148" s="123">
        <v>1.4443009125949604</v>
      </c>
      <c r="P148" s="123">
        <v>1.4717546539245356</v>
      </c>
      <c r="Q148" s="123">
        <v>1.3876639066889107</v>
      </c>
      <c r="R148" s="123">
        <v>1.4154656508515533</v>
      </c>
      <c r="S148" s="123">
        <v>1.429027794744578</v>
      </c>
      <c r="T148" s="123">
        <v>1.3609503337414559</v>
      </c>
      <c r="U148" s="123">
        <v>1.1900369723437279</v>
      </c>
      <c r="V148" s="123">
        <v>1.1033633523459381</v>
      </c>
      <c r="W148" s="123">
        <v>1.1656277654670604</v>
      </c>
      <c r="DA148" s="130" t="s">
        <v>3221</v>
      </c>
    </row>
    <row r="149" spans="1:105" ht="12" customHeight="1" x14ac:dyDescent="0.25">
      <c r="A149" s="97" t="s">
        <v>124</v>
      </c>
      <c r="B149" s="99">
        <v>3.1289408051351657</v>
      </c>
      <c r="C149" s="99">
        <v>3.0799067772662299</v>
      </c>
      <c r="D149" s="99">
        <v>3.0678267653619318</v>
      </c>
      <c r="E149" s="99">
        <v>2.9089277961143174</v>
      </c>
      <c r="F149" s="99">
        <v>2.9163115448551453</v>
      </c>
      <c r="G149" s="99">
        <v>3.0523127334715388</v>
      </c>
      <c r="H149" s="99">
        <v>2.9566026843589146</v>
      </c>
      <c r="I149" s="99">
        <v>3.0025207813827044</v>
      </c>
      <c r="J149" s="99">
        <v>3.0216726568657299</v>
      </c>
      <c r="K149" s="99">
        <v>2.9504916852082919</v>
      </c>
      <c r="L149" s="99">
        <v>3.0489608617148902</v>
      </c>
      <c r="M149" s="99">
        <v>3.0701975632931422</v>
      </c>
      <c r="N149" s="99">
        <v>3.0198344431346147</v>
      </c>
      <c r="O149" s="99">
        <v>3.0885821767055393</v>
      </c>
      <c r="P149" s="99">
        <v>3.0106774153165796</v>
      </c>
      <c r="Q149" s="99">
        <v>2.8544789149897092</v>
      </c>
      <c r="R149" s="99">
        <v>2.8697645546520358</v>
      </c>
      <c r="S149" s="99">
        <v>2.9264038733855431</v>
      </c>
      <c r="T149" s="99">
        <v>2.8787823319151284</v>
      </c>
      <c r="U149" s="99">
        <v>2.6860005865084444</v>
      </c>
      <c r="V149" s="99">
        <v>2.6509188325826472</v>
      </c>
      <c r="W149" s="99">
        <v>2.81996688294298</v>
      </c>
      <c r="DA149" s="63" t="s">
        <v>3222</v>
      </c>
    </row>
    <row r="150" spans="1:105" ht="12" customHeight="1" x14ac:dyDescent="0.25">
      <c r="A150" s="97" t="s">
        <v>123</v>
      </c>
      <c r="B150" s="99">
        <v>0.35254071314497648</v>
      </c>
      <c r="C150" s="99">
        <v>0.67752934501200179</v>
      </c>
      <c r="D150" s="99">
        <v>0.28338415695246932</v>
      </c>
      <c r="E150" s="99">
        <v>0.17153682061822181</v>
      </c>
      <c r="F150" s="99">
        <v>0.22841980227047701</v>
      </c>
      <c r="G150" s="99">
        <v>0.23934086820936024</v>
      </c>
      <c r="H150" s="99">
        <v>0.30802755363872719</v>
      </c>
      <c r="I150" s="99">
        <v>0.26739423662021927</v>
      </c>
      <c r="J150" s="99">
        <v>0.25577345700666104</v>
      </c>
      <c r="K150" s="99">
        <v>0.23908060124390718</v>
      </c>
      <c r="L150" s="99">
        <v>0.24008674559107851</v>
      </c>
      <c r="M150" s="99">
        <v>0.34543162491574914</v>
      </c>
      <c r="N150" s="99">
        <v>0.24309066731954251</v>
      </c>
      <c r="O150" s="99">
        <v>0.17344603998764505</v>
      </c>
      <c r="P150" s="99">
        <v>0.29371815779893301</v>
      </c>
      <c r="Q150" s="99">
        <v>9.4363886669780156E-2</v>
      </c>
      <c r="R150" s="99">
        <v>0.12660309280781426</v>
      </c>
      <c r="S150" s="99">
        <v>0.20012194484883913</v>
      </c>
      <c r="T150" s="99">
        <v>0.2220756930637024</v>
      </c>
      <c r="U150" s="99">
        <v>0.25361586887214793</v>
      </c>
      <c r="V150" s="99">
        <v>0.20773973242045135</v>
      </c>
      <c r="W150" s="99">
        <v>0.18875008172452362</v>
      </c>
      <c r="DA150" s="63" t="s">
        <v>3223</v>
      </c>
    </row>
    <row r="151" spans="1:105" ht="12" customHeight="1" x14ac:dyDescent="0.25">
      <c r="A151" s="100" t="s">
        <v>50</v>
      </c>
      <c r="B151" s="102">
        <v>0.35254071314497648</v>
      </c>
      <c r="C151" s="102">
        <v>0.67752934501200179</v>
      </c>
      <c r="D151" s="102">
        <v>0.28338415695246932</v>
      </c>
      <c r="E151" s="102">
        <v>0.17153682061822181</v>
      </c>
      <c r="F151" s="102">
        <v>0.22841980227047701</v>
      </c>
      <c r="G151" s="102">
        <v>0.23934086820936024</v>
      </c>
      <c r="H151" s="102">
        <v>0.30802755363872719</v>
      </c>
      <c r="I151" s="102">
        <v>0.26739423662021927</v>
      </c>
      <c r="J151" s="102">
        <v>0.25577345700666104</v>
      </c>
      <c r="K151" s="102">
        <v>0.23908060124390718</v>
      </c>
      <c r="L151" s="102">
        <v>0.24008674559107851</v>
      </c>
      <c r="M151" s="102">
        <v>0.34543162491574914</v>
      </c>
      <c r="N151" s="102">
        <v>0.24309066731954251</v>
      </c>
      <c r="O151" s="102">
        <v>0.17344603998764505</v>
      </c>
      <c r="P151" s="102">
        <v>0.29371815779893301</v>
      </c>
      <c r="Q151" s="102">
        <v>9.4363886669780156E-2</v>
      </c>
      <c r="R151" s="102">
        <v>0.12660309280781426</v>
      </c>
      <c r="S151" s="102">
        <v>0.20012194484883913</v>
      </c>
      <c r="T151" s="102">
        <v>0.2220756930637024</v>
      </c>
      <c r="U151" s="102">
        <v>0.25361586887214793</v>
      </c>
      <c r="V151" s="102">
        <v>0.20773973242045135</v>
      </c>
      <c r="W151" s="102">
        <v>0.18875008172452362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0.54589045305278727</v>
      </c>
      <c r="C157" s="123">
        <v>0.49290686541869944</v>
      </c>
      <c r="D157" s="123">
        <v>0.50084912392344383</v>
      </c>
      <c r="E157" s="123">
        <v>0.50110420765493291</v>
      </c>
      <c r="F157" s="123">
        <v>0.50680833661186897</v>
      </c>
      <c r="G157" s="123">
        <v>0.50348780486654199</v>
      </c>
      <c r="H157" s="123">
        <v>0.4899714144488399</v>
      </c>
      <c r="I157" s="123">
        <v>0.48993583196587681</v>
      </c>
      <c r="J157" s="123">
        <v>0.4785087114597622</v>
      </c>
      <c r="K157" s="123">
        <v>0.46399234161952158</v>
      </c>
      <c r="L157" s="123">
        <v>0.46197735172578563</v>
      </c>
      <c r="M157" s="123">
        <v>0.44670373572388372</v>
      </c>
      <c r="N157" s="123">
        <v>0.43059876202107961</v>
      </c>
      <c r="O157" s="123">
        <v>0.41245296320469382</v>
      </c>
      <c r="P157" s="123">
        <v>0.40654934821563615</v>
      </c>
      <c r="Q157" s="123">
        <v>0.39176878318789654</v>
      </c>
      <c r="R157" s="123">
        <v>0.39441206920116778</v>
      </c>
      <c r="S157" s="123">
        <v>0.40367783661642964</v>
      </c>
      <c r="T157" s="123">
        <v>0.41004539799798678</v>
      </c>
      <c r="U157" s="123">
        <v>0.34397499262997694</v>
      </c>
      <c r="V157" s="123">
        <v>0.31882780410293565</v>
      </c>
      <c r="W157" s="123">
        <v>0.33514041976267406</v>
      </c>
      <c r="DA157" s="130" t="s">
        <v>3230</v>
      </c>
    </row>
    <row r="158" spans="1:105" ht="12" customHeight="1" x14ac:dyDescent="0.25">
      <c r="A158" s="97" t="s">
        <v>50</v>
      </c>
      <c r="B158" s="99">
        <v>1.6736808634070992</v>
      </c>
      <c r="C158" s="99">
        <v>1.7153151785395027</v>
      </c>
      <c r="D158" s="99">
        <v>1.7635675620000677</v>
      </c>
      <c r="E158" s="99">
        <v>1.7923465723834724</v>
      </c>
      <c r="F158" s="99">
        <v>1.8352937830267002</v>
      </c>
      <c r="G158" s="99">
        <v>1.9000596943436905</v>
      </c>
      <c r="H158" s="99">
        <v>1.9635196417203082</v>
      </c>
      <c r="I158" s="99">
        <v>2.0306395499653611</v>
      </c>
      <c r="J158" s="99">
        <v>2.0398691600161265</v>
      </c>
      <c r="K158" s="99">
        <v>1.9863896642418035</v>
      </c>
      <c r="L158" s="99">
        <v>1.9595237382875879</v>
      </c>
      <c r="M158" s="99">
        <v>1.85037841522082</v>
      </c>
      <c r="N158" s="99">
        <v>1.7764818018253086</v>
      </c>
      <c r="O158" s="99">
        <v>1.7202224287073429</v>
      </c>
      <c r="P158" s="99">
        <v>1.7058827059420596</v>
      </c>
      <c r="Q158" s="99">
        <v>1.7241773333563002</v>
      </c>
      <c r="R158" s="99">
        <v>1.7637328273513433</v>
      </c>
      <c r="S158" s="99">
        <v>1.8229010539951529</v>
      </c>
      <c r="T158" s="99">
        <v>1.9247526894914733</v>
      </c>
      <c r="U158" s="99">
        <v>1.7221401224883335</v>
      </c>
      <c r="V158" s="99">
        <v>1.7106455460786658</v>
      </c>
      <c r="W158" s="99">
        <v>1.8123462714378338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3.2542840806918258</v>
      </c>
      <c r="C161" s="118">
        <f t="shared" si="54"/>
        <v>2.8824622636417874</v>
      </c>
      <c r="D161" s="118">
        <f t="shared" si="54"/>
        <v>2.8136264732599781</v>
      </c>
      <c r="E161" s="118">
        <f t="shared" si="54"/>
        <v>2.7007272123834412</v>
      </c>
      <c r="F161" s="118">
        <f t="shared" si="54"/>
        <v>2.6493612317841184</v>
      </c>
      <c r="G161" s="118">
        <f t="shared" si="54"/>
        <v>2.5360612085606786</v>
      </c>
      <c r="H161" s="118">
        <f t="shared" si="54"/>
        <v>2.3159256417341259</v>
      </c>
      <c r="I161" s="118">
        <f t="shared" si="54"/>
        <v>2.2224490413752775</v>
      </c>
      <c r="J161" s="118">
        <f t="shared" si="54"/>
        <v>2.1174538076773892</v>
      </c>
      <c r="K161" s="118">
        <f t="shared" si="54"/>
        <v>1.9762497689136449</v>
      </c>
      <c r="L161" s="118">
        <f t="shared" si="54"/>
        <v>1.9708366393700163</v>
      </c>
      <c r="M161" s="118">
        <f t="shared" si="54"/>
        <v>1.9176004559895439</v>
      </c>
      <c r="N161" s="118">
        <f t="shared" si="54"/>
        <v>1.8434562426830532</v>
      </c>
      <c r="O161" s="118">
        <f t="shared" si="54"/>
        <v>1.8728728477725611</v>
      </c>
      <c r="P161" s="118">
        <f t="shared" si="54"/>
        <v>1.8863698362159003</v>
      </c>
      <c r="Q161" s="118">
        <f t="shared" si="54"/>
        <v>1.8506991784448776</v>
      </c>
      <c r="R161" s="118">
        <f t="shared" ref="R161:V161" si="55">R162+R164+R166+R175</f>
        <v>1.8868084151090376</v>
      </c>
      <c r="S161" s="118">
        <f t="shared" si="55"/>
        <v>1.8874919636960172</v>
      </c>
      <c r="T161" s="118">
        <f t="shared" si="55"/>
        <v>1.7634702451382305</v>
      </c>
      <c r="U161" s="118">
        <f t="shared" si="55"/>
        <v>1.5020177638758567</v>
      </c>
      <c r="V161" s="118">
        <f t="shared" si="55"/>
        <v>1.3961153011221925</v>
      </c>
      <c r="W161" s="118">
        <f t="shared" ref="W161" si="56">W162+W164+W166+W175</f>
        <v>1.47929333939014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2.7083989913094326</v>
      </c>
      <c r="C166" s="123">
        <v>2.384064190471689</v>
      </c>
      <c r="D166" s="123">
        <v>2.3085983090471611</v>
      </c>
      <c r="E166" s="123">
        <v>2.196954212759612</v>
      </c>
      <c r="F166" s="123">
        <v>2.1423639527868081</v>
      </c>
      <c r="G166" s="123">
        <v>2.034074546499665</v>
      </c>
      <c r="H166" s="123">
        <v>1.8318437888228094</v>
      </c>
      <c r="I166" s="123">
        <v>1.7370093343858983</v>
      </c>
      <c r="J166" s="123">
        <v>1.6410229061909336</v>
      </c>
      <c r="K166" s="123">
        <v>1.513105916529951</v>
      </c>
      <c r="L166" s="123">
        <v>1.5101456645454607</v>
      </c>
      <c r="M166" s="123">
        <v>1.4745541185925859</v>
      </c>
      <c r="N166" s="123">
        <v>1.4160237360224535</v>
      </c>
      <c r="O166" s="123">
        <v>1.4575114027164902</v>
      </c>
      <c r="P166" s="123">
        <v>1.4707499950221656</v>
      </c>
      <c r="Q166" s="123">
        <v>1.4350602215491219</v>
      </c>
      <c r="R166" s="123">
        <v>1.469347943347211</v>
      </c>
      <c r="S166" s="123">
        <v>1.4659513354519942</v>
      </c>
      <c r="T166" s="123">
        <v>1.3476656836428313</v>
      </c>
      <c r="U166" s="123">
        <v>1.159193209006909</v>
      </c>
      <c r="V166" s="123">
        <v>1.0780710763063328</v>
      </c>
      <c r="W166" s="123">
        <v>1.1446207130680814</v>
      </c>
      <c r="DA166" s="130" t="s">
        <v>3238</v>
      </c>
    </row>
    <row r="167" spans="1:105" ht="12" customHeight="1" x14ac:dyDescent="0.25">
      <c r="A167" s="97" t="s">
        <v>124</v>
      </c>
      <c r="B167" s="99">
        <v>3.1289408051351666</v>
      </c>
      <c r="C167" s="99">
        <v>3.0824883668924938</v>
      </c>
      <c r="D167" s="99">
        <v>3.0805169162150734</v>
      </c>
      <c r="E167" s="99">
        <v>2.924735953776485</v>
      </c>
      <c r="F167" s="99">
        <v>2.9306227959198248</v>
      </c>
      <c r="G167" s="99">
        <v>3.0628707175045493</v>
      </c>
      <c r="H167" s="99">
        <v>2.9604841952128247</v>
      </c>
      <c r="I167" s="99">
        <v>3.0048235109748482</v>
      </c>
      <c r="J167" s="99">
        <v>3.0242361649520348</v>
      </c>
      <c r="K167" s="99">
        <v>2.9520627898423268</v>
      </c>
      <c r="L167" s="99">
        <v>3.0520519737334726</v>
      </c>
      <c r="M167" s="99">
        <v>3.0777681679720357</v>
      </c>
      <c r="N167" s="99">
        <v>3.0313467230636491</v>
      </c>
      <c r="O167" s="99">
        <v>3.1269759708691094</v>
      </c>
      <c r="P167" s="99">
        <v>3.1073037199086189</v>
      </c>
      <c r="Q167" s="99">
        <v>2.9942509253542484</v>
      </c>
      <c r="R167" s="99">
        <v>3.0008924995341069</v>
      </c>
      <c r="S167" s="99">
        <v>3.0160710919083895</v>
      </c>
      <c r="T167" s="99">
        <v>2.9059589421953285</v>
      </c>
      <c r="U167" s="99">
        <v>2.681030993906333</v>
      </c>
      <c r="V167" s="99">
        <v>2.6343384040100211</v>
      </c>
      <c r="W167" s="99">
        <v>2.8175077067018055</v>
      </c>
      <c r="DA167" s="63" t="s">
        <v>3239</v>
      </c>
    </row>
    <row r="168" spans="1:105" ht="12" customHeight="1" x14ac:dyDescent="0.25">
      <c r="A168" s="97" t="s">
        <v>123</v>
      </c>
      <c r="B168" s="99">
        <v>0.35254071314497643</v>
      </c>
      <c r="C168" s="99">
        <v>0.67752934501200213</v>
      </c>
      <c r="D168" s="99">
        <v>0.28454252919112882</v>
      </c>
      <c r="E168" s="99">
        <v>0.17276295620561088</v>
      </c>
      <c r="F168" s="99">
        <v>0.22964111981875054</v>
      </c>
      <c r="G168" s="99">
        <v>0.24013138632309586</v>
      </c>
      <c r="H168" s="99">
        <v>0.30828655373294345</v>
      </c>
      <c r="I168" s="99">
        <v>0.26757102169257624</v>
      </c>
      <c r="J168" s="99">
        <v>0.25599075382360048</v>
      </c>
      <c r="K168" s="99">
        <v>0.2392201622146917</v>
      </c>
      <c r="L168" s="99">
        <v>0.24020988658541367</v>
      </c>
      <c r="M168" s="99">
        <v>0.34558749731538813</v>
      </c>
      <c r="N168" s="99">
        <v>0.24373430825078918</v>
      </c>
      <c r="O168" s="99">
        <v>0.17646837459334791</v>
      </c>
      <c r="P168" s="99">
        <v>0.30523915685458142</v>
      </c>
      <c r="Q168" s="99">
        <v>9.989168988027694E-2</v>
      </c>
      <c r="R168" s="99">
        <v>0.13138922800460992</v>
      </c>
      <c r="S168" s="99">
        <v>0.20346116064935896</v>
      </c>
      <c r="T168" s="99">
        <v>0.22281217111039375</v>
      </c>
      <c r="U168" s="99">
        <v>0.25344139103125135</v>
      </c>
      <c r="V168" s="99">
        <v>0.20663427459147071</v>
      </c>
      <c r="W168" s="99">
        <v>0.18875608953620368</v>
      </c>
      <c r="DA168" s="63" t="s">
        <v>3240</v>
      </c>
    </row>
    <row r="169" spans="1:105" ht="12" customHeight="1" x14ac:dyDescent="0.25">
      <c r="A169" s="100" t="s">
        <v>50</v>
      </c>
      <c r="B169" s="102">
        <v>0.35254071314497643</v>
      </c>
      <c r="C169" s="102">
        <v>0.67752934501200213</v>
      </c>
      <c r="D169" s="102">
        <v>0.28454252919112882</v>
      </c>
      <c r="E169" s="102">
        <v>0.17276295620561088</v>
      </c>
      <c r="F169" s="102">
        <v>0.22964111981875054</v>
      </c>
      <c r="G169" s="102">
        <v>0.24013138632309586</v>
      </c>
      <c r="H169" s="102">
        <v>0.30828655373294345</v>
      </c>
      <c r="I169" s="102">
        <v>0.26757102169257624</v>
      </c>
      <c r="J169" s="102">
        <v>0.25599075382360048</v>
      </c>
      <c r="K169" s="102">
        <v>0.2392201622146917</v>
      </c>
      <c r="L169" s="102">
        <v>0.24020988658541367</v>
      </c>
      <c r="M169" s="102">
        <v>0.34558749731538813</v>
      </c>
      <c r="N169" s="102">
        <v>0.24373430825078918</v>
      </c>
      <c r="O169" s="102">
        <v>0.17646837459334791</v>
      </c>
      <c r="P169" s="102">
        <v>0.30523915685458142</v>
      </c>
      <c r="Q169" s="102">
        <v>9.989168988027694E-2</v>
      </c>
      <c r="R169" s="102">
        <v>0.13138922800460992</v>
      </c>
      <c r="S169" s="102">
        <v>0.20346116064935896</v>
      </c>
      <c r="T169" s="102">
        <v>0.22281217111039375</v>
      </c>
      <c r="U169" s="102">
        <v>0.25344139103125135</v>
      </c>
      <c r="V169" s="102">
        <v>0.20663427459147071</v>
      </c>
      <c r="W169" s="102">
        <v>0.18875608953620368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0.54588508938239311</v>
      </c>
      <c r="C175" s="123">
        <v>0.49839807317009821</v>
      </c>
      <c r="D175" s="123">
        <v>0.50502816421281693</v>
      </c>
      <c r="E175" s="123">
        <v>0.50377299962382904</v>
      </c>
      <c r="F175" s="123">
        <v>0.50699727899731017</v>
      </c>
      <c r="G175" s="123">
        <v>0.50198666206101372</v>
      </c>
      <c r="H175" s="123">
        <v>0.48408185291131628</v>
      </c>
      <c r="I175" s="123">
        <v>0.48543970698937899</v>
      </c>
      <c r="J175" s="123">
        <v>0.47643090148645567</v>
      </c>
      <c r="K175" s="123">
        <v>0.46314385238369404</v>
      </c>
      <c r="L175" s="123">
        <v>0.46069097482455545</v>
      </c>
      <c r="M175" s="123">
        <v>0.44304633739695798</v>
      </c>
      <c r="N175" s="123">
        <v>0.42743250666059979</v>
      </c>
      <c r="O175" s="123">
        <v>0.41536144505607087</v>
      </c>
      <c r="P175" s="123">
        <v>0.41561984119373474</v>
      </c>
      <c r="Q175" s="123">
        <v>0.41563895689575564</v>
      </c>
      <c r="R175" s="123">
        <v>0.41746047176182666</v>
      </c>
      <c r="S175" s="123">
        <v>0.421540628244023</v>
      </c>
      <c r="T175" s="123">
        <v>0.41580456149539902</v>
      </c>
      <c r="U175" s="123">
        <v>0.34282455486894781</v>
      </c>
      <c r="V175" s="123">
        <v>0.31804422481585964</v>
      </c>
      <c r="W175" s="123">
        <v>0.33467262632205846</v>
      </c>
      <c r="DA175" s="130" t="s">
        <v>3247</v>
      </c>
    </row>
    <row r="176" spans="1:105" ht="12" customHeight="1" x14ac:dyDescent="0.25">
      <c r="A176" s="97" t="s">
        <v>50</v>
      </c>
      <c r="B176" s="99">
        <v>1.6736808634070992</v>
      </c>
      <c r="C176" s="99">
        <v>1.7158017193717989</v>
      </c>
      <c r="D176" s="99">
        <v>1.7661939392117891</v>
      </c>
      <c r="E176" s="99">
        <v>1.795673319320203</v>
      </c>
      <c r="F176" s="99">
        <v>1.8383143525804659</v>
      </c>
      <c r="G176" s="99">
        <v>1.902101453095701</v>
      </c>
      <c r="H176" s="99">
        <v>1.9641729714229637</v>
      </c>
      <c r="I176" s="99">
        <v>2.0309317322643485</v>
      </c>
      <c r="J176" s="99">
        <v>2.0401759066339671</v>
      </c>
      <c r="K176" s="99">
        <v>1.9864513325191502</v>
      </c>
      <c r="L176" s="99">
        <v>1.9598224173166523</v>
      </c>
      <c r="M176" s="99">
        <v>1.8509495774436093</v>
      </c>
      <c r="N176" s="99">
        <v>1.7770005168148568</v>
      </c>
      <c r="O176" s="99">
        <v>1.7207753265740939</v>
      </c>
      <c r="P176" s="99">
        <v>1.7064782773777427</v>
      </c>
      <c r="Q176" s="99">
        <v>1.7246828121283226</v>
      </c>
      <c r="R176" s="99">
        <v>1.7644451281942692</v>
      </c>
      <c r="S176" s="99">
        <v>1.8229488004228167</v>
      </c>
      <c r="T176" s="99">
        <v>1.9218593884708894</v>
      </c>
      <c r="U176" s="99">
        <v>1.7183797652205222</v>
      </c>
      <c r="V176" s="99">
        <v>1.7073449609586484</v>
      </c>
      <c r="W176" s="99">
        <v>1.8133505730144805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8.0717136187929501</v>
      </c>
      <c r="D3" s="117">
        <f t="shared" si="0"/>
        <v>7.2839784572737054</v>
      </c>
      <c r="E3" s="117">
        <f t="shared" si="0"/>
        <v>6.7688994887291862</v>
      </c>
      <c r="F3" s="117">
        <f t="shared" si="0"/>
        <v>15.744940353349008</v>
      </c>
      <c r="G3" s="117">
        <f t="shared" si="0"/>
        <v>10.643765236904684</v>
      </c>
      <c r="H3" s="117">
        <f t="shared" si="0"/>
        <v>11.636540099451333</v>
      </c>
      <c r="I3" s="117">
        <f t="shared" si="0"/>
        <v>7.1226618676999607</v>
      </c>
      <c r="J3" s="117">
        <f t="shared" si="0"/>
        <v>11.219495017082437</v>
      </c>
      <c r="K3" s="117">
        <f t="shared" si="0"/>
        <v>8.0329482129616565</v>
      </c>
      <c r="L3" s="117">
        <f t="shared" si="0"/>
        <v>2.2853903422710342</v>
      </c>
      <c r="M3" s="117">
        <f t="shared" si="0"/>
        <v>2.7280506034848941</v>
      </c>
      <c r="N3" s="117">
        <f t="shared" si="0"/>
        <v>1.7236661501627457</v>
      </c>
      <c r="O3" s="117">
        <f t="shared" si="0"/>
        <v>1.4623027017950387</v>
      </c>
      <c r="P3" s="117">
        <f t="shared" si="0"/>
        <v>0.92278942734069702</v>
      </c>
      <c r="Q3" s="117">
        <f t="shared" si="0"/>
        <v>6.5460289017355144</v>
      </c>
      <c r="R3" s="117">
        <f t="shared" ref="R3:V3" si="1">R4+R7+R9+R19</f>
        <v>7.636467137710234</v>
      </c>
      <c r="S3" s="117">
        <f t="shared" si="1"/>
        <v>14.935968266972916</v>
      </c>
      <c r="T3" s="117">
        <f t="shared" si="1"/>
        <v>6.0979879457293578</v>
      </c>
      <c r="U3" s="117">
        <f t="shared" si="1"/>
        <v>2.1170690272118611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5.6455207088872958</v>
      </c>
      <c r="D4" s="122">
        <f t="shared" si="3"/>
        <v>5.2470466204750812</v>
      </c>
      <c r="E4" s="122">
        <f t="shared" si="3"/>
        <v>4.7256114572062442</v>
      </c>
      <c r="F4" s="122">
        <f t="shared" si="3"/>
        <v>11.671159611126882</v>
      </c>
      <c r="G4" s="122">
        <f t="shared" si="3"/>
        <v>7.8626066582089944</v>
      </c>
      <c r="H4" s="122">
        <f t="shared" si="3"/>
        <v>8.628211327449435</v>
      </c>
      <c r="I4" s="122">
        <f t="shared" si="3"/>
        <v>5.1639503614917963</v>
      </c>
      <c r="J4" s="122">
        <f t="shared" si="3"/>
        <v>8.2455703686000046</v>
      </c>
      <c r="K4" s="122">
        <f t="shared" si="3"/>
        <v>5.9963793705461619</v>
      </c>
      <c r="L4" s="122">
        <f t="shared" si="3"/>
        <v>1.6563263338801562</v>
      </c>
      <c r="M4" s="122">
        <f t="shared" si="3"/>
        <v>1.9525318023445191</v>
      </c>
      <c r="N4" s="122">
        <f t="shared" si="3"/>
        <v>1.2574683273269089</v>
      </c>
      <c r="O4" s="122">
        <f t="shared" si="3"/>
        <v>1.0228746545395544</v>
      </c>
      <c r="P4" s="122">
        <f t="shared" si="3"/>
        <v>0.63849912571685929</v>
      </c>
      <c r="Q4" s="122">
        <f t="shared" si="3"/>
        <v>4.4106350382374186</v>
      </c>
      <c r="R4" s="122">
        <f t="shared" ref="R4:V4" si="4">SUM(R5:R6)</f>
        <v>4.8305317330068096</v>
      </c>
      <c r="S4" s="122">
        <f t="shared" si="4"/>
        <v>10.792192623816032</v>
      </c>
      <c r="T4" s="122">
        <f t="shared" si="4"/>
        <v>4.4464231139490371</v>
      </c>
      <c r="U4" s="122">
        <f t="shared" si="4"/>
        <v>1.3433757411457441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5.6156798688828289</v>
      </c>
      <c r="D5" s="98">
        <v>5.2200030799283379</v>
      </c>
      <c r="E5" s="98">
        <v>4.7026361339010201</v>
      </c>
      <c r="F5" s="98">
        <v>11.614055389038853</v>
      </c>
      <c r="G5" s="98">
        <v>7.825109056639949</v>
      </c>
      <c r="H5" s="98">
        <v>8.5883709182721724</v>
      </c>
      <c r="I5" s="98">
        <v>5.1400830477813235</v>
      </c>
      <c r="J5" s="98">
        <v>8.2080377253145009</v>
      </c>
      <c r="K5" s="98">
        <v>5.9698367040961697</v>
      </c>
      <c r="L5" s="98">
        <v>1.64899466942189</v>
      </c>
      <c r="M5" s="98">
        <v>1.9436978741980591</v>
      </c>
      <c r="N5" s="98">
        <v>1.2517926569352831</v>
      </c>
      <c r="O5" s="98">
        <v>1.0181516345135475</v>
      </c>
      <c r="P5" s="98">
        <v>0.6354874524263282</v>
      </c>
      <c r="Q5" s="98">
        <v>4.3903476844894582</v>
      </c>
      <c r="R5" s="98">
        <v>4.8077448333889707</v>
      </c>
      <c r="S5" s="98">
        <v>10.740675782538119</v>
      </c>
      <c r="T5" s="98">
        <v>4.4244329850514967</v>
      </c>
      <c r="U5" s="98">
        <v>1.3366383887674878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2.9840840004467288E-2</v>
      </c>
      <c r="D6" s="98">
        <v>2.7043540546743225E-2</v>
      </c>
      <c r="E6" s="98">
        <v>2.2975323305223973E-2</v>
      </c>
      <c r="F6" s="98">
        <v>5.7104222088028539E-2</v>
      </c>
      <c r="G6" s="98">
        <v>3.7497601569045566E-2</v>
      </c>
      <c r="H6" s="98">
        <v>3.9840409177263073E-2</v>
      </c>
      <c r="I6" s="98">
        <v>2.3867313710472914E-2</v>
      </c>
      <c r="J6" s="98">
        <v>3.7532643285504097E-2</v>
      </c>
      <c r="K6" s="98">
        <v>2.6542666449991811E-2</v>
      </c>
      <c r="L6" s="98">
        <v>7.3316644582662426E-3</v>
      </c>
      <c r="M6" s="98">
        <v>8.8339281464600069E-3</v>
      </c>
      <c r="N6" s="98">
        <v>5.6756703916258011E-3</v>
      </c>
      <c r="O6" s="98">
        <v>4.7230200260068526E-3</v>
      </c>
      <c r="P6" s="98">
        <v>3.0116732905310362E-3</v>
      </c>
      <c r="Q6" s="98">
        <v>2.0287353747960091E-2</v>
      </c>
      <c r="R6" s="98">
        <v>2.2786899617838852E-2</v>
      </c>
      <c r="S6" s="98">
        <v>5.151684127791168E-2</v>
      </c>
      <c r="T6" s="98">
        <v>2.1990128897540269E-2</v>
      </c>
      <c r="U6" s="98">
        <v>6.7373523782562825E-3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8.9167140045663826E-2</v>
      </c>
      <c r="D7" s="122">
        <f t="shared" si="6"/>
        <v>4.8918640950888242E-2</v>
      </c>
      <c r="E7" s="122">
        <f t="shared" si="6"/>
        <v>9.5008770533492631E-2</v>
      </c>
      <c r="F7" s="122">
        <f t="shared" si="6"/>
        <v>0.21789087884058081</v>
      </c>
      <c r="G7" s="122">
        <f t="shared" si="6"/>
        <v>0.22716194312639154</v>
      </c>
      <c r="H7" s="122">
        <f t="shared" si="6"/>
        <v>7.8385629727466252E-2</v>
      </c>
      <c r="I7" s="122">
        <f t="shared" si="6"/>
        <v>5.7689943439164955E-2</v>
      </c>
      <c r="J7" s="122">
        <f t="shared" si="6"/>
        <v>6.8675612572931186E-2</v>
      </c>
      <c r="K7" s="122">
        <f t="shared" si="6"/>
        <v>7.0787479675931866E-2</v>
      </c>
      <c r="L7" s="122">
        <f t="shared" si="6"/>
        <v>2.4154353381172462E-2</v>
      </c>
      <c r="M7" s="122">
        <f t="shared" si="6"/>
        <v>2.0107955337396056E-2</v>
      </c>
      <c r="N7" s="122">
        <f t="shared" si="6"/>
        <v>1.9314835651039686E-2</v>
      </c>
      <c r="O7" s="122">
        <f t="shared" si="6"/>
        <v>3.9278574676822253E-3</v>
      </c>
      <c r="P7" s="122">
        <f t="shared" si="6"/>
        <v>6.6010368073229344E-4</v>
      </c>
      <c r="Q7" s="122">
        <f t="shared" si="6"/>
        <v>5.8437278408689361E-3</v>
      </c>
      <c r="R7" s="122">
        <f t="shared" si="6"/>
        <v>3.5345702487462848E-2</v>
      </c>
      <c r="S7" s="122">
        <f t="shared" si="6"/>
        <v>6.1860717818084575E-2</v>
      </c>
      <c r="T7" s="122">
        <f t="shared" si="6"/>
        <v>3.0914176014720716E-2</v>
      </c>
      <c r="U7" s="122">
        <f t="shared" si="6"/>
        <v>8.1121521240335101E-3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8.9167140045663826E-2</v>
      </c>
      <c r="D8" s="98">
        <v>4.8918640950888242E-2</v>
      </c>
      <c r="E8" s="98">
        <v>9.5008770533492631E-2</v>
      </c>
      <c r="F8" s="98">
        <v>0.21789087884058081</v>
      </c>
      <c r="G8" s="98">
        <v>0.22716194312639154</v>
      </c>
      <c r="H8" s="98">
        <v>7.8385629727466252E-2</v>
      </c>
      <c r="I8" s="98">
        <v>5.7689943439164955E-2</v>
      </c>
      <c r="J8" s="98">
        <v>6.8675612572931186E-2</v>
      </c>
      <c r="K8" s="98">
        <v>7.0787479675931866E-2</v>
      </c>
      <c r="L8" s="98">
        <v>2.4154353381172462E-2</v>
      </c>
      <c r="M8" s="98">
        <v>2.0107955337396056E-2</v>
      </c>
      <c r="N8" s="98">
        <v>1.9314835651039686E-2</v>
      </c>
      <c r="O8" s="98">
        <v>3.9278574676822253E-3</v>
      </c>
      <c r="P8" s="98">
        <v>6.6010368073229344E-4</v>
      </c>
      <c r="Q8" s="98">
        <v>5.8437278408689361E-3</v>
      </c>
      <c r="R8" s="98">
        <v>3.5345702487462848E-2</v>
      </c>
      <c r="S8" s="98">
        <v>6.1860717818084575E-2</v>
      </c>
      <c r="T8" s="98">
        <v>3.0914176014720716E-2</v>
      </c>
      <c r="U8" s="98">
        <v>8.1121521240335101E-3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1.5484046443166977</v>
      </c>
      <c r="D9" s="122">
        <v>1.2951716766208259</v>
      </c>
      <c r="E9" s="122">
        <v>1.238233352483189</v>
      </c>
      <c r="F9" s="122">
        <v>2.4438159154804242</v>
      </c>
      <c r="G9" s="122">
        <v>1.6033049480980015</v>
      </c>
      <c r="H9" s="122">
        <v>1.7783420708225313</v>
      </c>
      <c r="I9" s="122">
        <v>1.1181324284349592</v>
      </c>
      <c r="J9" s="122">
        <v>1.6910609095362008</v>
      </c>
      <c r="K9" s="122">
        <v>1.1395885981894478</v>
      </c>
      <c r="L9" s="122">
        <v>0.35444258097077574</v>
      </c>
      <c r="M9" s="122">
        <v>0.45366032220123975</v>
      </c>
      <c r="N9" s="122">
        <v>0.27428424364517745</v>
      </c>
      <c r="O9" s="122">
        <v>0.27666923665147625</v>
      </c>
      <c r="P9" s="122">
        <v>0.1785851793094865</v>
      </c>
      <c r="Q9" s="122">
        <v>1.3091989035681129</v>
      </c>
      <c r="R9" s="122">
        <v>1.7185054440982581</v>
      </c>
      <c r="S9" s="122">
        <v>2.537851157323098</v>
      </c>
      <c r="T9" s="122">
        <v>0.99342536619258193</v>
      </c>
      <c r="U9" s="122">
        <v>0.46639997897201374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3.5282995653838058E-2</v>
      </c>
      <c r="D10" s="98">
        <v>4.9937286835614395E-2</v>
      </c>
      <c r="E10" s="98">
        <v>6.8203843021689636E-2</v>
      </c>
      <c r="F10" s="98">
        <v>8.8232852413901428E-2</v>
      </c>
      <c r="G10" s="98">
        <v>5.0138933891109468E-2</v>
      </c>
      <c r="H10" s="98">
        <v>2.0028504258585874E-2</v>
      </c>
      <c r="I10" s="98">
        <v>1.4234922774186937E-2</v>
      </c>
      <c r="J10" s="98">
        <v>0.21346031912510999</v>
      </c>
      <c r="K10" s="98">
        <v>8.5698620163901396E-2</v>
      </c>
      <c r="L10" s="98">
        <v>4.7578635713144704E-2</v>
      </c>
      <c r="M10" s="98">
        <v>5.4271855560411225E-2</v>
      </c>
      <c r="N10" s="98">
        <v>3.7684214724508225E-2</v>
      </c>
      <c r="O10" s="98">
        <v>4.40093055455094E-2</v>
      </c>
      <c r="P10" s="98">
        <v>1.1043277460217545E-2</v>
      </c>
      <c r="Q10" s="98">
        <v>5.0694236470270521E-2</v>
      </c>
      <c r="R10" s="98">
        <v>5.0776599019903286E-2</v>
      </c>
      <c r="S10" s="98">
        <v>8.4566175673053898E-2</v>
      </c>
      <c r="T10" s="98">
        <v>5.4122665526293058E-2</v>
      </c>
      <c r="U10" s="98">
        <v>2.8597996773534438E-2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0.90672259227316021</v>
      </c>
      <c r="D11" s="98">
        <v>0.91777545226754886</v>
      </c>
      <c r="E11" s="98">
        <v>0.99147426963512697</v>
      </c>
      <c r="F11" s="98">
        <v>1.7450523298813325</v>
      </c>
      <c r="G11" s="98">
        <v>0.83585977689321267</v>
      </c>
      <c r="H11" s="98">
        <v>0.98973032063673905</v>
      </c>
      <c r="I11" s="98">
        <v>0.50250355233471433</v>
      </c>
      <c r="J11" s="98">
        <v>0.65782829708435897</v>
      </c>
      <c r="K11" s="98">
        <v>0.54968280492080779</v>
      </c>
      <c r="L11" s="98">
        <v>0.17412372491974212</v>
      </c>
      <c r="M11" s="98">
        <v>0.21196449688580909</v>
      </c>
      <c r="N11" s="98">
        <v>0.11945232012736451</v>
      </c>
      <c r="O11" s="98">
        <v>0.12439460954946588</v>
      </c>
      <c r="P11" s="98">
        <v>0.1023348323540355</v>
      </c>
      <c r="Q11" s="98">
        <v>0.63131224308653577</v>
      </c>
      <c r="R11" s="98">
        <v>0.91837630728336872</v>
      </c>
      <c r="S11" s="98">
        <v>1.2290837091746571</v>
      </c>
      <c r="T11" s="98">
        <v>0.39880273427772889</v>
      </c>
      <c r="U11" s="98">
        <v>0.14543720068411758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5.8093138272045431E-4</v>
      </c>
      <c r="E12" s="98">
        <v>1.9274324649822072E-3</v>
      </c>
      <c r="F12" s="98">
        <v>2.7122673540586795E-3</v>
      </c>
      <c r="G12" s="98">
        <v>1.1022360887933658E-3</v>
      </c>
      <c r="H12" s="98">
        <v>9.0141289395441861E-4</v>
      </c>
      <c r="I12" s="98">
        <v>2.3414097911884021E-3</v>
      </c>
      <c r="J12" s="98">
        <v>4.593305582801464E-3</v>
      </c>
      <c r="K12" s="98">
        <v>3.0858135107551814E-3</v>
      </c>
      <c r="L12" s="98">
        <v>5.3483622591678638E-4</v>
      </c>
      <c r="M12" s="98">
        <v>0</v>
      </c>
      <c r="N12" s="98">
        <v>4.0711839403274425E-4</v>
      </c>
      <c r="O12" s="98">
        <v>7.6789369619320103E-4</v>
      </c>
      <c r="P12" s="98">
        <v>5.7366130101910845E-4</v>
      </c>
      <c r="Q12" s="98">
        <v>7.2387056509256864E-3</v>
      </c>
      <c r="R12" s="98">
        <v>7.5924738135705865E-3</v>
      </c>
      <c r="S12" s="98">
        <v>8.2110578553668025E-3</v>
      </c>
      <c r="T12" s="98">
        <v>1.5392189994775454E-3</v>
      </c>
      <c r="U12" s="98">
        <v>2.9578957232755874E-4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8.9007206505666825E-5</v>
      </c>
      <c r="E13" s="101">
        <v>1.9451292927663433E-4</v>
      </c>
      <c r="F13" s="101">
        <v>3.5739581293171304E-4</v>
      </c>
      <c r="G13" s="101">
        <v>1.4479420292374493E-4</v>
      </c>
      <c r="H13" s="101">
        <v>1.5362929051981986E-4</v>
      </c>
      <c r="I13" s="101">
        <v>3.4404821590803121E-4</v>
      </c>
      <c r="J13" s="101">
        <v>6.4138063518579631E-4</v>
      </c>
      <c r="K13" s="101">
        <v>4.110210228034634E-4</v>
      </c>
      <c r="L13" s="101">
        <v>6.8642183893576362E-5</v>
      </c>
      <c r="M13" s="101">
        <v>0</v>
      </c>
      <c r="N13" s="101">
        <v>5.0735880168524715E-5</v>
      </c>
      <c r="O13" s="101">
        <v>6.5699054392210891E-5</v>
      </c>
      <c r="P13" s="101">
        <v>8.0123752907892016E-5</v>
      </c>
      <c r="Q13" s="101">
        <v>3.4629136206156431E-4</v>
      </c>
      <c r="R13" s="101">
        <v>4.6884671273521371E-4</v>
      </c>
      <c r="S13" s="101">
        <v>7.5336889834526008E-4</v>
      </c>
      <c r="T13" s="101">
        <v>1.5332529572142882E-4</v>
      </c>
      <c r="U13" s="101">
        <v>3.4730151308174948E-5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4.9192417621478747E-4</v>
      </c>
      <c r="E14" s="104">
        <v>1.7329195357055729E-3</v>
      </c>
      <c r="F14" s="104">
        <v>2.3548715411269663E-3</v>
      </c>
      <c r="G14" s="104">
        <v>9.5744188586962089E-4</v>
      </c>
      <c r="H14" s="104">
        <v>7.4778360343459875E-4</v>
      </c>
      <c r="I14" s="104">
        <v>1.9973615752803711E-3</v>
      </c>
      <c r="J14" s="104">
        <v>3.9519249476156681E-3</v>
      </c>
      <c r="K14" s="104">
        <v>2.6747924879517181E-3</v>
      </c>
      <c r="L14" s="104">
        <v>4.6619404202321001E-4</v>
      </c>
      <c r="M14" s="104">
        <v>0</v>
      </c>
      <c r="N14" s="104">
        <v>3.5638251386421954E-4</v>
      </c>
      <c r="O14" s="104">
        <v>7.0219464180099013E-4</v>
      </c>
      <c r="P14" s="104">
        <v>4.9353754811121641E-4</v>
      </c>
      <c r="Q14" s="104">
        <v>6.8924142888641222E-3</v>
      </c>
      <c r="R14" s="104">
        <v>7.1236271008353726E-3</v>
      </c>
      <c r="S14" s="104">
        <v>7.4576889570215415E-3</v>
      </c>
      <c r="T14" s="104">
        <v>1.3858937037561166E-3</v>
      </c>
      <c r="U14" s="104">
        <v>2.6105942101938381E-4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0.55406848089097349</v>
      </c>
      <c r="D15" s="101">
        <v>0.29627532852257688</v>
      </c>
      <c r="E15" s="101">
        <v>0.14990734578388404</v>
      </c>
      <c r="F15" s="101">
        <v>0.52438850604792175</v>
      </c>
      <c r="G15" s="101">
        <v>0.63858932487317421</v>
      </c>
      <c r="H15" s="101">
        <v>0.65716719471832841</v>
      </c>
      <c r="I15" s="101">
        <v>0.41691507256238253</v>
      </c>
      <c r="J15" s="101">
        <v>0.48231348976391492</v>
      </c>
      <c r="K15" s="101">
        <v>0.29401695500662867</v>
      </c>
      <c r="L15" s="101">
        <v>9.4588385019943974E-2</v>
      </c>
      <c r="M15" s="101">
        <v>0.16477590955852559</v>
      </c>
      <c r="N15" s="101">
        <v>8.6325578100952746E-2</v>
      </c>
      <c r="O15" s="101">
        <v>6.9930385633912975E-2</v>
      </c>
      <c r="P15" s="101">
        <v>2.9532583662461569E-2</v>
      </c>
      <c r="Q15" s="101">
        <v>0.36306612206239847</v>
      </c>
      <c r="R15" s="101">
        <v>0.36821622988146169</v>
      </c>
      <c r="S15" s="101">
        <v>0.66900652212160838</v>
      </c>
      <c r="T15" s="101">
        <v>0.35368596122891194</v>
      </c>
      <c r="U15" s="101">
        <v>0.18292484459272068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5.2330575498725676E-2</v>
      </c>
      <c r="D16" s="104">
        <v>3.0602677612365292E-2</v>
      </c>
      <c r="E16" s="104">
        <v>2.6720461577506082E-2</v>
      </c>
      <c r="F16" s="104">
        <v>8.3429959783209925E-2</v>
      </c>
      <c r="G16" s="104">
        <v>7.7614676351711931E-2</v>
      </c>
      <c r="H16" s="104">
        <v>0.11051463831492352</v>
      </c>
      <c r="I16" s="104">
        <v>0.18213747097248706</v>
      </c>
      <c r="J16" s="104">
        <v>0.33286549798001552</v>
      </c>
      <c r="K16" s="104">
        <v>0.20710440458735466</v>
      </c>
      <c r="L16" s="104">
        <v>3.7616999092028154E-2</v>
      </c>
      <c r="M16" s="104">
        <v>2.2648060196493784E-2</v>
      </c>
      <c r="N16" s="104">
        <v>3.0415012298319243E-2</v>
      </c>
      <c r="O16" s="104">
        <v>3.7567042226394814E-2</v>
      </c>
      <c r="P16" s="104">
        <v>3.5100824531752783E-2</v>
      </c>
      <c r="Q16" s="104">
        <v>0.25688759629798247</v>
      </c>
      <c r="R16" s="104">
        <v>0.37354383409995401</v>
      </c>
      <c r="S16" s="104">
        <v>0.54698369249841172</v>
      </c>
      <c r="T16" s="104">
        <v>0.18527478616017046</v>
      </c>
      <c r="U16" s="104">
        <v>0.10914414734931351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1.6112476594937388E-2</v>
      </c>
      <c r="D17" s="98">
        <v>4.2480535266083991E-3</v>
      </c>
      <c r="E17" s="98">
        <v>2.3832365355758835E-3</v>
      </c>
      <c r="F17" s="98">
        <v>9.8995471201386315E-3</v>
      </c>
      <c r="G17" s="98">
        <v>9.1735838614981514E-3</v>
      </c>
      <c r="H17" s="98">
        <v>1.7333928626179329E-2</v>
      </c>
      <c r="I17" s="98">
        <v>2.4497395785878298E-2</v>
      </c>
      <c r="J17" s="98">
        <v>4.2419840752399122E-2</v>
      </c>
      <c r="K17" s="98">
        <v>2.5055694945738081E-2</v>
      </c>
      <c r="L17" s="98">
        <v>4.4091022187040833E-3</v>
      </c>
      <c r="M17" s="98">
        <v>3.6699383072157418E-3</v>
      </c>
      <c r="N17" s="98">
        <v>3.57468731089427E-3</v>
      </c>
      <c r="O17" s="98">
        <v>2.9377436666516766E-3</v>
      </c>
      <c r="P17" s="98">
        <v>4.8615030793032971E-3</v>
      </c>
      <c r="Q17" s="98">
        <v>1.0503533229963596E-2</v>
      </c>
      <c r="R17" s="98">
        <v>2.094804673251675E-2</v>
      </c>
      <c r="S17" s="98">
        <v>5.0170628817895656E-2</v>
      </c>
      <c r="T17" s="98">
        <v>1.8848609643345626E-2</v>
      </c>
      <c r="U17" s="98">
        <v>1.3620382049575695E-2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3.6218098903788291E-2</v>
      </c>
      <c r="D18" s="98">
        <v>2.6354624085756895E-2</v>
      </c>
      <c r="E18" s="98">
        <v>2.4337225041930199E-2</v>
      </c>
      <c r="F18" s="98">
        <v>7.3530412663071296E-2</v>
      </c>
      <c r="G18" s="98">
        <v>6.8441092490213781E-2</v>
      </c>
      <c r="H18" s="98">
        <v>9.3180709688744187E-2</v>
      </c>
      <c r="I18" s="98">
        <v>0.15764007518660875</v>
      </c>
      <c r="J18" s="98">
        <v>0.29044565722761639</v>
      </c>
      <c r="K18" s="98">
        <v>0.18204870964161657</v>
      </c>
      <c r="L18" s="98">
        <v>3.3207896873324073E-2</v>
      </c>
      <c r="M18" s="98">
        <v>1.8978121889278041E-2</v>
      </c>
      <c r="N18" s="98">
        <v>2.6840324987424974E-2</v>
      </c>
      <c r="O18" s="98">
        <v>3.4629298559743137E-2</v>
      </c>
      <c r="P18" s="98">
        <v>3.0239321452449487E-2</v>
      </c>
      <c r="Q18" s="98">
        <v>0.24638406306801885</v>
      </c>
      <c r="R18" s="98">
        <v>0.35259578736743724</v>
      </c>
      <c r="S18" s="98">
        <v>0.49681306368051603</v>
      </c>
      <c r="T18" s="98">
        <v>0.16642617651682484</v>
      </c>
      <c r="U18" s="98">
        <v>9.5523765299737814E-2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0.78862112554329267</v>
      </c>
      <c r="D19" s="122">
        <v>0.69284151922691017</v>
      </c>
      <c r="E19" s="122">
        <v>0.71004590850625915</v>
      </c>
      <c r="F19" s="122">
        <v>1.4120739479011211</v>
      </c>
      <c r="G19" s="122">
        <v>0.95069168747129673</v>
      </c>
      <c r="H19" s="122">
        <v>1.151601071451902</v>
      </c>
      <c r="I19" s="122">
        <v>0.78288913433404028</v>
      </c>
      <c r="J19" s="122">
        <v>1.2141881263732999</v>
      </c>
      <c r="K19" s="122">
        <v>0.82619276455011503</v>
      </c>
      <c r="L19" s="122">
        <v>0.25046707403892965</v>
      </c>
      <c r="M19" s="122">
        <v>0.30175052360173937</v>
      </c>
      <c r="N19" s="122">
        <v>0.17259874353961968</v>
      </c>
      <c r="O19" s="122">
        <v>0.15883095313632598</v>
      </c>
      <c r="P19" s="122">
        <v>0.10504501863361893</v>
      </c>
      <c r="Q19" s="122">
        <v>0.82035123208911387</v>
      </c>
      <c r="R19" s="122">
        <v>1.0520842581177026</v>
      </c>
      <c r="S19" s="122">
        <v>1.5440637680157008</v>
      </c>
      <c r="T19" s="122">
        <v>0.62722528957301715</v>
      </c>
      <c r="U19" s="122">
        <v>0.29918115497006981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6.6811191505298823E-2</v>
      </c>
      <c r="D20" s="98">
        <v>0.14598037484316967</v>
      </c>
      <c r="E20" s="98">
        <v>0.20963235694615376</v>
      </c>
      <c r="F20" s="98">
        <v>0.33376548678509133</v>
      </c>
      <c r="G20" s="98">
        <v>0.25937671386023609</v>
      </c>
      <c r="H20" s="98">
        <v>0.27207529229672661</v>
      </c>
      <c r="I20" s="98">
        <v>0.27218585873114876</v>
      </c>
      <c r="J20" s="98">
        <v>0.4850432578563274</v>
      </c>
      <c r="K20" s="98">
        <v>0.39797906222934426</v>
      </c>
      <c r="L20" s="98">
        <v>0.18461412923403286</v>
      </c>
      <c r="M20" s="98">
        <v>0.21902461037217349</v>
      </c>
      <c r="N20" s="98">
        <v>8.44776331180285E-2</v>
      </c>
      <c r="O20" s="98">
        <v>8.1183878644428567E-2</v>
      </c>
      <c r="P20" s="98">
        <v>1.5433988880621842E-2</v>
      </c>
      <c r="Q20" s="98">
        <v>0.16493077770828701</v>
      </c>
      <c r="R20" s="98">
        <v>0.16992699651812229</v>
      </c>
      <c r="S20" s="98">
        <v>0.31066523650086397</v>
      </c>
      <c r="T20" s="98">
        <v>0.15527213740402526</v>
      </c>
      <c r="U20" s="98">
        <v>0.12141096928942832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0.18146774969411569</v>
      </c>
      <c r="D21" s="98">
        <v>0.18667690780427651</v>
      </c>
      <c r="E21" s="98">
        <v>0.16570063579991709</v>
      </c>
      <c r="F21" s="98">
        <v>0.36381617411350287</v>
      </c>
      <c r="G21" s="98">
        <v>0.20692871614518504</v>
      </c>
      <c r="H21" s="98">
        <v>0.20751411458957811</v>
      </c>
      <c r="I21" s="98">
        <v>0.12860511845455908</v>
      </c>
      <c r="J21" s="98">
        <v>0.18474257637216596</v>
      </c>
      <c r="K21" s="98">
        <v>0.12768434563939743</v>
      </c>
      <c r="L21" s="98">
        <v>2.0389185806095826E-2</v>
      </c>
      <c r="M21" s="98">
        <v>2.7218613773517298E-2</v>
      </c>
      <c r="N21" s="98">
        <v>2.5932518106395821E-2</v>
      </c>
      <c r="O21" s="98">
        <v>2.255978769346214E-2</v>
      </c>
      <c r="P21" s="98">
        <v>2.4185516501734915E-2</v>
      </c>
      <c r="Q21" s="98">
        <v>0.15528138238901865</v>
      </c>
      <c r="R21" s="98">
        <v>0.24437732228462689</v>
      </c>
      <c r="S21" s="98">
        <v>0.36061124567372116</v>
      </c>
      <c r="T21" s="98">
        <v>0.11549898795442824</v>
      </c>
      <c r="U21" s="98">
        <v>3.5434061011736094E-2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0.54034218434387815</v>
      </c>
      <c r="D22" s="33">
        <v>0.36018423657946402</v>
      </c>
      <c r="E22" s="33">
        <v>0.3347129157601883</v>
      </c>
      <c r="F22" s="33">
        <v>0.71449228700252676</v>
      </c>
      <c r="G22" s="33">
        <v>0.48438625746587566</v>
      </c>
      <c r="H22" s="33">
        <v>0.67201166456559736</v>
      </c>
      <c r="I22" s="33">
        <v>0.3820981571483324</v>
      </c>
      <c r="J22" s="33">
        <v>0.5444022921448064</v>
      </c>
      <c r="K22" s="33">
        <v>0.30052935668137332</v>
      </c>
      <c r="L22" s="33">
        <v>4.5463758998800979E-2</v>
      </c>
      <c r="M22" s="33">
        <v>5.5507299456048591E-2</v>
      </c>
      <c r="N22" s="33">
        <v>6.2188592315195357E-2</v>
      </c>
      <c r="O22" s="33">
        <v>5.5087286798435282E-2</v>
      </c>
      <c r="P22" s="33">
        <v>6.5425513251262168E-2</v>
      </c>
      <c r="Q22" s="33">
        <v>0.50013907199180818</v>
      </c>
      <c r="R22" s="33">
        <v>0.63777993931495336</v>
      </c>
      <c r="S22" s="33">
        <v>0.87278728584111565</v>
      </c>
      <c r="T22" s="33">
        <v>0.35645416421456366</v>
      </c>
      <c r="U22" s="33">
        <v>0.14233612466890541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14.396527453954041</v>
      </c>
      <c r="E24" s="117">
        <f t="shared" si="7"/>
        <v>20.652332622446988</v>
      </c>
      <c r="F24" s="117">
        <f t="shared" si="7"/>
        <v>32.47553497487435</v>
      </c>
      <c r="G24" s="117">
        <f t="shared" si="7"/>
        <v>26.276335312531099</v>
      </c>
      <c r="H24" s="117">
        <f t="shared" si="7"/>
        <v>28.156042494919177</v>
      </c>
      <c r="I24" s="117">
        <f t="shared" si="7"/>
        <v>37.101264743243796</v>
      </c>
      <c r="J24" s="117">
        <f t="shared" si="7"/>
        <v>38.014110263005549</v>
      </c>
      <c r="K24" s="117">
        <f t="shared" si="7"/>
        <v>18.244404943200145</v>
      </c>
      <c r="L24" s="117">
        <f t="shared" si="7"/>
        <v>17.589937017530033</v>
      </c>
      <c r="M24" s="117">
        <f t="shared" si="7"/>
        <v>17.763997611017253</v>
      </c>
      <c r="N24" s="117">
        <f t="shared" si="7"/>
        <v>26.289046774547245</v>
      </c>
      <c r="O24" s="117">
        <f t="shared" si="7"/>
        <v>17.381801844380931</v>
      </c>
      <c r="P24" s="117">
        <f t="shared" si="7"/>
        <v>0</v>
      </c>
      <c r="Q24" s="117">
        <f t="shared" si="7"/>
        <v>6.7672570394927565</v>
      </c>
      <c r="R24" s="117">
        <f t="shared" ref="R24:V24" si="8">R25+R28+R30+R39</f>
        <v>6.4925133620307118</v>
      </c>
      <c r="S24" s="117">
        <f t="shared" si="8"/>
        <v>9.6861685439299166</v>
      </c>
      <c r="T24" s="117">
        <f t="shared" si="8"/>
        <v>7.9576809560605604</v>
      </c>
      <c r="U24" s="117">
        <f t="shared" si="8"/>
        <v>3.5053625041283758</v>
      </c>
      <c r="V24" s="117">
        <f t="shared" si="8"/>
        <v>6.7474867620461438</v>
      </c>
      <c r="W24" s="117">
        <f t="shared" ref="W24" si="9">W25+W28+W30+W39</f>
        <v>14.641143561869216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10.689762001931838</v>
      </c>
      <c r="E25" s="122">
        <f t="shared" si="10"/>
        <v>15.56686901589997</v>
      </c>
      <c r="F25" s="122">
        <f t="shared" si="10"/>
        <v>24.936598697400175</v>
      </c>
      <c r="G25" s="122">
        <f t="shared" si="10"/>
        <v>20.150304225532494</v>
      </c>
      <c r="H25" s="122">
        <f t="shared" si="10"/>
        <v>21.365373873968647</v>
      </c>
      <c r="I25" s="122">
        <f t="shared" si="10"/>
        <v>28.539661115981499</v>
      </c>
      <c r="J25" s="122">
        <f t="shared" si="10"/>
        <v>29.369853600536217</v>
      </c>
      <c r="K25" s="122">
        <f t="shared" si="10"/>
        <v>13.952949438494027</v>
      </c>
      <c r="L25" s="122">
        <f t="shared" si="10"/>
        <v>13.486944667696157</v>
      </c>
      <c r="M25" s="122">
        <f t="shared" si="10"/>
        <v>13.119288603685813</v>
      </c>
      <c r="N25" s="122">
        <f t="shared" si="10"/>
        <v>19.654807644952157</v>
      </c>
      <c r="O25" s="122">
        <f t="shared" si="10"/>
        <v>12.953963955051996</v>
      </c>
      <c r="P25" s="122">
        <f t="shared" si="10"/>
        <v>0</v>
      </c>
      <c r="Q25" s="122">
        <f t="shared" si="10"/>
        <v>4.8129751430843699</v>
      </c>
      <c r="R25" s="122">
        <f t="shared" ref="R25:V25" si="11">SUM(R26:R27)</f>
        <v>4.672880580226467</v>
      </c>
      <c r="S25" s="122">
        <f t="shared" si="11"/>
        <v>6.4457810627908509</v>
      </c>
      <c r="T25" s="122">
        <f t="shared" si="11"/>
        <v>5.582823989592927</v>
      </c>
      <c r="U25" s="122">
        <f t="shared" si="11"/>
        <v>2.3685336660480236</v>
      </c>
      <c r="V25" s="122">
        <f t="shared" si="11"/>
        <v>4.5363821419567119</v>
      </c>
      <c r="W25" s="122">
        <f t="shared" ref="W25" si="12">SUM(W26:W27)</f>
        <v>9.8200951106291328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10.573958203083535</v>
      </c>
      <c r="E26" s="98">
        <v>15.407098053792003</v>
      </c>
      <c r="F26" s="98">
        <v>24.678116847792829</v>
      </c>
      <c r="G26" s="98">
        <v>19.945966578307843</v>
      </c>
      <c r="H26" s="98">
        <v>21.154847870360602</v>
      </c>
      <c r="I26" s="98">
        <v>28.257208109606538</v>
      </c>
      <c r="J26" s="98">
        <v>29.082485302104111</v>
      </c>
      <c r="K26" s="98">
        <v>13.819581435810619</v>
      </c>
      <c r="L26" s="98">
        <v>13.357366307602028</v>
      </c>
      <c r="M26" s="98">
        <v>12.988718588329414</v>
      </c>
      <c r="N26" s="98">
        <v>19.45493313025576</v>
      </c>
      <c r="O26" s="98">
        <v>12.814473905950505</v>
      </c>
      <c r="P26" s="98">
        <v>0</v>
      </c>
      <c r="Q26" s="98">
        <v>4.7580074524347467</v>
      </c>
      <c r="R26" s="98">
        <v>4.6184303214861719</v>
      </c>
      <c r="S26" s="98">
        <v>6.370972002683942</v>
      </c>
      <c r="T26" s="98">
        <v>5.5170271064344041</v>
      </c>
      <c r="U26" s="98">
        <v>2.3407512715827319</v>
      </c>
      <c r="V26" s="98">
        <v>4.4827601773566412</v>
      </c>
      <c r="W26" s="98">
        <v>9.7030928552667124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0.11580379884830304</v>
      </c>
      <c r="E27" s="98">
        <v>0.15977096210796604</v>
      </c>
      <c r="F27" s="98">
        <v>0.25848184960734716</v>
      </c>
      <c r="G27" s="98">
        <v>0.20433764722465025</v>
      </c>
      <c r="H27" s="98">
        <v>0.21052600360804499</v>
      </c>
      <c r="I27" s="98">
        <v>0.28245300637495968</v>
      </c>
      <c r="J27" s="98">
        <v>0.28736829843210537</v>
      </c>
      <c r="K27" s="98">
        <v>0.13336800268340815</v>
      </c>
      <c r="L27" s="98">
        <v>0.12957836009412993</v>
      </c>
      <c r="M27" s="98">
        <v>0.13057001535639956</v>
      </c>
      <c r="N27" s="98">
        <v>0.19987451469639828</v>
      </c>
      <c r="O27" s="98">
        <v>0.13949004910149143</v>
      </c>
      <c r="P27" s="98">
        <v>0</v>
      </c>
      <c r="Q27" s="98">
        <v>5.4967690649623001E-2</v>
      </c>
      <c r="R27" s="98">
        <v>5.4450258740295202E-2</v>
      </c>
      <c r="S27" s="98">
        <v>7.4809060106909089E-2</v>
      </c>
      <c r="T27" s="98">
        <v>6.5796883158522987E-2</v>
      </c>
      <c r="U27" s="98">
        <v>2.7782394465291665E-2</v>
      </c>
      <c r="V27" s="98">
        <v>5.3621964600070814E-2</v>
      </c>
      <c r="W27" s="98">
        <v>0.11700225536242025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8.9957082418055986E-2</v>
      </c>
      <c r="E28" s="122">
        <f t="shared" si="13"/>
        <v>0.23987658901807857</v>
      </c>
      <c r="F28" s="122">
        <f t="shared" si="13"/>
        <v>0.4092077985664842</v>
      </c>
      <c r="G28" s="122">
        <f t="shared" si="13"/>
        <v>0.51008504021911028</v>
      </c>
      <c r="H28" s="122">
        <f t="shared" si="13"/>
        <v>0.17918378633578991</v>
      </c>
      <c r="I28" s="122">
        <f t="shared" si="13"/>
        <v>0.25808296902486644</v>
      </c>
      <c r="J28" s="122">
        <f t="shared" si="13"/>
        <v>0.20741498175878179</v>
      </c>
      <c r="K28" s="122">
        <f t="shared" si="13"/>
        <v>0.15561389232147183</v>
      </c>
      <c r="L28" s="122">
        <f t="shared" si="13"/>
        <v>0.16588650958474643</v>
      </c>
      <c r="M28" s="122">
        <f t="shared" si="13"/>
        <v>0.12713965956377746</v>
      </c>
      <c r="N28" s="122">
        <f t="shared" si="13"/>
        <v>0.28493281196862474</v>
      </c>
      <c r="O28" s="122">
        <f t="shared" si="13"/>
        <v>4.1304522212784661E-2</v>
      </c>
      <c r="P28" s="122">
        <f t="shared" si="13"/>
        <v>0</v>
      </c>
      <c r="Q28" s="122">
        <f t="shared" si="13"/>
        <v>5.4738716484088778E-3</v>
      </c>
      <c r="R28" s="122">
        <f t="shared" si="13"/>
        <v>2.3247664266950369E-2</v>
      </c>
      <c r="S28" s="122">
        <f t="shared" si="13"/>
        <v>4.9458075954803858E-2</v>
      </c>
      <c r="T28" s="122">
        <f t="shared" si="13"/>
        <v>4.5356861235373219E-2</v>
      </c>
      <c r="U28" s="122">
        <f t="shared" si="13"/>
        <v>1.2601775508593625E-2</v>
      </c>
      <c r="V28" s="122">
        <f t="shared" si="13"/>
        <v>2.7068459024424334E-2</v>
      </c>
      <c r="W28" s="122">
        <f t="shared" si="13"/>
        <v>6.758707974733151E-2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8.9957082418055986E-2</v>
      </c>
      <c r="E29" s="98">
        <v>0.23987658901807857</v>
      </c>
      <c r="F29" s="98">
        <v>0.4092077985664842</v>
      </c>
      <c r="G29" s="98">
        <v>0.51008504021911028</v>
      </c>
      <c r="H29" s="98">
        <v>0.17918378633578991</v>
      </c>
      <c r="I29" s="98">
        <v>0.25808296902486644</v>
      </c>
      <c r="J29" s="98">
        <v>0.20741498175878179</v>
      </c>
      <c r="K29" s="98">
        <v>0.15561389232147183</v>
      </c>
      <c r="L29" s="98">
        <v>0.16588650958474643</v>
      </c>
      <c r="M29" s="98">
        <v>0.12713965956377746</v>
      </c>
      <c r="N29" s="98">
        <v>0.28493281196862474</v>
      </c>
      <c r="O29" s="98">
        <v>4.1304522212784661E-2</v>
      </c>
      <c r="P29" s="98">
        <v>0</v>
      </c>
      <c r="Q29" s="98">
        <v>5.4738716484088778E-3</v>
      </c>
      <c r="R29" s="98">
        <v>2.3247664266950369E-2</v>
      </c>
      <c r="S29" s="98">
        <v>4.9458075954803858E-2</v>
      </c>
      <c r="T29" s="98">
        <v>4.5356861235373219E-2</v>
      </c>
      <c r="U29" s="98">
        <v>1.2601775508593625E-2</v>
      </c>
      <c r="V29" s="98">
        <v>2.7068459024424334E-2</v>
      </c>
      <c r="W29" s="98">
        <v>6.758707974733151E-2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2.3857803665955482</v>
      </c>
      <c r="E30" s="122">
        <v>3.1340108168829928</v>
      </c>
      <c r="F30" s="122">
        <v>4.5913948471624204</v>
      </c>
      <c r="G30" s="122">
        <v>3.5973688180794077</v>
      </c>
      <c r="H30" s="122">
        <v>4.0653456112318933</v>
      </c>
      <c r="I30" s="122">
        <v>5.0011011793746407</v>
      </c>
      <c r="J30" s="122">
        <v>5.0463245167708077</v>
      </c>
      <c r="K30" s="122">
        <v>2.4925697213506384</v>
      </c>
      <c r="L30" s="122">
        <v>2.4133491006331194</v>
      </c>
      <c r="M30" s="122">
        <v>2.8950568530897596</v>
      </c>
      <c r="N30" s="122">
        <v>4.0379957607514978</v>
      </c>
      <c r="O30" s="122">
        <v>2.8931559986856166</v>
      </c>
      <c r="P30" s="122">
        <v>0</v>
      </c>
      <c r="Q30" s="122">
        <v>1.2166508621469609</v>
      </c>
      <c r="R30" s="122">
        <v>1.1269745537284539</v>
      </c>
      <c r="S30" s="122">
        <v>2.0194973029108692</v>
      </c>
      <c r="T30" s="122">
        <v>1.4545502862550748</v>
      </c>
      <c r="U30" s="122">
        <v>0.71843523725062863</v>
      </c>
      <c r="V30" s="122">
        <v>1.4022842885088123</v>
      </c>
      <c r="W30" s="122">
        <v>3.0622140477397304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1.7582861631750017</v>
      </c>
      <c r="E31" s="98">
        <v>2.6557015609778185</v>
      </c>
      <c r="F31" s="98">
        <v>3.4014345633136966</v>
      </c>
      <c r="G31" s="98">
        <v>1.9361031610802324</v>
      </c>
      <c r="H31" s="98">
        <v>2.2882514495197763</v>
      </c>
      <c r="I31" s="98">
        <v>2.2765484202114172</v>
      </c>
      <c r="J31" s="98">
        <v>2.2467829405073694</v>
      </c>
      <c r="K31" s="98">
        <v>1.3000700906921354</v>
      </c>
      <c r="L31" s="98">
        <v>1.3695709173014838</v>
      </c>
      <c r="M31" s="98">
        <v>1.5366340140528094</v>
      </c>
      <c r="N31" s="98">
        <v>2.0378586899751356</v>
      </c>
      <c r="O31" s="98">
        <v>1.5467877342192515</v>
      </c>
      <c r="P31" s="98">
        <v>0</v>
      </c>
      <c r="Q31" s="98">
        <v>0.61034191376210811</v>
      </c>
      <c r="R31" s="98">
        <v>0.6206192082913039</v>
      </c>
      <c r="S31" s="98">
        <v>1.0117810699733176</v>
      </c>
      <c r="T31" s="98">
        <v>0.61747232073873337</v>
      </c>
      <c r="U31" s="98">
        <v>0.23861371928097555</v>
      </c>
      <c r="V31" s="98">
        <v>0.46559954463638059</v>
      </c>
      <c r="W31" s="98">
        <v>1.4452553656061391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1.1618627654409086E-3</v>
      </c>
      <c r="E32" s="98">
        <v>5.1799747496396823E-3</v>
      </c>
      <c r="F32" s="98">
        <v>5.3012498283874186E-3</v>
      </c>
      <c r="G32" s="98">
        <v>2.4638218455381123E-3</v>
      </c>
      <c r="H32" s="98">
        <v>2.1247589643211295E-3</v>
      </c>
      <c r="I32" s="98">
        <v>1.0471304899481469E-2</v>
      </c>
      <c r="J32" s="98">
        <v>1.561723898152498E-2</v>
      </c>
      <c r="K32" s="98">
        <v>7.3288070880435565E-3</v>
      </c>
      <c r="L32" s="98">
        <v>4.278689807334291E-3</v>
      </c>
      <c r="M32" s="98">
        <v>6.9468760211928137E-5</v>
      </c>
      <c r="N32" s="98">
        <v>7.5316902896057679E-3</v>
      </c>
      <c r="O32" s="98">
        <v>9.7033839791686276E-3</v>
      </c>
      <c r="P32" s="98">
        <v>0</v>
      </c>
      <c r="Q32" s="98">
        <v>6.9655469471171716E-3</v>
      </c>
      <c r="R32" s="98">
        <v>5.0855249128633172E-3</v>
      </c>
      <c r="S32" s="98">
        <v>6.7665198993300492E-3</v>
      </c>
      <c r="T32" s="98">
        <v>2.3857894491901956E-3</v>
      </c>
      <c r="U32" s="98">
        <v>5.1763175157322787E-4</v>
      </c>
      <c r="V32" s="98">
        <v>3.5009132494286076E-3</v>
      </c>
      <c r="W32" s="98">
        <v>1.4746180843372817E-2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1.7801441301133365E-4</v>
      </c>
      <c r="E33" s="101">
        <v>5.2275349743095476E-4</v>
      </c>
      <c r="F33" s="101">
        <v>6.9854636163925736E-4</v>
      </c>
      <c r="G33" s="101">
        <v>3.2365763006484164E-4</v>
      </c>
      <c r="H33" s="101">
        <v>3.6212618479671818E-4</v>
      </c>
      <c r="I33" s="101">
        <v>1.5386600766998067E-3</v>
      </c>
      <c r="J33" s="101">
        <v>2.1806941596317075E-3</v>
      </c>
      <c r="K33" s="101">
        <v>9.7617492915822541E-4</v>
      </c>
      <c r="L33" s="101">
        <v>5.491374711486109E-4</v>
      </c>
      <c r="M33" s="101">
        <v>1.2172626401867923E-5</v>
      </c>
      <c r="N33" s="101">
        <v>9.3861378311770722E-4</v>
      </c>
      <c r="O33" s="101">
        <v>8.3019714186521019E-4</v>
      </c>
      <c r="P33" s="101">
        <v>0</v>
      </c>
      <c r="Q33" s="101">
        <v>3.332237634932034E-4</v>
      </c>
      <c r="R33" s="101">
        <v>3.1403883588868085E-4</v>
      </c>
      <c r="S33" s="101">
        <v>6.2083177734007541E-4</v>
      </c>
      <c r="T33" s="101">
        <v>2.3765420836821468E-4</v>
      </c>
      <c r="U33" s="101">
        <v>6.0777764789306169E-5</v>
      </c>
      <c r="V33" s="101">
        <v>3.3837073495734992E-4</v>
      </c>
      <c r="W33" s="101">
        <v>1.2213468162454698E-3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9.8384835242957495E-4</v>
      </c>
      <c r="E34" s="104">
        <v>4.6572212522087274E-3</v>
      </c>
      <c r="F34" s="104">
        <v>4.6027034667481615E-3</v>
      </c>
      <c r="G34" s="104">
        <v>2.1401642154732707E-3</v>
      </c>
      <c r="H34" s="104">
        <v>1.7626327795244113E-3</v>
      </c>
      <c r="I34" s="104">
        <v>8.9326448227816622E-3</v>
      </c>
      <c r="J34" s="104">
        <v>1.3436544821893272E-2</v>
      </c>
      <c r="K34" s="104">
        <v>6.3526321588853315E-3</v>
      </c>
      <c r="L34" s="104">
        <v>3.7295523361856801E-3</v>
      </c>
      <c r="M34" s="104">
        <v>5.7296133810060215E-5</v>
      </c>
      <c r="N34" s="104">
        <v>6.5930765064880605E-3</v>
      </c>
      <c r="O34" s="104">
        <v>8.8731868373034175E-3</v>
      </c>
      <c r="P34" s="104">
        <v>0</v>
      </c>
      <c r="Q34" s="104">
        <v>6.6323231836239683E-3</v>
      </c>
      <c r="R34" s="104">
        <v>4.771486076974636E-3</v>
      </c>
      <c r="S34" s="104">
        <v>6.1456881219899735E-3</v>
      </c>
      <c r="T34" s="104">
        <v>2.1481352408219811E-3</v>
      </c>
      <c r="U34" s="104">
        <v>4.5685398678392168E-4</v>
      </c>
      <c r="V34" s="104">
        <v>3.1625425144712577E-3</v>
      </c>
      <c r="W34" s="104">
        <v>1.3524834027127347E-2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0.56772472825047215</v>
      </c>
      <c r="E35" s="101">
        <v>0.40166218977795315</v>
      </c>
      <c r="F35" s="101">
        <v>1.0220031791413597</v>
      </c>
      <c r="G35" s="101">
        <v>1.4790433158673606</v>
      </c>
      <c r="H35" s="101">
        <v>1.5193586687233094</v>
      </c>
      <c r="I35" s="101">
        <v>1.8887649340258794</v>
      </c>
      <c r="J35" s="101">
        <v>1.647032772474927</v>
      </c>
      <c r="K35" s="101">
        <v>0.69524709902045156</v>
      </c>
      <c r="L35" s="101">
        <v>0.74378624758644163</v>
      </c>
      <c r="M35" s="101">
        <v>1.1944714440101838</v>
      </c>
      <c r="N35" s="101">
        <v>1.4733097798844266</v>
      </c>
      <c r="O35" s="101">
        <v>0.86959014069353402</v>
      </c>
      <c r="P35" s="101">
        <v>0</v>
      </c>
      <c r="Q35" s="101">
        <v>0.3509485011731821</v>
      </c>
      <c r="R35" s="101">
        <v>0.24878700935211021</v>
      </c>
      <c r="S35" s="101">
        <v>0.5506842309924127</v>
      </c>
      <c r="T35" s="101">
        <v>0.54773664180102988</v>
      </c>
      <c r="U35" s="101">
        <v>0.30026714699831036</v>
      </c>
      <c r="V35" s="101">
        <v>0.57068480377125297</v>
      </c>
      <c r="W35" s="101">
        <v>0.93473160360275143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5.860761240463333E-2</v>
      </c>
      <c r="E36" s="104">
        <v>7.1467091377581352E-2</v>
      </c>
      <c r="F36" s="104">
        <v>0.16265585487897635</v>
      </c>
      <c r="G36" s="104">
        <v>0.17975851928627623</v>
      </c>
      <c r="H36" s="104">
        <v>0.25561073402448675</v>
      </c>
      <c r="I36" s="104">
        <v>0.82531652023786251</v>
      </c>
      <c r="J36" s="104">
        <v>1.1368915648069868</v>
      </c>
      <c r="K36" s="104">
        <v>0.48992372455000777</v>
      </c>
      <c r="L36" s="104">
        <v>0.29571324593785936</v>
      </c>
      <c r="M36" s="104">
        <v>0.16388192626655432</v>
      </c>
      <c r="N36" s="104">
        <v>0.51929560060233015</v>
      </c>
      <c r="O36" s="104">
        <v>0.46707473979366237</v>
      </c>
      <c r="P36" s="104">
        <v>0</v>
      </c>
      <c r="Q36" s="104">
        <v>0.24839490026455352</v>
      </c>
      <c r="R36" s="104">
        <v>0.25248281117217658</v>
      </c>
      <c r="S36" s="104">
        <v>0.45026548204580857</v>
      </c>
      <c r="T36" s="104">
        <v>0.28695553426612125</v>
      </c>
      <c r="U36" s="104">
        <v>0.17903673921976943</v>
      </c>
      <c r="V36" s="104">
        <v>0.36249902685175017</v>
      </c>
      <c r="W36" s="104">
        <v>0.66748089768746688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8.1355062362583191E-3</v>
      </c>
      <c r="E37" s="98">
        <v>6.3742530333298587E-3</v>
      </c>
      <c r="F37" s="98">
        <v>1.9300252618183689E-2</v>
      </c>
      <c r="G37" s="98">
        <v>2.1246366396205623E-2</v>
      </c>
      <c r="H37" s="98">
        <v>4.0091867351000954E-2</v>
      </c>
      <c r="I37" s="98">
        <v>0.1110046457598218</v>
      </c>
      <c r="J37" s="98">
        <v>0.1448836224376539</v>
      </c>
      <c r="K37" s="98">
        <v>5.9271454962355294E-2</v>
      </c>
      <c r="L37" s="98">
        <v>3.4660657687633337E-2</v>
      </c>
      <c r="M37" s="98">
        <v>2.6555764769604591E-2</v>
      </c>
      <c r="N37" s="98">
        <v>6.1032998305871139E-2</v>
      </c>
      <c r="O37" s="98">
        <v>3.6525256644179827E-2</v>
      </c>
      <c r="P37" s="98">
        <v>0</v>
      </c>
      <c r="Q37" s="98">
        <v>1.0156286744400986E-2</v>
      </c>
      <c r="R37" s="98">
        <v>1.4159039033091642E-2</v>
      </c>
      <c r="S37" s="98">
        <v>4.1299407421175945E-2</v>
      </c>
      <c r="T37" s="98">
        <v>2.9192924533746136E-2</v>
      </c>
      <c r="U37" s="98">
        <v>2.2342460391201642E-2</v>
      </c>
      <c r="V37" s="98">
        <v>3.7153113638828977E-2</v>
      </c>
      <c r="W37" s="98">
        <v>5.5325534483765398E-2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5.0472106168375011E-2</v>
      </c>
      <c r="E38" s="98">
        <v>6.5092838344251489E-2</v>
      </c>
      <c r="F38" s="98">
        <v>0.14335560226079266</v>
      </c>
      <c r="G38" s="98">
        <v>0.15851215289007062</v>
      </c>
      <c r="H38" s="98">
        <v>0.21551886667348583</v>
      </c>
      <c r="I38" s="98">
        <v>0.71431187447804068</v>
      </c>
      <c r="J38" s="98">
        <v>0.99200794236933287</v>
      </c>
      <c r="K38" s="98">
        <v>0.43065226958765246</v>
      </c>
      <c r="L38" s="98">
        <v>0.26105258825022604</v>
      </c>
      <c r="M38" s="98">
        <v>0.13732616149694973</v>
      </c>
      <c r="N38" s="98">
        <v>0.45826260229645904</v>
      </c>
      <c r="O38" s="98">
        <v>0.43054948314948255</v>
      </c>
      <c r="P38" s="98">
        <v>0</v>
      </c>
      <c r="Q38" s="98">
        <v>0.23823861352015252</v>
      </c>
      <c r="R38" s="98">
        <v>0.23832377213908496</v>
      </c>
      <c r="S38" s="98">
        <v>0.40896607462463264</v>
      </c>
      <c r="T38" s="98">
        <v>0.25776260973237514</v>
      </c>
      <c r="U38" s="98">
        <v>0.15669427882856779</v>
      </c>
      <c r="V38" s="98">
        <v>0.32534591321292122</v>
      </c>
      <c r="W38" s="98">
        <v>0.61215536320370145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1.2310280030085976</v>
      </c>
      <c r="E39" s="122">
        <v>1.7115762006459456</v>
      </c>
      <c r="F39" s="122">
        <v>2.5383336317452709</v>
      </c>
      <c r="G39" s="122">
        <v>2.0185772287000887</v>
      </c>
      <c r="H39" s="122">
        <v>2.5461392233828453</v>
      </c>
      <c r="I39" s="122">
        <v>3.3024194788627899</v>
      </c>
      <c r="J39" s="122">
        <v>3.3905171639397387</v>
      </c>
      <c r="K39" s="122">
        <v>1.6432718910340092</v>
      </c>
      <c r="L39" s="122">
        <v>1.5237567396160105</v>
      </c>
      <c r="M39" s="122">
        <v>1.6225124946779013</v>
      </c>
      <c r="N39" s="122">
        <v>2.3113105568749632</v>
      </c>
      <c r="O39" s="122">
        <v>1.4933773684305345</v>
      </c>
      <c r="P39" s="122">
        <v>0</v>
      </c>
      <c r="Q39" s="122">
        <v>0.732157162613017</v>
      </c>
      <c r="R39" s="122">
        <v>0.66941056380884034</v>
      </c>
      <c r="S39" s="122">
        <v>1.171432102273392</v>
      </c>
      <c r="T39" s="122">
        <v>0.87494981897718427</v>
      </c>
      <c r="U39" s="122">
        <v>0.40579182532112984</v>
      </c>
      <c r="V39" s="122">
        <v>0.78175187255619483</v>
      </c>
      <c r="W39" s="122">
        <v>1.6912473237530203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0.42024392463444127</v>
      </c>
      <c r="E40" s="98">
        <v>0.56670132041819476</v>
      </c>
      <c r="F40" s="98">
        <v>0.85634495003263578</v>
      </c>
      <c r="G40" s="98">
        <v>0.60412488997853719</v>
      </c>
      <c r="H40" s="98">
        <v>0.60063135738080498</v>
      </c>
      <c r="I40" s="98">
        <v>0.83168582922451517</v>
      </c>
      <c r="J40" s="98">
        <v>0.85892623986429539</v>
      </c>
      <c r="K40" s="98">
        <v>0.49010079214299834</v>
      </c>
      <c r="L40" s="98">
        <v>0.4724217732518799</v>
      </c>
      <c r="M40" s="98">
        <v>0.53413092836869414</v>
      </c>
      <c r="N40" s="98">
        <v>0.6804958725662944</v>
      </c>
      <c r="O40" s="98">
        <v>0.43434074007527695</v>
      </c>
      <c r="P40" s="98">
        <v>0</v>
      </c>
      <c r="Q40" s="98">
        <v>0.1734260316436203</v>
      </c>
      <c r="R40" s="98">
        <v>0.18547335657123368</v>
      </c>
      <c r="S40" s="98">
        <v>0.34249707954637038</v>
      </c>
      <c r="T40" s="98">
        <v>0.21416203177036885</v>
      </c>
      <c r="U40" s="98">
        <v>8.0879232197791681E-2</v>
      </c>
      <c r="V40" s="98">
        <v>0.14277442751791677</v>
      </c>
      <c r="W40" s="98">
        <v>0.43632277475360387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0.81078407837415623</v>
      </c>
      <c r="E41" s="33">
        <v>1.1448748802277509</v>
      </c>
      <c r="F41" s="33">
        <v>1.681988681712635</v>
      </c>
      <c r="G41" s="33">
        <v>1.4144523387215515</v>
      </c>
      <c r="H41" s="33">
        <v>1.9455078660020404</v>
      </c>
      <c r="I41" s="33">
        <v>2.4707336496382748</v>
      </c>
      <c r="J41" s="33">
        <v>2.5315909240754433</v>
      </c>
      <c r="K41" s="33">
        <v>1.1531710988910109</v>
      </c>
      <c r="L41" s="33">
        <v>1.0513349663641307</v>
      </c>
      <c r="M41" s="33">
        <v>1.0883815663092071</v>
      </c>
      <c r="N41" s="33">
        <v>1.6308146843086688</v>
      </c>
      <c r="O41" s="33">
        <v>1.0590366283552575</v>
      </c>
      <c r="P41" s="33">
        <v>0</v>
      </c>
      <c r="Q41" s="33">
        <v>0.55873113096939675</v>
      </c>
      <c r="R41" s="33">
        <v>0.48393720723760664</v>
      </c>
      <c r="S41" s="33">
        <v>0.82893502272702158</v>
      </c>
      <c r="T41" s="33">
        <v>0.66078778720681541</v>
      </c>
      <c r="U41" s="33">
        <v>0.32491259312333814</v>
      </c>
      <c r="V41" s="33">
        <v>0.63897744503827802</v>
      </c>
      <c r="W41" s="33">
        <v>1.2549245489994165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49.203111688193651</v>
      </c>
      <c r="D43" s="117">
        <f t="shared" si="14"/>
        <v>77.422096375244095</v>
      </c>
      <c r="E43" s="117">
        <f t="shared" si="14"/>
        <v>110.59454972640023</v>
      </c>
      <c r="F43" s="117">
        <f t="shared" si="14"/>
        <v>105.21788153492554</v>
      </c>
      <c r="G43" s="117">
        <f t="shared" si="14"/>
        <v>46.054233381127339</v>
      </c>
      <c r="H43" s="117">
        <f t="shared" si="14"/>
        <v>8.6193237991674039</v>
      </c>
      <c r="I43" s="117">
        <f t="shared" si="14"/>
        <v>39.637647359861162</v>
      </c>
      <c r="J43" s="117">
        <f t="shared" si="14"/>
        <v>66.295283478851587</v>
      </c>
      <c r="K43" s="117">
        <f t="shared" si="14"/>
        <v>59.358698470555822</v>
      </c>
      <c r="L43" s="117">
        <f t="shared" si="14"/>
        <v>58.676017814779144</v>
      </c>
      <c r="M43" s="117">
        <f t="shared" si="14"/>
        <v>72.687343084098202</v>
      </c>
      <c r="N43" s="117">
        <f t="shared" si="14"/>
        <v>90.065190043579278</v>
      </c>
      <c r="O43" s="117">
        <f t="shared" si="14"/>
        <v>109.09733672885923</v>
      </c>
      <c r="P43" s="117">
        <f t="shared" si="14"/>
        <v>93.639204923279962</v>
      </c>
      <c r="Q43" s="117">
        <f t="shared" si="14"/>
        <v>120.72092180590757</v>
      </c>
      <c r="R43" s="117">
        <f t="shared" ref="R43:V43" si="15">R44+R47+R49+R58</f>
        <v>42.47887509405308</v>
      </c>
      <c r="S43" s="117">
        <f t="shared" si="15"/>
        <v>22.939772757357666</v>
      </c>
      <c r="T43" s="117">
        <f t="shared" si="15"/>
        <v>14.046339625291964</v>
      </c>
      <c r="U43" s="117">
        <f t="shared" si="15"/>
        <v>20.610358104255404</v>
      </c>
      <c r="V43" s="117">
        <f t="shared" si="15"/>
        <v>36.722418422419985</v>
      </c>
      <c r="W43" s="117">
        <f t="shared" ref="W43" si="16">W44+W47+W49+W58</f>
        <v>34.40687159582567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36.866834227582643</v>
      </c>
      <c r="D44" s="122">
        <f t="shared" si="17"/>
        <v>58.742737097243925</v>
      </c>
      <c r="E44" s="122">
        <f t="shared" si="17"/>
        <v>86.494807503276505</v>
      </c>
      <c r="F44" s="122">
        <f t="shared" si="17"/>
        <v>83.807162068615881</v>
      </c>
      <c r="G44" s="122">
        <f t="shared" si="17"/>
        <v>36.296039462827203</v>
      </c>
      <c r="H44" s="122">
        <f t="shared" si="17"/>
        <v>6.6530074876728493</v>
      </c>
      <c r="I44" s="122">
        <f t="shared" si="17"/>
        <v>30.812869034669713</v>
      </c>
      <c r="J44" s="122">
        <f t="shared" si="17"/>
        <v>51.22678870160069</v>
      </c>
      <c r="K44" s="122">
        <f t="shared" si="17"/>
        <v>46.299206025581718</v>
      </c>
      <c r="L44" s="122">
        <f t="shared" si="17"/>
        <v>45.781179459829985</v>
      </c>
      <c r="M44" s="122">
        <f t="shared" si="17"/>
        <v>54.652183359780231</v>
      </c>
      <c r="N44" s="122">
        <f t="shared" si="17"/>
        <v>67.007336509507311</v>
      </c>
      <c r="O44" s="122">
        <f t="shared" si="17"/>
        <v>82.073059094819826</v>
      </c>
      <c r="P44" s="122">
        <f t="shared" si="17"/>
        <v>68.747229828917909</v>
      </c>
      <c r="Q44" s="122">
        <f t="shared" si="17"/>
        <v>90.957966312711051</v>
      </c>
      <c r="R44" s="122">
        <f t="shared" ref="R44:V44" si="18">SUM(R45:R46)</f>
        <v>30.206451341732372</v>
      </c>
      <c r="S44" s="122">
        <f t="shared" si="18"/>
        <v>15.962178420525483</v>
      </c>
      <c r="T44" s="122">
        <f t="shared" si="18"/>
        <v>9.8464513790865951</v>
      </c>
      <c r="U44" s="122">
        <f t="shared" si="18"/>
        <v>14.064026707967608</v>
      </c>
      <c r="V44" s="122">
        <f t="shared" si="18"/>
        <v>25.504836174667485</v>
      </c>
      <c r="W44" s="122">
        <f t="shared" ref="W44" si="19">SUM(W45:W46)</f>
        <v>23.284748581965722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36.47904546521584</v>
      </c>
      <c r="D45" s="98">
        <v>58.137464125204893</v>
      </c>
      <c r="E45" s="98">
        <v>85.650131168806496</v>
      </c>
      <c r="F45" s="98">
        <v>82.980268665215675</v>
      </c>
      <c r="G45" s="98">
        <v>35.945553239089683</v>
      </c>
      <c r="H45" s="98">
        <v>6.5905579656480668</v>
      </c>
      <c r="I45" s="98">
        <v>30.522247814006345</v>
      </c>
      <c r="J45" s="98">
        <v>50.74890567332654</v>
      </c>
      <c r="K45" s="98">
        <v>45.877072897818479</v>
      </c>
      <c r="L45" s="98">
        <v>45.36140152100932</v>
      </c>
      <c r="M45" s="98">
        <v>54.132621478736723</v>
      </c>
      <c r="N45" s="98">
        <v>66.355622357154772</v>
      </c>
      <c r="O45" s="98">
        <v>81.226418169497194</v>
      </c>
      <c r="P45" s="98">
        <v>67.993250427663753</v>
      </c>
      <c r="Q45" s="98">
        <v>89.959796300706898</v>
      </c>
      <c r="R45" s="98">
        <v>29.868028225023661</v>
      </c>
      <c r="S45" s="98">
        <v>15.783971916914179</v>
      </c>
      <c r="T45" s="98">
        <v>9.734778794918217</v>
      </c>
      <c r="U45" s="98">
        <v>13.905234022295392</v>
      </c>
      <c r="V45" s="98">
        <v>25.214594173845772</v>
      </c>
      <c r="W45" s="98">
        <v>23.017657545268595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0.38778876236680437</v>
      </c>
      <c r="D46" s="98">
        <v>0.60527297203903252</v>
      </c>
      <c r="E46" s="98">
        <v>0.84467633447000601</v>
      </c>
      <c r="F46" s="98">
        <v>0.82689340340020467</v>
      </c>
      <c r="G46" s="98">
        <v>0.35048622373752186</v>
      </c>
      <c r="H46" s="98">
        <v>6.2449522024782669E-2</v>
      </c>
      <c r="I46" s="98">
        <v>0.29062122066336743</v>
      </c>
      <c r="J46" s="98">
        <v>0.47788302827414858</v>
      </c>
      <c r="K46" s="98">
        <v>0.42213312776324202</v>
      </c>
      <c r="L46" s="98">
        <v>0.41977793882066533</v>
      </c>
      <c r="M46" s="98">
        <v>0.51956188104350765</v>
      </c>
      <c r="N46" s="98">
        <v>0.65171415235253416</v>
      </c>
      <c r="O46" s="98">
        <v>0.84664092532262514</v>
      </c>
      <c r="P46" s="98">
        <v>0.75397940125414953</v>
      </c>
      <c r="Q46" s="98">
        <v>0.99817001200415645</v>
      </c>
      <c r="R46" s="98">
        <v>0.33842311670870945</v>
      </c>
      <c r="S46" s="98">
        <v>0.1782065036113023</v>
      </c>
      <c r="T46" s="98">
        <v>0.1116725841683773</v>
      </c>
      <c r="U46" s="98">
        <v>0.15879268567221655</v>
      </c>
      <c r="V46" s="98">
        <v>0.29024200082171514</v>
      </c>
      <c r="W46" s="98">
        <v>0.26709103669712853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0.46622251167378054</v>
      </c>
      <c r="D47" s="122">
        <f t="shared" si="20"/>
        <v>0.48523607574171873</v>
      </c>
      <c r="E47" s="122">
        <f t="shared" si="20"/>
        <v>1.2524562944836106</v>
      </c>
      <c r="F47" s="122">
        <f t="shared" si="20"/>
        <v>1.254249307813377</v>
      </c>
      <c r="G47" s="122">
        <f t="shared" si="20"/>
        <v>0.85596779721806315</v>
      </c>
      <c r="H47" s="122">
        <f t="shared" si="20"/>
        <v>5.3819171691825138E-2</v>
      </c>
      <c r="I47" s="122">
        <f t="shared" si="20"/>
        <v>0.2710309652721663</v>
      </c>
      <c r="J47" s="122">
        <f t="shared" si="20"/>
        <v>0.35500845887536808</v>
      </c>
      <c r="K47" s="122">
        <f t="shared" si="20"/>
        <v>0.48915307139596154</v>
      </c>
      <c r="L47" s="122">
        <f t="shared" si="20"/>
        <v>0.53968011872727073</v>
      </c>
      <c r="M47" s="122">
        <f t="shared" si="20"/>
        <v>0.4975685586752997</v>
      </c>
      <c r="N47" s="122">
        <f t="shared" si="20"/>
        <v>1.0044382871954169</v>
      </c>
      <c r="O47" s="122">
        <f t="shared" si="20"/>
        <v>0.25524871659722337</v>
      </c>
      <c r="P47" s="122">
        <f t="shared" si="20"/>
        <v>6.2516648592280372E-2</v>
      </c>
      <c r="Q47" s="122">
        <f t="shared" si="20"/>
        <v>8.7138118943589957E-2</v>
      </c>
      <c r="R47" s="122">
        <f t="shared" si="20"/>
        <v>0.16490805826775043</v>
      </c>
      <c r="S47" s="122">
        <f t="shared" si="20"/>
        <v>0.10976846353997836</v>
      </c>
      <c r="T47" s="122">
        <f t="shared" si="20"/>
        <v>8.1312920407790423E-2</v>
      </c>
      <c r="U47" s="122">
        <f t="shared" si="20"/>
        <v>7.2797412647502613E-2</v>
      </c>
      <c r="V47" s="122">
        <f t="shared" si="20"/>
        <v>0.13700921212292597</v>
      </c>
      <c r="W47" s="122">
        <f t="shared" si="20"/>
        <v>0.15967909250687859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0.46622251167378054</v>
      </c>
      <c r="D48" s="98">
        <v>0.48523607574171873</v>
      </c>
      <c r="E48" s="98">
        <v>1.2524562944836106</v>
      </c>
      <c r="F48" s="98">
        <v>1.254249307813377</v>
      </c>
      <c r="G48" s="98">
        <v>0.85596779721806315</v>
      </c>
      <c r="H48" s="98">
        <v>5.3819171691825138E-2</v>
      </c>
      <c r="I48" s="98">
        <v>0.2710309652721663</v>
      </c>
      <c r="J48" s="98">
        <v>0.35500845887536808</v>
      </c>
      <c r="K48" s="98">
        <v>0.48915307139596154</v>
      </c>
      <c r="L48" s="98">
        <v>0.53968011872727073</v>
      </c>
      <c r="M48" s="98">
        <v>0.4975685586752997</v>
      </c>
      <c r="N48" s="98">
        <v>1.0044382871954169</v>
      </c>
      <c r="O48" s="98">
        <v>0.25524871659722337</v>
      </c>
      <c r="P48" s="98">
        <v>6.2516648592280372E-2</v>
      </c>
      <c r="Q48" s="98">
        <v>8.7138118943589957E-2</v>
      </c>
      <c r="R48" s="98">
        <v>0.16490805826775043</v>
      </c>
      <c r="S48" s="98">
        <v>0.10976846353997836</v>
      </c>
      <c r="T48" s="98">
        <v>8.1312920407790423E-2</v>
      </c>
      <c r="U48" s="98">
        <v>7.2797412647502613E-2</v>
      </c>
      <c r="V48" s="98">
        <v>0.13700921212292597</v>
      </c>
      <c r="W48" s="98">
        <v>0.15967909250687859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7.7972412392595025</v>
      </c>
      <c r="D49" s="122">
        <v>11.553294734167666</v>
      </c>
      <c r="E49" s="122">
        <v>13.911478562078884</v>
      </c>
      <c r="F49" s="122">
        <v>12.376026550230469</v>
      </c>
      <c r="G49" s="122">
        <v>5.5149213089590265</v>
      </c>
      <c r="H49" s="122">
        <v>1.1479018032868944</v>
      </c>
      <c r="I49" s="122">
        <v>5.0855075699346166</v>
      </c>
      <c r="J49" s="122">
        <v>8.9101295861291572</v>
      </c>
      <c r="K49" s="122">
        <v>7.4045340277133542</v>
      </c>
      <c r="L49" s="122">
        <v>7.398617923690507</v>
      </c>
      <c r="M49" s="122">
        <v>11.187579396466424</v>
      </c>
      <c r="N49" s="122">
        <v>13.905690353907765</v>
      </c>
      <c r="O49" s="122">
        <v>17.542047415437612</v>
      </c>
      <c r="P49" s="122">
        <v>15.146559138860738</v>
      </c>
      <c r="Q49" s="122">
        <v>18.016612192431079</v>
      </c>
      <c r="R49" s="122">
        <v>7.3601022300590904</v>
      </c>
      <c r="S49" s="122">
        <v>4.2676322822992176</v>
      </c>
      <c r="T49" s="122">
        <v>2.5503777220453889</v>
      </c>
      <c r="U49" s="122">
        <v>4.1313334418122185</v>
      </c>
      <c r="V49" s="122">
        <v>7.1237469162431459</v>
      </c>
      <c r="W49" s="122">
        <v>6.9661423195666963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0.1824725972469271</v>
      </c>
      <c r="D50" s="98">
        <v>0.50975120404594465</v>
      </c>
      <c r="E50" s="98">
        <v>0.95443116882122547</v>
      </c>
      <c r="F50" s="98">
        <v>0.91844257289958864</v>
      </c>
      <c r="G50" s="98">
        <v>0.37377727365031321</v>
      </c>
      <c r="H50" s="98">
        <v>4.9325733725577962E-2</v>
      </c>
      <c r="I50" s="98">
        <v>1.1723460637259386</v>
      </c>
      <c r="J50" s="98">
        <v>3.6610950715575261</v>
      </c>
      <c r="K50" s="98">
        <v>1.8815767329304796</v>
      </c>
      <c r="L50" s="98">
        <v>1.6928560965236714</v>
      </c>
      <c r="M50" s="98">
        <v>2.943055446794792</v>
      </c>
      <c r="N50" s="98">
        <v>4.6030224211814152</v>
      </c>
      <c r="O50" s="98">
        <v>6.2320358883941216</v>
      </c>
      <c r="P50" s="98">
        <v>1.266710916924948</v>
      </c>
      <c r="Q50" s="98">
        <v>0.84693975860735848</v>
      </c>
      <c r="R50" s="98">
        <v>0.58230345983928966</v>
      </c>
      <c r="S50" s="98">
        <v>0.7222953340848991</v>
      </c>
      <c r="T50" s="98">
        <v>0.33992538471097483</v>
      </c>
      <c r="U50" s="98">
        <v>0.45156284713346434</v>
      </c>
      <c r="V50" s="98">
        <v>0.86095269293716914</v>
      </c>
      <c r="W50" s="98">
        <v>0.55927132096070553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2.1479178314743929E-3</v>
      </c>
      <c r="F51" s="98">
        <v>1.7609061573845486E-3</v>
      </c>
      <c r="G51" s="98">
        <v>3.8870850467984076E-4</v>
      </c>
      <c r="H51" s="98">
        <v>6.5658253547268075E-5</v>
      </c>
      <c r="I51" s="98">
        <v>8.1697205015470262E-3</v>
      </c>
      <c r="J51" s="98">
        <v>2.354689013716333E-2</v>
      </c>
      <c r="K51" s="98">
        <v>1.3496469528566471E-2</v>
      </c>
      <c r="L51" s="98">
        <v>3.4792922235124544E-3</v>
      </c>
      <c r="M51" s="98">
        <v>0</v>
      </c>
      <c r="N51" s="98">
        <v>3.8005871369810752E-3</v>
      </c>
      <c r="O51" s="98">
        <v>3.4843450858322474E-2</v>
      </c>
      <c r="P51" s="98">
        <v>1.3044335702511494E-2</v>
      </c>
      <c r="Q51" s="98">
        <v>4.0544352559665903E-2</v>
      </c>
      <c r="R51" s="98">
        <v>0</v>
      </c>
      <c r="S51" s="98">
        <v>5.0868342199048109E-4</v>
      </c>
      <c r="T51" s="98">
        <v>2.9888929257846676E-3</v>
      </c>
      <c r="U51" s="98">
        <v>1.3880201430869772E-3</v>
      </c>
      <c r="V51" s="98">
        <v>9.2219607770474433E-3</v>
      </c>
      <c r="W51" s="98">
        <v>1.5687512952634608E-3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2.3757711060653729E-4</v>
      </c>
      <c r="F52" s="101">
        <v>2.5315009981448914E-4</v>
      </c>
      <c r="G52" s="101">
        <v>5.5534608647759987E-5</v>
      </c>
      <c r="H52" s="101">
        <v>1.2134092173376051E-5</v>
      </c>
      <c r="I52" s="101">
        <v>1.3030769314319325E-3</v>
      </c>
      <c r="J52" s="101">
        <v>3.5929171890606237E-3</v>
      </c>
      <c r="K52" s="101">
        <v>1.9565007985202446E-3</v>
      </c>
      <c r="L52" s="101">
        <v>4.8184581888446334E-4</v>
      </c>
      <c r="M52" s="101">
        <v>0</v>
      </c>
      <c r="N52" s="101">
        <v>5.0141689868407385E-4</v>
      </c>
      <c r="O52" s="101">
        <v>3.1878819714058746E-3</v>
      </c>
      <c r="P52" s="101">
        <v>1.9297311847329579E-3</v>
      </c>
      <c r="Q52" s="101">
        <v>2.5872924980362452E-3</v>
      </c>
      <c r="R52" s="101">
        <v>0</v>
      </c>
      <c r="S52" s="101">
        <v>4.7191242538763808E-5</v>
      </c>
      <c r="T52" s="101">
        <v>3.069396295379651E-4</v>
      </c>
      <c r="U52" s="101">
        <v>1.6625278349217761E-4</v>
      </c>
      <c r="V52" s="101">
        <v>9.4234487866228314E-4</v>
      </c>
      <c r="W52" s="101">
        <v>1.3119566511684934E-4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1.9103407208678554E-3</v>
      </c>
      <c r="F53" s="104">
        <v>1.5077560575700595E-3</v>
      </c>
      <c r="G53" s="104">
        <v>3.3317389603208076E-4</v>
      </c>
      <c r="H53" s="104">
        <v>5.352416137389203E-5</v>
      </c>
      <c r="I53" s="104">
        <v>6.8666435701150936E-3</v>
      </c>
      <c r="J53" s="104">
        <v>1.9953972948102708E-2</v>
      </c>
      <c r="K53" s="104">
        <v>1.1539968730046226E-2</v>
      </c>
      <c r="L53" s="104">
        <v>2.9974464046279912E-3</v>
      </c>
      <c r="M53" s="104">
        <v>0</v>
      </c>
      <c r="N53" s="104">
        <v>3.2991702382970012E-3</v>
      </c>
      <c r="O53" s="104">
        <v>3.1655568886916598E-2</v>
      </c>
      <c r="P53" s="104">
        <v>1.1114604517778535E-2</v>
      </c>
      <c r="Q53" s="104">
        <v>3.7957060061629661E-2</v>
      </c>
      <c r="R53" s="104">
        <v>0</v>
      </c>
      <c r="S53" s="104">
        <v>4.614921794517173E-4</v>
      </c>
      <c r="T53" s="104">
        <v>2.6819532962467025E-3</v>
      </c>
      <c r="U53" s="104">
        <v>1.2217673595947996E-3</v>
      </c>
      <c r="V53" s="104">
        <v>8.2796158983851603E-3</v>
      </c>
      <c r="W53" s="104">
        <v>1.4375556301466114E-3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6.9577373490748586</v>
      </c>
      <c r="D54" s="101">
        <v>10.010719000599638</v>
      </c>
      <c r="E54" s="101">
        <v>10.99729238362859</v>
      </c>
      <c r="F54" s="101">
        <v>9.8829699684613566</v>
      </c>
      <c r="G54" s="101">
        <v>4.5836625633676098</v>
      </c>
      <c r="H54" s="101">
        <v>0.94033840944322689</v>
      </c>
      <c r="I54" s="101">
        <v>2.7176143650019724</v>
      </c>
      <c r="J54" s="101">
        <v>3.0915519893080172</v>
      </c>
      <c r="K54" s="101">
        <v>3.2321265136684101</v>
      </c>
      <c r="L54" s="101">
        <v>4.0799254915015455</v>
      </c>
      <c r="M54" s="101">
        <v>7.2496270196113697</v>
      </c>
      <c r="N54" s="101">
        <v>6.8755783969817648</v>
      </c>
      <c r="O54" s="101">
        <v>7.3350599660566109</v>
      </c>
      <c r="P54" s="101">
        <v>6.339428490976843</v>
      </c>
      <c r="Q54" s="101">
        <v>10.031077573200681</v>
      </c>
      <c r="R54" s="101">
        <v>3.364448113425583</v>
      </c>
      <c r="S54" s="101">
        <v>1.9502367583103617</v>
      </c>
      <c r="T54" s="101">
        <v>1.4486575626164626</v>
      </c>
      <c r="U54" s="101">
        <v>2.3042678437995336</v>
      </c>
      <c r="V54" s="101">
        <v>3.8243801069167525</v>
      </c>
      <c r="W54" s="101">
        <v>3.7368830619055879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0.65703129293771712</v>
      </c>
      <c r="D55" s="104">
        <v>1.0328245295220844</v>
      </c>
      <c r="E55" s="104">
        <v>1.9576070917975932</v>
      </c>
      <c r="F55" s="104">
        <v>1.57285310271214</v>
      </c>
      <c r="G55" s="104">
        <v>0.55709276343642289</v>
      </c>
      <c r="H55" s="104">
        <v>0.15817200186454219</v>
      </c>
      <c r="I55" s="104">
        <v>1.1873774207051588</v>
      </c>
      <c r="J55" s="104">
        <v>2.1339356351264502</v>
      </c>
      <c r="K55" s="104">
        <v>2.2773343115858982</v>
      </c>
      <c r="L55" s="104">
        <v>1.6223570434417771</v>
      </c>
      <c r="M55" s="104">
        <v>0.99489693006026259</v>
      </c>
      <c r="N55" s="104">
        <v>2.4232889486076052</v>
      </c>
      <c r="O55" s="104">
        <v>3.9401081101285547</v>
      </c>
      <c r="P55" s="104">
        <v>7.5273753952564348</v>
      </c>
      <c r="Q55" s="104">
        <v>7.0980505080633725</v>
      </c>
      <c r="R55" s="104">
        <v>3.4133506567942176</v>
      </c>
      <c r="S55" s="104">
        <v>1.5945915064819665</v>
      </c>
      <c r="T55" s="104">
        <v>0.75880588179216679</v>
      </c>
      <c r="U55" s="104">
        <v>1.3741147307361334</v>
      </c>
      <c r="V55" s="104">
        <v>2.4291921556121769</v>
      </c>
      <c r="W55" s="104">
        <v>2.6684191854051393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0.2022985841204481</v>
      </c>
      <c r="D56" s="98">
        <v>0.14336960773756421</v>
      </c>
      <c r="E56" s="98">
        <v>0.17460180206624706</v>
      </c>
      <c r="F56" s="98">
        <v>0.18663000010804998</v>
      </c>
      <c r="G56" s="98">
        <v>6.5844984792042538E-2</v>
      </c>
      <c r="H56" s="98">
        <v>2.4808860009720924E-2</v>
      </c>
      <c r="I56" s="98">
        <v>0.15970164989621199</v>
      </c>
      <c r="J56" s="98">
        <v>0.27194530633922409</v>
      </c>
      <c r="K56" s="98">
        <v>0.27551414907977606</v>
      </c>
      <c r="L56" s="98">
        <v>0.19015706229700918</v>
      </c>
      <c r="M56" s="98">
        <v>0.16121514706697723</v>
      </c>
      <c r="N56" s="98">
        <v>0.28481001981040194</v>
      </c>
      <c r="O56" s="98">
        <v>0.30811655537577526</v>
      </c>
      <c r="P56" s="98">
        <v>1.0425498304180054</v>
      </c>
      <c r="Q56" s="98">
        <v>0.29022269060014222</v>
      </c>
      <c r="R56" s="98">
        <v>0.19141804132646723</v>
      </c>
      <c r="S56" s="98">
        <v>0.14625967772907245</v>
      </c>
      <c r="T56" s="98">
        <v>7.7195802825597237E-2</v>
      </c>
      <c r="U56" s="98">
        <v>0.17147935154668364</v>
      </c>
      <c r="V56" s="98">
        <v>0.24897184688145702</v>
      </c>
      <c r="W56" s="98">
        <v>0.22117744218711474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0.45473270881726902</v>
      </c>
      <c r="D57" s="98">
        <v>0.88945492178452012</v>
      </c>
      <c r="E57" s="98">
        <v>1.7830052897313462</v>
      </c>
      <c r="F57" s="98">
        <v>1.3862231026040901</v>
      </c>
      <c r="G57" s="98">
        <v>0.49124777864438041</v>
      </c>
      <c r="H57" s="98">
        <v>0.13336314185482126</v>
      </c>
      <c r="I57" s="98">
        <v>1.0276757708089468</v>
      </c>
      <c r="J57" s="98">
        <v>1.8619903287872264</v>
      </c>
      <c r="K57" s="98">
        <v>2.0018201625061223</v>
      </c>
      <c r="L57" s="98">
        <v>1.4321999811447679</v>
      </c>
      <c r="M57" s="98">
        <v>0.83368178299328533</v>
      </c>
      <c r="N57" s="98">
        <v>2.1384789287972032</v>
      </c>
      <c r="O57" s="98">
        <v>3.6319915547527795</v>
      </c>
      <c r="P57" s="98">
        <v>6.4848255648384292</v>
      </c>
      <c r="Q57" s="98">
        <v>6.8078278174632301</v>
      </c>
      <c r="R57" s="98">
        <v>3.2219326154677503</v>
      </c>
      <c r="S57" s="98">
        <v>1.4483318287528939</v>
      </c>
      <c r="T57" s="98">
        <v>0.68161007896656955</v>
      </c>
      <c r="U57" s="98">
        <v>1.2026353791894497</v>
      </c>
      <c r="V57" s="98">
        <v>2.1802203087307199</v>
      </c>
      <c r="W57" s="98">
        <v>2.4472417432180245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4.0728137096777228</v>
      </c>
      <c r="D58" s="122">
        <v>6.6408284680907936</v>
      </c>
      <c r="E58" s="122">
        <v>8.9358073665612281</v>
      </c>
      <c r="F58" s="122">
        <v>7.7804436082658057</v>
      </c>
      <c r="G58" s="122">
        <v>3.3873048121230482</v>
      </c>
      <c r="H58" s="122">
        <v>0.764595336515836</v>
      </c>
      <c r="I58" s="122">
        <v>3.4682397899846684</v>
      </c>
      <c r="J58" s="122">
        <v>5.8033567322463764</v>
      </c>
      <c r="K58" s="122">
        <v>5.1658053458647881</v>
      </c>
      <c r="L58" s="122">
        <v>4.9565403125313772</v>
      </c>
      <c r="M58" s="122">
        <v>6.3500117691762501</v>
      </c>
      <c r="N58" s="122">
        <v>8.1477248929687853</v>
      </c>
      <c r="O58" s="122">
        <v>9.2269815020045769</v>
      </c>
      <c r="P58" s="122">
        <v>9.6828993069090359</v>
      </c>
      <c r="Q58" s="122">
        <v>11.659205181821845</v>
      </c>
      <c r="R58" s="122">
        <v>4.7474134639938619</v>
      </c>
      <c r="S58" s="122">
        <v>2.6001935909929852</v>
      </c>
      <c r="T58" s="122">
        <v>1.5681976037521894</v>
      </c>
      <c r="U58" s="122">
        <v>2.342200541828074</v>
      </c>
      <c r="V58" s="122">
        <v>3.9568261193864278</v>
      </c>
      <c r="W58" s="122">
        <v>3.9963016017863766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1.0239091247923044</v>
      </c>
      <c r="D59" s="98">
        <v>2.2668811792865493</v>
      </c>
      <c r="E59" s="98">
        <v>2.9584896515316723</v>
      </c>
      <c r="F59" s="98">
        <v>2.6249049686856778</v>
      </c>
      <c r="G59" s="98">
        <v>1.013731301592631</v>
      </c>
      <c r="H59" s="98">
        <v>0.18033880030325009</v>
      </c>
      <c r="I59" s="98">
        <v>0.87349541971577316</v>
      </c>
      <c r="J59" s="98">
        <v>1.4701870888051303</v>
      </c>
      <c r="K59" s="98">
        <v>1.5405980413041402</v>
      </c>
      <c r="L59" s="98">
        <v>1.5366360494218247</v>
      </c>
      <c r="M59" s="98">
        <v>2.0903345507075959</v>
      </c>
      <c r="N59" s="98">
        <v>2.3987579248416133</v>
      </c>
      <c r="O59" s="98">
        <v>2.6835775039039049</v>
      </c>
      <c r="P59" s="98">
        <v>2.6109364405282007</v>
      </c>
      <c r="Q59" s="98">
        <v>2.7621284001162647</v>
      </c>
      <c r="R59" s="98">
        <v>1.3152298522847472</v>
      </c>
      <c r="S59" s="98">
        <v>0.76030728826068761</v>
      </c>
      <c r="T59" s="98">
        <v>0.3838448224761743</v>
      </c>
      <c r="U59" s="98">
        <v>0.46683387444458257</v>
      </c>
      <c r="V59" s="98">
        <v>0.72266835519298656</v>
      </c>
      <c r="W59" s="98">
        <v>1.0310731039825063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3.0489045848854186</v>
      </c>
      <c r="D60" s="33">
        <v>4.3739472888042448</v>
      </c>
      <c r="E60" s="33">
        <v>5.9773177150295567</v>
      </c>
      <c r="F60" s="33">
        <v>5.1555386395801275</v>
      </c>
      <c r="G60" s="33">
        <v>2.373573510530417</v>
      </c>
      <c r="H60" s="33">
        <v>0.58425653621258589</v>
      </c>
      <c r="I60" s="33">
        <v>2.594744370268895</v>
      </c>
      <c r="J60" s="33">
        <v>4.3331696434412459</v>
      </c>
      <c r="K60" s="33">
        <v>3.6252073045606474</v>
      </c>
      <c r="L60" s="33">
        <v>3.4199042631095526</v>
      </c>
      <c r="M60" s="33">
        <v>4.2596772184686538</v>
      </c>
      <c r="N60" s="33">
        <v>5.7489669681271724</v>
      </c>
      <c r="O60" s="33">
        <v>6.5434039981006729</v>
      </c>
      <c r="P60" s="33">
        <v>7.0719628663808347</v>
      </c>
      <c r="Q60" s="33">
        <v>8.8970767817055805</v>
      </c>
      <c r="R60" s="33">
        <v>3.4321836117091142</v>
      </c>
      <c r="S60" s="33">
        <v>1.8398863027322976</v>
      </c>
      <c r="T60" s="33">
        <v>1.1843527812760151</v>
      </c>
      <c r="U60" s="33">
        <v>1.8753666673834912</v>
      </c>
      <c r="V60" s="33">
        <v>3.2341577641934411</v>
      </c>
      <c r="W60" s="33">
        <v>2.9652284978038703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96.061336145821954</v>
      </c>
      <c r="D62" s="117">
        <f t="shared" si="21"/>
        <v>134.3372915548764</v>
      </c>
      <c r="E62" s="117">
        <f t="shared" si="21"/>
        <v>191.38174180280561</v>
      </c>
      <c r="F62" s="117">
        <f t="shared" si="21"/>
        <v>144.57424459123098</v>
      </c>
      <c r="G62" s="117">
        <f t="shared" si="21"/>
        <v>109.23589291511749</v>
      </c>
      <c r="H62" s="117">
        <f t="shared" si="21"/>
        <v>211.85533990264338</v>
      </c>
      <c r="I62" s="117">
        <f t="shared" si="21"/>
        <v>170.64691547944074</v>
      </c>
      <c r="J62" s="117">
        <f t="shared" si="21"/>
        <v>180.45575483307647</v>
      </c>
      <c r="K62" s="117">
        <f t="shared" si="21"/>
        <v>103.6769220473666</v>
      </c>
      <c r="L62" s="117">
        <f t="shared" si="21"/>
        <v>141.49036061297471</v>
      </c>
      <c r="M62" s="117">
        <f t="shared" si="21"/>
        <v>73.278735928491272</v>
      </c>
      <c r="N62" s="117">
        <f t="shared" si="21"/>
        <v>77.636516240489968</v>
      </c>
      <c r="O62" s="117">
        <f t="shared" si="21"/>
        <v>41.814741720023299</v>
      </c>
      <c r="P62" s="117">
        <f t="shared" si="21"/>
        <v>86.913615329001061</v>
      </c>
      <c r="Q62" s="117">
        <f t="shared" si="21"/>
        <v>84.415081853519666</v>
      </c>
      <c r="R62" s="117">
        <f t="shared" ref="R62:V62" si="22">R63+R66+R68+R77</f>
        <v>130.44584004088861</v>
      </c>
      <c r="S62" s="117">
        <f t="shared" si="22"/>
        <v>112.54866643343965</v>
      </c>
      <c r="T62" s="117">
        <f t="shared" si="22"/>
        <v>112.99401922769127</v>
      </c>
      <c r="U62" s="117">
        <f t="shared" si="22"/>
        <v>92.0205104100353</v>
      </c>
      <c r="V62" s="117">
        <f t="shared" si="22"/>
        <v>77.82918295910774</v>
      </c>
      <c r="W62" s="117">
        <f t="shared" ref="W62" si="23">W63+W66+W68+W77</f>
        <v>59.407795825334055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67.154849241090687</v>
      </c>
      <c r="D63" s="122">
        <f t="shared" si="24"/>
        <v>95.75143384532457</v>
      </c>
      <c r="E63" s="122">
        <f t="shared" si="24"/>
        <v>139.09411478893094</v>
      </c>
      <c r="F63" s="122">
        <f t="shared" si="24"/>
        <v>106.10854398354292</v>
      </c>
      <c r="G63" s="122">
        <f t="shared" si="24"/>
        <v>79.58119355392779</v>
      </c>
      <c r="H63" s="122">
        <f t="shared" si="24"/>
        <v>155.01903759211245</v>
      </c>
      <c r="I63" s="122">
        <f t="shared" si="24"/>
        <v>123.95862419360154</v>
      </c>
      <c r="J63" s="122">
        <f t="shared" si="24"/>
        <v>129.70882797933922</v>
      </c>
      <c r="K63" s="122">
        <f t="shared" si="24"/>
        <v>74.35338745792815</v>
      </c>
      <c r="L63" s="122">
        <f t="shared" si="24"/>
        <v>104.99040913366201</v>
      </c>
      <c r="M63" s="122">
        <f t="shared" si="24"/>
        <v>51.944784093744346</v>
      </c>
      <c r="N63" s="122">
        <f t="shared" si="24"/>
        <v>54.250291637898535</v>
      </c>
      <c r="O63" s="122">
        <f t="shared" si="24"/>
        <v>29.273488817247586</v>
      </c>
      <c r="P63" s="122">
        <f t="shared" si="24"/>
        <v>60.269088915206282</v>
      </c>
      <c r="Q63" s="122">
        <f t="shared" si="24"/>
        <v>57.667411842091845</v>
      </c>
      <c r="R63" s="122">
        <f t="shared" ref="R63:V63" si="25">SUM(R64:R65)</f>
        <v>84.662185377592408</v>
      </c>
      <c r="S63" s="122">
        <f t="shared" si="25"/>
        <v>72.999998983995908</v>
      </c>
      <c r="T63" s="122">
        <f t="shared" si="25"/>
        <v>74.630286592591645</v>
      </c>
      <c r="U63" s="122">
        <f t="shared" si="25"/>
        <v>59.300100108061422</v>
      </c>
      <c r="V63" s="122">
        <f t="shared" si="25"/>
        <v>49.543241231924846</v>
      </c>
      <c r="W63" s="122">
        <f t="shared" ref="W63" si="26">SUM(W64:W65)</f>
        <v>36.990891949755472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66.330497158989374</v>
      </c>
      <c r="D64" s="98">
        <v>94.595572207953381</v>
      </c>
      <c r="E64" s="98">
        <v>137.49730993103071</v>
      </c>
      <c r="F64" s="98">
        <v>104.87403815872499</v>
      </c>
      <c r="G64" s="98">
        <v>78.672631799112949</v>
      </c>
      <c r="H64" s="98">
        <v>153.29470977547317</v>
      </c>
      <c r="I64" s="98">
        <v>122.57066114024288</v>
      </c>
      <c r="J64" s="98">
        <v>128.27059950838697</v>
      </c>
      <c r="K64" s="98">
        <v>73.547223132011368</v>
      </c>
      <c r="L64" s="98">
        <v>103.84593676162974</v>
      </c>
      <c r="M64" s="98">
        <v>51.360783938117962</v>
      </c>
      <c r="N64" s="98">
        <v>53.632978010366273</v>
      </c>
      <c r="O64" s="98">
        <v>28.925847313589912</v>
      </c>
      <c r="P64" s="98">
        <v>59.52174868973006</v>
      </c>
      <c r="Q64" s="98">
        <v>56.961250230523866</v>
      </c>
      <c r="R64" s="98">
        <v>83.608058209732263</v>
      </c>
      <c r="S64" s="98">
        <v>72.096015846340919</v>
      </c>
      <c r="T64" s="98">
        <v>73.692035366527008</v>
      </c>
      <c r="U64" s="98">
        <v>58.55784083496242</v>
      </c>
      <c r="V64" s="98">
        <v>48.918118477973394</v>
      </c>
      <c r="W64" s="98">
        <v>36.520182504233802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0.82435208210131095</v>
      </c>
      <c r="D65" s="98">
        <v>1.1558616373711834</v>
      </c>
      <c r="E65" s="98">
        <v>1.596804857900231</v>
      </c>
      <c r="F65" s="98">
        <v>1.2345058248179264</v>
      </c>
      <c r="G65" s="98">
        <v>0.90856175481483681</v>
      </c>
      <c r="H65" s="98">
        <v>1.7243278166392884</v>
      </c>
      <c r="I65" s="98">
        <v>1.387963053358656</v>
      </c>
      <c r="J65" s="98">
        <v>1.4382284709522646</v>
      </c>
      <c r="K65" s="98">
        <v>0.8061643259167891</v>
      </c>
      <c r="L65" s="98">
        <v>1.1444723720322663</v>
      </c>
      <c r="M65" s="98">
        <v>0.58400015562638485</v>
      </c>
      <c r="N65" s="98">
        <v>0.61731362753226116</v>
      </c>
      <c r="O65" s="98">
        <v>0.34764150365767171</v>
      </c>
      <c r="P65" s="98">
        <v>0.74734022547621948</v>
      </c>
      <c r="Q65" s="98">
        <v>0.70616161156797508</v>
      </c>
      <c r="R65" s="98">
        <v>1.0541271678601407</v>
      </c>
      <c r="S65" s="98">
        <v>0.90398313765499072</v>
      </c>
      <c r="T65" s="98">
        <v>0.93825122606463351</v>
      </c>
      <c r="U65" s="98">
        <v>0.74225927309900464</v>
      </c>
      <c r="V65" s="98">
        <v>0.62512275395145123</v>
      </c>
      <c r="W65" s="98">
        <v>0.47070944552167332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1.0032669085241073</v>
      </c>
      <c r="D66" s="122">
        <f t="shared" si="27"/>
        <v>0.87605303403304091</v>
      </c>
      <c r="E66" s="122">
        <f t="shared" si="27"/>
        <v>2.2716141052260488</v>
      </c>
      <c r="F66" s="122">
        <f t="shared" si="27"/>
        <v>2.0194910102173673</v>
      </c>
      <c r="G66" s="122">
        <f t="shared" si="27"/>
        <v>2.3573743599798562</v>
      </c>
      <c r="H66" s="122">
        <f t="shared" si="27"/>
        <v>1.3731020039968411</v>
      </c>
      <c r="I66" s="122">
        <f t="shared" si="27"/>
        <v>1.230575499917687</v>
      </c>
      <c r="J66" s="122">
        <f t="shared" si="27"/>
        <v>1.1067634913419668</v>
      </c>
      <c r="K66" s="122">
        <f t="shared" si="27"/>
        <v>0.9541893577481626</v>
      </c>
      <c r="L66" s="122">
        <f t="shared" si="27"/>
        <v>1.3966855597152543</v>
      </c>
      <c r="M66" s="122">
        <f t="shared" si="27"/>
        <v>0.58940380330570463</v>
      </c>
      <c r="N66" s="122">
        <f t="shared" si="27"/>
        <v>0.90902255352367201</v>
      </c>
      <c r="O66" s="122">
        <f t="shared" si="27"/>
        <v>0.1056800388146923</v>
      </c>
      <c r="P66" s="122">
        <f t="shared" si="27"/>
        <v>6.1759944372904337E-2</v>
      </c>
      <c r="Q66" s="122">
        <f t="shared" si="27"/>
        <v>6.4700176601013029E-2</v>
      </c>
      <c r="R66" s="122">
        <f t="shared" si="27"/>
        <v>0.50233460420009368</v>
      </c>
      <c r="S66" s="122">
        <f t="shared" si="27"/>
        <v>0.56498100127198869</v>
      </c>
      <c r="T66" s="122">
        <f t="shared" si="27"/>
        <v>0.69447420880892741</v>
      </c>
      <c r="U66" s="122">
        <f t="shared" si="27"/>
        <v>0.33155772351126983</v>
      </c>
      <c r="V66" s="122">
        <f t="shared" si="27"/>
        <v>0.30851224081931355</v>
      </c>
      <c r="W66" s="122">
        <f t="shared" si="27"/>
        <v>0.27154863597937429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1.0032669085241073</v>
      </c>
      <c r="D67" s="98">
        <v>0.87605303403304091</v>
      </c>
      <c r="E67" s="98">
        <v>2.2716141052260488</v>
      </c>
      <c r="F67" s="98">
        <v>2.0194910102173673</v>
      </c>
      <c r="G67" s="98">
        <v>2.3573743599798562</v>
      </c>
      <c r="H67" s="98">
        <v>1.3731020039968411</v>
      </c>
      <c r="I67" s="98">
        <v>1.230575499917687</v>
      </c>
      <c r="J67" s="98">
        <v>1.1067634913419668</v>
      </c>
      <c r="K67" s="98">
        <v>0.9541893577481626</v>
      </c>
      <c r="L67" s="98">
        <v>1.3966855597152543</v>
      </c>
      <c r="M67" s="98">
        <v>0.58940380330570463</v>
      </c>
      <c r="N67" s="98">
        <v>0.90902255352367201</v>
      </c>
      <c r="O67" s="98">
        <v>0.1056800388146923</v>
      </c>
      <c r="P67" s="98">
        <v>6.1759944372904337E-2</v>
      </c>
      <c r="Q67" s="98">
        <v>6.4700176601013029E-2</v>
      </c>
      <c r="R67" s="98">
        <v>0.50233460420009368</v>
      </c>
      <c r="S67" s="98">
        <v>0.56498100127198869</v>
      </c>
      <c r="T67" s="98">
        <v>0.69447420880892741</v>
      </c>
      <c r="U67" s="98">
        <v>0.33155772351126983</v>
      </c>
      <c r="V67" s="98">
        <v>0.30851224081931355</v>
      </c>
      <c r="W67" s="98">
        <v>0.27154863597937429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18.12677617889198</v>
      </c>
      <c r="D68" s="122">
        <v>24.080510801480287</v>
      </c>
      <c r="E68" s="122">
        <v>31.440650456717783</v>
      </c>
      <c r="F68" s="122">
        <v>22.961218655030677</v>
      </c>
      <c r="G68" s="122">
        <v>16.900173432471686</v>
      </c>
      <c r="H68" s="122">
        <v>33.13616932589337</v>
      </c>
      <c r="I68" s="122">
        <v>27.158376948501065</v>
      </c>
      <c r="J68" s="122">
        <v>29.443413966435514</v>
      </c>
      <c r="K68" s="122">
        <v>16.947739607598766</v>
      </c>
      <c r="L68" s="122">
        <v>21.191846629674561</v>
      </c>
      <c r="M68" s="122">
        <v>12.963777787764826</v>
      </c>
      <c r="N68" s="122">
        <v>13.886478353906293</v>
      </c>
      <c r="O68" s="122">
        <v>7.7773717793718342</v>
      </c>
      <c r="P68" s="122">
        <v>16.431020871424913</v>
      </c>
      <c r="Q68" s="122">
        <v>16.02444348366452</v>
      </c>
      <c r="R68" s="122">
        <v>27.746827927017929</v>
      </c>
      <c r="S68" s="122">
        <v>24.071138602130652</v>
      </c>
      <c r="T68" s="122">
        <v>22.627666241921652</v>
      </c>
      <c r="U68" s="122">
        <v>19.661340743839336</v>
      </c>
      <c r="V68" s="122">
        <v>16.745274261950645</v>
      </c>
      <c r="W68" s="122">
        <v>13.231792504491461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17.347529888058922</v>
      </c>
      <c r="D69" s="98">
        <v>24.054999321417895</v>
      </c>
      <c r="E69" s="98">
        <v>29.114285396145295</v>
      </c>
      <c r="F69" s="98">
        <v>22.253021596097753</v>
      </c>
      <c r="G69" s="98">
        <v>16.88424015644949</v>
      </c>
      <c r="H69" s="98">
        <v>29.946868892705197</v>
      </c>
      <c r="I69" s="98">
        <v>26.835875999338025</v>
      </c>
      <c r="J69" s="98">
        <v>24.453660002710592</v>
      </c>
      <c r="K69" s="98">
        <v>16.622043015497201</v>
      </c>
      <c r="L69" s="98">
        <v>16.281429569866344</v>
      </c>
      <c r="M69" s="98">
        <v>9.9634991461683544</v>
      </c>
      <c r="N69" s="98">
        <v>13.886478353906293</v>
      </c>
      <c r="O69" s="98">
        <v>7.7246502246245328</v>
      </c>
      <c r="P69" s="98">
        <v>15.893782343445277</v>
      </c>
      <c r="Q69" s="98">
        <v>15.76501137347767</v>
      </c>
      <c r="R69" s="98">
        <v>26.368901852894982</v>
      </c>
      <c r="S69" s="98">
        <v>21.973297303395853</v>
      </c>
      <c r="T69" s="98">
        <v>16.891341199961271</v>
      </c>
      <c r="U69" s="98">
        <v>19.187411274917938</v>
      </c>
      <c r="V69" s="98">
        <v>16.638629057283328</v>
      </c>
      <c r="W69" s="98">
        <v>13.098420179542641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2.5511480062392924E-2</v>
      </c>
      <c r="E70" s="98">
        <v>6.8534889439594709E-2</v>
      </c>
      <c r="F70" s="98">
        <v>2.1751779949945989E-2</v>
      </c>
      <c r="G70" s="98">
        <v>1.5933276022196033E-2</v>
      </c>
      <c r="H70" s="98">
        <v>6.1479422718469262E-2</v>
      </c>
      <c r="I70" s="98">
        <v>0.13556764404440616</v>
      </c>
      <c r="J70" s="98">
        <v>0.20597246620367124</v>
      </c>
      <c r="K70" s="98">
        <v>0.19736899085437681</v>
      </c>
      <c r="L70" s="98">
        <v>0.12362792643341045</v>
      </c>
      <c r="M70" s="98">
        <v>0</v>
      </c>
      <c r="N70" s="98">
        <v>0</v>
      </c>
      <c r="O70" s="98">
        <v>5.2721554747301502E-2</v>
      </c>
      <c r="P70" s="98">
        <v>5.4365931494271061E-2</v>
      </c>
      <c r="Q70" s="98">
        <v>0.25943211018684992</v>
      </c>
      <c r="R70" s="98">
        <v>0.22361770005599976</v>
      </c>
      <c r="S70" s="98">
        <v>5.8345561264214106E-2</v>
      </c>
      <c r="T70" s="98">
        <v>8.7304982067349726E-2</v>
      </c>
      <c r="U70" s="98">
        <v>0.10811186216169941</v>
      </c>
      <c r="V70" s="98">
        <v>0.10664520466731583</v>
      </c>
      <c r="W70" s="98">
        <v>0.13337232494881968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3.897262245146985E-3</v>
      </c>
      <c r="E71" s="101">
        <v>6.9175259012961357E-3</v>
      </c>
      <c r="F71" s="101">
        <v>2.8202441446391674E-3</v>
      </c>
      <c r="G71" s="101">
        <v>2.0393396809362503E-3</v>
      </c>
      <c r="H71" s="101">
        <v>1.0274948988722766E-2</v>
      </c>
      <c r="I71" s="101">
        <v>1.9473143841828237E-2</v>
      </c>
      <c r="J71" s="101">
        <v>2.7875911187778556E-2</v>
      </c>
      <c r="K71" s="101">
        <v>2.5345835665199885E-2</v>
      </c>
      <c r="L71" s="101">
        <v>1.5494291108110935E-2</v>
      </c>
      <c r="M71" s="101">
        <v>0</v>
      </c>
      <c r="N71" s="101">
        <v>0</v>
      </c>
      <c r="O71" s="101">
        <v>4.314112217556473E-3</v>
      </c>
      <c r="P71" s="101">
        <v>7.277378062752843E-3</v>
      </c>
      <c r="Q71" s="101">
        <v>1.2846501247280675E-2</v>
      </c>
      <c r="R71" s="101">
        <v>1.4620182388395513E-2</v>
      </c>
      <c r="S71" s="101">
        <v>5.2761865339510852E-3</v>
      </c>
      <c r="T71" s="101">
        <v>8.6319952491666959E-3</v>
      </c>
      <c r="U71" s="101">
        <v>1.282474039524713E-2</v>
      </c>
      <c r="V71" s="101">
        <v>1.0450135072915237E-2</v>
      </c>
      <c r="W71" s="101">
        <v>1.1218148039058469E-2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2.1614217817245939E-2</v>
      </c>
      <c r="E72" s="104">
        <v>6.1617363538298574E-2</v>
      </c>
      <c r="F72" s="104">
        <v>1.8931535805306821E-2</v>
      </c>
      <c r="G72" s="104">
        <v>1.3893936341259783E-2</v>
      </c>
      <c r="H72" s="104">
        <v>5.12044737297465E-2</v>
      </c>
      <c r="I72" s="104">
        <v>0.11609450020257792</v>
      </c>
      <c r="J72" s="104">
        <v>0.17809655501589269</v>
      </c>
      <c r="K72" s="104">
        <v>0.17202315518917694</v>
      </c>
      <c r="L72" s="104">
        <v>0.10813363532529952</v>
      </c>
      <c r="M72" s="104">
        <v>0</v>
      </c>
      <c r="N72" s="104">
        <v>0</v>
      </c>
      <c r="O72" s="104">
        <v>4.8407442529745028E-2</v>
      </c>
      <c r="P72" s="104">
        <v>4.7088553431518215E-2</v>
      </c>
      <c r="Q72" s="104">
        <v>0.24658560893956927</v>
      </c>
      <c r="R72" s="104">
        <v>0.20899751766760424</v>
      </c>
      <c r="S72" s="104">
        <v>5.3069374730263019E-2</v>
      </c>
      <c r="T72" s="104">
        <v>7.8672986818183036E-2</v>
      </c>
      <c r="U72" s="104">
        <v>9.5287121766452279E-2</v>
      </c>
      <c r="V72" s="104">
        <v>9.6195069594400592E-2</v>
      </c>
      <c r="W72" s="104">
        <v>0.1221541769097612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0.71201654727508701</v>
      </c>
      <c r="D73" s="101">
        <v>0</v>
      </c>
      <c r="E73" s="101">
        <v>1.9166660998851701</v>
      </c>
      <c r="F73" s="101">
        <v>0.59217949049833207</v>
      </c>
      <c r="G73" s="101">
        <v>0</v>
      </c>
      <c r="H73" s="101">
        <v>2.6773991872834744</v>
      </c>
      <c r="I73" s="101">
        <v>0.13008453423590857</v>
      </c>
      <c r="J73" s="101">
        <v>2.8302504239700577</v>
      </c>
      <c r="K73" s="101">
        <v>7.5283322237366071E-2</v>
      </c>
      <c r="L73" s="101">
        <v>3.4249083226616626</v>
      </c>
      <c r="M73" s="101">
        <v>2.6382613564059318</v>
      </c>
      <c r="N73" s="101">
        <v>0</v>
      </c>
      <c r="O73" s="101">
        <v>0</v>
      </c>
      <c r="P73" s="101">
        <v>0.22079597177374136</v>
      </c>
      <c r="Q73" s="101">
        <v>0</v>
      </c>
      <c r="R73" s="101">
        <v>0.57299295093298763</v>
      </c>
      <c r="S73" s="101">
        <v>1.1220798178022473</v>
      </c>
      <c r="T73" s="101">
        <v>3.7071305558935062</v>
      </c>
      <c r="U73" s="101">
        <v>0.22913531277996063</v>
      </c>
      <c r="V73" s="101">
        <v>0</v>
      </c>
      <c r="W73" s="101">
        <v>0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6.7229743557970165E-2</v>
      </c>
      <c r="D74" s="104">
        <v>0</v>
      </c>
      <c r="E74" s="104">
        <v>0.34116407124772419</v>
      </c>
      <c r="F74" s="104">
        <v>9.4265788484648838E-2</v>
      </c>
      <c r="G74" s="104">
        <v>0</v>
      </c>
      <c r="H74" s="104">
        <v>0.45042182318622881</v>
      </c>
      <c r="I74" s="104">
        <v>5.6848770882724782E-2</v>
      </c>
      <c r="J74" s="104">
        <v>1.9535310735511948</v>
      </c>
      <c r="K74" s="104">
        <v>5.3044279009824433E-2</v>
      </c>
      <c r="L74" s="104">
        <v>1.3618808107131462</v>
      </c>
      <c r="M74" s="104">
        <v>0.36201728519053872</v>
      </c>
      <c r="N74" s="104">
        <v>0</v>
      </c>
      <c r="O74" s="104">
        <v>0</v>
      </c>
      <c r="P74" s="104">
        <v>0.26207662471162058</v>
      </c>
      <c r="Q74" s="104">
        <v>0</v>
      </c>
      <c r="R74" s="104">
        <v>0.58131542313395657</v>
      </c>
      <c r="S74" s="104">
        <v>0.91741591966833513</v>
      </c>
      <c r="T74" s="104">
        <v>1.9418895039995228</v>
      </c>
      <c r="U74" s="104">
        <v>0.1366822939797373</v>
      </c>
      <c r="V74" s="104">
        <v>0</v>
      </c>
      <c r="W74" s="104">
        <v>0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2.0699899804996699E-2</v>
      </c>
      <c r="D75" s="98">
        <v>0</v>
      </c>
      <c r="E75" s="98">
        <v>3.0428915940129395E-2</v>
      </c>
      <c r="F75" s="98">
        <v>1.1185293836238962E-2</v>
      </c>
      <c r="G75" s="98">
        <v>0</v>
      </c>
      <c r="H75" s="98">
        <v>7.0647471265617351E-2</v>
      </c>
      <c r="I75" s="98">
        <v>7.6461303257317681E-3</v>
      </c>
      <c r="J75" s="98">
        <v>0.2489548407623797</v>
      </c>
      <c r="K75" s="98">
        <v>6.4173491439492442E-3</v>
      </c>
      <c r="L75" s="98">
        <v>0.15962654781248528</v>
      </c>
      <c r="M75" s="98">
        <v>5.8662026295774612E-2</v>
      </c>
      <c r="N75" s="98">
        <v>0</v>
      </c>
      <c r="O75" s="98">
        <v>0</v>
      </c>
      <c r="P75" s="98">
        <v>3.6297902828362288E-2</v>
      </c>
      <c r="Q75" s="98">
        <v>0</v>
      </c>
      <c r="R75" s="98">
        <v>3.2599715317170506E-2</v>
      </c>
      <c r="S75" s="98">
        <v>8.4147542620645985E-2</v>
      </c>
      <c r="T75" s="98">
        <v>0.19755476711091502</v>
      </c>
      <c r="U75" s="98">
        <v>1.7056938998828979E-2</v>
      </c>
      <c r="V75" s="98">
        <v>0</v>
      </c>
      <c r="W75" s="98">
        <v>0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4.6529843752973463E-2</v>
      </c>
      <c r="D76" s="98">
        <v>0</v>
      </c>
      <c r="E76" s="98">
        <v>0.31073515530759477</v>
      </c>
      <c r="F76" s="98">
        <v>8.3080494648409872E-2</v>
      </c>
      <c r="G76" s="98">
        <v>0</v>
      </c>
      <c r="H76" s="98">
        <v>0.37977435192061143</v>
      </c>
      <c r="I76" s="98">
        <v>4.9202640556993013E-2</v>
      </c>
      <c r="J76" s="98">
        <v>1.7045762327888152</v>
      </c>
      <c r="K76" s="98">
        <v>4.6626929865875189E-2</v>
      </c>
      <c r="L76" s="98">
        <v>1.202254262900661</v>
      </c>
      <c r="M76" s="98">
        <v>0.30335525889476411</v>
      </c>
      <c r="N76" s="98">
        <v>0</v>
      </c>
      <c r="O76" s="98">
        <v>0</v>
      </c>
      <c r="P76" s="98">
        <v>0.22577872188325829</v>
      </c>
      <c r="Q76" s="98">
        <v>0</v>
      </c>
      <c r="R76" s="98">
        <v>0.54871570781678602</v>
      </c>
      <c r="S76" s="98">
        <v>0.83326837704768919</v>
      </c>
      <c r="T76" s="98">
        <v>1.7443347368886077</v>
      </c>
      <c r="U76" s="98">
        <v>0.11962535498090833</v>
      </c>
      <c r="V76" s="98">
        <v>0</v>
      </c>
      <c r="W76" s="98">
        <v>0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9.7764438173151866</v>
      </c>
      <c r="D77" s="122">
        <v>13.629293874038497</v>
      </c>
      <c r="E77" s="122">
        <v>18.575362451930854</v>
      </c>
      <c r="F77" s="122">
        <v>13.484990942440014</v>
      </c>
      <c r="G77" s="122">
        <v>10.397151568738147</v>
      </c>
      <c r="H77" s="122">
        <v>22.327030980640711</v>
      </c>
      <c r="I77" s="122">
        <v>18.299338837420425</v>
      </c>
      <c r="J77" s="122">
        <v>20.196749395959763</v>
      </c>
      <c r="K77" s="122">
        <v>11.421605624091523</v>
      </c>
      <c r="L77" s="122">
        <v>13.9114192899229</v>
      </c>
      <c r="M77" s="122">
        <v>7.7807702436763932</v>
      </c>
      <c r="N77" s="122">
        <v>8.5907236951614685</v>
      </c>
      <c r="O77" s="122">
        <v>4.6582010845891872</v>
      </c>
      <c r="P77" s="122">
        <v>10.151745597996959</v>
      </c>
      <c r="Q77" s="122">
        <v>10.658526351162287</v>
      </c>
      <c r="R77" s="122">
        <v>17.534492132078185</v>
      </c>
      <c r="S77" s="122">
        <v>14.912547846041088</v>
      </c>
      <c r="T77" s="122">
        <v>15.041592184369055</v>
      </c>
      <c r="U77" s="122">
        <v>12.727511834623275</v>
      </c>
      <c r="V77" s="122">
        <v>11.232155224412931</v>
      </c>
      <c r="W77" s="122">
        <v>8.9135627351077513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6.8718589205730929</v>
      </c>
      <c r="D78" s="98">
        <v>11.21118148082731</v>
      </c>
      <c r="E78" s="98">
        <v>12.87971791090837</v>
      </c>
      <c r="F78" s="98">
        <v>9.1103297878465526</v>
      </c>
      <c r="G78" s="98">
        <v>8.6403544674116191</v>
      </c>
      <c r="H78" s="98">
        <v>14.800907109743786</v>
      </c>
      <c r="I78" s="98">
        <v>13.824418713635758</v>
      </c>
      <c r="J78" s="98">
        <v>13.239842469505456</v>
      </c>
      <c r="K78" s="98">
        <v>7.9955819201473455</v>
      </c>
      <c r="L78" s="98">
        <v>7.5766865188914911</v>
      </c>
      <c r="M78" s="98">
        <v>4.372365375921456</v>
      </c>
      <c r="N78" s="98">
        <v>6.5874472595300588</v>
      </c>
      <c r="O78" s="98">
        <v>4.447728144191978</v>
      </c>
      <c r="P78" s="98">
        <v>6.4756495721916663</v>
      </c>
      <c r="Q78" s="98">
        <v>9.6560926464804986</v>
      </c>
      <c r="R78" s="98">
        <v>13.266744701309333</v>
      </c>
      <c r="S78" s="98">
        <v>9.5239563046070792</v>
      </c>
      <c r="T78" s="98">
        <v>9.0941874885949048</v>
      </c>
      <c r="U78" s="98">
        <v>9.5892061437054572</v>
      </c>
      <c r="V78" s="98">
        <v>9.9242776291581265</v>
      </c>
      <c r="W78" s="98">
        <v>8.4455244767076447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2.9045848967420942</v>
      </c>
      <c r="D79" s="33">
        <v>2.4181123932111874</v>
      </c>
      <c r="E79" s="33">
        <v>5.6956445410224834</v>
      </c>
      <c r="F79" s="33">
        <v>4.3746611545934622</v>
      </c>
      <c r="G79" s="33">
        <v>1.7567971013265282</v>
      </c>
      <c r="H79" s="33">
        <v>7.5261238708969254</v>
      </c>
      <c r="I79" s="33">
        <v>4.474920123784667</v>
      </c>
      <c r="J79" s="33">
        <v>6.9569069264543071</v>
      </c>
      <c r="K79" s="33">
        <v>3.4260237039441765</v>
      </c>
      <c r="L79" s="33">
        <v>6.3347327710314083</v>
      </c>
      <c r="M79" s="33">
        <v>3.4084048677549377</v>
      </c>
      <c r="N79" s="33">
        <v>2.0032764356314088</v>
      </c>
      <c r="O79" s="33">
        <v>0.2104729403972089</v>
      </c>
      <c r="P79" s="33">
        <v>3.6760960258052928</v>
      </c>
      <c r="Q79" s="33">
        <v>1.0024337046817884</v>
      </c>
      <c r="R79" s="33">
        <v>4.2677474307688508</v>
      </c>
      <c r="S79" s="33">
        <v>5.3885915414340086</v>
      </c>
      <c r="T79" s="33">
        <v>5.94740469577415</v>
      </c>
      <c r="U79" s="33">
        <v>3.1383056909178184</v>
      </c>
      <c r="V79" s="33">
        <v>1.3078775952548058</v>
      </c>
      <c r="W79" s="33">
        <v>0.4680382584001071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39.877957961667178</v>
      </c>
      <c r="D81" s="117">
        <f t="shared" si="28"/>
        <v>34.023812311935259</v>
      </c>
      <c r="E81" s="117">
        <f t="shared" si="28"/>
        <v>38.741903778729409</v>
      </c>
      <c r="F81" s="117">
        <f t="shared" si="28"/>
        <v>54.310464224792113</v>
      </c>
      <c r="G81" s="117">
        <f t="shared" si="28"/>
        <v>68.653479850607525</v>
      </c>
      <c r="H81" s="117">
        <f t="shared" si="28"/>
        <v>110.87041780187197</v>
      </c>
      <c r="I81" s="117">
        <f t="shared" si="28"/>
        <v>149.49814956425629</v>
      </c>
      <c r="J81" s="117">
        <f t="shared" si="28"/>
        <v>177.89154378152864</v>
      </c>
      <c r="K81" s="117">
        <f t="shared" si="28"/>
        <v>197.67285470001232</v>
      </c>
      <c r="L81" s="117">
        <f t="shared" si="28"/>
        <v>144.52792310847644</v>
      </c>
      <c r="M81" s="117">
        <f t="shared" si="28"/>
        <v>171.88549724226883</v>
      </c>
      <c r="N81" s="117">
        <f t="shared" si="28"/>
        <v>151.71472282073722</v>
      </c>
      <c r="O81" s="117">
        <f t="shared" si="28"/>
        <v>133.63480226509543</v>
      </c>
      <c r="P81" s="117">
        <f t="shared" si="28"/>
        <v>40.43110214304938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36.352299633713002</v>
      </c>
      <c r="V81" s="117">
        <f t="shared" si="29"/>
        <v>60.530639640255956</v>
      </c>
      <c r="W81" s="117">
        <f t="shared" ref="W81" si="30">W82+W85+W87+W100</f>
        <v>64.035495965700591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28.908302853825852</v>
      </c>
      <c r="D82" s="122">
        <f t="shared" si="31"/>
        <v>25.015303259406508</v>
      </c>
      <c r="E82" s="122">
        <f t="shared" si="31"/>
        <v>28.751966054239222</v>
      </c>
      <c r="F82" s="122">
        <f t="shared" si="31"/>
        <v>40.732048777594493</v>
      </c>
      <c r="G82" s="122">
        <f t="shared" si="31"/>
        <v>51.290278653496003</v>
      </c>
      <c r="H82" s="122">
        <f t="shared" si="31"/>
        <v>82.786013710549156</v>
      </c>
      <c r="I82" s="122">
        <f t="shared" si="31"/>
        <v>111.60789436627874</v>
      </c>
      <c r="J82" s="122">
        <f t="shared" si="31"/>
        <v>131.82826314761689</v>
      </c>
      <c r="K82" s="122">
        <f t="shared" si="31"/>
        <v>149.96796139851554</v>
      </c>
      <c r="L82" s="122">
        <f t="shared" si="31"/>
        <v>106.94724489561625</v>
      </c>
      <c r="M82" s="122">
        <f t="shared" si="31"/>
        <v>125.53398499930496</v>
      </c>
      <c r="N82" s="122">
        <f t="shared" si="31"/>
        <v>110.70485629554862</v>
      </c>
      <c r="O82" s="122">
        <f t="shared" si="31"/>
        <v>98.308257709503039</v>
      </c>
      <c r="P82" s="122">
        <f t="shared" si="31"/>
        <v>29.444488728643353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24.838860418090526</v>
      </c>
      <c r="V82" s="122">
        <f t="shared" si="32"/>
        <v>40.985359796979488</v>
      </c>
      <c r="W82" s="122">
        <f t="shared" ref="W82" si="33">SUM(W83:W84)</f>
        <v>42.310763614465152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28.772796278866331</v>
      </c>
      <c r="D83" s="98">
        <v>24.899599591703144</v>
      </c>
      <c r="E83" s="98">
        <v>28.625087684415867</v>
      </c>
      <c r="F83" s="98">
        <v>40.549173678567854</v>
      </c>
      <c r="G83" s="98">
        <v>51.06346944097649</v>
      </c>
      <c r="H83" s="98">
        <v>82.428027604399503</v>
      </c>
      <c r="I83" s="98">
        <v>111.12021260973748</v>
      </c>
      <c r="J83" s="98">
        <v>131.25586684562296</v>
      </c>
      <c r="K83" s="98">
        <v>149.32942816734268</v>
      </c>
      <c r="L83" s="98">
        <v>106.48831876147318</v>
      </c>
      <c r="M83" s="98">
        <v>124.98006837399767</v>
      </c>
      <c r="N83" s="98">
        <v>110.2155300144516</v>
      </c>
      <c r="O83" s="98">
        <v>97.862801117519467</v>
      </c>
      <c r="P83" s="98">
        <v>29.308161882303935</v>
      </c>
      <c r="Q83" s="98">
        <v>0</v>
      </c>
      <c r="R83" s="98">
        <v>0</v>
      </c>
      <c r="S83" s="98">
        <v>0</v>
      </c>
      <c r="T83" s="98">
        <v>0</v>
      </c>
      <c r="U83" s="98">
        <v>24.721308364402677</v>
      </c>
      <c r="V83" s="98">
        <v>40.788443631260833</v>
      </c>
      <c r="W83" s="98">
        <v>42.104477599976782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0.13550657495951979</v>
      </c>
      <c r="D84" s="98">
        <v>0.11570366770336624</v>
      </c>
      <c r="E84" s="98">
        <v>0.12687836982335654</v>
      </c>
      <c r="F84" s="98">
        <v>0.18287509902663759</v>
      </c>
      <c r="G84" s="98">
        <v>0.22680921251951169</v>
      </c>
      <c r="H84" s="98">
        <v>0.35798610614965704</v>
      </c>
      <c r="I84" s="98">
        <v>0.48768175654126611</v>
      </c>
      <c r="J84" s="98">
        <v>0.57239630199393965</v>
      </c>
      <c r="K84" s="98">
        <v>0.63853323117285543</v>
      </c>
      <c r="L84" s="98">
        <v>0.45892613414306571</v>
      </c>
      <c r="M84" s="98">
        <v>0.55391662530728969</v>
      </c>
      <c r="N84" s="98">
        <v>0.48932628109701987</v>
      </c>
      <c r="O84" s="98">
        <v>0.44545659198356879</v>
      </c>
      <c r="P84" s="98">
        <v>0.13632684633941858</v>
      </c>
      <c r="Q84" s="98">
        <v>0</v>
      </c>
      <c r="R84" s="98">
        <v>0</v>
      </c>
      <c r="S84" s="98">
        <v>0</v>
      </c>
      <c r="T84" s="98">
        <v>0</v>
      </c>
      <c r="U84" s="98">
        <v>0.11755205368784793</v>
      </c>
      <c r="V84" s="98">
        <v>0.19691616571865217</v>
      </c>
      <c r="W84" s="98">
        <v>0.20628601448836734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0.40425695643404957</v>
      </c>
      <c r="D85" s="122">
        <f t="shared" si="34"/>
        <v>0.21829175972436113</v>
      </c>
      <c r="E85" s="122">
        <f t="shared" si="34"/>
        <v>0.47048402969142611</v>
      </c>
      <c r="F85" s="122">
        <f t="shared" si="34"/>
        <v>0.73619997582509544</v>
      </c>
      <c r="G85" s="122">
        <f t="shared" si="34"/>
        <v>1.4437639811066267</v>
      </c>
      <c r="H85" s="122">
        <f t="shared" si="34"/>
        <v>0.73952606553499256</v>
      </c>
      <c r="I85" s="122">
        <f t="shared" si="34"/>
        <v>1.1407477012511602</v>
      </c>
      <c r="J85" s="122">
        <f t="shared" si="34"/>
        <v>1.0994288383739208</v>
      </c>
      <c r="K85" s="122">
        <f t="shared" si="34"/>
        <v>1.7235552198369355</v>
      </c>
      <c r="L85" s="122">
        <f t="shared" si="34"/>
        <v>1.5189045915964348</v>
      </c>
      <c r="M85" s="122">
        <f t="shared" si="34"/>
        <v>1.2667282432498908</v>
      </c>
      <c r="N85" s="122">
        <f t="shared" si="34"/>
        <v>1.7547984883468806</v>
      </c>
      <c r="O85" s="122">
        <f t="shared" si="34"/>
        <v>0.32764533160681891</v>
      </c>
      <c r="P85" s="122">
        <f t="shared" si="34"/>
        <v>2.5824543997429235E-2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0.12752071913741989</v>
      </c>
      <c r="V85" s="122">
        <f t="shared" si="34"/>
        <v>0.23842595783095105</v>
      </c>
      <c r="W85" s="122">
        <f t="shared" si="34"/>
        <v>0.30334780300803682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0.40425695643404957</v>
      </c>
      <c r="D86" s="98">
        <v>0.21829175972436113</v>
      </c>
      <c r="E86" s="98">
        <v>0.47048402969142611</v>
      </c>
      <c r="F86" s="98">
        <v>0.73619997582509544</v>
      </c>
      <c r="G86" s="98">
        <v>1.4437639811066267</v>
      </c>
      <c r="H86" s="98">
        <v>0.73952606553499256</v>
      </c>
      <c r="I86" s="98">
        <v>1.1407477012511602</v>
      </c>
      <c r="J86" s="98">
        <v>1.0994288383739208</v>
      </c>
      <c r="K86" s="98">
        <v>1.7235552198369355</v>
      </c>
      <c r="L86" s="98">
        <v>1.5189045915964348</v>
      </c>
      <c r="M86" s="98">
        <v>1.2667282432498908</v>
      </c>
      <c r="N86" s="98">
        <v>1.7547984883468806</v>
      </c>
      <c r="O86" s="98">
        <v>0.32764533160681891</v>
      </c>
      <c r="P86" s="98">
        <v>2.5824543997429235E-2</v>
      </c>
      <c r="Q86" s="98">
        <v>0</v>
      </c>
      <c r="R86" s="98">
        <v>0</v>
      </c>
      <c r="S86" s="98">
        <v>0</v>
      </c>
      <c r="T86" s="98">
        <v>0</v>
      </c>
      <c r="U86" s="98">
        <v>0.12752071913741989</v>
      </c>
      <c r="V86" s="98">
        <v>0.23842595783095105</v>
      </c>
      <c r="W86" s="98">
        <v>0.30334780300803682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7.0217125719079769</v>
      </c>
      <c r="D87" s="122">
        <v>5.7902190563123463</v>
      </c>
      <c r="E87" s="122">
        <v>6.1444932812746851</v>
      </c>
      <c r="F87" s="122">
        <v>8.256029135342537</v>
      </c>
      <c r="G87" s="122">
        <v>10.175987091655545</v>
      </c>
      <c r="H87" s="122">
        <v>16.761456030252575</v>
      </c>
      <c r="I87" s="122">
        <v>22.090104348934908</v>
      </c>
      <c r="J87" s="122">
        <v>26.775142496910021</v>
      </c>
      <c r="K87" s="122">
        <v>27.587160413904996</v>
      </c>
      <c r="L87" s="122">
        <v>21.970651319455499</v>
      </c>
      <c r="M87" s="122">
        <v>28.783203012131782</v>
      </c>
      <c r="N87" s="122">
        <v>24.888115601421106</v>
      </c>
      <c r="O87" s="122">
        <v>23.020894260800517</v>
      </c>
      <c r="P87" s="122">
        <v>6.9375378650109596</v>
      </c>
      <c r="Q87" s="122">
        <v>0</v>
      </c>
      <c r="R87" s="122">
        <v>0</v>
      </c>
      <c r="S87" s="122">
        <v>0</v>
      </c>
      <c r="T87" s="122">
        <v>0</v>
      </c>
      <c r="U87" s="122">
        <v>7.2634833447330829</v>
      </c>
      <c r="V87" s="122">
        <v>12.350486886304427</v>
      </c>
      <c r="W87" s="122">
        <v>13.737382212140364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4.0313945134345518E-2</v>
      </c>
      <c r="D88" s="98">
        <v>4.9082410636978019E-2</v>
      </c>
      <c r="E88" s="98">
        <v>4.8944820782080734E-2</v>
      </c>
      <c r="F88" s="98">
        <v>7.3756270696210949E-2</v>
      </c>
      <c r="G88" s="98">
        <v>0.11494462991807483</v>
      </c>
      <c r="H88" s="98">
        <v>0.23763010288697761</v>
      </c>
      <c r="I88" s="98">
        <v>0.48695909628578193</v>
      </c>
      <c r="J88" s="98">
        <v>2.1407295180190862</v>
      </c>
      <c r="K88" s="98">
        <v>1.5445171652348684</v>
      </c>
      <c r="L88" s="98">
        <v>1.2622277938495368</v>
      </c>
      <c r="M88" s="98">
        <v>1.0207784257740777</v>
      </c>
      <c r="N88" s="98">
        <v>0.76233253847153493</v>
      </c>
      <c r="O88" s="98">
        <v>0.71207400857230174</v>
      </c>
      <c r="P88" s="98">
        <v>1.2138030191221831E-2</v>
      </c>
      <c r="Q88" s="98">
        <v>0</v>
      </c>
      <c r="R88" s="98">
        <v>0</v>
      </c>
      <c r="S88" s="98">
        <v>0</v>
      </c>
      <c r="T88" s="98">
        <v>0</v>
      </c>
      <c r="U88" s="98">
        <v>1.8829736779265839E-2</v>
      </c>
      <c r="V88" s="98">
        <v>0.10978036559633313</v>
      </c>
      <c r="W88" s="98">
        <v>0.20182074333372857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1.1945871408009931E-4</v>
      </c>
      <c r="F89" s="98">
        <v>1.18678254872661E-4</v>
      </c>
      <c r="G89" s="98">
        <v>1.2231395074864735E-4</v>
      </c>
      <c r="H89" s="98">
        <v>3.7784901220267288E-4</v>
      </c>
      <c r="I89" s="98">
        <v>1.8763381895887893E-3</v>
      </c>
      <c r="J89" s="98">
        <v>1.1269252577718467E-2</v>
      </c>
      <c r="K89" s="98">
        <v>1.0646866613281238E-2</v>
      </c>
      <c r="L89" s="98">
        <v>5.3026751021340033E-3</v>
      </c>
      <c r="M89" s="98">
        <v>1.7430445561657051E-3</v>
      </c>
      <c r="N89" s="98">
        <v>4.3817057509764864E-3</v>
      </c>
      <c r="O89" s="98">
        <v>5.8446159044455923E-3</v>
      </c>
      <c r="P89" s="98">
        <v>4.065016228163724E-4</v>
      </c>
      <c r="Q89" s="98">
        <v>0</v>
      </c>
      <c r="R89" s="98">
        <v>0</v>
      </c>
      <c r="S89" s="98">
        <v>0</v>
      </c>
      <c r="T89" s="98">
        <v>0</v>
      </c>
      <c r="U89" s="98">
        <v>4.5743480176088012E-4</v>
      </c>
      <c r="V89" s="98">
        <v>1.2166836596000769E-3</v>
      </c>
      <c r="W89" s="98">
        <v>2.1061040831116067E-3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1.1302965362216446E-5</v>
      </c>
      <c r="F90" s="101">
        <v>1.4406653474764696E-5</v>
      </c>
      <c r="G90" s="101">
        <v>1.4535227712461413E-5</v>
      </c>
      <c r="H90" s="101">
        <v>5.7928016613411959E-5</v>
      </c>
      <c r="I90" s="101">
        <v>2.4316208644452447E-4</v>
      </c>
      <c r="J90" s="101">
        <v>1.3705485473803395E-3</v>
      </c>
      <c r="K90" s="101">
        <v>1.2220678776932949E-3</v>
      </c>
      <c r="L90" s="101">
        <v>5.7617929286037615E-4</v>
      </c>
      <c r="M90" s="101">
        <v>2.6530113132585233E-4</v>
      </c>
      <c r="N90" s="101">
        <v>4.8521223832816954E-4</v>
      </c>
      <c r="O90" s="101">
        <v>4.6976284178150575E-4</v>
      </c>
      <c r="P90" s="101">
        <v>5.400771334100569E-5</v>
      </c>
      <c r="Q90" s="101">
        <v>0</v>
      </c>
      <c r="R90" s="101">
        <v>0</v>
      </c>
      <c r="S90" s="101">
        <v>0</v>
      </c>
      <c r="T90" s="101">
        <v>0</v>
      </c>
      <c r="U90" s="101">
        <v>5.1855306701593888E-5</v>
      </c>
      <c r="V90" s="101">
        <v>1.1313848885416101E-4</v>
      </c>
      <c r="W90" s="101">
        <v>1.6270491147893693E-4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1.0815574871788287E-4</v>
      </c>
      <c r="F91" s="104">
        <v>1.042716013978963E-4</v>
      </c>
      <c r="G91" s="104">
        <v>1.0777872303618593E-4</v>
      </c>
      <c r="H91" s="104">
        <v>3.1992099558926089E-4</v>
      </c>
      <c r="I91" s="104">
        <v>1.6331761031442649E-3</v>
      </c>
      <c r="J91" s="104">
        <v>9.8987040303381273E-3</v>
      </c>
      <c r="K91" s="104">
        <v>9.4247987355879428E-3</v>
      </c>
      <c r="L91" s="104">
        <v>4.7264958092736271E-3</v>
      </c>
      <c r="M91" s="104">
        <v>1.4777434248398526E-3</v>
      </c>
      <c r="N91" s="104">
        <v>3.896493512648317E-3</v>
      </c>
      <c r="O91" s="104">
        <v>5.3748530626640863E-3</v>
      </c>
      <c r="P91" s="104">
        <v>3.5249390947536671E-4</v>
      </c>
      <c r="Q91" s="104">
        <v>0</v>
      </c>
      <c r="R91" s="104">
        <v>0</v>
      </c>
      <c r="S91" s="104">
        <v>0</v>
      </c>
      <c r="T91" s="104">
        <v>0</v>
      </c>
      <c r="U91" s="104">
        <v>4.0557949505928625E-4</v>
      </c>
      <c r="V91" s="104">
        <v>1.1035451707459159E-3</v>
      </c>
      <c r="W91" s="104">
        <v>1.9433991716326698E-3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4.1836612180146595</v>
      </c>
      <c r="D92" s="101">
        <v>4.2311901369993965</v>
      </c>
      <c r="E92" s="101">
        <v>5.1652196038493265</v>
      </c>
      <c r="F92" s="101">
        <v>6.0615374567827498</v>
      </c>
      <c r="G92" s="101">
        <v>5.4146066289188006</v>
      </c>
      <c r="H92" s="101">
        <v>9.3005602333760784</v>
      </c>
      <c r="I92" s="101">
        <v>9.8330177258112972</v>
      </c>
      <c r="J92" s="101">
        <v>10.96298100919431</v>
      </c>
      <c r="K92" s="101">
        <v>13.577437920859632</v>
      </c>
      <c r="L92" s="101">
        <v>11.749556705823448</v>
      </c>
      <c r="M92" s="101">
        <v>14.735007361381532</v>
      </c>
      <c r="N92" s="101">
        <v>12.173699071620828</v>
      </c>
      <c r="O92" s="101">
        <v>11.924217635970868</v>
      </c>
      <c r="P92" s="101">
        <v>4.2313316964199412</v>
      </c>
      <c r="Q92" s="101">
        <v>0</v>
      </c>
      <c r="R92" s="101">
        <v>0</v>
      </c>
      <c r="S92" s="101">
        <v>0</v>
      </c>
      <c r="T92" s="101">
        <v>0</v>
      </c>
      <c r="U92" s="101">
        <v>2.4057581962268584</v>
      </c>
      <c r="V92" s="101">
        <v>4.0638197380957379</v>
      </c>
      <c r="W92" s="101">
        <v>6.3871807576362736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2.7755610507755042E-3</v>
      </c>
      <c r="E93" s="104">
        <v>1.0119020441156588E-2</v>
      </c>
      <c r="F93" s="104">
        <v>9.4312932993404087E-3</v>
      </c>
      <c r="G93" s="104">
        <v>6.9376036176994199E-3</v>
      </c>
      <c r="H93" s="104">
        <v>8.6921957631318943E-3</v>
      </c>
      <c r="I93" s="104">
        <v>4.5332295123842126E-2</v>
      </c>
      <c r="J93" s="104">
        <v>7.6117635372138545E-2</v>
      </c>
      <c r="K93" s="104">
        <v>7.6695323298561074E-2</v>
      </c>
      <c r="L93" s="104">
        <v>3.6435717890581074E-2</v>
      </c>
      <c r="M93" s="104">
        <v>6.2521884190735327E-4</v>
      </c>
      <c r="N93" s="104">
        <v>4.4918729474946115E-2</v>
      </c>
      <c r="O93" s="104">
        <v>7.4834731119919215E-2</v>
      </c>
      <c r="P93" s="104">
        <v>2.3520113341783444E-2</v>
      </c>
      <c r="Q93" s="104">
        <v>0</v>
      </c>
      <c r="R93" s="104">
        <v>0</v>
      </c>
      <c r="S93" s="104">
        <v>0</v>
      </c>
      <c r="T93" s="104">
        <v>0</v>
      </c>
      <c r="U93" s="104">
        <v>5.250264908814169E-3</v>
      </c>
      <c r="V93" s="104">
        <v>3.0390906505678123E-2</v>
      </c>
      <c r="W93" s="104">
        <v>6.5304515163508201E-2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4.2525665330485265E-4</v>
      </c>
      <c r="E94" s="98">
        <v>1.0211928787023301E-3</v>
      </c>
      <c r="F94" s="98">
        <v>1.2427627131489114E-3</v>
      </c>
      <c r="G94" s="98">
        <v>9.1135174781415925E-4</v>
      </c>
      <c r="H94" s="98">
        <v>1.4814253014411199E-3</v>
      </c>
      <c r="I94" s="98">
        <v>6.6611557357749394E-3</v>
      </c>
      <c r="J94" s="98">
        <v>1.0628593383078913E-2</v>
      </c>
      <c r="K94" s="98">
        <v>1.0215585004261079E-2</v>
      </c>
      <c r="L94" s="98">
        <v>4.6762487777498897E-3</v>
      </c>
      <c r="M94" s="98">
        <v>1.0955363761681132E-4</v>
      </c>
      <c r="N94" s="98">
        <v>5.597858778593894E-3</v>
      </c>
      <c r="O94" s="98">
        <v>6.4026714825863697E-3</v>
      </c>
      <c r="P94" s="98">
        <v>3.2850738692235724E-3</v>
      </c>
      <c r="Q94" s="98">
        <v>0</v>
      </c>
      <c r="R94" s="98">
        <v>0</v>
      </c>
      <c r="S94" s="98">
        <v>0</v>
      </c>
      <c r="T94" s="98">
        <v>0</v>
      </c>
      <c r="U94" s="98">
        <v>6.1646018572010541E-4</v>
      </c>
      <c r="V94" s="98">
        <v>2.9373459545233775E-3</v>
      </c>
      <c r="W94" s="98">
        <v>5.4088216148013672E-3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2.3503043974706516E-3</v>
      </c>
      <c r="E95" s="98">
        <v>9.0978275624542578E-3</v>
      </c>
      <c r="F95" s="98">
        <v>8.1885305861914975E-3</v>
      </c>
      <c r="G95" s="98">
        <v>6.0262518698852609E-3</v>
      </c>
      <c r="H95" s="98">
        <v>7.210770461690775E-3</v>
      </c>
      <c r="I95" s="98">
        <v>3.867113938806719E-2</v>
      </c>
      <c r="J95" s="98">
        <v>6.5489041989059638E-2</v>
      </c>
      <c r="K95" s="98">
        <v>6.6479738294299998E-2</v>
      </c>
      <c r="L95" s="98">
        <v>3.175946911283118E-2</v>
      </c>
      <c r="M95" s="98">
        <v>5.1566520429054195E-4</v>
      </c>
      <c r="N95" s="98">
        <v>3.932087069635222E-2</v>
      </c>
      <c r="O95" s="98">
        <v>6.8432059637332843E-2</v>
      </c>
      <c r="P95" s="98">
        <v>2.0235039472559873E-2</v>
      </c>
      <c r="Q95" s="98">
        <v>0</v>
      </c>
      <c r="R95" s="98">
        <v>0</v>
      </c>
      <c r="S95" s="98">
        <v>0</v>
      </c>
      <c r="T95" s="98">
        <v>0</v>
      </c>
      <c r="U95" s="98">
        <v>4.6338047230940638E-3</v>
      </c>
      <c r="V95" s="98">
        <v>2.7453560551154745E-2</v>
      </c>
      <c r="W95" s="98">
        <v>5.9895693548706837E-2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2.5563415282325925</v>
      </c>
      <c r="D96" s="101">
        <v>1.3661958799491867</v>
      </c>
      <c r="E96" s="101">
        <v>0.78103964576474993</v>
      </c>
      <c r="F96" s="101">
        <v>1.821341821590547</v>
      </c>
      <c r="G96" s="101">
        <v>4.1366500359563885</v>
      </c>
      <c r="H96" s="101">
        <v>6.1752916738957548</v>
      </c>
      <c r="I96" s="101">
        <v>8.1583121144632837</v>
      </c>
      <c r="J96" s="101">
        <v>8.0367180108633374</v>
      </c>
      <c r="K96" s="101">
        <v>7.2613760649073393</v>
      </c>
      <c r="L96" s="101">
        <v>6.3801295864443119</v>
      </c>
      <c r="M96" s="101">
        <v>11.453259516823294</v>
      </c>
      <c r="N96" s="101">
        <v>8.8009275362414225</v>
      </c>
      <c r="O96" s="101">
        <v>6.7031751831601216</v>
      </c>
      <c r="P96" s="101">
        <v>1.2207133821291125</v>
      </c>
      <c r="Q96" s="101">
        <v>0</v>
      </c>
      <c r="R96" s="101">
        <v>0</v>
      </c>
      <c r="S96" s="101">
        <v>0</v>
      </c>
      <c r="T96" s="101">
        <v>0</v>
      </c>
      <c r="U96" s="101">
        <v>3.0276937322329633</v>
      </c>
      <c r="V96" s="101">
        <v>4.9811871744593939</v>
      </c>
      <c r="W96" s="101">
        <v>4.1311479278256913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0.24139588052637975</v>
      </c>
      <c r="D97" s="104">
        <v>0.1409750676760099</v>
      </c>
      <c r="E97" s="104">
        <v>0.13905073172329085</v>
      </c>
      <c r="F97" s="104">
        <v>0.28984361471881659</v>
      </c>
      <c r="G97" s="104">
        <v>0.50272587929383228</v>
      </c>
      <c r="H97" s="104">
        <v>1.0389039753184282</v>
      </c>
      <c r="I97" s="104">
        <v>3.564606779061116</v>
      </c>
      <c r="J97" s="104">
        <v>5.5473270708834308</v>
      </c>
      <c r="K97" s="104">
        <v>5.1164870729913172</v>
      </c>
      <c r="L97" s="104">
        <v>2.5369988403454844</v>
      </c>
      <c r="M97" s="104">
        <v>1.5717894447548029</v>
      </c>
      <c r="N97" s="104">
        <v>3.101856019861402</v>
      </c>
      <c r="O97" s="104">
        <v>3.6007480860728638</v>
      </c>
      <c r="P97" s="104">
        <v>1.4494281413060848</v>
      </c>
      <c r="Q97" s="104">
        <v>0</v>
      </c>
      <c r="R97" s="104">
        <v>0</v>
      </c>
      <c r="S97" s="104">
        <v>0</v>
      </c>
      <c r="T97" s="104">
        <v>0</v>
      </c>
      <c r="U97" s="104">
        <v>1.8054939797834202</v>
      </c>
      <c r="V97" s="104">
        <v>3.1640920179876844</v>
      </c>
      <c r="W97" s="104">
        <v>2.9498221640980522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7.4325295260517621E-2</v>
      </c>
      <c r="D98" s="98">
        <v>1.9569190676405147E-2</v>
      </c>
      <c r="E98" s="98">
        <v>1.2402135463875369E-2</v>
      </c>
      <c r="F98" s="98">
        <v>3.4391968171099067E-2</v>
      </c>
      <c r="G98" s="98">
        <v>5.9419148926795028E-2</v>
      </c>
      <c r="H98" s="98">
        <v>0.16294933985402929</v>
      </c>
      <c r="I98" s="98">
        <v>0.47943777093992773</v>
      </c>
      <c r="J98" s="98">
        <v>0.70694239077453347</v>
      </c>
      <c r="K98" s="98">
        <v>0.6189976478294088</v>
      </c>
      <c r="L98" s="98">
        <v>0.29736256176233611</v>
      </c>
      <c r="M98" s="98">
        <v>0.25469599798555959</v>
      </c>
      <c r="N98" s="98">
        <v>0.36456225122198282</v>
      </c>
      <c r="O98" s="98">
        <v>0.28157859278142705</v>
      </c>
      <c r="P98" s="98">
        <v>0.20074740312194364</v>
      </c>
      <c r="Q98" s="98">
        <v>0</v>
      </c>
      <c r="R98" s="98">
        <v>0</v>
      </c>
      <c r="S98" s="98">
        <v>0</v>
      </c>
      <c r="T98" s="98">
        <v>0</v>
      </c>
      <c r="U98" s="98">
        <v>0.22531229012357801</v>
      </c>
      <c r="V98" s="98">
        <v>0.32429292660166087</v>
      </c>
      <c r="W98" s="98">
        <v>0.24450210998726923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0.16707058526586213</v>
      </c>
      <c r="D99" s="98">
        <v>0.12140587699960474</v>
      </c>
      <c r="E99" s="98">
        <v>0.12664859625941549</v>
      </c>
      <c r="F99" s="98">
        <v>0.25545164654771751</v>
      </c>
      <c r="G99" s="98">
        <v>0.44330673036703727</v>
      </c>
      <c r="H99" s="98">
        <v>0.87595463546439878</v>
      </c>
      <c r="I99" s="98">
        <v>3.0851690081211882</v>
      </c>
      <c r="J99" s="98">
        <v>4.8403846801088974</v>
      </c>
      <c r="K99" s="98">
        <v>4.4974894251619082</v>
      </c>
      <c r="L99" s="98">
        <v>2.2396362785831485</v>
      </c>
      <c r="M99" s="98">
        <v>1.3170934467692432</v>
      </c>
      <c r="N99" s="98">
        <v>2.737293768639419</v>
      </c>
      <c r="O99" s="98">
        <v>3.3191694932914366</v>
      </c>
      <c r="P99" s="98">
        <v>1.2486807381841412</v>
      </c>
      <c r="Q99" s="98">
        <v>0</v>
      </c>
      <c r="R99" s="98">
        <v>0</v>
      </c>
      <c r="S99" s="98">
        <v>0</v>
      </c>
      <c r="T99" s="98">
        <v>0</v>
      </c>
      <c r="U99" s="98">
        <v>1.5801816896598422</v>
      </c>
      <c r="V99" s="98">
        <v>2.8397990913860234</v>
      </c>
      <c r="W99" s="98">
        <v>2.7053200541107829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3.5436855794992947</v>
      </c>
      <c r="D100" s="122">
        <v>2.9999982364920421</v>
      </c>
      <c r="E100" s="122">
        <v>3.3749604135240716</v>
      </c>
      <c r="F100" s="122">
        <v>4.5861863360299919</v>
      </c>
      <c r="G100" s="122">
        <v>5.7434501243493541</v>
      </c>
      <c r="H100" s="122">
        <v>10.583421995535245</v>
      </c>
      <c r="I100" s="122">
        <v>14.659403147791505</v>
      </c>
      <c r="J100" s="122">
        <v>18.188709298627831</v>
      </c>
      <c r="K100" s="122">
        <v>18.394177667754867</v>
      </c>
      <c r="L100" s="122">
        <v>14.091122301808252</v>
      </c>
      <c r="M100" s="122">
        <v>16.301580987582177</v>
      </c>
      <c r="N100" s="122">
        <v>14.366952435420625</v>
      </c>
      <c r="O100" s="122">
        <v>11.978004963185063</v>
      </c>
      <c r="P100" s="122">
        <v>4.0232510053976309</v>
      </c>
      <c r="Q100" s="122">
        <v>0</v>
      </c>
      <c r="R100" s="122">
        <v>0</v>
      </c>
      <c r="S100" s="122">
        <v>0</v>
      </c>
      <c r="T100" s="122">
        <v>0</v>
      </c>
      <c r="U100" s="122">
        <v>4.1224351517519695</v>
      </c>
      <c r="V100" s="122">
        <v>6.9563669991410988</v>
      </c>
      <c r="W100" s="122">
        <v>7.6840023360870386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6.5422784387398306E-2</v>
      </c>
      <c r="D101" s="98">
        <v>7.5030575134361607E-2</v>
      </c>
      <c r="E101" s="98">
        <v>9.549265505541539E-2</v>
      </c>
      <c r="F101" s="98">
        <v>0.11904050635075467</v>
      </c>
      <c r="G101" s="98">
        <v>0.17241777066200656</v>
      </c>
      <c r="H101" s="98">
        <v>0.36996232780578842</v>
      </c>
      <c r="I101" s="98">
        <v>0.33399717771614729</v>
      </c>
      <c r="J101" s="98">
        <v>1.1502523054895364</v>
      </c>
      <c r="K101" s="98">
        <v>0.99973472327931501</v>
      </c>
      <c r="L101" s="98">
        <v>0.83177504892893162</v>
      </c>
      <c r="M101" s="98">
        <v>0.64368986838818421</v>
      </c>
      <c r="N101" s="98">
        <v>0.52755475719178979</v>
      </c>
      <c r="O101" s="98">
        <v>0.3953167299829376</v>
      </c>
      <c r="P101" s="98">
        <v>8.1140028395750491E-2</v>
      </c>
      <c r="Q101" s="98">
        <v>0</v>
      </c>
      <c r="R101" s="98">
        <v>0</v>
      </c>
      <c r="S101" s="98">
        <v>0</v>
      </c>
      <c r="T101" s="98">
        <v>0</v>
      </c>
      <c r="U101" s="98">
        <v>7.0816710467040175E-2</v>
      </c>
      <c r="V101" s="98">
        <v>0.24627614651282384</v>
      </c>
      <c r="W101" s="98">
        <v>0.34358727222733748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0.87446149422437747</v>
      </c>
      <c r="D102" s="98">
        <v>0.99845008734667295</v>
      </c>
      <c r="E102" s="98">
        <v>1.0858023029125001</v>
      </c>
      <c r="F102" s="98">
        <v>1.5071063549544834</v>
      </c>
      <c r="G102" s="98">
        <v>1.6672914481452832</v>
      </c>
      <c r="H102" s="98">
        <v>2.4093548278778991</v>
      </c>
      <c r="I102" s="98">
        <v>3.6078130904302816</v>
      </c>
      <c r="J102" s="98">
        <v>4.3164752569796869</v>
      </c>
      <c r="K102" s="98">
        <v>5.187513800366129</v>
      </c>
      <c r="L102" s="98">
        <v>4.1106623043254329</v>
      </c>
      <c r="M102" s="98">
        <v>5.154284414803759</v>
      </c>
      <c r="N102" s="98">
        <v>4.0743975563318049</v>
      </c>
      <c r="O102" s="98">
        <v>3.3686689876524909</v>
      </c>
      <c r="P102" s="98">
        <v>1.062934050104323</v>
      </c>
      <c r="Q102" s="98">
        <v>0</v>
      </c>
      <c r="R102" s="98">
        <v>0</v>
      </c>
      <c r="S102" s="98">
        <v>0</v>
      </c>
      <c r="T102" s="98">
        <v>0</v>
      </c>
      <c r="U102" s="98">
        <v>0.80754093320612697</v>
      </c>
      <c r="V102" s="98">
        <v>1.2255625571308075</v>
      </c>
      <c r="W102" s="98">
        <v>1.8938562759263509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2.6038013008875192</v>
      </c>
      <c r="D103" s="33">
        <v>1.9265175740110076</v>
      </c>
      <c r="E103" s="33">
        <v>2.1936654555561561</v>
      </c>
      <c r="F103" s="33">
        <v>2.9600394747247538</v>
      </c>
      <c r="G103" s="33">
        <v>3.9037409055420644</v>
      </c>
      <c r="H103" s="33">
        <v>7.8041048398515578</v>
      </c>
      <c r="I103" s="33">
        <v>10.717592879645077</v>
      </c>
      <c r="J103" s="33">
        <v>12.721981736158607</v>
      </c>
      <c r="K103" s="33">
        <v>12.206929144109424</v>
      </c>
      <c r="L103" s="33">
        <v>9.1486849485538873</v>
      </c>
      <c r="M103" s="33">
        <v>10.503606704390235</v>
      </c>
      <c r="N103" s="33">
        <v>9.7650001218970299</v>
      </c>
      <c r="O103" s="33">
        <v>8.2140192455496344</v>
      </c>
      <c r="P103" s="33">
        <v>2.8791769268975576</v>
      </c>
      <c r="Q103" s="33">
        <v>0</v>
      </c>
      <c r="R103" s="33">
        <v>0</v>
      </c>
      <c r="S103" s="33">
        <v>0</v>
      </c>
      <c r="T103" s="33">
        <v>0</v>
      </c>
      <c r="U103" s="33">
        <v>3.2440775080788025</v>
      </c>
      <c r="V103" s="33">
        <v>5.4845282954974675</v>
      </c>
      <c r="W103" s="33">
        <v>5.4465587879333501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1.3939823278968644E-3</v>
      </c>
      <c r="D105" s="117">
        <f t="shared" si="35"/>
        <v>1.4292552174362137E-3</v>
      </c>
      <c r="E105" s="117">
        <f t="shared" si="35"/>
        <v>1.9334791006580955E-3</v>
      </c>
      <c r="F105" s="117">
        <f t="shared" si="35"/>
        <v>1.9734490866257321E-3</v>
      </c>
      <c r="G105" s="117">
        <f t="shared" si="35"/>
        <v>2.6078391201077929E-3</v>
      </c>
      <c r="H105" s="117">
        <f t="shared" si="35"/>
        <v>3.6877375881852578E-3</v>
      </c>
      <c r="I105" s="117">
        <f t="shared" si="35"/>
        <v>5.1700906086105201E-3</v>
      </c>
      <c r="J105" s="117">
        <f t="shared" si="35"/>
        <v>5.0945612634998184E-3</v>
      </c>
      <c r="K105" s="117">
        <f t="shared" si="35"/>
        <v>4.0886134789488637E-3</v>
      </c>
      <c r="L105" s="117">
        <f t="shared" si="35"/>
        <v>3.6138847912197082E-3</v>
      </c>
      <c r="M105" s="117">
        <f t="shared" si="35"/>
        <v>5.6145545209099392E-3</v>
      </c>
      <c r="N105" s="117">
        <f t="shared" si="35"/>
        <v>5.4305334343389437E-3</v>
      </c>
      <c r="O105" s="117">
        <f t="shared" si="35"/>
        <v>4.5731166218980846E-3</v>
      </c>
      <c r="P105" s="117">
        <f t="shared" si="35"/>
        <v>2.6711497600785086E-3</v>
      </c>
      <c r="Q105" s="117">
        <f t="shared" si="35"/>
        <v>2.1522970278890748E-3</v>
      </c>
      <c r="R105" s="117">
        <f t="shared" ref="R105:V105" si="36">R106+R109+R111+R120</f>
        <v>2.4978851565774741E-3</v>
      </c>
      <c r="S105" s="117">
        <f t="shared" si="36"/>
        <v>1.2475407450854047E-3</v>
      </c>
      <c r="T105" s="117">
        <f t="shared" si="36"/>
        <v>8.5591167191474032E-4</v>
      </c>
      <c r="U105" s="117">
        <f t="shared" si="36"/>
        <v>1.6790532944033726E-3</v>
      </c>
      <c r="V105" s="117">
        <f t="shared" si="36"/>
        <v>2.4602893614934077E-3</v>
      </c>
      <c r="W105" s="117">
        <f t="shared" ref="W105" si="37">W106+W109+W111+W120</f>
        <v>2.4317210920059007E-3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9.1239281240735074E-4</v>
      </c>
      <c r="D106" s="122">
        <f t="shared" si="38"/>
        <v>9.5845879319608773E-4</v>
      </c>
      <c r="E106" s="122">
        <f t="shared" si="38"/>
        <v>1.354644912722004E-3</v>
      </c>
      <c r="F106" s="122">
        <f t="shared" si="38"/>
        <v>1.4181646917122591E-3</v>
      </c>
      <c r="G106" s="122">
        <f t="shared" si="38"/>
        <v>1.8385648781501555E-3</v>
      </c>
      <c r="H106" s="122">
        <f t="shared" si="38"/>
        <v>2.6081387011186534E-3</v>
      </c>
      <c r="I106" s="122">
        <f t="shared" si="38"/>
        <v>3.7028603823025088E-3</v>
      </c>
      <c r="J106" s="122">
        <f t="shared" si="38"/>
        <v>3.6446039074103445E-3</v>
      </c>
      <c r="K106" s="122">
        <f t="shared" si="38"/>
        <v>2.9128933515707844E-3</v>
      </c>
      <c r="L106" s="122">
        <f t="shared" si="38"/>
        <v>2.6122211894553126E-3</v>
      </c>
      <c r="M106" s="122">
        <f t="shared" si="38"/>
        <v>3.9548797912855264E-3</v>
      </c>
      <c r="N106" s="122">
        <f t="shared" si="38"/>
        <v>3.812229801269208E-3</v>
      </c>
      <c r="O106" s="122">
        <f t="shared" si="38"/>
        <v>3.2637779892672847E-3</v>
      </c>
      <c r="P106" s="122">
        <f t="shared" si="38"/>
        <v>1.8647423908632363E-3</v>
      </c>
      <c r="Q106" s="122">
        <f t="shared" si="38"/>
        <v>1.4887852169443514E-3</v>
      </c>
      <c r="R106" s="122">
        <f t="shared" ref="R106:V106" si="39">SUM(R107:R108)</f>
        <v>1.6679177210441986E-3</v>
      </c>
      <c r="S106" s="122">
        <f t="shared" si="39"/>
        <v>8.238248677502637E-4</v>
      </c>
      <c r="T106" s="122">
        <f t="shared" si="39"/>
        <v>5.6343706406686311E-4</v>
      </c>
      <c r="U106" s="122">
        <f t="shared" si="39"/>
        <v>1.0936881143225449E-3</v>
      </c>
      <c r="V106" s="122">
        <f t="shared" si="39"/>
        <v>1.5932613830780509E-3</v>
      </c>
      <c r="W106" s="122">
        <f t="shared" ref="W106" si="40">SUM(W107:W108)</f>
        <v>1.5512667051512258E-3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9.0935190327442431E-4</v>
      </c>
      <c r="D107" s="98">
        <v>9.5535114624314878E-4</v>
      </c>
      <c r="E107" s="98">
        <v>1.3505130007827565E-3</v>
      </c>
      <c r="F107" s="98">
        <v>1.4138239902641882E-3</v>
      </c>
      <c r="G107" s="98">
        <v>1.8330972728906587E-3</v>
      </c>
      <c r="H107" s="98">
        <v>2.6006552841147737E-3</v>
      </c>
      <c r="I107" s="98">
        <v>3.692264647508011E-3</v>
      </c>
      <c r="J107" s="98">
        <v>3.6343733914749221E-3</v>
      </c>
      <c r="K107" s="98">
        <v>2.9049752729405128E-3</v>
      </c>
      <c r="L107" s="98">
        <v>2.6051508722848811E-3</v>
      </c>
      <c r="M107" s="98">
        <v>3.9439862006933448E-3</v>
      </c>
      <c r="N107" s="98">
        <v>3.8017958152502342E-3</v>
      </c>
      <c r="O107" s="98">
        <v>3.2546707759930735E-3</v>
      </c>
      <c r="P107" s="98">
        <v>1.8594474304047574E-3</v>
      </c>
      <c r="Q107" s="98">
        <v>1.4846979039721047E-3</v>
      </c>
      <c r="R107" s="98">
        <v>1.663308174940239E-3</v>
      </c>
      <c r="S107" s="98">
        <v>8.2157669269963612E-4</v>
      </c>
      <c r="T107" s="98">
        <v>5.618838146118888E-4</v>
      </c>
      <c r="U107" s="98">
        <v>1.0906980398606499E-3</v>
      </c>
      <c r="V107" s="98">
        <v>1.5888835696126419E-3</v>
      </c>
      <c r="W107" s="98">
        <v>1.5469737405865848E-3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3.0409091329264313E-6</v>
      </c>
      <c r="D108" s="98">
        <v>3.1076469529389142E-6</v>
      </c>
      <c r="E108" s="98">
        <v>4.1319119392475322E-6</v>
      </c>
      <c r="F108" s="98">
        <v>4.3407014480709703E-6</v>
      </c>
      <c r="G108" s="98">
        <v>5.4676052594967955E-6</v>
      </c>
      <c r="H108" s="98">
        <v>7.4834170038797049E-6</v>
      </c>
      <c r="I108" s="98">
        <v>1.0595734794497791E-5</v>
      </c>
      <c r="J108" s="98">
        <v>1.0230515935422171E-5</v>
      </c>
      <c r="K108" s="98">
        <v>7.9180786302713811E-6</v>
      </c>
      <c r="L108" s="98">
        <v>7.0703171704315219E-6</v>
      </c>
      <c r="M108" s="98">
        <v>1.0893590592181463E-5</v>
      </c>
      <c r="N108" s="98">
        <v>1.0433986018973826E-5</v>
      </c>
      <c r="O108" s="98">
        <v>9.1072132742113418E-6</v>
      </c>
      <c r="P108" s="98">
        <v>5.2949604584789612E-6</v>
      </c>
      <c r="Q108" s="98">
        <v>4.0873129722466931E-6</v>
      </c>
      <c r="R108" s="98">
        <v>4.6095461039595923E-6</v>
      </c>
      <c r="S108" s="98">
        <v>2.2481750506275894E-6</v>
      </c>
      <c r="T108" s="98">
        <v>1.5532494549743639E-6</v>
      </c>
      <c r="U108" s="98">
        <v>2.9900744618949957E-6</v>
      </c>
      <c r="V108" s="98">
        <v>4.3778134654090499E-6</v>
      </c>
      <c r="W108" s="98">
        <v>4.2929645646409439E-6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2.8754317976673278E-5</v>
      </c>
      <c r="D109" s="122">
        <f t="shared" si="41"/>
        <v>2.0468050607066211E-5</v>
      </c>
      <c r="E109" s="122">
        <f t="shared" si="41"/>
        <v>3.7375598164237855E-5</v>
      </c>
      <c r="F109" s="122">
        <f t="shared" si="41"/>
        <v>2.5976499623340584E-5</v>
      </c>
      <c r="G109" s="122">
        <f t="shared" si="41"/>
        <v>8.180120386258248E-5</v>
      </c>
      <c r="H109" s="122">
        <f t="shared" si="41"/>
        <v>2.9107177767347288E-5</v>
      </c>
      <c r="I109" s="122">
        <f t="shared" si="41"/>
        <v>5.1585642419521566E-5</v>
      </c>
      <c r="J109" s="122">
        <f t="shared" si="41"/>
        <v>3.7517406486168367E-5</v>
      </c>
      <c r="K109" s="122">
        <f t="shared" si="41"/>
        <v>5.3892257081029206E-5</v>
      </c>
      <c r="L109" s="122">
        <f t="shared" si="41"/>
        <v>4.9905688804075332E-5</v>
      </c>
      <c r="M109" s="122">
        <f t="shared" si="41"/>
        <v>4.8628670707124675E-5</v>
      </c>
      <c r="N109" s="122">
        <f t="shared" si="41"/>
        <v>6.6833341353078509E-5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1.8466415231511341E-5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2.8754317976673278E-5</v>
      </c>
      <c r="D110" s="98">
        <v>2.0468050607066211E-5</v>
      </c>
      <c r="E110" s="98">
        <v>3.7375598164237855E-5</v>
      </c>
      <c r="F110" s="98">
        <v>2.5976499623340584E-5</v>
      </c>
      <c r="G110" s="98">
        <v>8.180120386258248E-5</v>
      </c>
      <c r="H110" s="98">
        <v>2.9107177767347288E-5</v>
      </c>
      <c r="I110" s="98">
        <v>5.1585642419521566E-5</v>
      </c>
      <c r="J110" s="98">
        <v>3.7517406486168367E-5</v>
      </c>
      <c r="K110" s="98">
        <v>5.3892257081029206E-5</v>
      </c>
      <c r="L110" s="98">
        <v>4.9905688804075332E-5</v>
      </c>
      <c r="M110" s="98">
        <v>4.8628670707124675E-5</v>
      </c>
      <c r="N110" s="98">
        <v>6.6833341353078509E-5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1.8466415231511341E-5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2.9082935524105672E-4</v>
      </c>
      <c r="D111" s="122">
        <v>2.8867359063583324E-4</v>
      </c>
      <c r="E111" s="122">
        <v>3.2645272426772985E-4</v>
      </c>
      <c r="F111" s="122">
        <v>3.1519649241959746E-4</v>
      </c>
      <c r="G111" s="122">
        <v>4.1678581941202849E-4</v>
      </c>
      <c r="H111" s="122">
        <v>6.2043546272426604E-4</v>
      </c>
      <c r="I111" s="122">
        <v>7.9972168913231402E-4</v>
      </c>
      <c r="J111" s="122">
        <v>8.0517907934090293E-4</v>
      </c>
      <c r="K111" s="122">
        <v>6.4711953755035865E-4</v>
      </c>
      <c r="L111" s="122">
        <v>5.1794409546491299E-4</v>
      </c>
      <c r="M111" s="122">
        <v>9.7704251683097517E-4</v>
      </c>
      <c r="N111" s="122">
        <v>9.3980318724770705E-4</v>
      </c>
      <c r="O111" s="122">
        <v>8.2853066093726625E-4</v>
      </c>
      <c r="P111" s="122">
        <v>4.8932696722538008E-4</v>
      </c>
      <c r="Q111" s="122">
        <v>4.0181026466799927E-4</v>
      </c>
      <c r="R111" s="122">
        <v>5.1899538717369183E-4</v>
      </c>
      <c r="S111" s="122">
        <v>2.5616149173488683E-4</v>
      </c>
      <c r="T111" s="122">
        <v>1.8760430357763196E-4</v>
      </c>
      <c r="U111" s="122">
        <v>3.7246116204027414E-4</v>
      </c>
      <c r="V111" s="122">
        <v>5.6046101130476892E-4</v>
      </c>
      <c r="W111" s="122">
        <v>5.4953516182010775E-4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8.2454597478373939E-5</v>
      </c>
      <c r="D112" s="98">
        <v>0</v>
      </c>
      <c r="E112" s="98">
        <v>0</v>
      </c>
      <c r="F112" s="98">
        <v>7.5689142312544141E-5</v>
      </c>
      <c r="G112" s="98">
        <v>7.7717487792585378E-5</v>
      </c>
      <c r="H112" s="98">
        <v>1.5787812238073475E-4</v>
      </c>
      <c r="I112" s="98">
        <v>4.7416183167393194E-4</v>
      </c>
      <c r="J112" s="98">
        <v>5.7896034594614781E-4</v>
      </c>
      <c r="K112" s="98">
        <v>3.3459545707038575E-4</v>
      </c>
      <c r="L112" s="98">
        <v>5.1794409546491299E-4</v>
      </c>
      <c r="M112" s="98">
        <v>4.9630615515358905E-4</v>
      </c>
      <c r="N112" s="98">
        <v>5.7320811230145543E-4</v>
      </c>
      <c r="O112" s="98">
        <v>5.0307448237152993E-4</v>
      </c>
      <c r="P112" s="98">
        <v>1.7385013842964847E-4</v>
      </c>
      <c r="Q112" s="98">
        <v>2.4347448887723636E-4</v>
      </c>
      <c r="R112" s="98">
        <v>1.8899070614034476E-4</v>
      </c>
      <c r="S112" s="98">
        <v>1.8210466902998407E-4</v>
      </c>
      <c r="T112" s="98">
        <v>8.7267860675812971E-5</v>
      </c>
      <c r="U112" s="98">
        <v>9.3096480512046823E-5</v>
      </c>
      <c r="V112" s="98">
        <v>2.8261663754645873E-4</v>
      </c>
      <c r="W112" s="98">
        <v>1.868414539386137E-4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7.2727704689754585E-5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8.7032629306842876E-6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6.4024441759070292E-5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2.0837475776268278E-4</v>
      </c>
      <c r="D116" s="101">
        <v>2.8867359063583324E-4</v>
      </c>
      <c r="E116" s="101">
        <v>2.684907685681505E-4</v>
      </c>
      <c r="F116" s="101">
        <v>1.8029517141066587E-4</v>
      </c>
      <c r="G116" s="101">
        <v>2.7805050429891481E-4</v>
      </c>
      <c r="H116" s="101">
        <v>3.9618218219643006E-4</v>
      </c>
      <c r="I116" s="101">
        <v>1.9532212347734017E-4</v>
      </c>
      <c r="J116" s="101">
        <v>9.6850098346167645E-5</v>
      </c>
      <c r="K116" s="101">
        <v>1.8727194586409471E-4</v>
      </c>
      <c r="L116" s="101">
        <v>0</v>
      </c>
      <c r="M116" s="101">
        <v>4.1040077100504507E-4</v>
      </c>
      <c r="N116" s="101">
        <v>2.9870442249464615E-4</v>
      </c>
      <c r="O116" s="101">
        <v>1.9317786086716298E-4</v>
      </c>
      <c r="P116" s="101">
        <v>9.9772242102910696E-5</v>
      </c>
      <c r="Q116" s="101">
        <v>9.2500922818445478E-5</v>
      </c>
      <c r="R116" s="101">
        <v>1.9093400564244839E-4</v>
      </c>
      <c r="S116" s="101">
        <v>0</v>
      </c>
      <c r="T116" s="101">
        <v>1.0033644290181898E-4</v>
      </c>
      <c r="U116" s="101">
        <v>2.0179243749886451E-4</v>
      </c>
      <c r="V116" s="101">
        <v>2.0048649350825677E-4</v>
      </c>
      <c r="W116" s="101">
        <v>2.0433525054164419E-4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5.7961955699579367E-5</v>
      </c>
      <c r="F117" s="104">
        <v>5.9212178696387455E-5</v>
      </c>
      <c r="G117" s="104">
        <v>6.101782732052827E-5</v>
      </c>
      <c r="H117" s="104">
        <v>6.637515814710121E-5</v>
      </c>
      <c r="I117" s="104">
        <v>1.3023773398104191E-4</v>
      </c>
      <c r="J117" s="104">
        <v>1.2936863504858746E-4</v>
      </c>
      <c r="K117" s="104">
        <v>1.2525213461587824E-4</v>
      </c>
      <c r="L117" s="104">
        <v>0</v>
      </c>
      <c r="M117" s="104">
        <v>7.0335590672340937E-5</v>
      </c>
      <c r="N117" s="104">
        <v>6.7890652451605468E-5</v>
      </c>
      <c r="O117" s="104">
        <v>1.3227831769857328E-4</v>
      </c>
      <c r="P117" s="104">
        <v>1.4297688200306632E-4</v>
      </c>
      <c r="Q117" s="104">
        <v>6.5834852972317391E-5</v>
      </c>
      <c r="R117" s="104">
        <v>1.3907067539089868E-4</v>
      </c>
      <c r="S117" s="104">
        <v>7.4056822704902735E-5</v>
      </c>
      <c r="T117" s="104">
        <v>0</v>
      </c>
      <c r="U117" s="104">
        <v>7.7572244029362847E-5</v>
      </c>
      <c r="V117" s="104">
        <v>7.7357880250053401E-5</v>
      </c>
      <c r="W117" s="104">
        <v>1.5835845733984979E-4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5.16971048931862E-6</v>
      </c>
      <c r="F118" s="98">
        <v>7.0259383393460818E-6</v>
      </c>
      <c r="G118" s="98">
        <v>7.2119369980331386E-6</v>
      </c>
      <c r="H118" s="98">
        <v>1.0410767943651248E-5</v>
      </c>
      <c r="I118" s="98">
        <v>1.7516907962730283E-5</v>
      </c>
      <c r="J118" s="98">
        <v>1.6486529635600122E-5</v>
      </c>
      <c r="K118" s="98">
        <v>1.5153126668121003E-5</v>
      </c>
      <c r="L118" s="98">
        <v>0</v>
      </c>
      <c r="M118" s="98">
        <v>1.1397323935452614E-5</v>
      </c>
      <c r="N118" s="98">
        <v>7.9792127475318524E-6</v>
      </c>
      <c r="O118" s="98">
        <v>1.0344167840322804E-5</v>
      </c>
      <c r="P118" s="98">
        <v>1.9802456534840312E-5</v>
      </c>
      <c r="Q118" s="98">
        <v>2.691833221415581E-6</v>
      </c>
      <c r="R118" s="98">
        <v>7.7989749562608883E-6</v>
      </c>
      <c r="S118" s="98">
        <v>6.7926656942723605E-6</v>
      </c>
      <c r="T118" s="98">
        <v>0</v>
      </c>
      <c r="U118" s="98">
        <v>9.6804421105726326E-6</v>
      </c>
      <c r="V118" s="98">
        <v>7.9285347073898793E-6</v>
      </c>
      <c r="W118" s="98">
        <v>1.3125868204926545E-5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5.2792245210260746E-5</v>
      </c>
      <c r="F119" s="98">
        <v>5.218624035704137E-5</v>
      </c>
      <c r="G119" s="98">
        <v>5.3805890322495128E-5</v>
      </c>
      <c r="H119" s="98">
        <v>5.5964390203449963E-5</v>
      </c>
      <c r="I119" s="98">
        <v>1.1272082601831163E-4</v>
      </c>
      <c r="J119" s="98">
        <v>1.1288210541298733E-4</v>
      </c>
      <c r="K119" s="98">
        <v>1.1009900794775723E-4</v>
      </c>
      <c r="L119" s="98">
        <v>0</v>
      </c>
      <c r="M119" s="98">
        <v>5.8938266736888318E-5</v>
      </c>
      <c r="N119" s="98">
        <v>5.991143970407361E-5</v>
      </c>
      <c r="O119" s="98">
        <v>1.2193414985825049E-4</v>
      </c>
      <c r="P119" s="98">
        <v>1.2317442546822601E-4</v>
      </c>
      <c r="Q119" s="98">
        <v>6.3143019750901816E-5</v>
      </c>
      <c r="R119" s="98">
        <v>1.312717004346378E-4</v>
      </c>
      <c r="S119" s="98">
        <v>6.726415701063038E-5</v>
      </c>
      <c r="T119" s="98">
        <v>0</v>
      </c>
      <c r="U119" s="98">
        <v>6.789180191879022E-5</v>
      </c>
      <c r="V119" s="98">
        <v>6.9429345542663522E-5</v>
      </c>
      <c r="W119" s="98">
        <v>1.4523258913492324E-4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1.6200584227178352E-4</v>
      </c>
      <c r="D120" s="122">
        <v>1.6165478299722658E-4</v>
      </c>
      <c r="E120" s="122">
        <v>2.1500586550412379E-4</v>
      </c>
      <c r="F120" s="122">
        <v>2.1411140287053482E-4</v>
      </c>
      <c r="G120" s="122">
        <v>2.7068721868302653E-4</v>
      </c>
      <c r="H120" s="122">
        <v>4.3005624657499117E-4</v>
      </c>
      <c r="I120" s="122">
        <v>6.159228947561757E-4</v>
      </c>
      <c r="J120" s="122">
        <v>6.0726087026240184E-4</v>
      </c>
      <c r="K120" s="122">
        <v>4.7470833274669127E-4</v>
      </c>
      <c r="L120" s="122">
        <v>4.3381381749540732E-4</v>
      </c>
      <c r="M120" s="122">
        <v>6.3400354208631307E-4</v>
      </c>
      <c r="N120" s="122">
        <v>6.1166710446894986E-4</v>
      </c>
      <c r="O120" s="122">
        <v>4.8080797169353345E-4</v>
      </c>
      <c r="P120" s="122">
        <v>3.1708040198989224E-4</v>
      </c>
      <c r="Q120" s="122">
        <v>2.6170154627672398E-4</v>
      </c>
      <c r="R120" s="122">
        <v>3.1097204835958393E-4</v>
      </c>
      <c r="S120" s="122">
        <v>1.6755438560025408E-4</v>
      </c>
      <c r="T120" s="122">
        <v>1.0487030427024527E-4</v>
      </c>
      <c r="U120" s="122">
        <v>2.1290401804055357E-4</v>
      </c>
      <c r="V120" s="122">
        <v>3.0656696711058766E-4</v>
      </c>
      <c r="W120" s="122">
        <v>3.1245280980305595E-4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6.1223937143763734E-5</v>
      </c>
      <c r="D121" s="98">
        <v>6.3109164234035329E-5</v>
      </c>
      <c r="E121" s="98">
        <v>6.4324780978228691E-5</v>
      </c>
      <c r="F121" s="98">
        <v>6.6040329299964207E-5</v>
      </c>
      <c r="G121" s="98">
        <v>6.8564849617357536E-5</v>
      </c>
      <c r="H121" s="98">
        <v>7.1139566194575976E-5</v>
      </c>
      <c r="I121" s="98">
        <v>1.4773706887370372E-4</v>
      </c>
      <c r="J121" s="98">
        <v>1.4910619561918156E-4</v>
      </c>
      <c r="K121" s="98">
        <v>1.4584162837167036E-4</v>
      </c>
      <c r="L121" s="98">
        <v>1.4460415465316189E-4</v>
      </c>
      <c r="M121" s="98">
        <v>2.0620161949634315E-4</v>
      </c>
      <c r="N121" s="98">
        <v>1.9948090851073708E-4</v>
      </c>
      <c r="O121" s="98">
        <v>1.296539522612767E-4</v>
      </c>
      <c r="P121" s="98">
        <v>6.4667156421751117E-5</v>
      </c>
      <c r="Q121" s="98">
        <v>6.5741482806527796E-5</v>
      </c>
      <c r="R121" s="98">
        <v>6.7395841777337818E-5</v>
      </c>
      <c r="S121" s="98">
        <v>6.9669869720579816E-5</v>
      </c>
      <c r="T121" s="98">
        <v>0</v>
      </c>
      <c r="U121" s="98">
        <v>6.5862566936312445E-5</v>
      </c>
      <c r="V121" s="98">
        <v>6.5643414950766342E-5</v>
      </c>
      <c r="W121" s="98">
        <v>6.9945940165694749E-5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1.007819051280198E-4</v>
      </c>
      <c r="D122" s="33">
        <v>9.8545618763191264E-5</v>
      </c>
      <c r="E122" s="33">
        <v>1.506810845258951E-4</v>
      </c>
      <c r="F122" s="33">
        <v>1.4807107357057061E-4</v>
      </c>
      <c r="G122" s="33">
        <v>2.0212236906566898E-4</v>
      </c>
      <c r="H122" s="33">
        <v>3.5891668038041518E-4</v>
      </c>
      <c r="I122" s="33">
        <v>4.6818582588247198E-4</v>
      </c>
      <c r="J122" s="33">
        <v>4.5815467464322025E-4</v>
      </c>
      <c r="K122" s="33">
        <v>3.2886670437502091E-4</v>
      </c>
      <c r="L122" s="33">
        <v>2.8920966284224546E-4</v>
      </c>
      <c r="M122" s="33">
        <v>4.2780192258996987E-4</v>
      </c>
      <c r="N122" s="33">
        <v>4.1218619595821275E-4</v>
      </c>
      <c r="O122" s="33">
        <v>3.5115401943225675E-4</v>
      </c>
      <c r="P122" s="33">
        <v>2.5241324556814112E-4</v>
      </c>
      <c r="Q122" s="33">
        <v>1.9596006347019615E-4</v>
      </c>
      <c r="R122" s="33">
        <v>2.4357620658224612E-4</v>
      </c>
      <c r="S122" s="33">
        <v>9.7884515879674265E-5</v>
      </c>
      <c r="T122" s="33">
        <v>1.0487030427024527E-4</v>
      </c>
      <c r="U122" s="33">
        <v>1.4704145110424114E-4</v>
      </c>
      <c r="V122" s="33">
        <v>2.4092355215982132E-4</v>
      </c>
      <c r="W122" s="33">
        <v>2.4250686963736117E-4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3.5370297101356156</v>
      </c>
      <c r="D143" s="117">
        <f t="shared" si="49"/>
        <v>4.1979122877106079</v>
      </c>
      <c r="E143" s="117">
        <f t="shared" si="49"/>
        <v>5.7036465799613003</v>
      </c>
      <c r="F143" s="117">
        <f t="shared" si="49"/>
        <v>6.127530122570346</v>
      </c>
      <c r="G143" s="117">
        <f t="shared" si="49"/>
        <v>6.4566310462428937</v>
      </c>
      <c r="H143" s="117">
        <f t="shared" si="49"/>
        <v>7.6872034355030952</v>
      </c>
      <c r="I143" s="117">
        <f t="shared" si="49"/>
        <v>5.7002890733991141</v>
      </c>
      <c r="J143" s="117">
        <f t="shared" si="49"/>
        <v>4.5430745633867922</v>
      </c>
      <c r="K143" s="117">
        <f t="shared" si="49"/>
        <v>3.7868659021597839</v>
      </c>
      <c r="L143" s="117">
        <f t="shared" si="49"/>
        <v>4.4325324043543688</v>
      </c>
      <c r="M143" s="117">
        <f t="shared" si="49"/>
        <v>3.86228920787973</v>
      </c>
      <c r="N143" s="117">
        <f t="shared" si="49"/>
        <v>3.748617278294081</v>
      </c>
      <c r="O143" s="117">
        <f t="shared" si="49"/>
        <v>3.7987887277203072</v>
      </c>
      <c r="P143" s="117">
        <f t="shared" si="49"/>
        <v>7.6044092221332091</v>
      </c>
      <c r="Q143" s="117">
        <f t="shared" si="49"/>
        <v>10.055749089568362</v>
      </c>
      <c r="R143" s="117">
        <f t="shared" ref="R143:V143" si="50">R144+R146+R148+R157</f>
        <v>9.1128466363750036</v>
      </c>
      <c r="S143" s="117">
        <f t="shared" si="50"/>
        <v>7.6189091359306218</v>
      </c>
      <c r="T143" s="117">
        <f t="shared" si="50"/>
        <v>6.4438907696515599</v>
      </c>
      <c r="U143" s="117">
        <f t="shared" si="50"/>
        <v>8.7875358988502104</v>
      </c>
      <c r="V143" s="117">
        <f t="shared" si="50"/>
        <v>8.5635291510448823</v>
      </c>
      <c r="W143" s="117">
        <f t="shared" ref="W143" si="51">W144+W146+W148+W157</f>
        <v>6.4189688012283934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1.7691000106590988</v>
      </c>
      <c r="D144" s="122">
        <f t="shared" si="52"/>
        <v>1.9914158806156672</v>
      </c>
      <c r="E144" s="122">
        <f t="shared" si="52"/>
        <v>2.6129655361881818</v>
      </c>
      <c r="F144" s="122">
        <f t="shared" si="52"/>
        <v>2.8411459627754447</v>
      </c>
      <c r="G144" s="122">
        <f t="shared" si="52"/>
        <v>2.9775987877676773</v>
      </c>
      <c r="H144" s="122">
        <f t="shared" si="52"/>
        <v>3.4156127549364914</v>
      </c>
      <c r="I144" s="122">
        <f t="shared" si="52"/>
        <v>2.5634031953074019</v>
      </c>
      <c r="J144" s="122">
        <f t="shared" si="52"/>
        <v>1.8957652764894313</v>
      </c>
      <c r="K144" s="122">
        <f t="shared" si="52"/>
        <v>1.4985974129200521</v>
      </c>
      <c r="L144" s="122">
        <f t="shared" si="52"/>
        <v>1.7971856506726276</v>
      </c>
      <c r="M144" s="122">
        <f t="shared" si="52"/>
        <v>1.4057450535180371</v>
      </c>
      <c r="N144" s="122">
        <f t="shared" si="52"/>
        <v>1.3229320605590762</v>
      </c>
      <c r="O144" s="122">
        <f t="shared" si="52"/>
        <v>1.2982995796544676</v>
      </c>
      <c r="P144" s="122">
        <f t="shared" si="52"/>
        <v>2.4747861415053487</v>
      </c>
      <c r="Q144" s="122">
        <f t="shared" si="52"/>
        <v>3.26025081888822</v>
      </c>
      <c r="R144" s="122">
        <f t="shared" si="52"/>
        <v>2.6559266187508985</v>
      </c>
      <c r="S144" s="122">
        <f t="shared" si="52"/>
        <v>2.1380015375533468</v>
      </c>
      <c r="T144" s="122">
        <f t="shared" si="52"/>
        <v>1.8019340322289976</v>
      </c>
      <c r="U144" s="122">
        <f t="shared" si="52"/>
        <v>2.5403370548701898</v>
      </c>
      <c r="V144" s="122">
        <f t="shared" si="52"/>
        <v>2.4197294647008984</v>
      </c>
      <c r="W144" s="122">
        <f t="shared" si="52"/>
        <v>1.7341230328341186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1.7691000106590988</v>
      </c>
      <c r="D145" s="98">
        <v>1.9914158806156672</v>
      </c>
      <c r="E145" s="98">
        <v>2.6129655361881818</v>
      </c>
      <c r="F145" s="98">
        <v>2.8411459627754447</v>
      </c>
      <c r="G145" s="98">
        <v>2.9775987877676773</v>
      </c>
      <c r="H145" s="98">
        <v>3.4156127549364914</v>
      </c>
      <c r="I145" s="98">
        <v>2.5634031953074019</v>
      </c>
      <c r="J145" s="98">
        <v>1.8957652764894313</v>
      </c>
      <c r="K145" s="98">
        <v>1.4985974129200521</v>
      </c>
      <c r="L145" s="98">
        <v>1.7971856506726276</v>
      </c>
      <c r="M145" s="98">
        <v>1.4057450535180371</v>
      </c>
      <c r="N145" s="98">
        <v>1.3229320605590762</v>
      </c>
      <c r="O145" s="98">
        <v>1.2982995796544676</v>
      </c>
      <c r="P145" s="98">
        <v>2.4747861415053487</v>
      </c>
      <c r="Q145" s="98">
        <v>3.26025081888822</v>
      </c>
      <c r="R145" s="98">
        <v>2.6559266187508985</v>
      </c>
      <c r="S145" s="98">
        <v>2.1380015375533468</v>
      </c>
      <c r="T145" s="98">
        <v>1.8019340322289976</v>
      </c>
      <c r="U145" s="98">
        <v>2.5403370548701898</v>
      </c>
      <c r="V145" s="98">
        <v>2.4197294647008984</v>
      </c>
      <c r="W145" s="98">
        <v>1.7341230328341186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0.15438193321675883</v>
      </c>
      <c r="D146" s="122">
        <f t="shared" si="53"/>
        <v>0.1614929192897524</v>
      </c>
      <c r="E146" s="122">
        <f t="shared" si="53"/>
        <v>0.45601967320186604</v>
      </c>
      <c r="F146" s="122">
        <f t="shared" si="53"/>
        <v>0.39447912328005014</v>
      </c>
      <c r="G146" s="122">
        <f t="shared" si="53"/>
        <v>0.44287171771202161</v>
      </c>
      <c r="H146" s="122">
        <f t="shared" si="53"/>
        <v>0.55254155555755358</v>
      </c>
      <c r="I146" s="122">
        <f t="shared" si="53"/>
        <v>0.26246774863052569</v>
      </c>
      <c r="J146" s="122">
        <f t="shared" si="53"/>
        <v>0.24448217936711616</v>
      </c>
      <c r="K146" s="122">
        <f t="shared" si="53"/>
        <v>0.2969463365164709</v>
      </c>
      <c r="L146" s="122">
        <f t="shared" si="53"/>
        <v>0.30497366428170436</v>
      </c>
      <c r="M146" s="122">
        <f t="shared" si="53"/>
        <v>0.28095214501041282</v>
      </c>
      <c r="N146" s="122">
        <f t="shared" si="53"/>
        <v>0.27755886663933504</v>
      </c>
      <c r="O146" s="122">
        <f t="shared" si="53"/>
        <v>0.18690399665955262</v>
      </c>
      <c r="P146" s="122">
        <f t="shared" si="53"/>
        <v>0.11835175992836801</v>
      </c>
      <c r="Q146" s="122">
        <f t="shared" si="53"/>
        <v>0.18559383737645777</v>
      </c>
      <c r="R146" s="122">
        <f t="shared" si="53"/>
        <v>0.64436511026882526</v>
      </c>
      <c r="S146" s="122">
        <f t="shared" si="53"/>
        <v>0.62374105862425289</v>
      </c>
      <c r="T146" s="122">
        <f t="shared" si="53"/>
        <v>0.49506873428122594</v>
      </c>
      <c r="U146" s="122">
        <f t="shared" si="53"/>
        <v>0.52135510693580678</v>
      </c>
      <c r="V146" s="122">
        <f t="shared" si="53"/>
        <v>0.55224202547100576</v>
      </c>
      <c r="W146" s="122">
        <f t="shared" si="53"/>
        <v>0.46548292874070635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0.15438193321675883</v>
      </c>
      <c r="D147" s="98">
        <v>0.1614929192897524</v>
      </c>
      <c r="E147" s="98">
        <v>0.45601967320186604</v>
      </c>
      <c r="F147" s="98">
        <v>0.39447912328005014</v>
      </c>
      <c r="G147" s="98">
        <v>0.44287171771202161</v>
      </c>
      <c r="H147" s="98">
        <v>0.55254155555755358</v>
      </c>
      <c r="I147" s="98">
        <v>0.26246774863052569</v>
      </c>
      <c r="J147" s="98">
        <v>0.24448217936711616</v>
      </c>
      <c r="K147" s="98">
        <v>0.2969463365164709</v>
      </c>
      <c r="L147" s="98">
        <v>0.30497366428170436</v>
      </c>
      <c r="M147" s="98">
        <v>0.28095214501041282</v>
      </c>
      <c r="N147" s="98">
        <v>0.27755886663933504</v>
      </c>
      <c r="O147" s="98">
        <v>0.18690399665955262</v>
      </c>
      <c r="P147" s="98">
        <v>0.11835175992836801</v>
      </c>
      <c r="Q147" s="98">
        <v>0.18559383737645777</v>
      </c>
      <c r="R147" s="98">
        <v>0.64436511026882526</v>
      </c>
      <c r="S147" s="98">
        <v>0.62374105862425289</v>
      </c>
      <c r="T147" s="98">
        <v>0.49506873428122594</v>
      </c>
      <c r="U147" s="98">
        <v>0.52135510693580678</v>
      </c>
      <c r="V147" s="98">
        <v>0.55224202547100576</v>
      </c>
      <c r="W147" s="98">
        <v>0.46548292874070635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1.0735780761435467</v>
      </c>
      <c r="D148" s="122">
        <v>1.3489632659776796</v>
      </c>
      <c r="E148" s="122">
        <v>1.7040318824808887</v>
      </c>
      <c r="F148" s="122">
        <v>1.8623201114328971</v>
      </c>
      <c r="G148" s="122">
        <v>1.9448381444184113</v>
      </c>
      <c r="H148" s="122">
        <v>2.2868105472243925</v>
      </c>
      <c r="I148" s="122">
        <v>1.7312201247955323</v>
      </c>
      <c r="J148" s="122">
        <v>1.4371974743972089</v>
      </c>
      <c r="K148" s="122">
        <v>1.2001137787980714</v>
      </c>
      <c r="L148" s="122">
        <v>1.4284596038742048</v>
      </c>
      <c r="M148" s="122">
        <v>1.3942255503128138</v>
      </c>
      <c r="N148" s="122">
        <v>1.3661626361097166</v>
      </c>
      <c r="O148" s="122">
        <v>1.5259322556011776</v>
      </c>
      <c r="P148" s="122">
        <v>3.1782708723237416</v>
      </c>
      <c r="Q148" s="122">
        <v>4.126601099895403</v>
      </c>
      <c r="R148" s="122">
        <v>3.6465596152939215</v>
      </c>
      <c r="S148" s="122">
        <v>3.0740258250752008</v>
      </c>
      <c r="T148" s="122">
        <v>2.5893385920530951</v>
      </c>
      <c r="U148" s="122">
        <v>3.6590857388803517</v>
      </c>
      <c r="V148" s="122">
        <v>3.5901185638469735</v>
      </c>
      <c r="W148" s="122">
        <v>2.7181411139638616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0.64334126785095658</v>
      </c>
      <c r="D149" s="98">
        <v>0.99417569302501463</v>
      </c>
      <c r="E149" s="98">
        <v>1.444025498927622</v>
      </c>
      <c r="F149" s="98">
        <v>1.3796115123110213</v>
      </c>
      <c r="G149" s="98">
        <v>1.0466945928778189</v>
      </c>
      <c r="H149" s="98">
        <v>1.2871545960641555</v>
      </c>
      <c r="I149" s="98">
        <v>0.78806065395920522</v>
      </c>
      <c r="J149" s="98">
        <v>0.63988068629966888</v>
      </c>
      <c r="K149" s="98">
        <v>0.62591695203592168</v>
      </c>
      <c r="L149" s="98">
        <v>0.81066194970417926</v>
      </c>
      <c r="M149" s="98">
        <v>0.74002973682212536</v>
      </c>
      <c r="N149" s="98">
        <v>0.68951295113236</v>
      </c>
      <c r="O149" s="98">
        <v>0.81586362538693058</v>
      </c>
      <c r="P149" s="98">
        <v>1.9420221515615221</v>
      </c>
      <c r="Q149" s="98">
        <v>2.0702215524845906</v>
      </c>
      <c r="R149" s="98">
        <v>2.0081089058494261</v>
      </c>
      <c r="S149" s="98">
        <v>1.5401012336959305</v>
      </c>
      <c r="T149" s="98">
        <v>1.0992766151733731</v>
      </c>
      <c r="U149" s="98">
        <v>1.2152003443350694</v>
      </c>
      <c r="V149" s="98">
        <v>1.1919720078854723</v>
      </c>
      <c r="W149" s="98">
        <v>1.2828139395924325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6.4547931413383821E-4</v>
      </c>
      <c r="E150" s="98">
        <v>2.8309164329426168E-3</v>
      </c>
      <c r="F150" s="98">
        <v>2.1574853952739501E-3</v>
      </c>
      <c r="G150" s="98">
        <v>1.3615857567447461E-3</v>
      </c>
      <c r="H150" s="98">
        <v>1.2233460703667111E-3</v>
      </c>
      <c r="I150" s="98">
        <v>3.6421930085152937E-3</v>
      </c>
      <c r="J150" s="98">
        <v>4.462068280435709E-3</v>
      </c>
      <c r="K150" s="98">
        <v>3.5358279810736451E-3</v>
      </c>
      <c r="L150" s="98">
        <v>2.5404720731047347E-3</v>
      </c>
      <c r="M150" s="98">
        <v>0</v>
      </c>
      <c r="N150" s="98">
        <v>2.5105634298685899E-3</v>
      </c>
      <c r="O150" s="98">
        <v>5.0960218020094233E-3</v>
      </c>
      <c r="P150" s="98">
        <v>1.0756149394108282E-2</v>
      </c>
      <c r="Q150" s="98">
        <v>2.3628227879436688E-2</v>
      </c>
      <c r="R150" s="98">
        <v>1.6545862744667975E-2</v>
      </c>
      <c r="S150" s="98">
        <v>1.0263822319208502E-2</v>
      </c>
      <c r="T150" s="98">
        <v>4.2328522485632503E-3</v>
      </c>
      <c r="U150" s="98">
        <v>2.6621061509480297E-3</v>
      </c>
      <c r="V150" s="98">
        <v>8.9385019134347425E-3</v>
      </c>
      <c r="W150" s="98">
        <v>1.3125721410035146E-2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9.8896896117407583E-5</v>
      </c>
      <c r="E151" s="101">
        <v>2.8569086487505667E-4</v>
      </c>
      <c r="F151" s="101">
        <v>2.842921239229535E-4</v>
      </c>
      <c r="G151" s="101">
        <v>1.7886342714109672E-4</v>
      </c>
      <c r="H151" s="101">
        <v>2.084968942768984E-4</v>
      </c>
      <c r="I151" s="101">
        <v>5.3518611363471524E-4</v>
      </c>
      <c r="J151" s="101">
        <v>6.2305547418048792E-4</v>
      </c>
      <c r="K151" s="101">
        <v>4.7096158862896837E-4</v>
      </c>
      <c r="L151" s="101">
        <v>3.2605037349448771E-4</v>
      </c>
      <c r="M151" s="101">
        <v>0</v>
      </c>
      <c r="N151" s="101">
        <v>3.1287126103923579E-4</v>
      </c>
      <c r="O151" s="101">
        <v>4.3600281551194492E-4</v>
      </c>
      <c r="P151" s="101">
        <v>1.5023203670229749E-3</v>
      </c>
      <c r="Q151" s="101">
        <v>1.1303472761632195E-3</v>
      </c>
      <c r="R151" s="101">
        <v>1.0217319871871167E-3</v>
      </c>
      <c r="S151" s="101">
        <v>9.4171112293157521E-4</v>
      </c>
      <c r="T151" s="101">
        <v>4.2164456323392916E-4</v>
      </c>
      <c r="U151" s="101">
        <v>3.1257136177357457E-4</v>
      </c>
      <c r="V151" s="101">
        <v>8.6392528074216983E-4</v>
      </c>
      <c r="W151" s="101">
        <v>1.0871328803943195E-3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5.465824180164306E-4</v>
      </c>
      <c r="E152" s="104">
        <v>2.5452255680675604E-3</v>
      </c>
      <c r="F152" s="104">
        <v>1.8731932713509966E-3</v>
      </c>
      <c r="G152" s="104">
        <v>1.1827223296036493E-3</v>
      </c>
      <c r="H152" s="104">
        <v>1.0148491760898126E-3</v>
      </c>
      <c r="I152" s="104">
        <v>3.1070068948805783E-3</v>
      </c>
      <c r="J152" s="104">
        <v>3.8390128062552207E-3</v>
      </c>
      <c r="K152" s="104">
        <v>3.0648663924446769E-3</v>
      </c>
      <c r="L152" s="104">
        <v>2.2144216996102472E-3</v>
      </c>
      <c r="M152" s="104">
        <v>0</v>
      </c>
      <c r="N152" s="104">
        <v>2.1976921688293539E-3</v>
      </c>
      <c r="O152" s="104">
        <v>4.6600189864974785E-3</v>
      </c>
      <c r="P152" s="104">
        <v>9.2538290270853078E-3</v>
      </c>
      <c r="Q152" s="104">
        <v>2.2497880603273467E-2</v>
      </c>
      <c r="R152" s="104">
        <v>1.5524130757480856E-2</v>
      </c>
      <c r="S152" s="104">
        <v>9.3221111962769262E-3</v>
      </c>
      <c r="T152" s="104">
        <v>3.8112076853293211E-3</v>
      </c>
      <c r="U152" s="104">
        <v>2.3495347891744553E-3</v>
      </c>
      <c r="V152" s="104">
        <v>8.0745766326925719E-3</v>
      </c>
      <c r="W152" s="104">
        <v>1.2038588529640827E-2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0.39309898051930103</v>
      </c>
      <c r="D153" s="101">
        <v>0.32100503278704662</v>
      </c>
      <c r="E153" s="101">
        <v>0.21828299484590635</v>
      </c>
      <c r="F153" s="101">
        <v>0.41458874665882622</v>
      </c>
      <c r="G153" s="101">
        <v>0.79958056686224588</v>
      </c>
      <c r="H153" s="101">
        <v>0.85466401254324886</v>
      </c>
      <c r="I153" s="101">
        <v>0.65384080834039626</v>
      </c>
      <c r="J153" s="101">
        <v>0.46904502629048989</v>
      </c>
      <c r="K153" s="101">
        <v>0.33474860323206923</v>
      </c>
      <c r="L153" s="101">
        <v>0.44019599827321165</v>
      </c>
      <c r="M153" s="101">
        <v>0.57527928075632195</v>
      </c>
      <c r="N153" s="101">
        <v>0.49843811300273294</v>
      </c>
      <c r="O153" s="101">
        <v>0.45860424169864494</v>
      </c>
      <c r="P153" s="101">
        <v>0.56022113940784346</v>
      </c>
      <c r="Q153" s="101">
        <v>1.1903943757505746</v>
      </c>
      <c r="R153" s="101">
        <v>0.8050732347913836</v>
      </c>
      <c r="S153" s="101">
        <v>0.83826487492618662</v>
      </c>
      <c r="T153" s="101">
        <v>0.97506955211987689</v>
      </c>
      <c r="U153" s="101">
        <v>1.5292839875851447</v>
      </c>
      <c r="V153" s="101">
        <v>1.4611455646881755</v>
      </c>
      <c r="W153" s="101">
        <v>0.8297032848243463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3.7137827773289195E-2</v>
      </c>
      <c r="D154" s="104">
        <v>3.3137060851484573E-2</v>
      </c>
      <c r="E154" s="104">
        <v>3.8892472274417757E-2</v>
      </c>
      <c r="F154" s="104">
        <v>6.5962367067775626E-2</v>
      </c>
      <c r="G154" s="104">
        <v>9.7201398921601512E-2</v>
      </c>
      <c r="H154" s="104">
        <v>0.14376859254662122</v>
      </c>
      <c r="I154" s="104">
        <v>0.28567646948741537</v>
      </c>
      <c r="J154" s="104">
        <v>0.32380969352661443</v>
      </c>
      <c r="K154" s="104">
        <v>0.23591239554900667</v>
      </c>
      <c r="L154" s="104">
        <v>0.17506118382370925</v>
      </c>
      <c r="M154" s="104">
        <v>7.891653273436651E-2</v>
      </c>
      <c r="N154" s="104">
        <v>0.1757010085447549</v>
      </c>
      <c r="O154" s="104">
        <v>0.2463683667135928</v>
      </c>
      <c r="P154" s="104">
        <v>0.6652714319602675</v>
      </c>
      <c r="Q154" s="104">
        <v>0.84235694378080106</v>
      </c>
      <c r="R154" s="104">
        <v>0.81683161190844356</v>
      </c>
      <c r="S154" s="104">
        <v>0.68539589413387503</v>
      </c>
      <c r="T154" s="104">
        <v>0.51075957251128212</v>
      </c>
      <c r="U154" s="104">
        <v>0.91193930080918961</v>
      </c>
      <c r="V154" s="104">
        <v>0.928062489359891</v>
      </c>
      <c r="W154" s="104">
        <v>0.59249816813704803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1.1434660809310404E-2</v>
      </c>
      <c r="D155" s="98">
        <v>4.5998592016898389E-3</v>
      </c>
      <c r="E155" s="98">
        <v>3.4688757383327935E-3</v>
      </c>
      <c r="F155" s="98">
        <v>7.8268953100315355E-3</v>
      </c>
      <c r="G155" s="98">
        <v>1.1488615637866788E-2</v>
      </c>
      <c r="H155" s="98">
        <v>2.2549723365948602E-2</v>
      </c>
      <c r="I155" s="98">
        <v>3.8423337616248873E-2</v>
      </c>
      <c r="J155" s="98">
        <v>4.1265783677907113E-2</v>
      </c>
      <c r="K155" s="98">
        <v>2.8540914079405909E-2</v>
      </c>
      <c r="L155" s="98">
        <v>2.0518985369294227E-2</v>
      </c>
      <c r="M155" s="98">
        <v>1.2787797455577832E-2</v>
      </c>
      <c r="N155" s="98">
        <v>2.0650202590612433E-2</v>
      </c>
      <c r="O155" s="98">
        <v>1.9266012602601225E-2</v>
      </c>
      <c r="P155" s="98">
        <v>9.2140830256611961E-2</v>
      </c>
      <c r="Q155" s="98">
        <v>3.4442006068012357E-2</v>
      </c>
      <c r="R155" s="98">
        <v>4.5807279405598325E-2</v>
      </c>
      <c r="S155" s="98">
        <v>6.2866121000490702E-2</v>
      </c>
      <c r="T155" s="98">
        <v>5.1961240940494646E-2</v>
      </c>
      <c r="U155" s="98">
        <v>0.11380327745189187</v>
      </c>
      <c r="V155" s="98">
        <v>9.511863088455641E-2</v>
      </c>
      <c r="W155" s="98">
        <v>4.9110435888732665E-2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2.5703166963978789E-2</v>
      </c>
      <c r="D156" s="98">
        <v>2.8537201649794734E-2</v>
      </c>
      <c r="E156" s="98">
        <v>3.5423596536084963E-2</v>
      </c>
      <c r="F156" s="98">
        <v>5.8135471757744091E-2</v>
      </c>
      <c r="G156" s="98">
        <v>8.5712783283734731E-2</v>
      </c>
      <c r="H156" s="98">
        <v>0.12121886918067261</v>
      </c>
      <c r="I156" s="98">
        <v>0.24725313187116649</v>
      </c>
      <c r="J156" s="98">
        <v>0.28254390984870731</v>
      </c>
      <c r="K156" s="98">
        <v>0.20737148146960077</v>
      </c>
      <c r="L156" s="98">
        <v>0.15454219845441503</v>
      </c>
      <c r="M156" s="98">
        <v>6.6128735278788681E-2</v>
      </c>
      <c r="N156" s="98">
        <v>0.15505080595414247</v>
      </c>
      <c r="O156" s="98">
        <v>0.22710235411099158</v>
      </c>
      <c r="P156" s="98">
        <v>0.57313060170365548</v>
      </c>
      <c r="Q156" s="98">
        <v>0.80791493771278866</v>
      </c>
      <c r="R156" s="98">
        <v>0.77102433250284519</v>
      </c>
      <c r="S156" s="98">
        <v>0.62252977313338431</v>
      </c>
      <c r="T156" s="98">
        <v>0.45879833157078748</v>
      </c>
      <c r="U156" s="98">
        <v>0.79813602335729772</v>
      </c>
      <c r="V156" s="98">
        <v>0.83294385847533459</v>
      </c>
      <c r="W156" s="98">
        <v>0.54338773224831538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0.53996969011621154</v>
      </c>
      <c r="D157" s="122">
        <v>0.6960402218275088</v>
      </c>
      <c r="E157" s="122">
        <v>0.93062948809036328</v>
      </c>
      <c r="F157" s="122">
        <v>1.0295849250819542</v>
      </c>
      <c r="G157" s="122">
        <v>1.0913223963447836</v>
      </c>
      <c r="H157" s="122">
        <v>1.4322385777846574</v>
      </c>
      <c r="I157" s="122">
        <v>1.1431980046656542</v>
      </c>
      <c r="J157" s="122">
        <v>0.96562963313303518</v>
      </c>
      <c r="K157" s="122">
        <v>0.79120837392518961</v>
      </c>
      <c r="L157" s="122">
        <v>0.90191348552583239</v>
      </c>
      <c r="M157" s="122">
        <v>0.78136645903846591</v>
      </c>
      <c r="N157" s="122">
        <v>0.78196371498595318</v>
      </c>
      <c r="O157" s="122">
        <v>0.78765289580510933</v>
      </c>
      <c r="P157" s="122">
        <v>1.8330004483757507</v>
      </c>
      <c r="Q157" s="122">
        <v>2.4833033334082817</v>
      </c>
      <c r="R157" s="122">
        <v>2.1659952920613597</v>
      </c>
      <c r="S157" s="122">
        <v>1.7831407146778209</v>
      </c>
      <c r="T157" s="122">
        <v>1.5575494110882406</v>
      </c>
      <c r="U157" s="122">
        <v>2.0667579981638622</v>
      </c>
      <c r="V157" s="122">
        <v>2.0014390970260045</v>
      </c>
      <c r="W157" s="122">
        <v>1.5012217256897067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0.1357334686477242</v>
      </c>
      <c r="D158" s="98">
        <v>0.23760600334114301</v>
      </c>
      <c r="E158" s="98">
        <v>0.30811570088571538</v>
      </c>
      <c r="F158" s="98">
        <v>0.34737213211781176</v>
      </c>
      <c r="G158" s="98">
        <v>0.32664294357709134</v>
      </c>
      <c r="H158" s="98">
        <v>0.3378417998580413</v>
      </c>
      <c r="I158" s="98">
        <v>0.28793954723484855</v>
      </c>
      <c r="J158" s="98">
        <v>0.24460871391326736</v>
      </c>
      <c r="K158" s="98">
        <v>0.23597175470536266</v>
      </c>
      <c r="L158" s="98">
        <v>0.27959213302188851</v>
      </c>
      <c r="M158" s="98">
        <v>0.25720215338510538</v>
      </c>
      <c r="N158" s="98">
        <v>0.23020096842139062</v>
      </c>
      <c r="O158" s="98">
        <v>0.22909853364567592</v>
      </c>
      <c r="P158" s="98">
        <v>0.49425107653144379</v>
      </c>
      <c r="Q158" s="98">
        <v>0.58832052963561721</v>
      </c>
      <c r="R158" s="98">
        <v>0.60009257518541581</v>
      </c>
      <c r="S158" s="98">
        <v>0.52140930498881932</v>
      </c>
      <c r="T158" s="98">
        <v>0.38127164324103424</v>
      </c>
      <c r="U158" s="98">
        <v>0.411904493619698</v>
      </c>
      <c r="V158" s="98">
        <v>0.36556817786081769</v>
      </c>
      <c r="W158" s="98">
        <v>0.38729067069745182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0.40423622146848731</v>
      </c>
      <c r="D159" s="33">
        <v>0.45843421848636579</v>
      </c>
      <c r="E159" s="33">
        <v>0.62251378720464789</v>
      </c>
      <c r="F159" s="33">
        <v>0.68221279296414239</v>
      </c>
      <c r="G159" s="33">
        <v>0.76467945276769211</v>
      </c>
      <c r="H159" s="33">
        <v>1.0943967779266162</v>
      </c>
      <c r="I159" s="33">
        <v>0.85525845743080564</v>
      </c>
      <c r="J159" s="33">
        <v>0.72102091921976785</v>
      </c>
      <c r="K159" s="33">
        <v>0.55523661921982692</v>
      </c>
      <c r="L159" s="33">
        <v>0.62232135250394383</v>
      </c>
      <c r="M159" s="33">
        <v>0.52416430565336058</v>
      </c>
      <c r="N159" s="33">
        <v>0.55176274656456259</v>
      </c>
      <c r="O159" s="33">
        <v>0.55855436215943344</v>
      </c>
      <c r="P159" s="33">
        <v>1.3387493718443069</v>
      </c>
      <c r="Q159" s="33">
        <v>1.8949828037726644</v>
      </c>
      <c r="R159" s="33">
        <v>1.5659027168759438</v>
      </c>
      <c r="S159" s="33">
        <v>1.2617314096890015</v>
      </c>
      <c r="T159" s="33">
        <v>1.1762777678472063</v>
      </c>
      <c r="U159" s="33">
        <v>1.6548535045441644</v>
      </c>
      <c r="V159" s="33">
        <v>1.6358709191651868</v>
      </c>
      <c r="W159" s="33">
        <v>1.1139310549922548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73.870251748583073</v>
      </c>
      <c r="D161" s="117">
        <f t="shared" si="54"/>
        <v>42.020757452889256</v>
      </c>
      <c r="E161" s="117">
        <f t="shared" si="54"/>
        <v>58.816949522504778</v>
      </c>
      <c r="F161" s="117">
        <f t="shared" si="54"/>
        <v>71.775474115222408</v>
      </c>
      <c r="G161" s="117">
        <f t="shared" si="54"/>
        <v>87.56533517177678</v>
      </c>
      <c r="H161" s="117">
        <f t="shared" si="54"/>
        <v>127.15097119657541</v>
      </c>
      <c r="I161" s="117">
        <f t="shared" si="54"/>
        <v>70.725935014910377</v>
      </c>
      <c r="J161" s="117">
        <f t="shared" si="54"/>
        <v>56.949364464852657</v>
      </c>
      <c r="K161" s="117">
        <f t="shared" si="54"/>
        <v>53.544126048274968</v>
      </c>
      <c r="L161" s="117">
        <f t="shared" si="54"/>
        <v>72.513687168368904</v>
      </c>
      <c r="M161" s="117">
        <f t="shared" si="54"/>
        <v>43.676295847047285</v>
      </c>
      <c r="N161" s="117">
        <f t="shared" si="54"/>
        <v>37.572756136096721</v>
      </c>
      <c r="O161" s="117">
        <f t="shared" si="54"/>
        <v>0</v>
      </c>
      <c r="P161" s="117">
        <f t="shared" si="54"/>
        <v>5.1624843277540879E-4</v>
      </c>
      <c r="Q161" s="117">
        <f t="shared" si="54"/>
        <v>3.8918460601176393E-4</v>
      </c>
      <c r="R161" s="117">
        <f t="shared" ref="R161:V161" si="55">R162+R164+R166+R175</f>
        <v>23.054198964089977</v>
      </c>
      <c r="S161" s="117">
        <f t="shared" si="55"/>
        <v>35.777017666495929</v>
      </c>
      <c r="T161" s="117">
        <f t="shared" si="55"/>
        <v>62.167604612184398</v>
      </c>
      <c r="U161" s="117">
        <f t="shared" si="55"/>
        <v>64.006657177601113</v>
      </c>
      <c r="V161" s="117">
        <f t="shared" si="55"/>
        <v>52.318172793695197</v>
      </c>
      <c r="W161" s="117">
        <f t="shared" ref="W161" si="56">W162+W164+W166+W175</f>
        <v>27.337410433405481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51.273048190055604</v>
      </c>
      <c r="D162" s="122">
        <f t="shared" si="57"/>
        <v>28.570142382573906</v>
      </c>
      <c r="E162" s="122">
        <f t="shared" si="57"/>
        <v>39.445576553573062</v>
      </c>
      <c r="F162" s="122">
        <f t="shared" si="57"/>
        <v>49.605673411968425</v>
      </c>
      <c r="G162" s="122">
        <f t="shared" si="57"/>
        <v>61.15412943478006</v>
      </c>
      <c r="H162" s="122">
        <f t="shared" si="57"/>
        <v>91.077623511871053</v>
      </c>
      <c r="I162" s="122">
        <f t="shared" si="57"/>
        <v>50.964609540408951</v>
      </c>
      <c r="J162" s="122">
        <f t="shared" si="57"/>
        <v>40.015445720336658</v>
      </c>
      <c r="K162" s="122">
        <f t="shared" si="57"/>
        <v>36.651238383014139</v>
      </c>
      <c r="L162" s="122">
        <f t="shared" si="57"/>
        <v>52.615344468849749</v>
      </c>
      <c r="M162" s="122">
        <f t="shared" si="57"/>
        <v>31.486710803285877</v>
      </c>
      <c r="N162" s="122">
        <f t="shared" si="57"/>
        <v>26.757120022772192</v>
      </c>
      <c r="O162" s="122">
        <f t="shared" si="57"/>
        <v>0</v>
      </c>
      <c r="P162" s="122">
        <f t="shared" si="57"/>
        <v>3.6404129822039348E-4</v>
      </c>
      <c r="Q162" s="122">
        <f t="shared" si="57"/>
        <v>2.4769366732576941E-4</v>
      </c>
      <c r="R162" s="122">
        <f t="shared" si="57"/>
        <v>14.021899908387763</v>
      </c>
      <c r="S162" s="122">
        <f t="shared" si="57"/>
        <v>22.753664059180679</v>
      </c>
      <c r="T162" s="122">
        <f t="shared" si="57"/>
        <v>42.903751875198452</v>
      </c>
      <c r="U162" s="122">
        <f t="shared" si="57"/>
        <v>43.601998089184725</v>
      </c>
      <c r="V162" s="122">
        <f t="shared" si="57"/>
        <v>34.874393531048931</v>
      </c>
      <c r="W162" s="122">
        <f t="shared" si="57"/>
        <v>16.491507126388534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51.273048190055604</v>
      </c>
      <c r="D163" s="33">
        <v>28.570142382573906</v>
      </c>
      <c r="E163" s="33">
        <v>39.445576553573062</v>
      </c>
      <c r="F163" s="33">
        <v>49.605673411968425</v>
      </c>
      <c r="G163" s="33">
        <v>61.15412943478006</v>
      </c>
      <c r="H163" s="33">
        <v>91.077623511871053</v>
      </c>
      <c r="I163" s="33">
        <v>50.964609540408951</v>
      </c>
      <c r="J163" s="33">
        <v>40.015445720336658</v>
      </c>
      <c r="K163" s="33">
        <v>36.651238383014139</v>
      </c>
      <c r="L163" s="33">
        <v>52.615344468849749</v>
      </c>
      <c r="M163" s="33">
        <v>31.486710803285877</v>
      </c>
      <c r="N163" s="33">
        <v>26.757120022772192</v>
      </c>
      <c r="O163" s="33">
        <v>0</v>
      </c>
      <c r="P163" s="33">
        <v>3.6404129822039348E-4</v>
      </c>
      <c r="Q163" s="33">
        <v>2.4769366732576941E-4</v>
      </c>
      <c r="R163" s="33">
        <v>14.021899908387763</v>
      </c>
      <c r="S163" s="33">
        <v>22.753664059180679</v>
      </c>
      <c r="T163" s="33">
        <v>42.903751875198452</v>
      </c>
      <c r="U163" s="33">
        <v>43.601998089184725</v>
      </c>
      <c r="V163" s="33">
        <v>34.874393531048931</v>
      </c>
      <c r="W163" s="33">
        <v>16.491507126388534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1.9731788081952735</v>
      </c>
      <c r="D164" s="122">
        <f t="shared" si="58"/>
        <v>0.98449276614927783</v>
      </c>
      <c r="E164" s="122">
        <f t="shared" si="58"/>
        <v>2.8553461973551157</v>
      </c>
      <c r="F164" s="122">
        <f t="shared" si="58"/>
        <v>2.656642592978665</v>
      </c>
      <c r="G164" s="122">
        <f t="shared" si="58"/>
        <v>3.344414952853731</v>
      </c>
      <c r="H164" s="122">
        <f t="shared" si="58"/>
        <v>4.2010098599834667</v>
      </c>
      <c r="I164" s="122">
        <f t="shared" si="58"/>
        <v>1.6460978496069334</v>
      </c>
      <c r="J164" s="122">
        <f t="shared" si="58"/>
        <v>1.5628063258845861</v>
      </c>
      <c r="K164" s="122">
        <f t="shared" si="58"/>
        <v>2.1910166577577828</v>
      </c>
      <c r="L164" s="122">
        <f t="shared" si="58"/>
        <v>2.2939898444125291</v>
      </c>
      <c r="M164" s="122">
        <f t="shared" si="58"/>
        <v>1.3778933844863777</v>
      </c>
      <c r="N164" s="122">
        <f t="shared" si="58"/>
        <v>1.2099508118561335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0.51598248670506952</v>
      </c>
      <c r="S164" s="122">
        <f t="shared" si="58"/>
        <v>0.86996399791003909</v>
      </c>
      <c r="T164" s="122">
        <f t="shared" si="58"/>
        <v>1.5403254354521205</v>
      </c>
      <c r="U164" s="122">
        <f t="shared" si="58"/>
        <v>0.99754421724754117</v>
      </c>
      <c r="V164" s="122">
        <f t="shared" si="58"/>
        <v>0.93091631823326382</v>
      </c>
      <c r="W164" s="122">
        <f t="shared" si="58"/>
        <v>0.6614485271775048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1.9731788081952735</v>
      </c>
      <c r="D165" s="98">
        <v>0.98449276614927783</v>
      </c>
      <c r="E165" s="98">
        <v>2.8553461973551157</v>
      </c>
      <c r="F165" s="98">
        <v>2.656642592978665</v>
      </c>
      <c r="G165" s="98">
        <v>3.344414952853731</v>
      </c>
      <c r="H165" s="98">
        <v>4.2010098599834667</v>
      </c>
      <c r="I165" s="98">
        <v>1.6460978496069334</v>
      </c>
      <c r="J165" s="98">
        <v>1.5628063258845861</v>
      </c>
      <c r="K165" s="98">
        <v>2.1910166577577828</v>
      </c>
      <c r="L165" s="98">
        <v>2.2939898444125291</v>
      </c>
      <c r="M165" s="98">
        <v>1.3778933844863777</v>
      </c>
      <c r="N165" s="98">
        <v>1.2099508118561335</v>
      </c>
      <c r="O165" s="98">
        <v>0</v>
      </c>
      <c r="P165" s="98">
        <v>0</v>
      </c>
      <c r="Q165" s="98">
        <v>0</v>
      </c>
      <c r="R165" s="98">
        <v>0.51598248670506952</v>
      </c>
      <c r="S165" s="98">
        <v>0.86996399791003909</v>
      </c>
      <c r="T165" s="98">
        <v>1.5403254354521205</v>
      </c>
      <c r="U165" s="98">
        <v>0.99754421724754117</v>
      </c>
      <c r="V165" s="98">
        <v>0.93091631823326382</v>
      </c>
      <c r="W165" s="98">
        <v>0.6614485271775048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13.722253223384874</v>
      </c>
      <c r="D166" s="122">
        <v>8.2231610552990055</v>
      </c>
      <c r="E166" s="122">
        <v>10.682157619063519</v>
      </c>
      <c r="F166" s="122">
        <v>12.566054574208644</v>
      </c>
      <c r="G166" s="122">
        <v>14.775724561251758</v>
      </c>
      <c r="H166" s="122">
        <v>19.598023245895366</v>
      </c>
      <c r="I166" s="122">
        <v>10.910556054830995</v>
      </c>
      <c r="J166" s="122">
        <v>9.1939252328769907</v>
      </c>
      <c r="K166" s="122">
        <v>8.8604692865688062</v>
      </c>
      <c r="L166" s="122">
        <v>10.791074740519759</v>
      </c>
      <c r="M166" s="122">
        <v>6.9286153886071915</v>
      </c>
      <c r="N166" s="122">
        <v>6.1089873038237812</v>
      </c>
      <c r="O166" s="122">
        <v>0</v>
      </c>
      <c r="P166" s="122">
        <v>1.0172448544138717E-4</v>
      </c>
      <c r="Q166" s="122">
        <v>9.2500922818445478E-5</v>
      </c>
      <c r="R166" s="122">
        <v>5.342796092730965</v>
      </c>
      <c r="S166" s="122">
        <v>7.691703065962284</v>
      </c>
      <c r="T166" s="122">
        <v>11.066665654618429</v>
      </c>
      <c r="U166" s="122">
        <v>12.402047176131713</v>
      </c>
      <c r="V166" s="122">
        <v>10.602261548218044</v>
      </c>
      <c r="W166" s="122">
        <v>6.5608836799153432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8.2231103665915875</v>
      </c>
      <c r="D167" s="98">
        <v>6.0604734121654245</v>
      </c>
      <c r="E167" s="98">
        <v>9.0519511011055016</v>
      </c>
      <c r="F167" s="98">
        <v>9.3092220045501595</v>
      </c>
      <c r="G167" s="98">
        <v>7.9521039077792874</v>
      </c>
      <c r="H167" s="98">
        <v>11.031114855050886</v>
      </c>
      <c r="I167" s="98">
        <v>4.9665775388454225</v>
      </c>
      <c r="J167" s="98">
        <v>4.0934523783117376</v>
      </c>
      <c r="K167" s="98">
        <v>4.6213412620497749</v>
      </c>
      <c r="L167" s="98">
        <v>6.1242544992631105</v>
      </c>
      <c r="M167" s="98">
        <v>3.6776708916642327</v>
      </c>
      <c r="N167" s="98">
        <v>3.0830928486182883</v>
      </c>
      <c r="O167" s="98">
        <v>0</v>
      </c>
      <c r="P167" s="98">
        <v>1.0172448544138717E-4</v>
      </c>
      <c r="Q167" s="98">
        <v>0</v>
      </c>
      <c r="R167" s="98">
        <v>2.9421515180144042</v>
      </c>
      <c r="S167" s="98">
        <v>3.8535001351704206</v>
      </c>
      <c r="T167" s="98">
        <v>4.6981847390245726</v>
      </c>
      <c r="U167" s="98">
        <v>4.1187368879161994</v>
      </c>
      <c r="V167" s="98">
        <v>3.5201555991490663</v>
      </c>
      <c r="W167" s="98">
        <v>3.0964578584274238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4.0019717476297957E-3</v>
      </c>
      <c r="E168" s="98">
        <v>1.7768518036554722E-2</v>
      </c>
      <c r="F168" s="98">
        <v>1.4485973368267947E-2</v>
      </c>
      <c r="G168" s="98">
        <v>1.0179474467091673E-2</v>
      </c>
      <c r="H168" s="98">
        <v>1.0301861645193358E-2</v>
      </c>
      <c r="I168" s="98">
        <v>2.2893784624953277E-2</v>
      </c>
      <c r="J168" s="98">
        <v>2.8412875962186199E-2</v>
      </c>
      <c r="K168" s="98">
        <v>2.6100839278470907E-2</v>
      </c>
      <c r="L168" s="98">
        <v>1.8986686020045912E-2</v>
      </c>
      <c r="M168" s="98">
        <v>1.3893752042385627E-4</v>
      </c>
      <c r="N168" s="98">
        <v>1.1399315032916838E-2</v>
      </c>
      <c r="O168" s="98">
        <v>0</v>
      </c>
      <c r="P168" s="98">
        <v>0</v>
      </c>
      <c r="Q168" s="98">
        <v>0</v>
      </c>
      <c r="R168" s="98">
        <v>2.428159078113612E-2</v>
      </c>
      <c r="S168" s="98">
        <v>2.5773598268234683E-2</v>
      </c>
      <c r="T168" s="98">
        <v>1.8162784193835036E-2</v>
      </c>
      <c r="U168" s="98">
        <v>8.9476345629086532E-3</v>
      </c>
      <c r="V168" s="98">
        <v>2.6368580644632485E-2</v>
      </c>
      <c r="W168" s="98">
        <v>3.1679981921751491E-2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6.1316075592792699E-4</v>
      </c>
      <c r="E169" s="101">
        <v>1.7931660667689726E-3</v>
      </c>
      <c r="F169" s="101">
        <v>1.9088185463398306E-3</v>
      </c>
      <c r="G169" s="101">
        <v>1.3372170505310565E-3</v>
      </c>
      <c r="H169" s="101">
        <v>1.7557633202265127E-3</v>
      </c>
      <c r="I169" s="101">
        <v>3.3640269999896397E-3</v>
      </c>
      <c r="J169" s="101">
        <v>3.9673973576492836E-3</v>
      </c>
      <c r="K169" s="101">
        <v>3.4765528178792937E-3</v>
      </c>
      <c r="L169" s="101">
        <v>2.4367975282219615E-3</v>
      </c>
      <c r="M169" s="101">
        <v>2.4345252803735846E-5</v>
      </c>
      <c r="N169" s="101">
        <v>1.4206046447186921E-3</v>
      </c>
      <c r="O169" s="101">
        <v>0</v>
      </c>
      <c r="P169" s="101">
        <v>0</v>
      </c>
      <c r="Q169" s="101">
        <v>0</v>
      </c>
      <c r="R169" s="101">
        <v>1.4994248643135609E-3</v>
      </c>
      <c r="S169" s="101">
        <v>2.3647412642503998E-3</v>
      </c>
      <c r="T169" s="101">
        <v>1.8092384895128601E-3</v>
      </c>
      <c r="U169" s="101">
        <v>1.0505870770722921E-3</v>
      </c>
      <c r="V169" s="101">
        <v>2.5485795781894013E-3</v>
      </c>
      <c r="W169" s="101">
        <v>2.6238824458899926E-3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3.388810991701869E-3</v>
      </c>
      <c r="E170" s="104">
        <v>1.597535196978575E-2</v>
      </c>
      <c r="F170" s="104">
        <v>1.2577154821928116E-2</v>
      </c>
      <c r="G170" s="104">
        <v>8.8422574165606168E-3</v>
      </c>
      <c r="H170" s="104">
        <v>8.5460983249668453E-3</v>
      </c>
      <c r="I170" s="104">
        <v>1.9529757624963638E-2</v>
      </c>
      <c r="J170" s="104">
        <v>2.4445478604536917E-2</v>
      </c>
      <c r="K170" s="104">
        <v>2.2624286460591614E-2</v>
      </c>
      <c r="L170" s="104">
        <v>1.6549888491823952E-2</v>
      </c>
      <c r="M170" s="104">
        <v>1.1459226762012043E-4</v>
      </c>
      <c r="N170" s="104">
        <v>9.9787103881981455E-3</v>
      </c>
      <c r="O170" s="104">
        <v>0</v>
      </c>
      <c r="P170" s="104">
        <v>0</v>
      </c>
      <c r="Q170" s="104">
        <v>0</v>
      </c>
      <c r="R170" s="104">
        <v>2.2782165916822559E-2</v>
      </c>
      <c r="S170" s="104">
        <v>2.3408857003984283E-2</v>
      </c>
      <c r="T170" s="104">
        <v>1.6353545704322178E-2</v>
      </c>
      <c r="U170" s="104">
        <v>7.8970474858363615E-3</v>
      </c>
      <c r="V170" s="104">
        <v>2.3820001066443084E-2</v>
      </c>
      <c r="W170" s="104">
        <v>2.9056099475861498E-2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5.0246447213104517</v>
      </c>
      <c r="D171" s="101">
        <v>1.9568220463901018</v>
      </c>
      <c r="E171" s="101">
        <v>1.3687659381604311</v>
      </c>
      <c r="F171" s="101">
        <v>2.7971894368507764</v>
      </c>
      <c r="G171" s="101">
        <v>6.0751254684269878</v>
      </c>
      <c r="H171" s="101">
        <v>7.3244180933565008</v>
      </c>
      <c r="I171" s="101">
        <v>4.1206131779397071</v>
      </c>
      <c r="J171" s="101">
        <v>3.0008034471576579</v>
      </c>
      <c r="K171" s="101">
        <v>2.4715215055413893</v>
      </c>
      <c r="L171" s="101">
        <v>3.3254869544655175</v>
      </c>
      <c r="M171" s="101">
        <v>2.8585439702428901</v>
      </c>
      <c r="N171" s="101">
        <v>2.2289324006550491</v>
      </c>
      <c r="O171" s="101">
        <v>0</v>
      </c>
      <c r="P171" s="101">
        <v>0</v>
      </c>
      <c r="Q171" s="101">
        <v>9.2500922818445478E-5</v>
      </c>
      <c r="R171" s="101">
        <v>1.179590286859046</v>
      </c>
      <c r="S171" s="101">
        <v>2.0974954891461954</v>
      </c>
      <c r="T171" s="101">
        <v>4.1673738194841503</v>
      </c>
      <c r="U171" s="101">
        <v>5.1833414458145839</v>
      </c>
      <c r="V171" s="101">
        <v>4.3148703132847031</v>
      </c>
      <c r="W171" s="101">
        <v>2.0026897905586547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0.4744981354828352</v>
      </c>
      <c r="D172" s="104">
        <v>0.20186362499585062</v>
      </c>
      <c r="E172" s="104">
        <v>0.24367206176103168</v>
      </c>
      <c r="F172" s="104">
        <v>0.4451571594394409</v>
      </c>
      <c r="G172" s="104">
        <v>0.73831571057839196</v>
      </c>
      <c r="H172" s="104">
        <v>1.232188435842787</v>
      </c>
      <c r="I172" s="104">
        <v>1.8004715534209135</v>
      </c>
      <c r="J172" s="104">
        <v>2.0712565314454094</v>
      </c>
      <c r="K172" s="104">
        <v>1.7415056796991712</v>
      </c>
      <c r="L172" s="104">
        <v>1.3223466007710851</v>
      </c>
      <c r="M172" s="104">
        <v>0.39226158917964538</v>
      </c>
      <c r="N172" s="104">
        <v>0.78556273951752664</v>
      </c>
      <c r="O172" s="104">
        <v>0</v>
      </c>
      <c r="P172" s="104">
        <v>0</v>
      </c>
      <c r="Q172" s="104">
        <v>0</v>
      </c>
      <c r="R172" s="104">
        <v>1.196772697076379</v>
      </c>
      <c r="S172" s="104">
        <v>1.7149338433774328</v>
      </c>
      <c r="T172" s="104">
        <v>2.1829443119158727</v>
      </c>
      <c r="U172" s="104">
        <v>3.0910212078380215</v>
      </c>
      <c r="V172" s="104">
        <v>2.7408670551396423</v>
      </c>
      <c r="W172" s="104">
        <v>1.4300560490075134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0.14609700026124856</v>
      </c>
      <c r="D173" s="98">
        <v>2.8021322020236765E-2</v>
      </c>
      <c r="E173" s="98">
        <v>2.173346289709548E-2</v>
      </c>
      <c r="F173" s="98">
        <v>5.2821004435203843E-2</v>
      </c>
      <c r="G173" s="98">
        <v>8.726443767620097E-2</v>
      </c>
      <c r="H173" s="98">
        <v>0.19326549610594176</v>
      </c>
      <c r="I173" s="98">
        <v>0.24216249413076482</v>
      </c>
      <c r="J173" s="98">
        <v>0.2639575827307758</v>
      </c>
      <c r="K173" s="98">
        <v>0.2106890731935544</v>
      </c>
      <c r="L173" s="98">
        <v>0.15499272860899663</v>
      </c>
      <c r="M173" s="98">
        <v>6.3562875588019235E-2</v>
      </c>
      <c r="N173" s="98">
        <v>9.2327470701691061E-2</v>
      </c>
      <c r="O173" s="98">
        <v>0</v>
      </c>
      <c r="P173" s="98">
        <v>0</v>
      </c>
      <c r="Q173" s="98">
        <v>0</v>
      </c>
      <c r="R173" s="98">
        <v>6.7114078986103068E-2</v>
      </c>
      <c r="S173" s="98">
        <v>0.15729775948226501</v>
      </c>
      <c r="T173" s="98">
        <v>0.22207806070758951</v>
      </c>
      <c r="U173" s="98">
        <v>0.38573657677998768</v>
      </c>
      <c r="V173" s="98">
        <v>0.28091591321753084</v>
      </c>
      <c r="W173" s="98">
        <v>0.11853315282458916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0.32840113522158665</v>
      </c>
      <c r="D174" s="33">
        <v>0.17384230297561384</v>
      </c>
      <c r="E174" s="33">
        <v>0.22193859886393619</v>
      </c>
      <c r="F174" s="33">
        <v>0.39233615500423707</v>
      </c>
      <c r="G174" s="33">
        <v>0.651051272902191</v>
      </c>
      <c r="H174" s="33">
        <v>1.0389229397368454</v>
      </c>
      <c r="I174" s="33">
        <v>1.5583090592901487</v>
      </c>
      <c r="J174" s="33">
        <v>1.8072989487146338</v>
      </c>
      <c r="K174" s="33">
        <v>1.5308166065056168</v>
      </c>
      <c r="L174" s="33">
        <v>1.1673538721620884</v>
      </c>
      <c r="M174" s="33">
        <v>0.32869871359162617</v>
      </c>
      <c r="N174" s="33">
        <v>0.69323526881583564</v>
      </c>
      <c r="O174" s="33">
        <v>0</v>
      </c>
      <c r="P174" s="33">
        <v>0</v>
      </c>
      <c r="Q174" s="33">
        <v>0</v>
      </c>
      <c r="R174" s="33">
        <v>1.1296586180902759</v>
      </c>
      <c r="S174" s="33">
        <v>1.5576360838951677</v>
      </c>
      <c r="T174" s="33">
        <v>1.9608662512082831</v>
      </c>
      <c r="U174" s="33">
        <v>2.7052846310580336</v>
      </c>
      <c r="V174" s="33">
        <v>2.4599511419221116</v>
      </c>
      <c r="W174" s="33">
        <v>1.3115228961829242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6.9017715269473268</v>
      </c>
      <c r="D175" s="122">
        <v>4.2429612488670703</v>
      </c>
      <c r="E175" s="122">
        <v>5.8338691525130795</v>
      </c>
      <c r="F175" s="122">
        <v>6.9471035360666757</v>
      </c>
      <c r="G175" s="122">
        <v>8.2910662228912244</v>
      </c>
      <c r="H175" s="122">
        <v>12.27431457882553</v>
      </c>
      <c r="I175" s="122">
        <v>7.2046715700634927</v>
      </c>
      <c r="J175" s="122">
        <v>6.1771871857544181</v>
      </c>
      <c r="K175" s="122">
        <v>5.8414017209342388</v>
      </c>
      <c r="L175" s="122">
        <v>6.8132781145868675</v>
      </c>
      <c r="M175" s="122">
        <v>3.8830762706678339</v>
      </c>
      <c r="N175" s="122">
        <v>3.496697997644616</v>
      </c>
      <c r="O175" s="122">
        <v>0</v>
      </c>
      <c r="P175" s="122">
        <v>5.0482649113628214E-5</v>
      </c>
      <c r="Q175" s="122">
        <v>4.8990015867549039E-5</v>
      </c>
      <c r="R175" s="122">
        <v>3.1735204762661811</v>
      </c>
      <c r="S175" s="122">
        <v>4.4616865434429318</v>
      </c>
      <c r="T175" s="122">
        <v>6.6568616469153925</v>
      </c>
      <c r="U175" s="122">
        <v>7.0050676950371304</v>
      </c>
      <c r="V175" s="122">
        <v>5.9106013961949522</v>
      </c>
      <c r="W175" s="122">
        <v>3.6235710999240993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1.7350863786542641</v>
      </c>
      <c r="D176" s="98">
        <v>1.4483553191711112</v>
      </c>
      <c r="E176" s="98">
        <v>1.931480198433273</v>
      </c>
      <c r="F176" s="98">
        <v>2.3437712868557301</v>
      </c>
      <c r="G176" s="98">
        <v>2.4813619076521691</v>
      </c>
      <c r="H176" s="98">
        <v>2.8955226232516313</v>
      </c>
      <c r="I176" s="98">
        <v>1.8145066799068288</v>
      </c>
      <c r="J176" s="98">
        <v>1.5649440761211202</v>
      </c>
      <c r="K176" s="98">
        <v>1.7420782508996029</v>
      </c>
      <c r="L176" s="98">
        <v>2.1122328870187355</v>
      </c>
      <c r="M176" s="98">
        <v>1.278243839257831</v>
      </c>
      <c r="N176" s="98">
        <v>1.0294544751877437</v>
      </c>
      <c r="O176" s="98">
        <v>0</v>
      </c>
      <c r="P176" s="98">
        <v>0</v>
      </c>
      <c r="Q176" s="98">
        <v>0</v>
      </c>
      <c r="R176" s="98">
        <v>0.87917875598537187</v>
      </c>
      <c r="S176" s="98">
        <v>1.3045683105178574</v>
      </c>
      <c r="T176" s="98">
        <v>1.6294841305041039</v>
      </c>
      <c r="U176" s="98">
        <v>1.3962205564828876</v>
      </c>
      <c r="V176" s="98">
        <v>1.0795059588653524</v>
      </c>
      <c r="W176" s="98">
        <v>0.93489743625467603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5.1666851482930625</v>
      </c>
      <c r="D177" s="33">
        <v>2.7946059296959591</v>
      </c>
      <c r="E177" s="33">
        <v>3.9023889540798065</v>
      </c>
      <c r="F177" s="33">
        <v>4.6033322492109461</v>
      </c>
      <c r="G177" s="33">
        <v>5.8097043152390553</v>
      </c>
      <c r="H177" s="33">
        <v>9.3787919555738988</v>
      </c>
      <c r="I177" s="33">
        <v>5.3901648901566643</v>
      </c>
      <c r="J177" s="33">
        <v>4.6122431096332974</v>
      </c>
      <c r="K177" s="33">
        <v>4.0993234700346362</v>
      </c>
      <c r="L177" s="33">
        <v>4.701045227568132</v>
      </c>
      <c r="M177" s="33">
        <v>2.6048324314100029</v>
      </c>
      <c r="N177" s="33">
        <v>2.4672435224568723</v>
      </c>
      <c r="O177" s="33">
        <v>0</v>
      </c>
      <c r="P177" s="33">
        <v>5.0482649113628214E-5</v>
      </c>
      <c r="Q177" s="33">
        <v>4.8990015867549039E-5</v>
      </c>
      <c r="R177" s="33">
        <v>2.2943417202808094</v>
      </c>
      <c r="S177" s="33">
        <v>3.157118232925074</v>
      </c>
      <c r="T177" s="33">
        <v>5.0273775164112884</v>
      </c>
      <c r="U177" s="33">
        <v>5.6088471385542427</v>
      </c>
      <c r="V177" s="33">
        <v>4.8310954373295996</v>
      </c>
      <c r="W177" s="33">
        <v>2.6886736636694235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5.0775094757188404</v>
      </c>
      <c r="D3" s="117">
        <f t="shared" si="0"/>
        <v>4.532919326545688</v>
      </c>
      <c r="E3" s="117">
        <f t="shared" si="0"/>
        <v>4.3159467506804745</v>
      </c>
      <c r="F3" s="117">
        <f t="shared" si="0"/>
        <v>10.157556656671348</v>
      </c>
      <c r="G3" s="117">
        <f t="shared" si="0"/>
        <v>7.1009821438408798</v>
      </c>
      <c r="H3" s="117">
        <f t="shared" si="0"/>
        <v>7.5342522204569882</v>
      </c>
      <c r="I3" s="117">
        <f t="shared" si="0"/>
        <v>4.7032894665683722</v>
      </c>
      <c r="J3" s="117">
        <f t="shared" si="0"/>
        <v>7.4401042757917288</v>
      </c>
      <c r="K3" s="117">
        <f t="shared" si="0"/>
        <v>5.3922296015136801</v>
      </c>
      <c r="L3" s="117">
        <f t="shared" si="0"/>
        <v>1.5400953914996973</v>
      </c>
      <c r="M3" s="117">
        <f t="shared" si="0"/>
        <v>1.8297162117750858</v>
      </c>
      <c r="N3" s="117">
        <f t="shared" si="0"/>
        <v>1.1973204859229807</v>
      </c>
      <c r="O3" s="117">
        <f t="shared" si="0"/>
        <v>0.99994625155786043</v>
      </c>
      <c r="P3" s="117">
        <f t="shared" si="0"/>
        <v>0.64290537946238324</v>
      </c>
      <c r="Q3" s="117">
        <f t="shared" si="0"/>
        <v>4.6476398974946518</v>
      </c>
      <c r="R3" s="117">
        <f t="shared" ref="R3:V3" si="1">R4+R7+R9+R19</f>
        <v>5.6355467874862475</v>
      </c>
      <c r="S3" s="117">
        <f t="shared" si="1"/>
        <v>11.19446386100222</v>
      </c>
      <c r="T3" s="117">
        <f t="shared" si="1"/>
        <v>4.6904599319927094</v>
      </c>
      <c r="U3" s="117">
        <f t="shared" si="1"/>
        <v>1.6542410688936933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3.4238832789970353</v>
      </c>
      <c r="D4" s="122">
        <f t="shared" si="3"/>
        <v>3.2077280959193373</v>
      </c>
      <c r="E4" s="122">
        <f t="shared" si="3"/>
        <v>2.9127805502685216</v>
      </c>
      <c r="F4" s="122">
        <f t="shared" si="3"/>
        <v>7.2562632768624473</v>
      </c>
      <c r="G4" s="122">
        <f t="shared" si="3"/>
        <v>4.9316183761588155</v>
      </c>
      <c r="H4" s="122">
        <f t="shared" si="3"/>
        <v>5.460849451889862</v>
      </c>
      <c r="I4" s="122">
        <f t="shared" si="3"/>
        <v>3.2988999006262918</v>
      </c>
      <c r="J4" s="122">
        <f t="shared" si="3"/>
        <v>5.3177886080420222</v>
      </c>
      <c r="K4" s="122">
        <f t="shared" si="3"/>
        <v>3.904754245774293</v>
      </c>
      <c r="L4" s="122">
        <f t="shared" si="3"/>
        <v>1.0892603138131935</v>
      </c>
      <c r="M4" s="122">
        <f t="shared" si="3"/>
        <v>1.296995144452642</v>
      </c>
      <c r="N4" s="122">
        <f t="shared" si="3"/>
        <v>0.84335706710670999</v>
      </c>
      <c r="O4" s="122">
        <f t="shared" si="3"/>
        <v>0.69233787149448189</v>
      </c>
      <c r="P4" s="122">
        <f t="shared" si="3"/>
        <v>0.4362946393313179</v>
      </c>
      <c r="Q4" s="122">
        <f t="shared" si="3"/>
        <v>3.0550388582338339</v>
      </c>
      <c r="R4" s="122">
        <f t="shared" ref="R4:V4" si="4">SUM(R5:R6)</f>
        <v>3.4241666027925239</v>
      </c>
      <c r="S4" s="122">
        <f t="shared" si="4"/>
        <v>7.8717128678106896</v>
      </c>
      <c r="T4" s="122">
        <f t="shared" si="4"/>
        <v>3.3390187265017386</v>
      </c>
      <c r="U4" s="122">
        <f t="shared" si="4"/>
        <v>1.035219730115142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3.3940424389925679</v>
      </c>
      <c r="D5" s="98">
        <v>3.180684555372594</v>
      </c>
      <c r="E5" s="98">
        <v>2.8898052269632974</v>
      </c>
      <c r="F5" s="98">
        <v>7.1991590547744186</v>
      </c>
      <c r="G5" s="98">
        <v>4.8941207745897701</v>
      </c>
      <c r="H5" s="98">
        <v>5.4210090427125985</v>
      </c>
      <c r="I5" s="98">
        <v>3.275032586915819</v>
      </c>
      <c r="J5" s="98">
        <v>5.2802559647565186</v>
      </c>
      <c r="K5" s="98">
        <v>3.8782115793243013</v>
      </c>
      <c r="L5" s="98">
        <v>1.0819286493549274</v>
      </c>
      <c r="M5" s="98">
        <v>1.288161216306182</v>
      </c>
      <c r="N5" s="98">
        <v>0.83768139671508424</v>
      </c>
      <c r="O5" s="98">
        <v>0.68761485146847501</v>
      </c>
      <c r="P5" s="98">
        <v>0.43328296604078687</v>
      </c>
      <c r="Q5" s="98">
        <v>3.0347515044858739</v>
      </c>
      <c r="R5" s="98">
        <v>3.4013797031746851</v>
      </c>
      <c r="S5" s="98">
        <v>7.8201960265327779</v>
      </c>
      <c r="T5" s="98">
        <v>3.3170285976041982</v>
      </c>
      <c r="U5" s="98">
        <v>1.0284823777368857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2.9840840004467288E-2</v>
      </c>
      <c r="D6" s="98">
        <v>2.7043540546743225E-2</v>
      </c>
      <c r="E6" s="98">
        <v>2.2975323305223973E-2</v>
      </c>
      <c r="F6" s="98">
        <v>5.7104222088028539E-2</v>
      </c>
      <c r="G6" s="98">
        <v>3.7497601569045566E-2</v>
      </c>
      <c r="H6" s="98">
        <v>3.9840409177263073E-2</v>
      </c>
      <c r="I6" s="98">
        <v>2.3867313710472914E-2</v>
      </c>
      <c r="J6" s="98">
        <v>3.7532643285504097E-2</v>
      </c>
      <c r="K6" s="98">
        <v>2.6542666449991811E-2</v>
      </c>
      <c r="L6" s="98">
        <v>7.3316644582662426E-3</v>
      </c>
      <c r="M6" s="98">
        <v>8.8339281464600069E-3</v>
      </c>
      <c r="N6" s="98">
        <v>5.6756703916258011E-3</v>
      </c>
      <c r="O6" s="98">
        <v>4.7230200260068526E-3</v>
      </c>
      <c r="P6" s="98">
        <v>3.0116732905310362E-3</v>
      </c>
      <c r="Q6" s="98">
        <v>2.0287353747960091E-2</v>
      </c>
      <c r="R6" s="98">
        <v>2.2786899617838852E-2</v>
      </c>
      <c r="S6" s="98">
        <v>5.151684127791168E-2</v>
      </c>
      <c r="T6" s="98">
        <v>2.1990128897540269E-2</v>
      </c>
      <c r="U6" s="98">
        <v>6.7373523782562825E-3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0.19393044171439733</v>
      </c>
      <c r="D7" s="122">
        <f t="shared" si="6"/>
        <v>0.10976344347686101</v>
      </c>
      <c r="E7" s="122">
        <f t="shared" si="6"/>
        <v>0.2197942159726354</v>
      </c>
      <c r="F7" s="122">
        <f t="shared" si="6"/>
        <v>0.51925540745642063</v>
      </c>
      <c r="G7" s="122">
        <f t="shared" si="6"/>
        <v>0.55733030828575814</v>
      </c>
      <c r="H7" s="122">
        <f t="shared" si="6"/>
        <v>0.19787563879055522</v>
      </c>
      <c r="I7" s="122">
        <f t="shared" si="6"/>
        <v>0.14976605434238738</v>
      </c>
      <c r="J7" s="122">
        <f t="shared" si="6"/>
        <v>0.18329719121117283</v>
      </c>
      <c r="K7" s="122">
        <f t="shared" si="6"/>
        <v>0.19422750783826839</v>
      </c>
      <c r="L7" s="122">
        <f t="shared" si="6"/>
        <v>6.8127868554817061E-2</v>
      </c>
      <c r="M7" s="122">
        <f t="shared" si="6"/>
        <v>5.8557258295134411E-2</v>
      </c>
      <c r="N7" s="122">
        <f t="shared" si="6"/>
        <v>5.8387375422174127E-2</v>
      </c>
      <c r="O7" s="122">
        <f t="shared" si="6"/>
        <v>1.2393278156470714E-2</v>
      </c>
      <c r="P7" s="122">
        <f t="shared" si="6"/>
        <v>2.1774836194564141E-3</v>
      </c>
      <c r="Q7" s="122">
        <f t="shared" si="6"/>
        <v>1.9997225352791709E-2</v>
      </c>
      <c r="R7" s="122">
        <f t="shared" si="6"/>
        <v>0.12368700127639554</v>
      </c>
      <c r="S7" s="122">
        <f t="shared" si="6"/>
        <v>0.22028101914579884</v>
      </c>
      <c r="T7" s="122">
        <f t="shared" si="6"/>
        <v>0.11167320217079416</v>
      </c>
      <c r="U7" s="122">
        <f t="shared" si="6"/>
        <v>2.9683942531551277E-2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0.19393044171439733</v>
      </c>
      <c r="D8" s="98">
        <v>0.10976344347686101</v>
      </c>
      <c r="E8" s="98">
        <v>0.2197942159726354</v>
      </c>
      <c r="F8" s="98">
        <v>0.51925540745642063</v>
      </c>
      <c r="G8" s="98">
        <v>0.55733030828575814</v>
      </c>
      <c r="H8" s="98">
        <v>0.19787563879055522</v>
      </c>
      <c r="I8" s="98">
        <v>0.14976605434238738</v>
      </c>
      <c r="J8" s="98">
        <v>0.18329719121117283</v>
      </c>
      <c r="K8" s="98">
        <v>0.19422750783826839</v>
      </c>
      <c r="L8" s="98">
        <v>6.8127868554817061E-2</v>
      </c>
      <c r="M8" s="98">
        <v>5.8557258295134411E-2</v>
      </c>
      <c r="N8" s="98">
        <v>5.8387375422174127E-2</v>
      </c>
      <c r="O8" s="98">
        <v>1.2393278156470714E-2</v>
      </c>
      <c r="P8" s="98">
        <v>2.1774836194564141E-3</v>
      </c>
      <c r="Q8" s="98">
        <v>1.9997225352791709E-2</v>
      </c>
      <c r="R8" s="98">
        <v>0.12368700127639554</v>
      </c>
      <c r="S8" s="98">
        <v>0.22028101914579884</v>
      </c>
      <c r="T8" s="98">
        <v>0.11167320217079416</v>
      </c>
      <c r="U8" s="98">
        <v>2.9683942531551277E-2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0.91537651933021558</v>
      </c>
      <c r="D9" s="122">
        <v>0.75536715834502177</v>
      </c>
      <c r="E9" s="122">
        <v>0.71680156092417047</v>
      </c>
      <c r="F9" s="122">
        <v>1.4442998314582844</v>
      </c>
      <c r="G9" s="122">
        <v>0.97902082883602271</v>
      </c>
      <c r="H9" s="122">
        <v>1.0928188743889948</v>
      </c>
      <c r="I9" s="122">
        <v>0.7344221743117566</v>
      </c>
      <c r="J9" s="122">
        <v>1.1391862915148696</v>
      </c>
      <c r="K9" s="122">
        <v>0.76028224334175765</v>
      </c>
      <c r="L9" s="122">
        <v>0.22902744798435637</v>
      </c>
      <c r="M9" s="122">
        <v>0.28865465690215925</v>
      </c>
      <c r="N9" s="122">
        <v>0.18369378288931815</v>
      </c>
      <c r="O9" s="122">
        <v>0.19236409151331663</v>
      </c>
      <c r="P9" s="122">
        <v>0.13042559316513311</v>
      </c>
      <c r="Q9" s="122">
        <v>0.99242380277020192</v>
      </c>
      <c r="R9" s="122">
        <v>1.3354685139928435</v>
      </c>
      <c r="S9" s="122">
        <v>1.9964604828458241</v>
      </c>
      <c r="T9" s="122">
        <v>0.78344285101821398</v>
      </c>
      <c r="U9" s="122">
        <v>0.37588979011043383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2.0941714902220535E-2</v>
      </c>
      <c r="D10" s="98">
        <v>2.9852904979993697E-2</v>
      </c>
      <c r="E10" s="98">
        <v>4.1078451831733177E-2</v>
      </c>
      <c r="F10" s="98">
        <v>5.3550653588924961E-2</v>
      </c>
      <c r="G10" s="98">
        <v>3.0672169465241567E-2</v>
      </c>
      <c r="H10" s="98">
        <v>1.2352183751937626E-2</v>
      </c>
      <c r="I10" s="98">
        <v>8.8523914383361949E-3</v>
      </c>
      <c r="J10" s="98">
        <v>0.13388137312723469</v>
      </c>
      <c r="K10" s="98">
        <v>5.421910032955702E-2</v>
      </c>
      <c r="L10" s="98">
        <v>3.0368313333218291E-2</v>
      </c>
      <c r="M10" s="98">
        <v>3.4951342561913012E-2</v>
      </c>
      <c r="N10" s="98">
        <v>2.447898961300559E-2</v>
      </c>
      <c r="O10" s="98">
        <v>2.8822539766865617E-2</v>
      </c>
      <c r="P10" s="98">
        <v>7.2941198175555692E-3</v>
      </c>
      <c r="Q10" s="98">
        <v>3.3896770530866871E-2</v>
      </c>
      <c r="R10" s="98">
        <v>3.4665366716000255E-2</v>
      </c>
      <c r="S10" s="98">
        <v>5.9241302559059766E-2</v>
      </c>
      <c r="T10" s="98">
        <v>3.8926523181667637E-2</v>
      </c>
      <c r="U10" s="98">
        <v>2.1056931493597105E-2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0.50316189885985307</v>
      </c>
      <c r="D11" s="98">
        <v>0.51102004746104979</v>
      </c>
      <c r="E11" s="98">
        <v>0.55422734299209186</v>
      </c>
      <c r="F11" s="98">
        <v>0.97936846202573846</v>
      </c>
      <c r="G11" s="98">
        <v>0.47121177451981205</v>
      </c>
      <c r="H11" s="98">
        <v>0.56070280253956806</v>
      </c>
      <c r="I11" s="98">
        <v>0.28623272276006428</v>
      </c>
      <c r="J11" s="98">
        <v>0.3771125706808901</v>
      </c>
      <c r="K11" s="98">
        <v>0.31755025793473685</v>
      </c>
      <c r="L11" s="98">
        <v>0.10150615583175059</v>
      </c>
      <c r="M11" s="98">
        <v>0.12590918566319273</v>
      </c>
      <c r="N11" s="98">
        <v>7.3157936007745339E-2</v>
      </c>
      <c r="O11" s="98">
        <v>7.9559443991131212E-2</v>
      </c>
      <c r="P11" s="98">
        <v>6.8833256920889568E-2</v>
      </c>
      <c r="Q11" s="98">
        <v>0.44358521236314596</v>
      </c>
      <c r="R11" s="98">
        <v>0.66388916304060941</v>
      </c>
      <c r="S11" s="98">
        <v>0.91248706879434149</v>
      </c>
      <c r="T11" s="98">
        <v>0.30312562521666203</v>
      </c>
      <c r="U11" s="98">
        <v>0.11268760690180203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5.4148364828447812E-4</v>
      </c>
      <c r="E12" s="98">
        <v>1.8416509342624621E-3</v>
      </c>
      <c r="F12" s="98">
        <v>2.5554513069321401E-3</v>
      </c>
      <c r="G12" s="98">
        <v>1.0390688945928752E-3</v>
      </c>
      <c r="H12" s="98">
        <v>8.3481779037474467E-4</v>
      </c>
      <c r="I12" s="98">
        <v>2.1933360258938124E-3</v>
      </c>
      <c r="J12" s="98">
        <v>4.3196085835916385E-3</v>
      </c>
      <c r="K12" s="98">
        <v>2.9122382123575288E-3</v>
      </c>
      <c r="L12" s="98">
        <v>5.0620929105457885E-4</v>
      </c>
      <c r="M12" s="98">
        <v>0</v>
      </c>
      <c r="N12" s="98">
        <v>3.8745543292270228E-4</v>
      </c>
      <c r="O12" s="98">
        <v>7.4421398859679207E-4</v>
      </c>
      <c r="P12" s="98">
        <v>5.474310147101023E-4</v>
      </c>
      <c r="Q12" s="98">
        <v>7.1357324393701094E-3</v>
      </c>
      <c r="R12" s="98">
        <v>7.4625538014085405E-3</v>
      </c>
      <c r="S12" s="98">
        <v>8.016999419474511E-3</v>
      </c>
      <c r="T12" s="98">
        <v>1.5024345951099882E-3</v>
      </c>
      <c r="U12" s="98">
        <v>2.8796902612623671E-4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4.9559472069690681E-5</v>
      </c>
      <c r="E13" s="101">
        <v>1.0873139855688931E-4</v>
      </c>
      <c r="F13" s="101">
        <v>2.0057976580517366E-4</v>
      </c>
      <c r="G13" s="101">
        <v>8.1627008723254239E-5</v>
      </c>
      <c r="H13" s="101">
        <v>8.7034186940145906E-5</v>
      </c>
      <c r="I13" s="101">
        <v>1.9597445061344119E-4</v>
      </c>
      <c r="J13" s="101">
        <v>3.6768363597597018E-4</v>
      </c>
      <c r="K13" s="101">
        <v>2.3744572440581076E-4</v>
      </c>
      <c r="L13" s="101">
        <v>4.0015249031368818E-5</v>
      </c>
      <c r="M13" s="101">
        <v>0</v>
      </c>
      <c r="N13" s="101">
        <v>3.107291905848275E-5</v>
      </c>
      <c r="O13" s="101">
        <v>4.201934679580196E-5</v>
      </c>
      <c r="P13" s="101">
        <v>5.3893466598885933E-5</v>
      </c>
      <c r="Q13" s="101">
        <v>2.4331815050598717E-4</v>
      </c>
      <c r="R13" s="101">
        <v>3.3892670057316803E-4</v>
      </c>
      <c r="S13" s="101">
        <v>5.5931046245296951E-4</v>
      </c>
      <c r="T13" s="101">
        <v>1.1654089135387155E-4</v>
      </c>
      <c r="U13" s="101">
        <v>2.6909605106852923E-5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4.9192417621478747E-4</v>
      </c>
      <c r="E14" s="104">
        <v>1.7329195357055729E-3</v>
      </c>
      <c r="F14" s="104">
        <v>2.3548715411269663E-3</v>
      </c>
      <c r="G14" s="104">
        <v>9.5744188586962089E-4</v>
      </c>
      <c r="H14" s="104">
        <v>7.4778360343459875E-4</v>
      </c>
      <c r="I14" s="104">
        <v>1.9973615752803711E-3</v>
      </c>
      <c r="J14" s="104">
        <v>3.9519249476156681E-3</v>
      </c>
      <c r="K14" s="104">
        <v>2.6747924879517181E-3</v>
      </c>
      <c r="L14" s="104">
        <v>4.6619404202321001E-4</v>
      </c>
      <c r="M14" s="104">
        <v>0</v>
      </c>
      <c r="N14" s="104">
        <v>3.5638251386421954E-4</v>
      </c>
      <c r="O14" s="104">
        <v>7.0219464180099013E-4</v>
      </c>
      <c r="P14" s="104">
        <v>4.9353754811121641E-4</v>
      </c>
      <c r="Q14" s="104">
        <v>6.8924142888641222E-3</v>
      </c>
      <c r="R14" s="104">
        <v>7.1236271008353726E-3</v>
      </c>
      <c r="S14" s="104">
        <v>7.4576889570215415E-3</v>
      </c>
      <c r="T14" s="104">
        <v>1.3858937037561166E-3</v>
      </c>
      <c r="U14" s="104">
        <v>2.6105942101938381E-4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0.34502147919665971</v>
      </c>
      <c r="D15" s="101">
        <v>0.18494630196998144</v>
      </c>
      <c r="E15" s="101">
        <v>9.3825250315954747E-2</v>
      </c>
      <c r="F15" s="101">
        <v>0.32908234690447008</v>
      </c>
      <c r="G15" s="101">
        <v>0.40188351063011823</v>
      </c>
      <c r="H15" s="101">
        <v>0.41480710130796528</v>
      </c>
      <c r="I15" s="101">
        <v>0.26399182718828879</v>
      </c>
      <c r="J15" s="101">
        <v>0.30647258349798162</v>
      </c>
      <c r="K15" s="101">
        <v>0.18756769274046303</v>
      </c>
      <c r="L15" s="101">
        <v>6.0613462819090413E-2</v>
      </c>
      <c r="M15" s="101">
        <v>0.10644522687952268</v>
      </c>
      <c r="N15" s="101">
        <v>5.6489867352479357E-2</v>
      </c>
      <c r="O15" s="101">
        <v>4.6648896308643613E-2</v>
      </c>
      <c r="P15" s="101">
        <v>2.0188187627280849E-2</v>
      </c>
      <c r="Q15" s="101">
        <v>0.25407170862151846</v>
      </c>
      <c r="R15" s="101">
        <v>0.26195297779811555</v>
      </c>
      <c r="S15" s="101">
        <v>0.48363308092386681</v>
      </c>
      <c r="T15" s="101">
        <v>0.25962611327103674</v>
      </c>
      <c r="U15" s="101">
        <v>0.1361927551455466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4.6251426371482225E-2</v>
      </c>
      <c r="D16" s="104">
        <v>2.9006420285712479E-2</v>
      </c>
      <c r="E16" s="104">
        <v>2.5828864850128145E-2</v>
      </c>
      <c r="F16" s="104">
        <v>7.9742917632218913E-2</v>
      </c>
      <c r="G16" s="104">
        <v>7.4214305326258084E-2</v>
      </c>
      <c r="H16" s="104">
        <v>0.10412196899914913</v>
      </c>
      <c r="I16" s="104">
        <v>0.17315189689917354</v>
      </c>
      <c r="J16" s="104">
        <v>0.31740015562517165</v>
      </c>
      <c r="K16" s="104">
        <v>0.19803295412464314</v>
      </c>
      <c r="L16" s="104">
        <v>3.6033306709242499E-2</v>
      </c>
      <c r="M16" s="104">
        <v>2.134890179753083E-2</v>
      </c>
      <c r="N16" s="104">
        <v>2.9179534483165147E-2</v>
      </c>
      <c r="O16" s="104">
        <v>3.6588997458079392E-2</v>
      </c>
      <c r="P16" s="104">
        <v>3.3562597784697015E-2</v>
      </c>
      <c r="Q16" s="104">
        <v>0.25373437881530053</v>
      </c>
      <c r="R16" s="104">
        <v>0.36749845263670955</v>
      </c>
      <c r="S16" s="104">
        <v>0.53308203114908137</v>
      </c>
      <c r="T16" s="104">
        <v>0.18026215475373764</v>
      </c>
      <c r="U16" s="104">
        <v>0.10566452754336188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1.0033327467693936E-2</v>
      </c>
      <c r="D17" s="98">
        <v>2.6517961999555839E-3</v>
      </c>
      <c r="E17" s="98">
        <v>1.4916398081979468E-3</v>
      </c>
      <c r="F17" s="98">
        <v>6.2125049691476161E-3</v>
      </c>
      <c r="G17" s="98">
        <v>5.7732128360443004E-3</v>
      </c>
      <c r="H17" s="98">
        <v>1.0941259310404941E-2</v>
      </c>
      <c r="I17" s="98">
        <v>1.5511821712564808E-2</v>
      </c>
      <c r="J17" s="98">
        <v>2.6954498397555246E-2</v>
      </c>
      <c r="K17" s="98">
        <v>1.5984244483026561E-2</v>
      </c>
      <c r="L17" s="98">
        <v>2.8254098359184283E-3</v>
      </c>
      <c r="M17" s="98">
        <v>2.3707799082527885E-3</v>
      </c>
      <c r="N17" s="98">
        <v>2.3392094957401712E-3</v>
      </c>
      <c r="O17" s="98">
        <v>1.9596988983362523E-3</v>
      </c>
      <c r="P17" s="98">
        <v>3.3232763322475285E-3</v>
      </c>
      <c r="Q17" s="98">
        <v>7.3503157472817006E-3</v>
      </c>
      <c r="R17" s="98">
        <v>1.4902665269272308E-2</v>
      </c>
      <c r="S17" s="98">
        <v>3.6268967468565283E-2</v>
      </c>
      <c r="T17" s="98">
        <v>1.3835978236912792E-2</v>
      </c>
      <c r="U17" s="98">
        <v>1.0140762243624061E-2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3.6218098903788291E-2</v>
      </c>
      <c r="D18" s="98">
        <v>2.6354624085756895E-2</v>
      </c>
      <c r="E18" s="98">
        <v>2.4337225041930199E-2</v>
      </c>
      <c r="F18" s="98">
        <v>7.3530412663071296E-2</v>
      </c>
      <c r="G18" s="98">
        <v>6.8441092490213781E-2</v>
      </c>
      <c r="H18" s="98">
        <v>9.3180709688744187E-2</v>
      </c>
      <c r="I18" s="98">
        <v>0.15764007518660875</v>
      </c>
      <c r="J18" s="98">
        <v>0.29044565722761639</v>
      </c>
      <c r="K18" s="98">
        <v>0.18204870964161657</v>
      </c>
      <c r="L18" s="98">
        <v>3.3207896873324073E-2</v>
      </c>
      <c r="M18" s="98">
        <v>1.8978121889278041E-2</v>
      </c>
      <c r="N18" s="98">
        <v>2.6840324987424974E-2</v>
      </c>
      <c r="O18" s="98">
        <v>3.4629298559743137E-2</v>
      </c>
      <c r="P18" s="98">
        <v>3.0239321452449487E-2</v>
      </c>
      <c r="Q18" s="98">
        <v>0.24638406306801885</v>
      </c>
      <c r="R18" s="98">
        <v>0.35259578736743724</v>
      </c>
      <c r="S18" s="98">
        <v>0.49681306368051603</v>
      </c>
      <c r="T18" s="98">
        <v>0.16642617651682484</v>
      </c>
      <c r="U18" s="98">
        <v>9.5523765299737814E-2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0.5443192356771922</v>
      </c>
      <c r="D19" s="122">
        <v>0.46006062880446774</v>
      </c>
      <c r="E19" s="122">
        <v>0.46657042351514716</v>
      </c>
      <c r="F19" s="122">
        <v>0.93773814089419472</v>
      </c>
      <c r="G19" s="122">
        <v>0.63301263056028301</v>
      </c>
      <c r="H19" s="122">
        <v>0.78270825538757571</v>
      </c>
      <c r="I19" s="122">
        <v>0.52020133728793605</v>
      </c>
      <c r="J19" s="122">
        <v>0.79983218502366471</v>
      </c>
      <c r="K19" s="122">
        <v>0.53296560455936115</v>
      </c>
      <c r="L19" s="122">
        <v>0.15367976114733034</v>
      </c>
      <c r="M19" s="122">
        <v>0.18550915212515015</v>
      </c>
      <c r="N19" s="122">
        <v>0.1118822605047784</v>
      </c>
      <c r="O19" s="122">
        <v>0.10285101039359119</v>
      </c>
      <c r="P19" s="122">
        <v>7.4007663346475752E-2</v>
      </c>
      <c r="Q19" s="122">
        <v>0.58018001113782469</v>
      </c>
      <c r="R19" s="122">
        <v>0.75222466942448452</v>
      </c>
      <c r="S19" s="122">
        <v>1.1060094911999059</v>
      </c>
      <c r="T19" s="122">
        <v>0.45632515230196313</v>
      </c>
      <c r="U19" s="122">
        <v>0.21344760613656599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3.8560607493286728E-2</v>
      </c>
      <c r="D20" s="98">
        <v>8.4320473472645013E-2</v>
      </c>
      <c r="E20" s="98">
        <v>0.12118131876102377</v>
      </c>
      <c r="F20" s="98">
        <v>0.19308860918268286</v>
      </c>
      <c r="G20" s="98">
        <v>0.15016868079337486</v>
      </c>
      <c r="H20" s="98">
        <v>0.15763998959121772</v>
      </c>
      <c r="I20" s="98">
        <v>0.15782165580519569</v>
      </c>
      <c r="J20" s="98">
        <v>0.2814467751091741</v>
      </c>
      <c r="K20" s="98">
        <v>0.2310886364118504</v>
      </c>
      <c r="L20" s="98">
        <v>0.10726864977367453</v>
      </c>
      <c r="M20" s="98">
        <v>0.12730823887896103</v>
      </c>
      <c r="N20" s="98">
        <v>4.9102695257142483E-2</v>
      </c>
      <c r="O20" s="98">
        <v>4.718819770081225E-2</v>
      </c>
      <c r="P20" s="98">
        <v>8.9710190098302584E-3</v>
      </c>
      <c r="Q20" s="98">
        <v>9.5866153174753221E-2</v>
      </c>
      <c r="R20" s="98">
        <v>9.8993904504938474E-2</v>
      </c>
      <c r="S20" s="98">
        <v>0.1816521460497246</v>
      </c>
      <c r="T20" s="98">
        <v>9.1180661477350891E-2</v>
      </c>
      <c r="U20" s="98">
        <v>7.1612126304908388E-2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0.10454226032675405</v>
      </c>
      <c r="D21" s="98">
        <v>0.10773655627057019</v>
      </c>
      <c r="E21" s="98">
        <v>9.579974531340911E-2</v>
      </c>
      <c r="F21" s="98">
        <v>0.21071090996653172</v>
      </c>
      <c r="G21" s="98">
        <v>0.12005471195894558</v>
      </c>
      <c r="H21" s="98">
        <v>0.12060052728401398</v>
      </c>
      <c r="I21" s="98">
        <v>7.4867024371488927E-2</v>
      </c>
      <c r="J21" s="98">
        <v>0.10772317569139145</v>
      </c>
      <c r="K21" s="98">
        <v>7.4569547448229481E-2</v>
      </c>
      <c r="L21" s="98">
        <v>1.192546931517271E-2</v>
      </c>
      <c r="M21" s="98">
        <v>1.5932793178105954E-2</v>
      </c>
      <c r="N21" s="98">
        <v>1.5179959237259131E-2</v>
      </c>
      <c r="O21" s="98">
        <v>1.3205684699917911E-2</v>
      </c>
      <c r="P21" s="98">
        <v>1.4157327611692531E-2</v>
      </c>
      <c r="Q21" s="98">
        <v>9.0896111411147368E-2</v>
      </c>
      <c r="R21" s="98">
        <v>0.14377835964903127</v>
      </c>
      <c r="S21" s="98">
        <v>0.21392245290693496</v>
      </c>
      <c r="T21" s="98">
        <v>6.9173559583997415E-2</v>
      </c>
      <c r="U21" s="98">
        <v>2.1430605784566337E-2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0.40121636785715137</v>
      </c>
      <c r="D22" s="33">
        <v>0.26800359906125254</v>
      </c>
      <c r="E22" s="33">
        <v>0.24958935944071428</v>
      </c>
      <c r="F22" s="33">
        <v>0.53393862174498019</v>
      </c>
      <c r="G22" s="33">
        <v>0.36278923780796263</v>
      </c>
      <c r="H22" s="33">
        <v>0.50446773851234394</v>
      </c>
      <c r="I22" s="33">
        <v>0.2875126571112514</v>
      </c>
      <c r="J22" s="33">
        <v>0.41066223422309922</v>
      </c>
      <c r="K22" s="33">
        <v>0.22730742069928134</v>
      </c>
      <c r="L22" s="33">
        <v>3.4485642058483104E-2</v>
      </c>
      <c r="M22" s="33">
        <v>4.2268120068083163E-2</v>
      </c>
      <c r="N22" s="33">
        <v>4.7599606010376792E-2</v>
      </c>
      <c r="O22" s="33">
        <v>4.2457127992861034E-2</v>
      </c>
      <c r="P22" s="33">
        <v>5.0879316724952967E-2</v>
      </c>
      <c r="Q22" s="33">
        <v>0.39341774655192413</v>
      </c>
      <c r="R22" s="33">
        <v>0.50945240527051483</v>
      </c>
      <c r="S22" s="33">
        <v>0.71043489224324619</v>
      </c>
      <c r="T22" s="33">
        <v>0.29597093124061485</v>
      </c>
      <c r="U22" s="33">
        <v>0.12040487404709128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8.0015491627930739</v>
      </c>
      <c r="E24" s="117">
        <f t="shared" si="7"/>
        <v>11.74431148685634</v>
      </c>
      <c r="F24" s="117">
        <f t="shared" si="7"/>
        <v>18.732153681026293</v>
      </c>
      <c r="G24" s="117">
        <f t="shared" si="7"/>
        <v>15.730077418902066</v>
      </c>
      <c r="H24" s="117">
        <f t="shared" si="7"/>
        <v>16.428893730822438</v>
      </c>
      <c r="I24" s="117">
        <f t="shared" si="7"/>
        <v>22.085958422591027</v>
      </c>
      <c r="J24" s="117">
        <f t="shared" si="7"/>
        <v>22.856092754986548</v>
      </c>
      <c r="K24" s="117">
        <f t="shared" si="7"/>
        <v>11.183423258041691</v>
      </c>
      <c r="L24" s="117">
        <f t="shared" si="7"/>
        <v>10.882303762937378</v>
      </c>
      <c r="M24" s="117">
        <f t="shared" si="7"/>
        <v>11.097095215107172</v>
      </c>
      <c r="N24" s="117">
        <f t="shared" si="7"/>
        <v>17.225254748983769</v>
      </c>
      <c r="O24" s="117">
        <f t="shared" si="7"/>
        <v>11.497202279204323</v>
      </c>
      <c r="P24" s="117">
        <f t="shared" si="7"/>
        <v>0</v>
      </c>
      <c r="Q24" s="117">
        <f t="shared" si="7"/>
        <v>4.8303888805888651</v>
      </c>
      <c r="R24" s="117">
        <f t="shared" ref="R24:V24" si="8">R25+R28+R30+R39</f>
        <v>4.761612055620315</v>
      </c>
      <c r="S24" s="117">
        <f t="shared" si="8"/>
        <v>7.2658967025298606</v>
      </c>
      <c r="T24" s="117">
        <f t="shared" si="8"/>
        <v>6.0294623468709281</v>
      </c>
      <c r="U24" s="117">
        <f t="shared" si="8"/>
        <v>2.6763685283588763</v>
      </c>
      <c r="V24" s="117">
        <f t="shared" si="8"/>
        <v>5.211717204582869</v>
      </c>
      <c r="W24" s="117">
        <f t="shared" ref="W24" si="9">W25+W28+W30+W39</f>
        <v>11.35710190542161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5.5638382943852349</v>
      </c>
      <c r="E25" s="122">
        <f t="shared" si="10"/>
        <v>8.1980815492164485</v>
      </c>
      <c r="F25" s="122">
        <f t="shared" si="10"/>
        <v>13.293258474193827</v>
      </c>
      <c r="G25" s="122">
        <f t="shared" si="10"/>
        <v>10.872253273471046</v>
      </c>
      <c r="H25" s="122">
        <f t="shared" si="10"/>
        <v>11.668875883575408</v>
      </c>
      <c r="I25" s="122">
        <f t="shared" si="10"/>
        <v>15.785543322641731</v>
      </c>
      <c r="J25" s="122">
        <f t="shared" si="10"/>
        <v>16.458658557267668</v>
      </c>
      <c r="K25" s="122">
        <f t="shared" si="10"/>
        <v>7.9280533375971887</v>
      </c>
      <c r="L25" s="122">
        <f t="shared" si="10"/>
        <v>7.77829392367686</v>
      </c>
      <c r="M25" s="122">
        <f t="shared" si="10"/>
        <v>7.7464449469186132</v>
      </c>
      <c r="N25" s="122">
        <f t="shared" si="10"/>
        <v>11.999796010184633</v>
      </c>
      <c r="O25" s="122">
        <f t="shared" si="10"/>
        <v>8.2627187346546549</v>
      </c>
      <c r="P25" s="122">
        <f t="shared" si="10"/>
        <v>0</v>
      </c>
      <c r="Q25" s="122">
        <f t="shared" si="10"/>
        <v>3.3439778586481115</v>
      </c>
      <c r="R25" s="122">
        <f t="shared" ref="R25:V25" si="11">SUM(R26:R27)</f>
        <v>3.3055464239572685</v>
      </c>
      <c r="S25" s="122">
        <f t="shared" si="11"/>
        <v>4.6171800602290407</v>
      </c>
      <c r="T25" s="122">
        <f t="shared" si="11"/>
        <v>4.0357625725266351</v>
      </c>
      <c r="U25" s="122">
        <f t="shared" si="11"/>
        <v>1.7242175229649834</v>
      </c>
      <c r="V25" s="122">
        <f t="shared" si="11"/>
        <v>3.3227118627503152</v>
      </c>
      <c r="W25" s="122">
        <f t="shared" ref="W25" si="12">SUM(W26:W27)</f>
        <v>7.2221145563188394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5.4480344955369322</v>
      </c>
      <c r="E26" s="98">
        <v>8.0383105871084819</v>
      </c>
      <c r="F26" s="98">
        <v>13.034776624586479</v>
      </c>
      <c r="G26" s="98">
        <v>10.667915626246396</v>
      </c>
      <c r="H26" s="98">
        <v>11.458349879967363</v>
      </c>
      <c r="I26" s="98">
        <v>15.503090316266771</v>
      </c>
      <c r="J26" s="98">
        <v>16.171290258835562</v>
      </c>
      <c r="K26" s="98">
        <v>7.7946853349137806</v>
      </c>
      <c r="L26" s="98">
        <v>7.64871556358273</v>
      </c>
      <c r="M26" s="98">
        <v>7.6158749315622138</v>
      </c>
      <c r="N26" s="98">
        <v>11.799921495488235</v>
      </c>
      <c r="O26" s="98">
        <v>8.1232286855531637</v>
      </c>
      <c r="P26" s="98">
        <v>0</v>
      </c>
      <c r="Q26" s="98">
        <v>3.2890101679984887</v>
      </c>
      <c r="R26" s="98">
        <v>3.2510961652169734</v>
      </c>
      <c r="S26" s="98">
        <v>4.5423710001221318</v>
      </c>
      <c r="T26" s="98">
        <v>3.9699656893681117</v>
      </c>
      <c r="U26" s="98">
        <v>1.6964351284996917</v>
      </c>
      <c r="V26" s="98">
        <v>3.2690898981502445</v>
      </c>
      <c r="W26" s="98">
        <v>7.105112300956419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0.11580379884830304</v>
      </c>
      <c r="E27" s="98">
        <v>0.15977096210796604</v>
      </c>
      <c r="F27" s="98">
        <v>0.25848184960734716</v>
      </c>
      <c r="G27" s="98">
        <v>0.20433764722465025</v>
      </c>
      <c r="H27" s="98">
        <v>0.21052600360804499</v>
      </c>
      <c r="I27" s="98">
        <v>0.28245300637495968</v>
      </c>
      <c r="J27" s="98">
        <v>0.28736829843210537</v>
      </c>
      <c r="K27" s="98">
        <v>0.13336800268340815</v>
      </c>
      <c r="L27" s="98">
        <v>0.12957836009412993</v>
      </c>
      <c r="M27" s="98">
        <v>0.13057001535639956</v>
      </c>
      <c r="N27" s="98">
        <v>0.19987451469639828</v>
      </c>
      <c r="O27" s="98">
        <v>0.13949004910149143</v>
      </c>
      <c r="P27" s="98">
        <v>0</v>
      </c>
      <c r="Q27" s="98">
        <v>5.4967690649623001E-2</v>
      </c>
      <c r="R27" s="98">
        <v>5.4450258740295202E-2</v>
      </c>
      <c r="S27" s="98">
        <v>7.4809060106909089E-2</v>
      </c>
      <c r="T27" s="98">
        <v>6.5796883158522987E-2</v>
      </c>
      <c r="U27" s="98">
        <v>2.7782394465291665E-2</v>
      </c>
      <c r="V27" s="98">
        <v>5.3621964600070814E-2</v>
      </c>
      <c r="W27" s="98">
        <v>0.11700225536242025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0.20184532806728206</v>
      </c>
      <c r="E28" s="122">
        <f t="shared" si="13"/>
        <v>0.55493283954066641</v>
      </c>
      <c r="F28" s="122">
        <f t="shared" si="13"/>
        <v>0.97518245513364266</v>
      </c>
      <c r="G28" s="122">
        <f t="shared" si="13"/>
        <v>1.2514677802306662</v>
      </c>
      <c r="H28" s="122">
        <f t="shared" si="13"/>
        <v>0.45232916167644183</v>
      </c>
      <c r="I28" s="122">
        <f t="shared" si="13"/>
        <v>0.66999663476151783</v>
      </c>
      <c r="J28" s="122">
        <f t="shared" si="13"/>
        <v>0.55359657012344665</v>
      </c>
      <c r="K28" s="122">
        <f t="shared" si="13"/>
        <v>0.42697520280395884</v>
      </c>
      <c r="L28" s="122">
        <f t="shared" si="13"/>
        <v>0.46788643610787595</v>
      </c>
      <c r="M28" s="122">
        <f t="shared" si="13"/>
        <v>0.37024897657225847</v>
      </c>
      <c r="N28" s="122">
        <f t="shared" si="13"/>
        <v>0.86133163973426441</v>
      </c>
      <c r="O28" s="122">
        <f t="shared" si="13"/>
        <v>0.13032510398225519</v>
      </c>
      <c r="P28" s="122">
        <f t="shared" si="13"/>
        <v>0</v>
      </c>
      <c r="Q28" s="122">
        <f t="shared" si="13"/>
        <v>1.8731578178564388E-2</v>
      </c>
      <c r="R28" s="122">
        <f t="shared" si="13"/>
        <v>8.1351725315953874E-2</v>
      </c>
      <c r="S28" s="122">
        <f t="shared" si="13"/>
        <v>0.17611621333513747</v>
      </c>
      <c r="T28" s="122">
        <f t="shared" si="13"/>
        <v>0.16384541293154856</v>
      </c>
      <c r="U28" s="122">
        <f t="shared" si="13"/>
        <v>4.61123477806046E-2</v>
      </c>
      <c r="V28" s="122">
        <f t="shared" si="13"/>
        <v>0.10034129247370925</v>
      </c>
      <c r="W28" s="122">
        <f t="shared" si="13"/>
        <v>0.25370119279248082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0.20184532806728206</v>
      </c>
      <c r="E29" s="98">
        <v>0.55493283954066641</v>
      </c>
      <c r="F29" s="98">
        <v>0.97518245513364266</v>
      </c>
      <c r="G29" s="98">
        <v>1.2514677802306662</v>
      </c>
      <c r="H29" s="98">
        <v>0.45232916167644183</v>
      </c>
      <c r="I29" s="98">
        <v>0.66999663476151783</v>
      </c>
      <c r="J29" s="98">
        <v>0.55359657012344665</v>
      </c>
      <c r="K29" s="98">
        <v>0.42697520280395884</v>
      </c>
      <c r="L29" s="98">
        <v>0.46788643610787595</v>
      </c>
      <c r="M29" s="98">
        <v>0.37024897657225847</v>
      </c>
      <c r="N29" s="98">
        <v>0.86133163973426441</v>
      </c>
      <c r="O29" s="98">
        <v>0.13032510398225519</v>
      </c>
      <c r="P29" s="98">
        <v>0</v>
      </c>
      <c r="Q29" s="98">
        <v>1.8731578178564388E-2</v>
      </c>
      <c r="R29" s="98">
        <v>8.1351725315953874E-2</v>
      </c>
      <c r="S29" s="98">
        <v>0.17611621333513747</v>
      </c>
      <c r="T29" s="98">
        <v>0.16384541293154856</v>
      </c>
      <c r="U29" s="98">
        <v>4.61123477806046E-2</v>
      </c>
      <c r="V29" s="98">
        <v>0.10034129247370925</v>
      </c>
      <c r="W29" s="98">
        <v>0.25370119279248082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1.3900477440194485</v>
      </c>
      <c r="E30" s="122">
        <v>1.8099465301307087</v>
      </c>
      <c r="F30" s="122">
        <v>2.7107979376871572</v>
      </c>
      <c r="G30" s="122">
        <v>2.1964807837456917</v>
      </c>
      <c r="H30" s="122">
        <v>2.4981613649946484</v>
      </c>
      <c r="I30" s="122">
        <v>3.2871331609415044</v>
      </c>
      <c r="J30" s="122">
        <v>3.433328652920685</v>
      </c>
      <c r="K30" s="122">
        <v>1.6699598068477799</v>
      </c>
      <c r="L30" s="122">
        <v>1.562338237899439</v>
      </c>
      <c r="M30" s="122">
        <v>1.838951279320254</v>
      </c>
      <c r="N30" s="122">
        <v>2.7175518440300417</v>
      </c>
      <c r="O30" s="122">
        <v>2.0336854634542392</v>
      </c>
      <c r="P30" s="122">
        <v>0</v>
      </c>
      <c r="Q30" s="122">
        <v>0.92665487153325343</v>
      </c>
      <c r="R30" s="122">
        <v>0.87902711584926752</v>
      </c>
      <c r="S30" s="122">
        <v>1.5946838429320489</v>
      </c>
      <c r="T30" s="122">
        <v>1.1529253184876849</v>
      </c>
      <c r="U30" s="122">
        <v>0.58227287111517123</v>
      </c>
      <c r="V30" s="122">
        <v>1.1527099548119835</v>
      </c>
      <c r="W30" s="122">
        <v>2.5227405161426404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0.97901886167888175</v>
      </c>
      <c r="E31" s="98">
        <v>1.4845190288824623</v>
      </c>
      <c r="F31" s="98">
        <v>1.9089729745699131</v>
      </c>
      <c r="G31" s="98">
        <v>1.0914684871869231</v>
      </c>
      <c r="H31" s="98">
        <v>1.2963420175260834</v>
      </c>
      <c r="I31" s="98">
        <v>1.2967523309729667</v>
      </c>
      <c r="J31" s="98">
        <v>1.2880110117063697</v>
      </c>
      <c r="K31" s="98">
        <v>0.75104694732446908</v>
      </c>
      <c r="L31" s="98">
        <v>0.79839711112495249</v>
      </c>
      <c r="M31" s="98">
        <v>0.91277709340155733</v>
      </c>
      <c r="N31" s="98">
        <v>1.2480756796943597</v>
      </c>
      <c r="O31" s="98">
        <v>0.98928380058019716</v>
      </c>
      <c r="P31" s="98">
        <v>0</v>
      </c>
      <c r="Q31" s="98">
        <v>0.42885062090136389</v>
      </c>
      <c r="R31" s="98">
        <v>0.44864219981701708</v>
      </c>
      <c r="S31" s="98">
        <v>0.75115888031867151</v>
      </c>
      <c r="T31" s="98">
        <v>0.46933400197693786</v>
      </c>
      <c r="U31" s="98">
        <v>0.18488260825449107</v>
      </c>
      <c r="V31" s="98">
        <v>0.36572813706666835</v>
      </c>
      <c r="W31" s="98">
        <v>1.1425075011758161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1.0829672965689562E-3</v>
      </c>
      <c r="E32" s="98">
        <v>4.9494368858303672E-3</v>
      </c>
      <c r="F32" s="98">
        <v>4.9947457362764557E-3</v>
      </c>
      <c r="G32" s="98">
        <v>2.3226245879134863E-3</v>
      </c>
      <c r="H32" s="98">
        <v>1.9677847915976123E-3</v>
      </c>
      <c r="I32" s="98">
        <v>9.8090861158028862E-3</v>
      </c>
      <c r="J32" s="98">
        <v>1.4686669184211571E-2</v>
      </c>
      <c r="K32" s="98">
        <v>6.9165657543491322E-3</v>
      </c>
      <c r="L32" s="98">
        <v>4.0496743284366308E-3</v>
      </c>
      <c r="M32" s="98">
        <v>6.452680451274467E-5</v>
      </c>
      <c r="N32" s="98">
        <v>7.1679255090699914E-3</v>
      </c>
      <c r="O32" s="98">
        <v>9.4041585831776426E-3</v>
      </c>
      <c r="P32" s="98">
        <v>0</v>
      </c>
      <c r="Q32" s="98">
        <v>6.8664595171297298E-3</v>
      </c>
      <c r="R32" s="98">
        <v>4.9985030179245885E-3</v>
      </c>
      <c r="S32" s="98">
        <v>6.6066013734558462E-3</v>
      </c>
      <c r="T32" s="98">
        <v>2.328773622420482E-3</v>
      </c>
      <c r="U32" s="98">
        <v>5.0394579572091429E-4</v>
      </c>
      <c r="V32" s="98">
        <v>3.4283325049457485E-3</v>
      </c>
      <c r="W32" s="98">
        <v>1.4490336686591559E-2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9.9118944139381363E-5</v>
      </c>
      <c r="E33" s="101">
        <v>2.9221563362164004E-4</v>
      </c>
      <c r="F33" s="101">
        <v>3.92042269528294E-4</v>
      </c>
      <c r="G33" s="101">
        <v>1.8246037244021537E-4</v>
      </c>
      <c r="H33" s="101">
        <v>2.0515201207320103E-4</v>
      </c>
      <c r="I33" s="101">
        <v>8.7644129302122344E-4</v>
      </c>
      <c r="J33" s="101">
        <v>1.2501243623182987E-3</v>
      </c>
      <c r="K33" s="101">
        <v>5.6393359546380042E-4</v>
      </c>
      <c r="L33" s="101">
        <v>3.2012199225095055E-4</v>
      </c>
      <c r="M33" s="101">
        <v>7.2306707026844533E-6</v>
      </c>
      <c r="N33" s="101">
        <v>5.7484900258193076E-4</v>
      </c>
      <c r="O33" s="101">
        <v>5.3097174587422467E-4</v>
      </c>
      <c r="P33" s="101">
        <v>0</v>
      </c>
      <c r="Q33" s="101">
        <v>2.3413633350576125E-4</v>
      </c>
      <c r="R33" s="101">
        <v>2.2701694094995215E-4</v>
      </c>
      <c r="S33" s="101">
        <v>4.6091325146587305E-4</v>
      </c>
      <c r="T33" s="101">
        <v>1.8063838159850093E-4</v>
      </c>
      <c r="U33" s="101">
        <v>4.7091808936992627E-5</v>
      </c>
      <c r="V33" s="101">
        <v>2.6578999047449105E-4</v>
      </c>
      <c r="W33" s="101">
        <v>9.6550265946421276E-4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9.8384835242957495E-4</v>
      </c>
      <c r="E34" s="104">
        <v>4.6572212522087274E-3</v>
      </c>
      <c r="F34" s="104">
        <v>4.6027034667481615E-3</v>
      </c>
      <c r="G34" s="104">
        <v>2.1401642154732707E-3</v>
      </c>
      <c r="H34" s="104">
        <v>1.7626327795244113E-3</v>
      </c>
      <c r="I34" s="104">
        <v>8.9326448227816622E-3</v>
      </c>
      <c r="J34" s="104">
        <v>1.3436544821893272E-2</v>
      </c>
      <c r="K34" s="104">
        <v>6.3526321588853315E-3</v>
      </c>
      <c r="L34" s="104">
        <v>3.7295523361856801E-3</v>
      </c>
      <c r="M34" s="104">
        <v>5.7296133810060215E-5</v>
      </c>
      <c r="N34" s="104">
        <v>6.5930765064880605E-3</v>
      </c>
      <c r="O34" s="104">
        <v>8.8731868373034175E-3</v>
      </c>
      <c r="P34" s="104">
        <v>0</v>
      </c>
      <c r="Q34" s="104">
        <v>6.6323231836239683E-3</v>
      </c>
      <c r="R34" s="104">
        <v>4.771486076974636E-3</v>
      </c>
      <c r="S34" s="104">
        <v>6.1456881219899735E-3</v>
      </c>
      <c r="T34" s="104">
        <v>2.1481352408219811E-3</v>
      </c>
      <c r="U34" s="104">
        <v>4.5685398678392168E-4</v>
      </c>
      <c r="V34" s="104">
        <v>3.1625425144712577E-3</v>
      </c>
      <c r="W34" s="104">
        <v>1.3524834027127347E-2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0.35439531718833733</v>
      </c>
      <c r="E35" s="101">
        <v>0.25139565577194323</v>
      </c>
      <c r="F35" s="101">
        <v>0.64136265546776305</v>
      </c>
      <c r="G35" s="101">
        <v>0.93080654029541754</v>
      </c>
      <c r="H35" s="101">
        <v>0.95902651606091738</v>
      </c>
      <c r="I35" s="101">
        <v>1.1959714073135408</v>
      </c>
      <c r="J35" s="101">
        <v>1.046560794170015</v>
      </c>
      <c r="K35" s="101">
        <v>0.44353188490380191</v>
      </c>
      <c r="L35" s="101">
        <v>0.47662786560871828</v>
      </c>
      <c r="M35" s="101">
        <v>0.77162847529975298</v>
      </c>
      <c r="N35" s="101">
        <v>0.96410676726025035</v>
      </c>
      <c r="O35" s="101">
        <v>0.5800828915286167</v>
      </c>
      <c r="P35" s="101">
        <v>0</v>
      </c>
      <c r="Q35" s="101">
        <v>0.24559186305988306</v>
      </c>
      <c r="R35" s="101">
        <v>0.17698974854599148</v>
      </c>
      <c r="S35" s="101">
        <v>0.39809643470507011</v>
      </c>
      <c r="T35" s="101">
        <v>0.40207062477917438</v>
      </c>
      <c r="U35" s="101">
        <v>0.22355744032716307</v>
      </c>
      <c r="V35" s="101">
        <v>0.43020037223602342</v>
      </c>
      <c r="W35" s="101">
        <v>0.71147598696937342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5.555059785566055E-2</v>
      </c>
      <c r="E36" s="104">
        <v>6.9082408590472891E-2</v>
      </c>
      <c r="F36" s="104">
        <v>0.15546756191320465</v>
      </c>
      <c r="G36" s="104">
        <v>0.17188313167543737</v>
      </c>
      <c r="H36" s="104">
        <v>0.24082504661605003</v>
      </c>
      <c r="I36" s="104">
        <v>0.78460033653919425</v>
      </c>
      <c r="J36" s="104">
        <v>1.084070177860089</v>
      </c>
      <c r="K36" s="104">
        <v>0.46846440886515978</v>
      </c>
      <c r="L36" s="104">
        <v>0.28326358683733172</v>
      </c>
      <c r="M36" s="104">
        <v>0.1544811838144311</v>
      </c>
      <c r="N36" s="104">
        <v>0.49820147156636208</v>
      </c>
      <c r="O36" s="104">
        <v>0.45491461276224771</v>
      </c>
      <c r="P36" s="104">
        <v>0</v>
      </c>
      <c r="Q36" s="104">
        <v>0.24534592805487673</v>
      </c>
      <c r="R36" s="104">
        <v>0.24839666446833436</v>
      </c>
      <c r="S36" s="104">
        <v>0.43882192653485153</v>
      </c>
      <c r="T36" s="104">
        <v>0.27919191810915228</v>
      </c>
      <c r="U36" s="104">
        <v>0.17332887673779618</v>
      </c>
      <c r="V36" s="104">
        <v>0.35335311300434596</v>
      </c>
      <c r="W36" s="104">
        <v>0.65426669131085913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5.0784916872855367E-3</v>
      </c>
      <c r="E37" s="98">
        <v>3.9895702462214074E-3</v>
      </c>
      <c r="F37" s="98">
        <v>1.2111959652411994E-2</v>
      </c>
      <c r="G37" s="98">
        <v>1.3370978785366751E-2</v>
      </c>
      <c r="H37" s="98">
        <v>2.5306179942564219E-2</v>
      </c>
      <c r="I37" s="98">
        <v>7.0288462061153523E-2</v>
      </c>
      <c r="J37" s="98">
        <v>9.2062235490756122E-2</v>
      </c>
      <c r="K37" s="98">
        <v>3.7812139277507331E-2</v>
      </c>
      <c r="L37" s="98">
        <v>2.2210998587105679E-2</v>
      </c>
      <c r="M37" s="98">
        <v>1.7155022317481356E-2</v>
      </c>
      <c r="N37" s="98">
        <v>3.9938869269903053E-2</v>
      </c>
      <c r="O37" s="98">
        <v>2.4365129612765168E-2</v>
      </c>
      <c r="P37" s="98">
        <v>0</v>
      </c>
      <c r="Q37" s="98">
        <v>7.1073145347242067E-3</v>
      </c>
      <c r="R37" s="98">
        <v>1.0072892329249393E-2</v>
      </c>
      <c r="S37" s="98">
        <v>2.9855851910218913E-2</v>
      </c>
      <c r="T37" s="98">
        <v>2.1429308376777152E-2</v>
      </c>
      <c r="U37" s="98">
        <v>1.6634597909228385E-2</v>
      </c>
      <c r="V37" s="98">
        <v>2.8007199791424742E-2</v>
      </c>
      <c r="W37" s="98">
        <v>4.2111328107157647E-2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5.0472106168375011E-2</v>
      </c>
      <c r="E38" s="98">
        <v>6.5092838344251489E-2</v>
      </c>
      <c r="F38" s="98">
        <v>0.14335560226079266</v>
      </c>
      <c r="G38" s="98">
        <v>0.15851215289007062</v>
      </c>
      <c r="H38" s="98">
        <v>0.21551886667348583</v>
      </c>
      <c r="I38" s="98">
        <v>0.71431187447804068</v>
      </c>
      <c r="J38" s="98">
        <v>0.99200794236933287</v>
      </c>
      <c r="K38" s="98">
        <v>0.43065226958765246</v>
      </c>
      <c r="L38" s="98">
        <v>0.26105258825022604</v>
      </c>
      <c r="M38" s="98">
        <v>0.13732616149694973</v>
      </c>
      <c r="N38" s="98">
        <v>0.45826260229645904</v>
      </c>
      <c r="O38" s="98">
        <v>0.43054948314948255</v>
      </c>
      <c r="P38" s="98">
        <v>0</v>
      </c>
      <c r="Q38" s="98">
        <v>0.23823861352015252</v>
      </c>
      <c r="R38" s="98">
        <v>0.23832377213908496</v>
      </c>
      <c r="S38" s="98">
        <v>0.40896607462463264</v>
      </c>
      <c r="T38" s="98">
        <v>0.25776260973237514</v>
      </c>
      <c r="U38" s="98">
        <v>0.15669427882856779</v>
      </c>
      <c r="V38" s="98">
        <v>0.32534591321292122</v>
      </c>
      <c r="W38" s="98">
        <v>0.61215536320370145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0.84581779632110732</v>
      </c>
      <c r="E39" s="122">
        <v>1.181350567968515</v>
      </c>
      <c r="F39" s="122">
        <v>1.7529148140116682</v>
      </c>
      <c r="G39" s="122">
        <v>1.4098755814546633</v>
      </c>
      <c r="H39" s="122">
        <v>1.809527320575939</v>
      </c>
      <c r="I39" s="122">
        <v>2.3432853042462729</v>
      </c>
      <c r="J39" s="122">
        <v>2.410508974674749</v>
      </c>
      <c r="K39" s="122">
        <v>1.1584349107927636</v>
      </c>
      <c r="L39" s="122">
        <v>1.0737851652532029</v>
      </c>
      <c r="M39" s="122">
        <v>1.1414500122960471</v>
      </c>
      <c r="N39" s="122">
        <v>1.6465752550348283</v>
      </c>
      <c r="O39" s="122">
        <v>1.070472977113174</v>
      </c>
      <c r="P39" s="122">
        <v>0</v>
      </c>
      <c r="Q39" s="122">
        <v>0.54102457222893519</v>
      </c>
      <c r="R39" s="122">
        <v>0.49568679049782594</v>
      </c>
      <c r="S39" s="122">
        <v>0.87791658603363432</v>
      </c>
      <c r="T39" s="122">
        <v>0.67692904292505907</v>
      </c>
      <c r="U39" s="122">
        <v>0.32376578649811688</v>
      </c>
      <c r="V39" s="122">
        <v>0.63595409454686203</v>
      </c>
      <c r="W39" s="122">
        <v>1.3585456401676494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0.24253472894040801</v>
      </c>
      <c r="E40" s="98">
        <v>0.32763810411922917</v>
      </c>
      <c r="F40" s="98">
        <v>0.49596811935669199</v>
      </c>
      <c r="G40" s="98">
        <v>0.35049770280658366</v>
      </c>
      <c r="H40" s="98">
        <v>0.34906762148060683</v>
      </c>
      <c r="I40" s="98">
        <v>0.48416302550177709</v>
      </c>
      <c r="J40" s="98">
        <v>0.50083886486703832</v>
      </c>
      <c r="K40" s="98">
        <v>0.286226115590834</v>
      </c>
      <c r="L40" s="98">
        <v>0.27631566136644853</v>
      </c>
      <c r="M40" s="98">
        <v>0.31266094895722563</v>
      </c>
      <c r="N40" s="98">
        <v>0.39833769957464088</v>
      </c>
      <c r="O40" s="98">
        <v>0.25424737784324719</v>
      </c>
      <c r="P40" s="98">
        <v>0</v>
      </c>
      <c r="Q40" s="98">
        <v>0.10151733357434663</v>
      </c>
      <c r="R40" s="98">
        <v>0.10912246159794101</v>
      </c>
      <c r="S40" s="98">
        <v>0.20317673463881222</v>
      </c>
      <c r="T40" s="98">
        <v>0.12826389501475779</v>
      </c>
      <c r="U40" s="98">
        <v>4.8915955210868889E-2</v>
      </c>
      <c r="V40" s="98">
        <v>8.7133516002674577E-2</v>
      </c>
      <c r="W40" s="98">
        <v>0.26849872024844279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0.60328306738069926</v>
      </c>
      <c r="E41" s="33">
        <v>0.85371246384928579</v>
      </c>
      <c r="F41" s="33">
        <v>1.2569466946549761</v>
      </c>
      <c r="G41" s="33">
        <v>1.0593778786480796</v>
      </c>
      <c r="H41" s="33">
        <v>1.4604596990953322</v>
      </c>
      <c r="I41" s="33">
        <v>1.8591222787444956</v>
      </c>
      <c r="J41" s="33">
        <v>1.9096701098077107</v>
      </c>
      <c r="K41" s="33">
        <v>0.87220879520192951</v>
      </c>
      <c r="L41" s="33">
        <v>0.79746950388675442</v>
      </c>
      <c r="M41" s="33">
        <v>0.82878906333882141</v>
      </c>
      <c r="N41" s="33">
        <v>1.2482375554601874</v>
      </c>
      <c r="O41" s="33">
        <v>0.81622559926992688</v>
      </c>
      <c r="P41" s="33">
        <v>0</v>
      </c>
      <c r="Q41" s="33">
        <v>0.43950723865458852</v>
      </c>
      <c r="R41" s="33">
        <v>0.3865643288998849</v>
      </c>
      <c r="S41" s="33">
        <v>0.67473985139482207</v>
      </c>
      <c r="T41" s="33">
        <v>0.5486651479103013</v>
      </c>
      <c r="U41" s="33">
        <v>0.27484983128724799</v>
      </c>
      <c r="V41" s="33">
        <v>0.54882057854418742</v>
      </c>
      <c r="W41" s="33">
        <v>1.0900469199192067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26.902739439055786</v>
      </c>
      <c r="D43" s="117">
        <f t="shared" si="14"/>
        <v>42.216412400221003</v>
      </c>
      <c r="E43" s="117">
        <f t="shared" si="14"/>
        <v>61.666145891788872</v>
      </c>
      <c r="F43" s="117">
        <f t="shared" si="14"/>
        <v>59.06095620460907</v>
      </c>
      <c r="G43" s="117">
        <f t="shared" si="14"/>
        <v>26.722860320726198</v>
      </c>
      <c r="H43" s="117">
        <f t="shared" si="14"/>
        <v>4.9086273484153979</v>
      </c>
      <c r="I43" s="117">
        <f t="shared" si="14"/>
        <v>22.86997803903424</v>
      </c>
      <c r="J43" s="117">
        <f t="shared" si="14"/>
        <v>38.373022747232831</v>
      </c>
      <c r="K43" s="117">
        <f t="shared" si="14"/>
        <v>35.319782716265891</v>
      </c>
      <c r="L43" s="117">
        <f t="shared" si="14"/>
        <v>35.286071576171828</v>
      </c>
      <c r="M43" s="117">
        <f t="shared" si="14"/>
        <v>43.964944991053216</v>
      </c>
      <c r="N43" s="117">
        <f t="shared" si="14"/>
        <v>57.398318532046169</v>
      </c>
      <c r="O43" s="117">
        <f t="shared" si="14"/>
        <v>70.049842627901626</v>
      </c>
      <c r="P43" s="117">
        <f t="shared" si="14"/>
        <v>63.723453162344562</v>
      </c>
      <c r="Q43" s="117">
        <f t="shared" si="14"/>
        <v>84.273214894918752</v>
      </c>
      <c r="R43" s="117">
        <f t="shared" ref="R43:V43" si="15">R44+R47+R49+R58</f>
        <v>30.790935917326966</v>
      </c>
      <c r="S43" s="117">
        <f t="shared" si="15"/>
        <v>16.817326568066647</v>
      </c>
      <c r="T43" s="117">
        <f t="shared" si="15"/>
        <v>10.410165964382818</v>
      </c>
      <c r="U43" s="117">
        <f t="shared" si="15"/>
        <v>15.37551231365974</v>
      </c>
      <c r="V43" s="117">
        <f t="shared" si="15"/>
        <v>27.626827490151172</v>
      </c>
      <c r="W43" s="117">
        <f t="shared" ref="W43" si="16">W44+W47+W49+W58</f>
        <v>26.186352801362951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18.030341943045389</v>
      </c>
      <c r="D44" s="122">
        <f t="shared" si="17"/>
        <v>29.080573987029279</v>
      </c>
      <c r="E44" s="122">
        <f t="shared" si="17"/>
        <v>43.341577100843381</v>
      </c>
      <c r="F44" s="122">
        <f t="shared" si="17"/>
        <v>42.52564641851086</v>
      </c>
      <c r="G44" s="122">
        <f t="shared" si="17"/>
        <v>18.648423553332805</v>
      </c>
      <c r="H44" s="122">
        <f t="shared" si="17"/>
        <v>3.4614048098899586</v>
      </c>
      <c r="I44" s="122">
        <f t="shared" si="17"/>
        <v>16.242042979604534</v>
      </c>
      <c r="J44" s="122">
        <f t="shared" si="17"/>
        <v>27.370150554500324</v>
      </c>
      <c r="K44" s="122">
        <f t="shared" si="17"/>
        <v>25.093679781785184</v>
      </c>
      <c r="L44" s="122">
        <f t="shared" si="17"/>
        <v>25.198313888603487</v>
      </c>
      <c r="M44" s="122">
        <f t="shared" si="17"/>
        <v>30.824515851018052</v>
      </c>
      <c r="N44" s="122">
        <f t="shared" si="17"/>
        <v>39.126733576112706</v>
      </c>
      <c r="O44" s="122">
        <f t="shared" si="17"/>
        <v>50.150931053861186</v>
      </c>
      <c r="P44" s="122">
        <f t="shared" si="17"/>
        <v>44.14333804598963</v>
      </c>
      <c r="Q44" s="122">
        <f t="shared" si="17"/>
        <v>60.724006773082657</v>
      </c>
      <c r="R44" s="122">
        <f t="shared" ref="R44:V44" si="18">SUM(R45:R46)</f>
        <v>20.544866986887033</v>
      </c>
      <c r="S44" s="122">
        <f t="shared" si="18"/>
        <v>10.998821718938395</v>
      </c>
      <c r="T44" s="122">
        <f t="shared" si="18"/>
        <v>6.8496259082401263</v>
      </c>
      <c r="U44" s="122">
        <f t="shared" si="18"/>
        <v>9.8549148273290168</v>
      </c>
      <c r="V44" s="122">
        <f t="shared" si="18"/>
        <v>17.984990784866284</v>
      </c>
      <c r="W44" s="122">
        <f t="shared" ref="W44" si="19">SUM(W45:W46)</f>
        <v>16.486537443381462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17.642553180678586</v>
      </c>
      <c r="D45" s="98">
        <v>28.475301014990247</v>
      </c>
      <c r="E45" s="98">
        <v>42.496900766373372</v>
      </c>
      <c r="F45" s="98">
        <v>41.698753015110654</v>
      </c>
      <c r="G45" s="98">
        <v>18.297937329595282</v>
      </c>
      <c r="H45" s="98">
        <v>3.3989552878651761</v>
      </c>
      <c r="I45" s="98">
        <v>15.951421758941168</v>
      </c>
      <c r="J45" s="98">
        <v>26.892267526226174</v>
      </c>
      <c r="K45" s="98">
        <v>24.671546654021942</v>
      </c>
      <c r="L45" s="98">
        <v>24.778535949782821</v>
      </c>
      <c r="M45" s="98">
        <v>30.304953969974544</v>
      </c>
      <c r="N45" s="98">
        <v>38.475019423760173</v>
      </c>
      <c r="O45" s="98">
        <v>49.304290128538561</v>
      </c>
      <c r="P45" s="98">
        <v>43.389358644735481</v>
      </c>
      <c r="Q45" s="98">
        <v>59.725836761078497</v>
      </c>
      <c r="R45" s="98">
        <v>20.206443870178322</v>
      </c>
      <c r="S45" s="98">
        <v>10.820615215327093</v>
      </c>
      <c r="T45" s="98">
        <v>6.7379533240717491</v>
      </c>
      <c r="U45" s="98">
        <v>9.6961221416568009</v>
      </c>
      <c r="V45" s="98">
        <v>17.69474878404457</v>
      </c>
      <c r="W45" s="98">
        <v>16.219446406684334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0.38778876236680437</v>
      </c>
      <c r="D46" s="98">
        <v>0.60527297203903252</v>
      </c>
      <c r="E46" s="98">
        <v>0.84467633447000601</v>
      </c>
      <c r="F46" s="98">
        <v>0.82689340340020467</v>
      </c>
      <c r="G46" s="98">
        <v>0.35048622373752186</v>
      </c>
      <c r="H46" s="98">
        <v>6.2449522024782669E-2</v>
      </c>
      <c r="I46" s="98">
        <v>0.29062122066336743</v>
      </c>
      <c r="J46" s="98">
        <v>0.47788302827414858</v>
      </c>
      <c r="K46" s="98">
        <v>0.42213312776324202</v>
      </c>
      <c r="L46" s="98">
        <v>0.41977793882066533</v>
      </c>
      <c r="M46" s="98">
        <v>0.51956188104350765</v>
      </c>
      <c r="N46" s="98">
        <v>0.65171415235253416</v>
      </c>
      <c r="O46" s="98">
        <v>0.84664092532262514</v>
      </c>
      <c r="P46" s="98">
        <v>0.75397940125414953</v>
      </c>
      <c r="Q46" s="98">
        <v>0.99817001200415645</v>
      </c>
      <c r="R46" s="98">
        <v>0.33842311670870945</v>
      </c>
      <c r="S46" s="98">
        <v>0.1782065036113023</v>
      </c>
      <c r="T46" s="98">
        <v>0.1116725841683773</v>
      </c>
      <c r="U46" s="98">
        <v>0.15879268567221655</v>
      </c>
      <c r="V46" s="98">
        <v>0.29024200082171514</v>
      </c>
      <c r="W46" s="98">
        <v>0.26709103669712853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1.0139916742848238</v>
      </c>
      <c r="D47" s="122">
        <f t="shared" si="20"/>
        <v>1.0887706922619016</v>
      </c>
      <c r="E47" s="122">
        <f t="shared" si="20"/>
        <v>2.8974446015904851</v>
      </c>
      <c r="F47" s="122">
        <f t="shared" si="20"/>
        <v>2.988999534290155</v>
      </c>
      <c r="G47" s="122">
        <f t="shared" si="20"/>
        <v>2.1000735851286185</v>
      </c>
      <c r="H47" s="122">
        <f t="shared" si="20"/>
        <v>0.13586039960034779</v>
      </c>
      <c r="I47" s="122">
        <f t="shared" si="20"/>
        <v>0.70361029762882554</v>
      </c>
      <c r="J47" s="122">
        <f t="shared" si="20"/>
        <v>0.94752781853904555</v>
      </c>
      <c r="K47" s="122">
        <f t="shared" si="20"/>
        <v>1.342143871255457</v>
      </c>
      <c r="L47" s="122">
        <f t="shared" si="20"/>
        <v>1.52217927799957</v>
      </c>
      <c r="M47" s="122">
        <f t="shared" si="20"/>
        <v>1.4489912137262762</v>
      </c>
      <c r="N47" s="122">
        <f t="shared" si="20"/>
        <v>3.0363455543939621</v>
      </c>
      <c r="O47" s="122">
        <f t="shared" si="20"/>
        <v>0.80536739683128378</v>
      </c>
      <c r="P47" s="122">
        <f t="shared" si="20"/>
        <v>0.20622363156949405</v>
      </c>
      <c r="Q47" s="122">
        <f t="shared" si="20"/>
        <v>0.29818647424795741</v>
      </c>
      <c r="R47" s="122">
        <f t="shared" si="20"/>
        <v>0.57707109430590564</v>
      </c>
      <c r="S47" s="122">
        <f t="shared" si="20"/>
        <v>0.39087663175460369</v>
      </c>
      <c r="T47" s="122">
        <f t="shared" si="20"/>
        <v>0.29373172344858661</v>
      </c>
      <c r="U47" s="122">
        <f t="shared" si="20"/>
        <v>0.26637989283658131</v>
      </c>
      <c r="V47" s="122">
        <f t="shared" si="20"/>
        <v>0.5078856322339671</v>
      </c>
      <c r="W47" s="122">
        <f t="shared" si="20"/>
        <v>0.59938639728868359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1.0139916742848238</v>
      </c>
      <c r="D48" s="98">
        <v>1.0887706922619016</v>
      </c>
      <c r="E48" s="98">
        <v>2.8974446015904851</v>
      </c>
      <c r="F48" s="98">
        <v>2.988999534290155</v>
      </c>
      <c r="G48" s="98">
        <v>2.1000735851286185</v>
      </c>
      <c r="H48" s="98">
        <v>0.13586039960034779</v>
      </c>
      <c r="I48" s="98">
        <v>0.70361029762882554</v>
      </c>
      <c r="J48" s="98">
        <v>0.94752781853904555</v>
      </c>
      <c r="K48" s="98">
        <v>1.342143871255457</v>
      </c>
      <c r="L48" s="98">
        <v>1.52217927799957</v>
      </c>
      <c r="M48" s="98">
        <v>1.4489912137262762</v>
      </c>
      <c r="N48" s="98">
        <v>3.0363455543939621</v>
      </c>
      <c r="O48" s="98">
        <v>0.80536739683128378</v>
      </c>
      <c r="P48" s="98">
        <v>0.20622363156949405</v>
      </c>
      <c r="Q48" s="98">
        <v>0.29818647424795741</v>
      </c>
      <c r="R48" s="98">
        <v>0.57707109430590564</v>
      </c>
      <c r="S48" s="98">
        <v>0.39087663175460369</v>
      </c>
      <c r="T48" s="98">
        <v>0.29373172344858661</v>
      </c>
      <c r="U48" s="98">
        <v>0.26637989283658131</v>
      </c>
      <c r="V48" s="98">
        <v>0.5078856322339671</v>
      </c>
      <c r="W48" s="98">
        <v>0.59938639728868359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5.0046581330824029</v>
      </c>
      <c r="D49" s="122">
        <v>7.4842471597706073</v>
      </c>
      <c r="E49" s="122">
        <v>9.2594972095431984</v>
      </c>
      <c r="F49" s="122">
        <v>8.1733242152653602</v>
      </c>
      <c r="G49" s="122">
        <v>3.6084945698191087</v>
      </c>
      <c r="H49" s="122">
        <v>0.76796357532825865</v>
      </c>
      <c r="I49" s="122">
        <v>3.4633873416908756</v>
      </c>
      <c r="J49" s="122">
        <v>5.9294142872863489</v>
      </c>
      <c r="K49" s="122">
        <v>5.2422768336793943</v>
      </c>
      <c r="L49" s="122">
        <v>5.072711199054444</v>
      </c>
      <c r="M49" s="122">
        <v>7.2241402294222361</v>
      </c>
      <c r="N49" s="122">
        <v>9.4307915659307753</v>
      </c>
      <c r="O49" s="122">
        <v>12.479512318663426</v>
      </c>
      <c r="P49" s="122">
        <v>12.345905622206299</v>
      </c>
      <c r="Q49" s="122">
        <v>14.635582288133486</v>
      </c>
      <c r="R49" s="122">
        <v>6.153593089740947</v>
      </c>
      <c r="S49" s="122">
        <v>3.4789593326722787</v>
      </c>
      <c r="T49" s="122">
        <v>2.0535281272899275</v>
      </c>
      <c r="U49" s="122">
        <v>3.3854664906677363</v>
      </c>
      <c r="V49" s="122">
        <v>5.9150827333362646</v>
      </c>
      <c r="W49" s="122">
        <v>5.8902969542059971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9.1331813598467856E-2</v>
      </c>
      <c r="D50" s="98">
        <v>0.25622484072008117</v>
      </c>
      <c r="E50" s="98">
        <v>0.48210397446150122</v>
      </c>
      <c r="F50" s="98">
        <v>0.46624245331863151</v>
      </c>
      <c r="G50" s="98">
        <v>0.19081002090257454</v>
      </c>
      <c r="H50" s="98">
        <v>2.5335067747018197E-2</v>
      </c>
      <c r="I50" s="98">
        <v>0.60624627245532847</v>
      </c>
      <c r="J50" s="98">
        <v>1.9083571188380535</v>
      </c>
      <c r="K50" s="98">
        <v>0.99019277439997078</v>
      </c>
      <c r="L50" s="98">
        <v>0.90093310136091997</v>
      </c>
      <c r="M50" s="98">
        <v>1.603054887778137</v>
      </c>
      <c r="N50" s="98">
        <v>2.6031036893943855</v>
      </c>
      <c r="O50" s="98">
        <v>3.7153834666935301</v>
      </c>
      <c r="P50" s="98">
        <v>0.80249416743344948</v>
      </c>
      <c r="Q50" s="98">
        <v>0.56528044808792255</v>
      </c>
      <c r="R50" s="98">
        <v>0.40197912864457352</v>
      </c>
      <c r="S50" s="98">
        <v>0.5145492161982681</v>
      </c>
      <c r="T50" s="98">
        <v>0.24894598815895538</v>
      </c>
      <c r="U50" s="98">
        <v>0.33822054289535736</v>
      </c>
      <c r="V50" s="98">
        <v>0.6552432468324576</v>
      </c>
      <c r="W50" s="98">
        <v>0.42881802312831685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2.0303460947555824E-3</v>
      </c>
      <c r="F51" s="98">
        <v>1.6362663499694381E-3</v>
      </c>
      <c r="G51" s="98">
        <v>3.6152382681682121E-4</v>
      </c>
      <c r="H51" s="98">
        <v>5.9756568355840956E-5</v>
      </c>
      <c r="I51" s="98">
        <v>7.5404936872830678E-3</v>
      </c>
      <c r="J51" s="98">
        <v>2.1826792135019504E-2</v>
      </c>
      <c r="K51" s="98">
        <v>1.2569590812365044E-2</v>
      </c>
      <c r="L51" s="98">
        <v>3.2538833509678667E-3</v>
      </c>
      <c r="M51" s="98">
        <v>0</v>
      </c>
      <c r="N51" s="98">
        <v>3.5827317896991776E-3</v>
      </c>
      <c r="O51" s="98">
        <v>3.3556104150583667E-2</v>
      </c>
      <c r="P51" s="98">
        <v>1.2337139193821272E-2</v>
      </c>
      <c r="Q51" s="98">
        <v>3.968391943711741E-2</v>
      </c>
      <c r="R51" s="98">
        <v>0</v>
      </c>
      <c r="S51" s="98">
        <v>4.9511030726436239E-4</v>
      </c>
      <c r="T51" s="98">
        <v>2.9067420081737095E-3</v>
      </c>
      <c r="U51" s="98">
        <v>1.3462906835297495E-3</v>
      </c>
      <c r="V51" s="98">
        <v>8.9968041051193878E-3</v>
      </c>
      <c r="W51" s="98">
        <v>1.5381491411132944E-3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1.2000537388772685E-4</v>
      </c>
      <c r="F52" s="101">
        <v>1.2851029239937875E-4</v>
      </c>
      <c r="G52" s="101">
        <v>2.8349930784740477E-5</v>
      </c>
      <c r="H52" s="101">
        <v>6.232406981948923E-6</v>
      </c>
      <c r="I52" s="101">
        <v>6.7385011716797382E-4</v>
      </c>
      <c r="J52" s="101">
        <v>1.8728191869167943E-3</v>
      </c>
      <c r="K52" s="101">
        <v>1.0296220823188182E-3</v>
      </c>
      <c r="L52" s="101">
        <v>2.5643694633987541E-4</v>
      </c>
      <c r="M52" s="101">
        <v>0</v>
      </c>
      <c r="N52" s="101">
        <v>2.8356155140217624E-4</v>
      </c>
      <c r="O52" s="101">
        <v>1.9005352636670698E-3</v>
      </c>
      <c r="P52" s="101">
        <v>1.2225346760427367E-3</v>
      </c>
      <c r="Q52" s="101">
        <v>1.7268593754877503E-3</v>
      </c>
      <c r="R52" s="101">
        <v>0</v>
      </c>
      <c r="S52" s="101">
        <v>3.3618127812645039E-5</v>
      </c>
      <c r="T52" s="101">
        <v>2.2478871192700719E-4</v>
      </c>
      <c r="U52" s="101">
        <v>1.2452332393494985E-4</v>
      </c>
      <c r="V52" s="101">
        <v>7.1718820673422794E-4</v>
      </c>
      <c r="W52" s="101">
        <v>1.0059351096668299E-4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1.9103407208678554E-3</v>
      </c>
      <c r="F53" s="104">
        <v>1.5077560575700595E-3</v>
      </c>
      <c r="G53" s="104">
        <v>3.3317389603208076E-4</v>
      </c>
      <c r="H53" s="104">
        <v>5.352416137389203E-5</v>
      </c>
      <c r="I53" s="104">
        <v>6.8666435701150936E-3</v>
      </c>
      <c r="J53" s="104">
        <v>1.9953972948102708E-2</v>
      </c>
      <c r="K53" s="104">
        <v>1.1539968730046226E-2</v>
      </c>
      <c r="L53" s="104">
        <v>2.9974464046279912E-3</v>
      </c>
      <c r="M53" s="104">
        <v>0</v>
      </c>
      <c r="N53" s="104">
        <v>3.2991702382970012E-3</v>
      </c>
      <c r="O53" s="104">
        <v>3.1655568886916598E-2</v>
      </c>
      <c r="P53" s="104">
        <v>1.1114604517778535E-2</v>
      </c>
      <c r="Q53" s="104">
        <v>3.7957060061629661E-2</v>
      </c>
      <c r="R53" s="104">
        <v>0</v>
      </c>
      <c r="S53" s="104">
        <v>4.614921794517173E-4</v>
      </c>
      <c r="T53" s="104">
        <v>2.6819532962467025E-3</v>
      </c>
      <c r="U53" s="104">
        <v>1.2217673595947996E-3</v>
      </c>
      <c r="V53" s="104">
        <v>8.2796158983851603E-3</v>
      </c>
      <c r="W53" s="104">
        <v>1.4375556301466114E-3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4.3326211737931795</v>
      </c>
      <c r="D54" s="101">
        <v>6.2490706480828253</v>
      </c>
      <c r="E54" s="101">
        <v>6.8830763782532571</v>
      </c>
      <c r="F54" s="101">
        <v>6.2021019036417329</v>
      </c>
      <c r="G54" s="101">
        <v>2.8846370128029748</v>
      </c>
      <c r="H54" s="101">
        <v>0.59354613712401239</v>
      </c>
      <c r="I54" s="101">
        <v>1.7208012591165409</v>
      </c>
      <c r="J54" s="101">
        <v>1.9644400276785281</v>
      </c>
      <c r="K54" s="101">
        <v>2.0619304515972301</v>
      </c>
      <c r="L54" s="101">
        <v>2.6144691235783886</v>
      </c>
      <c r="M54" s="101">
        <v>4.6832585841097094</v>
      </c>
      <c r="N54" s="101">
        <v>4.4992517879562959</v>
      </c>
      <c r="O54" s="101">
        <v>4.8930439704070512</v>
      </c>
      <c r="P54" s="101">
        <v>4.3335718028709387</v>
      </c>
      <c r="Q54" s="101">
        <v>7.0196938338963886</v>
      </c>
      <c r="R54" s="101">
        <v>2.3935044966453694</v>
      </c>
      <c r="S54" s="101">
        <v>1.4098502492344391</v>
      </c>
      <c r="T54" s="101">
        <v>1.0633990988389301</v>
      </c>
      <c r="U54" s="101">
        <v>1.7155930182095935</v>
      </c>
      <c r="V54" s="101">
        <v>2.8829394697306392</v>
      </c>
      <c r="W54" s="101">
        <v>2.8443486391290622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0.58070514569075582</v>
      </c>
      <c r="D55" s="104">
        <v>0.97895167096770019</v>
      </c>
      <c r="E55" s="104">
        <v>1.8922865107336835</v>
      </c>
      <c r="F55" s="104">
        <v>1.5033435919550255</v>
      </c>
      <c r="G55" s="104">
        <v>0.53268601228674239</v>
      </c>
      <c r="H55" s="104">
        <v>0.14902261388887231</v>
      </c>
      <c r="I55" s="104">
        <v>1.1287993164317236</v>
      </c>
      <c r="J55" s="104">
        <v>2.0347903486347483</v>
      </c>
      <c r="K55" s="104">
        <v>2.1775840168698291</v>
      </c>
      <c r="L55" s="104">
        <v>1.5540550907641673</v>
      </c>
      <c r="M55" s="104">
        <v>0.93782675753438993</v>
      </c>
      <c r="N55" s="104">
        <v>2.3248533567903946</v>
      </c>
      <c r="O55" s="104">
        <v>3.8375287774122611</v>
      </c>
      <c r="P55" s="104">
        <v>7.1975025127080903</v>
      </c>
      <c r="Q55" s="104">
        <v>7.0109240867120572</v>
      </c>
      <c r="R55" s="104">
        <v>3.3581094644510041</v>
      </c>
      <c r="S55" s="104">
        <v>1.5540647569323074</v>
      </c>
      <c r="T55" s="104">
        <v>0.7382762982838682</v>
      </c>
      <c r="U55" s="104">
        <v>1.3303066388792555</v>
      </c>
      <c r="V55" s="104">
        <v>2.3679032126680482</v>
      </c>
      <c r="W55" s="104">
        <v>2.6155921428075048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0.12597243687348683</v>
      </c>
      <c r="D56" s="98">
        <v>8.9496749183180069E-2</v>
      </c>
      <c r="E56" s="98">
        <v>0.10928122100233723</v>
      </c>
      <c r="F56" s="98">
        <v>0.11712048935093548</v>
      </c>
      <c r="G56" s="98">
        <v>4.1438233642361995E-2</v>
      </c>
      <c r="H56" s="98">
        <v>1.5659472034051037E-2</v>
      </c>
      <c r="I56" s="98">
        <v>0.10112354562277681</v>
      </c>
      <c r="J56" s="98">
        <v>0.17280001984752189</v>
      </c>
      <c r="K56" s="98">
        <v>0.17576385436370662</v>
      </c>
      <c r="L56" s="98">
        <v>0.12185510961939937</v>
      </c>
      <c r="M56" s="98">
        <v>0.10414497454110463</v>
      </c>
      <c r="N56" s="98">
        <v>0.18637442799319123</v>
      </c>
      <c r="O56" s="98">
        <v>0.20553722265948163</v>
      </c>
      <c r="P56" s="98">
        <v>0.71267694786966096</v>
      </c>
      <c r="Q56" s="98">
        <v>0.2030962692488272</v>
      </c>
      <c r="R56" s="98">
        <v>0.13617684898325369</v>
      </c>
      <c r="S56" s="98">
        <v>0.10573292817941343</v>
      </c>
      <c r="T56" s="98">
        <v>5.6666219317298698E-2</v>
      </c>
      <c r="U56" s="98">
        <v>0.12767125968980572</v>
      </c>
      <c r="V56" s="98">
        <v>0.18768290393732814</v>
      </c>
      <c r="W56" s="98">
        <v>0.16835039958948039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0.45473270881726902</v>
      </c>
      <c r="D57" s="98">
        <v>0.88945492178452012</v>
      </c>
      <c r="E57" s="98">
        <v>1.7830052897313462</v>
      </c>
      <c r="F57" s="98">
        <v>1.3862231026040901</v>
      </c>
      <c r="G57" s="98">
        <v>0.49124777864438041</v>
      </c>
      <c r="H57" s="98">
        <v>0.13336314185482126</v>
      </c>
      <c r="I57" s="98">
        <v>1.0276757708089468</v>
      </c>
      <c r="J57" s="98">
        <v>1.8619903287872264</v>
      </c>
      <c r="K57" s="98">
        <v>2.0018201625061223</v>
      </c>
      <c r="L57" s="98">
        <v>1.4321999811447679</v>
      </c>
      <c r="M57" s="98">
        <v>0.83368178299328533</v>
      </c>
      <c r="N57" s="98">
        <v>2.1384789287972032</v>
      </c>
      <c r="O57" s="98">
        <v>3.6319915547527795</v>
      </c>
      <c r="P57" s="98">
        <v>6.4848255648384292</v>
      </c>
      <c r="Q57" s="98">
        <v>6.8078278174632301</v>
      </c>
      <c r="R57" s="98">
        <v>3.2219326154677503</v>
      </c>
      <c r="S57" s="98">
        <v>1.4483318287528939</v>
      </c>
      <c r="T57" s="98">
        <v>0.68161007896656955</v>
      </c>
      <c r="U57" s="98">
        <v>1.2026353791894497</v>
      </c>
      <c r="V57" s="98">
        <v>2.1802203087307199</v>
      </c>
      <c r="W57" s="98">
        <v>2.4472417432180245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2.8537476886431681</v>
      </c>
      <c r="D58" s="122">
        <v>4.5628205611592101</v>
      </c>
      <c r="E58" s="122">
        <v>6.167626979811808</v>
      </c>
      <c r="F58" s="122">
        <v>5.3729860365426951</v>
      </c>
      <c r="G58" s="122">
        <v>2.3658686124456665</v>
      </c>
      <c r="H58" s="122">
        <v>0.5433985635968327</v>
      </c>
      <c r="I58" s="122">
        <v>2.4609374201100054</v>
      </c>
      <c r="J58" s="122">
        <v>4.1259300869071129</v>
      </c>
      <c r="K58" s="122">
        <v>3.6416822295458591</v>
      </c>
      <c r="L58" s="122">
        <v>3.4928672105143233</v>
      </c>
      <c r="M58" s="122">
        <v>4.4672976968866474</v>
      </c>
      <c r="N58" s="122">
        <v>5.804447835608725</v>
      </c>
      <c r="O58" s="122">
        <v>6.6140318585457276</v>
      </c>
      <c r="P58" s="122">
        <v>7.0279858625791345</v>
      </c>
      <c r="Q58" s="122">
        <v>8.6154393594546512</v>
      </c>
      <c r="R58" s="122">
        <v>3.5154047463930782</v>
      </c>
      <c r="S58" s="122">
        <v>1.9486688847013711</v>
      </c>
      <c r="T58" s="122">
        <v>1.2132802054041782</v>
      </c>
      <c r="U58" s="122">
        <v>1.8687511028264039</v>
      </c>
      <c r="V58" s="122">
        <v>3.2188683397146516</v>
      </c>
      <c r="W58" s="122">
        <v>3.2101320064868082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0.58986665374650282</v>
      </c>
      <c r="D59" s="98">
        <v>1.3082816434208524</v>
      </c>
      <c r="E59" s="98">
        <v>1.7104494123445753</v>
      </c>
      <c r="F59" s="98">
        <v>1.5202625773170697</v>
      </c>
      <c r="G59" s="98">
        <v>0.58814079400696162</v>
      </c>
      <c r="H59" s="98">
        <v>0.10480710890126001</v>
      </c>
      <c r="I59" s="98">
        <v>0.50850233382702847</v>
      </c>
      <c r="J59" s="98">
        <v>0.85726433601058893</v>
      </c>
      <c r="K59" s="98">
        <v>0.89973205536193279</v>
      </c>
      <c r="L59" s="98">
        <v>0.89876595516087088</v>
      </c>
      <c r="M59" s="98">
        <v>1.2236063286175713</v>
      </c>
      <c r="N59" s="98">
        <v>1.4041462294464695</v>
      </c>
      <c r="O59" s="98">
        <v>1.5708693213729941</v>
      </c>
      <c r="P59" s="98">
        <v>1.5283478671713526</v>
      </c>
      <c r="Q59" s="98">
        <v>1.6168501782131057</v>
      </c>
      <c r="R59" s="98">
        <v>0.773809897559527</v>
      </c>
      <c r="S59" s="98">
        <v>0.45103085946162697</v>
      </c>
      <c r="T59" s="98">
        <v>0.22988870438450065</v>
      </c>
      <c r="U59" s="98">
        <v>0.28234225613569924</v>
      </c>
      <c r="V59" s="98">
        <v>0.44103580582687102</v>
      </c>
      <c r="W59" s="98">
        <v>0.63448855966372153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2.2638810348966651</v>
      </c>
      <c r="D60" s="33">
        <v>3.2545389177383575</v>
      </c>
      <c r="E60" s="33">
        <v>4.4571775674672329</v>
      </c>
      <c r="F60" s="33">
        <v>3.8527234592256256</v>
      </c>
      <c r="G60" s="33">
        <v>1.7777278184387051</v>
      </c>
      <c r="H60" s="33">
        <v>0.4385914546955727</v>
      </c>
      <c r="I60" s="33">
        <v>1.9524350862829769</v>
      </c>
      <c r="J60" s="33">
        <v>3.2686657508965236</v>
      </c>
      <c r="K60" s="33">
        <v>2.7419501741839261</v>
      </c>
      <c r="L60" s="33">
        <v>2.5941012553534524</v>
      </c>
      <c r="M60" s="33">
        <v>3.2436913682690758</v>
      </c>
      <c r="N60" s="33">
        <v>4.4003016061622553</v>
      </c>
      <c r="O60" s="33">
        <v>5.0431625371727336</v>
      </c>
      <c r="P60" s="33">
        <v>5.4996379954077819</v>
      </c>
      <c r="Q60" s="33">
        <v>6.9985891812415453</v>
      </c>
      <c r="R60" s="33">
        <v>2.7415948488335511</v>
      </c>
      <c r="S60" s="33">
        <v>1.4976380252397441</v>
      </c>
      <c r="T60" s="33">
        <v>0.98339150101967765</v>
      </c>
      <c r="U60" s="33">
        <v>1.5864088466907047</v>
      </c>
      <c r="V60" s="33">
        <v>2.7778325338877807</v>
      </c>
      <c r="W60" s="33">
        <v>2.5756434468230869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56.687098686657777</v>
      </c>
      <c r="D62" s="117">
        <f t="shared" si="21"/>
        <v>79.17333611114951</v>
      </c>
      <c r="E62" s="117">
        <f t="shared" si="21"/>
        <v>116.84586866286551</v>
      </c>
      <c r="F62" s="117">
        <f t="shared" si="21"/>
        <v>89.973652151282678</v>
      </c>
      <c r="G62" s="117">
        <f t="shared" si="21"/>
        <v>70.158796115795724</v>
      </c>
      <c r="H62" s="117">
        <f t="shared" si="21"/>
        <v>132.84044895174438</v>
      </c>
      <c r="I62" s="117">
        <f t="shared" si="21"/>
        <v>108.18739108392994</v>
      </c>
      <c r="J62" s="117">
        <f t="shared" si="21"/>
        <v>116.66419137605124</v>
      </c>
      <c r="K62" s="117">
        <f t="shared" si="21"/>
        <v>68.081551006306626</v>
      </c>
      <c r="L62" s="117">
        <f t="shared" si="21"/>
        <v>95.414675038203526</v>
      </c>
      <c r="M62" s="117">
        <f t="shared" si="21"/>
        <v>49.758287688744332</v>
      </c>
      <c r="N62" s="117">
        <f t="shared" si="21"/>
        <v>54.070260493526042</v>
      </c>
      <c r="O62" s="117">
        <f t="shared" si="21"/>
        <v>28.85524498942679</v>
      </c>
      <c r="P62" s="117">
        <f t="shared" si="21"/>
        <v>62.02266446144499</v>
      </c>
      <c r="Q62" s="117">
        <f t="shared" si="21"/>
        <v>61.117560283528285</v>
      </c>
      <c r="R62" s="117">
        <f t="shared" ref="R62:V62" si="22">R63+R66+R68+R77</f>
        <v>97.398921581682572</v>
      </c>
      <c r="S62" s="117">
        <f t="shared" si="22"/>
        <v>85.959158204782383</v>
      </c>
      <c r="T62" s="117">
        <f t="shared" si="22"/>
        <v>87.924456466015826</v>
      </c>
      <c r="U62" s="117">
        <f t="shared" si="22"/>
        <v>70.874198821905225</v>
      </c>
      <c r="V62" s="117">
        <f t="shared" si="22"/>
        <v>60.071492043738836</v>
      </c>
      <c r="W62" s="117">
        <f t="shared" ref="W62" si="23">W63+W66+W68+W77</f>
        <v>46.025715249990526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38.328469940779293</v>
      </c>
      <c r="D63" s="122">
        <f t="shared" si="24"/>
        <v>55.533819313137748</v>
      </c>
      <c r="E63" s="122">
        <f t="shared" si="24"/>
        <v>81.934390771240032</v>
      </c>
      <c r="F63" s="122">
        <f t="shared" si="24"/>
        <v>63.488423044524964</v>
      </c>
      <c r="G63" s="122">
        <f t="shared" si="24"/>
        <v>48.342112415908069</v>
      </c>
      <c r="H63" s="122">
        <f t="shared" si="24"/>
        <v>95.574736280186201</v>
      </c>
      <c r="I63" s="122">
        <f t="shared" si="24"/>
        <v>77.569544010920225</v>
      </c>
      <c r="J63" s="122">
        <f t="shared" si="24"/>
        <v>82.372730255550962</v>
      </c>
      <c r="K63" s="122">
        <f t="shared" si="24"/>
        <v>47.922392524001623</v>
      </c>
      <c r="L63" s="122">
        <f t="shared" si="24"/>
        <v>68.700070680998635</v>
      </c>
      <c r="M63" s="122">
        <f t="shared" si="24"/>
        <v>34.647503427209813</v>
      </c>
      <c r="N63" s="122">
        <f t="shared" si="24"/>
        <v>37.061441354572636</v>
      </c>
      <c r="O63" s="122">
        <f t="shared" si="24"/>
        <v>20.592608460018436</v>
      </c>
      <c r="P63" s="122">
        <f t="shared" si="24"/>
        <v>43.7546332879758</v>
      </c>
      <c r="Q63" s="122">
        <f t="shared" si="24"/>
        <v>42.959577995783469</v>
      </c>
      <c r="R63" s="122">
        <f t="shared" ref="R63:V63" si="25">SUM(R64:R65)</f>
        <v>63.99356716991425</v>
      </c>
      <c r="S63" s="122">
        <f t="shared" si="25"/>
        <v>55.793414754831616</v>
      </c>
      <c r="T63" s="122">
        <f t="shared" si="25"/>
        <v>57.549218139345605</v>
      </c>
      <c r="U63" s="122">
        <f t="shared" si="25"/>
        <v>46.065735869506128</v>
      </c>
      <c r="V63" s="122">
        <f t="shared" si="25"/>
        <v>38.736044188632548</v>
      </c>
      <c r="W63" s="122">
        <f t="shared" ref="W63" si="26">SUM(W64:W65)</f>
        <v>29.055145371075739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37.504117858677979</v>
      </c>
      <c r="D64" s="98">
        <v>54.377957675766567</v>
      </c>
      <c r="E64" s="98">
        <v>80.337585913339808</v>
      </c>
      <c r="F64" s="98">
        <v>62.253917219707041</v>
      </c>
      <c r="G64" s="98">
        <v>47.433550661093236</v>
      </c>
      <c r="H64" s="98">
        <v>93.850408463546913</v>
      </c>
      <c r="I64" s="98">
        <v>76.181580957561565</v>
      </c>
      <c r="J64" s="98">
        <v>80.934501784598694</v>
      </c>
      <c r="K64" s="98">
        <v>47.116228198084833</v>
      </c>
      <c r="L64" s="98">
        <v>67.555598308966367</v>
      </c>
      <c r="M64" s="98">
        <v>34.063503271583428</v>
      </c>
      <c r="N64" s="98">
        <v>36.444127727040375</v>
      </c>
      <c r="O64" s="98">
        <v>20.244966956360763</v>
      </c>
      <c r="P64" s="98">
        <v>43.007293062499578</v>
      </c>
      <c r="Q64" s="98">
        <v>42.253416384215491</v>
      </c>
      <c r="R64" s="98">
        <v>62.939440002054113</v>
      </c>
      <c r="S64" s="98">
        <v>54.889431617176626</v>
      </c>
      <c r="T64" s="98">
        <v>56.610966913280969</v>
      </c>
      <c r="U64" s="98">
        <v>45.323476596407126</v>
      </c>
      <c r="V64" s="98">
        <v>38.110921434681096</v>
      </c>
      <c r="W64" s="98">
        <v>28.584435925554065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0.82435208210131095</v>
      </c>
      <c r="D65" s="98">
        <v>1.1558616373711834</v>
      </c>
      <c r="E65" s="98">
        <v>1.596804857900231</v>
      </c>
      <c r="F65" s="98">
        <v>1.2345058248179264</v>
      </c>
      <c r="G65" s="98">
        <v>0.90856175481483681</v>
      </c>
      <c r="H65" s="98">
        <v>1.7243278166392884</v>
      </c>
      <c r="I65" s="98">
        <v>1.387963053358656</v>
      </c>
      <c r="J65" s="98">
        <v>1.4382284709522646</v>
      </c>
      <c r="K65" s="98">
        <v>0.8061643259167891</v>
      </c>
      <c r="L65" s="98">
        <v>1.1444723720322663</v>
      </c>
      <c r="M65" s="98">
        <v>0.58400015562638485</v>
      </c>
      <c r="N65" s="98">
        <v>0.61731362753226116</v>
      </c>
      <c r="O65" s="98">
        <v>0.34764150365767171</v>
      </c>
      <c r="P65" s="98">
        <v>0.74734022547621948</v>
      </c>
      <c r="Q65" s="98">
        <v>0.70616161156797508</v>
      </c>
      <c r="R65" s="98">
        <v>1.0541271678601407</v>
      </c>
      <c r="S65" s="98">
        <v>0.90398313765499072</v>
      </c>
      <c r="T65" s="98">
        <v>0.93825122606463351</v>
      </c>
      <c r="U65" s="98">
        <v>0.74225927309900464</v>
      </c>
      <c r="V65" s="98">
        <v>0.62512275395145123</v>
      </c>
      <c r="W65" s="98">
        <v>0.47070944552167332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2.1820145249458363</v>
      </c>
      <c r="D66" s="122">
        <f t="shared" si="27"/>
        <v>1.9656841607753677</v>
      </c>
      <c r="E66" s="122">
        <f t="shared" si="27"/>
        <v>5.2551742165164583</v>
      </c>
      <c r="F66" s="122">
        <f t="shared" si="27"/>
        <v>4.812645820444029</v>
      </c>
      <c r="G66" s="122">
        <f t="shared" si="27"/>
        <v>5.7836984519079611</v>
      </c>
      <c r="H66" s="122">
        <f t="shared" si="27"/>
        <v>3.4662403952119019</v>
      </c>
      <c r="I66" s="122">
        <f t="shared" si="27"/>
        <v>3.194637162149911</v>
      </c>
      <c r="J66" s="122">
        <f t="shared" si="27"/>
        <v>2.9539836879156511</v>
      </c>
      <c r="K66" s="122">
        <f t="shared" si="27"/>
        <v>2.6181158279638073</v>
      </c>
      <c r="L66" s="122">
        <f t="shared" si="27"/>
        <v>3.939381391135099</v>
      </c>
      <c r="M66" s="122">
        <f t="shared" si="27"/>
        <v>1.7164286557827728</v>
      </c>
      <c r="N66" s="122">
        <f t="shared" si="27"/>
        <v>2.7479105729254831</v>
      </c>
      <c r="O66" s="122">
        <f t="shared" si="27"/>
        <v>0.33344441018883314</v>
      </c>
      <c r="P66" s="122">
        <f t="shared" si="27"/>
        <v>0.20372749181060501</v>
      </c>
      <c r="Q66" s="122">
        <f t="shared" si="27"/>
        <v>0.22140387901149977</v>
      </c>
      <c r="R66" s="122">
        <f t="shared" si="27"/>
        <v>1.7578448427475166</v>
      </c>
      <c r="S66" s="122">
        <f t="shared" si="27"/>
        <v>2.0118517073176294</v>
      </c>
      <c r="T66" s="122">
        <f t="shared" si="27"/>
        <v>2.5086924097796404</v>
      </c>
      <c r="U66" s="122">
        <f t="shared" si="27"/>
        <v>1.2132342022337359</v>
      </c>
      <c r="V66" s="122">
        <f t="shared" si="27"/>
        <v>1.1436379499785181</v>
      </c>
      <c r="W66" s="122">
        <f t="shared" si="27"/>
        <v>1.0193103934462926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2.1820145249458363</v>
      </c>
      <c r="D67" s="98">
        <v>1.9656841607753677</v>
      </c>
      <c r="E67" s="98">
        <v>5.2551742165164583</v>
      </c>
      <c r="F67" s="98">
        <v>4.812645820444029</v>
      </c>
      <c r="G67" s="98">
        <v>5.7836984519079611</v>
      </c>
      <c r="H67" s="98">
        <v>3.4662403952119019</v>
      </c>
      <c r="I67" s="98">
        <v>3.194637162149911</v>
      </c>
      <c r="J67" s="98">
        <v>2.9539836879156511</v>
      </c>
      <c r="K67" s="98">
        <v>2.6181158279638073</v>
      </c>
      <c r="L67" s="98">
        <v>3.939381391135099</v>
      </c>
      <c r="M67" s="98">
        <v>1.7164286557827728</v>
      </c>
      <c r="N67" s="98">
        <v>2.7479105729254831</v>
      </c>
      <c r="O67" s="98">
        <v>0.33344441018883314</v>
      </c>
      <c r="P67" s="98">
        <v>0.20372749181060501</v>
      </c>
      <c r="Q67" s="98">
        <v>0.22140387901149977</v>
      </c>
      <c r="R67" s="98">
        <v>1.7578448427475166</v>
      </c>
      <c r="S67" s="98">
        <v>2.0118517073176294</v>
      </c>
      <c r="T67" s="98">
        <v>2.5086924097796404</v>
      </c>
      <c r="U67" s="98">
        <v>1.2132342022337359</v>
      </c>
      <c r="V67" s="98">
        <v>1.1436379499785181</v>
      </c>
      <c r="W67" s="98">
        <v>1.0193103934462926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10.094278720205233</v>
      </c>
      <c r="D68" s="122">
        <v>13.457525534698693</v>
      </c>
      <c r="E68" s="122">
        <v>18.022850430340995</v>
      </c>
      <c r="F68" s="122">
        <v>13.16873626761992</v>
      </c>
      <c r="G68" s="122">
        <v>9.7431741291216962</v>
      </c>
      <c r="H68" s="122">
        <v>19.613333898168342</v>
      </c>
      <c r="I68" s="122">
        <v>16.068171489401642</v>
      </c>
      <c r="J68" s="122">
        <v>18.425917091048326</v>
      </c>
      <c r="K68" s="122">
        <v>10.313683410190601</v>
      </c>
      <c r="L68" s="122">
        <v>13.569772410478912</v>
      </c>
      <c r="M68" s="122">
        <v>8.2572973159528686</v>
      </c>
      <c r="N68" s="122">
        <v>8.8983869251130745</v>
      </c>
      <c r="O68" s="122">
        <v>5.1815677683002681</v>
      </c>
      <c r="P68" s="122">
        <v>11.441309522525048</v>
      </c>
      <c r="Q68" s="122">
        <v>11.535083747233955</v>
      </c>
      <c r="R68" s="122">
        <v>20.483896650867237</v>
      </c>
      <c r="S68" s="122">
        <v>18.150563999433306</v>
      </c>
      <c r="T68" s="122">
        <v>17.508713510069072</v>
      </c>
      <c r="U68" s="122">
        <v>15.164780118139173</v>
      </c>
      <c r="V68" s="122">
        <v>13.032072143907261</v>
      </c>
      <c r="W68" s="122">
        <v>10.361365711690208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9.5914823297669649</v>
      </c>
      <c r="D69" s="98">
        <v>13.433734855059004</v>
      </c>
      <c r="E69" s="98">
        <v>16.427930707124553</v>
      </c>
      <c r="F69" s="98">
        <v>12.686472150117122</v>
      </c>
      <c r="G69" s="98">
        <v>9.7281051969994756</v>
      </c>
      <c r="H69" s="98">
        <v>17.441790392037305</v>
      </c>
      <c r="I69" s="98">
        <v>15.804194762729409</v>
      </c>
      <c r="J69" s="98">
        <v>14.570040560728444</v>
      </c>
      <c r="K69" s="98">
        <v>10.02762205299285</v>
      </c>
      <c r="L69" s="98">
        <v>9.9528964021839101</v>
      </c>
      <c r="M69" s="98">
        <v>6.2117297268848706</v>
      </c>
      <c r="N69" s="98">
        <v>8.8983869251130745</v>
      </c>
      <c r="O69" s="98">
        <v>5.130295125633614</v>
      </c>
      <c r="P69" s="98">
        <v>10.98766438374674</v>
      </c>
      <c r="Q69" s="98">
        <v>11.279306921935046</v>
      </c>
      <c r="R69" s="98">
        <v>19.284665960482872</v>
      </c>
      <c r="S69" s="98">
        <v>16.388294458725095</v>
      </c>
      <c r="T69" s="98">
        <v>12.812891358146905</v>
      </c>
      <c r="U69" s="98">
        <v>14.756707213473826</v>
      </c>
      <c r="V69" s="98">
        <v>12.927757606494168</v>
      </c>
      <c r="W69" s="98">
        <v>10.230449661422069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2.3790679639688034E-2</v>
      </c>
      <c r="E70" s="98">
        <v>6.552062390086541E-2</v>
      </c>
      <c r="F70" s="98">
        <v>2.0539360102020298E-2</v>
      </c>
      <c r="G70" s="98">
        <v>1.5068932122220945E-2</v>
      </c>
      <c r="H70" s="98">
        <v>5.7188855843024224E-2</v>
      </c>
      <c r="I70" s="98">
        <v>0.12756263181588876</v>
      </c>
      <c r="J70" s="98">
        <v>0.19470564979467742</v>
      </c>
      <c r="K70" s="98">
        <v>0.1873136017624972</v>
      </c>
      <c r="L70" s="98">
        <v>0.11760535115728794</v>
      </c>
      <c r="M70" s="98">
        <v>0</v>
      </c>
      <c r="N70" s="98">
        <v>0</v>
      </c>
      <c r="O70" s="98">
        <v>5.1272642666653774E-2</v>
      </c>
      <c r="P70" s="98">
        <v>5.2119538883520833E-2</v>
      </c>
      <c r="Q70" s="98">
        <v>0.25577682529890994</v>
      </c>
      <c r="R70" s="98">
        <v>0.21968986030721963</v>
      </c>
      <c r="S70" s="98">
        <v>5.7004500958413924E-2</v>
      </c>
      <c r="T70" s="98">
        <v>8.5220768668203731E-2</v>
      </c>
      <c r="U70" s="98">
        <v>0.10515040850117006</v>
      </c>
      <c r="V70" s="98">
        <v>0.10431453741309295</v>
      </c>
      <c r="W70" s="98">
        <v>0.13091605026813866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2.1764618224420955E-3</v>
      </c>
      <c r="E71" s="101">
        <v>3.9032603625668298E-3</v>
      </c>
      <c r="F71" s="101">
        <v>1.6078242967134768E-3</v>
      </c>
      <c r="G71" s="101">
        <v>1.1749957809611624E-3</v>
      </c>
      <c r="H71" s="101">
        <v>5.9843821132777265E-3</v>
      </c>
      <c r="I71" s="101">
        <v>1.1468131613310849E-2</v>
      </c>
      <c r="J71" s="101">
        <v>1.6609094778784726E-2</v>
      </c>
      <c r="K71" s="101">
        <v>1.5290446573320255E-2</v>
      </c>
      <c r="L71" s="101">
        <v>9.4717158319884229E-3</v>
      </c>
      <c r="M71" s="101">
        <v>0</v>
      </c>
      <c r="N71" s="101">
        <v>0</v>
      </c>
      <c r="O71" s="101">
        <v>2.865200136908747E-3</v>
      </c>
      <c r="P71" s="101">
        <v>5.0309854520026176E-3</v>
      </c>
      <c r="Q71" s="101">
        <v>9.1912163593406964E-3</v>
      </c>
      <c r="R71" s="101">
        <v>1.0692342639615384E-2</v>
      </c>
      <c r="S71" s="101">
        <v>3.9351262281509033E-3</v>
      </c>
      <c r="T71" s="101">
        <v>6.5477818500206892E-3</v>
      </c>
      <c r="U71" s="101">
        <v>9.8632867347177803E-3</v>
      </c>
      <c r="V71" s="101">
        <v>8.1194678186923518E-3</v>
      </c>
      <c r="W71" s="101">
        <v>8.7618733583774595E-3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2.1614217817245939E-2</v>
      </c>
      <c r="E72" s="104">
        <v>6.1617363538298574E-2</v>
      </c>
      <c r="F72" s="104">
        <v>1.8931535805306821E-2</v>
      </c>
      <c r="G72" s="104">
        <v>1.3893936341259783E-2</v>
      </c>
      <c r="H72" s="104">
        <v>5.12044737297465E-2</v>
      </c>
      <c r="I72" s="104">
        <v>0.11609450020257792</v>
      </c>
      <c r="J72" s="104">
        <v>0.17809655501589269</v>
      </c>
      <c r="K72" s="104">
        <v>0.17202315518917694</v>
      </c>
      <c r="L72" s="104">
        <v>0.10813363532529952</v>
      </c>
      <c r="M72" s="104">
        <v>0</v>
      </c>
      <c r="N72" s="104">
        <v>0</v>
      </c>
      <c r="O72" s="104">
        <v>4.8407442529745028E-2</v>
      </c>
      <c r="P72" s="104">
        <v>4.7088553431518215E-2</v>
      </c>
      <c r="Q72" s="104">
        <v>0.24658560893956927</v>
      </c>
      <c r="R72" s="104">
        <v>0.20899751766760424</v>
      </c>
      <c r="S72" s="104">
        <v>5.3069374730263019E-2</v>
      </c>
      <c r="T72" s="104">
        <v>7.8672986818183036E-2</v>
      </c>
      <c r="U72" s="104">
        <v>9.5287121766452279E-2</v>
      </c>
      <c r="V72" s="104">
        <v>9.6195069594400592E-2</v>
      </c>
      <c r="W72" s="104">
        <v>0.1221541769097612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0.44337660564685455</v>
      </c>
      <c r="D73" s="101">
        <v>0</v>
      </c>
      <c r="E73" s="101">
        <v>1.1996188422486487</v>
      </c>
      <c r="F73" s="101">
        <v>0.37162488169425195</v>
      </c>
      <c r="G73" s="101">
        <v>0</v>
      </c>
      <c r="H73" s="101">
        <v>1.6899872739347275</v>
      </c>
      <c r="I73" s="101">
        <v>8.2369902509908832E-2</v>
      </c>
      <c r="J73" s="101">
        <v>1.7984032746107466</v>
      </c>
      <c r="K73" s="101">
        <v>4.8026886930997541E-2</v>
      </c>
      <c r="L73" s="101">
        <v>2.1947256339208505</v>
      </c>
      <c r="M73" s="101">
        <v>1.704316664993802</v>
      </c>
      <c r="N73" s="101">
        <v>0</v>
      </c>
      <c r="O73" s="101">
        <v>0</v>
      </c>
      <c r="P73" s="101">
        <v>0.15093398384855577</v>
      </c>
      <c r="Q73" s="101">
        <v>0</v>
      </c>
      <c r="R73" s="101">
        <v>0.40763333490907178</v>
      </c>
      <c r="S73" s="101">
        <v>0.81116536443503839</v>
      </c>
      <c r="T73" s="101">
        <v>2.7212499310709206</v>
      </c>
      <c r="U73" s="101">
        <v>0.17059776444320812</v>
      </c>
      <c r="V73" s="101">
        <v>0</v>
      </c>
      <c r="W73" s="101">
        <v>0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5.9419784791413355E-2</v>
      </c>
      <c r="D74" s="104">
        <v>0</v>
      </c>
      <c r="E74" s="104">
        <v>0.32978025706692909</v>
      </c>
      <c r="F74" s="104">
        <v>9.0099875706524141E-2</v>
      </c>
      <c r="G74" s="104">
        <v>0</v>
      </c>
      <c r="H74" s="104">
        <v>0.42436737635328886</v>
      </c>
      <c r="I74" s="104">
        <v>5.4044192346434941E-2</v>
      </c>
      <c r="J74" s="104">
        <v>1.8627676059144596</v>
      </c>
      <c r="K74" s="104">
        <v>5.0720868504255438E-2</v>
      </c>
      <c r="L74" s="104">
        <v>1.3045450232168641</v>
      </c>
      <c r="M74" s="104">
        <v>0.3412509240741961</v>
      </c>
      <c r="N74" s="104">
        <v>0</v>
      </c>
      <c r="O74" s="104">
        <v>0</v>
      </c>
      <c r="P74" s="104">
        <v>0.25059161604623065</v>
      </c>
      <c r="Q74" s="104">
        <v>0</v>
      </c>
      <c r="R74" s="104">
        <v>0.57190749516807349</v>
      </c>
      <c r="S74" s="104">
        <v>0.8940996753147602</v>
      </c>
      <c r="T74" s="104">
        <v>1.8893514521830428</v>
      </c>
      <c r="U74" s="104">
        <v>0.13232473172096917</v>
      </c>
      <c r="V74" s="104">
        <v>0</v>
      </c>
      <c r="W74" s="104">
        <v>0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1.2889941038439892E-2</v>
      </c>
      <c r="D75" s="98">
        <v>0</v>
      </c>
      <c r="E75" s="98">
        <v>1.9045101759334306E-2</v>
      </c>
      <c r="F75" s="98">
        <v>7.0193810581142676E-3</v>
      </c>
      <c r="G75" s="98">
        <v>0</v>
      </c>
      <c r="H75" s="98">
        <v>4.4593024432677424E-2</v>
      </c>
      <c r="I75" s="98">
        <v>4.8415517894419297E-3</v>
      </c>
      <c r="J75" s="98">
        <v>0.15819137312564438</v>
      </c>
      <c r="K75" s="98">
        <v>4.0939386383802524E-3</v>
      </c>
      <c r="L75" s="98">
        <v>0.10229076031620321</v>
      </c>
      <c r="M75" s="98">
        <v>3.7895665179431999E-2</v>
      </c>
      <c r="N75" s="98">
        <v>0</v>
      </c>
      <c r="O75" s="98">
        <v>0</v>
      </c>
      <c r="P75" s="98">
        <v>2.4812894162972377E-2</v>
      </c>
      <c r="Q75" s="98">
        <v>0</v>
      </c>
      <c r="R75" s="98">
        <v>2.3191787351287501E-2</v>
      </c>
      <c r="S75" s="98">
        <v>6.0831298267071031E-2</v>
      </c>
      <c r="T75" s="98">
        <v>0.14501671529443502</v>
      </c>
      <c r="U75" s="98">
        <v>1.2699376740060834E-2</v>
      </c>
      <c r="V75" s="98">
        <v>0</v>
      </c>
      <c r="W75" s="98">
        <v>0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4.6529843752973463E-2</v>
      </c>
      <c r="D76" s="98">
        <v>0</v>
      </c>
      <c r="E76" s="98">
        <v>0.31073515530759477</v>
      </c>
      <c r="F76" s="98">
        <v>8.3080494648409872E-2</v>
      </c>
      <c r="G76" s="98">
        <v>0</v>
      </c>
      <c r="H76" s="98">
        <v>0.37977435192061143</v>
      </c>
      <c r="I76" s="98">
        <v>4.9202640556993013E-2</v>
      </c>
      <c r="J76" s="98">
        <v>1.7045762327888152</v>
      </c>
      <c r="K76" s="98">
        <v>4.6626929865875189E-2</v>
      </c>
      <c r="L76" s="98">
        <v>1.202254262900661</v>
      </c>
      <c r="M76" s="98">
        <v>0.30335525889476411</v>
      </c>
      <c r="N76" s="98">
        <v>0</v>
      </c>
      <c r="O76" s="98">
        <v>0</v>
      </c>
      <c r="P76" s="98">
        <v>0.22577872188325829</v>
      </c>
      <c r="Q76" s="98">
        <v>0</v>
      </c>
      <c r="R76" s="98">
        <v>0.54871570781678602</v>
      </c>
      <c r="S76" s="98">
        <v>0.83326837704768919</v>
      </c>
      <c r="T76" s="98">
        <v>1.7443347368886077</v>
      </c>
      <c r="U76" s="98">
        <v>0.11962535498090833</v>
      </c>
      <c r="V76" s="98">
        <v>0</v>
      </c>
      <c r="W76" s="98">
        <v>0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6.0823355007274138</v>
      </c>
      <c r="D77" s="122">
        <v>8.2163071025376926</v>
      </c>
      <c r="E77" s="122">
        <v>11.633453244768042</v>
      </c>
      <c r="F77" s="122">
        <v>8.5038470186937651</v>
      </c>
      <c r="G77" s="122">
        <v>6.2898111188580028</v>
      </c>
      <c r="H77" s="122">
        <v>14.186138378177926</v>
      </c>
      <c r="I77" s="122">
        <v>11.355038421458156</v>
      </c>
      <c r="J77" s="122">
        <v>12.911560341536294</v>
      </c>
      <c r="K77" s="122">
        <v>7.2273592441505956</v>
      </c>
      <c r="L77" s="122">
        <v>9.2054505555908754</v>
      </c>
      <c r="M77" s="122">
        <v>5.137058289798877</v>
      </c>
      <c r="N77" s="122">
        <v>5.3625216409148502</v>
      </c>
      <c r="O77" s="122">
        <v>2.7476243509192519</v>
      </c>
      <c r="P77" s="122">
        <v>6.6229941591335422</v>
      </c>
      <c r="Q77" s="122">
        <v>6.4014946614993606</v>
      </c>
      <c r="R77" s="122">
        <v>11.163612918153557</v>
      </c>
      <c r="S77" s="122">
        <v>10.003327743199833</v>
      </c>
      <c r="T77" s="122">
        <v>10.35783240682151</v>
      </c>
      <c r="U77" s="122">
        <v>8.4304486320261791</v>
      </c>
      <c r="V77" s="122">
        <v>7.1597377612205078</v>
      </c>
      <c r="W77" s="122">
        <v>5.5898937737782859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3.9256151184039916</v>
      </c>
      <c r="D78" s="98">
        <v>6.4170533915212724</v>
      </c>
      <c r="E78" s="98">
        <v>7.3863142618961746</v>
      </c>
      <c r="F78" s="98">
        <v>5.2346717036120562</v>
      </c>
      <c r="G78" s="98">
        <v>4.9740283699669705</v>
      </c>
      <c r="H78" s="98">
        <v>8.5364050638471412</v>
      </c>
      <c r="I78" s="98">
        <v>7.9878508256004856</v>
      </c>
      <c r="J78" s="98">
        <v>7.6637151672548489</v>
      </c>
      <c r="K78" s="98">
        <v>4.6360629395309934</v>
      </c>
      <c r="L78" s="98">
        <v>4.4003633457168894</v>
      </c>
      <c r="M78" s="98">
        <v>2.5416002581038049</v>
      </c>
      <c r="N78" s="98">
        <v>3.8291991212052725</v>
      </c>
      <c r="O78" s="98">
        <v>2.5854076746437391</v>
      </c>
      <c r="P78" s="98">
        <v>3.7642125506502477</v>
      </c>
      <c r="Q78" s="98">
        <v>5.6129635683516019</v>
      </c>
      <c r="R78" s="98">
        <v>7.7545778267902286</v>
      </c>
      <c r="S78" s="98">
        <v>5.617100407873548</v>
      </c>
      <c r="T78" s="98">
        <v>5.419584847975452</v>
      </c>
      <c r="U78" s="98">
        <v>5.7756952985684631</v>
      </c>
      <c r="V78" s="98">
        <v>6.0363958591448812</v>
      </c>
      <c r="W78" s="98">
        <v>5.1833484859518828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2.1567203823234227</v>
      </c>
      <c r="D79" s="33">
        <v>1.7992537110164202</v>
      </c>
      <c r="E79" s="33">
        <v>4.2471389828718662</v>
      </c>
      <c r="F79" s="33">
        <v>3.2691753150817098</v>
      </c>
      <c r="G79" s="33">
        <v>1.3157827488910323</v>
      </c>
      <c r="H79" s="33">
        <v>5.6497333143307849</v>
      </c>
      <c r="I79" s="33">
        <v>3.3671875958576702</v>
      </c>
      <c r="J79" s="33">
        <v>5.2478451742814451</v>
      </c>
      <c r="K79" s="33">
        <v>2.5912963046196023</v>
      </c>
      <c r="L79" s="33">
        <v>4.8050872098739861</v>
      </c>
      <c r="M79" s="33">
        <v>2.5954580316950722</v>
      </c>
      <c r="N79" s="33">
        <v>1.5333225197095774</v>
      </c>
      <c r="O79" s="33">
        <v>0.16221667627551287</v>
      </c>
      <c r="P79" s="33">
        <v>2.8587816084832949</v>
      </c>
      <c r="Q79" s="33">
        <v>0.78853109314775893</v>
      </c>
      <c r="R79" s="33">
        <v>3.4090350913633296</v>
      </c>
      <c r="S79" s="33">
        <v>4.3862273353262857</v>
      </c>
      <c r="T79" s="33">
        <v>4.9382475588460579</v>
      </c>
      <c r="U79" s="33">
        <v>2.6547533334577165</v>
      </c>
      <c r="V79" s="33">
        <v>1.1233419020756263</v>
      </c>
      <c r="W79" s="33">
        <v>0.40654528782640276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23.051339176499887</v>
      </c>
      <c r="D81" s="117">
        <f t="shared" si="28"/>
        <v>19.64008414851353</v>
      </c>
      <c r="E81" s="117">
        <f t="shared" si="28"/>
        <v>23.041696589988344</v>
      </c>
      <c r="F81" s="117">
        <f t="shared" si="28"/>
        <v>33.02163260991292</v>
      </c>
      <c r="G81" s="117">
        <f t="shared" si="28"/>
        <v>43.576842816676056</v>
      </c>
      <c r="H81" s="117">
        <f t="shared" si="28"/>
        <v>68.712567849608348</v>
      </c>
      <c r="I81" s="117">
        <f t="shared" si="28"/>
        <v>95.244165640701482</v>
      </c>
      <c r="J81" s="117">
        <f t="shared" si="28"/>
        <v>115.00890350100534</v>
      </c>
      <c r="K81" s="117">
        <f t="shared" si="28"/>
        <v>130.01232660163001</v>
      </c>
      <c r="L81" s="117">
        <f t="shared" si="28"/>
        <v>96.580007733553614</v>
      </c>
      <c r="M81" s="117">
        <f t="shared" si="28"/>
        <v>114.76421661431293</v>
      </c>
      <c r="N81" s="117">
        <f t="shared" si="28"/>
        <v>104.96742604642188</v>
      </c>
      <c r="O81" s="117">
        <f t="shared" si="28"/>
        <v>91.068707300421153</v>
      </c>
      <c r="P81" s="117">
        <f t="shared" si="28"/>
        <v>27.840729553156574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27.689825858774718</v>
      </c>
      <c r="V81" s="117">
        <f t="shared" si="29"/>
        <v>46.849103178401968</v>
      </c>
      <c r="W81" s="117">
        <f t="shared" ref="W81" si="30">W82+W85+W87+W100</f>
        <v>50.08061315457843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15.547776005253262</v>
      </c>
      <c r="D82" s="122">
        <f t="shared" si="31"/>
        <v>13.724013135465675</v>
      </c>
      <c r="E82" s="122">
        <f t="shared" si="31"/>
        <v>16.085468872911111</v>
      </c>
      <c r="F82" s="122">
        <f t="shared" si="31"/>
        <v>23.238034190781264</v>
      </c>
      <c r="G82" s="122">
        <f t="shared" si="31"/>
        <v>29.829547318746137</v>
      </c>
      <c r="H82" s="122">
        <f t="shared" si="31"/>
        <v>49.068477757181441</v>
      </c>
      <c r="I82" s="122">
        <f t="shared" si="31"/>
        <v>67.406550972064153</v>
      </c>
      <c r="J82" s="122">
        <f t="shared" si="31"/>
        <v>81.099604706081706</v>
      </c>
      <c r="K82" s="122">
        <f t="shared" si="31"/>
        <v>93.936129220014934</v>
      </c>
      <c r="L82" s="122">
        <f t="shared" si="31"/>
        <v>68.182338095156538</v>
      </c>
      <c r="M82" s="122">
        <f t="shared" si="31"/>
        <v>81.325901857492624</v>
      </c>
      <c r="N82" s="122">
        <f t="shared" si="31"/>
        <v>72.709785595214001</v>
      </c>
      <c r="O82" s="122">
        <f t="shared" si="31"/>
        <v>65.29857316693122</v>
      </c>
      <c r="P82" s="122">
        <f t="shared" si="31"/>
        <v>19.7493773450921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18.062318617318663</v>
      </c>
      <c r="V82" s="122">
        <f t="shared" si="32"/>
        <v>30.209647559211621</v>
      </c>
      <c r="W82" s="122">
        <f t="shared" ref="W82" si="33">SUM(W83:W84)</f>
        <v>31.523744265966968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15.412269430293742</v>
      </c>
      <c r="D83" s="98">
        <v>13.608309467762309</v>
      </c>
      <c r="E83" s="98">
        <v>15.958590503087756</v>
      </c>
      <c r="F83" s="98">
        <v>23.055159091754625</v>
      </c>
      <c r="G83" s="98">
        <v>29.602738106226624</v>
      </c>
      <c r="H83" s="98">
        <v>48.710491651031781</v>
      </c>
      <c r="I83" s="98">
        <v>66.918869215522889</v>
      </c>
      <c r="J83" s="98">
        <v>80.527208404087773</v>
      </c>
      <c r="K83" s="98">
        <v>93.297595988842076</v>
      </c>
      <c r="L83" s="98">
        <v>67.723411961013468</v>
      </c>
      <c r="M83" s="98">
        <v>80.77198523218533</v>
      </c>
      <c r="N83" s="98">
        <v>72.220459314116979</v>
      </c>
      <c r="O83" s="98">
        <v>64.853116574947649</v>
      </c>
      <c r="P83" s="98">
        <v>19.613050498752681</v>
      </c>
      <c r="Q83" s="98">
        <v>0</v>
      </c>
      <c r="R83" s="98">
        <v>0</v>
      </c>
      <c r="S83" s="98">
        <v>0</v>
      </c>
      <c r="T83" s="98">
        <v>0</v>
      </c>
      <c r="U83" s="98">
        <v>17.944766563630814</v>
      </c>
      <c r="V83" s="98">
        <v>30.01273139349297</v>
      </c>
      <c r="W83" s="98">
        <v>31.317458251478602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0.13550657495951979</v>
      </c>
      <c r="D84" s="98">
        <v>0.11570366770336624</v>
      </c>
      <c r="E84" s="98">
        <v>0.12687836982335654</v>
      </c>
      <c r="F84" s="98">
        <v>0.18287509902663759</v>
      </c>
      <c r="G84" s="98">
        <v>0.22680921251951169</v>
      </c>
      <c r="H84" s="98">
        <v>0.35798610614965704</v>
      </c>
      <c r="I84" s="98">
        <v>0.48768175654126611</v>
      </c>
      <c r="J84" s="98">
        <v>0.57239630199393965</v>
      </c>
      <c r="K84" s="98">
        <v>0.63853323117285543</v>
      </c>
      <c r="L84" s="98">
        <v>0.45892613414306571</v>
      </c>
      <c r="M84" s="98">
        <v>0.55391662530728969</v>
      </c>
      <c r="N84" s="98">
        <v>0.48932628109701987</v>
      </c>
      <c r="O84" s="98">
        <v>0.44545659198356879</v>
      </c>
      <c r="P84" s="98">
        <v>0.13632684633941858</v>
      </c>
      <c r="Q84" s="98">
        <v>0</v>
      </c>
      <c r="R84" s="98">
        <v>0</v>
      </c>
      <c r="S84" s="98">
        <v>0</v>
      </c>
      <c r="T84" s="98">
        <v>0</v>
      </c>
      <c r="U84" s="98">
        <v>0.11755205368784793</v>
      </c>
      <c r="V84" s="98">
        <v>0.19691616571865217</v>
      </c>
      <c r="W84" s="98">
        <v>0.20628601448836734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0.87922221220983943</v>
      </c>
      <c r="D85" s="122">
        <f t="shared" si="34"/>
        <v>0.4898021442178756</v>
      </c>
      <c r="E85" s="122">
        <f t="shared" si="34"/>
        <v>1.088422340937661</v>
      </c>
      <c r="F85" s="122">
        <f t="shared" si="34"/>
        <v>1.7544369936483568</v>
      </c>
      <c r="G85" s="122">
        <f t="shared" si="34"/>
        <v>3.5422017156911068</v>
      </c>
      <c r="H85" s="122">
        <f t="shared" si="34"/>
        <v>1.8668497418312797</v>
      </c>
      <c r="I85" s="122">
        <f t="shared" si="34"/>
        <v>2.9614395860293059</v>
      </c>
      <c r="J85" s="122">
        <f t="shared" si="34"/>
        <v>2.934407287543193</v>
      </c>
      <c r="K85" s="122">
        <f t="shared" si="34"/>
        <v>4.7291108046666004</v>
      </c>
      <c r="L85" s="122">
        <f t="shared" si="34"/>
        <v>4.2841027756201129</v>
      </c>
      <c r="M85" s="122">
        <f t="shared" si="34"/>
        <v>3.6888948520676088</v>
      </c>
      <c r="N85" s="122">
        <f t="shared" si="34"/>
        <v>5.304631112605807</v>
      </c>
      <c r="O85" s="122">
        <f t="shared" si="34"/>
        <v>1.0337950815889703</v>
      </c>
      <c r="P85" s="122">
        <f t="shared" si="34"/>
        <v>8.5187407941660687E-2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0.46662311561474196</v>
      </c>
      <c r="V85" s="122">
        <f t="shared" si="34"/>
        <v>0.88383194427332279</v>
      </c>
      <c r="W85" s="122">
        <f t="shared" si="34"/>
        <v>1.1386747251371812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0.87922221220983943</v>
      </c>
      <c r="D86" s="98">
        <v>0.4898021442178756</v>
      </c>
      <c r="E86" s="98">
        <v>1.088422340937661</v>
      </c>
      <c r="F86" s="98">
        <v>1.7544369936483568</v>
      </c>
      <c r="G86" s="98">
        <v>3.5422017156911068</v>
      </c>
      <c r="H86" s="98">
        <v>1.8668497418312797</v>
      </c>
      <c r="I86" s="98">
        <v>2.9614395860293059</v>
      </c>
      <c r="J86" s="98">
        <v>2.934407287543193</v>
      </c>
      <c r="K86" s="98">
        <v>4.7291108046666004</v>
      </c>
      <c r="L86" s="98">
        <v>4.2841027756201129</v>
      </c>
      <c r="M86" s="98">
        <v>3.6888948520676088</v>
      </c>
      <c r="N86" s="98">
        <v>5.304631112605807</v>
      </c>
      <c r="O86" s="98">
        <v>1.0337950815889703</v>
      </c>
      <c r="P86" s="98">
        <v>8.5187407941660687E-2</v>
      </c>
      <c r="Q86" s="98">
        <v>0</v>
      </c>
      <c r="R86" s="98">
        <v>0</v>
      </c>
      <c r="S86" s="98">
        <v>0</v>
      </c>
      <c r="T86" s="98">
        <v>0</v>
      </c>
      <c r="U86" s="98">
        <v>0.46662311561474196</v>
      </c>
      <c r="V86" s="98">
        <v>0.88383194427332279</v>
      </c>
      <c r="W86" s="98">
        <v>1.1386747251371812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4.1498683664538802</v>
      </c>
      <c r="D87" s="122">
        <v>3.3737345580776146</v>
      </c>
      <c r="E87" s="122">
        <v>3.5497268974200669</v>
      </c>
      <c r="F87" s="122">
        <v>4.8762199578901146</v>
      </c>
      <c r="G87" s="122">
        <v>6.2153867942676264</v>
      </c>
      <c r="H87" s="122">
        <v>10.306854458790946</v>
      </c>
      <c r="I87" s="122">
        <v>14.520090220630209</v>
      </c>
      <c r="J87" s="122">
        <v>18.202174514543874</v>
      </c>
      <c r="K87" s="122">
        <v>18.511484024406826</v>
      </c>
      <c r="L87" s="122">
        <v>14.292528386176553</v>
      </c>
      <c r="M87" s="122">
        <v>18.364523855680687</v>
      </c>
      <c r="N87" s="122">
        <v>16.791050458122832</v>
      </c>
      <c r="O87" s="122">
        <v>16.206832452401063</v>
      </c>
      <c r="P87" s="122">
        <v>5.0983540576756203</v>
      </c>
      <c r="Q87" s="122">
        <v>0</v>
      </c>
      <c r="R87" s="122">
        <v>0</v>
      </c>
      <c r="S87" s="122">
        <v>0</v>
      </c>
      <c r="T87" s="122">
        <v>0</v>
      </c>
      <c r="U87" s="122">
        <v>5.8871038909571691</v>
      </c>
      <c r="V87" s="122">
        <v>10.153386717689456</v>
      </c>
      <c r="W87" s="122">
        <v>11.320817732027667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2.3054173424336844E-2</v>
      </c>
      <c r="D88" s="98">
        <v>2.8755450127797261E-2</v>
      </c>
      <c r="E88" s="98">
        <v>2.9366317386445823E-2</v>
      </c>
      <c r="F88" s="98">
        <v>4.5303710065096946E-2</v>
      </c>
      <c r="G88" s="98">
        <v>7.2252866043309355E-2</v>
      </c>
      <c r="H88" s="98">
        <v>0.15280361623926103</v>
      </c>
      <c r="I88" s="98">
        <v>0.32019657797797102</v>
      </c>
      <c r="J88" s="98">
        <v>1.4387369201396583</v>
      </c>
      <c r="K88" s="98">
        <v>1.0604275771358596</v>
      </c>
      <c r="L88" s="98">
        <v>0.88479934822110284</v>
      </c>
      <c r="M88" s="98">
        <v>0.72909144156714445</v>
      </c>
      <c r="N88" s="98">
        <v>0.55331413987790568</v>
      </c>
      <c r="O88" s="98">
        <v>0.52364392939589643</v>
      </c>
      <c r="P88" s="98">
        <v>9.0276997038532397E-3</v>
      </c>
      <c r="Q88" s="98">
        <v>0</v>
      </c>
      <c r="R88" s="98">
        <v>0</v>
      </c>
      <c r="S88" s="98">
        <v>0</v>
      </c>
      <c r="T88" s="98">
        <v>0</v>
      </c>
      <c r="U88" s="98">
        <v>1.5378393413250245E-2</v>
      </c>
      <c r="V88" s="98">
        <v>9.1061855236340083E-2</v>
      </c>
      <c r="W88" s="98">
        <v>0.16948376963702577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1.1493739512972087E-4</v>
      </c>
      <c r="F89" s="98">
        <v>1.1312067749499609E-4</v>
      </c>
      <c r="G89" s="98">
        <v>1.1691539920423307E-4</v>
      </c>
      <c r="H89" s="98">
        <v>3.5717052884518582E-4</v>
      </c>
      <c r="I89" s="98">
        <v>1.7930656473942542E-3</v>
      </c>
      <c r="J89" s="98">
        <v>1.081981936946071E-2</v>
      </c>
      <c r="K89" s="98">
        <v>1.0263840546069084E-2</v>
      </c>
      <c r="L89" s="98">
        <v>5.130387298009239E-3</v>
      </c>
      <c r="M89" s="98">
        <v>1.6672348750936909E-3</v>
      </c>
      <c r="N89" s="98">
        <v>4.2486689462813507E-3</v>
      </c>
      <c r="O89" s="98">
        <v>5.7203065652401087E-3</v>
      </c>
      <c r="P89" s="98">
        <v>3.9266232313502238E-4</v>
      </c>
      <c r="Q89" s="98">
        <v>0</v>
      </c>
      <c r="R89" s="98">
        <v>0</v>
      </c>
      <c r="S89" s="98">
        <v>0</v>
      </c>
      <c r="T89" s="98">
        <v>0</v>
      </c>
      <c r="U89" s="98">
        <v>4.4793012992848781E-4</v>
      </c>
      <c r="V89" s="98">
        <v>1.1973925599191217E-3</v>
      </c>
      <c r="W89" s="98">
        <v>2.0800344910770628E-3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6.7816464118379988E-6</v>
      </c>
      <c r="F90" s="101">
        <v>8.8490760970997802E-6</v>
      </c>
      <c r="G90" s="101">
        <v>9.1366761680471383E-6</v>
      </c>
      <c r="H90" s="101">
        <v>3.7249533255924947E-5</v>
      </c>
      <c r="I90" s="101">
        <v>1.5988954424998926E-4</v>
      </c>
      <c r="J90" s="101">
        <v>9.2111533912258203E-4</v>
      </c>
      <c r="K90" s="101">
        <v>8.3904181048114032E-4</v>
      </c>
      <c r="L90" s="101">
        <v>4.0389148873561217E-4</v>
      </c>
      <c r="M90" s="101">
        <v>1.8949145025383825E-4</v>
      </c>
      <c r="N90" s="101">
        <v>3.5217543363303414E-4</v>
      </c>
      <c r="O90" s="101">
        <v>3.454535025760227E-4</v>
      </c>
      <c r="P90" s="101">
        <v>4.0168413659655655E-5</v>
      </c>
      <c r="Q90" s="101">
        <v>0</v>
      </c>
      <c r="R90" s="101">
        <v>0</v>
      </c>
      <c r="S90" s="101">
        <v>0</v>
      </c>
      <c r="T90" s="101">
        <v>0</v>
      </c>
      <c r="U90" s="101">
        <v>4.2350634869201555E-5</v>
      </c>
      <c r="V90" s="101">
        <v>9.3847389173205771E-5</v>
      </c>
      <c r="W90" s="101">
        <v>1.3663531944439281E-4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1.0815574871788287E-4</v>
      </c>
      <c r="F91" s="104">
        <v>1.042716013978963E-4</v>
      </c>
      <c r="G91" s="104">
        <v>1.0777872303618593E-4</v>
      </c>
      <c r="H91" s="104">
        <v>3.1992099558926089E-4</v>
      </c>
      <c r="I91" s="104">
        <v>1.6331761031442649E-3</v>
      </c>
      <c r="J91" s="104">
        <v>9.8987040303381273E-3</v>
      </c>
      <c r="K91" s="104">
        <v>9.4247987355879428E-3</v>
      </c>
      <c r="L91" s="104">
        <v>4.7264958092736271E-3</v>
      </c>
      <c r="M91" s="104">
        <v>1.4777434248398526E-3</v>
      </c>
      <c r="N91" s="104">
        <v>3.896493512648317E-3</v>
      </c>
      <c r="O91" s="104">
        <v>5.3748530626640863E-3</v>
      </c>
      <c r="P91" s="104">
        <v>3.5249390947536671E-4</v>
      </c>
      <c r="Q91" s="104">
        <v>0</v>
      </c>
      <c r="R91" s="104">
        <v>0</v>
      </c>
      <c r="S91" s="104">
        <v>0</v>
      </c>
      <c r="T91" s="104">
        <v>0</v>
      </c>
      <c r="U91" s="104">
        <v>4.0557949505928625E-4</v>
      </c>
      <c r="V91" s="104">
        <v>1.1035451707459159E-3</v>
      </c>
      <c r="W91" s="104">
        <v>1.9433991716326698E-3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2.3216129614297838</v>
      </c>
      <c r="D92" s="101">
        <v>2.3559390036897923</v>
      </c>
      <c r="E92" s="101">
        <v>2.8873224698665996</v>
      </c>
      <c r="F92" s="101">
        <v>3.4018914590168317</v>
      </c>
      <c r="G92" s="101">
        <v>3.052457443786686</v>
      </c>
      <c r="H92" s="101">
        <v>5.268960725268145</v>
      </c>
      <c r="I92" s="101">
        <v>5.6010179898831876</v>
      </c>
      <c r="J92" s="101">
        <v>6.284737170819624</v>
      </c>
      <c r="K92" s="101">
        <v>7.843648873977437</v>
      </c>
      <c r="L92" s="101">
        <v>6.8494533670528099</v>
      </c>
      <c r="M92" s="101">
        <v>8.7527524886027663</v>
      </c>
      <c r="N92" s="101">
        <v>7.4557170317796393</v>
      </c>
      <c r="O92" s="101">
        <v>7.6264086408811487</v>
      </c>
      <c r="P92" s="101">
        <v>2.8461114859655292</v>
      </c>
      <c r="Q92" s="101">
        <v>0</v>
      </c>
      <c r="R92" s="101">
        <v>0</v>
      </c>
      <c r="S92" s="101">
        <v>0</v>
      </c>
      <c r="T92" s="101">
        <v>0</v>
      </c>
      <c r="U92" s="101">
        <v>1.8640288223507167</v>
      </c>
      <c r="V92" s="101">
        <v>3.1921277400501538</v>
      </c>
      <c r="W92" s="101">
        <v>5.0492128246863492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2.587088541803618E-3</v>
      </c>
      <c r="E93" s="104">
        <v>9.6686674048779269E-3</v>
      </c>
      <c r="F93" s="104">
        <v>8.8860011354685783E-3</v>
      </c>
      <c r="G93" s="104">
        <v>6.5400218659669197E-3</v>
      </c>
      <c r="H93" s="104">
        <v>8.0500286928993255E-3</v>
      </c>
      <c r="I93" s="104">
        <v>4.2465422501332985E-2</v>
      </c>
      <c r="J93" s="104">
        <v>7.1582085099518578E-2</v>
      </c>
      <c r="K93" s="104">
        <v>7.2381253902969414E-2</v>
      </c>
      <c r="L93" s="104">
        <v>3.4485507953093179E-2</v>
      </c>
      <c r="M93" s="104">
        <v>5.8074124061470206E-4</v>
      </c>
      <c r="N93" s="104">
        <v>4.2749249432471485E-2</v>
      </c>
      <c r="O93" s="104">
        <v>7.2527035979614629E-2</v>
      </c>
      <c r="P93" s="104">
        <v>2.2444671603114197E-2</v>
      </c>
      <c r="Q93" s="104">
        <v>0</v>
      </c>
      <c r="R93" s="104">
        <v>0</v>
      </c>
      <c r="S93" s="104">
        <v>0</v>
      </c>
      <c r="T93" s="104">
        <v>0</v>
      </c>
      <c r="U93" s="104">
        <v>5.1114502137407031E-3</v>
      </c>
      <c r="V93" s="104">
        <v>2.976084387272054E-2</v>
      </c>
      <c r="W93" s="104">
        <v>6.4171491040619782E-2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2.3678414433296661E-4</v>
      </c>
      <c r="E94" s="98">
        <v>5.7083984242366876E-4</v>
      </c>
      <c r="F94" s="98">
        <v>6.9747054927708123E-4</v>
      </c>
      <c r="G94" s="98">
        <v>5.1376999608165896E-4</v>
      </c>
      <c r="H94" s="98">
        <v>8.3925823120854965E-4</v>
      </c>
      <c r="I94" s="98">
        <v>3.7942831132657933E-3</v>
      </c>
      <c r="J94" s="98">
        <v>6.0930431104589356E-3</v>
      </c>
      <c r="K94" s="98">
        <v>5.9015156086694208E-3</v>
      </c>
      <c r="L94" s="98">
        <v>2.7260388402620011E-3</v>
      </c>
      <c r="M94" s="98">
        <v>6.5076036324160095E-5</v>
      </c>
      <c r="N94" s="98">
        <v>3.4283787361192634E-3</v>
      </c>
      <c r="O94" s="98">
        <v>4.0949763422817908E-3</v>
      </c>
      <c r="P94" s="98">
        <v>2.209632130554323E-3</v>
      </c>
      <c r="Q94" s="98">
        <v>0</v>
      </c>
      <c r="R94" s="98">
        <v>0</v>
      </c>
      <c r="S94" s="98">
        <v>0</v>
      </c>
      <c r="T94" s="98">
        <v>0</v>
      </c>
      <c r="U94" s="98">
        <v>4.7764549064663949E-4</v>
      </c>
      <c r="V94" s="98">
        <v>2.3072833215657942E-3</v>
      </c>
      <c r="W94" s="98">
        <v>4.2757974919129431E-3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2.3503043974706516E-3</v>
      </c>
      <c r="E95" s="98">
        <v>9.0978275624542578E-3</v>
      </c>
      <c r="F95" s="98">
        <v>8.1885305861914975E-3</v>
      </c>
      <c r="G95" s="98">
        <v>6.0262518698852609E-3</v>
      </c>
      <c r="H95" s="98">
        <v>7.210770461690775E-3</v>
      </c>
      <c r="I95" s="98">
        <v>3.867113938806719E-2</v>
      </c>
      <c r="J95" s="98">
        <v>6.5489041989059638E-2</v>
      </c>
      <c r="K95" s="98">
        <v>6.6479738294299998E-2</v>
      </c>
      <c r="L95" s="98">
        <v>3.175946911283118E-2</v>
      </c>
      <c r="M95" s="98">
        <v>5.1566520429054195E-4</v>
      </c>
      <c r="N95" s="98">
        <v>3.932087069635222E-2</v>
      </c>
      <c r="O95" s="98">
        <v>6.8432059637332843E-2</v>
      </c>
      <c r="P95" s="98">
        <v>2.0235039472559873E-2</v>
      </c>
      <c r="Q95" s="98">
        <v>0</v>
      </c>
      <c r="R95" s="98">
        <v>0</v>
      </c>
      <c r="S95" s="98">
        <v>0</v>
      </c>
      <c r="T95" s="98">
        <v>0</v>
      </c>
      <c r="U95" s="98">
        <v>4.6338047230940638E-3</v>
      </c>
      <c r="V95" s="98">
        <v>2.7453560551154745E-2</v>
      </c>
      <c r="W95" s="98">
        <v>5.9895693548706837E-2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1.5918478776925993</v>
      </c>
      <c r="D96" s="101">
        <v>0.85283130736271384</v>
      </c>
      <c r="E96" s="101">
        <v>0.4888435579148282</v>
      </c>
      <c r="F96" s="101">
        <v>1.1429911873573859</v>
      </c>
      <c r="G96" s="101">
        <v>2.6033185553618927</v>
      </c>
      <c r="H96" s="101">
        <v>3.8978738737526775</v>
      </c>
      <c r="I96" s="101">
        <v>5.1658667762539441</v>
      </c>
      <c r="J96" s="101">
        <v>5.1067071187240982</v>
      </c>
      <c r="K96" s="101">
        <v>4.6323843962834923</v>
      </c>
      <c r="L96" s="101">
        <v>4.0884697141977915</v>
      </c>
      <c r="M96" s="101">
        <v>7.3988049044589772</v>
      </c>
      <c r="N96" s="101">
        <v>5.7591647810299911</v>
      </c>
      <c r="O96" s="101">
        <v>4.4715286670214907</v>
      </c>
      <c r="P96" s="101">
        <v>0.83446782303980127</v>
      </c>
      <c r="Q96" s="101">
        <v>0</v>
      </c>
      <c r="R96" s="101">
        <v>0</v>
      </c>
      <c r="S96" s="101">
        <v>0</v>
      </c>
      <c r="T96" s="101">
        <v>0</v>
      </c>
      <c r="U96" s="101">
        <v>2.2542041899655612</v>
      </c>
      <c r="V96" s="101">
        <v>3.7549774629861652</v>
      </c>
      <c r="W96" s="101">
        <v>3.1444454621386608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0.21335335390715995</v>
      </c>
      <c r="D97" s="104">
        <v>0.1336217083555078</v>
      </c>
      <c r="E97" s="104">
        <v>0.13441094745218529</v>
      </c>
      <c r="F97" s="104">
        <v>0.27703447963783645</v>
      </c>
      <c r="G97" s="104">
        <v>0.48070099181056636</v>
      </c>
      <c r="H97" s="104">
        <v>0.97880904430911841</v>
      </c>
      <c r="I97" s="104">
        <v>3.3887503883663785</v>
      </c>
      <c r="J97" s="104">
        <v>5.2895914003915125</v>
      </c>
      <c r="K97" s="104">
        <v>4.892378082560997</v>
      </c>
      <c r="L97" s="104">
        <v>2.4301900614537457</v>
      </c>
      <c r="M97" s="104">
        <v>1.4816270449360913</v>
      </c>
      <c r="N97" s="104">
        <v>2.9758565870565454</v>
      </c>
      <c r="O97" s="104">
        <v>3.5070038725576729</v>
      </c>
      <c r="P97" s="104">
        <v>1.3859097150401873</v>
      </c>
      <c r="Q97" s="104">
        <v>0</v>
      </c>
      <c r="R97" s="104">
        <v>0</v>
      </c>
      <c r="S97" s="104">
        <v>0</v>
      </c>
      <c r="T97" s="104">
        <v>0</v>
      </c>
      <c r="U97" s="104">
        <v>1.7479331048839715</v>
      </c>
      <c r="V97" s="104">
        <v>3.0842614229841572</v>
      </c>
      <c r="W97" s="104">
        <v>2.8914241500339335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4.6282768641297822E-2</v>
      </c>
      <c r="D98" s="98">
        <v>1.221583135590305E-2</v>
      </c>
      <c r="E98" s="98">
        <v>7.762351192769793E-3</v>
      </c>
      <c r="F98" s="98">
        <v>2.1582833090118929E-2</v>
      </c>
      <c r="G98" s="98">
        <v>3.7394261443529087E-2</v>
      </c>
      <c r="H98" s="98">
        <v>0.10285440884471958</v>
      </c>
      <c r="I98" s="98">
        <v>0.30358138024519038</v>
      </c>
      <c r="J98" s="98">
        <v>0.44920672028261527</v>
      </c>
      <c r="K98" s="98">
        <v>0.39488865739908879</v>
      </c>
      <c r="L98" s="98">
        <v>0.19055378287059704</v>
      </c>
      <c r="M98" s="98">
        <v>0.16453359816684804</v>
      </c>
      <c r="N98" s="98">
        <v>0.23856281841712654</v>
      </c>
      <c r="O98" s="98">
        <v>0.18783437926623633</v>
      </c>
      <c r="P98" s="98">
        <v>0.1372289768560461</v>
      </c>
      <c r="Q98" s="98">
        <v>0</v>
      </c>
      <c r="R98" s="98">
        <v>0</v>
      </c>
      <c r="S98" s="98">
        <v>0</v>
      </c>
      <c r="T98" s="98">
        <v>0</v>
      </c>
      <c r="U98" s="98">
        <v>0.16775141522412934</v>
      </c>
      <c r="V98" s="98">
        <v>0.24446233159813374</v>
      </c>
      <c r="W98" s="98">
        <v>0.18610409592315041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0.16707058526586213</v>
      </c>
      <c r="D99" s="98">
        <v>0.12140587699960474</v>
      </c>
      <c r="E99" s="98">
        <v>0.12664859625941549</v>
      </c>
      <c r="F99" s="98">
        <v>0.25545164654771751</v>
      </c>
      <c r="G99" s="98">
        <v>0.44330673036703727</v>
      </c>
      <c r="H99" s="98">
        <v>0.87595463546439878</v>
      </c>
      <c r="I99" s="98">
        <v>3.0851690081211882</v>
      </c>
      <c r="J99" s="98">
        <v>4.8403846801088974</v>
      </c>
      <c r="K99" s="98">
        <v>4.4974894251619082</v>
      </c>
      <c r="L99" s="98">
        <v>2.2396362785831485</v>
      </c>
      <c r="M99" s="98">
        <v>1.3170934467692432</v>
      </c>
      <c r="N99" s="98">
        <v>2.737293768639419</v>
      </c>
      <c r="O99" s="98">
        <v>3.3191694932914366</v>
      </c>
      <c r="P99" s="98">
        <v>1.2486807381841412</v>
      </c>
      <c r="Q99" s="98">
        <v>0</v>
      </c>
      <c r="R99" s="98">
        <v>0</v>
      </c>
      <c r="S99" s="98">
        <v>0</v>
      </c>
      <c r="T99" s="98">
        <v>0</v>
      </c>
      <c r="U99" s="98">
        <v>1.5801816896598422</v>
      </c>
      <c r="V99" s="98">
        <v>2.8397990913860234</v>
      </c>
      <c r="W99" s="98">
        <v>2.7053200541107829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2.4744725925829059</v>
      </c>
      <c r="D100" s="122">
        <v>2.052534310752363</v>
      </c>
      <c r="E100" s="122">
        <v>2.3180784787195021</v>
      </c>
      <c r="F100" s="122">
        <v>3.1529414675931857</v>
      </c>
      <c r="G100" s="122">
        <v>3.9897069879711831</v>
      </c>
      <c r="H100" s="122">
        <v>7.4703858918046819</v>
      </c>
      <c r="I100" s="122">
        <v>10.356084861977822</v>
      </c>
      <c r="J100" s="122">
        <v>12.772716992836562</v>
      </c>
      <c r="K100" s="122">
        <v>12.835602552541646</v>
      </c>
      <c r="L100" s="122">
        <v>9.8210384766004069</v>
      </c>
      <c r="M100" s="122">
        <v>11.384896049072012</v>
      </c>
      <c r="N100" s="122">
        <v>10.161958880479226</v>
      </c>
      <c r="O100" s="122">
        <v>8.5295065994998911</v>
      </c>
      <c r="P100" s="122">
        <v>2.9078107424471931</v>
      </c>
      <c r="Q100" s="122">
        <v>0</v>
      </c>
      <c r="R100" s="122">
        <v>0</v>
      </c>
      <c r="S100" s="122">
        <v>0</v>
      </c>
      <c r="T100" s="122">
        <v>0</v>
      </c>
      <c r="U100" s="122">
        <v>3.2737802348841414</v>
      </c>
      <c r="V100" s="122">
        <v>5.6022369572275679</v>
      </c>
      <c r="W100" s="122">
        <v>6.0973764314466221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3.7319921938130288E-2</v>
      </c>
      <c r="D101" s="98">
        <v>4.2829389425518817E-2</v>
      </c>
      <c r="E101" s="98">
        <v>5.4545781976723877E-2</v>
      </c>
      <c r="F101" s="98">
        <v>6.804133318913716E-2</v>
      </c>
      <c r="G101" s="98">
        <v>9.8614992910789012E-2</v>
      </c>
      <c r="H101" s="98">
        <v>0.21173747469233711</v>
      </c>
      <c r="I101" s="98">
        <v>0.19127489393281369</v>
      </c>
      <c r="J101" s="98">
        <v>0.65913691867036583</v>
      </c>
      <c r="K101" s="98">
        <v>0.57322393226264357</v>
      </c>
      <c r="L101" s="98">
        <v>0.47719004984806068</v>
      </c>
      <c r="M101" s="98">
        <v>0.36939793396840492</v>
      </c>
      <c r="N101" s="98">
        <v>0.30275082292320243</v>
      </c>
      <c r="O101" s="98">
        <v>0.22686264067586417</v>
      </c>
      <c r="P101" s="98">
        <v>4.6564285572151372E-2</v>
      </c>
      <c r="Q101" s="98">
        <v>0</v>
      </c>
      <c r="R101" s="98">
        <v>0</v>
      </c>
      <c r="S101" s="98">
        <v>0</v>
      </c>
      <c r="T101" s="98">
        <v>0</v>
      </c>
      <c r="U101" s="98">
        <v>4.1149771407380936E-2</v>
      </c>
      <c r="V101" s="98">
        <v>0.14360504417029007</v>
      </c>
      <c r="W101" s="98">
        <v>0.20099400687970753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0.50377095284987461</v>
      </c>
      <c r="D102" s="98">
        <v>0.57623396104012536</v>
      </c>
      <c r="E102" s="98">
        <v>0.62775609506612806</v>
      </c>
      <c r="F102" s="98">
        <v>0.87286870146055917</v>
      </c>
      <c r="G102" s="98">
        <v>0.96731955954462545</v>
      </c>
      <c r="H102" s="98">
        <v>1.4002395125317058</v>
      </c>
      <c r="I102" s="98">
        <v>2.1002758973738604</v>
      </c>
      <c r="J102" s="98">
        <v>2.5169315682728741</v>
      </c>
      <c r="K102" s="98">
        <v>3.0295848291945151</v>
      </c>
      <c r="L102" s="98">
        <v>2.4042930228540045</v>
      </c>
      <c r="M102" s="98">
        <v>3.0171318879620896</v>
      </c>
      <c r="N102" s="98">
        <v>2.3850051340078289</v>
      </c>
      <c r="O102" s="98">
        <v>1.9718971257084321</v>
      </c>
      <c r="P102" s="98">
        <v>0.62220319238874366</v>
      </c>
      <c r="Q102" s="98">
        <v>0</v>
      </c>
      <c r="R102" s="98">
        <v>0</v>
      </c>
      <c r="S102" s="98">
        <v>0</v>
      </c>
      <c r="T102" s="98">
        <v>0</v>
      </c>
      <c r="U102" s="98">
        <v>0.48840270915347189</v>
      </c>
      <c r="V102" s="98">
        <v>0.74794608908962512</v>
      </c>
      <c r="W102" s="98">
        <v>1.1654170165833337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1.9333817177949011</v>
      </c>
      <c r="D103" s="33">
        <v>1.4334709602867186</v>
      </c>
      <c r="E103" s="33">
        <v>1.63577660167665</v>
      </c>
      <c r="F103" s="33">
        <v>2.2120314329434891</v>
      </c>
      <c r="G103" s="33">
        <v>2.9237724355157684</v>
      </c>
      <c r="H103" s="33">
        <v>5.8584089045806396</v>
      </c>
      <c r="I103" s="33">
        <v>8.0645340706711472</v>
      </c>
      <c r="J103" s="33">
        <v>9.596648505893322</v>
      </c>
      <c r="K103" s="33">
        <v>9.2327937910844877</v>
      </c>
      <c r="L103" s="33">
        <v>6.9395554038983427</v>
      </c>
      <c r="M103" s="33">
        <v>7.9983662271415161</v>
      </c>
      <c r="N103" s="33">
        <v>7.4742029235481953</v>
      </c>
      <c r="O103" s="33">
        <v>6.3307468331155947</v>
      </c>
      <c r="P103" s="33">
        <v>2.2390432644862979</v>
      </c>
      <c r="Q103" s="33">
        <v>0</v>
      </c>
      <c r="R103" s="33">
        <v>0</v>
      </c>
      <c r="S103" s="33">
        <v>0</v>
      </c>
      <c r="T103" s="33">
        <v>0</v>
      </c>
      <c r="U103" s="33">
        <v>2.7442277543232887</v>
      </c>
      <c r="V103" s="33">
        <v>4.710685823967653</v>
      </c>
      <c r="W103" s="33">
        <v>4.7309654079835806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1.0578215252564028E-3</v>
      </c>
      <c r="D105" s="117">
        <f t="shared" si="35"/>
        <v>1.0699843383123054E-3</v>
      </c>
      <c r="E105" s="117">
        <f t="shared" si="35"/>
        <v>1.5036322533252694E-3</v>
      </c>
      <c r="F105" s="117">
        <f t="shared" si="35"/>
        <v>1.5360111254923683E-3</v>
      </c>
      <c r="G105" s="117">
        <f t="shared" si="35"/>
        <v>2.1164092105588664E-3</v>
      </c>
      <c r="H105" s="117">
        <f t="shared" si="35"/>
        <v>2.8603963216715066E-3</v>
      </c>
      <c r="I105" s="117">
        <f t="shared" si="35"/>
        <v>4.0992365946436573E-3</v>
      </c>
      <c r="J105" s="117">
        <f t="shared" si="35"/>
        <v>4.0497490038372422E-3</v>
      </c>
      <c r="K105" s="117">
        <f t="shared" si="35"/>
        <v>3.3004933331375265E-3</v>
      </c>
      <c r="L105" s="117">
        <f t="shared" si="35"/>
        <v>2.9396586297683993E-3</v>
      </c>
      <c r="M105" s="117">
        <f t="shared" si="35"/>
        <v>4.4939656123106509E-3</v>
      </c>
      <c r="N105" s="117">
        <f t="shared" si="35"/>
        <v>4.4342772835099138E-3</v>
      </c>
      <c r="O105" s="117">
        <f t="shared" si="35"/>
        <v>3.6614785535202736E-3</v>
      </c>
      <c r="P105" s="117">
        <f t="shared" si="35"/>
        <v>2.1765601471209119E-3</v>
      </c>
      <c r="Q105" s="117">
        <f t="shared" si="35"/>
        <v>1.7432015584672661E-3</v>
      </c>
      <c r="R105" s="117">
        <f t="shared" ref="R105:V105" si="36">R106+R109+R111+R120</f>
        <v>2.0387949122827242E-3</v>
      </c>
      <c r="S105" s="117">
        <f t="shared" si="36"/>
        <v>1.0242533687550423E-3</v>
      </c>
      <c r="T105" s="117">
        <f t="shared" si="36"/>
        <v>7.0124274650791205E-4</v>
      </c>
      <c r="U105" s="117">
        <f t="shared" si="36"/>
        <v>1.380783897039049E-3</v>
      </c>
      <c r="V105" s="117">
        <f t="shared" si="36"/>
        <v>2.0419019805765519E-3</v>
      </c>
      <c r="W105" s="117">
        <f t="shared" ref="W105" si="37">W106+W109+W111+W120</f>
        <v>2.0937571549580368E-3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6.9477576972849352E-4</v>
      </c>
      <c r="D106" s="122">
        <f t="shared" si="38"/>
        <v>7.3410990974310912E-4</v>
      </c>
      <c r="E106" s="122">
        <f t="shared" si="38"/>
        <v>1.0435445513839899E-3</v>
      </c>
      <c r="F106" s="122">
        <f t="shared" si="38"/>
        <v>1.09880969135149E-3</v>
      </c>
      <c r="G106" s="122">
        <f t="shared" si="38"/>
        <v>1.4327119818624702E-3</v>
      </c>
      <c r="H106" s="122">
        <f t="shared" si="38"/>
        <v>2.0439921821584846E-3</v>
      </c>
      <c r="I106" s="122">
        <f t="shared" si="38"/>
        <v>2.9184534983660373E-3</v>
      </c>
      <c r="J106" s="122">
        <f t="shared" si="38"/>
        <v>2.8887777250744661E-3</v>
      </c>
      <c r="K106" s="122">
        <f t="shared" si="38"/>
        <v>2.3217763556631918E-3</v>
      </c>
      <c r="L106" s="122">
        <f t="shared" si="38"/>
        <v>2.0937939391417687E-3</v>
      </c>
      <c r="M106" s="122">
        <f t="shared" si="38"/>
        <v>3.1878949595221156E-3</v>
      </c>
      <c r="N106" s="122">
        <f t="shared" si="38"/>
        <v>3.0903718184116585E-3</v>
      </c>
      <c r="O106" s="122">
        <f t="shared" si="38"/>
        <v>2.6609084202799211E-3</v>
      </c>
      <c r="P106" s="122">
        <f t="shared" si="38"/>
        <v>1.5288441314337405E-3</v>
      </c>
      <c r="Q106" s="122">
        <f t="shared" si="38"/>
        <v>1.2269160116710617E-3</v>
      </c>
      <c r="R106" s="122">
        <f t="shared" ref="R106:V106" si="39">SUM(R107:R108)</f>
        <v>1.3807350236201598E-3</v>
      </c>
      <c r="S106" s="122">
        <f t="shared" si="39"/>
        <v>6.8478884182113047E-4</v>
      </c>
      <c r="T106" s="122">
        <f t="shared" si="39"/>
        <v>4.7014285030441743E-4</v>
      </c>
      <c r="U106" s="122">
        <f t="shared" si="39"/>
        <v>9.1588247477776444E-4</v>
      </c>
      <c r="V106" s="122">
        <f t="shared" si="39"/>
        <v>1.3388557538480657E-3</v>
      </c>
      <c r="W106" s="122">
        <f t="shared" ref="W106" si="40">SUM(W107:W108)</f>
        <v>1.3077719120994117E-3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6.9173486059556709E-4</v>
      </c>
      <c r="D107" s="98">
        <v>7.3100226279017018E-4</v>
      </c>
      <c r="E107" s="98">
        <v>1.0394126394447424E-3</v>
      </c>
      <c r="F107" s="98">
        <v>1.0944689899034191E-3</v>
      </c>
      <c r="G107" s="98">
        <v>1.4272443766029735E-3</v>
      </c>
      <c r="H107" s="98">
        <v>2.0365087651546048E-3</v>
      </c>
      <c r="I107" s="98">
        <v>2.9078577635715396E-3</v>
      </c>
      <c r="J107" s="98">
        <v>2.8785472091390437E-3</v>
      </c>
      <c r="K107" s="98">
        <v>2.3138582770329203E-3</v>
      </c>
      <c r="L107" s="98">
        <v>2.0867236219713372E-3</v>
      </c>
      <c r="M107" s="98">
        <v>3.177001368929934E-3</v>
      </c>
      <c r="N107" s="98">
        <v>3.0799378323926848E-3</v>
      </c>
      <c r="O107" s="98">
        <v>2.65180120700571E-3</v>
      </c>
      <c r="P107" s="98">
        <v>1.5235491709752616E-3</v>
      </c>
      <c r="Q107" s="98">
        <v>1.222828698698815E-3</v>
      </c>
      <c r="R107" s="98">
        <v>1.3761254775162002E-3</v>
      </c>
      <c r="S107" s="98">
        <v>6.8254066677050289E-4</v>
      </c>
      <c r="T107" s="98">
        <v>4.6858960084944306E-4</v>
      </c>
      <c r="U107" s="98">
        <v>9.1289240031586943E-4</v>
      </c>
      <c r="V107" s="98">
        <v>1.3344779403826567E-3</v>
      </c>
      <c r="W107" s="98">
        <v>1.3034789475347708E-3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3.0409091329264313E-6</v>
      </c>
      <c r="D108" s="98">
        <v>3.1076469529389142E-6</v>
      </c>
      <c r="E108" s="98">
        <v>4.1319119392475322E-6</v>
      </c>
      <c r="F108" s="98">
        <v>4.3407014480709703E-6</v>
      </c>
      <c r="G108" s="98">
        <v>5.4676052594967955E-6</v>
      </c>
      <c r="H108" s="98">
        <v>7.4834170038797049E-6</v>
      </c>
      <c r="I108" s="98">
        <v>1.0595734794497791E-5</v>
      </c>
      <c r="J108" s="98">
        <v>1.0230515935422171E-5</v>
      </c>
      <c r="K108" s="98">
        <v>7.9180786302713811E-6</v>
      </c>
      <c r="L108" s="98">
        <v>7.0703171704315219E-6</v>
      </c>
      <c r="M108" s="98">
        <v>1.0893590592181463E-5</v>
      </c>
      <c r="N108" s="98">
        <v>1.0433986018973826E-5</v>
      </c>
      <c r="O108" s="98">
        <v>9.1072132742113418E-6</v>
      </c>
      <c r="P108" s="98">
        <v>5.2949604584789612E-6</v>
      </c>
      <c r="Q108" s="98">
        <v>4.0873129722466931E-6</v>
      </c>
      <c r="R108" s="98">
        <v>4.6095461039595923E-6</v>
      </c>
      <c r="S108" s="98">
        <v>2.2481750506275894E-6</v>
      </c>
      <c r="T108" s="98">
        <v>1.5532494549743639E-6</v>
      </c>
      <c r="U108" s="98">
        <v>2.9900744618949957E-6</v>
      </c>
      <c r="V108" s="98">
        <v>4.3778134654090499E-6</v>
      </c>
      <c r="W108" s="98">
        <v>4.2929645646409439E-6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6.2538033445468349E-5</v>
      </c>
      <c r="D109" s="122">
        <f t="shared" si="41"/>
        <v>4.5926126977766118E-5</v>
      </c>
      <c r="E109" s="122">
        <f t="shared" si="41"/>
        <v>8.6465073159966725E-5</v>
      </c>
      <c r="F109" s="122">
        <f t="shared" si="41"/>
        <v>6.1904555013879428E-5</v>
      </c>
      <c r="G109" s="122">
        <f t="shared" si="41"/>
        <v>2.0069510561244441E-4</v>
      </c>
      <c r="H109" s="122">
        <f t="shared" si="41"/>
        <v>7.3477771552378466E-5</v>
      </c>
      <c r="I109" s="122">
        <f t="shared" si="41"/>
        <v>1.3391897556696335E-4</v>
      </c>
      <c r="J109" s="122">
        <f t="shared" si="41"/>
        <v>1.0013504026832715E-4</v>
      </c>
      <c r="K109" s="122">
        <f t="shared" si="41"/>
        <v>1.4787020010526713E-4</v>
      </c>
      <c r="L109" s="122">
        <f t="shared" si="41"/>
        <v>1.4076005899755592E-4</v>
      </c>
      <c r="M109" s="122">
        <f t="shared" si="41"/>
        <v>1.4161368390600823E-4</v>
      </c>
      <c r="N109" s="122">
        <f t="shared" si="41"/>
        <v>2.0203244090717695E-4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6.9317265790295305E-5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6.2538033445468349E-5</v>
      </c>
      <c r="D110" s="98">
        <v>4.5926126977766118E-5</v>
      </c>
      <c r="E110" s="98">
        <v>8.6465073159966725E-5</v>
      </c>
      <c r="F110" s="98">
        <v>6.1904555013879428E-5</v>
      </c>
      <c r="G110" s="98">
        <v>2.0069510561244441E-4</v>
      </c>
      <c r="H110" s="98">
        <v>7.3477771552378466E-5</v>
      </c>
      <c r="I110" s="98">
        <v>1.3391897556696335E-4</v>
      </c>
      <c r="J110" s="98">
        <v>1.0013504026832715E-4</v>
      </c>
      <c r="K110" s="98">
        <v>1.4787020010526713E-4</v>
      </c>
      <c r="L110" s="98">
        <v>1.4076005899755592E-4</v>
      </c>
      <c r="M110" s="98">
        <v>1.4161368390600823E-4</v>
      </c>
      <c r="N110" s="98">
        <v>2.0203244090717695E-4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6.9317265790295305E-5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1.9040419601379713E-4</v>
      </c>
      <c r="D111" s="122">
        <v>1.8020100873983248E-4</v>
      </c>
      <c r="E111" s="122">
        <v>2.2407313084589641E-4</v>
      </c>
      <c r="F111" s="122">
        <v>2.2639518320768844E-4</v>
      </c>
      <c r="G111" s="122">
        <v>2.9183961390313103E-4</v>
      </c>
      <c r="H111" s="122">
        <v>4.3214968713333314E-4</v>
      </c>
      <c r="I111" s="122">
        <v>6.085695211039871E-4</v>
      </c>
      <c r="J111" s="122">
        <v>6.282900403461382E-4</v>
      </c>
      <c r="K111" s="122">
        <v>4.9693254194725829E-4</v>
      </c>
      <c r="L111" s="122">
        <v>4.0115252171843684E-4</v>
      </c>
      <c r="M111" s="122">
        <v>7.1798813231767442E-4</v>
      </c>
      <c r="N111" s="122">
        <v>7.0961376059944193E-4</v>
      </c>
      <c r="O111" s="122">
        <v>6.5403234661920689E-4</v>
      </c>
      <c r="P111" s="122">
        <v>4.1356853833931481E-4</v>
      </c>
      <c r="Q111" s="122">
        <v>3.2365739926176637E-4</v>
      </c>
      <c r="R111" s="122">
        <v>4.2384152935244176E-4</v>
      </c>
      <c r="S111" s="122">
        <v>2.184584108220535E-4</v>
      </c>
      <c r="T111" s="122">
        <v>1.4402401175494657E-4</v>
      </c>
      <c r="U111" s="122">
        <v>3.0068238205114878E-4</v>
      </c>
      <c r="V111" s="122">
        <v>4.5605452615357417E-4</v>
      </c>
      <c r="W111" s="122">
        <v>4.629803134970213E-4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6.0648092517497874E-5</v>
      </c>
      <c r="D112" s="98">
        <v>0</v>
      </c>
      <c r="E112" s="98">
        <v>0</v>
      </c>
      <c r="F112" s="98">
        <v>5.6654744560018759E-5</v>
      </c>
      <c r="G112" s="98">
        <v>5.8509470834782727E-5</v>
      </c>
      <c r="H112" s="98">
        <v>1.1954186674139011E-4</v>
      </c>
      <c r="I112" s="98">
        <v>3.6107840611167221E-4</v>
      </c>
      <c r="J112" s="98">
        <v>4.4339135252422E-4</v>
      </c>
      <c r="K112" s="98">
        <v>2.5769675069109432E-4</v>
      </c>
      <c r="L112" s="98">
        <v>4.0115252171843684E-4</v>
      </c>
      <c r="M112" s="98">
        <v>3.8656832362732123E-4</v>
      </c>
      <c r="N112" s="98">
        <v>4.490142020883702E-4</v>
      </c>
      <c r="O112" s="98">
        <v>3.9633349408361112E-4</v>
      </c>
      <c r="P112" s="98">
        <v>1.3773432938216055E-4</v>
      </c>
      <c r="Q112" s="98">
        <v>1.9389900367229436E-4</v>
      </c>
      <c r="R112" s="98">
        <v>1.5118905362909363E-4</v>
      </c>
      <c r="S112" s="98">
        <v>1.4628375185250553E-4</v>
      </c>
      <c r="T112" s="98">
        <v>7.0371213663872329E-5</v>
      </c>
      <c r="U112" s="98">
        <v>7.5343000080032281E-5</v>
      </c>
      <c r="V112" s="98">
        <v>2.2951529766773179E-4</v>
      </c>
      <c r="W112" s="98">
        <v>1.5222602434537989E-4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7.0919679772812275E-5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6.8952380137419799E-6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6.4024441759070292E-5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1.2975610349629925E-4</v>
      </c>
      <c r="D116" s="101">
        <v>1.8020100873983248E-4</v>
      </c>
      <c r="E116" s="101">
        <v>1.680452244464861E-4</v>
      </c>
      <c r="F116" s="101">
        <v>1.131450393345264E-4</v>
      </c>
      <c r="G116" s="101">
        <v>1.7498556340934035E-4</v>
      </c>
      <c r="H116" s="101">
        <v>2.5007210327533696E-4</v>
      </c>
      <c r="I116" s="101">
        <v>1.2367853229716037E-4</v>
      </c>
      <c r="J116" s="101">
        <v>6.1540679417265378E-5</v>
      </c>
      <c r="K116" s="101">
        <v>1.1946986798755607E-4</v>
      </c>
      <c r="L116" s="101">
        <v>0</v>
      </c>
      <c r="M116" s="101">
        <v>2.651188714309407E-4</v>
      </c>
      <c r="N116" s="101">
        <v>1.9546666903972094E-4</v>
      </c>
      <c r="O116" s="101">
        <v>1.2886435444376692E-4</v>
      </c>
      <c r="P116" s="101">
        <v>6.8203336578651503E-5</v>
      </c>
      <c r="Q116" s="101">
        <v>6.4731645508667136E-5</v>
      </c>
      <c r="R116" s="101">
        <v>1.3583250080275634E-4</v>
      </c>
      <c r="S116" s="101">
        <v>0</v>
      </c>
      <c r="T116" s="101">
        <v>7.3652798091074245E-5</v>
      </c>
      <c r="U116" s="101">
        <v>1.5024021527363111E-4</v>
      </c>
      <c r="V116" s="101">
        <v>1.5113310108414663E-4</v>
      </c>
      <c r="W116" s="101">
        <v>1.5553087484301527E-4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5.6027906399410305E-5</v>
      </c>
      <c r="F117" s="104">
        <v>5.6595399313143297E-5</v>
      </c>
      <c r="G117" s="104">
        <v>5.8344579659007943E-5</v>
      </c>
      <c r="H117" s="104">
        <v>6.2535717116606084E-5</v>
      </c>
      <c r="I117" s="104">
        <v>1.2381258269515455E-4</v>
      </c>
      <c r="J117" s="104">
        <v>1.2335800840465279E-4</v>
      </c>
      <c r="K117" s="104">
        <v>1.1976592326860789E-4</v>
      </c>
      <c r="L117" s="104">
        <v>0</v>
      </c>
      <c r="M117" s="104">
        <v>6.6300937259412509E-5</v>
      </c>
      <c r="N117" s="104">
        <v>6.513288947135078E-5</v>
      </c>
      <c r="O117" s="104">
        <v>1.2883449809182883E-4</v>
      </c>
      <c r="P117" s="104">
        <v>1.3671119260569048E-4</v>
      </c>
      <c r="Q117" s="104">
        <v>6.5026750080804865E-5</v>
      </c>
      <c r="R117" s="104">
        <v>1.3681997492059176E-4</v>
      </c>
      <c r="S117" s="104">
        <v>7.2174658969547959E-5</v>
      </c>
      <c r="T117" s="104">
        <v>0</v>
      </c>
      <c r="U117" s="104">
        <v>7.5099166697485358E-5</v>
      </c>
      <c r="V117" s="104">
        <v>7.5406127401695695E-5</v>
      </c>
      <c r="W117" s="104">
        <v>1.5522341430862613E-4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3.2356611891495597E-6</v>
      </c>
      <c r="F118" s="98">
        <v>4.4091589561019267E-6</v>
      </c>
      <c r="G118" s="98">
        <v>4.5386893365128155E-6</v>
      </c>
      <c r="H118" s="98">
        <v>6.5713269131561207E-6</v>
      </c>
      <c r="I118" s="98">
        <v>1.1091756676842911E-5</v>
      </c>
      <c r="J118" s="98">
        <v>1.0475902991665464E-5</v>
      </c>
      <c r="K118" s="98">
        <v>9.6669153208506559E-6</v>
      </c>
      <c r="L118" s="98">
        <v>0</v>
      </c>
      <c r="M118" s="98">
        <v>7.3626705225241874E-6</v>
      </c>
      <c r="N118" s="98">
        <v>5.2214497672771681E-6</v>
      </c>
      <c r="O118" s="98">
        <v>6.900348233578353E-6</v>
      </c>
      <c r="P118" s="98">
        <v>1.3536767137464472E-5</v>
      </c>
      <c r="Q118" s="98">
        <v>1.8837303299030501E-6</v>
      </c>
      <c r="R118" s="98">
        <v>5.5482744859539484E-6</v>
      </c>
      <c r="S118" s="98">
        <v>4.9105019589175852E-6</v>
      </c>
      <c r="T118" s="98">
        <v>0</v>
      </c>
      <c r="U118" s="98">
        <v>7.2073647786951385E-6</v>
      </c>
      <c r="V118" s="98">
        <v>5.9767818590321682E-6</v>
      </c>
      <c r="W118" s="98">
        <v>9.9908251737028805E-6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5.2792245210260746E-5</v>
      </c>
      <c r="F119" s="98">
        <v>5.218624035704137E-5</v>
      </c>
      <c r="G119" s="98">
        <v>5.3805890322495128E-5</v>
      </c>
      <c r="H119" s="98">
        <v>5.5964390203449963E-5</v>
      </c>
      <c r="I119" s="98">
        <v>1.1272082601831163E-4</v>
      </c>
      <c r="J119" s="98">
        <v>1.1288210541298733E-4</v>
      </c>
      <c r="K119" s="98">
        <v>1.1009900794775723E-4</v>
      </c>
      <c r="L119" s="98">
        <v>0</v>
      </c>
      <c r="M119" s="98">
        <v>5.8938266736888318E-5</v>
      </c>
      <c r="N119" s="98">
        <v>5.991143970407361E-5</v>
      </c>
      <c r="O119" s="98">
        <v>1.2193414985825049E-4</v>
      </c>
      <c r="P119" s="98">
        <v>1.2317442546822601E-4</v>
      </c>
      <c r="Q119" s="98">
        <v>6.3143019750901816E-5</v>
      </c>
      <c r="R119" s="98">
        <v>1.312717004346378E-4</v>
      </c>
      <c r="S119" s="98">
        <v>6.726415701063038E-5</v>
      </c>
      <c r="T119" s="98">
        <v>0</v>
      </c>
      <c r="U119" s="98">
        <v>6.789180191879022E-5</v>
      </c>
      <c r="V119" s="98">
        <v>6.9429345542663522E-5</v>
      </c>
      <c r="W119" s="98">
        <v>1.4523258913492324E-4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1.1010352606864385E-4</v>
      </c>
      <c r="D120" s="122">
        <v>1.0974729285159762E-4</v>
      </c>
      <c r="E120" s="122">
        <v>1.4954949793541633E-4</v>
      </c>
      <c r="F120" s="122">
        <v>1.4890169591931033E-4</v>
      </c>
      <c r="G120" s="122">
        <v>1.9116250918082081E-4</v>
      </c>
      <c r="H120" s="122">
        <v>3.1077668082731057E-4</v>
      </c>
      <c r="I120" s="122">
        <v>4.3829459960666921E-4</v>
      </c>
      <c r="J120" s="122">
        <v>4.3254619814831076E-4</v>
      </c>
      <c r="K120" s="122">
        <v>3.3391423542180931E-4</v>
      </c>
      <c r="L120" s="122">
        <v>3.0395210991063779E-4</v>
      </c>
      <c r="M120" s="122">
        <v>4.4646883656485227E-4</v>
      </c>
      <c r="N120" s="122">
        <v>4.322592635916362E-4</v>
      </c>
      <c r="O120" s="122">
        <v>3.4653778662114545E-4</v>
      </c>
      <c r="P120" s="122">
        <v>2.3414747734785683E-4</v>
      </c>
      <c r="Q120" s="122">
        <v>1.9262814753443806E-4</v>
      </c>
      <c r="R120" s="122">
        <v>2.3421835931012277E-4</v>
      </c>
      <c r="S120" s="122">
        <v>1.2100611611185833E-4</v>
      </c>
      <c r="T120" s="122">
        <v>8.7075884448548066E-5</v>
      </c>
      <c r="U120" s="122">
        <v>1.6421904021013574E-4</v>
      </c>
      <c r="V120" s="122">
        <v>2.4699170057491227E-4</v>
      </c>
      <c r="W120" s="122">
        <v>2.5368766357130831E-4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3.5270668126435246E-5</v>
      </c>
      <c r="D121" s="98">
        <v>3.6422094750023729E-5</v>
      </c>
      <c r="E121" s="98">
        <v>3.7189342124770624E-5</v>
      </c>
      <c r="F121" s="98">
        <v>3.8248486107557036E-5</v>
      </c>
      <c r="G121" s="98">
        <v>3.9779559959889194E-5</v>
      </c>
      <c r="H121" s="98">
        <v>4.1344027179984225E-5</v>
      </c>
      <c r="I121" s="98">
        <v>8.6004623057425543E-5</v>
      </c>
      <c r="J121" s="98">
        <v>8.6943644625820372E-5</v>
      </c>
      <c r="K121" s="98">
        <v>8.5173669272677865E-5</v>
      </c>
      <c r="L121" s="98">
        <v>8.4577796561508581E-5</v>
      </c>
      <c r="M121" s="98">
        <v>1.207029786220148E-4</v>
      </c>
      <c r="N121" s="98">
        <v>1.1676891720968562E-4</v>
      </c>
      <c r="O121" s="98">
        <v>7.5894739654700649E-5</v>
      </c>
      <c r="P121" s="98">
        <v>3.7853817143562923E-5</v>
      </c>
      <c r="Q121" s="98">
        <v>3.8482688997098804E-5</v>
      </c>
      <c r="R121" s="98">
        <v>3.9652057266693678E-5</v>
      </c>
      <c r="S121" s="98">
        <v>4.1329685646625762E-5</v>
      </c>
      <c r="T121" s="98">
        <v>0</v>
      </c>
      <c r="U121" s="98">
        <v>3.9833839748264567E-5</v>
      </c>
      <c r="V121" s="98">
        <v>4.0061386667896366E-5</v>
      </c>
      <c r="W121" s="98">
        <v>4.3042436718249887E-5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7.48328579422086E-5</v>
      </c>
      <c r="D122" s="33">
        <v>7.3325198101573889E-5</v>
      </c>
      <c r="E122" s="33">
        <v>1.1236015581064569E-4</v>
      </c>
      <c r="F122" s="33">
        <v>1.1065320981175328E-4</v>
      </c>
      <c r="G122" s="33">
        <v>1.5138294922093163E-4</v>
      </c>
      <c r="H122" s="33">
        <v>2.6943265364732632E-4</v>
      </c>
      <c r="I122" s="33">
        <v>3.5228997654924364E-4</v>
      </c>
      <c r="J122" s="33">
        <v>3.456025535224904E-4</v>
      </c>
      <c r="K122" s="33">
        <v>2.4874056614913143E-4</v>
      </c>
      <c r="L122" s="33">
        <v>2.1937431334912919E-4</v>
      </c>
      <c r="M122" s="33">
        <v>3.2576585794283748E-4</v>
      </c>
      <c r="N122" s="33">
        <v>3.1549034638195055E-4</v>
      </c>
      <c r="O122" s="33">
        <v>2.7064304696644483E-4</v>
      </c>
      <c r="P122" s="33">
        <v>1.962936602042939E-4</v>
      </c>
      <c r="Q122" s="33">
        <v>1.5414545853733927E-4</v>
      </c>
      <c r="R122" s="33">
        <v>1.9456630204342908E-4</v>
      </c>
      <c r="S122" s="33">
        <v>7.9676430465232565E-5</v>
      </c>
      <c r="T122" s="33">
        <v>8.7075884448548066E-5</v>
      </c>
      <c r="U122" s="33">
        <v>1.2438520046187117E-4</v>
      </c>
      <c r="V122" s="33">
        <v>2.0693031390701589E-4</v>
      </c>
      <c r="W122" s="33">
        <v>2.1064522685305842E-4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3.8974016189306737</v>
      </c>
      <c r="D143" s="117">
        <f t="shared" si="49"/>
        <v>4.7338505267169282</v>
      </c>
      <c r="E143" s="117">
        <f t="shared" si="49"/>
        <v>7.080248480944813</v>
      </c>
      <c r="F143" s="117">
        <f t="shared" si="49"/>
        <v>7.8916585782610511</v>
      </c>
      <c r="G143" s="117">
        <f t="shared" si="49"/>
        <v>8.8094629522794854</v>
      </c>
      <c r="H143" s="117">
        <f t="shared" si="49"/>
        <v>10.893423994750968</v>
      </c>
      <c r="I143" s="117">
        <f t="shared" si="49"/>
        <v>8.2890942729135801</v>
      </c>
      <c r="J143" s="117">
        <f t="shared" si="49"/>
        <v>6.766536760422464</v>
      </c>
      <c r="K143" s="117">
        <f t="shared" si="49"/>
        <v>5.9093364355589229</v>
      </c>
      <c r="L143" s="117">
        <f t="shared" si="49"/>
        <v>7.162365218945272</v>
      </c>
      <c r="M143" s="117">
        <f t="shared" si="49"/>
        <v>6.190749984398213</v>
      </c>
      <c r="N143" s="117">
        <f t="shared" si="49"/>
        <v>6.2586937943587237</v>
      </c>
      <c r="O143" s="117">
        <f t="shared" si="49"/>
        <v>6.3503721947088634</v>
      </c>
      <c r="P143" s="117">
        <f t="shared" si="49"/>
        <v>12.401777537320536</v>
      </c>
      <c r="Q143" s="117">
        <f t="shared" si="49"/>
        <v>17.131285201189563</v>
      </c>
      <c r="R143" s="117">
        <f t="shared" ref="R143:V143" si="50">R144+R146+R148+R157</f>
        <v>16.248946218905495</v>
      </c>
      <c r="S143" s="117">
        <f t="shared" si="50"/>
        <v>13.752144468238523</v>
      </c>
      <c r="T143" s="117">
        <f t="shared" si="50"/>
        <v>11.637009301352933</v>
      </c>
      <c r="U143" s="117">
        <f t="shared" si="50"/>
        <v>15.864847292842011</v>
      </c>
      <c r="V143" s="117">
        <f t="shared" si="50"/>
        <v>15.583216142655992</v>
      </c>
      <c r="W143" s="117">
        <f t="shared" ref="W143" si="51">W144+W146+W148+W157</f>
        <v>11.658816939856242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2.5486714234786096</v>
      </c>
      <c r="D144" s="122">
        <f t="shared" si="52"/>
        <v>3.1073016737937129</v>
      </c>
      <c r="E144" s="122">
        <f t="shared" si="52"/>
        <v>4.3988331116797292</v>
      </c>
      <c r="F144" s="122">
        <f t="shared" si="52"/>
        <v>5.1410420770224805</v>
      </c>
      <c r="G144" s="122">
        <f t="shared" si="52"/>
        <v>5.773174812254342</v>
      </c>
      <c r="H144" s="122">
        <f t="shared" si="52"/>
        <v>7.0754543929737084</v>
      </c>
      <c r="I144" s="122">
        <f t="shared" si="52"/>
        <v>5.658647302304546</v>
      </c>
      <c r="J144" s="122">
        <f t="shared" si="52"/>
        <v>4.449657144472571</v>
      </c>
      <c r="K144" s="122">
        <f t="shared" si="52"/>
        <v>3.7327446848870993</v>
      </c>
      <c r="L144" s="122">
        <f t="shared" si="52"/>
        <v>4.7418420731067012</v>
      </c>
      <c r="M144" s="122">
        <f t="shared" si="52"/>
        <v>3.9372698252263993</v>
      </c>
      <c r="N144" s="122">
        <f t="shared" si="52"/>
        <v>3.943168003007135</v>
      </c>
      <c r="O144" s="122">
        <f t="shared" si="52"/>
        <v>4.1234287169083093</v>
      </c>
      <c r="P144" s="122">
        <f t="shared" si="52"/>
        <v>8.3453502132068031</v>
      </c>
      <c r="Q144" s="122">
        <f t="shared" si="52"/>
        <v>11.518215424694041</v>
      </c>
      <c r="R144" s="122">
        <f t="shared" si="52"/>
        <v>9.5459336541887989</v>
      </c>
      <c r="S144" s="122">
        <f t="shared" si="52"/>
        <v>7.7673322771487614</v>
      </c>
      <c r="T144" s="122">
        <f t="shared" si="52"/>
        <v>6.5912287307224782</v>
      </c>
      <c r="U144" s="122">
        <f t="shared" si="52"/>
        <v>9.3425000535525964</v>
      </c>
      <c r="V144" s="122">
        <f t="shared" si="52"/>
        <v>8.9567747883399917</v>
      </c>
      <c r="W144" s="122">
        <f t="shared" si="52"/>
        <v>6.4663395203162199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2.5486714234786096</v>
      </c>
      <c r="D145" s="98">
        <v>3.1073016737937129</v>
      </c>
      <c r="E145" s="98">
        <v>4.3988331116797292</v>
      </c>
      <c r="F145" s="98">
        <v>5.1410420770224805</v>
      </c>
      <c r="G145" s="98">
        <v>5.773174812254342</v>
      </c>
      <c r="H145" s="98">
        <v>7.0754543929737084</v>
      </c>
      <c r="I145" s="98">
        <v>5.658647302304546</v>
      </c>
      <c r="J145" s="98">
        <v>4.449657144472571</v>
      </c>
      <c r="K145" s="98">
        <v>3.7327446848870993</v>
      </c>
      <c r="L145" s="98">
        <v>4.7418420731067012</v>
      </c>
      <c r="M145" s="98">
        <v>3.9372698252263993</v>
      </c>
      <c r="N145" s="98">
        <v>3.943168003007135</v>
      </c>
      <c r="O145" s="98">
        <v>4.1234287169083093</v>
      </c>
      <c r="P145" s="98">
        <v>8.3453502132068031</v>
      </c>
      <c r="Q145" s="98">
        <v>11.518215424694041</v>
      </c>
      <c r="R145" s="98">
        <v>9.5459336541887989</v>
      </c>
      <c r="S145" s="98">
        <v>7.7673322771487614</v>
      </c>
      <c r="T145" s="98">
        <v>6.5912287307224782</v>
      </c>
      <c r="U145" s="98">
        <v>9.3425000535525964</v>
      </c>
      <c r="V145" s="98">
        <v>8.9567747883399917</v>
      </c>
      <c r="W145" s="98">
        <v>6.4663395203162199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0.33576670156871957</v>
      </c>
      <c r="D146" s="122">
        <f t="shared" si="53"/>
        <v>0.36235714185457468</v>
      </c>
      <c r="E146" s="122">
        <f t="shared" si="53"/>
        <v>1.0549603576247539</v>
      </c>
      <c r="F146" s="122">
        <f t="shared" si="53"/>
        <v>0.94008257244077309</v>
      </c>
      <c r="G146" s="122">
        <f t="shared" si="53"/>
        <v>1.0865633017857741</v>
      </c>
      <c r="H146" s="122">
        <f t="shared" si="53"/>
        <v>1.3948285373788003</v>
      </c>
      <c r="I146" s="122">
        <f t="shared" si="53"/>
        <v>0.68137974768470955</v>
      </c>
      <c r="J146" s="122">
        <f t="shared" si="53"/>
        <v>0.65252998990855393</v>
      </c>
      <c r="K146" s="122">
        <f t="shared" si="53"/>
        <v>0.81476480258002182</v>
      </c>
      <c r="L146" s="122">
        <f t="shared" si="53"/>
        <v>0.86018472053406425</v>
      </c>
      <c r="M146" s="122">
        <f t="shared" si="53"/>
        <v>0.81817305876696256</v>
      </c>
      <c r="N146" s="122">
        <f t="shared" si="53"/>
        <v>0.83904072708750577</v>
      </c>
      <c r="O146" s="122">
        <f t="shared" si="53"/>
        <v>0.58972435690869329</v>
      </c>
      <c r="P146" s="122">
        <f t="shared" si="53"/>
        <v>0.39040688016156339</v>
      </c>
      <c r="Q146" s="122">
        <f t="shared" si="53"/>
        <v>0.63510175202727104</v>
      </c>
      <c r="R146" s="122">
        <f t="shared" si="53"/>
        <v>2.2548593635832943</v>
      </c>
      <c r="S146" s="122">
        <f t="shared" si="53"/>
        <v>2.2210915250107619</v>
      </c>
      <c r="T146" s="122">
        <f t="shared" si="53"/>
        <v>1.7883676027949271</v>
      </c>
      <c r="U146" s="122">
        <f t="shared" si="53"/>
        <v>1.9077397460241872</v>
      </c>
      <c r="V146" s="122">
        <f t="shared" si="53"/>
        <v>2.047130889278181</v>
      </c>
      <c r="W146" s="122">
        <f t="shared" si="53"/>
        <v>1.7472803187759738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0.33576670156871957</v>
      </c>
      <c r="D147" s="98">
        <v>0.36235714185457468</v>
      </c>
      <c r="E147" s="98">
        <v>1.0549603576247539</v>
      </c>
      <c r="F147" s="98">
        <v>0.94008257244077309</v>
      </c>
      <c r="G147" s="98">
        <v>1.0865633017857741</v>
      </c>
      <c r="H147" s="98">
        <v>1.3948285373788003</v>
      </c>
      <c r="I147" s="98">
        <v>0.68137974768470955</v>
      </c>
      <c r="J147" s="98">
        <v>0.65252998990855393</v>
      </c>
      <c r="K147" s="98">
        <v>0.81476480258002182</v>
      </c>
      <c r="L147" s="98">
        <v>0.86018472053406425</v>
      </c>
      <c r="M147" s="98">
        <v>0.81817305876696256</v>
      </c>
      <c r="N147" s="98">
        <v>0.83904072708750577</v>
      </c>
      <c r="O147" s="98">
        <v>0.58972435690869329</v>
      </c>
      <c r="P147" s="98">
        <v>0.39040688016156339</v>
      </c>
      <c r="Q147" s="98">
        <v>0.63510175202727104</v>
      </c>
      <c r="R147" s="98">
        <v>2.2548593635832943</v>
      </c>
      <c r="S147" s="98">
        <v>2.2210915250107619</v>
      </c>
      <c r="T147" s="98">
        <v>1.7883676027949271</v>
      </c>
      <c r="U147" s="98">
        <v>1.9077397460241872</v>
      </c>
      <c r="V147" s="98">
        <v>2.047130889278181</v>
      </c>
      <c r="W147" s="98">
        <v>1.7472803187759738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0.63461382944083911</v>
      </c>
      <c r="D148" s="122">
        <v>0.78595370276627963</v>
      </c>
      <c r="E148" s="122">
        <v>0.98412080582363093</v>
      </c>
      <c r="F148" s="122">
        <v>1.099530669866029</v>
      </c>
      <c r="G148" s="122">
        <v>1.187495471950367</v>
      </c>
      <c r="H148" s="122">
        <v>1.4052532129077415</v>
      </c>
      <c r="I148" s="122">
        <v>1.1378984979240703</v>
      </c>
      <c r="J148" s="122">
        <v>0.97782655842666144</v>
      </c>
      <c r="K148" s="122">
        <v>0.80405896202682547</v>
      </c>
      <c r="L148" s="122">
        <v>0.92475760818817287</v>
      </c>
      <c r="M148" s="122">
        <v>0.8856056342925307</v>
      </c>
      <c r="N148" s="122">
        <v>0.91941046887856681</v>
      </c>
      <c r="O148" s="122">
        <v>1.0726215193410042</v>
      </c>
      <c r="P148" s="122">
        <v>2.3356014045323836</v>
      </c>
      <c r="Q148" s="122">
        <v>3.1429613202125077</v>
      </c>
      <c r="R148" s="122">
        <v>2.8442634406539629</v>
      </c>
      <c r="S148" s="122">
        <v>2.427380110002805</v>
      </c>
      <c r="T148" s="122">
        <v>2.0523787096621118</v>
      </c>
      <c r="U148" s="122">
        <v>2.9656141517481953</v>
      </c>
      <c r="V148" s="122">
        <v>2.9511517712556672</v>
      </c>
      <c r="W148" s="122">
        <v>2.23929334362826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0.3570053472862767</v>
      </c>
      <c r="D149" s="98">
        <v>0.55355992424839962</v>
      </c>
      <c r="E149" s="98">
        <v>0.80720038834493546</v>
      </c>
      <c r="F149" s="98">
        <v>0.77427363172365682</v>
      </c>
      <c r="G149" s="98">
        <v>0.59006884901612056</v>
      </c>
      <c r="H149" s="98">
        <v>0.72919983784122899</v>
      </c>
      <c r="I149" s="98">
        <v>0.44888985487722538</v>
      </c>
      <c r="J149" s="98">
        <v>0.36682376177651033</v>
      </c>
      <c r="K149" s="98">
        <v>0.36159051690431976</v>
      </c>
      <c r="L149" s="98">
        <v>0.47257878403113268</v>
      </c>
      <c r="M149" s="98">
        <v>0.4395856046591487</v>
      </c>
      <c r="N149" s="98">
        <v>0.42228852735274008</v>
      </c>
      <c r="O149" s="98">
        <v>0.52180441454387338</v>
      </c>
      <c r="P149" s="98">
        <v>1.3062581589231634</v>
      </c>
      <c r="Q149" s="98">
        <v>1.4546203991037794</v>
      </c>
      <c r="R149" s="98">
        <v>1.4516508431520512</v>
      </c>
      <c r="S149" s="98">
        <v>1.1433903564838865</v>
      </c>
      <c r="T149" s="98">
        <v>0.83554821123274658</v>
      </c>
      <c r="U149" s="98">
        <v>0.94156115536620777</v>
      </c>
      <c r="V149" s="98">
        <v>0.9362932307419336</v>
      </c>
      <c r="W149" s="98">
        <v>1.0140938296967144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6.0164849809386475E-4</v>
      </c>
      <c r="E150" s="98">
        <v>2.7049248096979914E-3</v>
      </c>
      <c r="F150" s="98">
        <v>2.0327453577869302E-3</v>
      </c>
      <c r="G150" s="98">
        <v>1.2835556933206104E-3</v>
      </c>
      <c r="H150" s="98">
        <v>1.1329670012228679E-3</v>
      </c>
      <c r="I150" s="98">
        <v>3.4118560402792647E-3</v>
      </c>
      <c r="J150" s="98">
        <v>4.1961911954890201E-3</v>
      </c>
      <c r="K150" s="98">
        <v>3.3369396183263351E-3</v>
      </c>
      <c r="L150" s="98">
        <v>2.4044941325092489E-3</v>
      </c>
      <c r="M150" s="98">
        <v>0</v>
      </c>
      <c r="N150" s="98">
        <v>2.389308503023331E-3</v>
      </c>
      <c r="O150" s="98">
        <v>4.9388746515968912E-3</v>
      </c>
      <c r="P150" s="98">
        <v>1.0264331525814418E-2</v>
      </c>
      <c r="Q150" s="98">
        <v>2.3292107773793012E-2</v>
      </c>
      <c r="R150" s="98">
        <v>1.626273517099408E-2</v>
      </c>
      <c r="S150" s="98">
        <v>1.0021249274343138E-2</v>
      </c>
      <c r="T150" s="98">
        <v>4.1316951365524676E-3</v>
      </c>
      <c r="U150" s="98">
        <v>2.5917212351361319E-3</v>
      </c>
      <c r="V150" s="98">
        <v>8.7531893743295706E-3</v>
      </c>
      <c r="W150" s="98">
        <v>1.2897991995757325E-2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5.5066080077434095E-5</v>
      </c>
      <c r="E151" s="101">
        <v>1.5969924163043118E-4</v>
      </c>
      <c r="F151" s="101">
        <v>1.5955208643593356E-4</v>
      </c>
      <c r="G151" s="101">
        <v>1.0083336371696113E-4</v>
      </c>
      <c r="H151" s="101">
        <v>1.1811782513305517E-4</v>
      </c>
      <c r="I151" s="101">
        <v>3.048491453986863E-4</v>
      </c>
      <c r="J151" s="101">
        <v>3.5717838923379964E-4</v>
      </c>
      <c r="K151" s="101">
        <v>2.7207322588165811E-4</v>
      </c>
      <c r="L151" s="101">
        <v>1.9007243289900189E-4</v>
      </c>
      <c r="M151" s="101">
        <v>0</v>
      </c>
      <c r="N151" s="101">
        <v>1.9161633419397697E-4</v>
      </c>
      <c r="O151" s="101">
        <v>2.7885566509941299E-4</v>
      </c>
      <c r="P151" s="101">
        <v>1.0105024987291109E-3</v>
      </c>
      <c r="Q151" s="101">
        <v>7.9422717051954314E-4</v>
      </c>
      <c r="R151" s="101">
        <v>7.3860441351322466E-4</v>
      </c>
      <c r="S151" s="101">
        <v>6.99138078066212E-4</v>
      </c>
      <c r="T151" s="101">
        <v>3.2048745122314668E-4</v>
      </c>
      <c r="U151" s="101">
        <v>2.4218644596167636E-4</v>
      </c>
      <c r="V151" s="101">
        <v>6.7861274163699833E-4</v>
      </c>
      <c r="W151" s="101">
        <v>8.594034661164973E-4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5.465824180164306E-4</v>
      </c>
      <c r="E152" s="104">
        <v>2.5452255680675604E-3</v>
      </c>
      <c r="F152" s="104">
        <v>1.8731932713509966E-3</v>
      </c>
      <c r="G152" s="104">
        <v>1.1827223296036493E-3</v>
      </c>
      <c r="H152" s="104">
        <v>1.0148491760898126E-3</v>
      </c>
      <c r="I152" s="104">
        <v>3.1070068948805783E-3</v>
      </c>
      <c r="J152" s="104">
        <v>3.8390128062552207E-3</v>
      </c>
      <c r="K152" s="104">
        <v>3.0648663924446769E-3</v>
      </c>
      <c r="L152" s="104">
        <v>2.2144216996102472E-3</v>
      </c>
      <c r="M152" s="104">
        <v>0</v>
      </c>
      <c r="N152" s="104">
        <v>2.1976921688293539E-3</v>
      </c>
      <c r="O152" s="104">
        <v>4.6600189864974785E-3</v>
      </c>
      <c r="P152" s="104">
        <v>9.2538290270853078E-3</v>
      </c>
      <c r="Q152" s="104">
        <v>2.2497880603273467E-2</v>
      </c>
      <c r="R152" s="104">
        <v>1.5524130757480856E-2</v>
      </c>
      <c r="S152" s="104">
        <v>9.3221111962769262E-3</v>
      </c>
      <c r="T152" s="104">
        <v>3.8112076853293211E-3</v>
      </c>
      <c r="U152" s="104">
        <v>2.3495347891744553E-3</v>
      </c>
      <c r="V152" s="104">
        <v>8.0745766326925719E-3</v>
      </c>
      <c r="W152" s="104">
        <v>1.2038588529640827E-2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0.24478488924576852</v>
      </c>
      <c r="D153" s="101">
        <v>0.20038352171869378</v>
      </c>
      <c r="E153" s="101">
        <v>0.13662076747499322</v>
      </c>
      <c r="F153" s="101">
        <v>0.26017701794974346</v>
      </c>
      <c r="G153" s="101">
        <v>0.50320015184412625</v>
      </c>
      <c r="H153" s="101">
        <v>0.53946804479072075</v>
      </c>
      <c r="I153" s="101">
        <v>0.41401388686474438</v>
      </c>
      <c r="J153" s="101">
        <v>0.29804151041781624</v>
      </c>
      <c r="K153" s="101">
        <v>0.21355238902775645</v>
      </c>
      <c r="L153" s="101">
        <v>0.28208329985568359</v>
      </c>
      <c r="M153" s="101">
        <v>0.37163037802832111</v>
      </c>
      <c r="N153" s="101">
        <v>0.32616871507094769</v>
      </c>
      <c r="O153" s="101">
        <v>0.30592397744950267</v>
      </c>
      <c r="P153" s="101">
        <v>0.38296173488912816</v>
      </c>
      <c r="Q153" s="101">
        <v>0.83303154605103713</v>
      </c>
      <c r="R153" s="101">
        <v>0.572737739634822</v>
      </c>
      <c r="S153" s="101">
        <v>0.60599203548140868</v>
      </c>
      <c r="T153" s="101">
        <v>0.71575789184905958</v>
      </c>
      <c r="U153" s="101">
        <v>1.1385954714512134</v>
      </c>
      <c r="V153" s="101">
        <v>1.1014580407012606</v>
      </c>
      <c r="W153" s="101">
        <v>0.63153311730006356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3.2823592908793837E-2</v>
      </c>
      <c r="D154" s="104">
        <v>3.1408608301092392E-2</v>
      </c>
      <c r="E154" s="104">
        <v>3.7594725194004315E-2</v>
      </c>
      <c r="F154" s="104">
        <v>6.3047274834841641E-2</v>
      </c>
      <c r="G154" s="104">
        <v>9.294291539679965E-2</v>
      </c>
      <c r="H154" s="104">
        <v>0.13545236327456878</v>
      </c>
      <c r="I154" s="104">
        <v>0.2715829001418214</v>
      </c>
      <c r="J154" s="104">
        <v>0.30876509503684596</v>
      </c>
      <c r="K154" s="104">
        <v>0.22557911647642298</v>
      </c>
      <c r="L154" s="104">
        <v>0.16769103016884737</v>
      </c>
      <c r="M154" s="104">
        <v>7.4389651605060822E-2</v>
      </c>
      <c r="N154" s="104">
        <v>0.16856391795185577</v>
      </c>
      <c r="O154" s="104">
        <v>0.23995425269603127</v>
      </c>
      <c r="P154" s="104">
        <v>0.63611717919427768</v>
      </c>
      <c r="Q154" s="104">
        <v>0.83201726728389813</v>
      </c>
      <c r="R154" s="104">
        <v>0.80361212269609572</v>
      </c>
      <c r="S154" s="104">
        <v>0.66797646876316652</v>
      </c>
      <c r="T154" s="104">
        <v>0.49694091144375341</v>
      </c>
      <c r="U154" s="104">
        <v>0.88286580369563772</v>
      </c>
      <c r="V154" s="104">
        <v>0.9046473104381435</v>
      </c>
      <c r="W154" s="104">
        <v>0.58076840463572466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7.1204259448150505E-3</v>
      </c>
      <c r="D155" s="98">
        <v>2.8714066512976603E-3</v>
      </c>
      <c r="E155" s="98">
        <v>2.171128657919354E-3</v>
      </c>
      <c r="F155" s="98">
        <v>4.9118030770975464E-3</v>
      </c>
      <c r="G155" s="98">
        <v>7.2301321130649136E-3</v>
      </c>
      <c r="H155" s="98">
        <v>1.4233494093896158E-2</v>
      </c>
      <c r="I155" s="98">
        <v>2.432976827065492E-2</v>
      </c>
      <c r="J155" s="98">
        <v>2.6221185188138662E-2</v>
      </c>
      <c r="K155" s="98">
        <v>1.8207635006822209E-2</v>
      </c>
      <c r="L155" s="98">
        <v>1.3148831714432336E-2</v>
      </c>
      <c r="M155" s="98">
        <v>8.2609163262721379E-3</v>
      </c>
      <c r="N155" s="98">
        <v>1.3513111997713309E-2</v>
      </c>
      <c r="O155" s="98">
        <v>1.2851898585039684E-2</v>
      </c>
      <c r="P155" s="98">
        <v>6.2986577490622184E-2</v>
      </c>
      <c r="Q155" s="98">
        <v>2.4102329571109523E-2</v>
      </c>
      <c r="R155" s="98">
        <v>3.2587790193250518E-2</v>
      </c>
      <c r="S155" s="98">
        <v>4.5446695629782256E-2</v>
      </c>
      <c r="T155" s="98">
        <v>3.8142579872965904E-2</v>
      </c>
      <c r="U155" s="98">
        <v>8.4729780338340041E-2</v>
      </c>
      <c r="V155" s="98">
        <v>7.1703451962808945E-2</v>
      </c>
      <c r="W155" s="98">
        <v>3.7380672387409324E-2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2.5703166963978789E-2</v>
      </c>
      <c r="D156" s="98">
        <v>2.8537201649794734E-2</v>
      </c>
      <c r="E156" s="98">
        <v>3.5423596536084963E-2</v>
      </c>
      <c r="F156" s="98">
        <v>5.8135471757744091E-2</v>
      </c>
      <c r="G156" s="98">
        <v>8.5712783283734731E-2</v>
      </c>
      <c r="H156" s="98">
        <v>0.12121886918067261</v>
      </c>
      <c r="I156" s="98">
        <v>0.24725313187116649</v>
      </c>
      <c r="J156" s="98">
        <v>0.28254390984870731</v>
      </c>
      <c r="K156" s="98">
        <v>0.20737148146960077</v>
      </c>
      <c r="L156" s="98">
        <v>0.15454219845441503</v>
      </c>
      <c r="M156" s="98">
        <v>6.6128735278788681E-2</v>
      </c>
      <c r="N156" s="98">
        <v>0.15505080595414247</v>
      </c>
      <c r="O156" s="98">
        <v>0.22710235411099158</v>
      </c>
      <c r="P156" s="98">
        <v>0.57313060170365548</v>
      </c>
      <c r="Q156" s="98">
        <v>0.80791493771278866</v>
      </c>
      <c r="R156" s="98">
        <v>0.77102433250284519</v>
      </c>
      <c r="S156" s="98">
        <v>0.62252977313338431</v>
      </c>
      <c r="T156" s="98">
        <v>0.45879833157078748</v>
      </c>
      <c r="U156" s="98">
        <v>0.79813602335729772</v>
      </c>
      <c r="V156" s="98">
        <v>0.83294385847533459</v>
      </c>
      <c r="W156" s="98">
        <v>0.54338773224831538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0.37834966444250551</v>
      </c>
      <c r="D157" s="122">
        <v>0.47823800830236107</v>
      </c>
      <c r="E157" s="122">
        <v>0.64233420581669876</v>
      </c>
      <c r="F157" s="122">
        <v>0.71100325893176797</v>
      </c>
      <c r="G157" s="122">
        <v>0.76222936628900162</v>
      </c>
      <c r="H157" s="122">
        <v>1.0178878514907177</v>
      </c>
      <c r="I157" s="122">
        <v>0.81116872500025305</v>
      </c>
      <c r="J157" s="122">
        <v>0.68652306761467763</v>
      </c>
      <c r="K157" s="122">
        <v>0.55776798606497635</v>
      </c>
      <c r="L157" s="122">
        <v>0.63558081711633307</v>
      </c>
      <c r="M157" s="122">
        <v>0.5497014661123214</v>
      </c>
      <c r="N157" s="122">
        <v>0.55707459538551585</v>
      </c>
      <c r="O157" s="122">
        <v>0.56459760155085736</v>
      </c>
      <c r="P157" s="122">
        <v>1.3304190394197852</v>
      </c>
      <c r="Q157" s="122">
        <v>1.8350067042557421</v>
      </c>
      <c r="R157" s="122">
        <v>1.6038897604794373</v>
      </c>
      <c r="S157" s="122">
        <v>1.3363405560761952</v>
      </c>
      <c r="T157" s="122">
        <v>1.2050342581734161</v>
      </c>
      <c r="U157" s="122">
        <v>1.6489933415170319</v>
      </c>
      <c r="V157" s="122">
        <v>1.6281586937821526</v>
      </c>
      <c r="W157" s="122">
        <v>1.205903757135788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7.8195071236306937E-2</v>
      </c>
      <c r="D158" s="98">
        <v>0.13712918673383934</v>
      </c>
      <c r="E158" s="98">
        <v>0.17813694877765127</v>
      </c>
      <c r="F158" s="98">
        <v>0.20118703692575002</v>
      </c>
      <c r="G158" s="98">
        <v>0.18950982364891214</v>
      </c>
      <c r="H158" s="98">
        <v>0.19634278507774508</v>
      </c>
      <c r="I158" s="98">
        <v>0.16762301033892238</v>
      </c>
      <c r="J158" s="98">
        <v>0.14263104900865833</v>
      </c>
      <c r="K158" s="98">
        <v>0.13781099688319279</v>
      </c>
      <c r="L158" s="98">
        <v>0.16353116965167686</v>
      </c>
      <c r="M158" s="98">
        <v>0.15055684866785982</v>
      </c>
      <c r="N158" s="98">
        <v>0.13475133045997723</v>
      </c>
      <c r="O158" s="98">
        <v>0.13410600496985606</v>
      </c>
      <c r="P158" s="98">
        <v>0.2893167244282514</v>
      </c>
      <c r="Q158" s="98">
        <v>0.34438158383503714</v>
      </c>
      <c r="R158" s="98">
        <v>0.35306191790264047</v>
      </c>
      <c r="S158" s="98">
        <v>0.30931136737934717</v>
      </c>
      <c r="T158" s="98">
        <v>0.22834760025627662</v>
      </c>
      <c r="U158" s="98">
        <v>0.24912083378564659</v>
      </c>
      <c r="V158" s="98">
        <v>0.22310186235351481</v>
      </c>
      <c r="W158" s="98">
        <v>0.23832597210894962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0.30015459320619858</v>
      </c>
      <c r="D159" s="33">
        <v>0.34110882156852174</v>
      </c>
      <c r="E159" s="33">
        <v>0.46419725703904752</v>
      </c>
      <c r="F159" s="33">
        <v>0.50981622200601795</v>
      </c>
      <c r="G159" s="33">
        <v>0.57271954264008951</v>
      </c>
      <c r="H159" s="33">
        <v>0.82154506641297265</v>
      </c>
      <c r="I159" s="33">
        <v>0.6435457146613307</v>
      </c>
      <c r="J159" s="33">
        <v>0.54389201860601932</v>
      </c>
      <c r="K159" s="33">
        <v>0.41995698918178359</v>
      </c>
      <c r="L159" s="33">
        <v>0.47204964746465622</v>
      </c>
      <c r="M159" s="33">
        <v>0.39914461744446161</v>
      </c>
      <c r="N159" s="33">
        <v>0.42232326492553857</v>
      </c>
      <c r="O159" s="33">
        <v>0.43049159658100133</v>
      </c>
      <c r="P159" s="33">
        <v>1.0411023149915339</v>
      </c>
      <c r="Q159" s="33">
        <v>1.4906251204207051</v>
      </c>
      <c r="R159" s="33">
        <v>1.2508278425767969</v>
      </c>
      <c r="S159" s="33">
        <v>1.0270291886968479</v>
      </c>
      <c r="T159" s="33">
        <v>0.9766866579171396</v>
      </c>
      <c r="U159" s="33">
        <v>1.3998725077313854</v>
      </c>
      <c r="V159" s="33">
        <v>1.4050568314286378</v>
      </c>
      <c r="W159" s="33">
        <v>0.96757778502683844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52.086295970994101</v>
      </c>
      <c r="D161" s="117">
        <f t="shared" si="54"/>
        <v>29.42584055231525</v>
      </c>
      <c r="E161" s="117">
        <f t="shared" si="54"/>
        <v>43.870339389221229</v>
      </c>
      <c r="F161" s="117">
        <f t="shared" si="54"/>
        <v>52.7548987638244</v>
      </c>
      <c r="G161" s="117">
        <f t="shared" si="54"/>
        <v>65.398402723465693</v>
      </c>
      <c r="H161" s="117">
        <f t="shared" si="54"/>
        <v>94.80714178014361</v>
      </c>
      <c r="I161" s="117">
        <f t="shared" si="54"/>
        <v>52.236264202953663</v>
      </c>
      <c r="J161" s="117">
        <f t="shared" si="54"/>
        <v>42.98140399110693</v>
      </c>
      <c r="K161" s="117">
        <f t="shared" si="54"/>
        <v>42.005861416684432</v>
      </c>
      <c r="L161" s="117">
        <f t="shared" si="54"/>
        <v>55.714613388705644</v>
      </c>
      <c r="M161" s="117">
        <f t="shared" si="54"/>
        <v>33.735178131921664</v>
      </c>
      <c r="N161" s="117">
        <f t="shared" si="54"/>
        <v>29.650175049800374</v>
      </c>
      <c r="O161" s="117">
        <f t="shared" si="54"/>
        <v>0</v>
      </c>
      <c r="P161" s="117">
        <f t="shared" si="54"/>
        <v>3.7900907398532267E-4</v>
      </c>
      <c r="Q161" s="117">
        <f t="shared" si="54"/>
        <v>2.9084011226293094E-4</v>
      </c>
      <c r="R161" s="117">
        <f t="shared" ref="R161:V161" si="55">R162+R164+R166+R175</f>
        <v>19.121434945096318</v>
      </c>
      <c r="S161" s="117">
        <f t="shared" si="55"/>
        <v>30.378801641522493</v>
      </c>
      <c r="T161" s="117">
        <f t="shared" si="55"/>
        <v>53.818599701040526</v>
      </c>
      <c r="U161" s="117">
        <f t="shared" si="55"/>
        <v>54.765571350621407</v>
      </c>
      <c r="V161" s="117">
        <f t="shared" si="55"/>
        <v>45.686334834871133</v>
      </c>
      <c r="W161" s="117">
        <f t="shared" ref="W161" si="56">W162+W164+W166+W175</f>
        <v>24.456337217233909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34.847409449565866</v>
      </c>
      <c r="D162" s="122">
        <f t="shared" si="57"/>
        <v>19.510483734270696</v>
      </c>
      <c r="E162" s="122">
        <f t="shared" si="57"/>
        <v>27.068936100506196</v>
      </c>
      <c r="F162" s="122">
        <f t="shared" si="57"/>
        <v>34.20726118094489</v>
      </c>
      <c r="G162" s="122">
        <f t="shared" si="57"/>
        <v>42.380368196126653</v>
      </c>
      <c r="H162" s="122">
        <f t="shared" si="57"/>
        <v>63.435866396224043</v>
      </c>
      <c r="I162" s="122">
        <f t="shared" si="57"/>
        <v>35.679424509857022</v>
      </c>
      <c r="J162" s="122">
        <f t="shared" si="57"/>
        <v>28.16336186813432</v>
      </c>
      <c r="K162" s="122">
        <f t="shared" si="57"/>
        <v>25.939875949319937</v>
      </c>
      <c r="L162" s="122">
        <f t="shared" si="57"/>
        <v>37.457232040509055</v>
      </c>
      <c r="M162" s="122">
        <f t="shared" si="57"/>
        <v>22.589684472364564</v>
      </c>
      <c r="N162" s="122">
        <f t="shared" si="57"/>
        <v>19.390230477155129</v>
      </c>
      <c r="O162" s="122">
        <f t="shared" si="57"/>
        <v>0</v>
      </c>
      <c r="P162" s="122">
        <f t="shared" si="57"/>
        <v>2.7132762134715816E-4</v>
      </c>
      <c r="Q162" s="122">
        <f t="shared" si="57"/>
        <v>1.8757210211992899E-4</v>
      </c>
      <c r="R162" s="122">
        <f t="shared" si="57"/>
        <v>10.798563797996573</v>
      </c>
      <c r="S162" s="122">
        <f t="shared" si="57"/>
        <v>17.863483009736644</v>
      </c>
      <c r="T162" s="122">
        <f t="shared" si="57"/>
        <v>34.332392525637623</v>
      </c>
      <c r="U162" s="122">
        <f t="shared" si="57"/>
        <v>35.474682155745612</v>
      </c>
      <c r="V162" s="122">
        <f t="shared" si="57"/>
        <v>28.711917262720778</v>
      </c>
      <c r="W162" s="122">
        <f t="shared" si="57"/>
        <v>13.657678820574638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34.847409449565866</v>
      </c>
      <c r="D163" s="33">
        <v>19.510483734270696</v>
      </c>
      <c r="E163" s="33">
        <v>27.068936100506196</v>
      </c>
      <c r="F163" s="33">
        <v>34.20726118094489</v>
      </c>
      <c r="G163" s="33">
        <v>42.380368196126653</v>
      </c>
      <c r="H163" s="33">
        <v>63.435866396224043</v>
      </c>
      <c r="I163" s="33">
        <v>35.679424509857022</v>
      </c>
      <c r="J163" s="33">
        <v>28.16336186813432</v>
      </c>
      <c r="K163" s="33">
        <v>25.939875949319937</v>
      </c>
      <c r="L163" s="33">
        <v>37.457232040509055</v>
      </c>
      <c r="M163" s="33">
        <v>22.589684472364564</v>
      </c>
      <c r="N163" s="33">
        <v>19.390230477155129</v>
      </c>
      <c r="O163" s="33">
        <v>0</v>
      </c>
      <c r="P163" s="33">
        <v>2.7132762134715816E-4</v>
      </c>
      <c r="Q163" s="33">
        <v>1.8757210211992899E-4</v>
      </c>
      <c r="R163" s="33">
        <v>10.798563797996573</v>
      </c>
      <c r="S163" s="33">
        <v>17.863483009736644</v>
      </c>
      <c r="T163" s="33">
        <v>34.332392525637623</v>
      </c>
      <c r="U163" s="33">
        <v>35.474682155745612</v>
      </c>
      <c r="V163" s="33">
        <v>28.711917262720778</v>
      </c>
      <c r="W163" s="33">
        <v>13.657678820574638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4.2914849310949288</v>
      </c>
      <c r="D164" s="122">
        <f t="shared" si="58"/>
        <v>2.209000781503573</v>
      </c>
      <c r="E164" s="122">
        <f t="shared" si="58"/>
        <v>6.6055857291288191</v>
      </c>
      <c r="F164" s="122">
        <f t="shared" si="58"/>
        <v>6.3310407458244633</v>
      </c>
      <c r="G164" s="122">
        <f t="shared" si="58"/>
        <v>8.2053524945962533</v>
      </c>
      <c r="H164" s="122">
        <f t="shared" si="58"/>
        <v>10.604973290383231</v>
      </c>
      <c r="I164" s="122">
        <f t="shared" si="58"/>
        <v>4.273354510341802</v>
      </c>
      <c r="J164" s="122">
        <f t="shared" si="58"/>
        <v>4.1711751698973014</v>
      </c>
      <c r="K164" s="122">
        <f t="shared" si="58"/>
        <v>6.011736920379688</v>
      </c>
      <c r="L164" s="122">
        <f t="shared" si="58"/>
        <v>6.4702472519111547</v>
      </c>
      <c r="M164" s="122">
        <f t="shared" si="58"/>
        <v>4.0126237334767429</v>
      </c>
      <c r="N164" s="122">
        <f t="shared" si="58"/>
        <v>3.6575953101835319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1.8056035670623551</v>
      </c>
      <c r="S164" s="122">
        <f t="shared" si="58"/>
        <v>3.0978715223338926</v>
      </c>
      <c r="T164" s="122">
        <f t="shared" si="58"/>
        <v>5.5642134430544745</v>
      </c>
      <c r="U164" s="122">
        <f t="shared" si="58"/>
        <v>3.6502083250793578</v>
      </c>
      <c r="V164" s="122">
        <f t="shared" si="58"/>
        <v>3.4508557163194133</v>
      </c>
      <c r="W164" s="122">
        <f t="shared" si="58"/>
        <v>2.482875143342588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4.2914849310949288</v>
      </c>
      <c r="D165" s="98">
        <v>2.209000781503573</v>
      </c>
      <c r="E165" s="98">
        <v>6.6055857291288191</v>
      </c>
      <c r="F165" s="98">
        <v>6.3310407458244633</v>
      </c>
      <c r="G165" s="98">
        <v>8.2053524945962533</v>
      </c>
      <c r="H165" s="98">
        <v>10.604973290383231</v>
      </c>
      <c r="I165" s="98">
        <v>4.273354510341802</v>
      </c>
      <c r="J165" s="98">
        <v>4.1711751698973014</v>
      </c>
      <c r="K165" s="98">
        <v>6.011736920379688</v>
      </c>
      <c r="L165" s="98">
        <v>6.4702472519111547</v>
      </c>
      <c r="M165" s="98">
        <v>4.0126237334767429</v>
      </c>
      <c r="N165" s="98">
        <v>3.6575953101835319</v>
      </c>
      <c r="O165" s="98">
        <v>0</v>
      </c>
      <c r="P165" s="98">
        <v>0</v>
      </c>
      <c r="Q165" s="98">
        <v>0</v>
      </c>
      <c r="R165" s="98">
        <v>1.8056035670623551</v>
      </c>
      <c r="S165" s="98">
        <v>3.0978715223338926</v>
      </c>
      <c r="T165" s="98">
        <v>5.5642134430544745</v>
      </c>
      <c r="U165" s="98">
        <v>3.6502083250793578</v>
      </c>
      <c r="V165" s="98">
        <v>3.4508557163194133</v>
      </c>
      <c r="W165" s="98">
        <v>2.482875143342588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8.1114495603648678</v>
      </c>
      <c r="D166" s="122">
        <v>4.7910763316644518</v>
      </c>
      <c r="E166" s="122">
        <v>6.1691924150363571</v>
      </c>
      <c r="F166" s="122">
        <v>7.4190973096635258</v>
      </c>
      <c r="G166" s="122">
        <v>9.021783956862544</v>
      </c>
      <c r="H166" s="122">
        <v>12.043017732240607</v>
      </c>
      <c r="I166" s="122">
        <v>7.1713059385991631</v>
      </c>
      <c r="J166" s="122">
        <v>6.255169024594105</v>
      </c>
      <c r="K166" s="122">
        <v>5.9362979104737459</v>
      </c>
      <c r="L166" s="122">
        <v>6.9858206332840602</v>
      </c>
      <c r="M166" s="122">
        <v>4.4010845733207944</v>
      </c>
      <c r="N166" s="122">
        <v>4.1112974628591683</v>
      </c>
      <c r="O166" s="122">
        <v>0</v>
      </c>
      <c r="P166" s="122">
        <v>6.8422720597305719E-5</v>
      </c>
      <c r="Q166" s="122">
        <v>6.4731645508667136E-5</v>
      </c>
      <c r="R166" s="122">
        <v>4.1673086675254929</v>
      </c>
      <c r="S166" s="122">
        <v>6.0737049957085087</v>
      </c>
      <c r="T166" s="122">
        <v>8.7717477106850001</v>
      </c>
      <c r="U166" s="122">
        <v>10.051611291088392</v>
      </c>
      <c r="V166" s="122">
        <v>8.7153029254883467</v>
      </c>
      <c r="W166" s="122">
        <v>5.4050544140206931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4.5631992208504286</v>
      </c>
      <c r="D167" s="98">
        <v>3.374489264306848</v>
      </c>
      <c r="E167" s="98">
        <v>5.0599788227548181</v>
      </c>
      <c r="F167" s="98">
        <v>5.2245759517552344</v>
      </c>
      <c r="G167" s="98">
        <v>4.4829588612078091</v>
      </c>
      <c r="H167" s="98">
        <v>6.2493558956379998</v>
      </c>
      <c r="I167" s="98">
        <v>2.8290287802697716</v>
      </c>
      <c r="J167" s="98">
        <v>2.3466493554426435</v>
      </c>
      <c r="K167" s="98">
        <v>2.6697362490350605</v>
      </c>
      <c r="L167" s="98">
        <v>3.5701598495095044</v>
      </c>
      <c r="M167" s="98">
        <v>2.1845759733816656</v>
      </c>
      <c r="N167" s="98">
        <v>1.8882237622899356</v>
      </c>
      <c r="O167" s="98">
        <v>0</v>
      </c>
      <c r="P167" s="98">
        <v>6.8422720597305719E-5</v>
      </c>
      <c r="Q167" s="98">
        <v>0</v>
      </c>
      <c r="R167" s="98">
        <v>2.1268650915125953</v>
      </c>
      <c r="S167" s="98">
        <v>2.8608865423018814</v>
      </c>
      <c r="T167" s="98">
        <v>3.5710391729872719</v>
      </c>
      <c r="U167" s="98">
        <v>3.1912784430272478</v>
      </c>
      <c r="V167" s="98">
        <v>2.7650799153315893</v>
      </c>
      <c r="W167" s="98">
        <v>2.4478209280644432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3.7302206881819604E-3</v>
      </c>
      <c r="E168" s="98">
        <v>1.6977719550232074E-2</v>
      </c>
      <c r="F168" s="98">
        <v>1.3648433116569384E-2</v>
      </c>
      <c r="G168" s="98">
        <v>9.5961068500636116E-3</v>
      </c>
      <c r="H168" s="98">
        <v>9.5407747471399421E-3</v>
      </c>
      <c r="I168" s="98">
        <v>2.1445952253183954E-2</v>
      </c>
      <c r="J168" s="98">
        <v>2.6719864524216846E-2</v>
      </c>
      <c r="K168" s="98">
        <v>2.4632681546190763E-2</v>
      </c>
      <c r="L168" s="98">
        <v>1.7970429832437546E-2</v>
      </c>
      <c r="M168" s="98">
        <v>1.2905360902548934E-4</v>
      </c>
      <c r="N168" s="98">
        <v>1.0848752121835663E-2</v>
      </c>
      <c r="O168" s="98">
        <v>0</v>
      </c>
      <c r="P168" s="98">
        <v>0</v>
      </c>
      <c r="Q168" s="98">
        <v>0</v>
      </c>
      <c r="R168" s="98">
        <v>2.3866091874315994E-2</v>
      </c>
      <c r="S168" s="98">
        <v>2.5164470400017215E-2</v>
      </c>
      <c r="T168" s="98">
        <v>1.7728728222297863E-2</v>
      </c>
      <c r="U168" s="98">
        <v>8.7110630403186631E-3</v>
      </c>
      <c r="V168" s="98">
        <v>2.5821908654272231E-2</v>
      </c>
      <c r="W168" s="98">
        <v>3.1130338705809339E-2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3.4140969648009136E-4</v>
      </c>
      <c r="E169" s="101">
        <v>1.0023675804463233E-3</v>
      </c>
      <c r="F169" s="101">
        <v>1.0712782946412681E-3</v>
      </c>
      <c r="G169" s="101">
        <v>7.5384943350299523E-4</v>
      </c>
      <c r="H169" s="101">
        <v>9.9467642217309607E-4</v>
      </c>
      <c r="I169" s="101">
        <v>1.9161946282203147E-3</v>
      </c>
      <c r="J169" s="101">
        <v>2.2743859196799302E-3</v>
      </c>
      <c r="K169" s="101">
        <v>2.0083950855991489E-3</v>
      </c>
      <c r="L169" s="101">
        <v>1.4205413406135935E-3</v>
      </c>
      <c r="M169" s="101">
        <v>1.4461341405368907E-5</v>
      </c>
      <c r="N169" s="101">
        <v>8.7004173363751695E-4</v>
      </c>
      <c r="O169" s="101">
        <v>0</v>
      </c>
      <c r="P169" s="101">
        <v>0</v>
      </c>
      <c r="Q169" s="101">
        <v>0</v>
      </c>
      <c r="R169" s="101">
        <v>1.0839259574934336E-3</v>
      </c>
      <c r="S169" s="101">
        <v>1.7556133960329322E-3</v>
      </c>
      <c r="T169" s="101">
        <v>1.3751825179756844E-3</v>
      </c>
      <c r="U169" s="101">
        <v>8.1401555448230086E-4</v>
      </c>
      <c r="V169" s="101">
        <v>2.0019075878291454E-3</v>
      </c>
      <c r="W169" s="101">
        <v>2.0742392299478414E-3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3.388810991701869E-3</v>
      </c>
      <c r="E170" s="104">
        <v>1.597535196978575E-2</v>
      </c>
      <c r="F170" s="104">
        <v>1.2577154821928116E-2</v>
      </c>
      <c r="G170" s="104">
        <v>8.8422574165606168E-3</v>
      </c>
      <c r="H170" s="104">
        <v>8.5460983249668453E-3</v>
      </c>
      <c r="I170" s="104">
        <v>1.9529757624963638E-2</v>
      </c>
      <c r="J170" s="104">
        <v>2.4445478604536917E-2</v>
      </c>
      <c r="K170" s="104">
        <v>2.2624286460591614E-2</v>
      </c>
      <c r="L170" s="104">
        <v>1.6549888491823952E-2</v>
      </c>
      <c r="M170" s="104">
        <v>1.1459226762012043E-4</v>
      </c>
      <c r="N170" s="104">
        <v>9.9787103881981455E-3</v>
      </c>
      <c r="O170" s="104">
        <v>0</v>
      </c>
      <c r="P170" s="104">
        <v>0</v>
      </c>
      <c r="Q170" s="104">
        <v>0</v>
      </c>
      <c r="R170" s="104">
        <v>2.2782165916822559E-2</v>
      </c>
      <c r="S170" s="104">
        <v>2.3408857003984283E-2</v>
      </c>
      <c r="T170" s="104">
        <v>1.6353545704322178E-2</v>
      </c>
      <c r="U170" s="104">
        <v>7.8970474858363615E-3</v>
      </c>
      <c r="V170" s="104">
        <v>2.3820001066443084E-2</v>
      </c>
      <c r="W170" s="104">
        <v>2.9056099475861498E-2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3.1288738016580124</v>
      </c>
      <c r="D171" s="101">
        <v>1.2215225712444113</v>
      </c>
      <c r="E171" s="101">
        <v>0.85669455422818608</v>
      </c>
      <c r="F171" s="101">
        <v>1.7553887127555103</v>
      </c>
      <c r="G171" s="101">
        <v>3.8232595749306757</v>
      </c>
      <c r="H171" s="101">
        <v>4.6232080093027923</v>
      </c>
      <c r="I171" s="101">
        <v>2.6091841566070442</v>
      </c>
      <c r="J171" s="101">
        <v>1.9067764110645502</v>
      </c>
      <c r="K171" s="101">
        <v>1.5767035827657709</v>
      </c>
      <c r="L171" s="101">
        <v>2.1310151328555293</v>
      </c>
      <c r="M171" s="101">
        <v>1.8466192192343596</v>
      </c>
      <c r="N171" s="101">
        <v>1.4585722843743973</v>
      </c>
      <c r="O171" s="101">
        <v>0</v>
      </c>
      <c r="P171" s="101">
        <v>0</v>
      </c>
      <c r="Q171" s="101">
        <v>6.4731645508667136E-5</v>
      </c>
      <c r="R171" s="101">
        <v>0.83917318995942847</v>
      </c>
      <c r="S171" s="101">
        <v>1.5163054052487879</v>
      </c>
      <c r="T171" s="101">
        <v>3.0590953159146785</v>
      </c>
      <c r="U171" s="101">
        <v>3.859145289626126</v>
      </c>
      <c r="V171" s="101">
        <v>3.2526866015330045</v>
      </c>
      <c r="W171" s="101">
        <v>1.5243581043363925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0.41937653785642715</v>
      </c>
      <c r="D172" s="104">
        <v>0.1913342754250103</v>
      </c>
      <c r="E172" s="104">
        <v>0.23554131850312093</v>
      </c>
      <c r="F172" s="104">
        <v>0.42548421203621134</v>
      </c>
      <c r="G172" s="104">
        <v>0.70596941387399603</v>
      </c>
      <c r="H172" s="104">
        <v>1.1609130525526756</v>
      </c>
      <c r="I172" s="104">
        <v>1.7116470494691636</v>
      </c>
      <c r="J172" s="104">
        <v>1.9750233935626937</v>
      </c>
      <c r="K172" s="104">
        <v>1.6652253971267243</v>
      </c>
      <c r="L172" s="104">
        <v>1.2666752210865881</v>
      </c>
      <c r="M172" s="104">
        <v>0.36976032709574358</v>
      </c>
      <c r="N172" s="104">
        <v>0.75365266407299969</v>
      </c>
      <c r="O172" s="104">
        <v>0</v>
      </c>
      <c r="P172" s="104">
        <v>0</v>
      </c>
      <c r="Q172" s="104">
        <v>0</v>
      </c>
      <c r="R172" s="104">
        <v>1.1774042941791527</v>
      </c>
      <c r="S172" s="104">
        <v>1.6713485777578223</v>
      </c>
      <c r="T172" s="104">
        <v>2.1238844935607522</v>
      </c>
      <c r="U172" s="104">
        <v>2.992476495394699</v>
      </c>
      <c r="V172" s="104">
        <v>2.6717144999694802</v>
      </c>
      <c r="W172" s="104">
        <v>1.4017450429140481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9.0975402634840524E-2</v>
      </c>
      <c r="D173" s="98">
        <v>1.7491972449396456E-2</v>
      </c>
      <c r="E173" s="98">
        <v>1.3602719639184749E-2</v>
      </c>
      <c r="F173" s="98">
        <v>3.3148057031974286E-2</v>
      </c>
      <c r="G173" s="98">
        <v>5.4918140971805064E-2</v>
      </c>
      <c r="H173" s="98">
        <v>0.12199011281583022</v>
      </c>
      <c r="I173" s="98">
        <v>0.15333799017901484</v>
      </c>
      <c r="J173" s="98">
        <v>0.16772444484805996</v>
      </c>
      <c r="K173" s="98">
        <v>0.1344087906211075</v>
      </c>
      <c r="L173" s="98">
        <v>9.9321348924499828E-2</v>
      </c>
      <c r="M173" s="98">
        <v>4.1061613504117397E-2</v>
      </c>
      <c r="N173" s="98">
        <v>6.0417395257164108E-2</v>
      </c>
      <c r="O173" s="98">
        <v>0</v>
      </c>
      <c r="P173" s="98">
        <v>0</v>
      </c>
      <c r="Q173" s="98">
        <v>0</v>
      </c>
      <c r="R173" s="98">
        <v>4.7745676088876698E-2</v>
      </c>
      <c r="S173" s="98">
        <v>0.11371249386265449</v>
      </c>
      <c r="T173" s="98">
        <v>0.16301824235246926</v>
      </c>
      <c r="U173" s="98">
        <v>0.28719186433666516</v>
      </c>
      <c r="V173" s="98">
        <v>0.21176335804736876</v>
      </c>
      <c r="W173" s="98">
        <v>9.0222146731123859E-2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0.32840113522158665</v>
      </c>
      <c r="D174" s="33">
        <v>0.17384230297561384</v>
      </c>
      <c r="E174" s="33">
        <v>0.22193859886393619</v>
      </c>
      <c r="F174" s="33">
        <v>0.39233615500423707</v>
      </c>
      <c r="G174" s="33">
        <v>0.651051272902191</v>
      </c>
      <c r="H174" s="33">
        <v>1.0389229397368454</v>
      </c>
      <c r="I174" s="33">
        <v>1.5583090592901487</v>
      </c>
      <c r="J174" s="33">
        <v>1.8072989487146338</v>
      </c>
      <c r="K174" s="33">
        <v>1.5308166065056168</v>
      </c>
      <c r="L174" s="33">
        <v>1.1673538721620884</v>
      </c>
      <c r="M174" s="33">
        <v>0.32869871359162617</v>
      </c>
      <c r="N174" s="33">
        <v>0.69323526881583564</v>
      </c>
      <c r="O174" s="33">
        <v>0</v>
      </c>
      <c r="P174" s="33">
        <v>0</v>
      </c>
      <c r="Q174" s="33">
        <v>0</v>
      </c>
      <c r="R174" s="33">
        <v>1.1296586180902759</v>
      </c>
      <c r="S174" s="33">
        <v>1.5576360838951677</v>
      </c>
      <c r="T174" s="33">
        <v>1.9608662512082831</v>
      </c>
      <c r="U174" s="33">
        <v>2.7052846310580336</v>
      </c>
      <c r="V174" s="33">
        <v>2.4599511419221116</v>
      </c>
      <c r="W174" s="33">
        <v>1.3115228961829242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4.83595202996844</v>
      </c>
      <c r="D175" s="122">
        <v>2.9152797048765273</v>
      </c>
      <c r="E175" s="122">
        <v>4.0266251445498593</v>
      </c>
      <c r="F175" s="122">
        <v>4.7974995273915262</v>
      </c>
      <c r="G175" s="122">
        <v>5.7908980758802375</v>
      </c>
      <c r="H175" s="122">
        <v>8.7232843612957272</v>
      </c>
      <c r="I175" s="122">
        <v>5.1121792441556737</v>
      </c>
      <c r="J175" s="122">
        <v>4.3916979284812081</v>
      </c>
      <c r="K175" s="122">
        <v>4.1179506365110612</v>
      </c>
      <c r="L175" s="122">
        <v>4.8013134630013807</v>
      </c>
      <c r="M175" s="122">
        <v>2.7317853527595641</v>
      </c>
      <c r="N175" s="122">
        <v>2.4910517996025447</v>
      </c>
      <c r="O175" s="122">
        <v>0</v>
      </c>
      <c r="P175" s="122">
        <v>3.9258732040858767E-5</v>
      </c>
      <c r="Q175" s="122">
        <v>3.8536364634334816E-5</v>
      </c>
      <c r="R175" s="122">
        <v>2.3499589125118954</v>
      </c>
      <c r="S175" s="122">
        <v>3.3437421137434464</v>
      </c>
      <c r="T175" s="122">
        <v>5.1502460216634258</v>
      </c>
      <c r="U175" s="122">
        <v>5.589069578708048</v>
      </c>
      <c r="V175" s="122">
        <v>4.8082589303425998</v>
      </c>
      <c r="W175" s="122">
        <v>2.9107288392959871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0.9995707347031747</v>
      </c>
      <c r="D176" s="98">
        <v>0.83588707451304478</v>
      </c>
      <c r="E176" s="98">
        <v>1.1166843759804876</v>
      </c>
      <c r="F176" s="98">
        <v>1.3574387719571994</v>
      </c>
      <c r="G176" s="98">
        <v>1.4396222749483898</v>
      </c>
      <c r="H176" s="98">
        <v>1.6827845942797179</v>
      </c>
      <c r="I176" s="98">
        <v>1.0563087803913003</v>
      </c>
      <c r="J176" s="98">
        <v>0.91251702217029784</v>
      </c>
      <c r="K176" s="98">
        <v>1.0173994794621373</v>
      </c>
      <c r="L176" s="98">
        <v>1.2354278743739557</v>
      </c>
      <c r="M176" s="98">
        <v>0.74823776447786972</v>
      </c>
      <c r="N176" s="98">
        <v>0.60260545874678417</v>
      </c>
      <c r="O176" s="98">
        <v>0</v>
      </c>
      <c r="P176" s="98">
        <v>0</v>
      </c>
      <c r="Q176" s="98">
        <v>0</v>
      </c>
      <c r="R176" s="98">
        <v>0.51726108704401907</v>
      </c>
      <c r="S176" s="98">
        <v>0.77389836373306753</v>
      </c>
      <c r="T176" s="98">
        <v>0.97591519708448038</v>
      </c>
      <c r="U176" s="98">
        <v>0.84443756882346055</v>
      </c>
      <c r="V176" s="98">
        <v>0.65880950375355563</v>
      </c>
      <c r="W176" s="98">
        <v>0.57530520917612804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3.8363812952652654</v>
      </c>
      <c r="D177" s="33">
        <v>2.0793926303634827</v>
      </c>
      <c r="E177" s="33">
        <v>2.9099407685693719</v>
      </c>
      <c r="F177" s="33">
        <v>3.440060755434327</v>
      </c>
      <c r="G177" s="33">
        <v>4.3512758009318473</v>
      </c>
      <c r="H177" s="33">
        <v>7.0404997670160085</v>
      </c>
      <c r="I177" s="33">
        <v>4.0558704637643732</v>
      </c>
      <c r="J177" s="33">
        <v>3.4791809063109103</v>
      </c>
      <c r="K177" s="33">
        <v>3.1005511570489239</v>
      </c>
      <c r="L177" s="33">
        <v>3.5658855886274252</v>
      </c>
      <c r="M177" s="33">
        <v>1.9835475882816946</v>
      </c>
      <c r="N177" s="33">
        <v>1.8884463408557606</v>
      </c>
      <c r="O177" s="33">
        <v>0</v>
      </c>
      <c r="P177" s="33">
        <v>3.9258732040858767E-5</v>
      </c>
      <c r="Q177" s="33">
        <v>3.8536364634334816E-5</v>
      </c>
      <c r="R177" s="33">
        <v>1.8326978254678761</v>
      </c>
      <c r="S177" s="33">
        <v>2.5698437500103788</v>
      </c>
      <c r="T177" s="33">
        <v>4.1743308245789459</v>
      </c>
      <c r="U177" s="33">
        <v>4.7446320098845876</v>
      </c>
      <c r="V177" s="33">
        <v>4.1494494265890438</v>
      </c>
      <c r="W177" s="33">
        <v>2.335423630119859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0.62904975517183115</v>
      </c>
      <c r="D3" s="119">
        <f>IF(RES_hhdet_in_tes!D3=0,"",RES_hhdet_in_tes!D3/RES_hhdet_in_fec!D3)</f>
        <v>0.62231366459069659</v>
      </c>
      <c r="E3" s="119">
        <f>IF(RES_hhdet_in_tes!E3=0,"",RES_hhdet_in_tes!E3/RES_hhdet_in_fec!E3)</f>
        <v>0.63761424702300662</v>
      </c>
      <c r="F3" s="119">
        <f>IF(RES_hhdet_in_tes!F3=0,"",RES_hhdet_in_tes!F3/RES_hhdet_in_fec!F3)</f>
        <v>0.6451314789840279</v>
      </c>
      <c r="G3" s="119">
        <f>IF(RES_hhdet_in_tes!G3=0,"",RES_hhdet_in_tes!G3/RES_hhdet_in_fec!G3)</f>
        <v>0.66714945188944419</v>
      </c>
      <c r="H3" s="119">
        <f>IF(RES_hhdet_in_tes!H3=0,"",RES_hhdet_in_tes!H3/RES_hhdet_in_fec!H3)</f>
        <v>0.6474649815207727</v>
      </c>
      <c r="I3" s="119">
        <f>IF(RES_hhdet_in_tes!I3=0,"",RES_hhdet_in_tes!I3/RES_hhdet_in_fec!I3)</f>
        <v>0.66032749468242713</v>
      </c>
      <c r="J3" s="119">
        <f>IF(RES_hhdet_in_tes!J3=0,"",RES_hhdet_in_tes!J3/RES_hhdet_in_fec!J3)</f>
        <v>0.66314074425485892</v>
      </c>
      <c r="K3" s="119">
        <f>IF(RES_hhdet_in_tes!K3=0,"",RES_hhdet_in_tes!K3/RES_hhdet_in_fec!K3)</f>
        <v>0.67126408120159242</v>
      </c>
      <c r="L3" s="119">
        <f>IF(RES_hhdet_in_tes!L3=0,"",RES_hhdet_in_tes!L3/RES_hhdet_in_fec!L3)</f>
        <v>0.6738872406230948</v>
      </c>
      <c r="M3" s="119">
        <f>IF(RES_hhdet_in_tes!M3=0,"",RES_hhdet_in_tes!M3/RES_hhdet_in_fec!M3)</f>
        <v>0.67070464508163852</v>
      </c>
      <c r="N3" s="119">
        <f>IF(RES_hhdet_in_tes!N3=0,"",RES_hhdet_in_tes!N3/RES_hhdet_in_fec!N3)</f>
        <v>0.69463595709060688</v>
      </c>
      <c r="O3" s="119">
        <f>IF(RES_hhdet_in_tes!O3=0,"",RES_hhdet_in_tes!O3/RES_hhdet_in_fec!O3)</f>
        <v>0.68381618274409528</v>
      </c>
      <c r="P3" s="119">
        <f>IF(RES_hhdet_in_tes!P3=0,"",RES_hhdet_in_tes!P3/RES_hhdet_in_fec!P3)</f>
        <v>0.69669781687368681</v>
      </c>
      <c r="Q3" s="119">
        <f>IF(RES_hhdet_in_tes!Q3=0,"",RES_hhdet_in_tes!Q3/RES_hhdet_in_fec!Q3)</f>
        <v>0.7099937942929716</v>
      </c>
      <c r="R3" s="119">
        <f>IF(RES_hhdet_in_tes!R3=0,"",RES_hhdet_in_tes!R3/RES_hhdet_in_fec!R3)</f>
        <v>0.73797826741857031</v>
      </c>
      <c r="S3" s="119">
        <f>IF(RES_hhdet_in_tes!S3=0,"",RES_hhdet_in_tes!S3/RES_hhdet_in_fec!S3)</f>
        <v>0.74949703031680381</v>
      </c>
      <c r="T3" s="119">
        <f>IF(RES_hhdet_in_tes!T3=0,"",RES_hhdet_in_tes!T3/RES_hhdet_in_fec!T3)</f>
        <v>0.76918156836922069</v>
      </c>
      <c r="U3" s="119">
        <f>IF(RES_hhdet_in_tes!U3=0,"",RES_hhdet_in_tes!U3/RES_hhdet_in_fec!U3)</f>
        <v>0.78138267936983463</v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0.60647785307156643</v>
      </c>
      <c r="D4" s="124">
        <f>IF(RES_hhdet_in_tes!D4=0,"",RES_hhdet_in_tes!D4/RES_hhdet_in_fec!D4)</f>
        <v>0.61133973603400182</v>
      </c>
      <c r="E4" s="124">
        <f>IF(RES_hhdet_in_tes!E4=0,"",RES_hhdet_in_tes!E4/RES_hhdet_in_fec!E4)</f>
        <v>0.61638172681901815</v>
      </c>
      <c r="F4" s="124">
        <f>IF(RES_hhdet_in_tes!F4=0,"",RES_hhdet_in_tes!F4/RES_hhdet_in_fec!F4)</f>
        <v>0.6217259911298425</v>
      </c>
      <c r="G4" s="124">
        <f>IF(RES_hhdet_in_tes!G4=0,"",RES_hhdet_in_tes!G4/RES_hhdet_in_fec!G4)</f>
        <v>0.62722435326329518</v>
      </c>
      <c r="H4" s="124">
        <f>IF(RES_hhdet_in_tes!H4=0,"",RES_hhdet_in_tes!H4/RES_hhdet_in_fec!H4)</f>
        <v>0.63290631680716269</v>
      </c>
      <c r="I4" s="124">
        <f>IF(RES_hhdet_in_tes!I4=0,"",RES_hhdet_in_tes!I4/RES_hhdet_in_fec!I4)</f>
        <v>0.63883261257245771</v>
      </c>
      <c r="J4" s="124">
        <f>IF(RES_hhdet_in_tes!J4=0,"",RES_hhdet_in_tes!J4/RES_hhdet_in_fec!J4)</f>
        <v>0.64492671462640327</v>
      </c>
      <c r="K4" s="124">
        <f>IF(RES_hhdet_in_tes!K4=0,"",RES_hhdet_in_tes!K4/RES_hhdet_in_fec!K4)</f>
        <v>0.65118532442330124</v>
      </c>
      <c r="L4" s="124">
        <f>IF(RES_hhdet_in_tes!L4=0,"",RES_hhdet_in_tes!L4/RES_hhdet_in_fec!L4)</f>
        <v>0.65763629517467248</v>
      </c>
      <c r="M4" s="124">
        <f>IF(RES_hhdet_in_tes!M4=0,"",RES_hhdet_in_tes!M4/RES_hhdet_in_fec!M4)</f>
        <v>0.6642632621375304</v>
      </c>
      <c r="N4" s="124">
        <f>IF(RES_hhdet_in_tes!N4=0,"",RES_hhdet_in_tes!N4/RES_hhdet_in_fec!N4)</f>
        <v>0.67067857597614</v>
      </c>
      <c r="O4" s="124">
        <f>IF(RES_hhdet_in_tes!O4=0,"",RES_hhdet_in_tes!O4/RES_hhdet_in_fec!O4)</f>
        <v>0.67685504614066017</v>
      </c>
      <c r="P4" s="124">
        <f>IF(RES_hhdet_in_tes!P4=0,"",RES_hhdet_in_tes!P4/RES_hhdet_in_fec!P4)</f>
        <v>0.68331282183272957</v>
      </c>
      <c r="Q4" s="124">
        <f>IF(RES_hhdet_in_tes!Q4=0,"",RES_hhdet_in_tes!Q4/RES_hhdet_in_fec!Q4)</f>
        <v>0.69265283383199416</v>
      </c>
      <c r="R4" s="124">
        <f>IF(RES_hhdet_in_tes!R4=0,"",RES_hhdet_in_tes!R4/RES_hhdet_in_fec!R4)</f>
        <v>0.70885914678819828</v>
      </c>
      <c r="S4" s="124">
        <f>IF(RES_hhdet_in_tes!S4=0,"",RES_hhdet_in_tes!S4/RES_hhdet_in_fec!S4)</f>
        <v>0.72938958209840732</v>
      </c>
      <c r="T4" s="124">
        <f>IF(RES_hhdet_in_tes!T4=0,"",RES_hhdet_in_tes!T4/RES_hhdet_in_fec!T4)</f>
        <v>0.75094489231732819</v>
      </c>
      <c r="U4" s="124">
        <f>IF(RES_hhdet_in_tes!U4=0,"",RES_hhdet_in_tes!U4/RES_hhdet_in_fec!U4)</f>
        <v>0.77061070734552595</v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0.60438673824684586</v>
      </c>
      <c r="D5" s="111">
        <f>IF(RES_hhdet_in_tes!D5=0,"",RES_hhdet_in_tes!D5/RES_hhdet_in_fec!D5)</f>
        <v>0.60932618365739732</v>
      </c>
      <c r="E5" s="111">
        <f>IF(RES_hhdet_in_tes!E5=0,"",RES_hhdet_in_tes!E5/RES_hhdet_in_fec!E5)</f>
        <v>0.61450751125116099</v>
      </c>
      <c r="F5" s="111">
        <f>IF(RES_hhdet_in_tes!F5=0,"",RES_hhdet_in_tes!F5/RES_hhdet_in_fec!F5)</f>
        <v>0.61986608584361169</v>
      </c>
      <c r="G5" s="111">
        <f>IF(RES_hhdet_in_tes!G5=0,"",RES_hhdet_in_tes!G5/RES_hhdet_in_fec!G5)</f>
        <v>0.62543802765750511</v>
      </c>
      <c r="H5" s="111">
        <f>IF(RES_hhdet_in_tes!H5=0,"",RES_hhdet_in_tes!H5/RES_hhdet_in_fec!H5)</f>
        <v>0.63120341381380496</v>
      </c>
      <c r="I5" s="111">
        <f>IF(RES_hhdet_in_tes!I5=0,"",RES_hhdet_in_tes!I5/RES_hhdet_in_fec!I5)</f>
        <v>0.63715557831880965</v>
      </c>
      <c r="J5" s="111">
        <f>IF(RES_hhdet_in_tes!J5=0,"",RES_hhdet_in_tes!J5/RES_hhdet_in_fec!J5)</f>
        <v>0.64330308186469731</v>
      </c>
      <c r="K5" s="111">
        <f>IF(RES_hhdet_in_tes!K5=0,"",RES_hhdet_in_tes!K5/RES_hhdet_in_fec!K5)</f>
        <v>0.64963444924101332</v>
      </c>
      <c r="L5" s="111">
        <f>IF(RES_hhdet_in_tes!L5=0,"",RES_hhdet_in_tes!L5/RES_hhdet_in_fec!L5)</f>
        <v>0.6561140975272125</v>
      </c>
      <c r="M5" s="111">
        <f>IF(RES_hhdet_in_tes!M5=0,"",RES_hhdet_in_tes!M5/RES_hhdet_in_fec!M5)</f>
        <v>0.66273736952954077</v>
      </c>
      <c r="N5" s="111">
        <f>IF(RES_hhdet_in_tes!N5=0,"",RES_hhdet_in_tes!N5/RES_hhdet_in_fec!N5)</f>
        <v>0.66918542146264715</v>
      </c>
      <c r="O5" s="111">
        <f>IF(RES_hhdet_in_tes!O5=0,"",RES_hhdet_in_tes!O5/RES_hhdet_in_fec!O5)</f>
        <v>0.67535603554474832</v>
      </c>
      <c r="P5" s="111">
        <f>IF(RES_hhdet_in_tes!P5=0,"",RES_hhdet_in_tes!P5/RES_hhdet_in_fec!P5)</f>
        <v>0.68181199233200784</v>
      </c>
      <c r="Q5" s="111">
        <f>IF(RES_hhdet_in_tes!Q5=0,"",RES_hhdet_in_tes!Q5/RES_hhdet_in_fec!Q5)</f>
        <v>0.69123261358257937</v>
      </c>
      <c r="R5" s="111">
        <f>IF(RES_hhdet_in_tes!R5=0,"",RES_hhdet_in_tes!R5/RES_hhdet_in_fec!R5)</f>
        <v>0.70747924880552748</v>
      </c>
      <c r="S5" s="111">
        <f>IF(RES_hhdet_in_tes!S5=0,"",RES_hhdet_in_tes!S5/RES_hhdet_in_fec!S5)</f>
        <v>0.72809161963967173</v>
      </c>
      <c r="T5" s="111">
        <f>IF(RES_hhdet_in_tes!T5=0,"",RES_hhdet_in_tes!T5/RES_hhdet_in_fec!T5)</f>
        <v>0.74970704919956899</v>
      </c>
      <c r="U5" s="111">
        <f>IF(RES_hhdet_in_tes!U5=0,"",RES_hhdet_in_tes!U5/RES_hhdet_in_fec!U5)</f>
        <v>0.76945446605438872</v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>
        <f>IF(RES_hhdet_in_tes!Q6=0,"",RES_hhdet_in_tes!Q6/RES_hhdet_in_fec!Q6)</f>
        <v>1</v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>
        <f>IF(RES_hhdet_in_tes!U6=0,"",RES_hhdet_in_tes!U6/RES_hhdet_in_fec!U6)</f>
        <v>1</v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2.1749092952300888</v>
      </c>
      <c r="D7" s="124">
        <f>IF(RES_hhdet_in_tes!D7=0,"",RES_hhdet_in_tes!D7/RES_hhdet_in_fec!D7)</f>
        <v>2.2437958484385896</v>
      </c>
      <c r="E7" s="124">
        <f>IF(RES_hhdet_in_tes!E7=0,"",RES_hhdet_in_tes!E7/RES_hhdet_in_fec!E7)</f>
        <v>2.3134097487889629</v>
      </c>
      <c r="F7" s="124">
        <f>IF(RES_hhdet_in_tes!F7=0,"",RES_hhdet_in_tes!F7/RES_hhdet_in_fec!F7)</f>
        <v>2.3830984124688039</v>
      </c>
      <c r="G7" s="124">
        <f>IF(RES_hhdet_in_tes!G7=0,"",RES_hhdet_in_tes!G7/RES_hhdet_in_fec!G7)</f>
        <v>2.4534492909125314</v>
      </c>
      <c r="H7" s="124">
        <f>IF(RES_hhdet_in_tes!H7=0,"",RES_hhdet_in_tes!H7/RES_hhdet_in_fec!H7)</f>
        <v>2.524386669833945</v>
      </c>
      <c r="I7" s="124">
        <f>IF(RES_hhdet_in_tes!I7=0,"",RES_hhdet_in_tes!I7/RES_hhdet_in_fec!I7)</f>
        <v>2.5960513291249501</v>
      </c>
      <c r="J7" s="124">
        <f>IF(RES_hhdet_in_tes!J7=0,"",RES_hhdet_in_tes!J7/RES_hhdet_in_fec!J7)</f>
        <v>2.6690288494553638</v>
      </c>
      <c r="K7" s="124">
        <f>IF(RES_hhdet_in_tes!K7=0,"",RES_hhdet_in_tes!K7/RES_hhdet_in_fec!K7)</f>
        <v>2.7438115995575814</v>
      </c>
      <c r="L7" s="124">
        <f>IF(RES_hhdet_in_tes!L7=0,"",RES_hhdet_in_tes!L7/RES_hhdet_in_fec!L7)</f>
        <v>2.820521314717559</v>
      </c>
      <c r="M7" s="124">
        <f>IF(RES_hhdet_in_tes!M7=0,"",RES_hhdet_in_tes!M7/RES_hhdet_in_fec!M7)</f>
        <v>2.912143841210534</v>
      </c>
      <c r="N7" s="124">
        <f>IF(RES_hhdet_in_tes!N7=0,"",RES_hhdet_in_tes!N7/RES_hhdet_in_fec!N7)</f>
        <v>3.0229289276417544</v>
      </c>
      <c r="O7" s="124">
        <f>IF(RES_hhdet_in_tes!O7=0,"",RES_hhdet_in_tes!O7/RES_hhdet_in_fec!O7)</f>
        <v>3.1552260382258264</v>
      </c>
      <c r="P7" s="124">
        <f>IF(RES_hhdet_in_tes!P7=0,"",RES_hhdet_in_tes!P7/RES_hhdet_in_fec!P7)</f>
        <v>3.2986994058884784</v>
      </c>
      <c r="Q7" s="124">
        <f>IF(RES_hhdet_in_tes!Q7=0,"",RES_hhdet_in_tes!Q7/RES_hhdet_in_fec!Q7)</f>
        <v>3.4219980631093545</v>
      </c>
      <c r="R7" s="124">
        <f>IF(RES_hhdet_in_tes!R7=0,"",RES_hhdet_in_tes!R7/RES_hhdet_in_fec!R7)</f>
        <v>3.49935048879754</v>
      </c>
      <c r="S7" s="124">
        <f>IF(RES_hhdet_in_tes!S7=0,"",RES_hhdet_in_tes!S7/RES_hhdet_in_fec!S7)</f>
        <v>3.5609192216874201</v>
      </c>
      <c r="T7" s="124">
        <f>IF(RES_hhdet_in_tes!T7=0,"",RES_hhdet_in_tes!T7/RES_hhdet_in_fec!T7)</f>
        <v>3.6123622417630541</v>
      </c>
      <c r="U7" s="124">
        <f>IF(RES_hhdet_in_tes!U7=0,"",RES_hhdet_in_tes!U7/RES_hhdet_in_fec!U7)</f>
        <v>3.6591945118494498</v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2.1749092952300888</v>
      </c>
      <c r="D8" s="111">
        <f>IF(RES_hhdet_in_tes!D8=0,"",RES_hhdet_in_tes!D8/RES_hhdet_in_fec!D8)</f>
        <v>2.2437958484385896</v>
      </c>
      <c r="E8" s="111">
        <f>IF(RES_hhdet_in_tes!E8=0,"",RES_hhdet_in_tes!E8/RES_hhdet_in_fec!E8)</f>
        <v>2.3134097487889629</v>
      </c>
      <c r="F8" s="111">
        <f>IF(RES_hhdet_in_tes!F8=0,"",RES_hhdet_in_tes!F8/RES_hhdet_in_fec!F8)</f>
        <v>2.3830984124688039</v>
      </c>
      <c r="G8" s="111">
        <f>IF(RES_hhdet_in_tes!G8=0,"",RES_hhdet_in_tes!G8/RES_hhdet_in_fec!G8)</f>
        <v>2.4534492909125314</v>
      </c>
      <c r="H8" s="111">
        <f>IF(RES_hhdet_in_tes!H8=0,"",RES_hhdet_in_tes!H8/RES_hhdet_in_fec!H8)</f>
        <v>2.524386669833945</v>
      </c>
      <c r="I8" s="111">
        <f>IF(RES_hhdet_in_tes!I8=0,"",RES_hhdet_in_tes!I8/RES_hhdet_in_fec!I8)</f>
        <v>2.5960513291249501</v>
      </c>
      <c r="J8" s="111">
        <f>IF(RES_hhdet_in_tes!J8=0,"",RES_hhdet_in_tes!J8/RES_hhdet_in_fec!J8)</f>
        <v>2.6690288494553638</v>
      </c>
      <c r="K8" s="111">
        <f>IF(RES_hhdet_in_tes!K8=0,"",RES_hhdet_in_tes!K8/RES_hhdet_in_fec!K8)</f>
        <v>2.7438115995575814</v>
      </c>
      <c r="L8" s="111">
        <f>IF(RES_hhdet_in_tes!L8=0,"",RES_hhdet_in_tes!L8/RES_hhdet_in_fec!L8)</f>
        <v>2.820521314717559</v>
      </c>
      <c r="M8" s="111">
        <f>IF(RES_hhdet_in_tes!M8=0,"",RES_hhdet_in_tes!M8/RES_hhdet_in_fec!M8)</f>
        <v>2.912143841210534</v>
      </c>
      <c r="N8" s="111">
        <f>IF(RES_hhdet_in_tes!N8=0,"",RES_hhdet_in_tes!N8/RES_hhdet_in_fec!N8)</f>
        <v>3.0229289276417544</v>
      </c>
      <c r="O8" s="111">
        <f>IF(RES_hhdet_in_tes!O8=0,"",RES_hhdet_in_tes!O8/RES_hhdet_in_fec!O8)</f>
        <v>3.1552260382258264</v>
      </c>
      <c r="P8" s="111">
        <f>IF(RES_hhdet_in_tes!P8=0,"",RES_hhdet_in_tes!P8/RES_hhdet_in_fec!P8)</f>
        <v>3.2986994058884784</v>
      </c>
      <c r="Q8" s="111">
        <f>IF(RES_hhdet_in_tes!Q8=0,"",RES_hhdet_in_tes!Q8/RES_hhdet_in_fec!Q8)</f>
        <v>3.4219980631093545</v>
      </c>
      <c r="R8" s="111">
        <f>IF(RES_hhdet_in_tes!R8=0,"",RES_hhdet_in_tes!R8/RES_hhdet_in_fec!R8)</f>
        <v>3.49935048879754</v>
      </c>
      <c r="S8" s="111">
        <f>IF(RES_hhdet_in_tes!S8=0,"",RES_hhdet_in_tes!S8/RES_hhdet_in_fec!S8)</f>
        <v>3.5609192216874201</v>
      </c>
      <c r="T8" s="111">
        <f>IF(RES_hhdet_in_tes!T8=0,"",RES_hhdet_in_tes!T8/RES_hhdet_in_fec!T8)</f>
        <v>3.6123622417630541</v>
      </c>
      <c r="U8" s="111">
        <f>IF(RES_hhdet_in_tes!U8=0,"",RES_hhdet_in_tes!U8/RES_hhdet_in_fec!U8)</f>
        <v>3.6591945118494498</v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0.59117396908491326</v>
      </c>
      <c r="D9" s="124">
        <f>IF(RES_hhdet_in_tes!D9=0,"",RES_hhdet_in_tes!D9/RES_hhdet_in_fec!D9)</f>
        <v>0.58321778647585643</v>
      </c>
      <c r="E9" s="124">
        <f>IF(RES_hhdet_in_tes!E9=0,"",RES_hhdet_in_tes!E9/RES_hhdet_in_fec!E9)</f>
        <v>0.57889052938743402</v>
      </c>
      <c r="F9" s="124">
        <f>IF(RES_hhdet_in_tes!F9=0,"",RES_hhdet_in_tes!F9/RES_hhdet_in_fec!F9)</f>
        <v>0.5910018926995787</v>
      </c>
      <c r="G9" s="124">
        <f>IF(RES_hhdet_in_tes!G9=0,"",RES_hhdet_in_tes!G9/RES_hhdet_in_fec!G9)</f>
        <v>0.61062671202844709</v>
      </c>
      <c r="H9" s="124">
        <f>IF(RES_hhdet_in_tes!H9=0,"",RES_hhdet_in_tes!H9/RES_hhdet_in_fec!H9)</f>
        <v>0.61451556048692957</v>
      </c>
      <c r="I9" s="124">
        <f>IF(RES_hhdet_in_tes!I9=0,"",RES_hhdet_in_tes!I9/RES_hhdet_in_fec!I9)</f>
        <v>0.65682933043961644</v>
      </c>
      <c r="J9" s="124">
        <f>IF(RES_hhdet_in_tes!J9=0,"",RES_hhdet_in_tes!J9/RES_hhdet_in_fec!J9)</f>
        <v>0.67365183896735503</v>
      </c>
      <c r="K9" s="124">
        <f>IF(RES_hhdet_in_tes!K9=0,"",RES_hhdet_in_tes!K9/RES_hhdet_in_fec!K9)</f>
        <v>0.66715501063250071</v>
      </c>
      <c r="L9" s="124">
        <f>IF(RES_hhdet_in_tes!L9=0,"",RES_hhdet_in_tes!L9/RES_hhdet_in_fec!L9)</f>
        <v>0.64616234132218997</v>
      </c>
      <c r="M9" s="124">
        <f>IF(RES_hhdet_in_tes!M9=0,"",RES_hhdet_in_tes!M9/RES_hhdet_in_fec!M9)</f>
        <v>0.63627926617332553</v>
      </c>
      <c r="N9" s="124">
        <f>IF(RES_hhdet_in_tes!N9=0,"",RES_hhdet_in_tes!N9/RES_hhdet_in_fec!N9)</f>
        <v>0.66972050763130997</v>
      </c>
      <c r="O9" s="124">
        <f>IF(RES_hhdet_in_tes!O9=0,"",RES_hhdet_in_tes!O9/RES_hhdet_in_fec!O9)</f>
        <v>0.69528543845892099</v>
      </c>
      <c r="P9" s="124">
        <f>IF(RES_hhdet_in_tes!P9=0,"",RES_hhdet_in_tes!P9/RES_hhdet_in_fec!P9)</f>
        <v>0.73032708352078157</v>
      </c>
      <c r="Q9" s="124">
        <f>IF(RES_hhdet_in_tes!Q9=0,"",RES_hhdet_in_tes!Q9/RES_hhdet_in_fec!Q9)</f>
        <v>0.75803898098710076</v>
      </c>
      <c r="R9" s="124">
        <f>IF(RES_hhdet_in_tes!R9=0,"",RES_hhdet_in_tes!R9/RES_hhdet_in_fec!R9)</f>
        <v>0.77711043545375358</v>
      </c>
      <c r="S9" s="124">
        <f>IF(RES_hhdet_in_tes!S9=0,"",RES_hhdet_in_tes!S9/RES_hhdet_in_fec!S9)</f>
        <v>0.78667359079941956</v>
      </c>
      <c r="T9" s="124">
        <f>IF(RES_hhdet_in_tes!T9=0,"",RES_hhdet_in_tes!T9/RES_hhdet_in_fec!T9)</f>
        <v>0.78862778994747207</v>
      </c>
      <c r="U9" s="124">
        <f>IF(RES_hhdet_in_tes!U9=0,"",RES_hhdet_in_tes!U9/RES_hhdet_in_fec!U9)</f>
        <v>0.80593869437757637</v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0.59353562570706808</v>
      </c>
      <c r="D10" s="111">
        <f>IF(RES_hhdet_in_tes!D10=0,"",RES_hhdet_in_tes!D10/RES_hhdet_in_fec!D10)</f>
        <v>0.59780790811212292</v>
      </c>
      <c r="E10" s="111">
        <f>IF(RES_hhdet_in_tes!E10=0,"",RES_hhdet_in_tes!E10/RES_hhdet_in_fec!E10)</f>
        <v>0.60228940206008241</v>
      </c>
      <c r="F10" s="111">
        <f>IF(RES_hhdet_in_tes!F10=0,"",RES_hhdet_in_tes!F10/RES_hhdet_in_fec!F10)</f>
        <v>0.60692420253760093</v>
      </c>
      <c r="G10" s="111">
        <f>IF(RES_hhdet_in_tes!G10=0,"",RES_hhdet_in_tes!G10/RES_hhdet_in_fec!G10)</f>
        <v>0.61174355106661515</v>
      </c>
      <c r="H10" s="111">
        <f>IF(RES_hhdet_in_tes!H10=0,"",RES_hhdet_in_tes!H10/RES_hhdet_in_fec!H10)</f>
        <v>0.61673021571955167</v>
      </c>
      <c r="I10" s="111">
        <f>IF(RES_hhdet_in_tes!I10=0,"",RES_hhdet_in_tes!I10/RES_hhdet_in_fec!I10)</f>
        <v>0.6218784308678359</v>
      </c>
      <c r="J10" s="111">
        <f>IF(RES_hhdet_in_tes!J10=0,"",RES_hhdet_in_tes!J10/RES_hhdet_in_fec!J10)</f>
        <v>0.62719560092462079</v>
      </c>
      <c r="K10" s="111">
        <f>IF(RES_hhdet_in_tes!K10=0,"",RES_hhdet_in_tes!K10/RES_hhdet_in_fec!K10)</f>
        <v>0.63267180061780726</v>
      </c>
      <c r="L10" s="111">
        <f>IF(RES_hhdet_in_tes!L10=0,"",RES_hhdet_in_tes!L10/RES_hhdet_in_fec!L10)</f>
        <v>0.63827625315511805</v>
      </c>
      <c r="M10" s="111">
        <f>IF(RES_hhdet_in_tes!M10=0,"",RES_hhdet_in_tes!M10/RES_hhdet_in_fec!M10)</f>
        <v>0.64400493038252371</v>
      </c>
      <c r="N10" s="111">
        <f>IF(RES_hhdet_in_tes!N10=0,"",RES_hhdet_in_tes!N10/RES_hhdet_in_fec!N10)</f>
        <v>0.64958205423570858</v>
      </c>
      <c r="O10" s="111">
        <f>IF(RES_hhdet_in_tes!O10=0,"",RES_hhdet_in_tes!O10/RES_hhdet_in_fec!O10)</f>
        <v>0.65491921332547809</v>
      </c>
      <c r="P10" s="111">
        <f>IF(RES_hhdet_in_tes!P10=0,"",RES_hhdet_in_tes!P10/RES_hhdet_in_fec!P10)</f>
        <v>0.66050317433678607</v>
      </c>
      <c r="Q10" s="111">
        <f>IF(RES_hhdet_in_tes!Q10=0,"",RES_hhdet_in_tes!Q10/RES_hhdet_in_fec!Q10)</f>
        <v>0.6686513673156026</v>
      </c>
      <c r="R10" s="111">
        <f>IF(RES_hhdet_in_tes!R10=0,"",RES_hhdet_in_tes!R10/RES_hhdet_in_fec!R10)</f>
        <v>0.68270359545766757</v>
      </c>
      <c r="S10" s="111">
        <f>IF(RES_hhdet_in_tes!S10=0,"",RES_hhdet_in_tes!S10/RES_hhdet_in_fec!S10)</f>
        <v>0.70053188627207097</v>
      </c>
      <c r="T10" s="111">
        <f>IF(RES_hhdet_in_tes!T10=0,"",RES_hhdet_in_tes!T10/RES_hhdet_in_fec!T10)</f>
        <v>0.71922775427158037</v>
      </c>
      <c r="U10" s="111">
        <f>IF(RES_hhdet_in_tes!U10=0,"",RES_hhdet_in_tes!U10/RES_hhdet_in_fec!U10)</f>
        <v>0.73630791905969817</v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0.55492374751402462</v>
      </c>
      <c r="D11" s="111">
        <f>IF(RES_hhdet_in_tes!D11=0,"",RES_hhdet_in_tes!D11/RES_hhdet_in_fec!D11)</f>
        <v>0.55680291535197635</v>
      </c>
      <c r="E11" s="111">
        <f>IF(RES_hhdet_in_tes!E11=0,"",RES_hhdet_in_tes!E11/RES_hhdet_in_fec!E11)</f>
        <v>0.55899316801842314</v>
      </c>
      <c r="F11" s="111">
        <f>IF(RES_hhdet_in_tes!F11=0,"",RES_hhdet_in_tes!F11/RES_hhdet_in_fec!F11)</f>
        <v>0.561225841343301</v>
      </c>
      <c r="G11" s="111">
        <f>IF(RES_hhdet_in_tes!G11=0,"",RES_hhdet_in_tes!G11/RES_hhdet_in_fec!G11)</f>
        <v>0.5637450054975105</v>
      </c>
      <c r="H11" s="111">
        <f>IF(RES_hhdet_in_tes!H11=0,"",RES_hhdet_in_tes!H11/RES_hhdet_in_fec!H11)</f>
        <v>0.5665207893993206</v>
      </c>
      <c r="I11" s="111">
        <f>IF(RES_hhdet_in_tes!I11=0,"",RES_hhdet_in_tes!I11/RES_hhdet_in_fec!I11)</f>
        <v>0.56961333194597308</v>
      </c>
      <c r="J11" s="111">
        <f>IF(RES_hhdet_in_tes!J11=0,"",RES_hhdet_in_tes!J11/RES_hhdet_in_fec!J11)</f>
        <v>0.57326900097234601</v>
      </c>
      <c r="K11" s="111">
        <f>IF(RES_hhdet_in_tes!K11=0,"",RES_hhdet_in_tes!K11/RES_hhdet_in_fec!K11)</f>
        <v>0.57769727394053372</v>
      </c>
      <c r="L11" s="111">
        <f>IF(RES_hhdet_in_tes!L11=0,"",RES_hhdet_in_tes!L11/RES_hhdet_in_fec!L11)</f>
        <v>0.58295419465978715</v>
      </c>
      <c r="M11" s="111">
        <f>IF(RES_hhdet_in_tes!M11=0,"",RES_hhdet_in_tes!M11/RES_hhdet_in_fec!M11)</f>
        <v>0.59401073063204235</v>
      </c>
      <c r="N11" s="111">
        <f>IF(RES_hhdet_in_tes!N11=0,"",RES_hhdet_in_tes!N11/RES_hhdet_in_fec!N11)</f>
        <v>0.61244466352551064</v>
      </c>
      <c r="O11" s="111">
        <f>IF(RES_hhdet_in_tes!O11=0,"",RES_hhdet_in_tes!O11/RES_hhdet_in_fec!O11)</f>
        <v>0.63957308342604802</v>
      </c>
      <c r="P11" s="111">
        <f>IF(RES_hhdet_in_tes!P11=0,"",RES_hhdet_in_tes!P11/RES_hhdet_in_fec!P11)</f>
        <v>0.67262783685183003</v>
      </c>
      <c r="Q11" s="111">
        <f>IF(RES_hhdet_in_tes!Q11=0,"",RES_hhdet_in_tes!Q11/RES_hhdet_in_fec!Q11)</f>
        <v>0.70263996496317349</v>
      </c>
      <c r="R11" s="111">
        <f>IF(RES_hhdet_in_tes!R11=0,"",RES_hhdet_in_tes!R11/RES_hhdet_in_fec!R11)</f>
        <v>0.72289447993758371</v>
      </c>
      <c r="S11" s="111">
        <f>IF(RES_hhdet_in_tes!S11=0,"",RES_hhdet_in_tes!S11/RES_hhdet_in_fec!S11)</f>
        <v>0.74241246709476472</v>
      </c>
      <c r="T11" s="111">
        <f>IF(RES_hhdet_in_tes!T11=0,"",RES_hhdet_in_tes!T11/RES_hhdet_in_fec!T11)</f>
        <v>0.76008913470879902</v>
      </c>
      <c r="U11" s="111">
        <f>IF(RES_hhdet_in_tes!U11=0,"",RES_hhdet_in_tes!U11/RES_hhdet_in_fec!U11)</f>
        <v>0.77481969105383119</v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>
        <f>IF(RES_hhdet_in_tes!D12=0,"",RES_hhdet_in_tes!D12/RES_hhdet_in_fec!D12)</f>
        <v>0.93209570766990468</v>
      </c>
      <c r="E12" s="111">
        <f>IF(RES_hhdet_in_tes!E12=0,"",RES_hhdet_in_tes!E12/RES_hhdet_in_fec!E12)</f>
        <v>0.95549440393983553</v>
      </c>
      <c r="F12" s="111">
        <f>IF(RES_hhdet_in_tes!F12=0,"",RES_hhdet_in_tes!F12/RES_hhdet_in_fec!F12)</f>
        <v>0.94218267351414409</v>
      </c>
      <c r="G12" s="111">
        <f>IF(RES_hhdet_in_tes!G12=0,"",RES_hhdet_in_tes!G12/RES_hhdet_in_fec!G12)</f>
        <v>0.94269177461823028</v>
      </c>
      <c r="H12" s="111">
        <f>IF(RES_hhdet_in_tes!H12=0,"",RES_hhdet_in_tes!H12/RES_hhdet_in_fec!H12)</f>
        <v>0.92612142113085705</v>
      </c>
      <c r="I12" s="111">
        <f>IF(RES_hhdet_in_tes!I12=0,"",RES_hhdet_in_tes!I12/RES_hhdet_in_fec!I12)</f>
        <v>0.93675871440708647</v>
      </c>
      <c r="J12" s="111">
        <f>IF(RES_hhdet_in_tes!J12=0,"",RES_hhdet_in_tes!J12/RES_hhdet_in_fec!J12)</f>
        <v>0.94041393626528602</v>
      </c>
      <c r="K12" s="111">
        <f>IF(RES_hhdet_in_tes!K12=0,"",RES_hhdet_in_tes!K12/RES_hhdet_in_fec!K12)</f>
        <v>0.94375055466162183</v>
      </c>
      <c r="L12" s="111">
        <f>IF(RES_hhdet_in_tes!L12=0,"",RES_hhdet_in_tes!L12/RES_hhdet_in_fec!L12)</f>
        <v>0.94647532557627934</v>
      </c>
      <c r="M12" s="111" t="str">
        <f>IF(RES_hhdet_in_tes!M12=0,"",RES_hhdet_in_tes!M12/RES_hhdet_in_fec!M12)</f>
        <v/>
      </c>
      <c r="N12" s="111">
        <f>IF(RES_hhdet_in_tes!N12=0,"",RES_hhdet_in_tes!N12/RES_hhdet_in_fec!N12)</f>
        <v>0.95170210582904669</v>
      </c>
      <c r="O12" s="111">
        <f>IF(RES_hhdet_in_tes!O12=0,"",RES_hhdet_in_tes!O12/RES_hhdet_in_fec!O12)</f>
        <v>0.9691627790229298</v>
      </c>
      <c r="P12" s="111">
        <f>IF(RES_hhdet_in_tes!P12=0,"",RES_hhdet_in_tes!P12/RES_hhdet_in_fec!P12)</f>
        <v>0.95427565662454816</v>
      </c>
      <c r="Q12" s="111">
        <f>IF(RES_hhdet_in_tes!Q12=0,"",RES_hhdet_in_tes!Q12/RES_hhdet_in_fec!Q12)</f>
        <v>0.98577463754968286</v>
      </c>
      <c r="R12" s="111">
        <f>IF(RES_hhdet_in_tes!R12=0,"",RES_hhdet_in_tes!R12/RES_hhdet_in_fec!R12)</f>
        <v>0.98288831606770499</v>
      </c>
      <c r="S12" s="111">
        <f>IF(RES_hhdet_in_tes!S12=0,"",RES_hhdet_in_tes!S12/RES_hhdet_in_fec!S12)</f>
        <v>0.97636620770301197</v>
      </c>
      <c r="T12" s="111">
        <f>IF(RES_hhdet_in_tes!T12=0,"",RES_hhdet_in_tes!T12/RES_hhdet_in_fec!T12)</f>
        <v>0.97610190338084257</v>
      </c>
      <c r="U12" s="111">
        <f>IF(RES_hhdet_in_tes!U12=0,"",RES_hhdet_in_tes!U12/RES_hhdet_in_fec!U12)</f>
        <v>0.97356043980934692</v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>
        <f>IF(RES_hhdet_in_tes!D13=0,"",RES_hhdet_in_tes!D13/RES_hhdet_in_fec!D13)</f>
        <v>0.55680291535197635</v>
      </c>
      <c r="E13" s="112">
        <f>IF(RES_hhdet_in_tes!E13=0,"",RES_hhdet_in_tes!E13/RES_hhdet_in_fec!E13)</f>
        <v>0.55899316801842314</v>
      </c>
      <c r="F13" s="112">
        <f>IF(RES_hhdet_in_tes!F13=0,"",RES_hhdet_in_tes!F13/RES_hhdet_in_fec!F13)</f>
        <v>0.561225841343301</v>
      </c>
      <c r="G13" s="112">
        <f>IF(RES_hhdet_in_tes!G13=0,"",RES_hhdet_in_tes!G13/RES_hhdet_in_fec!G13)</f>
        <v>0.5637450054975105</v>
      </c>
      <c r="H13" s="112">
        <f>IF(RES_hhdet_in_tes!H13=0,"",RES_hhdet_in_tes!H13/RES_hhdet_in_fec!H13)</f>
        <v>0.5665207893993206</v>
      </c>
      <c r="I13" s="112">
        <f>IF(RES_hhdet_in_tes!I13=0,"",RES_hhdet_in_tes!I13/RES_hhdet_in_fec!I13)</f>
        <v>0.56961333194597308</v>
      </c>
      <c r="J13" s="112">
        <f>IF(RES_hhdet_in_tes!J13=0,"",RES_hhdet_in_tes!J13/RES_hhdet_in_fec!J13)</f>
        <v>0.57326900097234601</v>
      </c>
      <c r="K13" s="112">
        <f>IF(RES_hhdet_in_tes!K13=0,"",RES_hhdet_in_tes!K13/RES_hhdet_in_fec!K13)</f>
        <v>0.57769727394053372</v>
      </c>
      <c r="L13" s="112">
        <f>IF(RES_hhdet_in_tes!L13=0,"",RES_hhdet_in_tes!L13/RES_hhdet_in_fec!L13)</f>
        <v>0.58295419465978715</v>
      </c>
      <c r="M13" s="112" t="str">
        <f>IF(RES_hhdet_in_tes!M13=0,"",RES_hhdet_in_tes!M13/RES_hhdet_in_fec!M13)</f>
        <v/>
      </c>
      <c r="N13" s="112">
        <f>IF(RES_hhdet_in_tes!N13=0,"",RES_hhdet_in_tes!N13/RES_hhdet_in_fec!N13)</f>
        <v>0.61244466352551075</v>
      </c>
      <c r="O13" s="112">
        <f>IF(RES_hhdet_in_tes!O13=0,"",RES_hhdet_in_tes!O13/RES_hhdet_in_fec!O13)</f>
        <v>0.63957308342604802</v>
      </c>
      <c r="P13" s="112">
        <f>IF(RES_hhdet_in_tes!P13=0,"",RES_hhdet_in_tes!P13/RES_hhdet_in_fec!P13)</f>
        <v>0.67262783685183003</v>
      </c>
      <c r="Q13" s="112">
        <f>IF(RES_hhdet_in_tes!Q13=0,"",RES_hhdet_in_tes!Q13/RES_hhdet_in_fec!Q13)</f>
        <v>0.70263996496317349</v>
      </c>
      <c r="R13" s="112">
        <f>IF(RES_hhdet_in_tes!R13=0,"",RES_hhdet_in_tes!R13/RES_hhdet_in_fec!R13)</f>
        <v>0.72289447993758371</v>
      </c>
      <c r="S13" s="112">
        <f>IF(RES_hhdet_in_tes!S13=0,"",RES_hhdet_in_tes!S13/RES_hhdet_in_fec!S13)</f>
        <v>0.74241246709476472</v>
      </c>
      <c r="T13" s="112">
        <f>IF(RES_hhdet_in_tes!T13=0,"",RES_hhdet_in_tes!T13/RES_hhdet_in_fec!T13)</f>
        <v>0.76008913470879902</v>
      </c>
      <c r="U13" s="112">
        <f>IF(RES_hhdet_in_tes!U13=0,"",RES_hhdet_in_tes!U13/RES_hhdet_in_fec!U13)</f>
        <v>0.77481969105383119</v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>
        <f>IF(RES_hhdet_in_tes!D14=0,"",RES_hhdet_in_tes!D14/RES_hhdet_in_fec!D14)</f>
        <v>1</v>
      </c>
      <c r="E14" s="113">
        <f>IF(RES_hhdet_in_tes!E14=0,"",RES_hhdet_in_tes!E14/RES_hhdet_in_fec!E14)</f>
        <v>1</v>
      </c>
      <c r="F14" s="113">
        <f>IF(RES_hhdet_in_tes!F14=0,"",RES_hhdet_in_tes!F14/RES_hhdet_in_fec!F14)</f>
        <v>1</v>
      </c>
      <c r="G14" s="113">
        <f>IF(RES_hhdet_in_tes!G14=0,"",RES_hhdet_in_tes!G14/RES_hhdet_in_fec!G14)</f>
        <v>1</v>
      </c>
      <c r="H14" s="113">
        <f>IF(RES_hhdet_in_tes!H14=0,"",RES_hhdet_in_tes!H14/RES_hhdet_in_fec!H14)</f>
        <v>1</v>
      </c>
      <c r="I14" s="113">
        <f>IF(RES_hhdet_in_tes!I14=0,"",RES_hhdet_in_tes!I14/RES_hhdet_in_fec!I14)</f>
        <v>1</v>
      </c>
      <c r="J14" s="113">
        <f>IF(RES_hhdet_in_tes!J14=0,"",RES_hhdet_in_tes!J14/RES_hhdet_in_fec!J14)</f>
        <v>1</v>
      </c>
      <c r="K14" s="113">
        <f>IF(RES_hhdet_in_tes!K14=0,"",RES_hhdet_in_tes!K14/RES_hhdet_in_fec!K14)</f>
        <v>1</v>
      </c>
      <c r="L14" s="113">
        <f>IF(RES_hhdet_in_tes!L14=0,"",RES_hhdet_in_tes!L14/RES_hhdet_in_fec!L14)</f>
        <v>1</v>
      </c>
      <c r="M14" s="113" t="str">
        <f>IF(RES_hhdet_in_tes!M14=0,"",RES_hhdet_in_tes!M14/RES_hhdet_in_fec!M14)</f>
        <v/>
      </c>
      <c r="N14" s="113">
        <f>IF(RES_hhdet_in_tes!N14=0,"",RES_hhdet_in_tes!N14/RES_hhdet_in_fec!N14)</f>
        <v>1</v>
      </c>
      <c r="O14" s="113">
        <f>IF(RES_hhdet_in_tes!O14=0,"",RES_hhdet_in_tes!O14/RES_hhdet_in_fec!O14)</f>
        <v>1</v>
      </c>
      <c r="P14" s="113">
        <f>IF(RES_hhdet_in_tes!P14=0,"",RES_hhdet_in_tes!P14/RES_hhdet_in_fec!P14)</f>
        <v>1</v>
      </c>
      <c r="Q14" s="113">
        <f>IF(RES_hhdet_in_tes!Q14=0,"",RES_hhdet_in_tes!Q14/RES_hhdet_in_fec!Q14)</f>
        <v>1</v>
      </c>
      <c r="R14" s="113">
        <f>IF(RES_hhdet_in_tes!R14=0,"",RES_hhdet_in_tes!R14/RES_hhdet_in_fec!R14)</f>
        <v>1</v>
      </c>
      <c r="S14" s="113">
        <f>IF(RES_hhdet_in_tes!S14=0,"",RES_hhdet_in_tes!S14/RES_hhdet_in_fec!S14)</f>
        <v>1</v>
      </c>
      <c r="T14" s="113">
        <f>IF(RES_hhdet_in_tes!T14=0,"",RES_hhdet_in_tes!T14/RES_hhdet_in_fec!T14)</f>
        <v>1</v>
      </c>
      <c r="U14" s="113">
        <f>IF(RES_hhdet_in_tes!U14=0,"",RES_hhdet_in_tes!U14/RES_hhdet_in_fec!U14)</f>
        <v>1</v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0.62270547973031354</v>
      </c>
      <c r="D15" s="112">
        <f>IF(RES_hhdet_in_tes!D15=0,"",RES_hhdet_in_tes!D15/RES_hhdet_in_fec!D15)</f>
        <v>0.62423794411855016</v>
      </c>
      <c r="E15" s="112">
        <f>IF(RES_hhdet_in_tes!E15=0,"",RES_hhdet_in_tes!E15/RES_hhdet_in_fec!E15)</f>
        <v>0.625888276690718</v>
      </c>
      <c r="F15" s="112">
        <f>IF(RES_hhdet_in_tes!F15=0,"",RES_hhdet_in_tes!F15/RES_hhdet_in_fec!F15)</f>
        <v>0.62755446221469346</v>
      </c>
      <c r="G15" s="112">
        <f>IF(RES_hhdet_in_tes!G15=0,"",RES_hhdet_in_tes!G15/RES_hhdet_in_fec!G15)</f>
        <v>0.62933014220044081</v>
      </c>
      <c r="H15" s="112">
        <f>IF(RES_hhdet_in_tes!H15=0,"",RES_hhdet_in_tes!H15/RES_hhdet_in_fec!H15)</f>
        <v>0.63120482069370143</v>
      </c>
      <c r="I15" s="112">
        <f>IF(RES_hhdet_in_tes!I15=0,"",RES_hhdet_in_tes!I15/RES_hhdet_in_fec!I15)</f>
        <v>0.63320288605969743</v>
      </c>
      <c r="J15" s="112">
        <f>IF(RES_hhdet_in_tes!J15=0,"",RES_hhdet_in_tes!J15/RES_hhdet_in_fec!J15)</f>
        <v>0.6354219610320152</v>
      </c>
      <c r="K15" s="112">
        <f>IF(RES_hhdet_in_tes!K15=0,"",RES_hhdet_in_tes!K15/RES_hhdet_in_fec!K15)</f>
        <v>0.63794855890618374</v>
      </c>
      <c r="L15" s="112">
        <f>IF(RES_hhdet_in_tes!L15=0,"",RES_hhdet_in_tes!L15/RES_hhdet_in_fec!L15)</f>
        <v>0.64081295823276885</v>
      </c>
      <c r="M15" s="112">
        <f>IF(RES_hhdet_in_tes!M15=0,"",RES_hhdet_in_tes!M15/RES_hhdet_in_fec!M15)</f>
        <v>0.64599993509193865</v>
      </c>
      <c r="N15" s="112">
        <f>IF(RES_hhdet_in_tes!N15=0,"",RES_hhdet_in_tes!N15/RES_hhdet_in_fec!N15)</f>
        <v>0.65438157027361854</v>
      </c>
      <c r="O15" s="112">
        <f>IF(RES_hhdet_in_tes!O15=0,"",RES_hhdet_in_tes!O15/RES_hhdet_in_fec!O15)</f>
        <v>0.6670762056547429</v>
      </c>
      <c r="P15" s="112">
        <f>IF(RES_hhdet_in_tes!P15=0,"",RES_hhdet_in_tes!P15/RES_hhdet_in_fec!P15)</f>
        <v>0.68359029667091931</v>
      </c>
      <c r="Q15" s="112">
        <f>IF(RES_hhdet_in_tes!Q15=0,"",RES_hhdet_in_tes!Q15/RES_hhdet_in_fec!Q15)</f>
        <v>0.69979459162497226</v>
      </c>
      <c r="R15" s="112">
        <f>IF(RES_hhdet_in_tes!R15=0,"",RES_hhdet_in_tes!R15/RES_hhdet_in_fec!R15)</f>
        <v>0.71141073244502284</v>
      </c>
      <c r="S15" s="112">
        <f>IF(RES_hhdet_in_tes!S15=0,"",RES_hhdet_in_tes!S15/RES_hhdet_in_fec!S15)</f>
        <v>0.72291235575720536</v>
      </c>
      <c r="T15" s="112">
        <f>IF(RES_hhdet_in_tes!T15=0,"",RES_hhdet_in_tes!T15/RES_hhdet_in_fec!T15)</f>
        <v>0.73405829388575039</v>
      </c>
      <c r="U15" s="112">
        <f>IF(RES_hhdet_in_tes!U15=0,"",RES_hhdet_in_tes!U15/RES_hhdet_in_fec!U15)</f>
        <v>0.7445284726018363</v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>
        <f>IF(RES_hhdet_in_tes!C16=0,"",RES_hhdet_in_tes!C16/RES_hhdet_in_fec!C16)</f>
        <v>0.88383179299468073</v>
      </c>
      <c r="D16" s="113">
        <f>IF(RES_hhdet_in_tes!D16=0,"",RES_hhdet_in_tes!D16/RES_hhdet_in_fec!D16)</f>
        <v>0.94783929214063833</v>
      </c>
      <c r="E16" s="113">
        <f>IF(RES_hhdet_in_tes!E16=0,"",RES_hhdet_in_tes!E16/RES_hhdet_in_fec!E16)</f>
        <v>0.96663243541689026</v>
      </c>
      <c r="F16" s="113">
        <f>IF(RES_hhdet_in_tes!F16=0,"",RES_hhdet_in_tes!F16/RES_hhdet_in_fec!F16)</f>
        <v>0.95580673704540098</v>
      </c>
      <c r="G16" s="113">
        <f>IF(RES_hhdet_in_tes!G16=0,"",RES_hhdet_in_tes!G16/RES_hhdet_in_fec!G16)</f>
        <v>0.95618907163839706</v>
      </c>
      <c r="H16" s="113">
        <f>IF(RES_hhdet_in_tes!H16=0,"",RES_hhdet_in_tes!H16/RES_hhdet_in_fec!H16)</f>
        <v>0.94215545186369087</v>
      </c>
      <c r="I16" s="113">
        <f>IF(RES_hhdet_in_tes!I16=0,"",RES_hhdet_in_tes!I16/RES_hhdet_in_fec!I16)</f>
        <v>0.95066597759737836</v>
      </c>
      <c r="J16" s="113">
        <f>IF(RES_hhdet_in_tes!J16=0,"",RES_hhdet_in_tes!J16/RES_hhdet_in_fec!J16)</f>
        <v>0.95353876430962403</v>
      </c>
      <c r="K16" s="113">
        <f>IF(RES_hhdet_in_tes!K16=0,"",RES_hhdet_in_tes!K16/RES_hhdet_in_fec!K16)</f>
        <v>0.95619865989433717</v>
      </c>
      <c r="L16" s="113">
        <f>IF(RES_hhdet_in_tes!L16=0,"",RES_hhdet_in_tes!L16/RES_hhdet_in_fec!L16)</f>
        <v>0.95789955549321659</v>
      </c>
      <c r="M16" s="113">
        <f>IF(RES_hhdet_in_tes!M16=0,"",RES_hhdet_in_tes!M16/RES_hhdet_in_fec!M16)</f>
        <v>0.94263710058647399</v>
      </c>
      <c r="N16" s="113">
        <f>IF(RES_hhdet_in_tes!N16=0,"",RES_hhdet_in_tes!N16/RES_hhdet_in_fec!N16)</f>
        <v>0.95937934191720287</v>
      </c>
      <c r="O16" s="113">
        <f>IF(RES_hhdet_in_tes!O16=0,"",RES_hhdet_in_tes!O16/RES_hhdet_in_fec!O16)</f>
        <v>0.97396535073426027</v>
      </c>
      <c r="P16" s="113">
        <f>IF(RES_hhdet_in_tes!P16=0,"",RES_hhdet_in_tes!P16/RES_hhdet_in_fec!P16)</f>
        <v>0.95617690559763735</v>
      </c>
      <c r="Q16" s="113">
        <f>IF(RES_hhdet_in_tes!Q16=0,"",RES_hhdet_in_tes!Q16/RES_hhdet_in_fec!Q16)</f>
        <v>0.98772530270778702</v>
      </c>
      <c r="R16" s="113">
        <f>IF(RES_hhdet_in_tes!R16=0,"",RES_hhdet_in_tes!R16/RES_hhdet_in_fec!R16)</f>
        <v>0.98381613906755905</v>
      </c>
      <c r="S16" s="113">
        <f>IF(RES_hhdet_in_tes!S16=0,"",RES_hhdet_in_tes!S16/RES_hhdet_in_fec!S16)</f>
        <v>0.97458487055467247</v>
      </c>
      <c r="T16" s="113">
        <f>IF(RES_hhdet_in_tes!T16=0,"",RES_hhdet_in_tes!T16/RES_hhdet_in_fec!T16)</f>
        <v>0.97294488089653286</v>
      </c>
      <c r="U16" s="113">
        <f>IF(RES_hhdet_in_tes!U16=0,"",RES_hhdet_in_tes!U16/RES_hhdet_in_fec!U16)</f>
        <v>0.96811904357257761</v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>
        <f>IF(RES_hhdet_in_tes!C17=0,"",RES_hhdet_in_tes!C17/RES_hhdet_in_fec!C17)</f>
        <v>0.62270547973031354</v>
      </c>
      <c r="D17" s="111">
        <f>IF(RES_hhdet_in_tes!D17=0,"",RES_hhdet_in_tes!D17/RES_hhdet_in_fec!D17)</f>
        <v>0.62423794411855016</v>
      </c>
      <c r="E17" s="111">
        <f>IF(RES_hhdet_in_tes!E17=0,"",RES_hhdet_in_tes!E17/RES_hhdet_in_fec!E17)</f>
        <v>0.625888276690718</v>
      </c>
      <c r="F17" s="111">
        <f>IF(RES_hhdet_in_tes!F17=0,"",RES_hhdet_in_tes!F17/RES_hhdet_in_fec!F17)</f>
        <v>0.62755446221469346</v>
      </c>
      <c r="G17" s="111">
        <f>IF(RES_hhdet_in_tes!G17=0,"",RES_hhdet_in_tes!G17/RES_hhdet_in_fec!G17)</f>
        <v>0.62933014220044081</v>
      </c>
      <c r="H17" s="111">
        <f>IF(RES_hhdet_in_tes!H17=0,"",RES_hhdet_in_tes!H17/RES_hhdet_in_fec!H17)</f>
        <v>0.63120482069370143</v>
      </c>
      <c r="I17" s="111">
        <f>IF(RES_hhdet_in_tes!I17=0,"",RES_hhdet_in_tes!I17/RES_hhdet_in_fec!I17)</f>
        <v>0.63320288605969743</v>
      </c>
      <c r="J17" s="111">
        <f>IF(RES_hhdet_in_tes!J17=0,"",RES_hhdet_in_tes!J17/RES_hhdet_in_fec!J17)</f>
        <v>0.6354219610320152</v>
      </c>
      <c r="K17" s="111">
        <f>IF(RES_hhdet_in_tes!K17=0,"",RES_hhdet_in_tes!K17/RES_hhdet_in_fec!K17)</f>
        <v>0.63794855890618374</v>
      </c>
      <c r="L17" s="111">
        <f>IF(RES_hhdet_in_tes!L17=0,"",RES_hhdet_in_tes!L17/RES_hhdet_in_fec!L17)</f>
        <v>0.64081295823276885</v>
      </c>
      <c r="M17" s="111">
        <f>IF(RES_hhdet_in_tes!M17=0,"",RES_hhdet_in_tes!M17/RES_hhdet_in_fec!M17)</f>
        <v>0.64599993509193865</v>
      </c>
      <c r="N17" s="111">
        <f>IF(RES_hhdet_in_tes!N17=0,"",RES_hhdet_in_tes!N17/RES_hhdet_in_fec!N17)</f>
        <v>0.65438157027361854</v>
      </c>
      <c r="O17" s="111">
        <f>IF(RES_hhdet_in_tes!O17=0,"",RES_hhdet_in_tes!O17/RES_hhdet_in_fec!O17)</f>
        <v>0.6670762056547429</v>
      </c>
      <c r="P17" s="111">
        <f>IF(RES_hhdet_in_tes!P17=0,"",RES_hhdet_in_tes!P17/RES_hhdet_in_fec!P17)</f>
        <v>0.68359029667091931</v>
      </c>
      <c r="Q17" s="111">
        <f>IF(RES_hhdet_in_tes!Q17=0,"",RES_hhdet_in_tes!Q17/RES_hhdet_in_fec!Q17)</f>
        <v>0.69979459162497226</v>
      </c>
      <c r="R17" s="111">
        <f>IF(RES_hhdet_in_tes!R17=0,"",RES_hhdet_in_tes!R17/RES_hhdet_in_fec!R17)</f>
        <v>0.71141073244502284</v>
      </c>
      <c r="S17" s="111">
        <f>IF(RES_hhdet_in_tes!S17=0,"",RES_hhdet_in_tes!S17/RES_hhdet_in_fec!S17)</f>
        <v>0.72291235575720536</v>
      </c>
      <c r="T17" s="111">
        <f>IF(RES_hhdet_in_tes!T17=0,"",RES_hhdet_in_tes!T17/RES_hhdet_in_fec!T17)</f>
        <v>0.73405829388575039</v>
      </c>
      <c r="U17" s="111">
        <f>IF(RES_hhdet_in_tes!U17=0,"",RES_hhdet_in_tes!U17/RES_hhdet_in_fec!U17)</f>
        <v>0.74452847260183641</v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>
        <f>IF(RES_hhdet_in_tes!C18=0,"",RES_hhdet_in_tes!C18/RES_hhdet_in_fec!C18)</f>
        <v>1</v>
      </c>
      <c r="D18" s="111">
        <f>IF(RES_hhdet_in_tes!D18=0,"",RES_hhdet_in_tes!D18/RES_hhdet_in_fec!D18)</f>
        <v>1</v>
      </c>
      <c r="E18" s="111">
        <f>IF(RES_hhdet_in_tes!E18=0,"",RES_hhdet_in_tes!E18/RES_hhdet_in_fec!E18)</f>
        <v>1</v>
      </c>
      <c r="F18" s="111">
        <f>IF(RES_hhdet_in_tes!F18=0,"",RES_hhdet_in_tes!F18/RES_hhdet_in_fec!F18)</f>
        <v>1</v>
      </c>
      <c r="G18" s="111">
        <f>IF(RES_hhdet_in_tes!G18=0,"",RES_hhdet_in_tes!G18/RES_hhdet_in_fec!G18)</f>
        <v>1</v>
      </c>
      <c r="H18" s="111">
        <f>IF(RES_hhdet_in_tes!H18=0,"",RES_hhdet_in_tes!H18/RES_hhdet_in_fec!H18)</f>
        <v>1</v>
      </c>
      <c r="I18" s="111">
        <f>IF(RES_hhdet_in_tes!I18=0,"",RES_hhdet_in_tes!I18/RES_hhdet_in_fec!I18)</f>
        <v>1</v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>
        <f>IF(RES_hhdet_in_tes!P18=0,"",RES_hhdet_in_tes!P18/RES_hhdet_in_fec!P18)</f>
        <v>1</v>
      </c>
      <c r="Q18" s="111">
        <f>IF(RES_hhdet_in_tes!Q18=0,"",RES_hhdet_in_tes!Q18/RES_hhdet_in_fec!Q18)</f>
        <v>1</v>
      </c>
      <c r="R18" s="111">
        <f>IF(RES_hhdet_in_tes!R18=0,"",RES_hhdet_in_tes!R18/RES_hhdet_in_fec!R18)</f>
        <v>1</v>
      </c>
      <c r="S18" s="111">
        <f>IF(RES_hhdet_in_tes!S18=0,"",RES_hhdet_in_tes!S18/RES_hhdet_in_fec!S18)</f>
        <v>1</v>
      </c>
      <c r="T18" s="111">
        <f>IF(RES_hhdet_in_tes!T18=0,"",RES_hhdet_in_tes!T18/RES_hhdet_in_fec!T18)</f>
        <v>1</v>
      </c>
      <c r="U18" s="111">
        <f>IF(RES_hhdet_in_tes!U18=0,"",RES_hhdet_in_tes!U18/RES_hhdet_in_fec!U18)</f>
        <v>1</v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0.69021640182692634</v>
      </c>
      <c r="D19" s="124">
        <f>IF(RES_hhdet_in_tes!D19=0,"",RES_hhdet_in_tes!D19/RES_hhdet_in_fec!D19)</f>
        <v>0.66402000462936295</v>
      </c>
      <c r="E19" s="124">
        <f>IF(RES_hhdet_in_tes!E19=0,"",RES_hhdet_in_tes!E19/RES_hhdet_in_fec!E19)</f>
        <v>0.65709895363904391</v>
      </c>
      <c r="F19" s="124">
        <f>IF(RES_hhdet_in_tes!F19=0,"",RES_hhdet_in_tes!F19/RES_hhdet_in_fec!F19)</f>
        <v>0.66408571752777557</v>
      </c>
      <c r="G19" s="124">
        <f>IF(RES_hhdet_in_tes!G19=0,"",RES_hhdet_in_tes!G19/RES_hhdet_in_fec!G19)</f>
        <v>0.66584428885036917</v>
      </c>
      <c r="H19" s="124">
        <f>IF(RES_hhdet_in_tes!H19=0,"",RES_hhdet_in_tes!H19/RES_hhdet_in_fec!H19)</f>
        <v>0.67966961371507062</v>
      </c>
      <c r="I19" s="124">
        <f>IF(RES_hhdet_in_tes!I19=0,"",RES_hhdet_in_tes!I19/RES_hhdet_in_fec!I19)</f>
        <v>0.66446360598738163</v>
      </c>
      <c r="J19" s="124">
        <f>IF(RES_hhdet_in_tes!J19=0,"",RES_hhdet_in_tes!J19/RES_hhdet_in_fec!J19)</f>
        <v>0.65873826934275082</v>
      </c>
      <c r="K19" s="124">
        <f>IF(RES_hhdet_in_tes!K19=0,"",RES_hhdet_in_tes!K19/RES_hhdet_in_fec!K19)</f>
        <v>0.64508626488586562</v>
      </c>
      <c r="L19" s="124">
        <f>IF(RES_hhdet_in_tes!L19=0,"",RES_hhdet_in_tes!L19/RES_hhdet_in_fec!L19)</f>
        <v>0.61357270905573869</v>
      </c>
      <c r="M19" s="124">
        <f>IF(RES_hhdet_in_tes!M19=0,"",RES_hhdet_in_tes!M19/RES_hhdet_in_fec!M19)</f>
        <v>0.61477657076078995</v>
      </c>
      <c r="N19" s="124">
        <f>IF(RES_hhdet_in_tes!N19=0,"",RES_hhdet_in_tes!N19/RES_hhdet_in_fec!N19)</f>
        <v>0.64822175532868842</v>
      </c>
      <c r="O19" s="124">
        <f>IF(RES_hhdet_in_tes!O19=0,"",RES_hhdet_in_tes!O19/RES_hhdet_in_fec!O19)</f>
        <v>0.64755016804132182</v>
      </c>
      <c r="P19" s="124">
        <f>IF(RES_hhdet_in_tes!P19=0,"",RES_hhdet_in_tes!P19/RES_hhdet_in_fec!P19)</f>
        <v>0.70453282134779993</v>
      </c>
      <c r="Q19" s="124">
        <f>IF(RES_hhdet_in_tes!Q19=0,"",RES_hhdet_in_tes!Q19/RES_hhdet_in_fec!Q19)</f>
        <v>0.70723366826710676</v>
      </c>
      <c r="R19" s="124">
        <f>IF(RES_hhdet_in_tes!R19=0,"",RES_hhdet_in_tes!R19/RES_hhdet_in_fec!R19)</f>
        <v>0.71498519592936338</v>
      </c>
      <c r="S19" s="124">
        <f>IF(RES_hhdet_in_tes!S19=0,"",RES_hhdet_in_tes!S19/RES_hhdet_in_fec!S19)</f>
        <v>0.71629780719565428</v>
      </c>
      <c r="T19" s="124">
        <f>IF(RES_hhdet_in_tes!T19=0,"",RES_hhdet_in_tes!T19/RES_hhdet_in_fec!T19)</f>
        <v>0.72752990016172003</v>
      </c>
      <c r="U19" s="124">
        <f>IF(RES_hhdet_in_tes!U19=0,"",RES_hhdet_in_tes!U19/RES_hhdet_in_fec!U19)</f>
        <v>0.71343934131786935</v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>
        <f>IF(RES_hhdet_in_tes!C20=0,"",RES_hhdet_in_tes!C20/RES_hhdet_in_fec!C20)</f>
        <v>0.57715790759738916</v>
      </c>
      <c r="D20" s="111">
        <f>IF(RES_hhdet_in_tes!D20=0,"",RES_hhdet_in_tes!D20/RES_hhdet_in_fec!D20)</f>
        <v>0.57761513191915415</v>
      </c>
      <c r="E20" s="111">
        <f>IF(RES_hhdet_in_tes!E20=0,"",RES_hhdet_in_tes!E20/RES_hhdet_in_fec!E20)</f>
        <v>0.57806590798456958</v>
      </c>
      <c r="F20" s="111">
        <f>IF(RES_hhdet_in_tes!F20=0,"",RES_hhdet_in_tes!F20/RES_hhdet_in_fec!F20)</f>
        <v>0.5785158047423008</v>
      </c>
      <c r="G20" s="111">
        <f>IF(RES_hhdet_in_tes!G20=0,"",RES_hhdet_in_tes!G20/RES_hhdet_in_fec!G20)</f>
        <v>0.57895976303521424</v>
      </c>
      <c r="H20" s="111">
        <f>IF(RES_hhdet_in_tes!H20=0,"",RES_hhdet_in_tes!H20/RES_hhdet_in_fec!H20)</f>
        <v>0.5793984020397368</v>
      </c>
      <c r="I20" s="111">
        <f>IF(RES_hhdet_in_tes!I20=0,"",RES_hhdet_in_tes!I20/RES_hhdet_in_fec!I20)</f>
        <v>0.57983047517940245</v>
      </c>
      <c r="J20" s="111">
        <f>IF(RES_hhdet_in_tes!J20=0,"",RES_hhdet_in_tes!J20/RES_hhdet_in_fec!J20)</f>
        <v>0.58025087567043399</v>
      </c>
      <c r="K20" s="111">
        <f>IF(RES_hhdet_in_tes!K20=0,"",RES_hhdet_in_tes!K20/RES_hhdet_in_fec!K20)</f>
        <v>0.5806552614033762</v>
      </c>
      <c r="L20" s="111">
        <f>IF(RES_hhdet_in_tes!L20=0,"",RES_hhdet_in_tes!L20/RES_hhdet_in_fec!L20)</f>
        <v>0.58104247068593273</v>
      </c>
      <c r="M20" s="111">
        <f>IF(RES_hhdet_in_tes!M20=0,"",RES_hhdet_in_tes!M20/RES_hhdet_in_fec!M20)</f>
        <v>0.58125084054542941</v>
      </c>
      <c r="N20" s="111">
        <f>IF(RES_hhdet_in_tes!N20=0,"",RES_hhdet_in_tes!N20/RES_hhdet_in_fec!N20)</f>
        <v>0.58125084054542953</v>
      </c>
      <c r="O20" s="111">
        <f>IF(RES_hhdet_in_tes!O20=0,"",RES_hhdet_in_tes!O20/RES_hhdet_in_fec!O20)</f>
        <v>0.58125084054542953</v>
      </c>
      <c r="P20" s="111">
        <f>IF(RES_hhdet_in_tes!P20=0,"",RES_hhdet_in_tes!P20/RES_hhdet_in_fec!P20)</f>
        <v>0.58125084054542953</v>
      </c>
      <c r="Q20" s="111">
        <f>IF(RES_hhdet_in_tes!Q20=0,"",RES_hhdet_in_tes!Q20/RES_hhdet_in_fec!Q20)</f>
        <v>0.58125084054542953</v>
      </c>
      <c r="R20" s="111">
        <f>IF(RES_hhdet_in_tes!R20=0,"",RES_hhdet_in_tes!R20/RES_hhdet_in_fec!R20)</f>
        <v>0.58256725848962454</v>
      </c>
      <c r="S20" s="111">
        <f>IF(RES_hhdet_in_tes!S20=0,"",RES_hhdet_in_tes!S20/RES_hhdet_in_fec!S20)</f>
        <v>0.58471990009483865</v>
      </c>
      <c r="T20" s="111">
        <f>IF(RES_hhdet_in_tes!T20=0,"",RES_hhdet_in_tes!T20/RES_hhdet_in_fec!T20)</f>
        <v>0.58723131530091977</v>
      </c>
      <c r="U20" s="111">
        <f>IF(RES_hhdet_in_tes!U20=0,"",RES_hhdet_in_tes!U20/RES_hhdet_in_fec!U20)</f>
        <v>0.58983242390721857</v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0.57609277958740213</v>
      </c>
      <c r="D21" s="111">
        <f>IF(RES_hhdet_in_tes!D21=0,"",RES_hhdet_in_tes!D21/RES_hhdet_in_fec!D21)</f>
        <v>0.5771284597424754</v>
      </c>
      <c r="E21" s="111">
        <f>IF(RES_hhdet_in_tes!E21=0,"",RES_hhdet_in_tes!E21/RES_hhdet_in_fec!E21)</f>
        <v>0.57814953365107757</v>
      </c>
      <c r="F21" s="111">
        <f>IF(RES_hhdet_in_tes!F21=0,"",RES_hhdet_in_tes!F21/RES_hhdet_in_fec!F21)</f>
        <v>0.57916861579879741</v>
      </c>
      <c r="G21" s="111">
        <f>IF(RES_hhdet_in_tes!G21=0,"",RES_hhdet_in_tes!G21/RES_hhdet_in_fec!G21)</f>
        <v>0.58017424645264293</v>
      </c>
      <c r="H21" s="111">
        <f>IF(RES_hhdet_in_tes!H21=0,"",RES_hhdet_in_tes!H21/RES_hhdet_in_fec!H21)</f>
        <v>0.58116782813804246</v>
      </c>
      <c r="I21" s="111">
        <f>IF(RES_hhdet_in_tes!I21=0,"",RES_hhdet_in_tes!I21/RES_hhdet_in_fec!I21)</f>
        <v>0.58214653717645148</v>
      </c>
      <c r="J21" s="111">
        <f>IF(RES_hhdet_in_tes!J21=0,"",RES_hhdet_in_tes!J21/RES_hhdet_in_fec!J21)</f>
        <v>0.58309880595354435</v>
      </c>
      <c r="K21" s="111">
        <f>IF(RES_hhdet_in_tes!K21=0,"",RES_hhdet_in_tes!K21/RES_hhdet_in_fec!K21)</f>
        <v>0.58401479895449926</v>
      </c>
      <c r="L21" s="111">
        <f>IF(RES_hhdet_in_tes!L21=0,"",RES_hhdet_in_tes!L21/RES_hhdet_in_fec!L21)</f>
        <v>0.5848918847758654</v>
      </c>
      <c r="M21" s="111">
        <f>IF(RES_hhdet_in_tes!M21=0,"",RES_hhdet_in_tes!M21/RES_hhdet_in_fec!M21)</f>
        <v>0.58536387307159532</v>
      </c>
      <c r="N21" s="111">
        <f>IF(RES_hhdet_in_tes!N21=0,"",RES_hhdet_in_tes!N21/RES_hhdet_in_fec!N21)</f>
        <v>0.58536387307159532</v>
      </c>
      <c r="O21" s="111">
        <f>IF(RES_hhdet_in_tes!O21=0,"",RES_hhdet_in_tes!O21/RES_hhdet_in_fec!O21)</f>
        <v>0.58536387307159532</v>
      </c>
      <c r="P21" s="111">
        <f>IF(RES_hhdet_in_tes!P21=0,"",RES_hhdet_in_tes!P21/RES_hhdet_in_fec!P21)</f>
        <v>0.58536387307159532</v>
      </c>
      <c r="Q21" s="111">
        <f>IF(RES_hhdet_in_tes!Q21=0,"",RES_hhdet_in_tes!Q21/RES_hhdet_in_fec!Q21)</f>
        <v>0.58536387307159532</v>
      </c>
      <c r="R21" s="111">
        <f>IF(RES_hhdet_in_tes!R21=0,"",RES_hhdet_in_tes!R21/RES_hhdet_in_fec!R21)</f>
        <v>0.58834575280914259</v>
      </c>
      <c r="S21" s="111">
        <f>IF(RES_hhdet_in_tes!S21=0,"",RES_hhdet_in_tes!S21/RES_hhdet_in_fec!S21)</f>
        <v>0.59322180179730355</v>
      </c>
      <c r="T21" s="111">
        <f>IF(RES_hhdet_in_tes!T21=0,"",RES_hhdet_in_tes!T21/RES_hhdet_in_fec!T21)</f>
        <v>0.59891052561682034</v>
      </c>
      <c r="U21" s="111">
        <f>IF(RES_hhdet_in_tes!U21=0,"",RES_hhdet_in_tes!U21/RES_hhdet_in_fec!U21)</f>
        <v>0.60480241814417823</v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0.74252275591685812</v>
      </c>
      <c r="D22" s="45">
        <f>IF(RES_hhdet_in_tes!D22=0,"",RES_hhdet_in_tes!D22/RES_hhdet_in_fec!D22)</f>
        <v>0.74407364854826308</v>
      </c>
      <c r="E22" s="45">
        <f>IF(RES_hhdet_in_tes!E22=0,"",RES_hhdet_in_tes!E22/RES_hhdet_in_fec!E22)</f>
        <v>0.7456818894300975</v>
      </c>
      <c r="F22" s="45">
        <f>IF(RES_hhdet_in_tes!F22=0,"",RES_hhdet_in_tes!F22/RES_hhdet_in_fec!F22)</f>
        <v>0.74729795052789971</v>
      </c>
      <c r="G22" s="45">
        <f>IF(RES_hhdet_in_tes!G22=0,"",RES_hhdet_in_tes!G22/RES_hhdet_in_fec!G22)</f>
        <v>0.74896682599117836</v>
      </c>
      <c r="H22" s="45">
        <f>IF(RES_hhdet_in_tes!H22=0,"",RES_hhdet_in_tes!H22/RES_hhdet_in_fec!H22)</f>
        <v>0.75068300910884134</v>
      </c>
      <c r="I22" s="45">
        <f>IF(RES_hhdet_in_tes!I22=0,"",RES_hhdet_in_tes!I22/RES_hhdet_in_fec!I22)</f>
        <v>0.7524575864406422</v>
      </c>
      <c r="J22" s="45">
        <f>IF(RES_hhdet_in_tes!J22=0,"",RES_hhdet_in_tes!J22/RES_hhdet_in_fec!J22)</f>
        <v>0.75433597570868882</v>
      </c>
      <c r="K22" s="45">
        <f>IF(RES_hhdet_in_tes!K22=0,"",RES_hhdet_in_tes!K22/RES_hhdet_in_fec!K22)</f>
        <v>0.75635679392305355</v>
      </c>
      <c r="L22" s="45">
        <f>IF(RES_hhdet_in_tes!L22=0,"",RES_hhdet_in_tes!L22/RES_hhdet_in_fec!L22)</f>
        <v>0.75853037271714818</v>
      </c>
      <c r="M22" s="45">
        <f>IF(RES_hhdet_in_tes!M22=0,"",RES_hhdet_in_tes!M22/RES_hhdet_in_fec!M22)</f>
        <v>0.76148759680790479</v>
      </c>
      <c r="N22" s="45">
        <f>IF(RES_hhdet_in_tes!N22=0,"",RES_hhdet_in_tes!N22/RES_hhdet_in_fec!N22)</f>
        <v>0.7654073558881016</v>
      </c>
      <c r="O22" s="45">
        <f>IF(RES_hhdet_in_tes!O22=0,"",RES_hhdet_in_tes!O22/RES_hhdet_in_fec!O22)</f>
        <v>0.77072461652017688</v>
      </c>
      <c r="P22" s="45">
        <f>IF(RES_hhdet_in_tes!P22=0,"",RES_hhdet_in_tes!P22/RES_hhdet_in_fec!P22)</f>
        <v>0.77766782706853921</v>
      </c>
      <c r="Q22" s="45">
        <f>IF(RES_hhdet_in_tes!Q22=0,"",RES_hhdet_in_tes!Q22/RES_hhdet_in_fec!Q22)</f>
        <v>0.78661670040121956</v>
      </c>
      <c r="R22" s="45">
        <f>IF(RES_hhdet_in_tes!R22=0,"",RES_hhdet_in_tes!R22/RES_hhdet_in_fec!R22)</f>
        <v>0.79879026270052245</v>
      </c>
      <c r="S22" s="45">
        <f>IF(RES_hhdet_in_tes!S22=0,"",RES_hhdet_in_tes!S22/RES_hhdet_in_fec!S22)</f>
        <v>0.8139840070637504</v>
      </c>
      <c r="T22" s="45">
        <f>IF(RES_hhdet_in_tes!T22=0,"",RES_hhdet_in_tes!T22/RES_hhdet_in_fec!T22)</f>
        <v>0.8303197464189489</v>
      </c>
      <c r="U22" s="45">
        <f>IF(RES_hhdet_in_tes!U22=0,"",RES_hhdet_in_tes!U22/RES_hhdet_in_fec!U22)</f>
        <v>0.8459192936942086</v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>
        <f>IF(RES_hhdet_in_tes!D24=0,"",RES_hhdet_in_tes!D24/RES_hhdet_in_fec!D24)</f>
        <v>0.55579716625313202</v>
      </c>
      <c r="E24" s="119">
        <f>IF(RES_hhdet_in_tes!E24=0,"",RES_hhdet_in_tes!E24/RES_hhdet_in_fec!E24)</f>
        <v>0.56866755448687023</v>
      </c>
      <c r="F24" s="119">
        <f>IF(RES_hhdet_in_tes!F24=0,"",RES_hhdet_in_tes!F24/RES_hhdet_in_fec!F24)</f>
        <v>0.57680816329951068</v>
      </c>
      <c r="G24" s="119">
        <f>IF(RES_hhdet_in_tes!G24=0,"",RES_hhdet_in_tes!G24/RES_hhdet_in_fec!G24)</f>
        <v>0.59864045848891434</v>
      </c>
      <c r="H24" s="119">
        <f>IF(RES_hhdet_in_tes!H24=0,"",RES_hhdet_in_tes!H24/RES_hhdet_in_fec!H24)</f>
        <v>0.58349442162502307</v>
      </c>
      <c r="I24" s="119">
        <f>IF(RES_hhdet_in_tes!I24=0,"",RES_hhdet_in_tes!I24/RES_hhdet_in_fec!I24)</f>
        <v>0.59528855890587717</v>
      </c>
      <c r="J24" s="119">
        <f>IF(RES_hhdet_in_tes!J24=0,"",RES_hhdet_in_tes!J24/RES_hhdet_in_fec!J24)</f>
        <v>0.60125286628711572</v>
      </c>
      <c r="K24" s="119">
        <f>IF(RES_hhdet_in_tes!K24=0,"",RES_hhdet_in_tes!K24/RES_hhdet_in_fec!K24)</f>
        <v>0.61297824143120949</v>
      </c>
      <c r="L24" s="119">
        <f>IF(RES_hhdet_in_tes!L24=0,"",RES_hhdet_in_tes!L24/RES_hhdet_in_fec!L24)</f>
        <v>0.61866644275599936</v>
      </c>
      <c r="M24" s="119">
        <f>IF(RES_hhdet_in_tes!M24=0,"",RES_hhdet_in_tes!M24/RES_hhdet_in_fec!M24)</f>
        <v>0.62469582906410326</v>
      </c>
      <c r="N24" s="119">
        <f>IF(RES_hhdet_in_tes!N24=0,"",RES_hhdet_in_tes!N24/RES_hhdet_in_fec!N24)</f>
        <v>0.65522553543710316</v>
      </c>
      <c r="O24" s="119">
        <f>IF(RES_hhdet_in_tes!O24=0,"",RES_hhdet_in_tes!O24/RES_hhdet_in_fec!O24)</f>
        <v>0.66145054362825217</v>
      </c>
      <c r="P24" s="119" t="str">
        <f>IF(RES_hhdet_in_tes!P24=0,"",RES_hhdet_in_tes!P24/RES_hhdet_in_fec!P24)</f>
        <v/>
      </c>
      <c r="Q24" s="119">
        <f>IF(RES_hhdet_in_tes!Q24=0,"",RES_hhdet_in_tes!Q24/RES_hhdet_in_fec!Q24)</f>
        <v>0.71378829744450334</v>
      </c>
      <c r="R24" s="119">
        <f>IF(RES_hhdet_in_tes!R24=0,"",RES_hhdet_in_tes!R24/RES_hhdet_in_fec!R24)</f>
        <v>0.73340042447459675</v>
      </c>
      <c r="S24" s="119">
        <f>IF(RES_hhdet_in_tes!S24=0,"",RES_hhdet_in_tes!S24/RES_hhdet_in_fec!S24)</f>
        <v>0.75013114520738122</v>
      </c>
      <c r="T24" s="119">
        <f>IF(RES_hhdet_in_tes!T24=0,"",RES_hhdet_in_tes!T24/RES_hhdet_in_fec!T24)</f>
        <v>0.75769088760449699</v>
      </c>
      <c r="U24" s="119">
        <f>IF(RES_hhdet_in_tes!U24=0,"",RES_hhdet_in_tes!U24/RES_hhdet_in_fec!U24)</f>
        <v>0.76350691981409424</v>
      </c>
      <c r="V24" s="119">
        <f>IF(RES_hhdet_in_tes!V24=0,"",RES_hhdet_in_tes!V24/RES_hhdet_in_fec!V24)</f>
        <v>0.77239383912513826</v>
      </c>
      <c r="W24" s="119">
        <f>IF(RES_hhdet_in_tes!W24=0,"",RES_hhdet_in_tes!W24/RES_hhdet_in_fec!W24)</f>
        <v>0.77569773545555365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>
        <f>IF(RES_hhdet_in_tes!D25=0,"",RES_hhdet_in_tes!D25/RES_hhdet_in_fec!D25)</f>
        <v>0.52048289694192873</v>
      </c>
      <c r="E25" s="124">
        <f>IF(RES_hhdet_in_tes!E25=0,"",RES_hhdet_in_tes!E25/RES_hhdet_in_fec!E25)</f>
        <v>0.52663650865456269</v>
      </c>
      <c r="F25" s="124">
        <f>IF(RES_hhdet_in_tes!F25=0,"",RES_hhdet_in_tes!F25/RES_hhdet_in_fec!F25)</f>
        <v>0.53308226336335707</v>
      </c>
      <c r="G25" s="124">
        <f>IF(RES_hhdet_in_tes!G25=0,"",RES_hhdet_in_tes!G25/RES_hhdet_in_fec!G25)</f>
        <v>0.53955777301341135</v>
      </c>
      <c r="H25" s="124">
        <f>IF(RES_hhdet_in_tes!H25=0,"",RES_hhdet_in_tes!H25/RES_hhdet_in_fec!H25)</f>
        <v>0.54615828173232428</v>
      </c>
      <c r="I25" s="124">
        <f>IF(RES_hhdet_in_tes!I25=0,"",RES_hhdet_in_tes!I25/RES_hhdet_in_fec!I25)</f>
        <v>0.55310899658168056</v>
      </c>
      <c r="J25" s="124">
        <f>IF(RES_hhdet_in_tes!J25=0,"",RES_hhdet_in_tes!J25/RES_hhdet_in_fec!J25)</f>
        <v>0.56039293832118986</v>
      </c>
      <c r="K25" s="124">
        <f>IF(RES_hhdet_in_tes!K25=0,"",RES_hhdet_in_tes!K25/RES_hhdet_in_fec!K25)</f>
        <v>0.56819910174152266</v>
      </c>
      <c r="L25" s="124">
        <f>IF(RES_hhdet_in_tes!L25=0,"",RES_hhdet_in_tes!L25/RES_hhdet_in_fec!L25)</f>
        <v>0.57672765146782123</v>
      </c>
      <c r="M25" s="124">
        <f>IF(RES_hhdet_in_tes!M25=0,"",RES_hhdet_in_tes!M25/RES_hhdet_in_fec!M25)</f>
        <v>0.59046227131113493</v>
      </c>
      <c r="N25" s="124">
        <f>IF(RES_hhdet_in_tes!N25=0,"",RES_hhdet_in_tes!N25/RES_hhdet_in_fec!N25)</f>
        <v>0.61052726777850097</v>
      </c>
      <c r="O25" s="124">
        <f>IF(RES_hhdet_in_tes!O25=0,"",RES_hhdet_in_tes!O25/RES_hhdet_in_fec!O25)</f>
        <v>0.63785253404477982</v>
      </c>
      <c r="P25" s="124" t="str">
        <f>IF(RES_hhdet_in_tes!P25=0,"",RES_hhdet_in_tes!P25/RES_hhdet_in_fec!P25)</f>
        <v/>
      </c>
      <c r="Q25" s="124">
        <f>IF(RES_hhdet_in_tes!Q25=0,"",RES_hhdet_in_tes!Q25/RES_hhdet_in_fec!Q25)</f>
        <v>0.69478394532184118</v>
      </c>
      <c r="R25" s="124">
        <f>IF(RES_hhdet_in_tes!R25=0,"",RES_hhdet_in_tes!R25/RES_hhdet_in_fec!R25)</f>
        <v>0.70738945008457033</v>
      </c>
      <c r="S25" s="124">
        <f>IF(RES_hhdet_in_tes!S25=0,"",RES_hhdet_in_tes!S25/RES_hhdet_in_fec!S25)</f>
        <v>0.71631040757532727</v>
      </c>
      <c r="T25" s="124">
        <f>IF(RES_hhdet_in_tes!T25=0,"",RES_hhdet_in_tes!T25/RES_hhdet_in_fec!T25)</f>
        <v>0.72288909341397733</v>
      </c>
      <c r="U25" s="124">
        <f>IF(RES_hhdet_in_tes!U25=0,"",RES_hhdet_in_tes!U25/RES_hhdet_in_fec!U25)</f>
        <v>0.72796834078440487</v>
      </c>
      <c r="V25" s="124">
        <f>IF(RES_hhdet_in_tes!V25=0,"",RES_hhdet_in_tes!V25/RES_hhdet_in_fec!V25)</f>
        <v>0.73245854488729312</v>
      </c>
      <c r="W25" s="124">
        <f>IF(RES_hhdet_in_tes!W25=0,"",RES_hhdet_in_tes!W25/RES_hhdet_in_fec!W25)</f>
        <v>0.73544242443250107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>
        <f>IF(RES_hhdet_in_tes!D26=0,"",RES_hhdet_in_tes!D26/RES_hhdet_in_fec!D26)</f>
        <v>0.51523132500639146</v>
      </c>
      <c r="E26" s="111">
        <f>IF(RES_hhdet_in_tes!E26=0,"",RES_hhdet_in_tes!E26/RES_hhdet_in_fec!E26)</f>
        <v>0.52172774905720087</v>
      </c>
      <c r="F26" s="111">
        <f>IF(RES_hhdet_in_tes!F26=0,"",RES_hhdet_in_tes!F26/RES_hhdet_in_fec!F26)</f>
        <v>0.52819170542797267</v>
      </c>
      <c r="G26" s="111">
        <f>IF(RES_hhdet_in_tes!G26=0,"",RES_hhdet_in_tes!G26/RES_hhdet_in_fec!G26)</f>
        <v>0.53484074508819468</v>
      </c>
      <c r="H26" s="111">
        <f>IF(RES_hhdet_in_tes!H26=0,"",RES_hhdet_in_tes!H26/RES_hhdet_in_fec!H26)</f>
        <v>0.54164180003493667</v>
      </c>
      <c r="I26" s="111">
        <f>IF(RES_hhdet_in_tes!I26=0,"",RES_hhdet_in_tes!I26/RES_hhdet_in_fec!I26)</f>
        <v>0.54864196972793722</v>
      </c>
      <c r="J26" s="111">
        <f>IF(RES_hhdet_in_tes!J26=0,"",RES_hhdet_in_tes!J26/RES_hhdet_in_fec!J26)</f>
        <v>0.55604911653357125</v>
      </c>
      <c r="K26" s="111">
        <f>IF(RES_hhdet_in_tes!K26=0,"",RES_hhdet_in_tes!K26/RES_hhdet_in_fec!K26)</f>
        <v>0.56403194055613348</v>
      </c>
      <c r="L26" s="111">
        <f>IF(RES_hhdet_in_tes!L26=0,"",RES_hhdet_in_tes!L26/RES_hhdet_in_fec!L26)</f>
        <v>0.57262153237720559</v>
      </c>
      <c r="M26" s="111">
        <f>IF(RES_hhdet_in_tes!M26=0,"",RES_hhdet_in_tes!M26/RES_hhdet_in_fec!M26)</f>
        <v>0.58634536423055683</v>
      </c>
      <c r="N26" s="111">
        <f>IF(RES_hhdet_in_tes!N26=0,"",RES_hhdet_in_tes!N26/RES_hhdet_in_fec!N26)</f>
        <v>0.60652593439847557</v>
      </c>
      <c r="O26" s="111">
        <f>IF(RES_hhdet_in_tes!O26=0,"",RES_hhdet_in_tes!O26/RES_hhdet_in_fec!O26)</f>
        <v>0.63391043168624162</v>
      </c>
      <c r="P26" s="111" t="str">
        <f>IF(RES_hhdet_in_tes!P26=0,"",RES_hhdet_in_tes!P26/RES_hhdet_in_fec!P26)</f>
        <v/>
      </c>
      <c r="Q26" s="111">
        <f>IF(RES_hhdet_in_tes!Q26=0,"",RES_hhdet_in_tes!Q26/RES_hhdet_in_fec!Q26)</f>
        <v>0.69125788491891726</v>
      </c>
      <c r="R26" s="111">
        <f>IF(RES_hhdet_in_tes!R26=0,"",RES_hhdet_in_tes!R26/RES_hhdet_in_fec!R26)</f>
        <v>0.70393963725987274</v>
      </c>
      <c r="S26" s="111">
        <f>IF(RES_hhdet_in_tes!S26=0,"",RES_hhdet_in_tes!S26/RES_hhdet_in_fec!S26)</f>
        <v>0.71297927509468517</v>
      </c>
      <c r="T26" s="111">
        <f>IF(RES_hhdet_in_tes!T26=0,"",RES_hhdet_in_tes!T26/RES_hhdet_in_fec!T26)</f>
        <v>0.71958422766094732</v>
      </c>
      <c r="U26" s="111">
        <f>IF(RES_hhdet_in_tes!U26=0,"",RES_hhdet_in_tes!U26/RES_hhdet_in_fec!U26)</f>
        <v>0.72473959497312301</v>
      </c>
      <c r="V26" s="111">
        <f>IF(RES_hhdet_in_tes!V26=0,"",RES_hhdet_in_tes!V26/RES_hhdet_in_fec!V26)</f>
        <v>0.72925826250155001</v>
      </c>
      <c r="W26" s="111">
        <f>IF(RES_hhdet_in_tes!W26=0,"",RES_hhdet_in_tes!W26/RES_hhdet_in_fec!W26)</f>
        <v>0.73225232479351743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 t="str">
        <f>IF(RES_hhdet_in_tes!P27=0,"",RES_hhdet_in_tes!P27/RES_hhdet_in_fec!P27)</f>
        <v/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>
        <f>IF(RES_hhdet_in_tes!D28=0,"",RES_hhdet_in_tes!D28/RES_hhdet_in_fec!D28)</f>
        <v>2.2437958484385896</v>
      </c>
      <c r="E28" s="124">
        <f>IF(RES_hhdet_in_tes!E28=0,"",RES_hhdet_in_tes!E28/RES_hhdet_in_fec!E28)</f>
        <v>2.3134097487889629</v>
      </c>
      <c r="F28" s="124">
        <f>IF(RES_hhdet_in_tes!F28=0,"",RES_hhdet_in_tes!F28/RES_hhdet_in_fec!F28)</f>
        <v>2.3830984124688039</v>
      </c>
      <c r="G28" s="124">
        <f>IF(RES_hhdet_in_tes!G28=0,"",RES_hhdet_in_tes!G28/RES_hhdet_in_fec!G28)</f>
        <v>2.4534492909125314</v>
      </c>
      <c r="H28" s="124">
        <f>IF(RES_hhdet_in_tes!H28=0,"",RES_hhdet_in_tes!H28/RES_hhdet_in_fec!H28)</f>
        <v>2.524386669833945</v>
      </c>
      <c r="I28" s="124">
        <f>IF(RES_hhdet_in_tes!I28=0,"",RES_hhdet_in_tes!I28/RES_hhdet_in_fec!I28)</f>
        <v>2.5960513291249501</v>
      </c>
      <c r="J28" s="124">
        <f>IF(RES_hhdet_in_tes!J28=0,"",RES_hhdet_in_tes!J28/RES_hhdet_in_fec!J28)</f>
        <v>2.6690288494553638</v>
      </c>
      <c r="K28" s="124">
        <f>IF(RES_hhdet_in_tes!K28=0,"",RES_hhdet_in_tes!K28/RES_hhdet_in_fec!K28)</f>
        <v>2.7438115995575814</v>
      </c>
      <c r="L28" s="124">
        <f>IF(RES_hhdet_in_tes!L28=0,"",RES_hhdet_in_tes!L28/RES_hhdet_in_fec!L28)</f>
        <v>2.820521314717559</v>
      </c>
      <c r="M28" s="124">
        <f>IF(RES_hhdet_in_tes!M28=0,"",RES_hhdet_in_tes!M28/RES_hhdet_in_fec!M28)</f>
        <v>2.912143841210534</v>
      </c>
      <c r="N28" s="124">
        <f>IF(RES_hhdet_in_tes!N28=0,"",RES_hhdet_in_tes!N28/RES_hhdet_in_fec!N28)</f>
        <v>3.0229289276417544</v>
      </c>
      <c r="O28" s="124">
        <f>IF(RES_hhdet_in_tes!O28=0,"",RES_hhdet_in_tes!O28/RES_hhdet_in_fec!O28)</f>
        <v>3.1552260382258264</v>
      </c>
      <c r="P28" s="124" t="str">
        <f>IF(RES_hhdet_in_tes!P28=0,"",RES_hhdet_in_tes!P28/RES_hhdet_in_fec!P28)</f>
        <v/>
      </c>
      <c r="Q28" s="124">
        <f>IF(RES_hhdet_in_tes!Q28=0,"",RES_hhdet_in_tes!Q28/RES_hhdet_in_fec!Q28)</f>
        <v>3.4219980631093541</v>
      </c>
      <c r="R28" s="124">
        <f>IF(RES_hhdet_in_tes!R28=0,"",RES_hhdet_in_tes!R28/RES_hhdet_in_fec!R28)</f>
        <v>3.49935048879754</v>
      </c>
      <c r="S28" s="124">
        <f>IF(RES_hhdet_in_tes!S28=0,"",RES_hhdet_in_tes!S28/RES_hhdet_in_fec!S28)</f>
        <v>3.5609192216874201</v>
      </c>
      <c r="T28" s="124">
        <f>IF(RES_hhdet_in_tes!T28=0,"",RES_hhdet_in_tes!T28/RES_hhdet_in_fec!T28)</f>
        <v>3.6123622417630536</v>
      </c>
      <c r="U28" s="124">
        <f>IF(RES_hhdet_in_tes!U28=0,"",RES_hhdet_in_tes!U28/RES_hhdet_in_fec!U28)</f>
        <v>3.6591945118494498</v>
      </c>
      <c r="V28" s="124">
        <f>IF(RES_hhdet_in_tes!V28=0,"",RES_hhdet_in_tes!V28/RES_hhdet_in_fec!V28)</f>
        <v>3.706945134304453</v>
      </c>
      <c r="W28" s="124">
        <f>IF(RES_hhdet_in_tes!W28=0,"",RES_hhdet_in_tes!W28/RES_hhdet_in_fec!W28)</f>
        <v>3.7536936606955194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>
        <f>IF(RES_hhdet_in_tes!D29=0,"",RES_hhdet_in_tes!D29/RES_hhdet_in_fec!D29)</f>
        <v>2.2437958484385896</v>
      </c>
      <c r="E29" s="111">
        <f>IF(RES_hhdet_in_tes!E29=0,"",RES_hhdet_in_tes!E29/RES_hhdet_in_fec!E29)</f>
        <v>2.3134097487889629</v>
      </c>
      <c r="F29" s="111">
        <f>IF(RES_hhdet_in_tes!F29=0,"",RES_hhdet_in_tes!F29/RES_hhdet_in_fec!F29)</f>
        <v>2.3830984124688039</v>
      </c>
      <c r="G29" s="111">
        <f>IF(RES_hhdet_in_tes!G29=0,"",RES_hhdet_in_tes!G29/RES_hhdet_in_fec!G29)</f>
        <v>2.4534492909125314</v>
      </c>
      <c r="H29" s="111">
        <f>IF(RES_hhdet_in_tes!H29=0,"",RES_hhdet_in_tes!H29/RES_hhdet_in_fec!H29)</f>
        <v>2.524386669833945</v>
      </c>
      <c r="I29" s="111">
        <f>IF(RES_hhdet_in_tes!I29=0,"",RES_hhdet_in_tes!I29/RES_hhdet_in_fec!I29)</f>
        <v>2.5960513291249501</v>
      </c>
      <c r="J29" s="111">
        <f>IF(RES_hhdet_in_tes!J29=0,"",RES_hhdet_in_tes!J29/RES_hhdet_in_fec!J29)</f>
        <v>2.6690288494553638</v>
      </c>
      <c r="K29" s="111">
        <f>IF(RES_hhdet_in_tes!K29=0,"",RES_hhdet_in_tes!K29/RES_hhdet_in_fec!K29)</f>
        <v>2.7438115995575814</v>
      </c>
      <c r="L29" s="111">
        <f>IF(RES_hhdet_in_tes!L29=0,"",RES_hhdet_in_tes!L29/RES_hhdet_in_fec!L29)</f>
        <v>2.820521314717559</v>
      </c>
      <c r="M29" s="111">
        <f>IF(RES_hhdet_in_tes!M29=0,"",RES_hhdet_in_tes!M29/RES_hhdet_in_fec!M29)</f>
        <v>2.912143841210534</v>
      </c>
      <c r="N29" s="111">
        <f>IF(RES_hhdet_in_tes!N29=0,"",RES_hhdet_in_tes!N29/RES_hhdet_in_fec!N29)</f>
        <v>3.0229289276417544</v>
      </c>
      <c r="O29" s="111">
        <f>IF(RES_hhdet_in_tes!O29=0,"",RES_hhdet_in_tes!O29/RES_hhdet_in_fec!O29)</f>
        <v>3.1552260382258264</v>
      </c>
      <c r="P29" s="111" t="str">
        <f>IF(RES_hhdet_in_tes!P29=0,"",RES_hhdet_in_tes!P29/RES_hhdet_in_fec!P29)</f>
        <v/>
      </c>
      <c r="Q29" s="111">
        <f>IF(RES_hhdet_in_tes!Q29=0,"",RES_hhdet_in_tes!Q29/RES_hhdet_in_fec!Q29)</f>
        <v>3.4219980631093541</v>
      </c>
      <c r="R29" s="111">
        <f>IF(RES_hhdet_in_tes!R29=0,"",RES_hhdet_in_tes!R29/RES_hhdet_in_fec!R29)</f>
        <v>3.49935048879754</v>
      </c>
      <c r="S29" s="111">
        <f>IF(RES_hhdet_in_tes!S29=0,"",RES_hhdet_in_tes!S29/RES_hhdet_in_fec!S29)</f>
        <v>3.5609192216874201</v>
      </c>
      <c r="T29" s="111">
        <f>IF(RES_hhdet_in_tes!T29=0,"",RES_hhdet_in_tes!T29/RES_hhdet_in_fec!T29)</f>
        <v>3.6123622417630536</v>
      </c>
      <c r="U29" s="111">
        <f>IF(RES_hhdet_in_tes!U29=0,"",RES_hhdet_in_tes!U29/RES_hhdet_in_fec!U29)</f>
        <v>3.6591945118494498</v>
      </c>
      <c r="V29" s="111">
        <f>IF(RES_hhdet_in_tes!V29=0,"",RES_hhdet_in_tes!V29/RES_hhdet_in_fec!V29)</f>
        <v>3.706945134304453</v>
      </c>
      <c r="W29" s="111">
        <f>IF(RES_hhdet_in_tes!W29=0,"",RES_hhdet_in_tes!W29/RES_hhdet_in_fec!W29)</f>
        <v>3.7536936606955194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>
        <f>IF(RES_hhdet_in_tes!D30=0,"",RES_hhdet_in_tes!D30/RES_hhdet_in_fec!D30)</f>
        <v>0.58263860474424711</v>
      </c>
      <c r="E30" s="124">
        <f>IF(RES_hhdet_in_tes!E30=0,"",RES_hhdet_in_tes!E30/RES_hhdet_in_fec!E30)</f>
        <v>0.57751763981811499</v>
      </c>
      <c r="F30" s="124">
        <f>IF(RES_hhdet_in_tes!F30=0,"",RES_hhdet_in_tes!F30/RES_hhdet_in_fec!F30)</f>
        <v>0.59040836781059858</v>
      </c>
      <c r="G30" s="124">
        <f>IF(RES_hhdet_in_tes!G30=0,"",RES_hhdet_in_tes!G30/RES_hhdet_in_fec!G30)</f>
        <v>0.61057981397591765</v>
      </c>
      <c r="H30" s="124">
        <f>IF(RES_hhdet_in_tes!H30=0,"",RES_hhdet_in_tes!H30/RES_hhdet_in_fec!H30)</f>
        <v>0.61450159565588525</v>
      </c>
      <c r="I30" s="124">
        <f>IF(RES_hhdet_in_tes!I30=0,"",RES_hhdet_in_tes!I30/RES_hhdet_in_fec!I30)</f>
        <v>0.65728187513945513</v>
      </c>
      <c r="J30" s="124">
        <f>IF(RES_hhdet_in_tes!J30=0,"",RES_hhdet_in_tes!J30/RES_hhdet_in_fec!J30)</f>
        <v>0.68036224018302049</v>
      </c>
      <c r="K30" s="124">
        <f>IF(RES_hhdet_in_tes!K30=0,"",RES_hhdet_in_tes!K30/RES_hhdet_in_fec!K30)</f>
        <v>0.66997516360059362</v>
      </c>
      <c r="L30" s="124">
        <f>IF(RES_hhdet_in_tes!L30=0,"",RES_hhdet_in_tes!L30/RES_hhdet_in_fec!L30)</f>
        <v>0.64737349332907301</v>
      </c>
      <c r="M30" s="124">
        <f>IF(RES_hhdet_in_tes!M30=0,"",RES_hhdet_in_tes!M30/RES_hhdet_in_fec!M30)</f>
        <v>0.63520385700115933</v>
      </c>
      <c r="N30" s="124">
        <f>IF(RES_hhdet_in_tes!N30=0,"",RES_hhdet_in_tes!N30/RES_hhdet_in_fec!N30)</f>
        <v>0.67299521966914777</v>
      </c>
      <c r="O30" s="124">
        <f>IF(RES_hhdet_in_tes!O30=0,"",RES_hhdet_in_tes!O30/RES_hhdet_in_fec!O30)</f>
        <v>0.70292976402867957</v>
      </c>
      <c r="P30" s="124" t="str">
        <f>IF(RES_hhdet_in_tes!P30=0,"",RES_hhdet_in_tes!P30/RES_hhdet_in_fec!P30)</f>
        <v/>
      </c>
      <c r="Q30" s="124">
        <f>IF(RES_hhdet_in_tes!Q30=0,"",RES_hhdet_in_tes!Q30/RES_hhdet_in_fec!Q30)</f>
        <v>0.76164403475458309</v>
      </c>
      <c r="R30" s="124">
        <f>IF(RES_hhdet_in_tes!R30=0,"",RES_hhdet_in_tes!R30/RES_hhdet_in_fec!R30)</f>
        <v>0.77998843269452411</v>
      </c>
      <c r="S30" s="124">
        <f>IF(RES_hhdet_in_tes!S30=0,"",RES_hhdet_in_tes!S30/RES_hhdet_in_fec!S30)</f>
        <v>0.78964395774804885</v>
      </c>
      <c r="T30" s="124">
        <f>IF(RES_hhdet_in_tes!T30=0,"",RES_hhdet_in_tes!T30/RES_hhdet_in_fec!T30)</f>
        <v>0.79263352348995653</v>
      </c>
      <c r="U30" s="124">
        <f>IF(RES_hhdet_in_tes!U30=0,"",RES_hhdet_in_tes!U30/RES_hhdet_in_fec!U30)</f>
        <v>0.81047370858849355</v>
      </c>
      <c r="V30" s="124">
        <f>IF(RES_hhdet_in_tes!V30=0,"",RES_hhdet_in_tes!V30/RES_hhdet_in_fec!V30)</f>
        <v>0.82202301220801244</v>
      </c>
      <c r="W30" s="124">
        <f>IF(RES_hhdet_in_tes!W30=0,"",RES_hhdet_in_tes!W30/RES_hhdet_in_fec!W30)</f>
        <v>0.82382892796299323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>
        <f>IF(RES_hhdet_in_tes!D31=0,"",RES_hhdet_in_tes!D31/RES_hhdet_in_fec!D31)</f>
        <v>0.55680291535197635</v>
      </c>
      <c r="E31" s="111">
        <f>IF(RES_hhdet_in_tes!E31=0,"",RES_hhdet_in_tes!E31/RES_hhdet_in_fec!E31)</f>
        <v>0.55899316801842314</v>
      </c>
      <c r="F31" s="111">
        <f>IF(RES_hhdet_in_tes!F31=0,"",RES_hhdet_in_tes!F31/RES_hhdet_in_fec!F31)</f>
        <v>0.561225841343301</v>
      </c>
      <c r="G31" s="111">
        <f>IF(RES_hhdet_in_tes!G31=0,"",RES_hhdet_in_tes!G31/RES_hhdet_in_fec!G31)</f>
        <v>0.5637450054975105</v>
      </c>
      <c r="H31" s="111">
        <f>IF(RES_hhdet_in_tes!H31=0,"",RES_hhdet_in_tes!H31/RES_hhdet_in_fec!H31)</f>
        <v>0.5665207893993206</v>
      </c>
      <c r="I31" s="111">
        <f>IF(RES_hhdet_in_tes!I31=0,"",RES_hhdet_in_tes!I31/RES_hhdet_in_fec!I31)</f>
        <v>0.56961333194597308</v>
      </c>
      <c r="J31" s="111">
        <f>IF(RES_hhdet_in_tes!J31=0,"",RES_hhdet_in_tes!J31/RES_hhdet_in_fec!J31)</f>
        <v>0.57326900097234601</v>
      </c>
      <c r="K31" s="111">
        <f>IF(RES_hhdet_in_tes!K31=0,"",RES_hhdet_in_tes!K31/RES_hhdet_in_fec!K31)</f>
        <v>0.57769727394053372</v>
      </c>
      <c r="L31" s="111">
        <f>IF(RES_hhdet_in_tes!L31=0,"",RES_hhdet_in_tes!L31/RES_hhdet_in_fec!L31)</f>
        <v>0.58295419465978715</v>
      </c>
      <c r="M31" s="111">
        <f>IF(RES_hhdet_in_tes!M31=0,"",RES_hhdet_in_tes!M31/RES_hhdet_in_fec!M31)</f>
        <v>0.59401073063204235</v>
      </c>
      <c r="N31" s="111">
        <f>IF(RES_hhdet_in_tes!N31=0,"",RES_hhdet_in_tes!N31/RES_hhdet_in_fec!N31)</f>
        <v>0.61244466352551064</v>
      </c>
      <c r="O31" s="111">
        <f>IF(RES_hhdet_in_tes!O31=0,"",RES_hhdet_in_tes!O31/RES_hhdet_in_fec!O31)</f>
        <v>0.63957308342604802</v>
      </c>
      <c r="P31" s="111" t="str">
        <f>IF(RES_hhdet_in_tes!P31=0,"",RES_hhdet_in_tes!P31/RES_hhdet_in_fec!P31)</f>
        <v/>
      </c>
      <c r="Q31" s="111">
        <f>IF(RES_hhdet_in_tes!Q31=0,"",RES_hhdet_in_tes!Q31/RES_hhdet_in_fec!Q31)</f>
        <v>0.70263996496317349</v>
      </c>
      <c r="R31" s="111">
        <f>IF(RES_hhdet_in_tes!R31=0,"",RES_hhdet_in_tes!R31/RES_hhdet_in_fec!R31)</f>
        <v>0.72289447993758371</v>
      </c>
      <c r="S31" s="111">
        <f>IF(RES_hhdet_in_tes!S31=0,"",RES_hhdet_in_tes!S31/RES_hhdet_in_fec!S31)</f>
        <v>0.74241246709476472</v>
      </c>
      <c r="T31" s="111">
        <f>IF(RES_hhdet_in_tes!T31=0,"",RES_hhdet_in_tes!T31/RES_hhdet_in_fec!T31)</f>
        <v>0.76008913470879902</v>
      </c>
      <c r="U31" s="111">
        <f>IF(RES_hhdet_in_tes!U31=0,"",RES_hhdet_in_tes!U31/RES_hhdet_in_fec!U31)</f>
        <v>0.77481969105383119</v>
      </c>
      <c r="V31" s="111">
        <f>IF(RES_hhdet_in_tes!V31=0,"",RES_hhdet_in_tes!V31/RES_hhdet_in_fec!V31)</f>
        <v>0.7854993444039795</v>
      </c>
      <c r="W31" s="111">
        <f>IF(RES_hhdet_in_tes!W31=0,"",RES_hhdet_in_tes!W31/RES_hhdet_in_fec!W31)</f>
        <v>0.79052292651177891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>
        <f>IF(RES_hhdet_in_tes!D32=0,"",RES_hhdet_in_tes!D32/RES_hhdet_in_fec!D32)</f>
        <v>0.93209570766990468</v>
      </c>
      <c r="E32" s="111">
        <f>IF(RES_hhdet_in_tes!E32=0,"",RES_hhdet_in_tes!E32/RES_hhdet_in_fec!E32)</f>
        <v>0.95549440393983553</v>
      </c>
      <c r="F32" s="111">
        <f>IF(RES_hhdet_in_tes!F32=0,"",RES_hhdet_in_tes!F32/RES_hhdet_in_fec!F32)</f>
        <v>0.94218267351414409</v>
      </c>
      <c r="G32" s="111">
        <f>IF(RES_hhdet_in_tes!G32=0,"",RES_hhdet_in_tes!G32/RES_hhdet_in_fec!G32)</f>
        <v>0.94269177461823028</v>
      </c>
      <c r="H32" s="111">
        <f>IF(RES_hhdet_in_tes!H32=0,"",RES_hhdet_in_tes!H32/RES_hhdet_in_fec!H32)</f>
        <v>0.92612142113085705</v>
      </c>
      <c r="I32" s="111">
        <f>IF(RES_hhdet_in_tes!I32=0,"",RES_hhdet_in_tes!I32/RES_hhdet_in_fec!I32)</f>
        <v>0.93675871440708636</v>
      </c>
      <c r="J32" s="111">
        <f>IF(RES_hhdet_in_tes!J32=0,"",RES_hhdet_in_tes!J32/RES_hhdet_in_fec!J32)</f>
        <v>0.94041393626528591</v>
      </c>
      <c r="K32" s="111">
        <f>IF(RES_hhdet_in_tes!K32=0,"",RES_hhdet_in_tes!K32/RES_hhdet_in_fec!K32)</f>
        <v>0.94375055466162183</v>
      </c>
      <c r="L32" s="111">
        <f>IF(RES_hhdet_in_tes!L32=0,"",RES_hhdet_in_tes!L32/RES_hhdet_in_fec!L32)</f>
        <v>0.94647532557627934</v>
      </c>
      <c r="M32" s="111">
        <f>IF(RES_hhdet_in_tes!M32=0,"",RES_hhdet_in_tes!M32/RES_hhdet_in_fec!M32)</f>
        <v>0.92886074713141475</v>
      </c>
      <c r="N32" s="111">
        <f>IF(RES_hhdet_in_tes!N32=0,"",RES_hhdet_in_tes!N32/RES_hhdet_in_fec!N32)</f>
        <v>0.95170210582904657</v>
      </c>
      <c r="O32" s="111">
        <f>IF(RES_hhdet_in_tes!O32=0,"",RES_hhdet_in_tes!O32/RES_hhdet_in_fec!O32)</f>
        <v>0.96916277902292991</v>
      </c>
      <c r="P32" s="111" t="str">
        <f>IF(RES_hhdet_in_tes!P32=0,"",RES_hhdet_in_tes!P32/RES_hhdet_in_fec!P32)</f>
        <v/>
      </c>
      <c r="Q32" s="111">
        <f>IF(RES_hhdet_in_tes!Q32=0,"",RES_hhdet_in_tes!Q32/RES_hhdet_in_fec!Q32)</f>
        <v>0.98577463754968286</v>
      </c>
      <c r="R32" s="111">
        <f>IF(RES_hhdet_in_tes!R32=0,"",RES_hhdet_in_tes!R32/RES_hhdet_in_fec!R32)</f>
        <v>0.9828883160677051</v>
      </c>
      <c r="S32" s="111">
        <f>IF(RES_hhdet_in_tes!S32=0,"",RES_hhdet_in_tes!S32/RES_hhdet_in_fec!S32)</f>
        <v>0.97636620770301197</v>
      </c>
      <c r="T32" s="111">
        <f>IF(RES_hhdet_in_tes!T32=0,"",RES_hhdet_in_tes!T32/RES_hhdet_in_fec!T32)</f>
        <v>0.97610190338084257</v>
      </c>
      <c r="U32" s="111">
        <f>IF(RES_hhdet_in_tes!U32=0,"",RES_hhdet_in_tes!U32/RES_hhdet_in_fec!U32)</f>
        <v>0.97356043980934681</v>
      </c>
      <c r="V32" s="111">
        <f>IF(RES_hhdet_in_tes!V32=0,"",RES_hhdet_in_tes!V32/RES_hhdet_in_fec!V32)</f>
        <v>0.97926805398714034</v>
      </c>
      <c r="W32" s="111">
        <f>IF(RES_hhdet_in_tes!W32=0,"",RES_hhdet_in_tes!W32/RES_hhdet_in_fec!W32)</f>
        <v>0.98265014111119908</v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>
        <f>IF(RES_hhdet_in_tes!D33=0,"",RES_hhdet_in_tes!D33/RES_hhdet_in_fec!D33)</f>
        <v>0.55680291535197635</v>
      </c>
      <c r="E33" s="112">
        <f>IF(RES_hhdet_in_tes!E33=0,"",RES_hhdet_in_tes!E33/RES_hhdet_in_fec!E33)</f>
        <v>0.55899316801842314</v>
      </c>
      <c r="F33" s="112">
        <f>IF(RES_hhdet_in_tes!F33=0,"",RES_hhdet_in_tes!F33/RES_hhdet_in_fec!F33)</f>
        <v>0.561225841343301</v>
      </c>
      <c r="G33" s="112">
        <f>IF(RES_hhdet_in_tes!G33=0,"",RES_hhdet_in_tes!G33/RES_hhdet_in_fec!G33)</f>
        <v>0.5637450054975105</v>
      </c>
      <c r="H33" s="112">
        <f>IF(RES_hhdet_in_tes!H33=0,"",RES_hhdet_in_tes!H33/RES_hhdet_in_fec!H33)</f>
        <v>0.5665207893993206</v>
      </c>
      <c r="I33" s="112">
        <f>IF(RES_hhdet_in_tes!I33=0,"",RES_hhdet_in_tes!I33/RES_hhdet_in_fec!I33)</f>
        <v>0.56961333194597308</v>
      </c>
      <c r="J33" s="112">
        <f>IF(RES_hhdet_in_tes!J33=0,"",RES_hhdet_in_tes!J33/RES_hhdet_in_fec!J33)</f>
        <v>0.57326900097234601</v>
      </c>
      <c r="K33" s="112">
        <f>IF(RES_hhdet_in_tes!K33=0,"",RES_hhdet_in_tes!K33/RES_hhdet_in_fec!K33)</f>
        <v>0.57769727394053372</v>
      </c>
      <c r="L33" s="112">
        <f>IF(RES_hhdet_in_tes!L33=0,"",RES_hhdet_in_tes!L33/RES_hhdet_in_fec!L33)</f>
        <v>0.58295419465978715</v>
      </c>
      <c r="M33" s="112">
        <f>IF(RES_hhdet_in_tes!M33=0,"",RES_hhdet_in_tes!M33/RES_hhdet_in_fec!M33)</f>
        <v>0.59401073063204235</v>
      </c>
      <c r="N33" s="112">
        <f>IF(RES_hhdet_in_tes!N33=0,"",RES_hhdet_in_tes!N33/RES_hhdet_in_fec!N33)</f>
        <v>0.61244466352551064</v>
      </c>
      <c r="O33" s="112">
        <f>IF(RES_hhdet_in_tes!O33=0,"",RES_hhdet_in_tes!O33/RES_hhdet_in_fec!O33)</f>
        <v>0.63957308342604802</v>
      </c>
      <c r="P33" s="112" t="str">
        <f>IF(RES_hhdet_in_tes!P33=0,"",RES_hhdet_in_tes!P33/RES_hhdet_in_fec!P33)</f>
        <v/>
      </c>
      <c r="Q33" s="112">
        <f>IF(RES_hhdet_in_tes!Q33=0,"",RES_hhdet_in_tes!Q33/RES_hhdet_in_fec!Q33)</f>
        <v>0.70263996496317349</v>
      </c>
      <c r="R33" s="112">
        <f>IF(RES_hhdet_in_tes!R33=0,"",RES_hhdet_in_tes!R33/RES_hhdet_in_fec!R33)</f>
        <v>0.72289447993758371</v>
      </c>
      <c r="S33" s="112">
        <f>IF(RES_hhdet_in_tes!S33=0,"",RES_hhdet_in_tes!S33/RES_hhdet_in_fec!S33)</f>
        <v>0.74241246709476472</v>
      </c>
      <c r="T33" s="112">
        <f>IF(RES_hhdet_in_tes!T33=0,"",RES_hhdet_in_tes!T33/RES_hhdet_in_fec!T33)</f>
        <v>0.76008913470879902</v>
      </c>
      <c r="U33" s="112">
        <f>IF(RES_hhdet_in_tes!U33=0,"",RES_hhdet_in_tes!U33/RES_hhdet_in_fec!U33)</f>
        <v>0.77481969105383119</v>
      </c>
      <c r="V33" s="112">
        <f>IF(RES_hhdet_in_tes!V33=0,"",RES_hhdet_in_tes!V33/RES_hhdet_in_fec!V33)</f>
        <v>0.7854993444039795</v>
      </c>
      <c r="W33" s="112">
        <f>IF(RES_hhdet_in_tes!W33=0,"",RES_hhdet_in_tes!W33/RES_hhdet_in_fec!W33)</f>
        <v>0.79052292651177902</v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>
        <f>IF(RES_hhdet_in_tes!D34=0,"",RES_hhdet_in_tes!D34/RES_hhdet_in_fec!D34)</f>
        <v>1</v>
      </c>
      <c r="E34" s="113">
        <f>IF(RES_hhdet_in_tes!E34=0,"",RES_hhdet_in_tes!E34/RES_hhdet_in_fec!E34)</f>
        <v>1</v>
      </c>
      <c r="F34" s="113">
        <f>IF(RES_hhdet_in_tes!F34=0,"",RES_hhdet_in_tes!F34/RES_hhdet_in_fec!F34)</f>
        <v>1</v>
      </c>
      <c r="G34" s="113">
        <f>IF(RES_hhdet_in_tes!G34=0,"",RES_hhdet_in_tes!G34/RES_hhdet_in_fec!G34)</f>
        <v>1</v>
      </c>
      <c r="H34" s="113">
        <f>IF(RES_hhdet_in_tes!H34=0,"",RES_hhdet_in_tes!H34/RES_hhdet_in_fec!H34)</f>
        <v>1</v>
      </c>
      <c r="I34" s="113">
        <f>IF(RES_hhdet_in_tes!I34=0,"",RES_hhdet_in_tes!I34/RES_hhdet_in_fec!I34)</f>
        <v>1</v>
      </c>
      <c r="J34" s="113">
        <f>IF(RES_hhdet_in_tes!J34=0,"",RES_hhdet_in_tes!J34/RES_hhdet_in_fec!J34)</f>
        <v>1</v>
      </c>
      <c r="K34" s="113">
        <f>IF(RES_hhdet_in_tes!K34=0,"",RES_hhdet_in_tes!K34/RES_hhdet_in_fec!K34)</f>
        <v>1</v>
      </c>
      <c r="L34" s="113">
        <f>IF(RES_hhdet_in_tes!L34=0,"",RES_hhdet_in_tes!L34/RES_hhdet_in_fec!L34)</f>
        <v>1</v>
      </c>
      <c r="M34" s="113">
        <f>IF(RES_hhdet_in_tes!M34=0,"",RES_hhdet_in_tes!M34/RES_hhdet_in_fec!M34)</f>
        <v>1</v>
      </c>
      <c r="N34" s="113">
        <f>IF(RES_hhdet_in_tes!N34=0,"",RES_hhdet_in_tes!N34/RES_hhdet_in_fec!N34)</f>
        <v>1</v>
      </c>
      <c r="O34" s="113">
        <f>IF(RES_hhdet_in_tes!O34=0,"",RES_hhdet_in_tes!O34/RES_hhdet_in_fec!O34)</f>
        <v>1</v>
      </c>
      <c r="P34" s="113" t="str">
        <f>IF(RES_hhdet_in_tes!P34=0,"",RES_hhdet_in_tes!P34/RES_hhdet_in_fec!P34)</f>
        <v/>
      </c>
      <c r="Q34" s="113">
        <f>IF(RES_hhdet_in_tes!Q34=0,"",RES_hhdet_in_tes!Q34/RES_hhdet_in_fec!Q34)</f>
        <v>1</v>
      </c>
      <c r="R34" s="113">
        <f>IF(RES_hhdet_in_tes!R34=0,"",RES_hhdet_in_tes!R34/RES_hhdet_in_fec!R34)</f>
        <v>1</v>
      </c>
      <c r="S34" s="113">
        <f>IF(RES_hhdet_in_tes!S34=0,"",RES_hhdet_in_tes!S34/RES_hhdet_in_fec!S34)</f>
        <v>1</v>
      </c>
      <c r="T34" s="113">
        <f>IF(RES_hhdet_in_tes!T34=0,"",RES_hhdet_in_tes!T34/RES_hhdet_in_fec!T34)</f>
        <v>1</v>
      </c>
      <c r="U34" s="113">
        <f>IF(RES_hhdet_in_tes!U34=0,"",RES_hhdet_in_tes!U34/RES_hhdet_in_fec!U34)</f>
        <v>1</v>
      </c>
      <c r="V34" s="113">
        <f>IF(RES_hhdet_in_tes!V34=0,"",RES_hhdet_in_tes!V34/RES_hhdet_in_fec!V34)</f>
        <v>1</v>
      </c>
      <c r="W34" s="113">
        <f>IF(RES_hhdet_in_tes!W34=0,"",RES_hhdet_in_tes!W34/RES_hhdet_in_fec!W34)</f>
        <v>1</v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>
        <f>IF(RES_hhdet_in_tes!D35=0,"",RES_hhdet_in_tes!D35/RES_hhdet_in_fec!D35)</f>
        <v>0.62423794411855016</v>
      </c>
      <c r="E35" s="112">
        <f>IF(RES_hhdet_in_tes!E35=0,"",RES_hhdet_in_tes!E35/RES_hhdet_in_fec!E35)</f>
        <v>0.625888276690718</v>
      </c>
      <c r="F35" s="112">
        <f>IF(RES_hhdet_in_tes!F35=0,"",RES_hhdet_in_tes!F35/RES_hhdet_in_fec!F35)</f>
        <v>0.62755446221469346</v>
      </c>
      <c r="G35" s="112">
        <f>IF(RES_hhdet_in_tes!G35=0,"",RES_hhdet_in_tes!G35/RES_hhdet_in_fec!G35)</f>
        <v>0.62933014220044081</v>
      </c>
      <c r="H35" s="112">
        <f>IF(RES_hhdet_in_tes!H35=0,"",RES_hhdet_in_tes!H35/RES_hhdet_in_fec!H35)</f>
        <v>0.63120482069370143</v>
      </c>
      <c r="I35" s="112">
        <f>IF(RES_hhdet_in_tes!I35=0,"",RES_hhdet_in_tes!I35/RES_hhdet_in_fec!I35)</f>
        <v>0.63320288605969743</v>
      </c>
      <c r="J35" s="112">
        <f>IF(RES_hhdet_in_tes!J35=0,"",RES_hhdet_in_tes!J35/RES_hhdet_in_fec!J35)</f>
        <v>0.6354219610320152</v>
      </c>
      <c r="K35" s="112">
        <f>IF(RES_hhdet_in_tes!K35=0,"",RES_hhdet_in_tes!K35/RES_hhdet_in_fec!K35)</f>
        <v>0.63794855890618374</v>
      </c>
      <c r="L35" s="112">
        <f>IF(RES_hhdet_in_tes!L35=0,"",RES_hhdet_in_tes!L35/RES_hhdet_in_fec!L35)</f>
        <v>0.64081295823276885</v>
      </c>
      <c r="M35" s="112">
        <f>IF(RES_hhdet_in_tes!M35=0,"",RES_hhdet_in_tes!M35/RES_hhdet_in_fec!M35)</f>
        <v>0.64599993509193865</v>
      </c>
      <c r="N35" s="112">
        <f>IF(RES_hhdet_in_tes!N35=0,"",RES_hhdet_in_tes!N35/RES_hhdet_in_fec!N35)</f>
        <v>0.65438157027361854</v>
      </c>
      <c r="O35" s="112">
        <f>IF(RES_hhdet_in_tes!O35=0,"",RES_hhdet_in_tes!O35/RES_hhdet_in_fec!O35)</f>
        <v>0.6670762056547429</v>
      </c>
      <c r="P35" s="112" t="str">
        <f>IF(RES_hhdet_in_tes!P35=0,"",RES_hhdet_in_tes!P35/RES_hhdet_in_fec!P35)</f>
        <v/>
      </c>
      <c r="Q35" s="112">
        <f>IF(RES_hhdet_in_tes!Q35=0,"",RES_hhdet_in_tes!Q35/RES_hhdet_in_fec!Q35)</f>
        <v>0.69979459162497226</v>
      </c>
      <c r="R35" s="112">
        <f>IF(RES_hhdet_in_tes!R35=0,"",RES_hhdet_in_tes!R35/RES_hhdet_in_fec!R35)</f>
        <v>0.71141073244502284</v>
      </c>
      <c r="S35" s="112">
        <f>IF(RES_hhdet_in_tes!S35=0,"",RES_hhdet_in_tes!S35/RES_hhdet_in_fec!S35)</f>
        <v>0.72291235575720536</v>
      </c>
      <c r="T35" s="112">
        <f>IF(RES_hhdet_in_tes!T35=0,"",RES_hhdet_in_tes!T35/RES_hhdet_in_fec!T35)</f>
        <v>0.73405829388575039</v>
      </c>
      <c r="U35" s="112">
        <f>IF(RES_hhdet_in_tes!U35=0,"",RES_hhdet_in_tes!U35/RES_hhdet_in_fec!U35)</f>
        <v>0.7445284726018363</v>
      </c>
      <c r="V35" s="112">
        <f>IF(RES_hhdet_in_tes!V35=0,"",RES_hhdet_in_tes!V35/RES_hhdet_in_fec!V35)</f>
        <v>0.75383183395305586</v>
      </c>
      <c r="W35" s="112">
        <f>IF(RES_hhdet_in_tes!W35=0,"",RES_hhdet_in_tes!W35/RES_hhdet_in_fec!W35)</f>
        <v>0.76115537789363252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>
        <f>IF(RES_hhdet_in_tes!D36=0,"",RES_hhdet_in_tes!D36/RES_hhdet_in_fec!D36)</f>
        <v>0.94783929214063833</v>
      </c>
      <c r="E36" s="113">
        <f>IF(RES_hhdet_in_tes!E36=0,"",RES_hhdet_in_tes!E36/RES_hhdet_in_fec!E36)</f>
        <v>0.96663243541689015</v>
      </c>
      <c r="F36" s="113">
        <f>IF(RES_hhdet_in_tes!F36=0,"",RES_hhdet_in_tes!F36/RES_hhdet_in_fec!F36)</f>
        <v>0.95580673704540098</v>
      </c>
      <c r="G36" s="113">
        <f>IF(RES_hhdet_in_tes!G36=0,"",RES_hhdet_in_tes!G36/RES_hhdet_in_fec!G36)</f>
        <v>0.95618907163839706</v>
      </c>
      <c r="H36" s="113">
        <f>IF(RES_hhdet_in_tes!H36=0,"",RES_hhdet_in_tes!H36/RES_hhdet_in_fec!H36)</f>
        <v>0.94215545186369087</v>
      </c>
      <c r="I36" s="113">
        <f>IF(RES_hhdet_in_tes!I36=0,"",RES_hhdet_in_tes!I36/RES_hhdet_in_fec!I36)</f>
        <v>0.95066597759737859</v>
      </c>
      <c r="J36" s="113">
        <f>IF(RES_hhdet_in_tes!J36=0,"",RES_hhdet_in_tes!J36/RES_hhdet_in_fec!J36)</f>
        <v>0.95353876430962392</v>
      </c>
      <c r="K36" s="113">
        <f>IF(RES_hhdet_in_tes!K36=0,"",RES_hhdet_in_tes!K36/RES_hhdet_in_fec!K36)</f>
        <v>0.95619865989433717</v>
      </c>
      <c r="L36" s="113">
        <f>IF(RES_hhdet_in_tes!L36=0,"",RES_hhdet_in_tes!L36/RES_hhdet_in_fec!L36)</f>
        <v>0.95789955549321659</v>
      </c>
      <c r="M36" s="113">
        <f>IF(RES_hhdet_in_tes!M36=0,"",RES_hhdet_in_tes!M36/RES_hhdet_in_fec!M36)</f>
        <v>0.9426371005864741</v>
      </c>
      <c r="N36" s="113">
        <f>IF(RES_hhdet_in_tes!N36=0,"",RES_hhdet_in_tes!N36/RES_hhdet_in_fec!N36)</f>
        <v>0.95937934191720275</v>
      </c>
      <c r="O36" s="113">
        <f>IF(RES_hhdet_in_tes!O36=0,"",RES_hhdet_in_tes!O36/RES_hhdet_in_fec!O36)</f>
        <v>0.97396535073426027</v>
      </c>
      <c r="P36" s="113" t="str">
        <f>IF(RES_hhdet_in_tes!P36=0,"",RES_hhdet_in_tes!P36/RES_hhdet_in_fec!P36)</f>
        <v/>
      </c>
      <c r="Q36" s="113">
        <f>IF(RES_hhdet_in_tes!Q36=0,"",RES_hhdet_in_tes!Q36/RES_hhdet_in_fec!Q36)</f>
        <v>0.98772530270778713</v>
      </c>
      <c r="R36" s="113">
        <f>IF(RES_hhdet_in_tes!R36=0,"",RES_hhdet_in_tes!R36/RES_hhdet_in_fec!R36)</f>
        <v>0.98381613906755916</v>
      </c>
      <c r="S36" s="113">
        <f>IF(RES_hhdet_in_tes!S36=0,"",RES_hhdet_in_tes!S36/RES_hhdet_in_fec!S36)</f>
        <v>0.97458487055467247</v>
      </c>
      <c r="T36" s="113">
        <f>IF(RES_hhdet_in_tes!T36=0,"",RES_hhdet_in_tes!T36/RES_hhdet_in_fec!T36)</f>
        <v>0.97294488089653286</v>
      </c>
      <c r="U36" s="113">
        <f>IF(RES_hhdet_in_tes!U36=0,"",RES_hhdet_in_tes!U36/RES_hhdet_in_fec!U36)</f>
        <v>0.96811904357257761</v>
      </c>
      <c r="V36" s="113">
        <f>IF(RES_hhdet_in_tes!V36=0,"",RES_hhdet_in_tes!V36/RES_hhdet_in_fec!V36)</f>
        <v>0.97476982510315935</v>
      </c>
      <c r="W36" s="113">
        <f>IF(RES_hhdet_in_tes!W36=0,"",RES_hhdet_in_tes!W36/RES_hhdet_in_fec!W36)</f>
        <v>0.98020286959164038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>
        <f>IF(RES_hhdet_in_tes!D37=0,"",RES_hhdet_in_tes!D37/RES_hhdet_in_fec!D37)</f>
        <v>0.62423794411855016</v>
      </c>
      <c r="E37" s="111">
        <f>IF(RES_hhdet_in_tes!E37=0,"",RES_hhdet_in_tes!E37/RES_hhdet_in_fec!E37)</f>
        <v>0.625888276690718</v>
      </c>
      <c r="F37" s="111">
        <f>IF(RES_hhdet_in_tes!F37=0,"",RES_hhdet_in_tes!F37/RES_hhdet_in_fec!F37)</f>
        <v>0.62755446221469346</v>
      </c>
      <c r="G37" s="111">
        <f>IF(RES_hhdet_in_tes!G37=0,"",RES_hhdet_in_tes!G37/RES_hhdet_in_fec!G37)</f>
        <v>0.62933014220044081</v>
      </c>
      <c r="H37" s="111">
        <f>IF(RES_hhdet_in_tes!H37=0,"",RES_hhdet_in_tes!H37/RES_hhdet_in_fec!H37)</f>
        <v>0.63120482069370143</v>
      </c>
      <c r="I37" s="111">
        <f>IF(RES_hhdet_in_tes!I37=0,"",RES_hhdet_in_tes!I37/RES_hhdet_in_fec!I37)</f>
        <v>0.63320288605969743</v>
      </c>
      <c r="J37" s="111">
        <f>IF(RES_hhdet_in_tes!J37=0,"",RES_hhdet_in_tes!J37/RES_hhdet_in_fec!J37)</f>
        <v>0.6354219610320152</v>
      </c>
      <c r="K37" s="111">
        <f>IF(RES_hhdet_in_tes!K37=0,"",RES_hhdet_in_tes!K37/RES_hhdet_in_fec!K37)</f>
        <v>0.63794855890618374</v>
      </c>
      <c r="L37" s="111">
        <f>IF(RES_hhdet_in_tes!L37=0,"",RES_hhdet_in_tes!L37/RES_hhdet_in_fec!L37)</f>
        <v>0.64081295823276885</v>
      </c>
      <c r="M37" s="111">
        <f>IF(RES_hhdet_in_tes!M37=0,"",RES_hhdet_in_tes!M37/RES_hhdet_in_fec!M37)</f>
        <v>0.64599993509193865</v>
      </c>
      <c r="N37" s="111">
        <f>IF(RES_hhdet_in_tes!N37=0,"",RES_hhdet_in_tes!N37/RES_hhdet_in_fec!N37)</f>
        <v>0.65438157027361854</v>
      </c>
      <c r="O37" s="111">
        <f>IF(RES_hhdet_in_tes!O37=0,"",RES_hhdet_in_tes!O37/RES_hhdet_in_fec!O37)</f>
        <v>0.6670762056547429</v>
      </c>
      <c r="P37" s="111" t="str">
        <f>IF(RES_hhdet_in_tes!P37=0,"",RES_hhdet_in_tes!P37/RES_hhdet_in_fec!P37)</f>
        <v/>
      </c>
      <c r="Q37" s="111">
        <f>IF(RES_hhdet_in_tes!Q37=0,"",RES_hhdet_in_tes!Q37/RES_hhdet_in_fec!Q37)</f>
        <v>0.69979459162497226</v>
      </c>
      <c r="R37" s="111">
        <f>IF(RES_hhdet_in_tes!R37=0,"",RES_hhdet_in_tes!R37/RES_hhdet_in_fec!R37)</f>
        <v>0.71141073244502284</v>
      </c>
      <c r="S37" s="111">
        <f>IF(RES_hhdet_in_tes!S37=0,"",RES_hhdet_in_tes!S37/RES_hhdet_in_fec!S37)</f>
        <v>0.72291235575720536</v>
      </c>
      <c r="T37" s="111">
        <f>IF(RES_hhdet_in_tes!T37=0,"",RES_hhdet_in_tes!T37/RES_hhdet_in_fec!T37)</f>
        <v>0.73405829388575028</v>
      </c>
      <c r="U37" s="111">
        <f>IF(RES_hhdet_in_tes!U37=0,"",RES_hhdet_in_tes!U37/RES_hhdet_in_fec!U37)</f>
        <v>0.7445284726018363</v>
      </c>
      <c r="V37" s="111">
        <f>IF(RES_hhdet_in_tes!V37=0,"",RES_hhdet_in_tes!V37/RES_hhdet_in_fec!V37)</f>
        <v>0.75383183395305586</v>
      </c>
      <c r="W37" s="111">
        <f>IF(RES_hhdet_in_tes!W37=0,"",RES_hhdet_in_tes!W37/RES_hhdet_in_fec!W37)</f>
        <v>0.76115537789363252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 t="str">
        <f>IF(RES_hhdet_in_tes!P38=0,"",RES_hhdet_in_tes!P38/RES_hhdet_in_fec!P38)</f>
        <v/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>
        <f>IF(RES_hhdet_in_tes!D39=0,"",RES_hhdet_in_tes!D39/RES_hhdet_in_fec!D39)</f>
        <v>0.68708249873597727</v>
      </c>
      <c r="E39" s="124">
        <f>IF(RES_hhdet_in_tes!E39=0,"",RES_hhdet_in_tes!E39/RES_hhdet_in_fec!E39)</f>
        <v>0.69021207908983284</v>
      </c>
      <c r="F39" s="124">
        <f>IF(RES_hhdet_in_tes!F39=0,"",RES_hhdet_in_tes!F39/RES_hhdet_in_fec!F39)</f>
        <v>0.69057699590357802</v>
      </c>
      <c r="G39" s="124">
        <f>IF(RES_hhdet_in_tes!G39=0,"",RES_hhdet_in_tes!G39/RES_hhdet_in_fec!G39)</f>
        <v>0.69845015658013077</v>
      </c>
      <c r="H39" s="124">
        <f>IF(RES_hhdet_in_tes!H39=0,"",RES_hhdet_in_tes!H39/RES_hhdet_in_fec!H39)</f>
        <v>0.71069457002110403</v>
      </c>
      <c r="I39" s="124">
        <f>IF(RES_hhdet_in_tes!I39=0,"",RES_hhdet_in_tes!I39/RES_hhdet_in_fec!I39)</f>
        <v>0.70956621932632213</v>
      </c>
      <c r="J39" s="124">
        <f>IF(RES_hhdet_in_tes!J39=0,"",RES_hhdet_in_tes!J39/RES_hhdet_in_fec!J39)</f>
        <v>0.71095613386418244</v>
      </c>
      <c r="K39" s="124">
        <f>IF(RES_hhdet_in_tes!K39=0,"",RES_hhdet_in_tes!K39/RES_hhdet_in_fec!K39)</f>
        <v>0.70495632348693815</v>
      </c>
      <c r="L39" s="124">
        <f>IF(RES_hhdet_in_tes!L39=0,"",RES_hhdet_in_tes!L39/RES_hhdet_in_fec!L39)</f>
        <v>0.70469592510140344</v>
      </c>
      <c r="M39" s="124">
        <f>IF(RES_hhdet_in_tes!M39=0,"",RES_hhdet_in_tes!M39/RES_hhdet_in_fec!M39)</f>
        <v>0.70350768702255573</v>
      </c>
      <c r="N39" s="124">
        <f>IF(RES_hhdet_in_tes!N39=0,"",RES_hhdet_in_tes!N39/RES_hhdet_in_fec!N39)</f>
        <v>0.71239896782243806</v>
      </c>
      <c r="O39" s="124">
        <f>IF(RES_hhdet_in_tes!O39=0,"",RES_hhdet_in_tes!O39/RES_hhdet_in_fec!O39)</f>
        <v>0.71681344564514726</v>
      </c>
      <c r="P39" s="124" t="str">
        <f>IF(RES_hhdet_in_tes!P39=0,"",RES_hhdet_in_tes!P39/RES_hhdet_in_fec!P39)</f>
        <v/>
      </c>
      <c r="Q39" s="124">
        <f>IF(RES_hhdet_in_tes!Q39=0,"",RES_hhdet_in_tes!Q39/RES_hhdet_in_fec!Q39)</f>
        <v>0.73894595294001753</v>
      </c>
      <c r="R39" s="124">
        <f>IF(RES_hhdet_in_tes!R39=0,"",RES_hhdet_in_tes!R39/RES_hhdet_in_fec!R39)</f>
        <v>0.74048247412984702</v>
      </c>
      <c r="S39" s="124">
        <f>IF(RES_hhdet_in_tes!S39=0,"",RES_hhdet_in_tes!S39/RES_hhdet_in_fec!S39)</f>
        <v>0.74943872916737242</v>
      </c>
      <c r="T39" s="124">
        <f>IF(RES_hhdet_in_tes!T39=0,"",RES_hhdet_in_tes!T39/RES_hhdet_in_fec!T39)</f>
        <v>0.77367756212166394</v>
      </c>
      <c r="U39" s="124">
        <f>IF(RES_hhdet_in_tes!U39=0,"",RES_hhdet_in_tes!U39/RES_hhdet_in_fec!U39)</f>
        <v>0.79786177615061527</v>
      </c>
      <c r="V39" s="124">
        <f>IF(RES_hhdet_in_tes!V39=0,"",RES_hhdet_in_tes!V39/RES_hhdet_in_fec!V39)</f>
        <v>0.81349865203060012</v>
      </c>
      <c r="W39" s="124">
        <f>IF(RES_hhdet_in_tes!W39=0,"",RES_hhdet_in_tes!W39/RES_hhdet_in_fec!W39)</f>
        <v>0.80328028969348031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>
        <f>IF(RES_hhdet_in_tes!D40=0,"",RES_hhdet_in_tes!D40/RES_hhdet_in_fec!D40)</f>
        <v>0.5771284597424754</v>
      </c>
      <c r="E40" s="111">
        <f>IF(RES_hhdet_in_tes!E40=0,"",RES_hhdet_in_tes!E40/RES_hhdet_in_fec!E40)</f>
        <v>0.57814953365107757</v>
      </c>
      <c r="F40" s="111">
        <f>IF(RES_hhdet_in_tes!F40=0,"",RES_hhdet_in_tes!F40/RES_hhdet_in_fec!F40)</f>
        <v>0.57916861579879741</v>
      </c>
      <c r="G40" s="111">
        <f>IF(RES_hhdet_in_tes!G40=0,"",RES_hhdet_in_tes!G40/RES_hhdet_in_fec!G40)</f>
        <v>0.58017424645264293</v>
      </c>
      <c r="H40" s="111">
        <f>IF(RES_hhdet_in_tes!H40=0,"",RES_hhdet_in_tes!H40/RES_hhdet_in_fec!H40)</f>
        <v>0.58116782813804246</v>
      </c>
      <c r="I40" s="111">
        <f>IF(RES_hhdet_in_tes!I40=0,"",RES_hhdet_in_tes!I40/RES_hhdet_in_fec!I40)</f>
        <v>0.58214653717645148</v>
      </c>
      <c r="J40" s="111">
        <f>IF(RES_hhdet_in_tes!J40=0,"",RES_hhdet_in_tes!J40/RES_hhdet_in_fec!J40)</f>
        <v>0.58309880595354446</v>
      </c>
      <c r="K40" s="111">
        <f>IF(RES_hhdet_in_tes!K40=0,"",RES_hhdet_in_tes!K40/RES_hhdet_in_fec!K40)</f>
        <v>0.58401479895449926</v>
      </c>
      <c r="L40" s="111">
        <f>IF(RES_hhdet_in_tes!L40=0,"",RES_hhdet_in_tes!L40/RES_hhdet_in_fec!L40)</f>
        <v>0.5848918847758654</v>
      </c>
      <c r="M40" s="111">
        <f>IF(RES_hhdet_in_tes!M40=0,"",RES_hhdet_in_tes!M40/RES_hhdet_in_fec!M40)</f>
        <v>0.58536387307159532</v>
      </c>
      <c r="N40" s="111">
        <f>IF(RES_hhdet_in_tes!N40=0,"",RES_hhdet_in_tes!N40/RES_hhdet_in_fec!N40)</f>
        <v>0.58536387307159532</v>
      </c>
      <c r="O40" s="111">
        <f>IF(RES_hhdet_in_tes!O40=0,"",RES_hhdet_in_tes!O40/RES_hhdet_in_fec!O40)</f>
        <v>0.58536387307159532</v>
      </c>
      <c r="P40" s="111" t="str">
        <f>IF(RES_hhdet_in_tes!P40=0,"",RES_hhdet_in_tes!P40/RES_hhdet_in_fec!P40)</f>
        <v/>
      </c>
      <c r="Q40" s="111">
        <f>IF(RES_hhdet_in_tes!Q40=0,"",RES_hhdet_in_tes!Q40/RES_hhdet_in_fec!Q40)</f>
        <v>0.58536387307159532</v>
      </c>
      <c r="R40" s="111">
        <f>IF(RES_hhdet_in_tes!R40=0,"",RES_hhdet_in_tes!R40/RES_hhdet_in_fec!R40)</f>
        <v>0.58834575280914259</v>
      </c>
      <c r="S40" s="111">
        <f>IF(RES_hhdet_in_tes!S40=0,"",RES_hhdet_in_tes!S40/RES_hhdet_in_fec!S40)</f>
        <v>0.59322180179730355</v>
      </c>
      <c r="T40" s="111">
        <f>IF(RES_hhdet_in_tes!T40=0,"",RES_hhdet_in_tes!T40/RES_hhdet_in_fec!T40)</f>
        <v>0.59891052561682034</v>
      </c>
      <c r="U40" s="111">
        <f>IF(RES_hhdet_in_tes!U40=0,"",RES_hhdet_in_tes!U40/RES_hhdet_in_fec!U40)</f>
        <v>0.60480241814417823</v>
      </c>
      <c r="V40" s="111">
        <f>IF(RES_hhdet_in_tes!V40=0,"",RES_hhdet_in_tes!V40/RES_hhdet_in_fec!V40)</f>
        <v>0.61028797325585626</v>
      </c>
      <c r="W40" s="111">
        <f>IF(RES_hhdet_in_tes!W40=0,"",RES_hhdet_in_tes!W40/RES_hhdet_in_fec!W40)</f>
        <v>0.61536719095185188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>
        <f>IF(RES_hhdet_in_tes!D41=0,"",RES_hhdet_in_tes!D41/RES_hhdet_in_fec!D41)</f>
        <v>0.74407364854826297</v>
      </c>
      <c r="E41" s="45">
        <f>IF(RES_hhdet_in_tes!E41=0,"",RES_hhdet_in_tes!E41/RES_hhdet_in_fec!E41)</f>
        <v>0.7456818894300975</v>
      </c>
      <c r="F41" s="45">
        <f>IF(RES_hhdet_in_tes!F41=0,"",RES_hhdet_in_tes!F41/RES_hhdet_in_fec!F41)</f>
        <v>0.74729795052789982</v>
      </c>
      <c r="G41" s="45">
        <f>IF(RES_hhdet_in_tes!G41=0,"",RES_hhdet_in_tes!G41/RES_hhdet_in_fec!G41)</f>
        <v>0.74896682599117848</v>
      </c>
      <c r="H41" s="45">
        <f>IF(RES_hhdet_in_tes!H41=0,"",RES_hhdet_in_tes!H41/RES_hhdet_in_fec!H41)</f>
        <v>0.75068300910884134</v>
      </c>
      <c r="I41" s="45">
        <f>IF(RES_hhdet_in_tes!I41=0,"",RES_hhdet_in_tes!I41/RES_hhdet_in_fec!I41)</f>
        <v>0.7524575864406422</v>
      </c>
      <c r="J41" s="45">
        <f>IF(RES_hhdet_in_tes!J41=0,"",RES_hhdet_in_tes!J41/RES_hhdet_in_fec!J41)</f>
        <v>0.75433597570868882</v>
      </c>
      <c r="K41" s="45">
        <f>IF(RES_hhdet_in_tes!K41=0,"",RES_hhdet_in_tes!K41/RES_hhdet_in_fec!K41)</f>
        <v>0.75635679392305355</v>
      </c>
      <c r="L41" s="45">
        <f>IF(RES_hhdet_in_tes!L41=0,"",RES_hhdet_in_tes!L41/RES_hhdet_in_fec!L41)</f>
        <v>0.75853037271714807</v>
      </c>
      <c r="M41" s="45">
        <f>IF(RES_hhdet_in_tes!M41=0,"",RES_hhdet_in_tes!M41/RES_hhdet_in_fec!M41)</f>
        <v>0.76148759680790479</v>
      </c>
      <c r="N41" s="45">
        <f>IF(RES_hhdet_in_tes!N41=0,"",RES_hhdet_in_tes!N41/RES_hhdet_in_fec!N41)</f>
        <v>0.76540735588810171</v>
      </c>
      <c r="O41" s="45">
        <f>IF(RES_hhdet_in_tes!O41=0,"",RES_hhdet_in_tes!O41/RES_hhdet_in_fec!O41)</f>
        <v>0.77072461652017688</v>
      </c>
      <c r="P41" s="45" t="str">
        <f>IF(RES_hhdet_in_tes!P41=0,"",RES_hhdet_in_tes!P41/RES_hhdet_in_fec!P41)</f>
        <v/>
      </c>
      <c r="Q41" s="45">
        <f>IF(RES_hhdet_in_tes!Q41=0,"",RES_hhdet_in_tes!Q41/RES_hhdet_in_fec!Q41)</f>
        <v>0.78661670040121956</v>
      </c>
      <c r="R41" s="45">
        <f>IF(RES_hhdet_in_tes!R41=0,"",RES_hhdet_in_tes!R41/RES_hhdet_in_fec!R41)</f>
        <v>0.79879026270052234</v>
      </c>
      <c r="S41" s="45">
        <f>IF(RES_hhdet_in_tes!S41=0,"",RES_hhdet_in_tes!S41/RES_hhdet_in_fec!S41)</f>
        <v>0.8139840070637504</v>
      </c>
      <c r="T41" s="45">
        <f>IF(RES_hhdet_in_tes!T41=0,"",RES_hhdet_in_tes!T41/RES_hhdet_in_fec!T41)</f>
        <v>0.83031974641894879</v>
      </c>
      <c r="U41" s="45">
        <f>IF(RES_hhdet_in_tes!U41=0,"",RES_hhdet_in_tes!U41/RES_hhdet_in_fec!U41)</f>
        <v>0.8459192936942086</v>
      </c>
      <c r="V41" s="45">
        <f>IF(RES_hhdet_in_tes!V41=0,"",RES_hhdet_in_tes!V41/RES_hhdet_in_fec!V41)</f>
        <v>0.85890446181760027</v>
      </c>
      <c r="W41" s="45">
        <f>IF(RES_hhdet_in_tes!W41=0,"",RES_hhdet_in_tes!W41/RES_hhdet_in_fec!W41)</f>
        <v>0.86861550424551737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0.54676906634567857</v>
      </c>
      <c r="D43" s="119">
        <f>IF(RES_hhdet_in_tes!D43=0,"",RES_hhdet_in_tes!D43/RES_hhdet_in_fec!D43)</f>
        <v>0.5452760177870849</v>
      </c>
      <c r="E43" s="119">
        <f>IF(RES_hhdet_in_tes!E43=0,"",RES_hhdet_in_tes!E43/RES_hhdet_in_fec!E43)</f>
        <v>0.55758756687689137</v>
      </c>
      <c r="F43" s="119">
        <f>IF(RES_hhdet_in_tes!F43=0,"",RES_hhdet_in_tes!F43/RES_hhdet_in_fec!F43)</f>
        <v>0.56132052216813211</v>
      </c>
      <c r="G43" s="119">
        <f>IF(RES_hhdet_in_tes!G43=0,"",RES_hhdet_in_tes!G43/RES_hhdet_in_fec!G43)</f>
        <v>0.58024764193940559</v>
      </c>
      <c r="H43" s="119">
        <f>IF(RES_hhdet_in_tes!H43=0,"",RES_hhdet_in_tes!H43/RES_hhdet_in_fec!H43)</f>
        <v>0.56949100216997928</v>
      </c>
      <c r="I43" s="119">
        <f>IF(RES_hhdet_in_tes!I43=0,"",RES_hhdet_in_tes!I43/RES_hhdet_in_fec!I43)</f>
        <v>0.57697617195599238</v>
      </c>
      <c r="J43" s="119">
        <f>IF(RES_hhdet_in_tes!J43=0,"",RES_hhdet_in_tes!J43/RES_hhdet_in_fec!J43)</f>
        <v>0.57881980034784752</v>
      </c>
      <c r="K43" s="119">
        <f>IF(RES_hhdet_in_tes!K43=0,"",RES_hhdet_in_tes!K43/RES_hhdet_in_fec!K43)</f>
        <v>0.59502286314087316</v>
      </c>
      <c r="L43" s="119">
        <f>IF(RES_hhdet_in_tes!L43=0,"",RES_hhdet_in_tes!L43/RES_hhdet_in_fec!L43)</f>
        <v>0.60137127382363154</v>
      </c>
      <c r="M43" s="119">
        <f>IF(RES_hhdet_in_tes!M43=0,"",RES_hhdet_in_tes!M43/RES_hhdet_in_fec!M43)</f>
        <v>0.60485007603299534</v>
      </c>
      <c r="N43" s="119">
        <f>IF(RES_hhdet_in_tes!N43=0,"",RES_hhdet_in_tes!N43/RES_hhdet_in_fec!N43)</f>
        <v>0.63729747868486375</v>
      </c>
      <c r="O43" s="119">
        <f>IF(RES_hhdet_in_tes!O43=0,"",RES_hhdet_in_tes!O43/RES_hhdet_in_fec!O43)</f>
        <v>0.64208572572213418</v>
      </c>
      <c r="P43" s="119">
        <f>IF(RES_hhdet_in_tes!P43=0,"",RES_hhdet_in_tes!P43/RES_hhdet_in_fec!P43)</f>
        <v>0.6805210831782923</v>
      </c>
      <c r="Q43" s="119">
        <f>IF(RES_hhdet_in_tes!Q43=0,"",RES_hhdet_in_tes!Q43/RES_hhdet_in_fec!Q43)</f>
        <v>0.69808293073185246</v>
      </c>
      <c r="R43" s="119">
        <f>IF(RES_hhdet_in_tes!R43=0,"",RES_hhdet_in_tes!R43/RES_hhdet_in_fec!R43)</f>
        <v>0.72485290274641967</v>
      </c>
      <c r="S43" s="119">
        <f>IF(RES_hhdet_in_tes!S43=0,"",RES_hhdet_in_tes!S43/RES_hhdet_in_fec!S43)</f>
        <v>0.73310781000098113</v>
      </c>
      <c r="T43" s="119">
        <f>IF(RES_hhdet_in_tes!T43=0,"",RES_hhdet_in_tes!T43/RES_hhdet_in_fec!T43)</f>
        <v>0.74113016216966454</v>
      </c>
      <c r="U43" s="119">
        <f>IF(RES_hhdet_in_tes!U43=0,"",RES_hhdet_in_tes!U43/RES_hhdet_in_fec!U43)</f>
        <v>0.74600898421484341</v>
      </c>
      <c r="V43" s="119">
        <f>IF(RES_hhdet_in_tes!V43=0,"",RES_hhdet_in_tes!V43/RES_hhdet_in_fec!V43)</f>
        <v>0.75231503471144701</v>
      </c>
      <c r="W43" s="119">
        <f>IF(RES_hhdet_in_tes!W43=0,"",RES_hhdet_in_tes!W43/RES_hhdet_in_fec!W43)</f>
        <v>0.7610791561921586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0.4890667267968356</v>
      </c>
      <c r="D44" s="124">
        <f>IF(RES_hhdet_in_tes!D44=0,"",RES_hhdet_in_tes!D44/RES_hhdet_in_fec!D44)</f>
        <v>0.49504969335849475</v>
      </c>
      <c r="E44" s="124">
        <f>IF(RES_hhdet_in_tes!E44=0,"",RES_hhdet_in_tes!E44/RES_hhdet_in_fec!E44)</f>
        <v>0.50108877459726775</v>
      </c>
      <c r="F44" s="124">
        <f>IF(RES_hhdet_in_tes!F44=0,"",RES_hhdet_in_tes!F44/RES_hhdet_in_fec!F44)</f>
        <v>0.50742258022880682</v>
      </c>
      <c r="G44" s="124">
        <f>IF(RES_hhdet_in_tes!G44=0,"",RES_hhdet_in_tes!G44/RES_hhdet_in_fec!G44)</f>
        <v>0.51378673346527781</v>
      </c>
      <c r="H44" s="124">
        <f>IF(RES_hhdet_in_tes!H44=0,"",RES_hhdet_in_tes!H44/RES_hhdet_in_fec!H44)</f>
        <v>0.52027670437820606</v>
      </c>
      <c r="I44" s="124">
        <f>IF(RES_hhdet_in_tes!I44=0,"",RES_hhdet_in_tes!I44/RES_hhdet_in_fec!I44)</f>
        <v>0.5271188139387305</v>
      </c>
      <c r="J44" s="124">
        <f>IF(RES_hhdet_in_tes!J44=0,"",RES_hhdet_in_tes!J44/RES_hhdet_in_fec!J44)</f>
        <v>0.53429370156175893</v>
      </c>
      <c r="K44" s="124">
        <f>IF(RES_hhdet_in_tes!K44=0,"",RES_hhdet_in_tes!K44/RES_hhdet_in_fec!K44)</f>
        <v>0.54198941916887655</v>
      </c>
      <c r="L44" s="124">
        <f>IF(RES_hhdet_in_tes!L44=0,"",RES_hhdet_in_tes!L44/RES_hhdet_in_fec!L44)</f>
        <v>0.55040770434307773</v>
      </c>
      <c r="M44" s="124">
        <f>IF(RES_hhdet_in_tes!M44=0,"",RES_hhdet_in_tes!M44/RES_hhdet_in_fec!M44)</f>
        <v>0.56401252349055286</v>
      </c>
      <c r="N44" s="124">
        <f>IF(RES_hhdet_in_tes!N44=0,"",RES_hhdet_in_tes!N44/RES_hhdet_in_fec!N44)</f>
        <v>0.58391715913915221</v>
      </c>
      <c r="O44" s="124">
        <f>IF(RES_hhdet_in_tes!O44=0,"",RES_hhdet_in_tes!O44/RES_hhdet_in_fec!O44)</f>
        <v>0.6110522942238733</v>
      </c>
      <c r="P44" s="124">
        <f>IF(RES_hhdet_in_tes!P44=0,"",RES_hhdet_in_tes!P44/RES_hhdet_in_fec!P44)</f>
        <v>0.64211078985790826</v>
      </c>
      <c r="Q44" s="124">
        <f>IF(RES_hhdet_in_tes!Q44=0,"",RES_hhdet_in_tes!Q44/RES_hhdet_in_fec!Q44)</f>
        <v>0.66760515032092016</v>
      </c>
      <c r="R44" s="124">
        <f>IF(RES_hhdet_in_tes!R44=0,"",RES_hhdet_in_tes!R44/RES_hhdet_in_fec!R44)</f>
        <v>0.68014831515487661</v>
      </c>
      <c r="S44" s="124">
        <f>IF(RES_hhdet_in_tes!S44=0,"",RES_hhdet_in_tes!S44/RES_hhdet_in_fec!S44)</f>
        <v>0.68905517963608298</v>
      </c>
      <c r="T44" s="124">
        <f>IF(RES_hhdet_in_tes!T44=0,"",RES_hhdet_in_tes!T44/RES_hhdet_in_fec!T44)</f>
        <v>0.69564411020079919</v>
      </c>
      <c r="U44" s="124">
        <f>IF(RES_hhdet_in_tes!U44=0,"",RES_hhdet_in_tes!U44/RES_hhdet_in_fec!U44)</f>
        <v>0.70071786921067003</v>
      </c>
      <c r="V44" s="124">
        <f>IF(RES_hhdet_in_tes!V44=0,"",RES_hhdet_in_tes!V44/RES_hhdet_in_fec!V44)</f>
        <v>0.70516001991535082</v>
      </c>
      <c r="W44" s="124">
        <f>IF(RES_hhdet_in_tes!W44=0,"",RES_hhdet_in_tes!W44/RES_hhdet_in_fec!W44)</f>
        <v>0.70804017425167542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0.48363527487311675</v>
      </c>
      <c r="D45" s="111">
        <f>IF(RES_hhdet_in_tes!D45=0,"",RES_hhdet_in_tes!D45/RES_hhdet_in_fec!D45)</f>
        <v>0.48979262242442867</v>
      </c>
      <c r="E45" s="111">
        <f>IF(RES_hhdet_in_tes!E45=0,"",RES_hhdet_in_tes!E45/RES_hhdet_in_fec!E45)</f>
        <v>0.49616854272665267</v>
      </c>
      <c r="F45" s="111">
        <f>IF(RES_hhdet_in_tes!F45=0,"",RES_hhdet_in_tes!F45/RES_hhdet_in_fec!F45)</f>
        <v>0.50251407576594487</v>
      </c>
      <c r="G45" s="111">
        <f>IF(RES_hhdet_in_tes!G45=0,"",RES_hhdet_in_tes!G45/RES_hhdet_in_fec!G45)</f>
        <v>0.5090459230906158</v>
      </c>
      <c r="H45" s="111">
        <f>IF(RES_hhdet_in_tes!H45=0,"",RES_hhdet_in_tes!H45/RES_hhdet_in_fec!H45)</f>
        <v>0.51573103606425041</v>
      </c>
      <c r="I45" s="111">
        <f>IF(RES_hhdet_in_tes!I45=0,"",RES_hhdet_in_tes!I45/RES_hhdet_in_fec!I45)</f>
        <v>0.52261621936052904</v>
      </c>
      <c r="J45" s="111">
        <f>IF(RES_hhdet_in_tes!J45=0,"",RES_hhdet_in_tes!J45/RES_hhdet_in_fec!J45)</f>
        <v>0.52990832352786399</v>
      </c>
      <c r="K45" s="111">
        <f>IF(RES_hhdet_in_tes!K45=0,"",RES_hhdet_in_tes!K45/RES_hhdet_in_fec!K45)</f>
        <v>0.53777508231557447</v>
      </c>
      <c r="L45" s="111">
        <f>IF(RES_hhdet_in_tes!L45=0,"",RES_hhdet_in_tes!L45/RES_hhdet_in_fec!L45)</f>
        <v>0.54624714226050841</v>
      </c>
      <c r="M45" s="111">
        <f>IF(RES_hhdet_in_tes!M45=0,"",RES_hhdet_in_tes!M45/RES_hhdet_in_fec!M45)</f>
        <v>0.55982794001355207</v>
      </c>
      <c r="N45" s="111">
        <f>IF(RES_hhdet_in_tes!N45=0,"",RES_hhdet_in_tes!N45/RES_hhdet_in_fec!N45)</f>
        <v>0.57983058642221619</v>
      </c>
      <c r="O45" s="111">
        <f>IF(RES_hhdet_in_tes!O45=0,"",RES_hhdet_in_tes!O45/RES_hhdet_in_fec!O45)</f>
        <v>0.60699820624435352</v>
      </c>
      <c r="P45" s="111">
        <f>IF(RES_hhdet_in_tes!P45=0,"",RES_hhdet_in_tes!P45/RES_hhdet_in_fec!P45)</f>
        <v>0.63814214457795759</v>
      </c>
      <c r="Q45" s="111">
        <f>IF(RES_hhdet_in_tes!Q45=0,"",RES_hhdet_in_tes!Q45/RES_hhdet_in_fec!Q45)</f>
        <v>0.66391698533235977</v>
      </c>
      <c r="R45" s="111">
        <f>IF(RES_hhdet_in_tes!R45=0,"",RES_hhdet_in_tes!R45/RES_hhdet_in_fec!R45)</f>
        <v>0.67652419898442473</v>
      </c>
      <c r="S45" s="111">
        <f>IF(RES_hhdet_in_tes!S45=0,"",RES_hhdet_in_tes!S45/RES_hhdet_in_fec!S45)</f>
        <v>0.68554450503879005</v>
      </c>
      <c r="T45" s="111">
        <f>IF(RES_hhdet_in_tes!T45=0,"",RES_hhdet_in_tes!T45/RES_hhdet_in_fec!T45)</f>
        <v>0.69215268944674113</v>
      </c>
      <c r="U45" s="111">
        <f>IF(RES_hhdet_in_tes!U45=0,"",RES_hhdet_in_tes!U45/RES_hhdet_in_fec!U45)</f>
        <v>0.69730017676151435</v>
      </c>
      <c r="V45" s="111">
        <f>IF(RES_hhdet_in_tes!V45=0,"",RES_hhdet_in_tes!V45/RES_hhdet_in_fec!V45)</f>
        <v>0.70176615423772015</v>
      </c>
      <c r="W45" s="111">
        <f>IF(RES_hhdet_in_tes!W45=0,"",RES_hhdet_in_tes!W45/RES_hhdet_in_fec!W45)</f>
        <v>0.70465234678140953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2.1749092952300888</v>
      </c>
      <c r="D47" s="124">
        <f>IF(RES_hhdet_in_tes!D47=0,"",RES_hhdet_in_tes!D47/RES_hhdet_in_fec!D47)</f>
        <v>2.2437958484385896</v>
      </c>
      <c r="E47" s="124">
        <f>IF(RES_hhdet_in_tes!E47=0,"",RES_hhdet_in_tes!E47/RES_hhdet_in_fec!E47)</f>
        <v>2.3134097487889629</v>
      </c>
      <c r="F47" s="124">
        <f>IF(RES_hhdet_in_tes!F47=0,"",RES_hhdet_in_tes!F47/RES_hhdet_in_fec!F47)</f>
        <v>2.3830984124688039</v>
      </c>
      <c r="G47" s="124">
        <f>IF(RES_hhdet_in_tes!G47=0,"",RES_hhdet_in_tes!G47/RES_hhdet_in_fec!G47)</f>
        <v>2.4534492909125314</v>
      </c>
      <c r="H47" s="124">
        <f>IF(RES_hhdet_in_tes!H47=0,"",RES_hhdet_in_tes!H47/RES_hhdet_in_fec!H47)</f>
        <v>2.524386669833945</v>
      </c>
      <c r="I47" s="124">
        <f>IF(RES_hhdet_in_tes!I47=0,"",RES_hhdet_in_tes!I47/RES_hhdet_in_fec!I47)</f>
        <v>2.5960513291249501</v>
      </c>
      <c r="J47" s="124">
        <f>IF(RES_hhdet_in_tes!J47=0,"",RES_hhdet_in_tes!J47/RES_hhdet_in_fec!J47)</f>
        <v>2.6690288494553638</v>
      </c>
      <c r="K47" s="124">
        <f>IF(RES_hhdet_in_tes!K47=0,"",RES_hhdet_in_tes!K47/RES_hhdet_in_fec!K47)</f>
        <v>2.7438115995575814</v>
      </c>
      <c r="L47" s="124">
        <f>IF(RES_hhdet_in_tes!L47=0,"",RES_hhdet_in_tes!L47/RES_hhdet_in_fec!L47)</f>
        <v>2.820521314717559</v>
      </c>
      <c r="M47" s="124">
        <f>IF(RES_hhdet_in_tes!M47=0,"",RES_hhdet_in_tes!M47/RES_hhdet_in_fec!M47)</f>
        <v>2.912143841210534</v>
      </c>
      <c r="N47" s="124">
        <f>IF(RES_hhdet_in_tes!N47=0,"",RES_hhdet_in_tes!N47/RES_hhdet_in_fec!N47)</f>
        <v>3.0229289276417544</v>
      </c>
      <c r="O47" s="124">
        <f>IF(RES_hhdet_in_tes!O47=0,"",RES_hhdet_in_tes!O47/RES_hhdet_in_fec!O47)</f>
        <v>3.1552260382258264</v>
      </c>
      <c r="P47" s="124">
        <f>IF(RES_hhdet_in_tes!P47=0,"",RES_hhdet_in_tes!P47/RES_hhdet_in_fec!P47)</f>
        <v>3.2986994058884784</v>
      </c>
      <c r="Q47" s="124">
        <f>IF(RES_hhdet_in_tes!Q47=0,"",RES_hhdet_in_tes!Q47/RES_hhdet_in_fec!Q47)</f>
        <v>3.4219980631093549</v>
      </c>
      <c r="R47" s="124">
        <f>IF(RES_hhdet_in_tes!R47=0,"",RES_hhdet_in_tes!R47/RES_hhdet_in_fec!R47)</f>
        <v>3.49935048879754</v>
      </c>
      <c r="S47" s="124">
        <f>IF(RES_hhdet_in_tes!S47=0,"",RES_hhdet_in_tes!S47/RES_hhdet_in_fec!S47)</f>
        <v>3.5609192216874197</v>
      </c>
      <c r="T47" s="124">
        <f>IF(RES_hhdet_in_tes!T47=0,"",RES_hhdet_in_tes!T47/RES_hhdet_in_fec!T47)</f>
        <v>3.6123622417630541</v>
      </c>
      <c r="U47" s="124">
        <f>IF(RES_hhdet_in_tes!U47=0,"",RES_hhdet_in_tes!U47/RES_hhdet_in_fec!U47)</f>
        <v>3.6591945118494502</v>
      </c>
      <c r="V47" s="124">
        <f>IF(RES_hhdet_in_tes!V47=0,"",RES_hhdet_in_tes!V47/RES_hhdet_in_fec!V47)</f>
        <v>3.706945134304453</v>
      </c>
      <c r="W47" s="124">
        <f>IF(RES_hhdet_in_tes!W47=0,"",RES_hhdet_in_tes!W47/RES_hhdet_in_fec!W47)</f>
        <v>3.7536936606955194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2.1749092952300888</v>
      </c>
      <c r="D48" s="111">
        <f>IF(RES_hhdet_in_tes!D48=0,"",RES_hhdet_in_tes!D48/RES_hhdet_in_fec!D48)</f>
        <v>2.2437958484385896</v>
      </c>
      <c r="E48" s="111">
        <f>IF(RES_hhdet_in_tes!E48=0,"",RES_hhdet_in_tes!E48/RES_hhdet_in_fec!E48)</f>
        <v>2.3134097487889629</v>
      </c>
      <c r="F48" s="111">
        <f>IF(RES_hhdet_in_tes!F48=0,"",RES_hhdet_in_tes!F48/RES_hhdet_in_fec!F48)</f>
        <v>2.3830984124688039</v>
      </c>
      <c r="G48" s="111">
        <f>IF(RES_hhdet_in_tes!G48=0,"",RES_hhdet_in_tes!G48/RES_hhdet_in_fec!G48)</f>
        <v>2.4534492909125314</v>
      </c>
      <c r="H48" s="111">
        <f>IF(RES_hhdet_in_tes!H48=0,"",RES_hhdet_in_tes!H48/RES_hhdet_in_fec!H48)</f>
        <v>2.524386669833945</v>
      </c>
      <c r="I48" s="111">
        <f>IF(RES_hhdet_in_tes!I48=0,"",RES_hhdet_in_tes!I48/RES_hhdet_in_fec!I48)</f>
        <v>2.5960513291249501</v>
      </c>
      <c r="J48" s="111">
        <f>IF(RES_hhdet_in_tes!J48=0,"",RES_hhdet_in_tes!J48/RES_hhdet_in_fec!J48)</f>
        <v>2.6690288494553638</v>
      </c>
      <c r="K48" s="111">
        <f>IF(RES_hhdet_in_tes!K48=0,"",RES_hhdet_in_tes!K48/RES_hhdet_in_fec!K48)</f>
        <v>2.7438115995575814</v>
      </c>
      <c r="L48" s="111">
        <f>IF(RES_hhdet_in_tes!L48=0,"",RES_hhdet_in_tes!L48/RES_hhdet_in_fec!L48)</f>
        <v>2.820521314717559</v>
      </c>
      <c r="M48" s="111">
        <f>IF(RES_hhdet_in_tes!M48=0,"",RES_hhdet_in_tes!M48/RES_hhdet_in_fec!M48)</f>
        <v>2.912143841210534</v>
      </c>
      <c r="N48" s="111">
        <f>IF(RES_hhdet_in_tes!N48=0,"",RES_hhdet_in_tes!N48/RES_hhdet_in_fec!N48)</f>
        <v>3.0229289276417544</v>
      </c>
      <c r="O48" s="111">
        <f>IF(RES_hhdet_in_tes!O48=0,"",RES_hhdet_in_tes!O48/RES_hhdet_in_fec!O48)</f>
        <v>3.1552260382258264</v>
      </c>
      <c r="P48" s="111">
        <f>IF(RES_hhdet_in_tes!P48=0,"",RES_hhdet_in_tes!P48/RES_hhdet_in_fec!P48)</f>
        <v>3.2986994058884784</v>
      </c>
      <c r="Q48" s="111">
        <f>IF(RES_hhdet_in_tes!Q48=0,"",RES_hhdet_in_tes!Q48/RES_hhdet_in_fec!Q48)</f>
        <v>3.4219980631093549</v>
      </c>
      <c r="R48" s="111">
        <f>IF(RES_hhdet_in_tes!R48=0,"",RES_hhdet_in_tes!R48/RES_hhdet_in_fec!R48)</f>
        <v>3.49935048879754</v>
      </c>
      <c r="S48" s="111">
        <f>IF(RES_hhdet_in_tes!S48=0,"",RES_hhdet_in_tes!S48/RES_hhdet_in_fec!S48)</f>
        <v>3.5609192216874197</v>
      </c>
      <c r="T48" s="111">
        <f>IF(RES_hhdet_in_tes!T48=0,"",RES_hhdet_in_tes!T48/RES_hhdet_in_fec!T48)</f>
        <v>3.6123622417630541</v>
      </c>
      <c r="U48" s="111">
        <f>IF(RES_hhdet_in_tes!U48=0,"",RES_hhdet_in_tes!U48/RES_hhdet_in_fec!U48)</f>
        <v>3.6591945118494502</v>
      </c>
      <c r="V48" s="111">
        <f>IF(RES_hhdet_in_tes!V48=0,"",RES_hhdet_in_tes!V48/RES_hhdet_in_fec!V48)</f>
        <v>3.706945134304453</v>
      </c>
      <c r="W48" s="111">
        <f>IF(RES_hhdet_in_tes!W48=0,"",RES_hhdet_in_tes!W48/RES_hhdet_in_fec!W48)</f>
        <v>3.7536936606955194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0.6418498516993032</v>
      </c>
      <c r="D49" s="124">
        <f>IF(RES_hhdet_in_tes!D49=0,"",RES_hhdet_in_tes!D49/RES_hhdet_in_fec!D49)</f>
        <v>0.64780197614423574</v>
      </c>
      <c r="E49" s="124">
        <f>IF(RES_hhdet_in_tes!E49=0,"",RES_hhdet_in_tes!E49/RES_hhdet_in_fec!E49)</f>
        <v>0.6656012276641492</v>
      </c>
      <c r="F49" s="124">
        <f>IF(RES_hhdet_in_tes!F49=0,"",RES_hhdet_in_tes!F49/RES_hhdet_in_fec!F49)</f>
        <v>0.66041585981513229</v>
      </c>
      <c r="G49" s="124">
        <f>IF(RES_hhdet_in_tes!G49=0,"",RES_hhdet_in_tes!G49/RES_hhdet_in_fec!G49)</f>
        <v>0.65431478849155744</v>
      </c>
      <c r="H49" s="124">
        <f>IF(RES_hhdet_in_tes!H49=0,"",RES_hhdet_in_tes!H49/RES_hhdet_in_fec!H49)</f>
        <v>0.66901504390817823</v>
      </c>
      <c r="I49" s="124">
        <f>IF(RES_hhdet_in_tes!I49=0,"",RES_hhdet_in_tes!I49/RES_hhdet_in_fec!I49)</f>
        <v>0.68103081040844926</v>
      </c>
      <c r="J49" s="124">
        <f>IF(RES_hhdet_in_tes!J49=0,"",RES_hhdet_in_tes!J49/RES_hhdet_in_fec!J49)</f>
        <v>0.6654689171431315</v>
      </c>
      <c r="K49" s="124">
        <f>IF(RES_hhdet_in_tes!K49=0,"",RES_hhdet_in_tes!K49/RES_hhdet_in_fec!K49)</f>
        <v>0.70798200319680327</v>
      </c>
      <c r="L49" s="124">
        <f>IF(RES_hhdet_in_tes!L49=0,"",RES_hhdet_in_tes!L49/RES_hhdet_in_fec!L49)</f>
        <v>0.68562956641017125</v>
      </c>
      <c r="M49" s="124">
        <f>IF(RES_hhdet_in_tes!M49=0,"",RES_hhdet_in_tes!M49/RES_hhdet_in_fec!M49)</f>
        <v>0.64572862219900473</v>
      </c>
      <c r="N49" s="124">
        <f>IF(RES_hhdet_in_tes!N49=0,"",RES_hhdet_in_tes!N49/RES_hhdet_in_fec!N49)</f>
        <v>0.67819657463324301</v>
      </c>
      <c r="O49" s="124">
        <f>IF(RES_hhdet_in_tes!O49=0,"",RES_hhdet_in_tes!O49/RES_hhdet_in_fec!O49)</f>
        <v>0.71140568846490637</v>
      </c>
      <c r="P49" s="124">
        <f>IF(RES_hhdet_in_tes!P49=0,"",RES_hhdet_in_tes!P49/RES_hhdet_in_fec!P49)</f>
        <v>0.81509638651402039</v>
      </c>
      <c r="Q49" s="124">
        <f>IF(RES_hhdet_in_tes!Q49=0,"",RES_hhdet_in_tes!Q49/RES_hhdet_in_fec!Q49)</f>
        <v>0.81233819831466481</v>
      </c>
      <c r="R49" s="124">
        <f>IF(RES_hhdet_in_tes!R49=0,"",RES_hhdet_in_tes!R49/RES_hhdet_in_fec!R49)</f>
        <v>0.83607440459309257</v>
      </c>
      <c r="S49" s="124">
        <f>IF(RES_hhdet_in_tes!S49=0,"",RES_hhdet_in_tes!S49/RES_hhdet_in_fec!S49)</f>
        <v>0.81519660142742301</v>
      </c>
      <c r="T49" s="124">
        <f>IF(RES_hhdet_in_tes!T49=0,"",RES_hhdet_in_tes!T49/RES_hhdet_in_fec!T49)</f>
        <v>0.80518587875799397</v>
      </c>
      <c r="U49" s="124">
        <f>IF(RES_hhdet_in_tes!U49=0,"",RES_hhdet_in_tes!U49/RES_hhdet_in_fec!U49)</f>
        <v>0.81946096541234248</v>
      </c>
      <c r="V49" s="124">
        <f>IF(RES_hhdet_in_tes!V49=0,"",RES_hhdet_in_tes!V49/RES_hhdet_in_fec!V49)</f>
        <v>0.83033308213814316</v>
      </c>
      <c r="W49" s="124">
        <f>IF(RES_hhdet_in_tes!W49=0,"",RES_hhdet_in_tes!W49/RES_hhdet_in_fec!W49)</f>
        <v>0.84556081170796149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0.50052344832290108</v>
      </c>
      <c r="D50" s="111">
        <f>IF(RES_hhdet_in_tes!D50=0,"",RES_hhdet_in_tes!D50/RES_hhdet_in_fec!D50)</f>
        <v>0.5026468573029349</v>
      </c>
      <c r="E50" s="111">
        <f>IF(RES_hhdet_in_tes!E50=0,"",RES_hhdet_in_tes!E50/RES_hhdet_in_fec!E50)</f>
        <v>0.50512178374992289</v>
      </c>
      <c r="F50" s="111">
        <f>IF(RES_hhdet_in_tes!F50=0,"",RES_hhdet_in_tes!F50/RES_hhdet_in_fec!F50)</f>
        <v>0.50764464439695001</v>
      </c>
      <c r="G50" s="111">
        <f>IF(RES_hhdet_in_tes!G50=0,"",RES_hhdet_in_tes!G50/RES_hhdet_in_fec!G50)</f>
        <v>0.51049123195512036</v>
      </c>
      <c r="H50" s="111">
        <f>IF(RES_hhdet_in_tes!H50=0,"",RES_hhdet_in_tes!H50/RES_hhdet_in_fec!H50)</f>
        <v>0.51362779290763283</v>
      </c>
      <c r="I50" s="111">
        <f>IF(RES_hhdet_in_tes!I50=0,"",RES_hhdet_in_tes!I50/RES_hhdet_in_fec!I50)</f>
        <v>0.51712228258656201</v>
      </c>
      <c r="J50" s="111">
        <f>IF(RES_hhdet_in_tes!J50=0,"",RES_hhdet_in_tes!J50/RES_hhdet_in_fec!J50)</f>
        <v>0.52125309000134434</v>
      </c>
      <c r="K50" s="111">
        <f>IF(RES_hhdet_in_tes!K50=0,"",RES_hhdet_in_tes!K50/RES_hhdet_in_fec!K50)</f>
        <v>0.52625691903501892</v>
      </c>
      <c r="L50" s="111">
        <f>IF(RES_hhdet_in_tes!L50=0,"",RES_hhdet_in_tes!L50/RES_hhdet_in_fec!L50)</f>
        <v>0.53219709768066636</v>
      </c>
      <c r="M50" s="111">
        <f>IF(RES_hhdet_in_tes!M50=0,"",RES_hhdet_in_tes!M50/RES_hhdet_in_fec!M50)</f>
        <v>0.54469068515986807</v>
      </c>
      <c r="N50" s="111">
        <f>IF(RES_hhdet_in_tes!N50=0,"",RES_hhdet_in_tes!N50/RES_hhdet_in_fec!N50)</f>
        <v>0.56552053220854637</v>
      </c>
      <c r="O50" s="111">
        <f>IF(RES_hhdet_in_tes!O50=0,"",RES_hhdet_in_tes!O50/RES_hhdet_in_fec!O50)</f>
        <v>0.59617491510481568</v>
      </c>
      <c r="P50" s="111">
        <f>IF(RES_hhdet_in_tes!P50=0,"",RES_hhdet_in_tes!P50/RES_hhdet_in_fec!P50)</f>
        <v>0.63352589506497237</v>
      </c>
      <c r="Q50" s="111">
        <f>IF(RES_hhdet_in_tes!Q50=0,"",RES_hhdet_in_tes!Q50/RES_hhdet_in_fec!Q50)</f>
        <v>0.66743879047244814</v>
      </c>
      <c r="R50" s="111">
        <f>IF(RES_hhdet_in_tes!R50=0,"",RES_hhdet_in_tes!R50/RES_hhdet_in_fec!R50)</f>
        <v>0.69032584617566251</v>
      </c>
      <c r="S50" s="111">
        <f>IF(RES_hhdet_in_tes!S50=0,"",RES_hhdet_in_tes!S50/RES_hhdet_in_fec!S50)</f>
        <v>0.7123806453078757</v>
      </c>
      <c r="T50" s="111">
        <f>IF(RES_hhdet_in_tes!T50=0,"",RES_hhdet_in_tes!T50/RES_hhdet_in_fec!T50)</f>
        <v>0.73235480301250333</v>
      </c>
      <c r="U50" s="111">
        <f>IF(RES_hhdet_in_tes!U50=0,"",RES_hhdet_in_tes!U50/RES_hhdet_in_fec!U50)</f>
        <v>0.74899993443303048</v>
      </c>
      <c r="V50" s="111">
        <f>IF(RES_hhdet_in_tes!V50=0,"",RES_hhdet_in_tes!V50/RES_hhdet_in_fec!V50)</f>
        <v>0.76106765471291249</v>
      </c>
      <c r="W50" s="111">
        <f>IF(RES_hhdet_in_tes!W50=0,"",RES_hhdet_in_tes!W50/RES_hhdet_in_fec!W50)</f>
        <v>0.76674416702022463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>
        <f>IF(RES_hhdet_in_tes!E51=0,"",RES_hhdet_in_tes!E51/RES_hhdet_in_fec!E51)</f>
        <v>0.94526246069752784</v>
      </c>
      <c r="F51" s="111">
        <f>IF(RES_hhdet_in_tes!F51=0,"",RES_hhdet_in_tes!F51/RES_hhdet_in_fec!F51)</f>
        <v>0.929218370387076</v>
      </c>
      <c r="G51" s="111">
        <f>IF(RES_hhdet_in_tes!G51=0,"",RES_hhdet_in_tes!G51/RES_hhdet_in_fec!G51)</f>
        <v>0.93006410321428346</v>
      </c>
      <c r="H51" s="111">
        <f>IF(RES_hhdet_in_tes!H51=0,"",RES_hhdet_in_tes!H51/RES_hhdet_in_fec!H51)</f>
        <v>0.91011510552624686</v>
      </c>
      <c r="I51" s="111">
        <f>IF(RES_hhdet_in_tes!I51=0,"",RES_hhdet_in_tes!I51/RES_hhdet_in_fec!I51)</f>
        <v>0.92298061920908958</v>
      </c>
      <c r="J51" s="111">
        <f>IF(RES_hhdet_in_tes!J51=0,"",RES_hhdet_in_tes!J51/RES_hhdet_in_fec!J51)</f>
        <v>0.92695009862771438</v>
      </c>
      <c r="K51" s="111">
        <f>IF(RES_hhdet_in_tes!K51=0,"",RES_hhdet_in_tes!K51/RES_hhdet_in_fec!K51)</f>
        <v>0.93132435751145093</v>
      </c>
      <c r="L51" s="111">
        <f>IF(RES_hhdet_in_tes!L51=0,"",RES_hhdet_in_tes!L51/RES_hhdet_in_fec!L51)</f>
        <v>0.93521415906910221</v>
      </c>
      <c r="M51" s="111" t="str">
        <f>IF(RES_hhdet_in_tes!M51=0,"",RES_hhdet_in_tes!M51/RES_hhdet_in_fec!M51)</f>
        <v/>
      </c>
      <c r="N51" s="111">
        <f>IF(RES_hhdet_in_tes!N51=0,"",RES_hhdet_in_tes!N51/RES_hhdet_in_fec!N51)</f>
        <v>0.94267850218139004</v>
      </c>
      <c r="O51" s="111">
        <f>IF(RES_hhdet_in_tes!O51=0,"",RES_hhdet_in_tes!O51/RES_hhdet_in_fec!O51)</f>
        <v>0.96305340957836505</v>
      </c>
      <c r="P51" s="111">
        <f>IF(RES_hhdet_in_tes!P51=0,"",RES_hhdet_in_tes!P51/RES_hhdet_in_fec!P51)</f>
        <v>0.94578516493146814</v>
      </c>
      <c r="Q51" s="111">
        <f>IF(RES_hhdet_in_tes!Q51=0,"",RES_hhdet_in_tes!Q51/RES_hhdet_in_fec!Q51)</f>
        <v>0.9787779784796844</v>
      </c>
      <c r="R51" s="111" t="str">
        <f>IF(RES_hhdet_in_tes!R51=0,"",RES_hhdet_in_tes!R51/RES_hhdet_in_fec!R51)</f>
        <v/>
      </c>
      <c r="S51" s="111">
        <f>IF(RES_hhdet_in_tes!S51=0,"",RES_hhdet_in_tes!S51/RES_hhdet_in_fec!S51)</f>
        <v>0.9733171671429609</v>
      </c>
      <c r="T51" s="111">
        <f>IF(RES_hhdet_in_tes!T51=0,"",RES_hhdet_in_tes!T51/RES_hhdet_in_fec!T51)</f>
        <v>0.9725146000038154</v>
      </c>
      <c r="U51" s="111">
        <f>IF(RES_hhdet_in_tes!U51=0,"",RES_hhdet_in_tes!U51/RES_hhdet_in_fec!U51)</f>
        <v>0.96993598416776516</v>
      </c>
      <c r="V51" s="111">
        <f>IF(RES_hhdet_in_tes!V51=0,"",RES_hhdet_in_tes!V51/RES_hhdet_in_fec!V51)</f>
        <v>0.97558472895607529</v>
      </c>
      <c r="W51" s="111">
        <f>IF(RES_hhdet_in_tes!W51=0,"",RES_hhdet_in_tes!W51/RES_hhdet_in_fec!W51)</f>
        <v>0.98049266684747061</v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>
        <f>IF(RES_hhdet_in_tes!E52=0,"",RES_hhdet_in_tes!E52/RES_hhdet_in_fec!E52)</f>
        <v>0.50512178374992289</v>
      </c>
      <c r="F52" s="112">
        <f>IF(RES_hhdet_in_tes!F52=0,"",RES_hhdet_in_tes!F52/RES_hhdet_in_fec!F52)</f>
        <v>0.50764464439695001</v>
      </c>
      <c r="G52" s="112">
        <f>IF(RES_hhdet_in_tes!G52=0,"",RES_hhdet_in_tes!G52/RES_hhdet_in_fec!G52)</f>
        <v>0.51049123195512036</v>
      </c>
      <c r="H52" s="112">
        <f>IF(RES_hhdet_in_tes!H52=0,"",RES_hhdet_in_tes!H52/RES_hhdet_in_fec!H52)</f>
        <v>0.51362779290763283</v>
      </c>
      <c r="I52" s="112">
        <f>IF(RES_hhdet_in_tes!I52=0,"",RES_hhdet_in_tes!I52/RES_hhdet_in_fec!I52)</f>
        <v>0.51712228258656201</v>
      </c>
      <c r="J52" s="112">
        <f>IF(RES_hhdet_in_tes!J52=0,"",RES_hhdet_in_tes!J52/RES_hhdet_in_fec!J52)</f>
        <v>0.52125309000134434</v>
      </c>
      <c r="K52" s="112">
        <f>IF(RES_hhdet_in_tes!K52=0,"",RES_hhdet_in_tes!K52/RES_hhdet_in_fec!K52)</f>
        <v>0.52625691903501892</v>
      </c>
      <c r="L52" s="112">
        <f>IF(RES_hhdet_in_tes!L52=0,"",RES_hhdet_in_tes!L52/RES_hhdet_in_fec!L52)</f>
        <v>0.53219709768066636</v>
      </c>
      <c r="M52" s="112" t="str">
        <f>IF(RES_hhdet_in_tes!M52=0,"",RES_hhdet_in_tes!M52/RES_hhdet_in_fec!M52)</f>
        <v/>
      </c>
      <c r="N52" s="112">
        <f>IF(RES_hhdet_in_tes!N52=0,"",RES_hhdet_in_tes!N52/RES_hhdet_in_fec!N52)</f>
        <v>0.56552053220854637</v>
      </c>
      <c r="O52" s="112">
        <f>IF(RES_hhdet_in_tes!O52=0,"",RES_hhdet_in_tes!O52/RES_hhdet_in_fec!O52)</f>
        <v>0.59617491510481568</v>
      </c>
      <c r="P52" s="112">
        <f>IF(RES_hhdet_in_tes!P52=0,"",RES_hhdet_in_tes!P52/RES_hhdet_in_fec!P52)</f>
        <v>0.63352589506497237</v>
      </c>
      <c r="Q52" s="112">
        <f>IF(RES_hhdet_in_tes!Q52=0,"",RES_hhdet_in_tes!Q52/RES_hhdet_in_fec!Q52)</f>
        <v>0.66743879047244814</v>
      </c>
      <c r="R52" s="112" t="str">
        <f>IF(RES_hhdet_in_tes!R52=0,"",RES_hhdet_in_tes!R52/RES_hhdet_in_fec!R52)</f>
        <v/>
      </c>
      <c r="S52" s="112">
        <f>IF(RES_hhdet_in_tes!S52=0,"",RES_hhdet_in_tes!S52/RES_hhdet_in_fec!S52)</f>
        <v>0.71238064530787581</v>
      </c>
      <c r="T52" s="112">
        <f>IF(RES_hhdet_in_tes!T52=0,"",RES_hhdet_in_tes!T52/RES_hhdet_in_fec!T52)</f>
        <v>0.73235480301250333</v>
      </c>
      <c r="U52" s="112">
        <f>IF(RES_hhdet_in_tes!U52=0,"",RES_hhdet_in_tes!U52/RES_hhdet_in_fec!U52)</f>
        <v>0.74899993443303059</v>
      </c>
      <c r="V52" s="112">
        <f>IF(RES_hhdet_in_tes!V52=0,"",RES_hhdet_in_tes!V52/RES_hhdet_in_fec!V52)</f>
        <v>0.76106765471291249</v>
      </c>
      <c r="W52" s="112">
        <f>IF(RES_hhdet_in_tes!W52=0,"",RES_hhdet_in_tes!W52/RES_hhdet_in_fec!W52)</f>
        <v>0.76674416702022463</v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 t="str">
        <f>IF(RES_hhdet_in_tes!M53=0,"",RES_hhdet_in_tes!M53/RES_hhdet_in_fec!M53)</f>
        <v/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>
        <f>IF(RES_hhdet_in_tes!P53=0,"",RES_hhdet_in_tes!P53/RES_hhdet_in_fec!P53)</f>
        <v>1</v>
      </c>
      <c r="Q53" s="113">
        <f>IF(RES_hhdet_in_tes!Q53=0,"",RES_hhdet_in_tes!Q53/RES_hhdet_in_fec!Q53)</f>
        <v>1</v>
      </c>
      <c r="R53" s="113" t="str">
        <f>IF(RES_hhdet_in_tes!R53=0,"",RES_hhdet_in_tes!R53/RES_hhdet_in_fec!R53)</f>
        <v/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>
        <f>IF(RES_hhdet_in_tes!W53=0,"",RES_hhdet_in_tes!W53/RES_hhdet_in_fec!W53)</f>
        <v>1</v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0.62270547973031354</v>
      </c>
      <c r="D54" s="112">
        <f>IF(RES_hhdet_in_tes!D54=0,"",RES_hhdet_in_tes!D54/RES_hhdet_in_fec!D54)</f>
        <v>0.62423794411855016</v>
      </c>
      <c r="E54" s="112">
        <f>IF(RES_hhdet_in_tes!E54=0,"",RES_hhdet_in_tes!E54/RES_hhdet_in_fec!E54)</f>
        <v>0.625888276690718</v>
      </c>
      <c r="F54" s="112">
        <f>IF(RES_hhdet_in_tes!F54=0,"",RES_hhdet_in_tes!F54/RES_hhdet_in_fec!F54)</f>
        <v>0.62755446221469346</v>
      </c>
      <c r="G54" s="112">
        <f>IF(RES_hhdet_in_tes!G54=0,"",RES_hhdet_in_tes!G54/RES_hhdet_in_fec!G54)</f>
        <v>0.62933014220044081</v>
      </c>
      <c r="H54" s="112">
        <f>IF(RES_hhdet_in_tes!H54=0,"",RES_hhdet_in_tes!H54/RES_hhdet_in_fec!H54)</f>
        <v>0.63120482069370143</v>
      </c>
      <c r="I54" s="112">
        <f>IF(RES_hhdet_in_tes!I54=0,"",RES_hhdet_in_tes!I54/RES_hhdet_in_fec!I54)</f>
        <v>0.63320288605969743</v>
      </c>
      <c r="J54" s="112">
        <f>IF(RES_hhdet_in_tes!J54=0,"",RES_hhdet_in_tes!J54/RES_hhdet_in_fec!J54)</f>
        <v>0.6354219610320152</v>
      </c>
      <c r="K54" s="112">
        <f>IF(RES_hhdet_in_tes!K54=0,"",RES_hhdet_in_tes!K54/RES_hhdet_in_fec!K54)</f>
        <v>0.63794855890618374</v>
      </c>
      <c r="L54" s="112">
        <f>IF(RES_hhdet_in_tes!L54=0,"",RES_hhdet_in_tes!L54/RES_hhdet_in_fec!L54)</f>
        <v>0.64081295823276885</v>
      </c>
      <c r="M54" s="112">
        <f>IF(RES_hhdet_in_tes!M54=0,"",RES_hhdet_in_tes!M54/RES_hhdet_in_fec!M54)</f>
        <v>0.64599993509193865</v>
      </c>
      <c r="N54" s="112">
        <f>IF(RES_hhdet_in_tes!N54=0,"",RES_hhdet_in_tes!N54/RES_hhdet_in_fec!N54)</f>
        <v>0.65438157027361854</v>
      </c>
      <c r="O54" s="112">
        <f>IF(RES_hhdet_in_tes!O54=0,"",RES_hhdet_in_tes!O54/RES_hhdet_in_fec!O54)</f>
        <v>0.6670762056547429</v>
      </c>
      <c r="P54" s="112">
        <f>IF(RES_hhdet_in_tes!P54=0,"",RES_hhdet_in_tes!P54/RES_hhdet_in_fec!P54)</f>
        <v>0.68359029667091931</v>
      </c>
      <c r="Q54" s="112">
        <f>IF(RES_hhdet_in_tes!Q54=0,"",RES_hhdet_in_tes!Q54/RES_hhdet_in_fec!Q54)</f>
        <v>0.69979459162497226</v>
      </c>
      <c r="R54" s="112">
        <f>IF(RES_hhdet_in_tes!R54=0,"",RES_hhdet_in_tes!R54/RES_hhdet_in_fec!R54)</f>
        <v>0.71141073244502284</v>
      </c>
      <c r="S54" s="112">
        <f>IF(RES_hhdet_in_tes!S54=0,"",RES_hhdet_in_tes!S54/RES_hhdet_in_fec!S54)</f>
        <v>0.72291235575720536</v>
      </c>
      <c r="T54" s="112">
        <f>IF(RES_hhdet_in_tes!T54=0,"",RES_hhdet_in_tes!T54/RES_hhdet_in_fec!T54)</f>
        <v>0.73405829388575039</v>
      </c>
      <c r="U54" s="112">
        <f>IF(RES_hhdet_in_tes!U54=0,"",RES_hhdet_in_tes!U54/RES_hhdet_in_fec!U54)</f>
        <v>0.7445284726018363</v>
      </c>
      <c r="V54" s="112">
        <f>IF(RES_hhdet_in_tes!V54=0,"",RES_hhdet_in_tes!V54/RES_hhdet_in_fec!V54)</f>
        <v>0.75383183395305586</v>
      </c>
      <c r="W54" s="112">
        <f>IF(RES_hhdet_in_tes!W54=0,"",RES_hhdet_in_tes!W54/RES_hhdet_in_fec!W54)</f>
        <v>0.76115537789363252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0.88383179299468073</v>
      </c>
      <c r="D55" s="113">
        <f>IF(RES_hhdet_in_tes!D55=0,"",RES_hhdet_in_tes!D55/RES_hhdet_in_fec!D55)</f>
        <v>0.94783929214063822</v>
      </c>
      <c r="E55" s="113">
        <f>IF(RES_hhdet_in_tes!E55=0,"",RES_hhdet_in_tes!E55/RES_hhdet_in_fec!E55)</f>
        <v>0.96663243541689037</v>
      </c>
      <c r="F55" s="113">
        <f>IF(RES_hhdet_in_tes!F55=0,"",RES_hhdet_in_tes!F55/RES_hhdet_in_fec!F55)</f>
        <v>0.95580673704540109</v>
      </c>
      <c r="G55" s="113">
        <f>IF(RES_hhdet_in_tes!G55=0,"",RES_hhdet_in_tes!G55/RES_hhdet_in_fec!G55)</f>
        <v>0.95618907163839717</v>
      </c>
      <c r="H55" s="113">
        <f>IF(RES_hhdet_in_tes!H55=0,"",RES_hhdet_in_tes!H55/RES_hhdet_in_fec!H55)</f>
        <v>0.94215545186369087</v>
      </c>
      <c r="I55" s="113">
        <f>IF(RES_hhdet_in_tes!I55=0,"",RES_hhdet_in_tes!I55/RES_hhdet_in_fec!I55)</f>
        <v>0.95066597759737848</v>
      </c>
      <c r="J55" s="113">
        <f>IF(RES_hhdet_in_tes!J55=0,"",RES_hhdet_in_tes!J55/RES_hhdet_in_fec!J55)</f>
        <v>0.95353876430962414</v>
      </c>
      <c r="K55" s="113">
        <f>IF(RES_hhdet_in_tes!K55=0,"",RES_hhdet_in_tes!K55/RES_hhdet_in_fec!K55)</f>
        <v>0.95619865989433728</v>
      </c>
      <c r="L55" s="113">
        <f>IF(RES_hhdet_in_tes!L55=0,"",RES_hhdet_in_tes!L55/RES_hhdet_in_fec!L55)</f>
        <v>0.95789955549321648</v>
      </c>
      <c r="M55" s="113">
        <f>IF(RES_hhdet_in_tes!M55=0,"",RES_hhdet_in_tes!M55/RES_hhdet_in_fec!M55)</f>
        <v>0.94263710058647399</v>
      </c>
      <c r="N55" s="113">
        <f>IF(RES_hhdet_in_tes!N55=0,"",RES_hhdet_in_tes!N55/RES_hhdet_in_fec!N55)</f>
        <v>0.95937934191720287</v>
      </c>
      <c r="O55" s="113">
        <f>IF(RES_hhdet_in_tes!O55=0,"",RES_hhdet_in_tes!O55/RES_hhdet_in_fec!O55)</f>
        <v>0.97396535073426027</v>
      </c>
      <c r="P55" s="113">
        <f>IF(RES_hhdet_in_tes!P55=0,"",RES_hhdet_in_tes!P55/RES_hhdet_in_fec!P55)</f>
        <v>0.95617690559763735</v>
      </c>
      <c r="Q55" s="113">
        <f>IF(RES_hhdet_in_tes!Q55=0,"",RES_hhdet_in_tes!Q55/RES_hhdet_in_fec!Q55)</f>
        <v>0.98772530270778724</v>
      </c>
      <c r="R55" s="113">
        <f>IF(RES_hhdet_in_tes!R55=0,"",RES_hhdet_in_tes!R55/RES_hhdet_in_fec!R55)</f>
        <v>0.98381613906755905</v>
      </c>
      <c r="S55" s="113">
        <f>IF(RES_hhdet_in_tes!S55=0,"",RES_hhdet_in_tes!S55/RES_hhdet_in_fec!S55)</f>
        <v>0.97458487055467247</v>
      </c>
      <c r="T55" s="113">
        <f>IF(RES_hhdet_in_tes!T55=0,"",RES_hhdet_in_tes!T55/RES_hhdet_in_fec!T55)</f>
        <v>0.97294488089653275</v>
      </c>
      <c r="U55" s="113">
        <f>IF(RES_hhdet_in_tes!U55=0,"",RES_hhdet_in_tes!U55/RES_hhdet_in_fec!U55)</f>
        <v>0.96811904357257761</v>
      </c>
      <c r="V55" s="113">
        <f>IF(RES_hhdet_in_tes!V55=0,"",RES_hhdet_in_tes!V55/RES_hhdet_in_fec!V55)</f>
        <v>0.97476982510315924</v>
      </c>
      <c r="W55" s="113">
        <f>IF(RES_hhdet_in_tes!W55=0,"",RES_hhdet_in_tes!W55/RES_hhdet_in_fec!W55)</f>
        <v>0.98020286959164027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0.62270547973031354</v>
      </c>
      <c r="D56" s="111">
        <f>IF(RES_hhdet_in_tes!D56=0,"",RES_hhdet_in_tes!D56/RES_hhdet_in_fec!D56)</f>
        <v>0.62423794411855016</v>
      </c>
      <c r="E56" s="111">
        <f>IF(RES_hhdet_in_tes!E56=0,"",RES_hhdet_in_tes!E56/RES_hhdet_in_fec!E56)</f>
        <v>0.625888276690718</v>
      </c>
      <c r="F56" s="111">
        <f>IF(RES_hhdet_in_tes!F56=0,"",RES_hhdet_in_tes!F56/RES_hhdet_in_fec!F56)</f>
        <v>0.62755446221469346</v>
      </c>
      <c r="G56" s="111">
        <f>IF(RES_hhdet_in_tes!G56=0,"",RES_hhdet_in_tes!G56/RES_hhdet_in_fec!G56)</f>
        <v>0.62933014220044081</v>
      </c>
      <c r="H56" s="111">
        <f>IF(RES_hhdet_in_tes!H56=0,"",RES_hhdet_in_tes!H56/RES_hhdet_in_fec!H56)</f>
        <v>0.63120482069370143</v>
      </c>
      <c r="I56" s="111">
        <f>IF(RES_hhdet_in_tes!I56=0,"",RES_hhdet_in_tes!I56/RES_hhdet_in_fec!I56)</f>
        <v>0.63320288605969743</v>
      </c>
      <c r="J56" s="111">
        <f>IF(RES_hhdet_in_tes!J56=0,"",RES_hhdet_in_tes!J56/RES_hhdet_in_fec!J56)</f>
        <v>0.6354219610320152</v>
      </c>
      <c r="K56" s="111">
        <f>IF(RES_hhdet_in_tes!K56=0,"",RES_hhdet_in_tes!K56/RES_hhdet_in_fec!K56)</f>
        <v>0.63794855890618374</v>
      </c>
      <c r="L56" s="111">
        <f>IF(RES_hhdet_in_tes!L56=0,"",RES_hhdet_in_tes!L56/RES_hhdet_in_fec!L56)</f>
        <v>0.64081295823276885</v>
      </c>
      <c r="M56" s="111">
        <f>IF(RES_hhdet_in_tes!M56=0,"",RES_hhdet_in_tes!M56/RES_hhdet_in_fec!M56)</f>
        <v>0.64599993509193865</v>
      </c>
      <c r="N56" s="111">
        <f>IF(RES_hhdet_in_tes!N56=0,"",RES_hhdet_in_tes!N56/RES_hhdet_in_fec!N56)</f>
        <v>0.65438157027361854</v>
      </c>
      <c r="O56" s="111">
        <f>IF(RES_hhdet_in_tes!O56=0,"",RES_hhdet_in_tes!O56/RES_hhdet_in_fec!O56)</f>
        <v>0.6670762056547429</v>
      </c>
      <c r="P56" s="111">
        <f>IF(RES_hhdet_in_tes!P56=0,"",RES_hhdet_in_tes!P56/RES_hhdet_in_fec!P56)</f>
        <v>0.68359029667091931</v>
      </c>
      <c r="Q56" s="111">
        <f>IF(RES_hhdet_in_tes!Q56=0,"",RES_hhdet_in_tes!Q56/RES_hhdet_in_fec!Q56)</f>
        <v>0.69979459162497226</v>
      </c>
      <c r="R56" s="111">
        <f>IF(RES_hhdet_in_tes!R56=0,"",RES_hhdet_in_tes!R56/RES_hhdet_in_fec!R56)</f>
        <v>0.71141073244502284</v>
      </c>
      <c r="S56" s="111">
        <f>IF(RES_hhdet_in_tes!S56=0,"",RES_hhdet_in_tes!S56/RES_hhdet_in_fec!S56)</f>
        <v>0.72291235575720536</v>
      </c>
      <c r="T56" s="111">
        <f>IF(RES_hhdet_in_tes!T56=0,"",RES_hhdet_in_tes!T56/RES_hhdet_in_fec!T56)</f>
        <v>0.73405829388575039</v>
      </c>
      <c r="U56" s="111">
        <f>IF(RES_hhdet_in_tes!U56=0,"",RES_hhdet_in_tes!U56/RES_hhdet_in_fec!U56)</f>
        <v>0.74452847260183641</v>
      </c>
      <c r="V56" s="111">
        <f>IF(RES_hhdet_in_tes!V56=0,"",RES_hhdet_in_tes!V56/RES_hhdet_in_fec!V56)</f>
        <v>0.75383183395305586</v>
      </c>
      <c r="W56" s="111">
        <f>IF(RES_hhdet_in_tes!W56=0,"",RES_hhdet_in_tes!W56/RES_hhdet_in_fec!W56)</f>
        <v>0.76115537789363252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0.70068210629476146</v>
      </c>
      <c r="D58" s="124">
        <f>IF(RES_hhdet_in_tes!D58=0,"",RES_hhdet_in_tes!D58/RES_hhdet_in_fec!D58)</f>
        <v>0.68708604402049844</v>
      </c>
      <c r="E58" s="124">
        <f>IF(RES_hhdet_in_tes!E58=0,"",RES_hhdet_in_tes!E58/RES_hhdet_in_fec!E58)</f>
        <v>0.69021485432774043</v>
      </c>
      <c r="F58" s="124">
        <f>IF(RES_hhdet_in_tes!F58=0,"",RES_hhdet_in_tes!F58/RES_hhdet_in_fec!F58)</f>
        <v>0.69057579581124784</v>
      </c>
      <c r="G58" s="124">
        <f>IF(RES_hhdet_in_tes!G58=0,"",RES_hhdet_in_tes!G58/RES_hhdet_in_fec!G58)</f>
        <v>0.6984516433178094</v>
      </c>
      <c r="H58" s="124">
        <f>IF(RES_hhdet_in_tes!H58=0,"",RES_hhdet_in_tes!H58/RES_hhdet_in_fec!H58)</f>
        <v>0.71070086050096914</v>
      </c>
      <c r="I58" s="124">
        <f>IF(RES_hhdet_in_tes!I58=0,"",RES_hhdet_in_tes!I58/RES_hhdet_in_fec!I58)</f>
        <v>0.70956380444527567</v>
      </c>
      <c r="J58" s="124">
        <f>IF(RES_hhdet_in_tes!J58=0,"",RES_hhdet_in_tes!J58/RES_hhdet_in_fec!J58)</f>
        <v>0.71095579287438337</v>
      </c>
      <c r="K58" s="124">
        <f>IF(RES_hhdet_in_tes!K58=0,"",RES_hhdet_in_tes!K58/RES_hhdet_in_fec!K58)</f>
        <v>0.70495924366585261</v>
      </c>
      <c r="L58" s="124">
        <f>IF(RES_hhdet_in_tes!L58=0,"",RES_hhdet_in_tes!L58/RES_hhdet_in_fec!L58)</f>
        <v>0.70469863862167703</v>
      </c>
      <c r="M58" s="124">
        <f>IF(RES_hhdet_in_tes!M58=0,"",RES_hhdet_in_tes!M58/RES_hhdet_in_fec!M58)</f>
        <v>0.70351014443334858</v>
      </c>
      <c r="N58" s="124">
        <f>IF(RES_hhdet_in_tes!N58=0,"",RES_hhdet_in_tes!N58/RES_hhdet_in_fec!N58)</f>
        <v>0.71240105819205679</v>
      </c>
      <c r="O58" s="124">
        <f>IF(RES_hhdet_in_tes!O58=0,"",RES_hhdet_in_tes!O58/RES_hhdet_in_fec!O58)</f>
        <v>0.71681425362225104</v>
      </c>
      <c r="P58" s="124">
        <f>IF(RES_hhdet_in_tes!P58=0,"",RES_hhdet_in_tes!P58/RES_hhdet_in_fec!P58)</f>
        <v>0.72581420500412086</v>
      </c>
      <c r="Q58" s="124">
        <f>IF(RES_hhdet_in_tes!Q58=0,"",RES_hhdet_in_tes!Q58/RES_hhdet_in_fec!Q58)</f>
        <v>0.73893882345317985</v>
      </c>
      <c r="R58" s="124">
        <f>IF(RES_hhdet_in_tes!R58=0,"",RES_hhdet_in_tes!R58/RES_hhdet_in_fec!R58)</f>
        <v>0.7404884308171612</v>
      </c>
      <c r="S58" s="124">
        <f>IF(RES_hhdet_in_tes!S58=0,"",RES_hhdet_in_tes!S58/RES_hhdet_in_fec!S58)</f>
        <v>0.74943223129674585</v>
      </c>
      <c r="T58" s="124">
        <f>IF(RES_hhdet_in_tes!T58=0,"",RES_hhdet_in_tes!T58/RES_hhdet_in_fec!T58)</f>
        <v>0.77367814011524527</v>
      </c>
      <c r="U58" s="124">
        <f>IF(RES_hhdet_in_tes!U58=0,"",RES_hhdet_in_tes!U58/RES_hhdet_in_fec!U58)</f>
        <v>0.79786127167738352</v>
      </c>
      <c r="V58" s="124">
        <f>IF(RES_hhdet_in_tes!V58=0,"",RES_hhdet_in_tes!V58/RES_hhdet_in_fec!V58)</f>
        <v>0.81349754641575989</v>
      </c>
      <c r="W58" s="124">
        <f>IF(RES_hhdet_in_tes!W58=0,"",RES_hhdet_in_tes!W58/RES_hhdet_in_fec!W58)</f>
        <v>0.80327570998441544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0.57609277958740213</v>
      </c>
      <c r="D59" s="111">
        <f>IF(RES_hhdet_in_tes!D59=0,"",RES_hhdet_in_tes!D59/RES_hhdet_in_fec!D59)</f>
        <v>0.5771284597424754</v>
      </c>
      <c r="E59" s="111">
        <f>IF(RES_hhdet_in_tes!E59=0,"",RES_hhdet_in_tes!E59/RES_hhdet_in_fec!E59)</f>
        <v>0.57814953365107757</v>
      </c>
      <c r="F59" s="111">
        <f>IF(RES_hhdet_in_tes!F59=0,"",RES_hhdet_in_tes!F59/RES_hhdet_in_fec!F59)</f>
        <v>0.57916861579879741</v>
      </c>
      <c r="G59" s="111">
        <f>IF(RES_hhdet_in_tes!G59=0,"",RES_hhdet_in_tes!G59/RES_hhdet_in_fec!G59)</f>
        <v>0.58017424645264293</v>
      </c>
      <c r="H59" s="111">
        <f>IF(RES_hhdet_in_tes!H59=0,"",RES_hhdet_in_tes!H59/RES_hhdet_in_fec!H59)</f>
        <v>0.58116782813804246</v>
      </c>
      <c r="I59" s="111">
        <f>IF(RES_hhdet_in_tes!I59=0,"",RES_hhdet_in_tes!I59/RES_hhdet_in_fec!I59)</f>
        <v>0.58214653717645148</v>
      </c>
      <c r="J59" s="111">
        <f>IF(RES_hhdet_in_tes!J59=0,"",RES_hhdet_in_tes!J59/RES_hhdet_in_fec!J59)</f>
        <v>0.58309880595354435</v>
      </c>
      <c r="K59" s="111">
        <f>IF(RES_hhdet_in_tes!K59=0,"",RES_hhdet_in_tes!K59/RES_hhdet_in_fec!K59)</f>
        <v>0.58401479895449926</v>
      </c>
      <c r="L59" s="111">
        <f>IF(RES_hhdet_in_tes!L59=0,"",RES_hhdet_in_tes!L59/RES_hhdet_in_fec!L59)</f>
        <v>0.5848918847758654</v>
      </c>
      <c r="M59" s="111">
        <f>IF(RES_hhdet_in_tes!M59=0,"",RES_hhdet_in_tes!M59/RES_hhdet_in_fec!M59)</f>
        <v>0.58536387307159532</v>
      </c>
      <c r="N59" s="111">
        <f>IF(RES_hhdet_in_tes!N59=0,"",RES_hhdet_in_tes!N59/RES_hhdet_in_fec!N59)</f>
        <v>0.58536387307159532</v>
      </c>
      <c r="O59" s="111">
        <f>IF(RES_hhdet_in_tes!O59=0,"",RES_hhdet_in_tes!O59/RES_hhdet_in_fec!O59)</f>
        <v>0.58536387307159532</v>
      </c>
      <c r="P59" s="111">
        <f>IF(RES_hhdet_in_tes!P59=0,"",RES_hhdet_in_tes!P59/RES_hhdet_in_fec!P59)</f>
        <v>0.58536387307159532</v>
      </c>
      <c r="Q59" s="111">
        <f>IF(RES_hhdet_in_tes!Q59=0,"",RES_hhdet_in_tes!Q59/RES_hhdet_in_fec!Q59)</f>
        <v>0.58536387307159532</v>
      </c>
      <c r="R59" s="111">
        <f>IF(RES_hhdet_in_tes!R59=0,"",RES_hhdet_in_tes!R59/RES_hhdet_in_fec!R59)</f>
        <v>0.58834575280914259</v>
      </c>
      <c r="S59" s="111">
        <f>IF(RES_hhdet_in_tes!S59=0,"",RES_hhdet_in_tes!S59/RES_hhdet_in_fec!S59)</f>
        <v>0.59322180179730355</v>
      </c>
      <c r="T59" s="111">
        <f>IF(RES_hhdet_in_tes!T59=0,"",RES_hhdet_in_tes!T59/RES_hhdet_in_fec!T59)</f>
        <v>0.59891052561682034</v>
      </c>
      <c r="U59" s="111">
        <f>IF(RES_hhdet_in_tes!U59=0,"",RES_hhdet_in_tes!U59/RES_hhdet_in_fec!U59)</f>
        <v>0.60480241814417823</v>
      </c>
      <c r="V59" s="111">
        <f>IF(RES_hhdet_in_tes!V59=0,"",RES_hhdet_in_tes!V59/RES_hhdet_in_fec!V59)</f>
        <v>0.61028797325585626</v>
      </c>
      <c r="W59" s="111">
        <f>IF(RES_hhdet_in_tes!W59=0,"",RES_hhdet_in_tes!W59/RES_hhdet_in_fec!W59)</f>
        <v>0.61536719095185188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0.74252275591685801</v>
      </c>
      <c r="D60" s="45">
        <f>IF(RES_hhdet_in_tes!D60=0,"",RES_hhdet_in_tes!D60/RES_hhdet_in_fec!D60)</f>
        <v>0.74407364854826297</v>
      </c>
      <c r="E60" s="45">
        <f>IF(RES_hhdet_in_tes!E60=0,"",RES_hhdet_in_tes!E60/RES_hhdet_in_fec!E60)</f>
        <v>0.7456818894300975</v>
      </c>
      <c r="F60" s="45">
        <f>IF(RES_hhdet_in_tes!F60=0,"",RES_hhdet_in_tes!F60/RES_hhdet_in_fec!F60)</f>
        <v>0.74729795052789971</v>
      </c>
      <c r="G60" s="45">
        <f>IF(RES_hhdet_in_tes!G60=0,"",RES_hhdet_in_tes!G60/RES_hhdet_in_fec!G60)</f>
        <v>0.74896682599117836</v>
      </c>
      <c r="H60" s="45">
        <f>IF(RES_hhdet_in_tes!H60=0,"",RES_hhdet_in_tes!H60/RES_hhdet_in_fec!H60)</f>
        <v>0.75068300910884134</v>
      </c>
      <c r="I60" s="45">
        <f>IF(RES_hhdet_in_tes!I60=0,"",RES_hhdet_in_tes!I60/RES_hhdet_in_fec!I60)</f>
        <v>0.7524575864406422</v>
      </c>
      <c r="J60" s="45">
        <f>IF(RES_hhdet_in_tes!J60=0,"",RES_hhdet_in_tes!J60/RES_hhdet_in_fec!J60)</f>
        <v>0.75433597570868882</v>
      </c>
      <c r="K60" s="45">
        <f>IF(RES_hhdet_in_tes!K60=0,"",RES_hhdet_in_tes!K60/RES_hhdet_in_fec!K60)</f>
        <v>0.75635679392305355</v>
      </c>
      <c r="L60" s="45">
        <f>IF(RES_hhdet_in_tes!L60=0,"",RES_hhdet_in_tes!L60/RES_hhdet_in_fec!L60)</f>
        <v>0.75853037271714796</v>
      </c>
      <c r="M60" s="45">
        <f>IF(RES_hhdet_in_tes!M60=0,"",RES_hhdet_in_tes!M60/RES_hhdet_in_fec!M60)</f>
        <v>0.76148759680790479</v>
      </c>
      <c r="N60" s="45">
        <f>IF(RES_hhdet_in_tes!N60=0,"",RES_hhdet_in_tes!N60/RES_hhdet_in_fec!N60)</f>
        <v>0.7654073558881016</v>
      </c>
      <c r="O60" s="45">
        <f>IF(RES_hhdet_in_tes!O60=0,"",RES_hhdet_in_tes!O60/RES_hhdet_in_fec!O60)</f>
        <v>0.77072461652017688</v>
      </c>
      <c r="P60" s="45">
        <f>IF(RES_hhdet_in_tes!P60=0,"",RES_hhdet_in_tes!P60/RES_hhdet_in_fec!P60)</f>
        <v>0.77766782706853921</v>
      </c>
      <c r="Q60" s="45">
        <f>IF(RES_hhdet_in_tes!Q60=0,"",RES_hhdet_in_tes!Q60/RES_hhdet_in_fec!Q60)</f>
        <v>0.78661670040121956</v>
      </c>
      <c r="R60" s="45">
        <f>IF(RES_hhdet_in_tes!R60=0,"",RES_hhdet_in_tes!R60/RES_hhdet_in_fec!R60)</f>
        <v>0.79879026270052234</v>
      </c>
      <c r="S60" s="45">
        <f>IF(RES_hhdet_in_tes!S60=0,"",RES_hhdet_in_tes!S60/RES_hhdet_in_fec!S60)</f>
        <v>0.8139840070637504</v>
      </c>
      <c r="T60" s="45">
        <f>IF(RES_hhdet_in_tes!T60=0,"",RES_hhdet_in_tes!T60/RES_hhdet_in_fec!T60)</f>
        <v>0.8303197464189489</v>
      </c>
      <c r="U60" s="45">
        <f>IF(RES_hhdet_in_tes!U60=0,"",RES_hhdet_in_tes!U60/RES_hhdet_in_fec!U60)</f>
        <v>0.8459192936942086</v>
      </c>
      <c r="V60" s="45">
        <f>IF(RES_hhdet_in_tes!V60=0,"",RES_hhdet_in_tes!V60/RES_hhdet_in_fec!V60)</f>
        <v>0.85890446181760016</v>
      </c>
      <c r="W60" s="45">
        <f>IF(RES_hhdet_in_tes!W60=0,"",RES_hhdet_in_tes!W60/RES_hhdet_in_fec!W60)</f>
        <v>0.86861550424551737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0.5901135770233954</v>
      </c>
      <c r="D62" s="119">
        <f>IF(RES_hhdet_in_tes!D62=0,"",RES_hhdet_in_tes!D62/RES_hhdet_in_fec!D62)</f>
        <v>0.58936230732929007</v>
      </c>
      <c r="E62" s="119">
        <f>IF(RES_hhdet_in_tes!E62=0,"",RES_hhdet_in_tes!E62/RES_hhdet_in_fec!E62)</f>
        <v>0.61053822356398146</v>
      </c>
      <c r="F62" s="119">
        <f>IF(RES_hhdet_in_tes!F62=0,"",RES_hhdet_in_tes!F62/RES_hhdet_in_fec!F62)</f>
        <v>0.62233527420927603</v>
      </c>
      <c r="G62" s="119">
        <f>IF(RES_hhdet_in_tes!G62=0,"",RES_hhdet_in_tes!G62/RES_hhdet_in_fec!G62)</f>
        <v>0.64226871080106518</v>
      </c>
      <c r="H62" s="119">
        <f>IF(RES_hhdet_in_tes!H62=0,"",RES_hhdet_in_tes!H62/RES_hhdet_in_fec!H62)</f>
        <v>0.62703375337525247</v>
      </c>
      <c r="I62" s="119">
        <f>IF(RES_hhdet_in_tes!I62=0,"",RES_hhdet_in_tes!I62/RES_hhdet_in_fec!I62)</f>
        <v>0.6339838653395653</v>
      </c>
      <c r="J62" s="119">
        <f>IF(RES_hhdet_in_tes!J62=0,"",RES_hhdet_in_tes!J62/RES_hhdet_in_fec!J62)</f>
        <v>0.64649748346328373</v>
      </c>
      <c r="K62" s="119">
        <f>IF(RES_hhdet_in_tes!K62=0,"",RES_hhdet_in_tes!K62/RES_hhdet_in_fec!K62)</f>
        <v>0.6566702566189454</v>
      </c>
      <c r="L62" s="119">
        <f>IF(RES_hhdet_in_tes!L62=0,"",RES_hhdet_in_tes!L62/RES_hhdet_in_fec!L62)</f>
        <v>0.67435459648870222</v>
      </c>
      <c r="M62" s="119">
        <f>IF(RES_hhdet_in_tes!M62=0,"",RES_hhdet_in_tes!M62/RES_hhdet_in_fec!M62)</f>
        <v>0.67902764776538638</v>
      </c>
      <c r="N62" s="119">
        <f>IF(RES_hhdet_in_tes!N62=0,"",RES_hhdet_in_tes!N62/RES_hhdet_in_fec!N62)</f>
        <v>0.69645397696666156</v>
      </c>
      <c r="O62" s="119">
        <f>IF(RES_hhdet_in_tes!O62=0,"",RES_hhdet_in_tes!O62/RES_hhdet_in_fec!O62)</f>
        <v>0.69007349567363807</v>
      </c>
      <c r="P62" s="119">
        <f>IF(RES_hhdet_in_tes!P62=0,"",RES_hhdet_in_tes!P62/RES_hhdet_in_fec!P62)</f>
        <v>0.71361275476420627</v>
      </c>
      <c r="Q62" s="119">
        <f>IF(RES_hhdet_in_tes!Q62=0,"",RES_hhdet_in_tes!Q62/RES_hhdet_in_fec!Q62)</f>
        <v>0.7240123321752131</v>
      </c>
      <c r="R62" s="119">
        <f>IF(RES_hhdet_in_tes!R62=0,"",RES_hhdet_in_tes!R62/RES_hhdet_in_fec!R62)</f>
        <v>0.74666176821853891</v>
      </c>
      <c r="S62" s="119">
        <f>IF(RES_hhdet_in_tes!S62=0,"",RES_hhdet_in_tes!S62/RES_hhdet_in_fec!S62)</f>
        <v>0.76375101481649199</v>
      </c>
      <c r="T62" s="119">
        <f>IF(RES_hhdet_in_tes!T62=0,"",RES_hhdet_in_tes!T62/RES_hhdet_in_fec!T62)</f>
        <v>0.77813371952759347</v>
      </c>
      <c r="U62" s="119">
        <f>IF(RES_hhdet_in_tes!U62=0,"",RES_hhdet_in_tes!U62/RES_hhdet_in_fec!U62)</f>
        <v>0.77020001851865449</v>
      </c>
      <c r="V62" s="119">
        <f>IF(RES_hhdet_in_tes!V62=0,"",RES_hhdet_in_tes!V62/RES_hhdet_in_fec!V62)</f>
        <v>0.77183762902022268</v>
      </c>
      <c r="W62" s="119">
        <f>IF(RES_hhdet_in_tes!W62=0,"",RES_hhdet_in_tes!W62/RES_hhdet_in_fec!W62)</f>
        <v>0.77474201172707313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0.57074761352195669</v>
      </c>
      <c r="D63" s="124">
        <f>IF(RES_hhdet_in_tes!D63=0,"",RES_hhdet_in_tes!D63/RES_hhdet_in_fec!D63)</f>
        <v>0.57997898394760594</v>
      </c>
      <c r="E63" s="124">
        <f>IF(RES_hhdet_in_tes!E63=0,"",RES_hhdet_in_tes!E63/RES_hhdet_in_fec!E63)</f>
        <v>0.58905720702541431</v>
      </c>
      <c r="F63" s="124">
        <f>IF(RES_hhdet_in_tes!F63=0,"",RES_hhdet_in_tes!F63/RES_hhdet_in_fec!F63)</f>
        <v>0.59833469258019234</v>
      </c>
      <c r="G63" s="124">
        <f>IF(RES_hhdet_in_tes!G63=0,"",RES_hhdet_in_tes!G63/RES_hhdet_in_fec!G63)</f>
        <v>0.60745648886441095</v>
      </c>
      <c r="H63" s="124">
        <f>IF(RES_hhdet_in_tes!H63=0,"",RES_hhdet_in_tes!H63/RES_hhdet_in_fec!H63)</f>
        <v>0.6165354769629221</v>
      </c>
      <c r="I63" s="124">
        <f>IF(RES_hhdet_in_tes!I63=0,"",RES_hhdet_in_tes!I63/RES_hhdet_in_fec!I63)</f>
        <v>0.62576964302032156</v>
      </c>
      <c r="J63" s="124">
        <f>IF(RES_hhdet_in_tes!J63=0,"",RES_hhdet_in_tes!J63/RES_hhdet_in_fec!J63)</f>
        <v>0.635058781570918</v>
      </c>
      <c r="K63" s="124">
        <f>IF(RES_hhdet_in_tes!K63=0,"",RES_hhdet_in_tes!K63/RES_hhdet_in_fec!K63)</f>
        <v>0.6445219802677834</v>
      </c>
      <c r="L63" s="124">
        <f>IF(RES_hhdet_in_tes!L63=0,"",RES_hhdet_in_tes!L63/RES_hhdet_in_fec!L63)</f>
        <v>0.65434615645260907</v>
      </c>
      <c r="M63" s="124">
        <f>IF(RES_hhdet_in_tes!M63=0,"",RES_hhdet_in_tes!M63/RES_hhdet_in_fec!M63)</f>
        <v>0.66700639980872256</v>
      </c>
      <c r="N63" s="124">
        <f>IF(RES_hhdet_in_tes!N63=0,"",RES_hhdet_in_tes!N63/RES_hhdet_in_fec!N63)</f>
        <v>0.6831565367785416</v>
      </c>
      <c r="O63" s="124">
        <f>IF(RES_hhdet_in_tes!O63=0,"",RES_hhdet_in_tes!O63/RES_hhdet_in_fec!O63)</f>
        <v>0.70345590129610791</v>
      </c>
      <c r="P63" s="124">
        <f>IF(RES_hhdet_in_tes!P63=0,"",RES_hhdet_in_tes!P63/RES_hhdet_in_fec!P63)</f>
        <v>0.72598796622817741</v>
      </c>
      <c r="Q63" s="124">
        <f>IF(RES_hhdet_in_tes!Q63=0,"",RES_hhdet_in_tes!Q63/RES_hhdet_in_fec!Q63)</f>
        <v>0.74495415388881692</v>
      </c>
      <c r="R63" s="124">
        <f>IF(RES_hhdet_in_tes!R63=0,"",RES_hhdet_in_tes!R63/RES_hhdet_in_fec!R63)</f>
        <v>0.75586954062789247</v>
      </c>
      <c r="S63" s="124">
        <f>IF(RES_hhdet_in_tes!S63=0,"",RES_hhdet_in_tes!S63/RES_hhdet_in_fec!S63)</f>
        <v>0.76429336344324383</v>
      </c>
      <c r="T63" s="124">
        <f>IF(RES_hhdet_in_tes!T63=0,"",RES_hhdet_in_tes!T63/RES_hhdet_in_fec!T63)</f>
        <v>0.77112417447232962</v>
      </c>
      <c r="U63" s="124">
        <f>IF(RES_hhdet_in_tes!U63=0,"",RES_hhdet_in_tes!U63/RES_hhdet_in_fec!U63)</f>
        <v>0.77682391405008477</v>
      </c>
      <c r="V63" s="124">
        <f>IF(RES_hhdet_in_tes!V63=0,"",RES_hhdet_in_tes!V63/RES_hhdet_in_fec!V63)</f>
        <v>0.7818633425152588</v>
      </c>
      <c r="W63" s="124">
        <f>IF(RES_hhdet_in_tes!W63=0,"",RES_hhdet_in_tes!W63/RES_hhdet_in_fec!W63)</f>
        <v>0.78546755267597179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0.56541288645528076</v>
      </c>
      <c r="D64" s="111">
        <f>IF(RES_hhdet_in_tes!D64=0,"",RES_hhdet_in_tes!D64/RES_hhdet_in_fec!D64)</f>
        <v>0.57484675452065814</v>
      </c>
      <c r="E64" s="111">
        <f>IF(RES_hhdet_in_tes!E64=0,"",RES_hhdet_in_tes!E64/RES_hhdet_in_fec!E64)</f>
        <v>0.58428478312512089</v>
      </c>
      <c r="F64" s="111">
        <f>IF(RES_hhdet_in_tes!F64=0,"",RES_hhdet_in_tes!F64/RES_hhdet_in_fec!F64)</f>
        <v>0.59360656185935023</v>
      </c>
      <c r="G64" s="111">
        <f>IF(RES_hhdet_in_tes!G64=0,"",RES_hhdet_in_tes!G64/RES_hhdet_in_fec!G64)</f>
        <v>0.6029231459068598</v>
      </c>
      <c r="H64" s="111">
        <f>IF(RES_hhdet_in_tes!H64=0,"",RES_hhdet_in_tes!H64/RES_hhdet_in_fec!H64)</f>
        <v>0.61222209560269369</v>
      </c>
      <c r="I64" s="111">
        <f>IF(RES_hhdet_in_tes!I64=0,"",RES_hhdet_in_tes!I64/RES_hhdet_in_fec!I64)</f>
        <v>0.6215319412399688</v>
      </c>
      <c r="J64" s="111">
        <f>IF(RES_hhdet_in_tes!J64=0,"",RES_hhdet_in_tes!J64/RES_hhdet_in_fec!J64)</f>
        <v>0.63096689416585128</v>
      </c>
      <c r="K64" s="111">
        <f>IF(RES_hhdet_in_tes!K64=0,"",RES_hhdet_in_tes!K64/RES_hhdet_in_fec!K64)</f>
        <v>0.6406255218298994</v>
      </c>
      <c r="L64" s="111">
        <f>IF(RES_hhdet_in_tes!L64=0,"",RES_hhdet_in_tes!L64/RES_hhdet_in_fec!L64)</f>
        <v>0.65053675103374509</v>
      </c>
      <c r="M64" s="111">
        <f>IF(RES_hhdet_in_tes!M64=0,"",RES_hhdet_in_tes!M64/RES_hhdet_in_fec!M64)</f>
        <v>0.66322008076482708</v>
      </c>
      <c r="N64" s="111">
        <f>IF(RES_hhdet_in_tes!N64=0,"",RES_hhdet_in_tes!N64/RES_hhdet_in_fec!N64)</f>
        <v>0.67950968003298995</v>
      </c>
      <c r="O64" s="111">
        <f>IF(RES_hhdet_in_tes!O64=0,"",RES_hhdet_in_tes!O64/RES_hhdet_in_fec!O64)</f>
        <v>0.69989192492381347</v>
      </c>
      <c r="P64" s="111">
        <f>IF(RES_hhdet_in_tes!P64=0,"",RES_hhdet_in_tes!P64/RES_hhdet_in_fec!P64)</f>
        <v>0.72254753949996264</v>
      </c>
      <c r="Q64" s="111">
        <f>IF(RES_hhdet_in_tes!Q64=0,"",RES_hhdet_in_tes!Q64/RES_hhdet_in_fec!Q64)</f>
        <v>0.74179229236041455</v>
      </c>
      <c r="R64" s="111">
        <f>IF(RES_hhdet_in_tes!R64=0,"",RES_hhdet_in_tes!R64/RES_hhdet_in_fec!R64)</f>
        <v>0.75279155322767377</v>
      </c>
      <c r="S64" s="111">
        <f>IF(RES_hhdet_in_tes!S64=0,"",RES_hhdet_in_tes!S64/RES_hhdet_in_fec!S64)</f>
        <v>0.76133793210103473</v>
      </c>
      <c r="T64" s="111">
        <f>IF(RES_hhdet_in_tes!T64=0,"",RES_hhdet_in_tes!T64/RES_hhdet_in_fec!T64)</f>
        <v>0.76821011431847708</v>
      </c>
      <c r="U64" s="111">
        <f>IF(RES_hhdet_in_tes!U64=0,"",RES_hhdet_in_tes!U64/RES_hhdet_in_fec!U64)</f>
        <v>0.77399500989364323</v>
      </c>
      <c r="V64" s="111">
        <f>IF(RES_hhdet_in_tes!V64=0,"",RES_hhdet_in_tes!V64/RES_hhdet_in_fec!V64)</f>
        <v>0.77907578256186394</v>
      </c>
      <c r="W64" s="111">
        <f>IF(RES_hhdet_in_tes!W64=0,"",RES_hhdet_in_tes!W64/RES_hhdet_in_fec!W64)</f>
        <v>0.78270243918524385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2.1749092952300888</v>
      </c>
      <c r="D66" s="124">
        <f>IF(RES_hhdet_in_tes!D66=0,"",RES_hhdet_in_tes!D66/RES_hhdet_in_fec!D66)</f>
        <v>2.2437958484385896</v>
      </c>
      <c r="E66" s="124">
        <f>IF(RES_hhdet_in_tes!E66=0,"",RES_hhdet_in_tes!E66/RES_hhdet_in_fec!E66)</f>
        <v>2.3134097487889629</v>
      </c>
      <c r="F66" s="124">
        <f>IF(RES_hhdet_in_tes!F66=0,"",RES_hhdet_in_tes!F66/RES_hhdet_in_fec!F66)</f>
        <v>2.3830984124688039</v>
      </c>
      <c r="G66" s="124">
        <f>IF(RES_hhdet_in_tes!G66=0,"",RES_hhdet_in_tes!G66/RES_hhdet_in_fec!G66)</f>
        <v>2.4534492909125314</v>
      </c>
      <c r="H66" s="124">
        <f>IF(RES_hhdet_in_tes!H66=0,"",RES_hhdet_in_tes!H66/RES_hhdet_in_fec!H66)</f>
        <v>2.524386669833945</v>
      </c>
      <c r="I66" s="124">
        <f>IF(RES_hhdet_in_tes!I66=0,"",RES_hhdet_in_tes!I66/RES_hhdet_in_fec!I66)</f>
        <v>2.5960513291249501</v>
      </c>
      <c r="J66" s="124">
        <f>IF(RES_hhdet_in_tes!J66=0,"",RES_hhdet_in_tes!J66/RES_hhdet_in_fec!J66)</f>
        <v>2.6690288494553638</v>
      </c>
      <c r="K66" s="124">
        <f>IF(RES_hhdet_in_tes!K66=0,"",RES_hhdet_in_tes!K66/RES_hhdet_in_fec!K66)</f>
        <v>2.7438115995575814</v>
      </c>
      <c r="L66" s="124">
        <f>IF(RES_hhdet_in_tes!L66=0,"",RES_hhdet_in_tes!L66/RES_hhdet_in_fec!L66)</f>
        <v>2.820521314717559</v>
      </c>
      <c r="M66" s="124">
        <f>IF(RES_hhdet_in_tes!M66=0,"",RES_hhdet_in_tes!M66/RES_hhdet_in_fec!M66)</f>
        <v>2.912143841210534</v>
      </c>
      <c r="N66" s="124">
        <f>IF(RES_hhdet_in_tes!N66=0,"",RES_hhdet_in_tes!N66/RES_hhdet_in_fec!N66)</f>
        <v>3.0229289276417544</v>
      </c>
      <c r="O66" s="124">
        <f>IF(RES_hhdet_in_tes!O66=0,"",RES_hhdet_in_tes!O66/RES_hhdet_in_fec!O66)</f>
        <v>3.1552260382258264</v>
      </c>
      <c r="P66" s="124">
        <f>IF(RES_hhdet_in_tes!P66=0,"",RES_hhdet_in_tes!P66/RES_hhdet_in_fec!P66)</f>
        <v>3.2986994058884784</v>
      </c>
      <c r="Q66" s="124">
        <f>IF(RES_hhdet_in_tes!Q66=0,"",RES_hhdet_in_tes!Q66/RES_hhdet_in_fec!Q66)</f>
        <v>3.4219980631093545</v>
      </c>
      <c r="R66" s="124">
        <f>IF(RES_hhdet_in_tes!R66=0,"",RES_hhdet_in_tes!R66/RES_hhdet_in_fec!R66)</f>
        <v>3.49935048879754</v>
      </c>
      <c r="S66" s="124">
        <f>IF(RES_hhdet_in_tes!S66=0,"",RES_hhdet_in_tes!S66/RES_hhdet_in_fec!S66)</f>
        <v>3.5609192216874201</v>
      </c>
      <c r="T66" s="124">
        <f>IF(RES_hhdet_in_tes!T66=0,"",RES_hhdet_in_tes!T66/RES_hhdet_in_fec!T66)</f>
        <v>3.6123622417630541</v>
      </c>
      <c r="U66" s="124">
        <f>IF(RES_hhdet_in_tes!U66=0,"",RES_hhdet_in_tes!U66/RES_hhdet_in_fec!U66)</f>
        <v>3.6591945118494498</v>
      </c>
      <c r="V66" s="124">
        <f>IF(RES_hhdet_in_tes!V66=0,"",RES_hhdet_in_tes!V66/RES_hhdet_in_fec!V66)</f>
        <v>3.706945134304453</v>
      </c>
      <c r="W66" s="124">
        <f>IF(RES_hhdet_in_tes!W66=0,"",RES_hhdet_in_tes!W66/RES_hhdet_in_fec!W66)</f>
        <v>3.7536936606955198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2.1749092952300888</v>
      </c>
      <c r="D67" s="111">
        <f>IF(RES_hhdet_in_tes!D67=0,"",RES_hhdet_in_tes!D67/RES_hhdet_in_fec!D67)</f>
        <v>2.2437958484385896</v>
      </c>
      <c r="E67" s="111">
        <f>IF(RES_hhdet_in_tes!E67=0,"",RES_hhdet_in_tes!E67/RES_hhdet_in_fec!E67)</f>
        <v>2.3134097487889629</v>
      </c>
      <c r="F67" s="111">
        <f>IF(RES_hhdet_in_tes!F67=0,"",RES_hhdet_in_tes!F67/RES_hhdet_in_fec!F67)</f>
        <v>2.3830984124688039</v>
      </c>
      <c r="G67" s="111">
        <f>IF(RES_hhdet_in_tes!G67=0,"",RES_hhdet_in_tes!G67/RES_hhdet_in_fec!G67)</f>
        <v>2.4534492909125314</v>
      </c>
      <c r="H67" s="111">
        <f>IF(RES_hhdet_in_tes!H67=0,"",RES_hhdet_in_tes!H67/RES_hhdet_in_fec!H67)</f>
        <v>2.524386669833945</v>
      </c>
      <c r="I67" s="111">
        <f>IF(RES_hhdet_in_tes!I67=0,"",RES_hhdet_in_tes!I67/RES_hhdet_in_fec!I67)</f>
        <v>2.5960513291249501</v>
      </c>
      <c r="J67" s="111">
        <f>IF(RES_hhdet_in_tes!J67=0,"",RES_hhdet_in_tes!J67/RES_hhdet_in_fec!J67)</f>
        <v>2.6690288494553638</v>
      </c>
      <c r="K67" s="111">
        <f>IF(RES_hhdet_in_tes!K67=0,"",RES_hhdet_in_tes!K67/RES_hhdet_in_fec!K67)</f>
        <v>2.7438115995575814</v>
      </c>
      <c r="L67" s="111">
        <f>IF(RES_hhdet_in_tes!L67=0,"",RES_hhdet_in_tes!L67/RES_hhdet_in_fec!L67)</f>
        <v>2.820521314717559</v>
      </c>
      <c r="M67" s="111">
        <f>IF(RES_hhdet_in_tes!M67=0,"",RES_hhdet_in_tes!M67/RES_hhdet_in_fec!M67)</f>
        <v>2.912143841210534</v>
      </c>
      <c r="N67" s="111">
        <f>IF(RES_hhdet_in_tes!N67=0,"",RES_hhdet_in_tes!N67/RES_hhdet_in_fec!N67)</f>
        <v>3.0229289276417544</v>
      </c>
      <c r="O67" s="111">
        <f>IF(RES_hhdet_in_tes!O67=0,"",RES_hhdet_in_tes!O67/RES_hhdet_in_fec!O67)</f>
        <v>3.1552260382258264</v>
      </c>
      <c r="P67" s="111">
        <f>IF(RES_hhdet_in_tes!P67=0,"",RES_hhdet_in_tes!P67/RES_hhdet_in_fec!P67)</f>
        <v>3.2986994058884784</v>
      </c>
      <c r="Q67" s="111">
        <f>IF(RES_hhdet_in_tes!Q67=0,"",RES_hhdet_in_tes!Q67/RES_hhdet_in_fec!Q67)</f>
        <v>3.4219980631093545</v>
      </c>
      <c r="R67" s="111">
        <f>IF(RES_hhdet_in_tes!R67=0,"",RES_hhdet_in_tes!R67/RES_hhdet_in_fec!R67)</f>
        <v>3.49935048879754</v>
      </c>
      <c r="S67" s="111">
        <f>IF(RES_hhdet_in_tes!S67=0,"",RES_hhdet_in_tes!S67/RES_hhdet_in_fec!S67)</f>
        <v>3.5609192216874201</v>
      </c>
      <c r="T67" s="111">
        <f>IF(RES_hhdet_in_tes!T67=0,"",RES_hhdet_in_tes!T67/RES_hhdet_in_fec!T67)</f>
        <v>3.6123622417630541</v>
      </c>
      <c r="U67" s="111">
        <f>IF(RES_hhdet_in_tes!U67=0,"",RES_hhdet_in_tes!U67/RES_hhdet_in_fec!U67)</f>
        <v>3.6591945118494498</v>
      </c>
      <c r="V67" s="111">
        <f>IF(RES_hhdet_in_tes!V67=0,"",RES_hhdet_in_tes!V67/RES_hhdet_in_fec!V67)</f>
        <v>3.706945134304453</v>
      </c>
      <c r="W67" s="111">
        <f>IF(RES_hhdet_in_tes!W67=0,"",RES_hhdet_in_tes!W67/RES_hhdet_in_fec!W67)</f>
        <v>3.7536936606955198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0.55687115130597142</v>
      </c>
      <c r="D68" s="124">
        <f>IF(RES_hhdet_in_tes!D68=0,"",RES_hhdet_in_tes!D68/RES_hhdet_in_fec!D68)</f>
        <v>0.55885548465489476</v>
      </c>
      <c r="E68" s="124">
        <f>IF(RES_hhdet_in_tes!E68=0,"",RES_hhdet_in_tes!E68/RES_hhdet_in_fec!E68)</f>
        <v>0.57323401928824069</v>
      </c>
      <c r="F68" s="124">
        <f>IF(RES_hhdet_in_tes!F68=0,"",RES_hhdet_in_tes!F68/RES_hhdet_in_fec!F68)</f>
        <v>0.57352079022751357</v>
      </c>
      <c r="G68" s="124">
        <f>IF(RES_hhdet_in_tes!G68=0,"",RES_hhdet_in_tes!G68/RES_hhdet_in_fec!G68)</f>
        <v>0.57651326289950011</v>
      </c>
      <c r="H68" s="124">
        <f>IF(RES_hhdet_in_tes!H68=0,"",RES_hhdet_in_tes!H68/RES_hhdet_in_fec!H68)</f>
        <v>0.59190106452172275</v>
      </c>
      <c r="I68" s="124">
        <f>IF(RES_hhdet_in_tes!I68=0,"",RES_hhdet_in_tes!I68/RES_hhdet_in_fec!I68)</f>
        <v>0.59164697212469031</v>
      </c>
      <c r="J68" s="124">
        <f>IF(RES_hhdet_in_tes!J68=0,"",RES_hhdet_in_tes!J68/RES_hhdet_in_fec!J68)</f>
        <v>0.62580776509317981</v>
      </c>
      <c r="K68" s="124">
        <f>IF(RES_hhdet_in_tes!K68=0,"",RES_hhdet_in_tes!K68/RES_hhdet_in_fec!K68)</f>
        <v>0.60855805251847928</v>
      </c>
      <c r="L68" s="124">
        <f>IF(RES_hhdet_in_tes!L68=0,"",RES_hhdet_in_tes!L68/RES_hhdet_in_fec!L68)</f>
        <v>0.64032987061530555</v>
      </c>
      <c r="M68" s="124">
        <f>IF(RES_hhdet_in_tes!M68=0,"",RES_hhdet_in_tes!M68/RES_hhdet_in_fec!M68)</f>
        <v>0.63695146979039396</v>
      </c>
      <c r="N68" s="124">
        <f>IF(RES_hhdet_in_tes!N68=0,"",RES_hhdet_in_tes!N68/RES_hhdet_in_fec!N68)</f>
        <v>0.64079507405201419</v>
      </c>
      <c r="O68" s="124">
        <f>IF(RES_hhdet_in_tes!O68=0,"",RES_hhdet_in_tes!O68/RES_hhdet_in_fec!O68)</f>
        <v>0.6662363476108345</v>
      </c>
      <c r="P68" s="124">
        <f>IF(RES_hhdet_in_tes!P68=0,"",RES_hhdet_in_tes!P68/RES_hhdet_in_fec!P68)</f>
        <v>0.69632371670968773</v>
      </c>
      <c r="Q68" s="124">
        <f>IF(RES_hhdet_in_tes!Q68=0,"",RES_hhdet_in_tes!Q68/RES_hhdet_in_fec!Q68)</f>
        <v>0.71984301726252997</v>
      </c>
      <c r="R68" s="124">
        <f>IF(RES_hhdet_in_tes!R68=0,"",RES_hhdet_in_tes!R68/RES_hhdet_in_fec!R68)</f>
        <v>0.7382428256212108</v>
      </c>
      <c r="S68" s="124">
        <f>IF(RES_hhdet_in_tes!S68=0,"",RES_hhdet_in_tes!S68/RES_hhdet_in_fec!S68)</f>
        <v>0.75403844826130129</v>
      </c>
      <c r="T68" s="124">
        <f>IF(RES_hhdet_in_tes!T68=0,"",RES_hhdet_in_tes!T68/RES_hhdet_in_fec!T68)</f>
        <v>0.77377460507311013</v>
      </c>
      <c r="U68" s="124">
        <f>IF(RES_hhdet_in_tes!U68=0,"",RES_hhdet_in_tes!U68/RES_hhdet_in_fec!U68)</f>
        <v>0.77129938978809931</v>
      </c>
      <c r="V68" s="124">
        <f>IF(RES_hhdet_in_tes!V68=0,"",RES_hhdet_in_tes!V68/RES_hhdet_in_fec!V68)</f>
        <v>0.77825372938317972</v>
      </c>
      <c r="W68" s="124">
        <f>IF(RES_hhdet_in_tes!W68=0,"",RES_hhdet_in_tes!W68/RES_hhdet_in_fec!W68)</f>
        <v>0.78306591553435401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0.55290190543895301</v>
      </c>
      <c r="D69" s="111">
        <f>IF(RES_hhdet_in_tes!D69=0,"",RES_hhdet_in_tes!D69/RES_hhdet_in_fec!D69)</f>
        <v>0.55845916582911659</v>
      </c>
      <c r="E69" s="111">
        <f>IF(RES_hhdet_in_tes!E69=0,"",RES_hhdet_in_tes!E69/RES_hhdet_in_fec!E69)</f>
        <v>0.56425670366271796</v>
      </c>
      <c r="F69" s="111">
        <f>IF(RES_hhdet_in_tes!F69=0,"",RES_hhdet_in_tes!F69/RES_hhdet_in_fec!F69)</f>
        <v>0.57010110268988357</v>
      </c>
      <c r="G69" s="111">
        <f>IF(RES_hhdet_in_tes!G69=0,"",RES_hhdet_in_tes!G69/RES_hhdet_in_fec!G69)</f>
        <v>0.57616482038035366</v>
      </c>
      <c r="H69" s="111">
        <f>IF(RES_hhdet_in_tes!H69=0,"",RES_hhdet_in_tes!H69/RES_hhdet_in_fec!H69)</f>
        <v>0.58242450836942017</v>
      </c>
      <c r="I69" s="111">
        <f>IF(RES_hhdet_in_tes!I69=0,"",RES_hhdet_in_tes!I69/RES_hhdet_in_fec!I69)</f>
        <v>0.58892039757223724</v>
      </c>
      <c r="J69" s="111">
        <f>IF(RES_hhdet_in_tes!J69=0,"",RES_hhdet_in_tes!J69/RES_hhdet_in_fec!J69)</f>
        <v>0.59582248870367105</v>
      </c>
      <c r="K69" s="111">
        <f>IF(RES_hhdet_in_tes!K69=0,"",RES_hhdet_in_tes!K69/RES_hhdet_in_fec!K69)</f>
        <v>0.60327253657350144</v>
      </c>
      <c r="L69" s="111">
        <f>IF(RES_hhdet_in_tes!L69=0,"",RES_hhdet_in_tes!L69/RES_hhdet_in_fec!L69)</f>
        <v>0.61130359342675433</v>
      </c>
      <c r="M69" s="111">
        <f>IF(RES_hhdet_in_tes!M69=0,"",RES_hhdet_in_tes!M69/RES_hhdet_in_fec!M69)</f>
        <v>0.62344861335926394</v>
      </c>
      <c r="N69" s="111">
        <f>IF(RES_hhdet_in_tes!N69=0,"",RES_hhdet_in_tes!N69/RES_hhdet_in_fec!N69)</f>
        <v>0.64079507405201419</v>
      </c>
      <c r="O69" s="111">
        <f>IF(RES_hhdet_in_tes!O69=0,"",RES_hhdet_in_tes!O69/RES_hhdet_in_fec!O69)</f>
        <v>0.66414594531145632</v>
      </c>
      <c r="P69" s="111">
        <f>IF(RES_hhdet_in_tes!P69=0,"",RES_hhdet_in_tes!P69/RES_hhdet_in_fec!P69)</f>
        <v>0.69131841284325501</v>
      </c>
      <c r="Q69" s="111">
        <f>IF(RES_hhdet_in_tes!Q69=0,"",RES_hhdet_in_tes!Q69/RES_hhdet_in_fec!Q69)</f>
        <v>0.71546455975990175</v>
      </c>
      <c r="R69" s="111">
        <f>IF(RES_hhdet_in_tes!R69=0,"",RES_hhdet_in_tes!R69/RES_hhdet_in_fec!R69)</f>
        <v>0.73134126206949546</v>
      </c>
      <c r="S69" s="111">
        <f>IF(RES_hhdet_in_tes!S69=0,"",RES_hhdet_in_tes!S69/RES_hhdet_in_fec!S69)</f>
        <v>0.74582773046958106</v>
      </c>
      <c r="T69" s="111">
        <f>IF(RES_hhdet_in_tes!T69=0,"",RES_hhdet_in_tes!T69/RES_hhdet_in_fec!T69)</f>
        <v>0.75854789779371001</v>
      </c>
      <c r="U69" s="111">
        <f>IF(RES_hhdet_in_tes!U69=0,"",RES_hhdet_in_tes!U69/RES_hhdet_in_fec!U69)</f>
        <v>0.76908275963021688</v>
      </c>
      <c r="V69" s="111">
        <f>IF(RES_hhdet_in_tes!V69=0,"",RES_hhdet_in_tes!V69/RES_hhdet_in_fec!V69)</f>
        <v>0.77697252351660684</v>
      </c>
      <c r="W69" s="111">
        <f>IF(RES_hhdet_in_tes!W69=0,"",RES_hhdet_in_tes!W69/RES_hhdet_in_fec!W69)</f>
        <v>0.78104454744856766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>
        <f>IF(RES_hhdet_in_tes!D70=0,"",RES_hhdet_in_tes!D70/RES_hhdet_in_fec!D70)</f>
        <v>0.93254799727431092</v>
      </c>
      <c r="E70" s="111">
        <f>IF(RES_hhdet_in_tes!E70=0,"",RES_hhdet_in_tes!E70/RES_hhdet_in_fec!E70)</f>
        <v>0.95601852482178418</v>
      </c>
      <c r="F70" s="111">
        <f>IF(RES_hhdet_in_tes!F70=0,"",RES_hhdet_in_tes!F70/RES_hhdet_in_fec!F70)</f>
        <v>0.94426112020645459</v>
      </c>
      <c r="G70" s="111">
        <f>IF(RES_hhdet_in_tes!G70=0,"",RES_hhdet_in_tes!G70/RES_hhdet_in_fec!G70)</f>
        <v>0.94575227977152954</v>
      </c>
      <c r="H70" s="111">
        <f>IF(RES_hhdet_in_tes!H70=0,"",RES_hhdet_in_tes!H70/RES_hhdet_in_fec!H70)</f>
        <v>0.93021133436641568</v>
      </c>
      <c r="I70" s="111">
        <f>IF(RES_hhdet_in_tes!I70=0,"",RES_hhdet_in_tes!I70/RES_hhdet_in_fec!I70)</f>
        <v>0.94095189685604252</v>
      </c>
      <c r="J70" s="111">
        <f>IF(RES_hhdet_in_tes!J70=0,"",RES_hhdet_in_tes!J70/RES_hhdet_in_fec!J70)</f>
        <v>0.94529940522315792</v>
      </c>
      <c r="K70" s="111">
        <f>IF(RES_hhdet_in_tes!K70=0,"",RES_hhdet_in_tes!K70/RES_hhdet_in_fec!K70)</f>
        <v>0.94905284235202525</v>
      </c>
      <c r="L70" s="111">
        <f>IF(RES_hhdet_in_tes!L70=0,"",RES_hhdet_in_tes!L70/RES_hhdet_in_fec!L70)</f>
        <v>0.95128466965458303</v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>
        <f>IF(RES_hhdet_in_tes!O70=0,"",RES_hhdet_in_tes!O70/RES_hhdet_in_fec!O70)</f>
        <v>0.97251765264525147</v>
      </c>
      <c r="P70" s="111">
        <f>IF(RES_hhdet_in_tes!P70=0,"",RES_hhdet_in_tes!P70/RES_hhdet_in_fec!P70)</f>
        <v>0.95868014123905987</v>
      </c>
      <c r="Q70" s="111">
        <f>IF(RES_hhdet_in_tes!Q70=0,"",RES_hhdet_in_tes!Q70/RES_hhdet_in_fec!Q70)</f>
        <v>0.98591043766591824</v>
      </c>
      <c r="R70" s="111">
        <f>IF(RES_hhdet_in_tes!R70=0,"",RES_hhdet_in_tes!R70/RES_hhdet_in_fec!R70)</f>
        <v>0.9824350230424671</v>
      </c>
      <c r="S70" s="111">
        <f>IF(RES_hhdet_in_tes!S70=0,"",RES_hhdet_in_tes!S70/RES_hhdet_in_fec!S70)</f>
        <v>0.97701521286722603</v>
      </c>
      <c r="T70" s="111">
        <f>IF(RES_hhdet_in_tes!T70=0,"",RES_hhdet_in_tes!T70/RES_hhdet_in_fec!T70)</f>
        <v>0.97612721118780865</v>
      </c>
      <c r="U70" s="111">
        <f>IF(RES_hhdet_in_tes!U70=0,"",RES_hhdet_in_tes!U70/RES_hhdet_in_fec!U70)</f>
        <v>0.97260750484438063</v>
      </c>
      <c r="V70" s="111">
        <f>IF(RES_hhdet_in_tes!V70=0,"",RES_hhdet_in_tes!V70/RES_hhdet_in_fec!V70)</f>
        <v>0.97814559724937</v>
      </c>
      <c r="W70" s="111">
        <f>IF(RES_hhdet_in_tes!W70=0,"",RES_hhdet_in_tes!W70/RES_hhdet_in_fec!W70)</f>
        <v>0.98158332561403883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 t="str">
        <f>IF(RES_hhdet_in_tes!C71=0,"",RES_hhdet_in_tes!C71/RES_hhdet_in_fec!C71)</f>
        <v/>
      </c>
      <c r="D71" s="112">
        <f>IF(RES_hhdet_in_tes!D71=0,"",RES_hhdet_in_tes!D71/RES_hhdet_in_fec!D71)</f>
        <v>0.55845916582911659</v>
      </c>
      <c r="E71" s="112">
        <f>IF(RES_hhdet_in_tes!E71=0,"",RES_hhdet_in_tes!E71/RES_hhdet_in_fec!E71)</f>
        <v>0.56425670366271796</v>
      </c>
      <c r="F71" s="112">
        <f>IF(RES_hhdet_in_tes!F71=0,"",RES_hhdet_in_tes!F71/RES_hhdet_in_fec!F71)</f>
        <v>0.57010110268988357</v>
      </c>
      <c r="G71" s="112">
        <f>IF(RES_hhdet_in_tes!G71=0,"",RES_hhdet_in_tes!G71/RES_hhdet_in_fec!G71)</f>
        <v>0.57616482038035366</v>
      </c>
      <c r="H71" s="112">
        <f>IF(RES_hhdet_in_tes!H71=0,"",RES_hhdet_in_tes!H71/RES_hhdet_in_fec!H71)</f>
        <v>0.58242450836942006</v>
      </c>
      <c r="I71" s="112">
        <f>IF(RES_hhdet_in_tes!I71=0,"",RES_hhdet_in_tes!I71/RES_hhdet_in_fec!I71)</f>
        <v>0.58892039757223724</v>
      </c>
      <c r="J71" s="112">
        <f>IF(RES_hhdet_in_tes!J71=0,"",RES_hhdet_in_tes!J71/RES_hhdet_in_fec!J71)</f>
        <v>0.59582248870367105</v>
      </c>
      <c r="K71" s="112">
        <f>IF(RES_hhdet_in_tes!K71=0,"",RES_hhdet_in_tes!K71/RES_hhdet_in_fec!K71)</f>
        <v>0.60327253657350144</v>
      </c>
      <c r="L71" s="112">
        <f>IF(RES_hhdet_in_tes!L71=0,"",RES_hhdet_in_tes!L71/RES_hhdet_in_fec!L71)</f>
        <v>0.61130359342675433</v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>
        <f>IF(RES_hhdet_in_tes!O71=0,"",RES_hhdet_in_tes!O71/RES_hhdet_in_fec!O71)</f>
        <v>0.66414594531145632</v>
      </c>
      <c r="P71" s="112">
        <f>IF(RES_hhdet_in_tes!P71=0,"",RES_hhdet_in_tes!P71/RES_hhdet_in_fec!P71)</f>
        <v>0.69131841284325501</v>
      </c>
      <c r="Q71" s="112">
        <f>IF(RES_hhdet_in_tes!Q71=0,"",RES_hhdet_in_tes!Q71/RES_hhdet_in_fec!Q71)</f>
        <v>0.71546455975990175</v>
      </c>
      <c r="R71" s="112">
        <f>IF(RES_hhdet_in_tes!R71=0,"",RES_hhdet_in_tes!R71/RES_hhdet_in_fec!R71)</f>
        <v>0.73134126206949535</v>
      </c>
      <c r="S71" s="112">
        <f>IF(RES_hhdet_in_tes!S71=0,"",RES_hhdet_in_tes!S71/RES_hhdet_in_fec!S71)</f>
        <v>0.74582773046958106</v>
      </c>
      <c r="T71" s="112">
        <f>IF(RES_hhdet_in_tes!T71=0,"",RES_hhdet_in_tes!T71/RES_hhdet_in_fec!T71)</f>
        <v>0.75854789779371001</v>
      </c>
      <c r="U71" s="112">
        <f>IF(RES_hhdet_in_tes!U71=0,"",RES_hhdet_in_tes!U71/RES_hhdet_in_fec!U71)</f>
        <v>0.76908275963021688</v>
      </c>
      <c r="V71" s="112">
        <f>IF(RES_hhdet_in_tes!V71=0,"",RES_hhdet_in_tes!V71/RES_hhdet_in_fec!V71)</f>
        <v>0.77697252351660684</v>
      </c>
      <c r="W71" s="112">
        <f>IF(RES_hhdet_in_tes!W71=0,"",RES_hhdet_in_tes!W71/RES_hhdet_in_fec!W71)</f>
        <v>0.78104454744856777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0.62270547973031354</v>
      </c>
      <c r="D73" s="112" t="str">
        <f>IF(RES_hhdet_in_tes!D73=0,"",RES_hhdet_in_tes!D73/RES_hhdet_in_fec!D73)</f>
        <v/>
      </c>
      <c r="E73" s="112">
        <f>IF(RES_hhdet_in_tes!E73=0,"",RES_hhdet_in_tes!E73/RES_hhdet_in_fec!E73)</f>
        <v>0.625888276690718</v>
      </c>
      <c r="F73" s="112">
        <f>IF(RES_hhdet_in_tes!F73=0,"",RES_hhdet_in_tes!F73/RES_hhdet_in_fec!F73)</f>
        <v>0.62755446221469346</v>
      </c>
      <c r="G73" s="112" t="str">
        <f>IF(RES_hhdet_in_tes!G73=0,"",RES_hhdet_in_tes!G73/RES_hhdet_in_fec!G73)</f>
        <v/>
      </c>
      <c r="H73" s="112">
        <f>IF(RES_hhdet_in_tes!H73=0,"",RES_hhdet_in_tes!H73/RES_hhdet_in_fec!H73)</f>
        <v>0.63120482069370143</v>
      </c>
      <c r="I73" s="112">
        <f>IF(RES_hhdet_in_tes!I73=0,"",RES_hhdet_in_tes!I73/RES_hhdet_in_fec!I73)</f>
        <v>0.63320288605969743</v>
      </c>
      <c r="J73" s="112">
        <f>IF(RES_hhdet_in_tes!J73=0,"",RES_hhdet_in_tes!J73/RES_hhdet_in_fec!J73)</f>
        <v>0.6354219610320152</v>
      </c>
      <c r="K73" s="112">
        <f>IF(RES_hhdet_in_tes!K73=0,"",RES_hhdet_in_tes!K73/RES_hhdet_in_fec!K73)</f>
        <v>0.63794855890618374</v>
      </c>
      <c r="L73" s="112">
        <f>IF(RES_hhdet_in_tes!L73=0,"",RES_hhdet_in_tes!L73/RES_hhdet_in_fec!L73)</f>
        <v>0.64081295823276885</v>
      </c>
      <c r="M73" s="112">
        <f>IF(RES_hhdet_in_tes!M73=0,"",RES_hhdet_in_tes!M73/RES_hhdet_in_fec!M73)</f>
        <v>0.64599993509193865</v>
      </c>
      <c r="N73" s="112" t="str">
        <f>IF(RES_hhdet_in_tes!N73=0,"",RES_hhdet_in_tes!N73/RES_hhdet_in_fec!N73)</f>
        <v/>
      </c>
      <c r="O73" s="112" t="str">
        <f>IF(RES_hhdet_in_tes!O73=0,"",RES_hhdet_in_tes!O73/RES_hhdet_in_fec!O73)</f>
        <v/>
      </c>
      <c r="P73" s="112">
        <f>IF(RES_hhdet_in_tes!P73=0,"",RES_hhdet_in_tes!P73/RES_hhdet_in_fec!P73)</f>
        <v>0.68359029667091931</v>
      </c>
      <c r="Q73" s="112" t="str">
        <f>IF(RES_hhdet_in_tes!Q73=0,"",RES_hhdet_in_tes!Q73/RES_hhdet_in_fec!Q73)</f>
        <v/>
      </c>
      <c r="R73" s="112">
        <f>IF(RES_hhdet_in_tes!R73=0,"",RES_hhdet_in_tes!R73/RES_hhdet_in_fec!R73)</f>
        <v>0.71141073244502284</v>
      </c>
      <c r="S73" s="112">
        <f>IF(RES_hhdet_in_tes!S73=0,"",RES_hhdet_in_tes!S73/RES_hhdet_in_fec!S73)</f>
        <v>0.72291235575720536</v>
      </c>
      <c r="T73" s="112">
        <f>IF(RES_hhdet_in_tes!T73=0,"",RES_hhdet_in_tes!T73/RES_hhdet_in_fec!T73)</f>
        <v>0.73405829388575039</v>
      </c>
      <c r="U73" s="112">
        <f>IF(RES_hhdet_in_tes!U73=0,"",RES_hhdet_in_tes!U73/RES_hhdet_in_fec!U73)</f>
        <v>0.7445284726018363</v>
      </c>
      <c r="V73" s="112" t="str">
        <f>IF(RES_hhdet_in_tes!V73=0,"",RES_hhdet_in_tes!V73/RES_hhdet_in_fec!V73)</f>
        <v/>
      </c>
      <c r="W73" s="112" t="str">
        <f>IF(RES_hhdet_in_tes!W73=0,"",RES_hhdet_in_tes!W73/RES_hhdet_in_fec!W73)</f>
        <v/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0.88383179299468073</v>
      </c>
      <c r="D74" s="113" t="str">
        <f>IF(RES_hhdet_in_tes!D74=0,"",RES_hhdet_in_tes!D74/RES_hhdet_in_fec!D74)</f>
        <v/>
      </c>
      <c r="E74" s="113">
        <f>IF(RES_hhdet_in_tes!E74=0,"",RES_hhdet_in_tes!E74/RES_hhdet_in_fec!E74)</f>
        <v>0.96663243541689026</v>
      </c>
      <c r="F74" s="113">
        <f>IF(RES_hhdet_in_tes!F74=0,"",RES_hhdet_in_tes!F74/RES_hhdet_in_fec!F74)</f>
        <v>0.95580673704540098</v>
      </c>
      <c r="G74" s="113" t="str">
        <f>IF(RES_hhdet_in_tes!G74=0,"",RES_hhdet_in_tes!G74/RES_hhdet_in_fec!G74)</f>
        <v/>
      </c>
      <c r="H74" s="113">
        <f>IF(RES_hhdet_in_tes!H74=0,"",RES_hhdet_in_tes!H74/RES_hhdet_in_fec!H74)</f>
        <v>0.94215545186369087</v>
      </c>
      <c r="I74" s="113">
        <f>IF(RES_hhdet_in_tes!I74=0,"",RES_hhdet_in_tes!I74/RES_hhdet_in_fec!I74)</f>
        <v>0.95066597759737848</v>
      </c>
      <c r="J74" s="113">
        <f>IF(RES_hhdet_in_tes!J74=0,"",RES_hhdet_in_tes!J74/RES_hhdet_in_fec!J74)</f>
        <v>0.95353876430962403</v>
      </c>
      <c r="K74" s="113">
        <f>IF(RES_hhdet_in_tes!K74=0,"",RES_hhdet_in_tes!K74/RES_hhdet_in_fec!K74)</f>
        <v>0.95619865989433717</v>
      </c>
      <c r="L74" s="113">
        <f>IF(RES_hhdet_in_tes!L74=0,"",RES_hhdet_in_tes!L74/RES_hhdet_in_fec!L74)</f>
        <v>0.95789955549321648</v>
      </c>
      <c r="M74" s="113">
        <f>IF(RES_hhdet_in_tes!M74=0,"",RES_hhdet_in_tes!M74/RES_hhdet_in_fec!M74)</f>
        <v>0.94263710058647399</v>
      </c>
      <c r="N74" s="113" t="str">
        <f>IF(RES_hhdet_in_tes!N74=0,"",RES_hhdet_in_tes!N74/RES_hhdet_in_fec!N74)</f>
        <v/>
      </c>
      <c r="O74" s="113" t="str">
        <f>IF(RES_hhdet_in_tes!O74=0,"",RES_hhdet_in_tes!O74/RES_hhdet_in_fec!O74)</f>
        <v/>
      </c>
      <c r="P74" s="113">
        <f>IF(RES_hhdet_in_tes!P74=0,"",RES_hhdet_in_tes!P74/RES_hhdet_in_fec!P74)</f>
        <v>0.95617690559763735</v>
      </c>
      <c r="Q74" s="113" t="str">
        <f>IF(RES_hhdet_in_tes!Q74=0,"",RES_hhdet_in_tes!Q74/RES_hhdet_in_fec!Q74)</f>
        <v/>
      </c>
      <c r="R74" s="113">
        <f>IF(RES_hhdet_in_tes!R74=0,"",RES_hhdet_in_tes!R74/RES_hhdet_in_fec!R74)</f>
        <v>0.98381613906755894</v>
      </c>
      <c r="S74" s="113">
        <f>IF(RES_hhdet_in_tes!S74=0,"",RES_hhdet_in_tes!S74/RES_hhdet_in_fec!S74)</f>
        <v>0.97458487055467247</v>
      </c>
      <c r="T74" s="113">
        <f>IF(RES_hhdet_in_tes!T74=0,"",RES_hhdet_in_tes!T74/RES_hhdet_in_fec!T74)</f>
        <v>0.97294488089653275</v>
      </c>
      <c r="U74" s="113">
        <f>IF(RES_hhdet_in_tes!U74=0,"",RES_hhdet_in_tes!U74/RES_hhdet_in_fec!U74)</f>
        <v>0.96811904357257772</v>
      </c>
      <c r="V74" s="113" t="str">
        <f>IF(RES_hhdet_in_tes!V74=0,"",RES_hhdet_in_tes!V74/RES_hhdet_in_fec!V74)</f>
        <v/>
      </c>
      <c r="W74" s="113" t="str">
        <f>IF(RES_hhdet_in_tes!W74=0,"",RES_hhdet_in_tes!W74/RES_hhdet_in_fec!W74)</f>
        <v/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0.62270547973031354</v>
      </c>
      <c r="D75" s="111" t="str">
        <f>IF(RES_hhdet_in_tes!D75=0,"",RES_hhdet_in_tes!D75/RES_hhdet_in_fec!D75)</f>
        <v/>
      </c>
      <c r="E75" s="111">
        <f>IF(RES_hhdet_in_tes!E75=0,"",RES_hhdet_in_tes!E75/RES_hhdet_in_fec!E75)</f>
        <v>0.625888276690718</v>
      </c>
      <c r="F75" s="111">
        <f>IF(RES_hhdet_in_tes!F75=0,"",RES_hhdet_in_tes!F75/RES_hhdet_in_fec!F75)</f>
        <v>0.62755446221469346</v>
      </c>
      <c r="G75" s="111" t="str">
        <f>IF(RES_hhdet_in_tes!G75=0,"",RES_hhdet_in_tes!G75/RES_hhdet_in_fec!G75)</f>
        <v/>
      </c>
      <c r="H75" s="111">
        <f>IF(RES_hhdet_in_tes!H75=0,"",RES_hhdet_in_tes!H75/RES_hhdet_in_fec!H75)</f>
        <v>0.63120482069370143</v>
      </c>
      <c r="I75" s="111">
        <f>IF(RES_hhdet_in_tes!I75=0,"",RES_hhdet_in_tes!I75/RES_hhdet_in_fec!I75)</f>
        <v>0.63320288605969743</v>
      </c>
      <c r="J75" s="111">
        <f>IF(RES_hhdet_in_tes!J75=0,"",RES_hhdet_in_tes!J75/RES_hhdet_in_fec!J75)</f>
        <v>0.6354219610320152</v>
      </c>
      <c r="K75" s="111">
        <f>IF(RES_hhdet_in_tes!K75=0,"",RES_hhdet_in_tes!K75/RES_hhdet_in_fec!K75)</f>
        <v>0.63794855890618374</v>
      </c>
      <c r="L75" s="111">
        <f>IF(RES_hhdet_in_tes!L75=0,"",RES_hhdet_in_tes!L75/RES_hhdet_in_fec!L75)</f>
        <v>0.64081295823276885</v>
      </c>
      <c r="M75" s="111">
        <f>IF(RES_hhdet_in_tes!M75=0,"",RES_hhdet_in_tes!M75/RES_hhdet_in_fec!M75)</f>
        <v>0.64599993509193865</v>
      </c>
      <c r="N75" s="111" t="str">
        <f>IF(RES_hhdet_in_tes!N75=0,"",RES_hhdet_in_tes!N75/RES_hhdet_in_fec!N75)</f>
        <v/>
      </c>
      <c r="O75" s="111" t="str">
        <f>IF(RES_hhdet_in_tes!O75=0,"",RES_hhdet_in_tes!O75/RES_hhdet_in_fec!O75)</f>
        <v/>
      </c>
      <c r="P75" s="111">
        <f>IF(RES_hhdet_in_tes!P75=0,"",RES_hhdet_in_tes!P75/RES_hhdet_in_fec!P75)</f>
        <v>0.68359029667091931</v>
      </c>
      <c r="Q75" s="111" t="str">
        <f>IF(RES_hhdet_in_tes!Q75=0,"",RES_hhdet_in_tes!Q75/RES_hhdet_in_fec!Q75)</f>
        <v/>
      </c>
      <c r="R75" s="111">
        <f>IF(RES_hhdet_in_tes!R75=0,"",RES_hhdet_in_tes!R75/RES_hhdet_in_fec!R75)</f>
        <v>0.71141073244502284</v>
      </c>
      <c r="S75" s="111">
        <f>IF(RES_hhdet_in_tes!S75=0,"",RES_hhdet_in_tes!S75/RES_hhdet_in_fec!S75)</f>
        <v>0.72291235575720536</v>
      </c>
      <c r="T75" s="111">
        <f>IF(RES_hhdet_in_tes!T75=0,"",RES_hhdet_in_tes!T75/RES_hhdet_in_fec!T75)</f>
        <v>0.73405829388575039</v>
      </c>
      <c r="U75" s="111">
        <f>IF(RES_hhdet_in_tes!U75=0,"",RES_hhdet_in_tes!U75/RES_hhdet_in_fec!U75)</f>
        <v>0.7445284726018363</v>
      </c>
      <c r="V75" s="111" t="str">
        <f>IF(RES_hhdet_in_tes!V75=0,"",RES_hhdet_in_tes!V75/RES_hhdet_in_fec!V75)</f>
        <v/>
      </c>
      <c r="W75" s="111" t="str">
        <f>IF(RES_hhdet_in_tes!W75=0,"",RES_hhdet_in_tes!W75/RES_hhdet_in_fec!W75)</f>
        <v/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 t="str">
        <f>IF(RES_hhdet_in_tes!D76=0,"",RES_hhdet_in_tes!D76/RES_hhdet_in_fec!D76)</f>
        <v/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 t="str">
        <f>IF(RES_hhdet_in_tes!G76=0,"",RES_hhdet_in_tes!G76/RES_hhdet_in_fec!G76)</f>
        <v/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 t="str">
        <f>IF(RES_hhdet_in_tes!N76=0,"",RES_hhdet_in_tes!N76/RES_hhdet_in_fec!N76)</f>
        <v/>
      </c>
      <c r="O76" s="111" t="str">
        <f>IF(RES_hhdet_in_tes!O76=0,"",RES_hhdet_in_tes!O76/RES_hhdet_in_fec!O76)</f>
        <v/>
      </c>
      <c r="P76" s="111">
        <f>IF(RES_hhdet_in_tes!P76=0,"",RES_hhdet_in_tes!P76/RES_hhdet_in_fec!P76)</f>
        <v>1</v>
      </c>
      <c r="Q76" s="111" t="str">
        <f>IF(RES_hhdet_in_tes!Q76=0,"",RES_hhdet_in_tes!Q76/RES_hhdet_in_fec!Q76)</f>
        <v/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 t="str">
        <f>IF(RES_hhdet_in_tes!V76=0,"",RES_hhdet_in_tes!V76/RES_hhdet_in_fec!V76)</f>
        <v/>
      </c>
      <c r="W76" s="111" t="str">
        <f>IF(RES_hhdet_in_tes!W76=0,"",RES_hhdet_in_tes!W76/RES_hhdet_in_fec!W76)</f>
        <v/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0.62214191728437185</v>
      </c>
      <c r="D77" s="124">
        <f>IF(RES_hhdet_in_tes!D77=0,"",RES_hhdet_in_tes!D77/RES_hhdet_in_fec!D77)</f>
        <v>0.60284173035467159</v>
      </c>
      <c r="E77" s="124">
        <f>IF(RES_hhdet_in_tes!E77=0,"",RES_hhdet_in_tes!E77/RES_hhdet_in_fec!E77)</f>
        <v>0.62628405097736217</v>
      </c>
      <c r="F77" s="124">
        <f>IF(RES_hhdet_in_tes!F77=0,"",RES_hhdet_in_tes!F77/RES_hhdet_in_fec!F77)</f>
        <v>0.63061570118897348</v>
      </c>
      <c r="G77" s="124">
        <f>IF(RES_hhdet_in_tes!G77=0,"",RES_hhdet_in_tes!G77/RES_hhdet_in_fec!G77)</f>
        <v>0.60495522040575267</v>
      </c>
      <c r="H77" s="124">
        <f>IF(RES_hhdet_in_tes!H77=0,"",RES_hhdet_in_tes!H77/RES_hhdet_in_fec!H77)</f>
        <v>0.63537952674847009</v>
      </c>
      <c r="I77" s="124">
        <f>IF(RES_hhdet_in_tes!I77=0,"",RES_hhdet_in_tes!I77/RES_hhdet_in_fec!I77)</f>
        <v>0.62051632150983349</v>
      </c>
      <c r="J77" s="124">
        <f>IF(RES_hhdet_in_tes!J77=0,"",RES_hhdet_in_tes!J77/RES_hhdet_in_fec!J77)</f>
        <v>0.63928903054662711</v>
      </c>
      <c r="K77" s="124">
        <f>IF(RES_hhdet_in_tes!K77=0,"",RES_hhdet_in_tes!K77/RES_hhdet_in_fec!K77)</f>
        <v>0.63277961803426053</v>
      </c>
      <c r="L77" s="124">
        <f>IF(RES_hhdet_in_tes!L77=0,"",RES_hhdet_in_tes!L77/RES_hhdet_in_fec!L77)</f>
        <v>0.66171900679171414</v>
      </c>
      <c r="M77" s="124">
        <f>IF(RES_hhdet_in_tes!M77=0,"",RES_hhdet_in_tes!M77/RES_hhdet_in_fec!M77)</f>
        <v>0.66022490433692982</v>
      </c>
      <c r="N77" s="124">
        <f>IF(RES_hhdet_in_tes!N77=0,"",RES_hhdet_in_tes!N77/RES_hhdet_in_fec!N77)</f>
        <v>0.62422233925823611</v>
      </c>
      <c r="O77" s="124">
        <f>IF(RES_hhdet_in_tes!O77=0,"",RES_hhdet_in_tes!O77/RES_hhdet_in_fec!O77)</f>
        <v>0.58984665990681862</v>
      </c>
      <c r="P77" s="124">
        <f>IF(RES_hhdet_in_tes!P77=0,"",RES_hhdet_in_tes!P77/RES_hhdet_in_fec!P77)</f>
        <v>0.65239954007912937</v>
      </c>
      <c r="Q77" s="124">
        <f>IF(RES_hhdet_in_tes!Q77=0,"",RES_hhdet_in_tes!Q77/RES_hhdet_in_fec!Q77)</f>
        <v>0.60059847399085264</v>
      </c>
      <c r="R77" s="124">
        <f>IF(RES_hhdet_in_tes!R77=0,"",RES_hhdet_in_tes!R77/RES_hhdet_in_fec!R77)</f>
        <v>0.63666588310992323</v>
      </c>
      <c r="S77" s="124">
        <f>IF(RES_hhdet_in_tes!S77=0,"",RES_hhdet_in_tes!S77/RES_hhdet_in_fec!S77)</f>
        <v>0.67079937288217784</v>
      </c>
      <c r="T77" s="124">
        <f>IF(RES_hhdet_in_tes!T77=0,"",RES_hhdet_in_tes!T77/RES_hhdet_in_fec!T77)</f>
        <v>0.68861276651185754</v>
      </c>
      <c r="U77" s="124">
        <f>IF(RES_hhdet_in_tes!U77=0,"",RES_hhdet_in_tes!U77/RES_hhdet_in_fec!U77)</f>
        <v>0.66237994838020231</v>
      </c>
      <c r="V77" s="124">
        <f>IF(RES_hhdet_in_tes!V77=0,"",RES_hhdet_in_tes!V77/RES_hhdet_in_fec!V77)</f>
        <v>0.63743223078496269</v>
      </c>
      <c r="W77" s="124">
        <f>IF(RES_hhdet_in_tes!W77=0,"",RES_hhdet_in_tes!W77/RES_hhdet_in_fec!W77)</f>
        <v>0.62712227870023651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0.57125956219086738</v>
      </c>
      <c r="D78" s="111">
        <f>IF(RES_hhdet_in_tes!D78=0,"",RES_hhdet_in_tes!D78/RES_hhdet_in_fec!D78)</f>
        <v>0.57237976233774579</v>
      </c>
      <c r="E78" s="111">
        <f>IF(RES_hhdet_in_tes!E78=0,"",RES_hhdet_in_tes!E78/RES_hhdet_in_fec!E78)</f>
        <v>0.57348416424869031</v>
      </c>
      <c r="F78" s="111">
        <f>IF(RES_hhdet_in_tes!F78=0,"",RES_hhdet_in_tes!F78/RES_hhdet_in_fec!F78)</f>
        <v>0.57458641185473458</v>
      </c>
      <c r="G78" s="111">
        <f>IF(RES_hhdet_in_tes!G78=0,"",RES_hhdet_in_tes!G78/RES_hhdet_in_fec!G78)</f>
        <v>0.5756741102147207</v>
      </c>
      <c r="H78" s="111">
        <f>IF(RES_hhdet_in_tes!H78=0,"",RES_hhdet_in_tes!H78/RES_hhdet_in_fec!H78)</f>
        <v>0.57674877631165078</v>
      </c>
      <c r="I78" s="111">
        <f>IF(RES_hhdet_in_tes!I78=0,"",RES_hhdet_in_tes!I78/RES_hhdet_in_fec!I78)</f>
        <v>0.57780735603166045</v>
      </c>
      <c r="J78" s="111">
        <f>IF(RES_hhdet_in_tes!J78=0,"",RES_hhdet_in_tes!J78/RES_hhdet_in_fec!J78)</f>
        <v>0.57883733774825719</v>
      </c>
      <c r="K78" s="111">
        <f>IF(RES_hhdet_in_tes!K78=0,"",RES_hhdet_in_tes!K78/RES_hhdet_in_fec!K78)</f>
        <v>0.57982808328797142</v>
      </c>
      <c r="L78" s="111">
        <f>IF(RES_hhdet_in_tes!L78=0,"",RES_hhdet_in_tes!L78/RES_hhdet_in_fec!L78)</f>
        <v>0.58077674650325717</v>
      </c>
      <c r="M78" s="111">
        <f>IF(RES_hhdet_in_tes!M78=0,"",RES_hhdet_in_tes!M78/RES_hhdet_in_fec!M78)</f>
        <v>0.58128725291357297</v>
      </c>
      <c r="N78" s="111">
        <f>IF(RES_hhdet_in_tes!N78=0,"",RES_hhdet_in_tes!N78/RES_hhdet_in_fec!N78)</f>
        <v>0.58128725291357297</v>
      </c>
      <c r="O78" s="111">
        <f>IF(RES_hhdet_in_tes!O78=0,"",RES_hhdet_in_tes!O78/RES_hhdet_in_fec!O78)</f>
        <v>0.58128725291357297</v>
      </c>
      <c r="P78" s="111">
        <f>IF(RES_hhdet_in_tes!P78=0,"",RES_hhdet_in_tes!P78/RES_hhdet_in_fec!P78)</f>
        <v>0.58128725291357297</v>
      </c>
      <c r="Q78" s="111">
        <f>IF(RES_hhdet_in_tes!Q78=0,"",RES_hhdet_in_tes!Q78/RES_hhdet_in_fec!Q78)</f>
        <v>0.58128725291357297</v>
      </c>
      <c r="R78" s="111">
        <f>IF(RES_hhdet_in_tes!R78=0,"",RES_hhdet_in_tes!R78/RES_hhdet_in_fec!R78)</f>
        <v>0.58451247848501275</v>
      </c>
      <c r="S78" s="111">
        <f>IF(RES_hhdet_in_tes!S78=0,"",RES_hhdet_in_tes!S78/RES_hhdet_in_fec!S78)</f>
        <v>0.58978645304749611</v>
      </c>
      <c r="T78" s="111">
        <f>IF(RES_hhdet_in_tes!T78=0,"",RES_hhdet_in_tes!T78/RES_hhdet_in_fec!T78)</f>
        <v>0.59593942337038885</v>
      </c>
      <c r="U78" s="111">
        <f>IF(RES_hhdet_in_tes!U78=0,"",RES_hhdet_in_tes!U78/RES_hhdet_in_fec!U78)</f>
        <v>0.60231214263338606</v>
      </c>
      <c r="V78" s="111">
        <f>IF(RES_hhdet_in_tes!V78=0,"",RES_hhdet_in_tes!V78/RES_hhdet_in_fec!V78)</f>
        <v>0.60824536401617646</v>
      </c>
      <c r="W78" s="111">
        <f>IF(RES_hhdet_in_tes!W78=0,"",RES_hhdet_in_tes!W78/RES_hhdet_in_fec!W78)</f>
        <v>0.61373908751875761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0.74252275591685812</v>
      </c>
      <c r="D79" s="45">
        <f>IF(RES_hhdet_in_tes!D79=0,"",RES_hhdet_in_tes!D79/RES_hhdet_in_fec!D79)</f>
        <v>0.74407364854826297</v>
      </c>
      <c r="E79" s="45">
        <f>IF(RES_hhdet_in_tes!E79=0,"",RES_hhdet_in_tes!E79/RES_hhdet_in_fec!E79)</f>
        <v>0.7456818894300975</v>
      </c>
      <c r="F79" s="45">
        <f>IF(RES_hhdet_in_tes!F79=0,"",RES_hhdet_in_tes!F79/RES_hhdet_in_fec!F79)</f>
        <v>0.74729795052789971</v>
      </c>
      <c r="G79" s="45">
        <f>IF(RES_hhdet_in_tes!G79=0,"",RES_hhdet_in_tes!G79/RES_hhdet_in_fec!G79)</f>
        <v>0.74896682599117825</v>
      </c>
      <c r="H79" s="45">
        <f>IF(RES_hhdet_in_tes!H79=0,"",RES_hhdet_in_tes!H79/RES_hhdet_in_fec!H79)</f>
        <v>0.75068300910884134</v>
      </c>
      <c r="I79" s="45">
        <f>IF(RES_hhdet_in_tes!I79=0,"",RES_hhdet_in_tes!I79/RES_hhdet_in_fec!I79)</f>
        <v>0.7524575864406422</v>
      </c>
      <c r="J79" s="45">
        <f>IF(RES_hhdet_in_tes!J79=0,"",RES_hhdet_in_tes!J79/RES_hhdet_in_fec!J79)</f>
        <v>0.75433597570868882</v>
      </c>
      <c r="K79" s="45">
        <f>IF(RES_hhdet_in_tes!K79=0,"",RES_hhdet_in_tes!K79/RES_hhdet_in_fec!K79)</f>
        <v>0.75635679392305355</v>
      </c>
      <c r="L79" s="45">
        <f>IF(RES_hhdet_in_tes!L79=0,"",RES_hhdet_in_tes!L79/RES_hhdet_in_fec!L79)</f>
        <v>0.75853037271714807</v>
      </c>
      <c r="M79" s="45">
        <f>IF(RES_hhdet_in_tes!M79=0,"",RES_hhdet_in_tes!M79/RES_hhdet_in_fec!M79)</f>
        <v>0.76148759680790479</v>
      </c>
      <c r="N79" s="45">
        <f>IF(RES_hhdet_in_tes!N79=0,"",RES_hhdet_in_tes!N79/RES_hhdet_in_fec!N79)</f>
        <v>0.7654073558881016</v>
      </c>
      <c r="O79" s="45">
        <f>IF(RES_hhdet_in_tes!O79=0,"",RES_hhdet_in_tes!O79/RES_hhdet_in_fec!O79)</f>
        <v>0.77072461652017688</v>
      </c>
      <c r="P79" s="45">
        <f>IF(RES_hhdet_in_tes!P79=0,"",RES_hhdet_in_tes!P79/RES_hhdet_in_fec!P79)</f>
        <v>0.77766782706853921</v>
      </c>
      <c r="Q79" s="45">
        <f>IF(RES_hhdet_in_tes!Q79=0,"",RES_hhdet_in_tes!Q79/RES_hhdet_in_fec!Q79)</f>
        <v>0.78661670040121956</v>
      </c>
      <c r="R79" s="45">
        <f>IF(RES_hhdet_in_tes!R79=0,"",RES_hhdet_in_tes!R79/RES_hhdet_in_fec!R79)</f>
        <v>0.79879026270052234</v>
      </c>
      <c r="S79" s="45">
        <f>IF(RES_hhdet_in_tes!S79=0,"",RES_hhdet_in_tes!S79/RES_hhdet_in_fec!S79)</f>
        <v>0.8139840070637504</v>
      </c>
      <c r="T79" s="45">
        <f>IF(RES_hhdet_in_tes!T79=0,"",RES_hhdet_in_tes!T79/RES_hhdet_in_fec!T79)</f>
        <v>0.8303197464189489</v>
      </c>
      <c r="U79" s="45">
        <f>IF(RES_hhdet_in_tes!U79=0,"",RES_hhdet_in_tes!U79/RES_hhdet_in_fec!U79)</f>
        <v>0.84591929369420871</v>
      </c>
      <c r="V79" s="45">
        <f>IF(RES_hhdet_in_tes!V79=0,"",RES_hhdet_in_tes!V79/RES_hhdet_in_fec!V79)</f>
        <v>0.85890446181760038</v>
      </c>
      <c r="W79" s="45">
        <f>IF(RES_hhdet_in_tes!W79=0,"",RES_hhdet_in_tes!W79/RES_hhdet_in_fec!W79)</f>
        <v>0.86861550424551737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0.57804713066446545</v>
      </c>
      <c r="D81" s="119">
        <f>IF(RES_hhdet_in_tes!D81=0,"",RES_hhdet_in_tes!D81/RES_hhdet_in_fec!D81)</f>
        <v>0.57724525307306496</v>
      </c>
      <c r="E81" s="119">
        <f>IF(RES_hhdet_in_tes!E81=0,"",RES_hhdet_in_tes!E81/RES_hhdet_in_fec!E81)</f>
        <v>0.59474869179348389</v>
      </c>
      <c r="F81" s="119">
        <f>IF(RES_hhdet_in_tes!F81=0,"",RES_hhdet_in_tes!F81/RES_hhdet_in_fec!F81)</f>
        <v>0.60801602566377844</v>
      </c>
      <c r="G81" s="119">
        <f>IF(RES_hhdet_in_tes!G81=0,"",RES_hhdet_in_tes!G81/RES_hhdet_in_fec!G81)</f>
        <v>0.63473611114106454</v>
      </c>
      <c r="H81" s="119">
        <f>IF(RES_hhdet_in_tes!H81=0,"",RES_hhdet_in_tes!H81/RES_hhdet_in_fec!H81)</f>
        <v>0.61975564999131971</v>
      </c>
      <c r="I81" s="119">
        <f>IF(RES_hhdet_in_tes!I81=0,"",RES_hhdet_in_tes!I81/RES_hhdet_in_fec!I81)</f>
        <v>0.63709260561626058</v>
      </c>
      <c r="J81" s="119">
        <f>IF(RES_hhdet_in_tes!J81=0,"",RES_hhdet_in_tes!J81/RES_hhdet_in_fec!J81)</f>
        <v>0.64651135774193713</v>
      </c>
      <c r="K81" s="119">
        <f>IF(RES_hhdet_in_tes!K81=0,"",RES_hhdet_in_tes!K81/RES_hhdet_in_fec!K81)</f>
        <v>0.65771462044667839</v>
      </c>
      <c r="L81" s="119">
        <f>IF(RES_hhdet_in_tes!L81=0,"",RES_hhdet_in_tes!L81/RES_hhdet_in_fec!L81)</f>
        <v>0.66824462468103696</v>
      </c>
      <c r="M81" s="119">
        <f>IF(RES_hhdet_in_tes!M81=0,"",RES_hhdet_in_tes!M81/RES_hhdet_in_fec!M81)</f>
        <v>0.66767830012182638</v>
      </c>
      <c r="N81" s="119">
        <f>IF(RES_hhdet_in_tes!N81=0,"",RES_hhdet_in_tes!N81/RES_hhdet_in_fec!N81)</f>
        <v>0.6918736962031633</v>
      </c>
      <c r="O81" s="119">
        <f>IF(RES_hhdet_in_tes!O81=0,"",RES_hhdet_in_tes!O81/RES_hhdet_in_fec!O81)</f>
        <v>0.68147447937824901</v>
      </c>
      <c r="P81" s="119">
        <f>IF(RES_hhdet_in_tes!P81=0,"",RES_hhdet_in_tes!P81/RES_hhdet_in_fec!P81)</f>
        <v>0.68859684939216403</v>
      </c>
      <c r="Q81" s="119" t="str">
        <f>IF(RES_hhdet_in_tes!Q81=0,"",RES_hhdet_in_tes!Q81/RES_hhdet_in_fec!Q81)</f>
        <v/>
      </c>
      <c r="R81" s="119" t="str">
        <f>IF(RES_hhdet_in_tes!R81=0,"",RES_hhdet_in_tes!R81/RES_hhdet_in_fec!R81)</f>
        <v/>
      </c>
      <c r="S81" s="119" t="str">
        <f>IF(RES_hhdet_in_tes!S81=0,"",RES_hhdet_in_tes!S81/RES_hhdet_in_fec!S81)</f>
        <v/>
      </c>
      <c r="T81" s="119" t="str">
        <f>IF(RES_hhdet_in_tes!T81=0,"",RES_hhdet_in_tes!T81/RES_hhdet_in_fec!T81)</f>
        <v/>
      </c>
      <c r="U81" s="119">
        <f>IF(RES_hhdet_in_tes!U81=0,"",RES_hhdet_in_tes!U81/RES_hhdet_in_fec!U81)</f>
        <v>0.7617076811585054</v>
      </c>
      <c r="V81" s="119">
        <f>IF(RES_hhdet_in_tes!V81=0,"",RES_hhdet_in_tes!V81/RES_hhdet_in_fec!V81)</f>
        <v>0.77397337045889947</v>
      </c>
      <c r="W81" s="119">
        <f>IF(RES_hhdet_in_tes!W81=0,"",RES_hhdet_in_tes!W81/RES_hhdet_in_fec!W81)</f>
        <v>0.78207582215656091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0.5378308122711396</v>
      </c>
      <c r="D82" s="124">
        <f>IF(RES_hhdet_in_tes!D82=0,"",RES_hhdet_in_tes!D82/RES_hhdet_in_fec!D82)</f>
        <v>0.54862469557729754</v>
      </c>
      <c r="E82" s="124">
        <f>IF(RES_hhdet_in_tes!E82=0,"",RES_hhdet_in_tes!E82/RES_hhdet_in_fec!E82)</f>
        <v>0.55945631135507867</v>
      </c>
      <c r="F82" s="124">
        <f>IF(RES_hhdet_in_tes!F82=0,"",RES_hhdet_in_tes!F82/RES_hhdet_in_fec!F82)</f>
        <v>0.57050982919287441</v>
      </c>
      <c r="G82" s="124">
        <f>IF(RES_hhdet_in_tes!G82=0,"",RES_hhdet_in_tes!G82/RES_hhdet_in_fec!G82)</f>
        <v>0.58158286719920016</v>
      </c>
      <c r="H82" s="124">
        <f>IF(RES_hhdet_in_tes!H82=0,"",RES_hhdet_in_tes!H82/RES_hhdet_in_fec!H82)</f>
        <v>0.59271458496290419</v>
      </c>
      <c r="I82" s="124">
        <f>IF(RES_hhdet_in_tes!I82=0,"",RES_hhdet_in_tes!I82/RES_hhdet_in_fec!I82)</f>
        <v>0.60395862994105909</v>
      </c>
      <c r="J82" s="124">
        <f>IF(RES_hhdet_in_tes!J82=0,"",RES_hhdet_in_tes!J82/RES_hhdet_in_fec!J82)</f>
        <v>0.61519133127976566</v>
      </c>
      <c r="K82" s="124">
        <f>IF(RES_hhdet_in_tes!K82=0,"",RES_hhdet_in_tes!K82/RES_hhdet_in_fec!K82)</f>
        <v>0.62637464925188191</v>
      </c>
      <c r="L82" s="124">
        <f>IF(RES_hhdet_in_tes!L82=0,"",RES_hhdet_in_tes!L82/RES_hhdet_in_fec!L82)</f>
        <v>0.63753244098718542</v>
      </c>
      <c r="M82" s="124">
        <f>IF(RES_hhdet_in_tes!M82=0,"",RES_hhdet_in_tes!M82/RES_hhdet_in_fec!M82)</f>
        <v>0.64783972131485268</v>
      </c>
      <c r="N82" s="124">
        <f>IF(RES_hhdet_in_tes!N82=0,"",RES_hhdet_in_tes!N82/RES_hhdet_in_fec!N82)</f>
        <v>0.65678948537813708</v>
      </c>
      <c r="O82" s="124">
        <f>IF(RES_hhdet_in_tes!O82=0,"",RES_hhdet_in_tes!O82/RES_hhdet_in_fec!O82)</f>
        <v>0.66422266743741798</v>
      </c>
      <c r="P82" s="124">
        <f>IF(RES_hhdet_in_tes!P82=0,"",RES_hhdet_in_tes!P82/RES_hhdet_in_fec!P82)</f>
        <v>0.67073256143449589</v>
      </c>
      <c r="Q82" s="124" t="str">
        <f>IF(RES_hhdet_in_tes!Q82=0,"",RES_hhdet_in_tes!Q82/RES_hhdet_in_fec!Q82)</f>
        <v/>
      </c>
      <c r="R82" s="124" t="str">
        <f>IF(RES_hhdet_in_tes!R82=0,"",RES_hhdet_in_tes!R82/RES_hhdet_in_fec!R82)</f>
        <v/>
      </c>
      <c r="S82" s="124" t="str">
        <f>IF(RES_hhdet_in_tes!S82=0,"",RES_hhdet_in_tes!S82/RES_hhdet_in_fec!S82)</f>
        <v/>
      </c>
      <c r="T82" s="124" t="str">
        <f>IF(RES_hhdet_in_tes!T82=0,"",RES_hhdet_in_tes!T82/RES_hhdet_in_fec!T82)</f>
        <v/>
      </c>
      <c r="U82" s="124">
        <f>IF(RES_hhdet_in_tes!U82=0,"",RES_hhdet_in_tes!U82/RES_hhdet_in_fec!U82)</f>
        <v>0.72717984292723825</v>
      </c>
      <c r="V82" s="124">
        <f>IF(RES_hhdet_in_tes!V82=0,"",RES_hhdet_in_tes!V82/RES_hhdet_in_fec!V82)</f>
        <v>0.73708386869981779</v>
      </c>
      <c r="W82" s="124">
        <f>IF(RES_hhdet_in_tes!W82=0,"",RES_hhdet_in_tes!W82/RES_hhdet_in_fec!W82)</f>
        <v>0.74505259591178041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0.53565420895897009</v>
      </c>
      <c r="D83" s="111">
        <f>IF(RES_hhdet_in_tes!D83=0,"",RES_hhdet_in_tes!D83/RES_hhdet_in_fec!D83)</f>
        <v>0.54652724103630834</v>
      </c>
      <c r="E83" s="111">
        <f>IF(RES_hhdet_in_tes!E83=0,"",RES_hhdet_in_tes!E83/RES_hhdet_in_fec!E83)</f>
        <v>0.5575036373347414</v>
      </c>
      <c r="F83" s="111">
        <f>IF(RES_hhdet_in_tes!F83=0,"",RES_hhdet_in_tes!F83/RES_hhdet_in_fec!F83)</f>
        <v>0.56857284625605975</v>
      </c>
      <c r="G83" s="111">
        <f>IF(RES_hhdet_in_tes!G83=0,"",RES_hhdet_in_tes!G83/RES_hhdet_in_fec!G83)</f>
        <v>0.57972437890151574</v>
      </c>
      <c r="H83" s="111">
        <f>IF(RES_hhdet_in_tes!H83=0,"",RES_hhdet_in_tes!H83/RES_hhdet_in_fec!H83)</f>
        <v>0.59094573856371047</v>
      </c>
      <c r="I83" s="111">
        <f>IF(RES_hhdet_in_tes!I83=0,"",RES_hhdet_in_tes!I83/RES_hhdet_in_fec!I83)</f>
        <v>0.60222049295880109</v>
      </c>
      <c r="J83" s="111">
        <f>IF(RES_hhdet_in_tes!J83=0,"",RES_hhdet_in_tes!J83/RES_hhdet_in_fec!J83)</f>
        <v>0.61351321155647942</v>
      </c>
      <c r="K83" s="111">
        <f>IF(RES_hhdet_in_tes!K83=0,"",RES_hhdet_in_tes!K83/RES_hhdet_in_fec!K83)</f>
        <v>0.62477702576005456</v>
      </c>
      <c r="L83" s="111">
        <f>IF(RES_hhdet_in_tes!L83=0,"",RES_hhdet_in_tes!L83/RES_hhdet_in_fec!L83)</f>
        <v>0.63597033692220695</v>
      </c>
      <c r="M83" s="111">
        <f>IF(RES_hhdet_in_tes!M83=0,"",RES_hhdet_in_tes!M83/RES_hhdet_in_fec!M83)</f>
        <v>0.64627893297736494</v>
      </c>
      <c r="N83" s="111">
        <f>IF(RES_hhdet_in_tes!N83=0,"",RES_hhdet_in_tes!N83/RES_hhdet_in_fec!N83)</f>
        <v>0.65526572620616474</v>
      </c>
      <c r="O83" s="111">
        <f>IF(RES_hhdet_in_tes!O83=0,"",RES_hhdet_in_tes!O83/RES_hhdet_in_fec!O83)</f>
        <v>0.66269426006995413</v>
      </c>
      <c r="P83" s="111">
        <f>IF(RES_hhdet_in_tes!P83=0,"",RES_hhdet_in_tes!P83/RES_hhdet_in_fec!P83)</f>
        <v>0.66920097471533702</v>
      </c>
      <c r="Q83" s="111" t="str">
        <f>IF(RES_hhdet_in_tes!Q83=0,"",RES_hhdet_in_tes!Q83/RES_hhdet_in_fec!Q83)</f>
        <v/>
      </c>
      <c r="R83" s="111" t="str">
        <f>IF(RES_hhdet_in_tes!R83=0,"",RES_hhdet_in_tes!R83/RES_hhdet_in_fec!R83)</f>
        <v/>
      </c>
      <c r="S83" s="111" t="str">
        <f>IF(RES_hhdet_in_tes!S83=0,"",RES_hhdet_in_tes!S83/RES_hhdet_in_fec!S83)</f>
        <v/>
      </c>
      <c r="T83" s="111" t="str">
        <f>IF(RES_hhdet_in_tes!T83=0,"",RES_hhdet_in_tes!T83/RES_hhdet_in_fec!T83)</f>
        <v/>
      </c>
      <c r="U83" s="111">
        <f>IF(RES_hhdet_in_tes!U83=0,"",RES_hhdet_in_tes!U83/RES_hhdet_in_fec!U83)</f>
        <v>0.72588255844380345</v>
      </c>
      <c r="V83" s="111">
        <f>IF(RES_hhdet_in_tes!V83=0,"",RES_hhdet_in_tes!V83/RES_hhdet_in_fec!V83)</f>
        <v>0.73581457691341756</v>
      </c>
      <c r="W83" s="111">
        <f>IF(RES_hhdet_in_tes!W83=0,"",RES_hhdet_in_tes!W83/RES_hhdet_in_fec!W83)</f>
        <v>0.74380351061512451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 t="str">
        <f>IF(RES_hhdet_in_tes!Q84=0,"",RES_hhdet_in_tes!Q84/RES_hhdet_in_fec!Q84)</f>
        <v/>
      </c>
      <c r="R84" s="111" t="str">
        <f>IF(RES_hhdet_in_tes!R84=0,"",RES_hhdet_in_tes!R84/RES_hhdet_in_fec!R84)</f>
        <v/>
      </c>
      <c r="S84" s="111" t="str">
        <f>IF(RES_hhdet_in_tes!S84=0,"",RES_hhdet_in_tes!S84/RES_hhdet_in_fec!S84)</f>
        <v/>
      </c>
      <c r="T84" s="111" t="str">
        <f>IF(RES_hhdet_in_tes!T84=0,"",RES_hhdet_in_tes!T84/RES_hhdet_in_fec!T84)</f>
        <v/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2.1749092952300888</v>
      </c>
      <c r="D85" s="124">
        <f>IF(RES_hhdet_in_tes!D85=0,"",RES_hhdet_in_tes!D85/RES_hhdet_in_fec!D85)</f>
        <v>2.2437958484385896</v>
      </c>
      <c r="E85" s="124">
        <f>IF(RES_hhdet_in_tes!E85=0,"",RES_hhdet_in_tes!E85/RES_hhdet_in_fec!E85)</f>
        <v>2.3134097487889629</v>
      </c>
      <c r="F85" s="124">
        <f>IF(RES_hhdet_in_tes!F85=0,"",RES_hhdet_in_tes!F85/RES_hhdet_in_fec!F85)</f>
        <v>2.3830984124688039</v>
      </c>
      <c r="G85" s="124">
        <f>IF(RES_hhdet_in_tes!G85=0,"",RES_hhdet_in_tes!G85/RES_hhdet_in_fec!G85)</f>
        <v>2.4534492909125314</v>
      </c>
      <c r="H85" s="124">
        <f>IF(RES_hhdet_in_tes!H85=0,"",RES_hhdet_in_tes!H85/RES_hhdet_in_fec!H85)</f>
        <v>2.524386669833945</v>
      </c>
      <c r="I85" s="124">
        <f>IF(RES_hhdet_in_tes!I85=0,"",RES_hhdet_in_tes!I85/RES_hhdet_in_fec!I85)</f>
        <v>2.5960513291249501</v>
      </c>
      <c r="J85" s="124">
        <f>IF(RES_hhdet_in_tes!J85=0,"",RES_hhdet_in_tes!J85/RES_hhdet_in_fec!J85)</f>
        <v>2.6690288494553638</v>
      </c>
      <c r="K85" s="124">
        <f>IF(RES_hhdet_in_tes!K85=0,"",RES_hhdet_in_tes!K85/RES_hhdet_in_fec!K85)</f>
        <v>2.7438115995575814</v>
      </c>
      <c r="L85" s="124">
        <f>IF(RES_hhdet_in_tes!L85=0,"",RES_hhdet_in_tes!L85/RES_hhdet_in_fec!L85)</f>
        <v>2.820521314717559</v>
      </c>
      <c r="M85" s="124">
        <f>IF(RES_hhdet_in_tes!M85=0,"",RES_hhdet_in_tes!M85/RES_hhdet_in_fec!M85)</f>
        <v>2.912143841210534</v>
      </c>
      <c r="N85" s="124">
        <f>IF(RES_hhdet_in_tes!N85=0,"",RES_hhdet_in_tes!N85/RES_hhdet_in_fec!N85)</f>
        <v>3.0229289276417544</v>
      </c>
      <c r="O85" s="124">
        <f>IF(RES_hhdet_in_tes!O85=0,"",RES_hhdet_in_tes!O85/RES_hhdet_in_fec!O85)</f>
        <v>3.1552260382258259</v>
      </c>
      <c r="P85" s="124">
        <f>IF(RES_hhdet_in_tes!P85=0,"",RES_hhdet_in_tes!P85/RES_hhdet_in_fec!P85)</f>
        <v>3.2986994058884784</v>
      </c>
      <c r="Q85" s="124" t="str">
        <f>IF(RES_hhdet_in_tes!Q85=0,"",RES_hhdet_in_tes!Q85/RES_hhdet_in_fec!Q85)</f>
        <v/>
      </c>
      <c r="R85" s="124" t="str">
        <f>IF(RES_hhdet_in_tes!R85=0,"",RES_hhdet_in_tes!R85/RES_hhdet_in_fec!R85)</f>
        <v/>
      </c>
      <c r="S85" s="124" t="str">
        <f>IF(RES_hhdet_in_tes!S85=0,"",RES_hhdet_in_tes!S85/RES_hhdet_in_fec!S85)</f>
        <v/>
      </c>
      <c r="T85" s="124" t="str">
        <f>IF(RES_hhdet_in_tes!T85=0,"",RES_hhdet_in_tes!T85/RES_hhdet_in_fec!T85)</f>
        <v/>
      </c>
      <c r="U85" s="124">
        <f>IF(RES_hhdet_in_tes!U85=0,"",RES_hhdet_in_tes!U85/RES_hhdet_in_fec!U85)</f>
        <v>3.6591945118494498</v>
      </c>
      <c r="V85" s="124">
        <f>IF(RES_hhdet_in_tes!V85=0,"",RES_hhdet_in_tes!V85/RES_hhdet_in_fec!V85)</f>
        <v>3.7069451343044535</v>
      </c>
      <c r="W85" s="124">
        <f>IF(RES_hhdet_in_tes!W85=0,"",RES_hhdet_in_tes!W85/RES_hhdet_in_fec!W85)</f>
        <v>3.7536936606955198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2.1749092952300888</v>
      </c>
      <c r="D86" s="111">
        <f>IF(RES_hhdet_in_tes!D86=0,"",RES_hhdet_in_tes!D86/RES_hhdet_in_fec!D86)</f>
        <v>2.2437958484385896</v>
      </c>
      <c r="E86" s="111">
        <f>IF(RES_hhdet_in_tes!E86=0,"",RES_hhdet_in_tes!E86/RES_hhdet_in_fec!E86)</f>
        <v>2.3134097487889629</v>
      </c>
      <c r="F86" s="111">
        <f>IF(RES_hhdet_in_tes!F86=0,"",RES_hhdet_in_tes!F86/RES_hhdet_in_fec!F86)</f>
        <v>2.3830984124688039</v>
      </c>
      <c r="G86" s="111">
        <f>IF(RES_hhdet_in_tes!G86=0,"",RES_hhdet_in_tes!G86/RES_hhdet_in_fec!G86)</f>
        <v>2.4534492909125314</v>
      </c>
      <c r="H86" s="111">
        <f>IF(RES_hhdet_in_tes!H86=0,"",RES_hhdet_in_tes!H86/RES_hhdet_in_fec!H86)</f>
        <v>2.524386669833945</v>
      </c>
      <c r="I86" s="111">
        <f>IF(RES_hhdet_in_tes!I86=0,"",RES_hhdet_in_tes!I86/RES_hhdet_in_fec!I86)</f>
        <v>2.5960513291249501</v>
      </c>
      <c r="J86" s="111">
        <f>IF(RES_hhdet_in_tes!J86=0,"",RES_hhdet_in_tes!J86/RES_hhdet_in_fec!J86)</f>
        <v>2.6690288494553638</v>
      </c>
      <c r="K86" s="111">
        <f>IF(RES_hhdet_in_tes!K86=0,"",RES_hhdet_in_tes!K86/RES_hhdet_in_fec!K86)</f>
        <v>2.7438115995575814</v>
      </c>
      <c r="L86" s="111">
        <f>IF(RES_hhdet_in_tes!L86=0,"",RES_hhdet_in_tes!L86/RES_hhdet_in_fec!L86)</f>
        <v>2.820521314717559</v>
      </c>
      <c r="M86" s="111">
        <f>IF(RES_hhdet_in_tes!M86=0,"",RES_hhdet_in_tes!M86/RES_hhdet_in_fec!M86)</f>
        <v>2.912143841210534</v>
      </c>
      <c r="N86" s="111">
        <f>IF(RES_hhdet_in_tes!N86=0,"",RES_hhdet_in_tes!N86/RES_hhdet_in_fec!N86)</f>
        <v>3.0229289276417544</v>
      </c>
      <c r="O86" s="111">
        <f>IF(RES_hhdet_in_tes!O86=0,"",RES_hhdet_in_tes!O86/RES_hhdet_in_fec!O86)</f>
        <v>3.1552260382258259</v>
      </c>
      <c r="P86" s="111">
        <f>IF(RES_hhdet_in_tes!P86=0,"",RES_hhdet_in_tes!P86/RES_hhdet_in_fec!P86)</f>
        <v>3.2986994058884784</v>
      </c>
      <c r="Q86" s="111" t="str">
        <f>IF(RES_hhdet_in_tes!Q86=0,"",RES_hhdet_in_tes!Q86/RES_hhdet_in_fec!Q86)</f>
        <v/>
      </c>
      <c r="R86" s="111" t="str">
        <f>IF(RES_hhdet_in_tes!R86=0,"",RES_hhdet_in_tes!R86/RES_hhdet_in_fec!R86)</f>
        <v/>
      </c>
      <c r="S86" s="111" t="str">
        <f>IF(RES_hhdet_in_tes!S86=0,"",RES_hhdet_in_tes!S86/RES_hhdet_in_fec!S86)</f>
        <v/>
      </c>
      <c r="T86" s="111" t="str">
        <f>IF(RES_hhdet_in_tes!T86=0,"",RES_hhdet_in_tes!T86/RES_hhdet_in_fec!T86)</f>
        <v/>
      </c>
      <c r="U86" s="111">
        <f>IF(RES_hhdet_in_tes!U86=0,"",RES_hhdet_in_tes!U86/RES_hhdet_in_fec!U86)</f>
        <v>3.6591945118494498</v>
      </c>
      <c r="V86" s="111">
        <f>IF(RES_hhdet_in_tes!V86=0,"",RES_hhdet_in_tes!V86/RES_hhdet_in_fec!V86)</f>
        <v>3.7069451343044535</v>
      </c>
      <c r="W86" s="111">
        <f>IF(RES_hhdet_in_tes!W86=0,"",RES_hhdet_in_tes!W86/RES_hhdet_in_fec!W86)</f>
        <v>3.7536936606955198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0.5910051606293899</v>
      </c>
      <c r="D87" s="124">
        <f>IF(RES_hhdet_in_tes!D87=0,"",RES_hhdet_in_tes!D87/RES_hhdet_in_fec!D87)</f>
        <v>0.5826609538027161</v>
      </c>
      <c r="E87" s="124">
        <f>IF(RES_hhdet_in_tes!E87=0,"",RES_hhdet_in_tes!E87/RES_hhdet_in_fec!E87)</f>
        <v>0.57770864657592569</v>
      </c>
      <c r="F87" s="124">
        <f>IF(RES_hhdet_in_tes!F87=0,"",RES_hhdet_in_tes!F87/RES_hhdet_in_fec!F87)</f>
        <v>0.59062533306912846</v>
      </c>
      <c r="G87" s="124">
        <f>IF(RES_hhdet_in_tes!G87=0,"",RES_hhdet_in_tes!G87/RES_hhdet_in_fec!G87)</f>
        <v>0.61078957139836909</v>
      </c>
      <c r="H87" s="124">
        <f>IF(RES_hhdet_in_tes!H87=0,"",RES_hhdet_in_tes!H87/RES_hhdet_in_fec!H87)</f>
        <v>0.61491402895954939</v>
      </c>
      <c r="I87" s="124">
        <f>IF(RES_hhdet_in_tes!I87=0,"",RES_hhdet_in_tes!I87/RES_hhdet_in_fec!I87)</f>
        <v>0.65731197966614885</v>
      </c>
      <c r="J87" s="124">
        <f>IF(RES_hhdet_in_tes!J87=0,"",RES_hhdet_in_tes!J87/RES_hhdet_in_fec!J87)</f>
        <v>0.6798161584628164</v>
      </c>
      <c r="K87" s="124">
        <f>IF(RES_hhdet_in_tes!K87=0,"",RES_hhdet_in_tes!K87/RES_hhdet_in_fec!K87)</f>
        <v>0.67101810214132518</v>
      </c>
      <c r="L87" s="124">
        <f>IF(RES_hhdet_in_tes!L87=0,"",RES_hhdet_in_tes!L87/RES_hhdet_in_fec!L87)</f>
        <v>0.65052820593990324</v>
      </c>
      <c r="M87" s="124">
        <f>IF(RES_hhdet_in_tes!M87=0,"",RES_hhdet_in_tes!M87/RES_hhdet_in_fec!M87)</f>
        <v>0.63802919528935875</v>
      </c>
      <c r="N87" s="124">
        <f>IF(RES_hhdet_in_tes!N87=0,"",RES_hhdet_in_tes!N87/RES_hhdet_in_fec!N87)</f>
        <v>0.67466138164209055</v>
      </c>
      <c r="O87" s="124">
        <f>IF(RES_hhdet_in_tes!O87=0,"",RES_hhdet_in_tes!O87/RES_hhdet_in_fec!O87)</f>
        <v>0.70400533831553658</v>
      </c>
      <c r="P87" s="124">
        <f>IF(RES_hhdet_in_tes!P87=0,"",RES_hhdet_in_tes!P87/RES_hhdet_in_fec!P87)</f>
        <v>0.73489387112232596</v>
      </c>
      <c r="Q87" s="124" t="str">
        <f>IF(RES_hhdet_in_tes!Q87=0,"",RES_hhdet_in_tes!Q87/RES_hhdet_in_fec!Q87)</f>
        <v/>
      </c>
      <c r="R87" s="124" t="str">
        <f>IF(RES_hhdet_in_tes!R87=0,"",RES_hhdet_in_tes!R87/RES_hhdet_in_fec!R87)</f>
        <v/>
      </c>
      <c r="S87" s="124" t="str">
        <f>IF(RES_hhdet_in_tes!S87=0,"",RES_hhdet_in_tes!S87/RES_hhdet_in_fec!S87)</f>
        <v/>
      </c>
      <c r="T87" s="124" t="str">
        <f>IF(RES_hhdet_in_tes!T87=0,"",RES_hhdet_in_tes!T87/RES_hhdet_in_fec!T87)</f>
        <v/>
      </c>
      <c r="U87" s="124">
        <f>IF(RES_hhdet_in_tes!U87=0,"",RES_hhdet_in_tes!U87/RES_hhdet_in_fec!U87)</f>
        <v>0.81050697186853771</v>
      </c>
      <c r="V87" s="124">
        <f>IF(RES_hhdet_in_tes!V87=0,"",RES_hhdet_in_tes!V87/RES_hhdet_in_fec!V87)</f>
        <v>0.82210416570286338</v>
      </c>
      <c r="W87" s="124">
        <f>IF(RES_hhdet_in_tes!W87=0,"",RES_hhdet_in_tes!W87/RES_hhdet_in_fec!W87)</f>
        <v>0.82408842945513539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0.57186597212228207</v>
      </c>
      <c r="D88" s="111">
        <f>IF(RES_hhdet_in_tes!D88=0,"",RES_hhdet_in_tes!D88/RES_hhdet_in_fec!D88)</f>
        <v>0.58586059149534309</v>
      </c>
      <c r="E88" s="111">
        <f>IF(RES_hhdet_in_tes!E88=0,"",RES_hhdet_in_tes!E88/RES_hhdet_in_fec!E88)</f>
        <v>0.5999882503849554</v>
      </c>
      <c r="F88" s="111">
        <f>IF(RES_hhdet_in_tes!F88=0,"",RES_hhdet_in_tes!F88/RES_hhdet_in_fec!F88)</f>
        <v>0.614235367887497</v>
      </c>
      <c r="G88" s="111">
        <f>IF(RES_hhdet_in_tes!G88=0,"",RES_hhdet_in_tes!G88/RES_hhdet_in_fec!G88)</f>
        <v>0.62858844379947609</v>
      </c>
      <c r="H88" s="111">
        <f>IF(RES_hhdet_in_tes!H88=0,"",RES_hhdet_in_tes!H88/RES_hhdet_in_fec!H88)</f>
        <v>0.64303139367800544</v>
      </c>
      <c r="I88" s="111">
        <f>IF(RES_hhdet_in_tes!I88=0,"",RES_hhdet_in_tes!I88/RES_hhdet_in_fec!I88)</f>
        <v>0.65754306762155046</v>
      </c>
      <c r="J88" s="111">
        <f>IF(RES_hhdet_in_tes!J88=0,"",RES_hhdet_in_tes!J88/RES_hhdet_in_fec!J88)</f>
        <v>0.67207786319076246</v>
      </c>
      <c r="K88" s="111">
        <f>IF(RES_hhdet_in_tes!K88=0,"",RES_hhdet_in_tes!K88/RES_hhdet_in_fec!K88)</f>
        <v>0.68657545607439374</v>
      </c>
      <c r="L88" s="111">
        <f>IF(RES_hhdet_in_tes!L88=0,"",RES_hhdet_in_tes!L88/RES_hhdet_in_fec!L88)</f>
        <v>0.70098230488384805</v>
      </c>
      <c r="M88" s="111">
        <f>IF(RES_hhdet_in_tes!M88=0,"",RES_hhdet_in_tes!M88/RES_hhdet_in_fec!M88)</f>
        <v>0.71425044177854669</v>
      </c>
      <c r="N88" s="111">
        <f>IF(RES_hhdet_in_tes!N88=0,"",RES_hhdet_in_tes!N88/RES_hhdet_in_fec!N88)</f>
        <v>0.72581729357544156</v>
      </c>
      <c r="O88" s="111">
        <f>IF(RES_hhdet_in_tes!O88=0,"",RES_hhdet_in_tes!O88/RES_hhdet_in_fec!O88)</f>
        <v>0.73537851837310431</v>
      </c>
      <c r="P88" s="111">
        <f>IF(RES_hhdet_in_tes!P88=0,"",RES_hhdet_in_tes!P88/RES_hhdet_in_fec!P88)</f>
        <v>0.74375327475969133</v>
      </c>
      <c r="Q88" s="111" t="str">
        <f>IF(RES_hhdet_in_tes!Q88=0,"",RES_hhdet_in_tes!Q88/RES_hhdet_in_fec!Q88)</f>
        <v/>
      </c>
      <c r="R88" s="111" t="str">
        <f>IF(RES_hhdet_in_tes!R88=0,"",RES_hhdet_in_tes!R88/RES_hhdet_in_fec!R88)</f>
        <v/>
      </c>
      <c r="S88" s="111" t="str">
        <f>IF(RES_hhdet_in_tes!S88=0,"",RES_hhdet_in_tes!S88/RES_hhdet_in_fec!S88)</f>
        <v/>
      </c>
      <c r="T88" s="111" t="str">
        <f>IF(RES_hhdet_in_tes!T88=0,"",RES_hhdet_in_tes!T88/RES_hhdet_in_fec!T88)</f>
        <v/>
      </c>
      <c r="U88" s="111">
        <f>IF(RES_hhdet_in_tes!U88=0,"",RES_hhdet_in_tes!U88/RES_hhdet_in_fec!U88)</f>
        <v>0.81670782728009228</v>
      </c>
      <c r="V88" s="111">
        <f>IF(RES_hhdet_in_tes!V88=0,"",RES_hhdet_in_tes!V88/RES_hhdet_in_fec!V88)</f>
        <v>0.82949127324988359</v>
      </c>
      <c r="W88" s="111">
        <f>IF(RES_hhdet_in_tes!W88=0,"",RES_hhdet_in_tes!W88/RES_hhdet_in_fec!W88)</f>
        <v>0.83977378557549587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>
        <f>IF(RES_hhdet_in_tes!E89=0,"",RES_hhdet_in_tes!E89/RES_hhdet_in_fec!E89)</f>
        <v>0.96215161878147448</v>
      </c>
      <c r="F89" s="111">
        <f>IF(RES_hhdet_in_tes!F89=0,"",RES_hhdet_in_tes!F89/RES_hhdet_in_fec!F89)</f>
        <v>0.95317105577910577</v>
      </c>
      <c r="G89" s="111">
        <f>IF(RES_hhdet_in_tes!G89=0,"",RES_hhdet_in_tes!G89/RES_hhdet_in_fec!G89)</f>
        <v>0.95586315778885933</v>
      </c>
      <c r="H89" s="111">
        <f>IF(RES_hhdet_in_tes!H89=0,"",RES_hhdet_in_tes!H89/RES_hhdet_in_fec!H89)</f>
        <v>0.94527315755851327</v>
      </c>
      <c r="I89" s="111">
        <f>IF(RES_hhdet_in_tes!I89=0,"",RES_hhdet_in_tes!I89/RES_hhdet_in_fec!I89)</f>
        <v>0.95561965180019881</v>
      </c>
      <c r="J89" s="111">
        <f>IF(RES_hhdet_in_tes!J89=0,"",RES_hhdet_in_tes!J89/RES_hhdet_in_fec!J89)</f>
        <v>0.96011863207801595</v>
      </c>
      <c r="K89" s="111">
        <f>IF(RES_hhdet_in_tes!K89=0,"",RES_hhdet_in_tes!K89/RES_hhdet_in_fec!K89)</f>
        <v>0.96402452654620885</v>
      </c>
      <c r="L89" s="111">
        <f>IF(RES_hhdet_in_tes!L89=0,"",RES_hhdet_in_tes!L89/RES_hhdet_in_fec!L89)</f>
        <v>0.96750926639736445</v>
      </c>
      <c r="M89" s="111">
        <f>IF(RES_hhdet_in_tes!M89=0,"",RES_hhdet_in_tes!M89/RES_hhdet_in_fec!M89)</f>
        <v>0.95650731887268681</v>
      </c>
      <c r="N89" s="111">
        <f>IF(RES_hhdet_in_tes!N89=0,"",RES_hhdet_in_tes!N89/RES_hhdet_in_fec!N89)</f>
        <v>0.96963812445290565</v>
      </c>
      <c r="O89" s="111">
        <f>IF(RES_hhdet_in_tes!O89=0,"",RES_hhdet_in_tes!O89/RES_hhdet_in_fec!O89)</f>
        <v>0.97873096517584157</v>
      </c>
      <c r="P89" s="111">
        <f>IF(RES_hhdet_in_tes!P89=0,"",RES_hhdet_in_tes!P89/RES_hhdet_in_fec!P89)</f>
        <v>0.96595511824659652</v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>
        <f>IF(RES_hhdet_in_tes!U89=0,"",RES_hhdet_in_tes!U89/RES_hhdet_in_fec!U89)</f>
        <v>0.97922179992470093</v>
      </c>
      <c r="V89" s="111">
        <f>IF(RES_hhdet_in_tes!V89=0,"",RES_hhdet_in_tes!V89/RES_hhdet_in_fec!V89)</f>
        <v>0.98414452308228073</v>
      </c>
      <c r="W89" s="111">
        <f>IF(RES_hhdet_in_tes!W89=0,"",RES_hhdet_in_tes!W89/RES_hhdet_in_fec!W89)</f>
        <v>0.98762188809015172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>
        <f>IF(RES_hhdet_in_tes!E90=0,"",RES_hhdet_in_tes!E90/RES_hhdet_in_fec!E90)</f>
        <v>0.5999882503849554</v>
      </c>
      <c r="F90" s="112">
        <f>IF(RES_hhdet_in_tes!F90=0,"",RES_hhdet_in_tes!F90/RES_hhdet_in_fec!F90)</f>
        <v>0.614235367887497</v>
      </c>
      <c r="G90" s="112">
        <f>IF(RES_hhdet_in_tes!G90=0,"",RES_hhdet_in_tes!G90/RES_hhdet_in_fec!G90)</f>
        <v>0.62858844379947609</v>
      </c>
      <c r="H90" s="112">
        <f>IF(RES_hhdet_in_tes!H90=0,"",RES_hhdet_in_tes!H90/RES_hhdet_in_fec!H90)</f>
        <v>0.64303139367800544</v>
      </c>
      <c r="I90" s="112">
        <f>IF(RES_hhdet_in_tes!I90=0,"",RES_hhdet_in_tes!I90/RES_hhdet_in_fec!I90)</f>
        <v>0.65754306762155046</v>
      </c>
      <c r="J90" s="112">
        <f>IF(RES_hhdet_in_tes!J90=0,"",RES_hhdet_in_tes!J90/RES_hhdet_in_fec!J90)</f>
        <v>0.67207786319076246</v>
      </c>
      <c r="K90" s="112">
        <f>IF(RES_hhdet_in_tes!K90=0,"",RES_hhdet_in_tes!K90/RES_hhdet_in_fec!K90)</f>
        <v>0.68657545607439374</v>
      </c>
      <c r="L90" s="112">
        <f>IF(RES_hhdet_in_tes!L90=0,"",RES_hhdet_in_tes!L90/RES_hhdet_in_fec!L90)</f>
        <v>0.70098230488384805</v>
      </c>
      <c r="M90" s="112">
        <f>IF(RES_hhdet_in_tes!M90=0,"",RES_hhdet_in_tes!M90/RES_hhdet_in_fec!M90)</f>
        <v>0.71425044177854669</v>
      </c>
      <c r="N90" s="112">
        <f>IF(RES_hhdet_in_tes!N90=0,"",RES_hhdet_in_tes!N90/RES_hhdet_in_fec!N90)</f>
        <v>0.72581729357544156</v>
      </c>
      <c r="O90" s="112">
        <f>IF(RES_hhdet_in_tes!O90=0,"",RES_hhdet_in_tes!O90/RES_hhdet_in_fec!O90)</f>
        <v>0.73537851837310431</v>
      </c>
      <c r="P90" s="112">
        <f>IF(RES_hhdet_in_tes!P90=0,"",RES_hhdet_in_tes!P90/RES_hhdet_in_fec!P90)</f>
        <v>0.74375327475969133</v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>
        <f>IF(RES_hhdet_in_tes!U90=0,"",RES_hhdet_in_tes!U90/RES_hhdet_in_fec!U90)</f>
        <v>0.81670782728009228</v>
      </c>
      <c r="V90" s="112">
        <f>IF(RES_hhdet_in_tes!V90=0,"",RES_hhdet_in_tes!V90/RES_hhdet_in_fec!V90)</f>
        <v>0.82949127324988348</v>
      </c>
      <c r="W90" s="112">
        <f>IF(RES_hhdet_in_tes!W90=0,"",RES_hhdet_in_tes!W90/RES_hhdet_in_fec!W90)</f>
        <v>0.83977378557549587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>
        <f>IF(RES_hhdet_in_tes!E91=0,"",RES_hhdet_in_tes!E91/RES_hhdet_in_fec!E91)</f>
        <v>1</v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0.55492374751402462</v>
      </c>
      <c r="D92" s="112">
        <f>IF(RES_hhdet_in_tes!D92=0,"",RES_hhdet_in_tes!D92/RES_hhdet_in_fec!D92)</f>
        <v>0.55680291535197635</v>
      </c>
      <c r="E92" s="112">
        <f>IF(RES_hhdet_in_tes!E92=0,"",RES_hhdet_in_tes!E92/RES_hhdet_in_fec!E92)</f>
        <v>0.55899316801842314</v>
      </c>
      <c r="F92" s="112">
        <f>IF(RES_hhdet_in_tes!F92=0,"",RES_hhdet_in_tes!F92/RES_hhdet_in_fec!F92)</f>
        <v>0.561225841343301</v>
      </c>
      <c r="G92" s="112">
        <f>IF(RES_hhdet_in_tes!G92=0,"",RES_hhdet_in_tes!G92/RES_hhdet_in_fec!G92)</f>
        <v>0.5637450054975105</v>
      </c>
      <c r="H92" s="112">
        <f>IF(RES_hhdet_in_tes!H92=0,"",RES_hhdet_in_tes!H92/RES_hhdet_in_fec!H92)</f>
        <v>0.5665207893993206</v>
      </c>
      <c r="I92" s="112">
        <f>IF(RES_hhdet_in_tes!I92=0,"",RES_hhdet_in_tes!I92/RES_hhdet_in_fec!I92)</f>
        <v>0.56961333194597308</v>
      </c>
      <c r="J92" s="112">
        <f>IF(RES_hhdet_in_tes!J92=0,"",RES_hhdet_in_tes!J92/RES_hhdet_in_fec!J92)</f>
        <v>0.57326900097234601</v>
      </c>
      <c r="K92" s="112">
        <f>IF(RES_hhdet_in_tes!K92=0,"",RES_hhdet_in_tes!K92/RES_hhdet_in_fec!K92)</f>
        <v>0.57769727394053372</v>
      </c>
      <c r="L92" s="112">
        <f>IF(RES_hhdet_in_tes!L92=0,"",RES_hhdet_in_tes!L92/RES_hhdet_in_fec!L92)</f>
        <v>0.58295419465978715</v>
      </c>
      <c r="M92" s="112">
        <f>IF(RES_hhdet_in_tes!M92=0,"",RES_hhdet_in_tes!M92/RES_hhdet_in_fec!M92)</f>
        <v>0.59401073063204235</v>
      </c>
      <c r="N92" s="112">
        <f>IF(RES_hhdet_in_tes!N92=0,"",RES_hhdet_in_tes!N92/RES_hhdet_in_fec!N92)</f>
        <v>0.61244466352551064</v>
      </c>
      <c r="O92" s="112">
        <f>IF(RES_hhdet_in_tes!O92=0,"",RES_hhdet_in_tes!O92/RES_hhdet_in_fec!O92)</f>
        <v>0.63957308342604802</v>
      </c>
      <c r="P92" s="112">
        <f>IF(RES_hhdet_in_tes!P92=0,"",RES_hhdet_in_tes!P92/RES_hhdet_in_fec!P92)</f>
        <v>0.67262783685183003</v>
      </c>
      <c r="Q92" s="112" t="str">
        <f>IF(RES_hhdet_in_tes!Q92=0,"",RES_hhdet_in_tes!Q92/RES_hhdet_in_fec!Q92)</f>
        <v/>
      </c>
      <c r="R92" s="112" t="str">
        <f>IF(RES_hhdet_in_tes!R92=0,"",RES_hhdet_in_tes!R92/RES_hhdet_in_fec!R92)</f>
        <v/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>
        <f>IF(RES_hhdet_in_tes!U92=0,"",RES_hhdet_in_tes!U92/RES_hhdet_in_fec!U92)</f>
        <v>0.77481969105383119</v>
      </c>
      <c r="V92" s="112">
        <f>IF(RES_hhdet_in_tes!V92=0,"",RES_hhdet_in_tes!V92/RES_hhdet_in_fec!V92)</f>
        <v>0.7854993444039795</v>
      </c>
      <c r="W92" s="112">
        <f>IF(RES_hhdet_in_tes!W92=0,"",RES_hhdet_in_tes!W92/RES_hhdet_in_fec!W92)</f>
        <v>0.79052292651177902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>
        <f>IF(RES_hhdet_in_tes!D93=0,"",RES_hhdet_in_tes!D93/RES_hhdet_in_fec!D93)</f>
        <v>0.93209570766990479</v>
      </c>
      <c r="E93" s="113">
        <f>IF(RES_hhdet_in_tes!E93=0,"",RES_hhdet_in_tes!E93/RES_hhdet_in_fec!E93)</f>
        <v>0.95549440393983565</v>
      </c>
      <c r="F93" s="113">
        <f>IF(RES_hhdet_in_tes!F93=0,"",RES_hhdet_in_tes!F93/RES_hhdet_in_fec!F93)</f>
        <v>0.94218267351414398</v>
      </c>
      <c r="G93" s="113">
        <f>IF(RES_hhdet_in_tes!G93=0,"",RES_hhdet_in_tes!G93/RES_hhdet_in_fec!G93)</f>
        <v>0.94269177461823017</v>
      </c>
      <c r="H93" s="113">
        <f>IF(RES_hhdet_in_tes!H93=0,"",RES_hhdet_in_tes!H93/RES_hhdet_in_fec!H93)</f>
        <v>0.92612142113085716</v>
      </c>
      <c r="I93" s="113">
        <f>IF(RES_hhdet_in_tes!I93=0,"",RES_hhdet_in_tes!I93/RES_hhdet_in_fec!I93)</f>
        <v>0.93675871440708647</v>
      </c>
      <c r="J93" s="113">
        <f>IF(RES_hhdet_in_tes!J93=0,"",RES_hhdet_in_tes!J93/RES_hhdet_in_fec!J93)</f>
        <v>0.94041393626528602</v>
      </c>
      <c r="K93" s="113">
        <f>IF(RES_hhdet_in_tes!K93=0,"",RES_hhdet_in_tes!K93/RES_hhdet_in_fec!K93)</f>
        <v>0.94375055466162172</v>
      </c>
      <c r="L93" s="113">
        <f>IF(RES_hhdet_in_tes!L93=0,"",RES_hhdet_in_tes!L93/RES_hhdet_in_fec!L93)</f>
        <v>0.94647532557627911</v>
      </c>
      <c r="M93" s="113">
        <f>IF(RES_hhdet_in_tes!M93=0,"",RES_hhdet_in_tes!M93/RES_hhdet_in_fec!M93)</f>
        <v>0.92886074713141475</v>
      </c>
      <c r="N93" s="113">
        <f>IF(RES_hhdet_in_tes!N93=0,"",RES_hhdet_in_tes!N93/RES_hhdet_in_fec!N93)</f>
        <v>0.95170210582904669</v>
      </c>
      <c r="O93" s="113">
        <f>IF(RES_hhdet_in_tes!O93=0,"",RES_hhdet_in_tes!O93/RES_hhdet_in_fec!O93)</f>
        <v>0.96916277902292969</v>
      </c>
      <c r="P93" s="113">
        <f>IF(RES_hhdet_in_tes!P93=0,"",RES_hhdet_in_tes!P93/RES_hhdet_in_fec!P93)</f>
        <v>0.95427565662454839</v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>
        <f>IF(RES_hhdet_in_tes!U93=0,"",RES_hhdet_in_tes!U93/RES_hhdet_in_fec!U93)</f>
        <v>0.97356043980934692</v>
      </c>
      <c r="V93" s="113">
        <f>IF(RES_hhdet_in_tes!V93=0,"",RES_hhdet_in_tes!V93/RES_hhdet_in_fec!V93)</f>
        <v>0.97926805398714034</v>
      </c>
      <c r="W93" s="113">
        <f>IF(RES_hhdet_in_tes!W93=0,"",RES_hhdet_in_tes!W93/RES_hhdet_in_fec!W93)</f>
        <v>0.98265014111119919</v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>
        <f>IF(RES_hhdet_in_tes!D94=0,"",RES_hhdet_in_tes!D94/RES_hhdet_in_fec!D94)</f>
        <v>0.55680291535197635</v>
      </c>
      <c r="E94" s="111">
        <f>IF(RES_hhdet_in_tes!E94=0,"",RES_hhdet_in_tes!E94/RES_hhdet_in_fec!E94)</f>
        <v>0.55899316801842314</v>
      </c>
      <c r="F94" s="111">
        <f>IF(RES_hhdet_in_tes!F94=0,"",RES_hhdet_in_tes!F94/RES_hhdet_in_fec!F94)</f>
        <v>0.561225841343301</v>
      </c>
      <c r="G94" s="111">
        <f>IF(RES_hhdet_in_tes!G94=0,"",RES_hhdet_in_tes!G94/RES_hhdet_in_fec!G94)</f>
        <v>0.5637450054975105</v>
      </c>
      <c r="H94" s="111">
        <f>IF(RES_hhdet_in_tes!H94=0,"",RES_hhdet_in_tes!H94/RES_hhdet_in_fec!H94)</f>
        <v>0.5665207893993206</v>
      </c>
      <c r="I94" s="111">
        <f>IF(RES_hhdet_in_tes!I94=0,"",RES_hhdet_in_tes!I94/RES_hhdet_in_fec!I94)</f>
        <v>0.56961333194597308</v>
      </c>
      <c r="J94" s="111">
        <f>IF(RES_hhdet_in_tes!J94=0,"",RES_hhdet_in_tes!J94/RES_hhdet_in_fec!J94)</f>
        <v>0.57326900097234601</v>
      </c>
      <c r="K94" s="111">
        <f>IF(RES_hhdet_in_tes!K94=0,"",RES_hhdet_in_tes!K94/RES_hhdet_in_fec!K94)</f>
        <v>0.57769727394053372</v>
      </c>
      <c r="L94" s="111">
        <f>IF(RES_hhdet_in_tes!L94=0,"",RES_hhdet_in_tes!L94/RES_hhdet_in_fec!L94)</f>
        <v>0.58295419465978715</v>
      </c>
      <c r="M94" s="111">
        <f>IF(RES_hhdet_in_tes!M94=0,"",RES_hhdet_in_tes!M94/RES_hhdet_in_fec!M94)</f>
        <v>0.59401073063204235</v>
      </c>
      <c r="N94" s="111">
        <f>IF(RES_hhdet_in_tes!N94=0,"",RES_hhdet_in_tes!N94/RES_hhdet_in_fec!N94)</f>
        <v>0.61244466352551064</v>
      </c>
      <c r="O94" s="111">
        <f>IF(RES_hhdet_in_tes!O94=0,"",RES_hhdet_in_tes!O94/RES_hhdet_in_fec!O94)</f>
        <v>0.63957308342604802</v>
      </c>
      <c r="P94" s="111">
        <f>IF(RES_hhdet_in_tes!P94=0,"",RES_hhdet_in_tes!P94/RES_hhdet_in_fec!P94)</f>
        <v>0.67262783685183003</v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>
        <f>IF(RES_hhdet_in_tes!U94=0,"",RES_hhdet_in_tes!U94/RES_hhdet_in_fec!U94)</f>
        <v>0.77481969105383119</v>
      </c>
      <c r="V94" s="111">
        <f>IF(RES_hhdet_in_tes!V94=0,"",RES_hhdet_in_tes!V94/RES_hhdet_in_fec!V94)</f>
        <v>0.78549934440397939</v>
      </c>
      <c r="W94" s="111">
        <f>IF(RES_hhdet_in_tes!W94=0,"",RES_hhdet_in_tes!W94/RES_hhdet_in_fec!W94)</f>
        <v>0.79052292651177902</v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>
        <f>IF(RES_hhdet_in_tes!D95=0,"",RES_hhdet_in_tes!D95/RES_hhdet_in_fec!D95)</f>
        <v>1</v>
      </c>
      <c r="E95" s="111">
        <f>IF(RES_hhdet_in_tes!E95=0,"",RES_hhdet_in_tes!E95/RES_hhdet_in_fec!E95)</f>
        <v>1</v>
      </c>
      <c r="F95" s="111">
        <f>IF(RES_hhdet_in_tes!F95=0,"",RES_hhdet_in_tes!F95/RES_hhdet_in_fec!F95)</f>
        <v>1</v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0.62270547973031354</v>
      </c>
      <c r="D96" s="112">
        <f>IF(RES_hhdet_in_tes!D96=0,"",RES_hhdet_in_tes!D96/RES_hhdet_in_fec!D96)</f>
        <v>0.62423794411855016</v>
      </c>
      <c r="E96" s="112">
        <f>IF(RES_hhdet_in_tes!E96=0,"",RES_hhdet_in_tes!E96/RES_hhdet_in_fec!E96)</f>
        <v>0.625888276690718</v>
      </c>
      <c r="F96" s="112">
        <f>IF(RES_hhdet_in_tes!F96=0,"",RES_hhdet_in_tes!F96/RES_hhdet_in_fec!F96)</f>
        <v>0.62755446221469346</v>
      </c>
      <c r="G96" s="112">
        <f>IF(RES_hhdet_in_tes!G96=0,"",RES_hhdet_in_tes!G96/RES_hhdet_in_fec!G96)</f>
        <v>0.62933014220044081</v>
      </c>
      <c r="H96" s="112">
        <f>IF(RES_hhdet_in_tes!H96=0,"",RES_hhdet_in_tes!H96/RES_hhdet_in_fec!H96)</f>
        <v>0.63120482069370143</v>
      </c>
      <c r="I96" s="112">
        <f>IF(RES_hhdet_in_tes!I96=0,"",RES_hhdet_in_tes!I96/RES_hhdet_in_fec!I96)</f>
        <v>0.63320288605969743</v>
      </c>
      <c r="J96" s="112">
        <f>IF(RES_hhdet_in_tes!J96=0,"",RES_hhdet_in_tes!J96/RES_hhdet_in_fec!J96)</f>
        <v>0.6354219610320152</v>
      </c>
      <c r="K96" s="112">
        <f>IF(RES_hhdet_in_tes!K96=0,"",RES_hhdet_in_tes!K96/RES_hhdet_in_fec!K96)</f>
        <v>0.63794855890618374</v>
      </c>
      <c r="L96" s="112">
        <f>IF(RES_hhdet_in_tes!L96=0,"",RES_hhdet_in_tes!L96/RES_hhdet_in_fec!L96)</f>
        <v>0.64081295823276885</v>
      </c>
      <c r="M96" s="112">
        <f>IF(RES_hhdet_in_tes!M96=0,"",RES_hhdet_in_tes!M96/RES_hhdet_in_fec!M96)</f>
        <v>0.64599993509193865</v>
      </c>
      <c r="N96" s="112">
        <f>IF(RES_hhdet_in_tes!N96=0,"",RES_hhdet_in_tes!N96/RES_hhdet_in_fec!N96)</f>
        <v>0.65438157027361854</v>
      </c>
      <c r="O96" s="112">
        <f>IF(RES_hhdet_in_tes!O96=0,"",RES_hhdet_in_tes!O96/RES_hhdet_in_fec!O96)</f>
        <v>0.66707620565474302</v>
      </c>
      <c r="P96" s="112">
        <f>IF(RES_hhdet_in_tes!P96=0,"",RES_hhdet_in_tes!P96/RES_hhdet_in_fec!P96)</f>
        <v>0.68359029667091931</v>
      </c>
      <c r="Q96" s="112" t="str">
        <f>IF(RES_hhdet_in_tes!Q96=0,"",RES_hhdet_in_tes!Q96/RES_hhdet_in_fec!Q96)</f>
        <v/>
      </c>
      <c r="R96" s="112" t="str">
        <f>IF(RES_hhdet_in_tes!R96=0,"",RES_hhdet_in_tes!R96/RES_hhdet_in_fec!R96)</f>
        <v/>
      </c>
      <c r="S96" s="112" t="str">
        <f>IF(RES_hhdet_in_tes!S96=0,"",RES_hhdet_in_tes!S96/RES_hhdet_in_fec!S96)</f>
        <v/>
      </c>
      <c r="T96" s="112" t="str">
        <f>IF(RES_hhdet_in_tes!T96=0,"",RES_hhdet_in_tes!T96/RES_hhdet_in_fec!T96)</f>
        <v/>
      </c>
      <c r="U96" s="112">
        <f>IF(RES_hhdet_in_tes!U96=0,"",RES_hhdet_in_tes!U96/RES_hhdet_in_fec!U96)</f>
        <v>0.74452847260183619</v>
      </c>
      <c r="V96" s="112">
        <f>IF(RES_hhdet_in_tes!V96=0,"",RES_hhdet_in_tes!V96/RES_hhdet_in_fec!V96)</f>
        <v>0.75383183395305586</v>
      </c>
      <c r="W96" s="112">
        <f>IF(RES_hhdet_in_tes!W96=0,"",RES_hhdet_in_tes!W96/RES_hhdet_in_fec!W96)</f>
        <v>0.76115537789363252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0.88383179299468073</v>
      </c>
      <c r="D97" s="113">
        <f>IF(RES_hhdet_in_tes!D97=0,"",RES_hhdet_in_tes!D97/RES_hhdet_in_fec!D97)</f>
        <v>0.94783929214063822</v>
      </c>
      <c r="E97" s="113">
        <f>IF(RES_hhdet_in_tes!E97=0,"",RES_hhdet_in_tes!E97/RES_hhdet_in_fec!E97)</f>
        <v>0.96663243541689037</v>
      </c>
      <c r="F97" s="113">
        <f>IF(RES_hhdet_in_tes!F97=0,"",RES_hhdet_in_tes!F97/RES_hhdet_in_fec!F97)</f>
        <v>0.95580673704540098</v>
      </c>
      <c r="G97" s="113">
        <f>IF(RES_hhdet_in_tes!G97=0,"",RES_hhdet_in_tes!G97/RES_hhdet_in_fec!G97)</f>
        <v>0.95618907163839706</v>
      </c>
      <c r="H97" s="113">
        <f>IF(RES_hhdet_in_tes!H97=0,"",RES_hhdet_in_tes!H97/RES_hhdet_in_fec!H97)</f>
        <v>0.94215545186369087</v>
      </c>
      <c r="I97" s="113">
        <f>IF(RES_hhdet_in_tes!I97=0,"",RES_hhdet_in_tes!I97/RES_hhdet_in_fec!I97)</f>
        <v>0.95066597759737848</v>
      </c>
      <c r="J97" s="113">
        <f>IF(RES_hhdet_in_tes!J97=0,"",RES_hhdet_in_tes!J97/RES_hhdet_in_fec!J97)</f>
        <v>0.95353876430962403</v>
      </c>
      <c r="K97" s="113">
        <f>IF(RES_hhdet_in_tes!K97=0,"",RES_hhdet_in_tes!K97/RES_hhdet_in_fec!K97)</f>
        <v>0.95619865989433717</v>
      </c>
      <c r="L97" s="113">
        <f>IF(RES_hhdet_in_tes!L97=0,"",RES_hhdet_in_tes!L97/RES_hhdet_in_fec!L97)</f>
        <v>0.9578995554932167</v>
      </c>
      <c r="M97" s="113">
        <f>IF(RES_hhdet_in_tes!M97=0,"",RES_hhdet_in_tes!M97/RES_hhdet_in_fec!M97)</f>
        <v>0.9426371005864741</v>
      </c>
      <c r="N97" s="113">
        <f>IF(RES_hhdet_in_tes!N97=0,"",RES_hhdet_in_tes!N97/RES_hhdet_in_fec!N97)</f>
        <v>0.95937934191720264</v>
      </c>
      <c r="O97" s="113">
        <f>IF(RES_hhdet_in_tes!O97=0,"",RES_hhdet_in_tes!O97/RES_hhdet_in_fec!O97)</f>
        <v>0.97396535073426016</v>
      </c>
      <c r="P97" s="113">
        <f>IF(RES_hhdet_in_tes!P97=0,"",RES_hhdet_in_tes!P97/RES_hhdet_in_fec!P97)</f>
        <v>0.95617690559763746</v>
      </c>
      <c r="Q97" s="113" t="str">
        <f>IF(RES_hhdet_in_tes!Q97=0,"",RES_hhdet_in_tes!Q97/RES_hhdet_in_fec!Q97)</f>
        <v/>
      </c>
      <c r="R97" s="113" t="str">
        <f>IF(RES_hhdet_in_tes!R97=0,"",RES_hhdet_in_tes!R97/RES_hhdet_in_fec!R97)</f>
        <v/>
      </c>
      <c r="S97" s="113" t="str">
        <f>IF(RES_hhdet_in_tes!S97=0,"",RES_hhdet_in_tes!S97/RES_hhdet_in_fec!S97)</f>
        <v/>
      </c>
      <c r="T97" s="113" t="str">
        <f>IF(RES_hhdet_in_tes!T97=0,"",RES_hhdet_in_tes!T97/RES_hhdet_in_fec!T97)</f>
        <v/>
      </c>
      <c r="U97" s="113">
        <f>IF(RES_hhdet_in_tes!U97=0,"",RES_hhdet_in_tes!U97/RES_hhdet_in_fec!U97)</f>
        <v>0.96811904357257761</v>
      </c>
      <c r="V97" s="113">
        <f>IF(RES_hhdet_in_tes!V97=0,"",RES_hhdet_in_tes!V97/RES_hhdet_in_fec!V97)</f>
        <v>0.97476982510315924</v>
      </c>
      <c r="W97" s="113">
        <f>IF(RES_hhdet_in_tes!W97=0,"",RES_hhdet_in_tes!W97/RES_hhdet_in_fec!W97)</f>
        <v>0.98020286959164038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0.62270547973031354</v>
      </c>
      <c r="D98" s="111">
        <f>IF(RES_hhdet_in_tes!D98=0,"",RES_hhdet_in_tes!D98/RES_hhdet_in_fec!D98)</f>
        <v>0.62423794411855016</v>
      </c>
      <c r="E98" s="111">
        <f>IF(RES_hhdet_in_tes!E98=0,"",RES_hhdet_in_tes!E98/RES_hhdet_in_fec!E98)</f>
        <v>0.625888276690718</v>
      </c>
      <c r="F98" s="111">
        <f>IF(RES_hhdet_in_tes!F98=0,"",RES_hhdet_in_tes!F98/RES_hhdet_in_fec!F98)</f>
        <v>0.62755446221469346</v>
      </c>
      <c r="G98" s="111">
        <f>IF(RES_hhdet_in_tes!G98=0,"",RES_hhdet_in_tes!G98/RES_hhdet_in_fec!G98)</f>
        <v>0.62933014220044081</v>
      </c>
      <c r="H98" s="111">
        <f>IF(RES_hhdet_in_tes!H98=0,"",RES_hhdet_in_tes!H98/RES_hhdet_in_fec!H98)</f>
        <v>0.63120482069370143</v>
      </c>
      <c r="I98" s="111">
        <f>IF(RES_hhdet_in_tes!I98=0,"",RES_hhdet_in_tes!I98/RES_hhdet_in_fec!I98)</f>
        <v>0.63320288605969743</v>
      </c>
      <c r="J98" s="111">
        <f>IF(RES_hhdet_in_tes!J98=0,"",RES_hhdet_in_tes!J98/RES_hhdet_in_fec!J98)</f>
        <v>0.6354219610320152</v>
      </c>
      <c r="K98" s="111">
        <f>IF(RES_hhdet_in_tes!K98=0,"",RES_hhdet_in_tes!K98/RES_hhdet_in_fec!K98)</f>
        <v>0.63794855890618374</v>
      </c>
      <c r="L98" s="111">
        <f>IF(RES_hhdet_in_tes!L98=0,"",RES_hhdet_in_tes!L98/RES_hhdet_in_fec!L98)</f>
        <v>0.64081295823276885</v>
      </c>
      <c r="M98" s="111">
        <f>IF(RES_hhdet_in_tes!M98=0,"",RES_hhdet_in_tes!M98/RES_hhdet_in_fec!M98)</f>
        <v>0.64599993509193865</v>
      </c>
      <c r="N98" s="111">
        <f>IF(RES_hhdet_in_tes!N98=0,"",RES_hhdet_in_tes!N98/RES_hhdet_in_fec!N98)</f>
        <v>0.65438157027361854</v>
      </c>
      <c r="O98" s="111">
        <f>IF(RES_hhdet_in_tes!O98=0,"",RES_hhdet_in_tes!O98/RES_hhdet_in_fec!O98)</f>
        <v>0.6670762056547429</v>
      </c>
      <c r="P98" s="111">
        <f>IF(RES_hhdet_in_tes!P98=0,"",RES_hhdet_in_tes!P98/RES_hhdet_in_fec!P98)</f>
        <v>0.68359029667091942</v>
      </c>
      <c r="Q98" s="111" t="str">
        <f>IF(RES_hhdet_in_tes!Q98=0,"",RES_hhdet_in_tes!Q98/RES_hhdet_in_fec!Q98)</f>
        <v/>
      </c>
      <c r="R98" s="111" t="str">
        <f>IF(RES_hhdet_in_tes!R98=0,"",RES_hhdet_in_tes!R98/RES_hhdet_in_fec!R98)</f>
        <v/>
      </c>
      <c r="S98" s="111" t="str">
        <f>IF(RES_hhdet_in_tes!S98=0,"",RES_hhdet_in_tes!S98/RES_hhdet_in_fec!S98)</f>
        <v/>
      </c>
      <c r="T98" s="111" t="str">
        <f>IF(RES_hhdet_in_tes!T98=0,"",RES_hhdet_in_tes!T98/RES_hhdet_in_fec!T98)</f>
        <v/>
      </c>
      <c r="U98" s="111">
        <f>IF(RES_hhdet_in_tes!U98=0,"",RES_hhdet_in_tes!U98/RES_hhdet_in_fec!U98)</f>
        <v>0.7445284726018363</v>
      </c>
      <c r="V98" s="111">
        <f>IF(RES_hhdet_in_tes!V98=0,"",RES_hhdet_in_tes!V98/RES_hhdet_in_fec!V98)</f>
        <v>0.75383183395305586</v>
      </c>
      <c r="W98" s="111">
        <f>IF(RES_hhdet_in_tes!W98=0,"",RES_hhdet_in_tes!W98/RES_hhdet_in_fec!W98)</f>
        <v>0.76115537789363252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 t="str">
        <f>IF(RES_hhdet_in_tes!Q99=0,"",RES_hhdet_in_tes!Q99/RES_hhdet_in_fec!Q99)</f>
        <v/>
      </c>
      <c r="R99" s="111" t="str">
        <f>IF(RES_hhdet_in_tes!R99=0,"",RES_hhdet_in_tes!R99/RES_hhdet_in_fec!R99)</f>
        <v/>
      </c>
      <c r="S99" s="111" t="str">
        <f>IF(RES_hhdet_in_tes!S99=0,"",RES_hhdet_in_tes!S99/RES_hhdet_in_fec!S99)</f>
        <v/>
      </c>
      <c r="T99" s="111" t="str">
        <f>IF(RES_hhdet_in_tes!T99=0,"",RES_hhdet_in_tes!T99/RES_hhdet_in_fec!T99)</f>
        <v/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0.6982765646303577</v>
      </c>
      <c r="D100" s="124">
        <f>IF(RES_hhdet_in_tes!D100=0,"",RES_hhdet_in_tes!D100/RES_hhdet_in_fec!D100)</f>
        <v>0.68417850576886752</v>
      </c>
      <c r="E100" s="124">
        <f>IF(RES_hhdet_in_tes!E100=0,"",RES_hhdet_in_tes!E100/RES_hhdet_in_fec!E100)</f>
        <v>0.68684612401097977</v>
      </c>
      <c r="F100" s="124">
        <f>IF(RES_hhdet_in_tes!F100=0,"",RES_hhdet_in_tes!F100/RES_hhdet_in_fec!F100)</f>
        <v>0.68748655998188524</v>
      </c>
      <c r="G100" s="124">
        <f>IF(RES_hhdet_in_tes!G100=0,"",RES_hhdet_in_tes!G100/RES_hhdet_in_fec!G100)</f>
        <v>0.69465337063811561</v>
      </c>
      <c r="H100" s="124">
        <f>IF(RES_hhdet_in_tes!H100=0,"",RES_hhdet_in_tes!H100/RES_hhdet_in_fec!H100)</f>
        <v>0.70585732052980232</v>
      </c>
      <c r="I100" s="124">
        <f>IF(RES_hhdet_in_tes!I100=0,"",RES_hhdet_in_tes!I100/RES_hhdet_in_fec!I100)</f>
        <v>0.70644655567290304</v>
      </c>
      <c r="J100" s="124">
        <f>IF(RES_hhdet_in_tes!J100=0,"",RES_hhdet_in_tes!J100/RES_hhdet_in_fec!J100)</f>
        <v>0.70223328017014075</v>
      </c>
      <c r="K100" s="124">
        <f>IF(RES_hhdet_in_tes!K100=0,"",RES_hhdet_in_tes!K100/RES_hhdet_in_fec!K100)</f>
        <v>0.69780790336947518</v>
      </c>
      <c r="L100" s="124">
        <f>IF(RES_hhdet_in_tes!L100=0,"",RES_hhdet_in_tes!L100/RES_hhdet_in_fec!L100)</f>
        <v>0.69696637828060837</v>
      </c>
      <c r="M100" s="124">
        <f>IF(RES_hhdet_in_tes!M100=0,"",RES_hhdet_in_tes!M100/RES_hhdet_in_fec!M100)</f>
        <v>0.6983921410901508</v>
      </c>
      <c r="N100" s="124">
        <f>IF(RES_hhdet_in_tes!N100=0,"",RES_hhdet_in_tes!N100/RES_hhdet_in_fec!N100)</f>
        <v>0.70731485512722181</v>
      </c>
      <c r="O100" s="124">
        <f>IF(RES_hhdet_in_tes!O100=0,"",RES_hhdet_in_tes!O100/RES_hhdet_in_fec!O100)</f>
        <v>0.71209743406483084</v>
      </c>
      <c r="P100" s="124">
        <f>IF(RES_hhdet_in_tes!P100=0,"",RES_hhdet_in_tes!P100/RES_hhdet_in_fec!P100)</f>
        <v>0.72275151079215472</v>
      </c>
      <c r="Q100" s="124" t="str">
        <f>IF(RES_hhdet_in_tes!Q100=0,"",RES_hhdet_in_tes!Q100/RES_hhdet_in_fec!Q100)</f>
        <v/>
      </c>
      <c r="R100" s="124" t="str">
        <f>IF(RES_hhdet_in_tes!R100=0,"",RES_hhdet_in_tes!R100/RES_hhdet_in_fec!R100)</f>
        <v/>
      </c>
      <c r="S100" s="124" t="str">
        <f>IF(RES_hhdet_in_tes!S100=0,"",RES_hhdet_in_tes!S100/RES_hhdet_in_fec!S100)</f>
        <v/>
      </c>
      <c r="T100" s="124" t="str">
        <f>IF(RES_hhdet_in_tes!T100=0,"",RES_hhdet_in_tes!T100/RES_hhdet_in_fec!T100)</f>
        <v/>
      </c>
      <c r="U100" s="124">
        <f>IF(RES_hhdet_in_tes!U100=0,"",RES_hhdet_in_tes!U100/RES_hhdet_in_fec!U100)</f>
        <v>0.79413747320993922</v>
      </c>
      <c r="V100" s="124">
        <f>IF(RES_hhdet_in_tes!V100=0,"",RES_hhdet_in_tes!V100/RES_hhdet_in_fec!V100)</f>
        <v>0.80533947647087556</v>
      </c>
      <c r="W100" s="124">
        <f>IF(RES_hhdet_in_tes!W100=0,"",RES_hhdet_in_tes!W100/RES_hhdet_in_fec!W100)</f>
        <v>0.79351569205165262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0.57044227462319419</v>
      </c>
      <c r="D101" s="111">
        <f>IF(RES_hhdet_in_tes!D101=0,"",RES_hhdet_in_tes!D101/RES_hhdet_in_fec!D101)</f>
        <v>0.57082581799248833</v>
      </c>
      <c r="E101" s="111">
        <f>IF(RES_hhdet_in_tes!E101=0,"",RES_hhdet_in_tes!E101/RES_hhdet_in_fec!E101)</f>
        <v>0.57120395223140863</v>
      </c>
      <c r="F101" s="111">
        <f>IF(RES_hhdet_in_tes!F101=0,"",RES_hhdet_in_tes!F101/RES_hhdet_in_fec!F101)</f>
        <v>0.57158134886164158</v>
      </c>
      <c r="G101" s="111">
        <f>IF(RES_hhdet_in_tes!G101=0,"",RES_hhdet_in_tes!G101/RES_hhdet_in_fec!G101)</f>
        <v>0.57195376400096043</v>
      </c>
      <c r="H101" s="111">
        <f>IF(RES_hhdet_in_tes!H101=0,"",RES_hhdet_in_tes!H101/RES_hhdet_in_fec!H101)</f>
        <v>0.57232171704652213</v>
      </c>
      <c r="I101" s="111">
        <f>IF(RES_hhdet_in_tes!I101=0,"",RES_hhdet_in_tes!I101/RES_hhdet_in_fec!I101)</f>
        <v>0.5726841623056218</v>
      </c>
      <c r="J101" s="111">
        <f>IF(RES_hhdet_in_tes!J101=0,"",RES_hhdet_in_tes!J101/RES_hhdet_in_fec!J101)</f>
        <v>0.57303681594434486</v>
      </c>
      <c r="K101" s="111">
        <f>IF(RES_hhdet_in_tes!K101=0,"",RES_hhdet_in_tes!K101/RES_hhdet_in_fec!K101)</f>
        <v>0.57337603557708083</v>
      </c>
      <c r="L101" s="111">
        <f>IF(RES_hhdet_in_tes!L101=0,"",RES_hhdet_in_tes!L101/RES_hhdet_in_fec!L101)</f>
        <v>0.57370084671634902</v>
      </c>
      <c r="M101" s="111">
        <f>IF(RES_hhdet_in_tes!M101=0,"",RES_hhdet_in_tes!M101/RES_hhdet_in_fec!M101)</f>
        <v>0.57387563811340814</v>
      </c>
      <c r="N101" s="111">
        <f>IF(RES_hhdet_in_tes!N101=0,"",RES_hhdet_in_tes!N101/RES_hhdet_in_fec!N101)</f>
        <v>0.57387563811340814</v>
      </c>
      <c r="O101" s="111">
        <f>IF(RES_hhdet_in_tes!O101=0,"",RES_hhdet_in_tes!O101/RES_hhdet_in_fec!O101)</f>
        <v>0.57387563811340814</v>
      </c>
      <c r="P101" s="111">
        <f>IF(RES_hhdet_in_tes!P101=0,"",RES_hhdet_in_tes!P101/RES_hhdet_in_fec!P101)</f>
        <v>0.57387563811340814</v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>
        <f>IF(RES_hhdet_in_tes!U101=0,"",RES_hhdet_in_tes!U101/RES_hhdet_in_fec!U101)</f>
        <v>0.58107431333644122</v>
      </c>
      <c r="V101" s="111">
        <f>IF(RES_hhdet_in_tes!V101=0,"",RES_hhdet_in_tes!V101/RES_hhdet_in_fec!V101)</f>
        <v>0.5831057786297319</v>
      </c>
      <c r="W101" s="111">
        <f>IF(RES_hhdet_in_tes!W101=0,"",RES_hhdet_in_tes!W101/RES_hhdet_in_fec!W101)</f>
        <v>0.58498676501240743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0.57609277958740213</v>
      </c>
      <c r="D102" s="111">
        <f>IF(RES_hhdet_in_tes!D102=0,"",RES_hhdet_in_tes!D102/RES_hhdet_in_fec!D102)</f>
        <v>0.5771284597424754</v>
      </c>
      <c r="E102" s="111">
        <f>IF(RES_hhdet_in_tes!E102=0,"",RES_hhdet_in_tes!E102/RES_hhdet_in_fec!E102)</f>
        <v>0.57814953365107757</v>
      </c>
      <c r="F102" s="111">
        <f>IF(RES_hhdet_in_tes!F102=0,"",RES_hhdet_in_tes!F102/RES_hhdet_in_fec!F102)</f>
        <v>0.57916861579879741</v>
      </c>
      <c r="G102" s="111">
        <f>IF(RES_hhdet_in_tes!G102=0,"",RES_hhdet_in_tes!G102/RES_hhdet_in_fec!G102)</f>
        <v>0.58017424645264293</v>
      </c>
      <c r="H102" s="111">
        <f>IF(RES_hhdet_in_tes!H102=0,"",RES_hhdet_in_tes!H102/RES_hhdet_in_fec!H102)</f>
        <v>0.58116782813804246</v>
      </c>
      <c r="I102" s="111">
        <f>IF(RES_hhdet_in_tes!I102=0,"",RES_hhdet_in_tes!I102/RES_hhdet_in_fec!I102)</f>
        <v>0.58214653717645148</v>
      </c>
      <c r="J102" s="111">
        <f>IF(RES_hhdet_in_tes!J102=0,"",RES_hhdet_in_tes!J102/RES_hhdet_in_fec!J102)</f>
        <v>0.58309880595354435</v>
      </c>
      <c r="K102" s="111">
        <f>IF(RES_hhdet_in_tes!K102=0,"",RES_hhdet_in_tes!K102/RES_hhdet_in_fec!K102)</f>
        <v>0.58401479895449926</v>
      </c>
      <c r="L102" s="111">
        <f>IF(RES_hhdet_in_tes!L102=0,"",RES_hhdet_in_tes!L102/RES_hhdet_in_fec!L102)</f>
        <v>0.5848918847758654</v>
      </c>
      <c r="M102" s="111">
        <f>IF(RES_hhdet_in_tes!M102=0,"",RES_hhdet_in_tes!M102/RES_hhdet_in_fec!M102)</f>
        <v>0.58536387307159532</v>
      </c>
      <c r="N102" s="111">
        <f>IF(RES_hhdet_in_tes!N102=0,"",RES_hhdet_in_tes!N102/RES_hhdet_in_fec!N102)</f>
        <v>0.58536387307159532</v>
      </c>
      <c r="O102" s="111">
        <f>IF(RES_hhdet_in_tes!O102=0,"",RES_hhdet_in_tes!O102/RES_hhdet_in_fec!O102)</f>
        <v>0.58536387307159532</v>
      </c>
      <c r="P102" s="111">
        <f>IF(RES_hhdet_in_tes!P102=0,"",RES_hhdet_in_tes!P102/RES_hhdet_in_fec!P102)</f>
        <v>0.58536387307159532</v>
      </c>
      <c r="Q102" s="111" t="str">
        <f>IF(RES_hhdet_in_tes!Q102=0,"",RES_hhdet_in_tes!Q102/RES_hhdet_in_fec!Q102)</f>
        <v/>
      </c>
      <c r="R102" s="111" t="str">
        <f>IF(RES_hhdet_in_tes!R102=0,"",RES_hhdet_in_tes!R102/RES_hhdet_in_fec!R102)</f>
        <v/>
      </c>
      <c r="S102" s="111" t="str">
        <f>IF(RES_hhdet_in_tes!S102=0,"",RES_hhdet_in_tes!S102/RES_hhdet_in_fec!S102)</f>
        <v/>
      </c>
      <c r="T102" s="111" t="str">
        <f>IF(RES_hhdet_in_tes!T102=0,"",RES_hhdet_in_tes!T102/RES_hhdet_in_fec!T102)</f>
        <v/>
      </c>
      <c r="U102" s="111">
        <f>IF(RES_hhdet_in_tes!U102=0,"",RES_hhdet_in_tes!U102/RES_hhdet_in_fec!U102)</f>
        <v>0.60480241814417823</v>
      </c>
      <c r="V102" s="111">
        <f>IF(RES_hhdet_in_tes!V102=0,"",RES_hhdet_in_tes!V102/RES_hhdet_in_fec!V102)</f>
        <v>0.61028797325585626</v>
      </c>
      <c r="W102" s="111">
        <f>IF(RES_hhdet_in_tes!W102=0,"",RES_hhdet_in_tes!W102/RES_hhdet_in_fec!W102)</f>
        <v>0.61536719095185188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0.74252275591685812</v>
      </c>
      <c r="D103" s="45">
        <f>IF(RES_hhdet_in_tes!D103=0,"",RES_hhdet_in_tes!D103/RES_hhdet_in_fec!D103)</f>
        <v>0.74407364854826297</v>
      </c>
      <c r="E103" s="45">
        <f>IF(RES_hhdet_in_tes!E103=0,"",RES_hhdet_in_tes!E103/RES_hhdet_in_fec!E103)</f>
        <v>0.7456818894300975</v>
      </c>
      <c r="F103" s="45">
        <f>IF(RES_hhdet_in_tes!F103=0,"",RES_hhdet_in_tes!F103/RES_hhdet_in_fec!F103)</f>
        <v>0.7472979505278996</v>
      </c>
      <c r="G103" s="45">
        <f>IF(RES_hhdet_in_tes!G103=0,"",RES_hhdet_in_tes!G103/RES_hhdet_in_fec!G103)</f>
        <v>0.74896682599117836</v>
      </c>
      <c r="H103" s="45">
        <f>IF(RES_hhdet_in_tes!H103=0,"",RES_hhdet_in_tes!H103/RES_hhdet_in_fec!H103)</f>
        <v>0.75068300910884134</v>
      </c>
      <c r="I103" s="45">
        <f>IF(RES_hhdet_in_tes!I103=0,"",RES_hhdet_in_tes!I103/RES_hhdet_in_fec!I103)</f>
        <v>0.75245758644064231</v>
      </c>
      <c r="J103" s="45">
        <f>IF(RES_hhdet_in_tes!J103=0,"",RES_hhdet_in_tes!J103/RES_hhdet_in_fec!J103)</f>
        <v>0.75433597570868882</v>
      </c>
      <c r="K103" s="45">
        <f>IF(RES_hhdet_in_tes!K103=0,"",RES_hhdet_in_tes!K103/RES_hhdet_in_fec!K103)</f>
        <v>0.75635679392305355</v>
      </c>
      <c r="L103" s="45">
        <f>IF(RES_hhdet_in_tes!L103=0,"",RES_hhdet_in_tes!L103/RES_hhdet_in_fec!L103)</f>
        <v>0.75853037271714807</v>
      </c>
      <c r="M103" s="45">
        <f>IF(RES_hhdet_in_tes!M103=0,"",RES_hhdet_in_tes!M103/RES_hhdet_in_fec!M103)</f>
        <v>0.76148759680790479</v>
      </c>
      <c r="N103" s="45">
        <f>IF(RES_hhdet_in_tes!N103=0,"",RES_hhdet_in_tes!N103/RES_hhdet_in_fec!N103)</f>
        <v>0.7654073558881016</v>
      </c>
      <c r="O103" s="45">
        <f>IF(RES_hhdet_in_tes!O103=0,"",RES_hhdet_in_tes!O103/RES_hhdet_in_fec!O103)</f>
        <v>0.77072461652017688</v>
      </c>
      <c r="P103" s="45">
        <f>IF(RES_hhdet_in_tes!P103=0,"",RES_hhdet_in_tes!P103/RES_hhdet_in_fec!P103)</f>
        <v>0.77766782706853921</v>
      </c>
      <c r="Q103" s="45" t="str">
        <f>IF(RES_hhdet_in_tes!Q103=0,"",RES_hhdet_in_tes!Q103/RES_hhdet_in_fec!Q103)</f>
        <v/>
      </c>
      <c r="R103" s="45" t="str">
        <f>IF(RES_hhdet_in_tes!R103=0,"",RES_hhdet_in_tes!R103/RES_hhdet_in_fec!R103)</f>
        <v/>
      </c>
      <c r="S103" s="45" t="str">
        <f>IF(RES_hhdet_in_tes!S103=0,"",RES_hhdet_in_tes!S103/RES_hhdet_in_fec!S103)</f>
        <v/>
      </c>
      <c r="T103" s="45" t="str">
        <f>IF(RES_hhdet_in_tes!T103=0,"",RES_hhdet_in_tes!T103/RES_hhdet_in_fec!T103)</f>
        <v/>
      </c>
      <c r="U103" s="45">
        <f>IF(RES_hhdet_in_tes!U103=0,"",RES_hhdet_in_tes!U103/RES_hhdet_in_fec!U103)</f>
        <v>0.8459192936942086</v>
      </c>
      <c r="V103" s="45">
        <f>IF(RES_hhdet_in_tes!V103=0,"",RES_hhdet_in_tes!V103/RES_hhdet_in_fec!V103)</f>
        <v>0.85890446181760027</v>
      </c>
      <c r="W103" s="45">
        <f>IF(RES_hhdet_in_tes!W103=0,"",RES_hhdet_in_tes!W103/RES_hhdet_in_fec!W103)</f>
        <v>0.86861550424551737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>
        <f>IF(RES_hhdet_in_tes!C105=0,"",RES_hhdet_in_tes!C105/RES_hhdet_in_fec!C105)</f>
        <v>0.75884859089452328</v>
      </c>
      <c r="D105" s="119">
        <f>IF(RES_hhdet_in_tes!D105=0,"",RES_hhdet_in_tes!D105/RES_hhdet_in_fec!D105)</f>
        <v>0.74863070308159141</v>
      </c>
      <c r="E105" s="119">
        <f>IF(RES_hhdet_in_tes!E105=0,"",RES_hhdet_in_tes!E105/RES_hhdet_in_fec!E105)</f>
        <v>0.77768218586561411</v>
      </c>
      <c r="F105" s="119">
        <f>IF(RES_hhdet_in_tes!F105=0,"",RES_hhdet_in_tes!F105/RES_hhdet_in_fec!F105)</f>
        <v>0.77833835993138822</v>
      </c>
      <c r="G105" s="119">
        <f>IF(RES_hhdet_in_tes!G105=0,"",RES_hhdet_in_tes!G105/RES_hhdet_in_fec!G105)</f>
        <v>0.8115566616975155</v>
      </c>
      <c r="H105" s="119">
        <f>IF(RES_hhdet_in_tes!H105=0,"",RES_hhdet_in_tes!H105/RES_hhdet_in_fec!H105)</f>
        <v>0.77565072168790417</v>
      </c>
      <c r="I105" s="119">
        <f>IF(RES_hhdet_in_tes!I105=0,"",RES_hhdet_in_tes!I105/RES_hhdet_in_fec!I105)</f>
        <v>0.79287519406653906</v>
      </c>
      <c r="J105" s="119">
        <f>IF(RES_hhdet_in_tes!J105=0,"",RES_hhdet_in_tes!J105/RES_hhdet_in_fec!J105)</f>
        <v>0.79491614574385938</v>
      </c>
      <c r="K105" s="119">
        <f>IF(RES_hhdet_in_tes!K105=0,"",RES_hhdet_in_tes!K105/RES_hhdet_in_fec!K105)</f>
        <v>0.8072402417423048</v>
      </c>
      <c r="L105" s="119">
        <f>IF(RES_hhdet_in_tes!L105=0,"",RES_hhdet_in_tes!L105/RES_hhdet_in_fec!L105)</f>
        <v>0.81343451703568181</v>
      </c>
      <c r="M105" s="119">
        <f>IF(RES_hhdet_in_tes!M105=0,"",RES_hhdet_in_tes!M105/RES_hhdet_in_fec!M105)</f>
        <v>0.80041356719826162</v>
      </c>
      <c r="N105" s="119">
        <f>IF(RES_hhdet_in_tes!N105=0,"",RES_hhdet_in_tes!N105/RES_hhdet_in_fec!N105)</f>
        <v>0.81654543464747054</v>
      </c>
      <c r="O105" s="119">
        <f>IF(RES_hhdet_in_tes!O105=0,"",RES_hhdet_in_tes!O105/RES_hhdet_in_fec!O105)</f>
        <v>0.8006527837028059</v>
      </c>
      <c r="P105" s="119">
        <f>IF(RES_hhdet_in_tes!P105=0,"",RES_hhdet_in_tes!P105/RES_hhdet_in_fec!P105)</f>
        <v>0.81484017843197976</v>
      </c>
      <c r="Q105" s="119">
        <f>IF(RES_hhdet_in_tes!Q105=0,"",RES_hhdet_in_tes!Q105/RES_hhdet_in_fec!Q105)</f>
        <v>0.80992610958393585</v>
      </c>
      <c r="R105" s="119">
        <f>IF(RES_hhdet_in_tes!R105=0,"",RES_hhdet_in_tes!R105/RES_hhdet_in_fec!R105)</f>
        <v>0.81620842612164712</v>
      </c>
      <c r="S105" s="119">
        <f>IF(RES_hhdet_in_tes!S105=0,"",RES_hhdet_in_tes!S105/RES_hhdet_in_fec!S105)</f>
        <v>0.82101796898419011</v>
      </c>
      <c r="T105" s="119">
        <f>IF(RES_hhdet_in_tes!T105=0,"",RES_hhdet_in_tes!T105/RES_hhdet_in_fec!T105)</f>
        <v>0.81929335645017909</v>
      </c>
      <c r="U105" s="119">
        <f>IF(RES_hhdet_in_tes!U105=0,"",RES_hhdet_in_tes!U105/RES_hhdet_in_fec!U105)</f>
        <v>0.82235858840305043</v>
      </c>
      <c r="V105" s="119">
        <f>IF(RES_hhdet_in_tes!V105=0,"",RES_hhdet_in_tes!V105/RES_hhdet_in_fec!V105)</f>
        <v>0.82994383202840305</v>
      </c>
      <c r="W105" s="119">
        <f>IF(RES_hhdet_in_tes!W105=0,"",RES_hhdet_in_tes!W105/RES_hhdet_in_fec!W105)</f>
        <v>0.86101862661844941</v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>
        <f>IF(RES_hhdet_in_tes!C106=0,"",RES_hhdet_in_tes!C106/RES_hhdet_in_fec!C106)</f>
        <v>0.76148755259845358</v>
      </c>
      <c r="D106" s="124">
        <f>IF(RES_hhdet_in_tes!D106=0,"",RES_hhdet_in_tes!D106/RES_hhdet_in_fec!D106)</f>
        <v>0.76592746078852048</v>
      </c>
      <c r="E106" s="124">
        <f>IF(RES_hhdet_in_tes!E106=0,"",RES_hhdet_in_tes!E106/RES_hhdet_in_fec!E106)</f>
        <v>0.77034545480048089</v>
      </c>
      <c r="F106" s="124">
        <f>IF(RES_hhdet_in_tes!F106=0,"",RES_hhdet_in_tes!F106/RES_hhdet_in_fec!F106)</f>
        <v>0.77481106233494834</v>
      </c>
      <c r="G106" s="124">
        <f>IF(RES_hhdet_in_tes!G106=0,"",RES_hhdet_in_tes!G106/RES_hhdet_in_fec!G106)</f>
        <v>0.77925560250230164</v>
      </c>
      <c r="H106" s="124">
        <f>IF(RES_hhdet_in_tes!H106=0,"",RES_hhdet_in_tes!H106/RES_hhdet_in_fec!H106)</f>
        <v>0.78369765430105331</v>
      </c>
      <c r="I106" s="124">
        <f>IF(RES_hhdet_in_tes!I106=0,"",RES_hhdet_in_tes!I106/RES_hhdet_in_fec!I106)</f>
        <v>0.78816190648573348</v>
      </c>
      <c r="J106" s="124">
        <f>IF(RES_hhdet_in_tes!J106=0,"",RES_hhdet_in_tes!J106/RES_hhdet_in_fec!J106)</f>
        <v>0.7926177435086692</v>
      </c>
      <c r="K106" s="124">
        <f>IF(RES_hhdet_in_tes!K106=0,"",RES_hhdet_in_tes!K106/RES_hhdet_in_fec!K106)</f>
        <v>0.79706878194190278</v>
      </c>
      <c r="L106" s="124">
        <f>IF(RES_hhdet_in_tes!L106=0,"",RES_hhdet_in_tes!L106/RES_hhdet_in_fec!L106)</f>
        <v>0.80153776701365642</v>
      </c>
      <c r="M106" s="124">
        <f>IF(RES_hhdet_in_tes!M106=0,"",RES_hhdet_in_tes!M106/RES_hhdet_in_fec!M106)</f>
        <v>0.80606620877493118</v>
      </c>
      <c r="N106" s="124">
        <f>IF(RES_hhdet_in_tes!N106=0,"",RES_hhdet_in_tes!N106/RES_hhdet_in_fec!N106)</f>
        <v>0.81064678141458812</v>
      </c>
      <c r="O106" s="124">
        <f>IF(RES_hhdet_in_tes!O106=0,"",RES_hhdet_in_tes!O106/RES_hhdet_in_fec!O106)</f>
        <v>0.81528474946216933</v>
      </c>
      <c r="P106" s="124">
        <f>IF(RES_hhdet_in_tes!P106=0,"",RES_hhdet_in_tes!P106/RES_hhdet_in_fec!P106)</f>
        <v>0.81986881347508811</v>
      </c>
      <c r="Q106" s="124">
        <f>IF(RES_hhdet_in_tes!Q106=0,"",RES_hhdet_in_tes!Q106/RES_hhdet_in_fec!Q106)</f>
        <v>0.8241054503410763</v>
      </c>
      <c r="R106" s="124">
        <f>IF(RES_hhdet_in_tes!R106=0,"",RES_hhdet_in_tes!R106/RES_hhdet_in_fec!R106)</f>
        <v>0.82781962575213341</v>
      </c>
      <c r="S106" s="124">
        <f>IF(RES_hhdet_in_tes!S106=0,"",RES_hhdet_in_tes!S106/RES_hhdet_in_fec!S106)</f>
        <v>0.83123108882496011</v>
      </c>
      <c r="T106" s="124">
        <f>IF(RES_hhdet_in_tes!T106=0,"",RES_hhdet_in_tes!T106/RES_hhdet_in_fec!T106)</f>
        <v>0.83441945922220262</v>
      </c>
      <c r="U106" s="124">
        <f>IF(RES_hhdet_in_tes!U106=0,"",RES_hhdet_in_tes!U106/RES_hhdet_in_fec!U106)</f>
        <v>0.83742564519418106</v>
      </c>
      <c r="V106" s="124">
        <f>IF(RES_hhdet_in_tes!V106=0,"",RES_hhdet_in_tes!V106/RES_hhdet_in_fec!V106)</f>
        <v>0.84032398454389556</v>
      </c>
      <c r="W106" s="124">
        <f>IF(RES_hhdet_in_tes!W106=0,"",RES_hhdet_in_tes!W106/RES_hhdet_in_fec!W106)</f>
        <v>0.84303486161131991</v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>
        <f>IF(RES_hhdet_in_tes!C107=0,"",RES_hhdet_in_tes!C107/RES_hhdet_in_fec!C107)</f>
        <v>0.76068995743533985</v>
      </c>
      <c r="D107" s="111">
        <f>IF(RES_hhdet_in_tes!D107=0,"",RES_hhdet_in_tes!D107/RES_hhdet_in_fec!D107)</f>
        <v>0.76516604984961312</v>
      </c>
      <c r="E107" s="111">
        <f>IF(RES_hhdet_in_tes!E107=0,"",RES_hhdet_in_tes!E107/RES_hhdet_in_fec!E107)</f>
        <v>0.76964282375830473</v>
      </c>
      <c r="F107" s="111">
        <f>IF(RES_hhdet_in_tes!F107=0,"",RES_hhdet_in_tes!F107/RES_hhdet_in_fec!F107)</f>
        <v>0.77411969059805374</v>
      </c>
      <c r="G107" s="111">
        <f>IF(RES_hhdet_in_tes!G107=0,"",RES_hhdet_in_tes!G107/RES_hhdet_in_fec!G107)</f>
        <v>0.77859718505407771</v>
      </c>
      <c r="H107" s="111">
        <f>IF(RES_hhdet_in_tes!H107=0,"",RES_hhdet_in_tes!H107/RES_hhdet_in_fec!H107)</f>
        <v>0.78307524168771314</v>
      </c>
      <c r="I107" s="111">
        <f>IF(RES_hhdet_in_tes!I107=0,"",RES_hhdet_in_tes!I107/RES_hhdet_in_fec!I107)</f>
        <v>0.78755399224541378</v>
      </c>
      <c r="J107" s="111">
        <f>IF(RES_hhdet_in_tes!J107=0,"",RES_hhdet_in_tes!J107/RES_hhdet_in_fec!J107)</f>
        <v>0.79203397644589713</v>
      </c>
      <c r="K107" s="111">
        <f>IF(RES_hhdet_in_tes!K107=0,"",RES_hhdet_in_tes!K107/RES_hhdet_in_fec!K107)</f>
        <v>0.79651565319203421</v>
      </c>
      <c r="L107" s="111">
        <f>IF(RES_hhdet_in_tes!L107=0,"",RES_hhdet_in_tes!L107/RES_hhdet_in_fec!L107)</f>
        <v>0.80099914525915705</v>
      </c>
      <c r="M107" s="111">
        <f>IF(RES_hhdet_in_tes!M107=0,"",RES_hhdet_in_tes!M107/RES_hhdet_in_fec!M107)</f>
        <v>0.80553054885725095</v>
      </c>
      <c r="N107" s="111">
        <f>IF(RES_hhdet_in_tes!N107=0,"",RES_hhdet_in_tes!N107/RES_hhdet_in_fec!N107)</f>
        <v>0.81012710362772689</v>
      </c>
      <c r="O107" s="111">
        <f>IF(RES_hhdet_in_tes!O107=0,"",RES_hhdet_in_tes!O107/RES_hhdet_in_fec!O107)</f>
        <v>0.81476787961651376</v>
      </c>
      <c r="P107" s="111">
        <f>IF(RES_hhdet_in_tes!P107=0,"",RES_hhdet_in_tes!P107/RES_hhdet_in_fec!P107)</f>
        <v>0.81935587210638228</v>
      </c>
      <c r="Q107" s="111">
        <f>IF(RES_hhdet_in_tes!Q107=0,"",RES_hhdet_in_tes!Q107/RES_hhdet_in_fec!Q107)</f>
        <v>0.82362121979650216</v>
      </c>
      <c r="R107" s="111">
        <f>IF(RES_hhdet_in_tes!R107=0,"",RES_hhdet_in_tes!R107/RES_hhdet_in_fec!R107)</f>
        <v>0.82734246019421087</v>
      </c>
      <c r="S107" s="111">
        <f>IF(RES_hhdet_in_tes!S107=0,"",RES_hhdet_in_tes!S107/RES_hhdet_in_fec!S107)</f>
        <v>0.83076926699043541</v>
      </c>
      <c r="T107" s="111">
        <f>IF(RES_hhdet_in_tes!T107=0,"",RES_hhdet_in_tes!T107/RES_hhdet_in_fec!T107)</f>
        <v>0.83396173490619752</v>
      </c>
      <c r="U107" s="111">
        <f>IF(RES_hhdet_in_tes!U107=0,"",RES_hhdet_in_tes!U107/RES_hhdet_in_fec!U107)</f>
        <v>0.83697995866253017</v>
      </c>
      <c r="V107" s="111">
        <f>IF(RES_hhdet_in_tes!V107=0,"",RES_hhdet_in_tes!V107/RES_hhdet_in_fec!V107)</f>
        <v>0.83988403298046099</v>
      </c>
      <c r="W107" s="111">
        <f>IF(RES_hhdet_in_tes!W107=0,"",RES_hhdet_in_tes!W107/RES_hhdet_in_fec!W107)</f>
        <v>0.84259927194401818</v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>
        <f>IF(RES_hhdet_in_tes!C108=0,"",RES_hhdet_in_tes!C108/RES_hhdet_in_fec!C108)</f>
        <v>1</v>
      </c>
      <c r="D108" s="111">
        <f>IF(RES_hhdet_in_tes!D108=0,"",RES_hhdet_in_tes!D108/RES_hhdet_in_fec!D108)</f>
        <v>1</v>
      </c>
      <c r="E108" s="111">
        <f>IF(RES_hhdet_in_tes!E108=0,"",RES_hhdet_in_tes!E108/RES_hhdet_in_fec!E108)</f>
        <v>1</v>
      </c>
      <c r="F108" s="111">
        <f>IF(RES_hhdet_in_tes!F108=0,"",RES_hhdet_in_tes!F108/RES_hhdet_in_fec!F108)</f>
        <v>1</v>
      </c>
      <c r="G108" s="111">
        <f>IF(RES_hhdet_in_tes!G108=0,"",RES_hhdet_in_tes!G108/RES_hhdet_in_fec!G108)</f>
        <v>1</v>
      </c>
      <c r="H108" s="111">
        <f>IF(RES_hhdet_in_tes!H108=0,"",RES_hhdet_in_tes!H108/RES_hhdet_in_fec!H108)</f>
        <v>1</v>
      </c>
      <c r="I108" s="111">
        <f>IF(RES_hhdet_in_tes!I108=0,"",RES_hhdet_in_tes!I108/RES_hhdet_in_fec!I108)</f>
        <v>1</v>
      </c>
      <c r="J108" s="111">
        <f>IF(RES_hhdet_in_tes!J108=0,"",RES_hhdet_in_tes!J108/RES_hhdet_in_fec!J108)</f>
        <v>1</v>
      </c>
      <c r="K108" s="111">
        <f>IF(RES_hhdet_in_tes!K108=0,"",RES_hhdet_in_tes!K108/RES_hhdet_in_fec!K108)</f>
        <v>1</v>
      </c>
      <c r="L108" s="111">
        <f>IF(RES_hhdet_in_tes!L108=0,"",RES_hhdet_in_tes!L108/RES_hhdet_in_fec!L108)</f>
        <v>1</v>
      </c>
      <c r="M108" s="111">
        <f>IF(RES_hhdet_in_tes!M108=0,"",RES_hhdet_in_tes!M108/RES_hhdet_in_fec!M108)</f>
        <v>1</v>
      </c>
      <c r="N108" s="111">
        <f>IF(RES_hhdet_in_tes!N108=0,"",RES_hhdet_in_tes!N108/RES_hhdet_in_fec!N108)</f>
        <v>1</v>
      </c>
      <c r="O108" s="111">
        <f>IF(RES_hhdet_in_tes!O108=0,"",RES_hhdet_in_tes!O108/RES_hhdet_in_fec!O108)</f>
        <v>1</v>
      </c>
      <c r="P108" s="111">
        <f>IF(RES_hhdet_in_tes!P108=0,"",RES_hhdet_in_tes!P108/RES_hhdet_in_fec!P108)</f>
        <v>1</v>
      </c>
      <c r="Q108" s="111">
        <f>IF(RES_hhdet_in_tes!Q108=0,"",RES_hhdet_in_tes!Q108/RES_hhdet_in_fec!Q108)</f>
        <v>1</v>
      </c>
      <c r="R108" s="111">
        <f>IF(RES_hhdet_in_tes!R108=0,"",RES_hhdet_in_tes!R108/RES_hhdet_in_fec!R108)</f>
        <v>1</v>
      </c>
      <c r="S108" s="111">
        <f>IF(RES_hhdet_in_tes!S108=0,"",RES_hhdet_in_tes!S108/RES_hhdet_in_fec!S108)</f>
        <v>1</v>
      </c>
      <c r="T108" s="111">
        <f>IF(RES_hhdet_in_tes!T108=0,"",RES_hhdet_in_tes!T108/RES_hhdet_in_fec!T108)</f>
        <v>1</v>
      </c>
      <c r="U108" s="111">
        <f>IF(RES_hhdet_in_tes!U108=0,"",RES_hhdet_in_tes!U108/RES_hhdet_in_fec!U108)</f>
        <v>1</v>
      </c>
      <c r="V108" s="111">
        <f>IF(RES_hhdet_in_tes!V108=0,"",RES_hhdet_in_tes!V108/RES_hhdet_in_fec!V108)</f>
        <v>1</v>
      </c>
      <c r="W108" s="111">
        <f>IF(RES_hhdet_in_tes!W108=0,"",RES_hhdet_in_tes!W108/RES_hhdet_in_fec!W108)</f>
        <v>1</v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>
        <f>IF(RES_hhdet_in_tes!C109=0,"",RES_hhdet_in_tes!C109/RES_hhdet_in_fec!C109)</f>
        <v>2.1749092952300888</v>
      </c>
      <c r="D109" s="124">
        <f>IF(RES_hhdet_in_tes!D109=0,"",RES_hhdet_in_tes!D109/RES_hhdet_in_fec!D109)</f>
        <v>2.2437958484385896</v>
      </c>
      <c r="E109" s="124">
        <f>IF(RES_hhdet_in_tes!E109=0,"",RES_hhdet_in_tes!E109/RES_hhdet_in_fec!E109)</f>
        <v>2.3134097487889629</v>
      </c>
      <c r="F109" s="124">
        <f>IF(RES_hhdet_in_tes!F109=0,"",RES_hhdet_in_tes!F109/RES_hhdet_in_fec!F109)</f>
        <v>2.3830984124688039</v>
      </c>
      <c r="G109" s="124">
        <f>IF(RES_hhdet_in_tes!G109=0,"",RES_hhdet_in_tes!G109/RES_hhdet_in_fec!G109)</f>
        <v>2.4534492909125314</v>
      </c>
      <c r="H109" s="124">
        <f>IF(RES_hhdet_in_tes!H109=0,"",RES_hhdet_in_tes!H109/RES_hhdet_in_fec!H109)</f>
        <v>2.524386669833945</v>
      </c>
      <c r="I109" s="124">
        <f>IF(RES_hhdet_in_tes!I109=0,"",RES_hhdet_in_tes!I109/RES_hhdet_in_fec!I109)</f>
        <v>2.5960513291249496</v>
      </c>
      <c r="J109" s="124">
        <f>IF(RES_hhdet_in_tes!J109=0,"",RES_hhdet_in_tes!J109/RES_hhdet_in_fec!J109)</f>
        <v>2.6690288494553638</v>
      </c>
      <c r="K109" s="124">
        <f>IF(RES_hhdet_in_tes!K109=0,"",RES_hhdet_in_tes!K109/RES_hhdet_in_fec!K109)</f>
        <v>2.7438115995575814</v>
      </c>
      <c r="L109" s="124">
        <f>IF(RES_hhdet_in_tes!L109=0,"",RES_hhdet_in_tes!L109/RES_hhdet_in_fec!L109)</f>
        <v>2.820521314717559</v>
      </c>
      <c r="M109" s="124">
        <f>IF(RES_hhdet_in_tes!M109=0,"",RES_hhdet_in_tes!M109/RES_hhdet_in_fec!M109)</f>
        <v>2.912143841210534</v>
      </c>
      <c r="N109" s="124">
        <f>IF(RES_hhdet_in_tes!N109=0,"",RES_hhdet_in_tes!N109/RES_hhdet_in_fec!N109)</f>
        <v>3.0229289276417544</v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>
        <f>IF(RES_hhdet_in_tes!W109=0,"",RES_hhdet_in_tes!W109/RES_hhdet_in_fec!W109)</f>
        <v>3.7536936606955194</v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>
        <f>IF(RES_hhdet_in_tes!C110=0,"",RES_hhdet_in_tes!C110/RES_hhdet_in_fec!C110)</f>
        <v>2.1749092952300888</v>
      </c>
      <c r="D110" s="111">
        <f>IF(RES_hhdet_in_tes!D110=0,"",RES_hhdet_in_tes!D110/RES_hhdet_in_fec!D110)</f>
        <v>2.2437958484385896</v>
      </c>
      <c r="E110" s="111">
        <f>IF(RES_hhdet_in_tes!E110=0,"",RES_hhdet_in_tes!E110/RES_hhdet_in_fec!E110)</f>
        <v>2.3134097487889629</v>
      </c>
      <c r="F110" s="111">
        <f>IF(RES_hhdet_in_tes!F110=0,"",RES_hhdet_in_tes!F110/RES_hhdet_in_fec!F110)</f>
        <v>2.3830984124688039</v>
      </c>
      <c r="G110" s="111">
        <f>IF(RES_hhdet_in_tes!G110=0,"",RES_hhdet_in_tes!G110/RES_hhdet_in_fec!G110)</f>
        <v>2.4534492909125314</v>
      </c>
      <c r="H110" s="111">
        <f>IF(RES_hhdet_in_tes!H110=0,"",RES_hhdet_in_tes!H110/RES_hhdet_in_fec!H110)</f>
        <v>2.524386669833945</v>
      </c>
      <c r="I110" s="111">
        <f>IF(RES_hhdet_in_tes!I110=0,"",RES_hhdet_in_tes!I110/RES_hhdet_in_fec!I110)</f>
        <v>2.5960513291249496</v>
      </c>
      <c r="J110" s="111">
        <f>IF(RES_hhdet_in_tes!J110=0,"",RES_hhdet_in_tes!J110/RES_hhdet_in_fec!J110)</f>
        <v>2.6690288494553638</v>
      </c>
      <c r="K110" s="111">
        <f>IF(RES_hhdet_in_tes!K110=0,"",RES_hhdet_in_tes!K110/RES_hhdet_in_fec!K110)</f>
        <v>2.7438115995575814</v>
      </c>
      <c r="L110" s="111">
        <f>IF(RES_hhdet_in_tes!L110=0,"",RES_hhdet_in_tes!L110/RES_hhdet_in_fec!L110)</f>
        <v>2.820521314717559</v>
      </c>
      <c r="M110" s="111">
        <f>IF(RES_hhdet_in_tes!M110=0,"",RES_hhdet_in_tes!M110/RES_hhdet_in_fec!M110)</f>
        <v>2.912143841210534</v>
      </c>
      <c r="N110" s="111">
        <f>IF(RES_hhdet_in_tes!N110=0,"",RES_hhdet_in_tes!N110/RES_hhdet_in_fec!N110)</f>
        <v>3.0229289276417544</v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>
        <f>IF(RES_hhdet_in_tes!W110=0,"",RES_hhdet_in_tes!W110/RES_hhdet_in_fec!W110)</f>
        <v>3.7536936606955194</v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>
        <f>IF(RES_hhdet_in_tes!C111=0,"",RES_hhdet_in_tes!C111/RES_hhdet_in_fec!C111)</f>
        <v>0.65469386972982413</v>
      </c>
      <c r="D111" s="124">
        <f>IF(RES_hhdet_in_tes!D111=0,"",RES_hhdet_in_tes!D111/RES_hhdet_in_fec!D111)</f>
        <v>0.62423794411855016</v>
      </c>
      <c r="E111" s="124">
        <f>IF(RES_hhdet_in_tes!E111=0,"",RES_hhdet_in_tes!E111/RES_hhdet_in_fec!E111)</f>
        <v>0.68638768859569976</v>
      </c>
      <c r="F111" s="124">
        <f>IF(RES_hhdet_in_tes!F111=0,"",RES_hhdet_in_tes!F111/RES_hhdet_in_fec!F111)</f>
        <v>0.71826682292614319</v>
      </c>
      <c r="G111" s="124">
        <f>IF(RES_hhdet_in_tes!G111=0,"",RES_hhdet_in_tes!G111/RES_hhdet_in_fec!G111)</f>
        <v>0.70021483531958306</v>
      </c>
      <c r="H111" s="124">
        <f>IF(RES_hhdet_in_tes!H111=0,"",RES_hhdet_in_tes!H111/RES_hhdet_in_fec!H111)</f>
        <v>0.69652641265186532</v>
      </c>
      <c r="I111" s="124">
        <f>IF(RES_hhdet_in_tes!I111=0,"",RES_hhdet_in_tes!I111/RES_hhdet_in_fec!I111)</f>
        <v>0.76097663646496305</v>
      </c>
      <c r="J111" s="124">
        <f>IF(RES_hhdet_in_tes!J111=0,"",RES_hhdet_in_tes!J111/RES_hhdet_in_fec!J111)</f>
        <v>0.78031093512816907</v>
      </c>
      <c r="K111" s="124">
        <f>IF(RES_hhdet_in_tes!K111=0,"",RES_hhdet_in_tes!K111/RES_hhdet_in_fec!K111)</f>
        <v>0.76791460172624926</v>
      </c>
      <c r="L111" s="124">
        <f>IF(RES_hhdet_in_tes!L111=0,"",RES_hhdet_in_tes!L111/RES_hhdet_in_fec!L111)</f>
        <v>0.77450930560055409</v>
      </c>
      <c r="M111" s="124">
        <f>IF(RES_hhdet_in_tes!M111=0,"",RES_hhdet_in_tes!M111/RES_hhdet_in_fec!M111)</f>
        <v>0.73485863711075716</v>
      </c>
      <c r="N111" s="124">
        <f>IF(RES_hhdet_in_tes!N111=0,"",RES_hhdet_in_tes!N111/RES_hhdet_in_fec!N111)</f>
        <v>0.75506634817615992</v>
      </c>
      <c r="O111" s="124">
        <f>IF(RES_hhdet_in_tes!O111=0,"",RES_hhdet_in_tes!O111/RES_hhdet_in_fec!O111)</f>
        <v>0.78938822358045257</v>
      </c>
      <c r="P111" s="124">
        <f>IF(RES_hhdet_in_tes!P111=0,"",RES_hhdet_in_tes!P111/RES_hhdet_in_fec!P111)</f>
        <v>0.84517830824727147</v>
      </c>
      <c r="Q111" s="124">
        <f>IF(RES_hhdet_in_tes!Q111=0,"",RES_hhdet_in_tes!Q111/RES_hhdet_in_fec!Q111)</f>
        <v>0.80549808633981101</v>
      </c>
      <c r="R111" s="124">
        <f>IF(RES_hhdet_in_tes!R111=0,"",RES_hhdet_in_tes!R111/RES_hhdet_in_fec!R111)</f>
        <v>0.81665760395399234</v>
      </c>
      <c r="S111" s="124">
        <f>IF(RES_hhdet_in_tes!S111=0,"",RES_hhdet_in_tes!S111/RES_hhdet_in_fec!S111)</f>
        <v>0.85281518835058168</v>
      </c>
      <c r="T111" s="124">
        <f>IF(RES_hhdet_in_tes!T111=0,"",RES_hhdet_in_tes!T111/RES_hhdet_in_fec!T111)</f>
        <v>0.76770100156763432</v>
      </c>
      <c r="U111" s="124">
        <f>IF(RES_hhdet_in_tes!U111=0,"",RES_hhdet_in_tes!U111/RES_hhdet_in_fec!U111)</f>
        <v>0.80728519560016854</v>
      </c>
      <c r="V111" s="124">
        <f>IF(RES_hhdet_in_tes!V111=0,"",RES_hhdet_in_tes!V111/RES_hhdet_in_fec!V111)</f>
        <v>0.81371320565522742</v>
      </c>
      <c r="W111" s="124">
        <f>IF(RES_hhdet_in_tes!W111=0,"",RES_hhdet_in_tes!W111/RES_hhdet_in_fec!W111)</f>
        <v>0.84249443104530497</v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>
        <f>IF(RES_hhdet_in_tes!C112=0,"",RES_hhdet_in_tes!C112/RES_hhdet_in_fec!C112)</f>
        <v>0.7355331827725502</v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>
        <f>IF(RES_hhdet_in_tes!F112=0,"",RES_hhdet_in_tes!F112/RES_hhdet_in_fec!F112)</f>
        <v>0.74851878128138383</v>
      </c>
      <c r="G112" s="111">
        <f>IF(RES_hhdet_in_tes!G112=0,"",RES_hhdet_in_tes!G112/RES_hhdet_in_fec!G112)</f>
        <v>0.75284820053543744</v>
      </c>
      <c r="H112" s="111">
        <f>IF(RES_hhdet_in_tes!H112=0,"",RES_hhdet_in_tes!H112/RES_hhdet_in_fec!H112)</f>
        <v>0.75717816337532873</v>
      </c>
      <c r="I112" s="111">
        <f>IF(RES_hhdet_in_tes!I112=0,"",RES_hhdet_in_tes!I112/RES_hhdet_in_fec!I112)</f>
        <v>0.76150879719052522</v>
      </c>
      <c r="J112" s="111">
        <f>IF(RES_hhdet_in_tes!J112=0,"",RES_hhdet_in_tes!J112/RES_hhdet_in_fec!J112)</f>
        <v>0.76584062385070872</v>
      </c>
      <c r="K112" s="111">
        <f>IF(RES_hhdet_in_tes!K112=0,"",RES_hhdet_in_tes!K112/RES_hhdet_in_fec!K112)</f>
        <v>0.770174087082375</v>
      </c>
      <c r="L112" s="111">
        <f>IF(RES_hhdet_in_tes!L112=0,"",RES_hhdet_in_tes!L112/RES_hhdet_in_fec!L112)</f>
        <v>0.77450930560055409</v>
      </c>
      <c r="M112" s="111">
        <f>IF(RES_hhdet_in_tes!M112=0,"",RES_hhdet_in_tes!M112/RES_hhdet_in_fec!M112)</f>
        <v>0.778890851167647</v>
      </c>
      <c r="N112" s="111">
        <f>IF(RES_hhdet_in_tes!N112=0,"",RES_hhdet_in_tes!N112/RES_hhdet_in_fec!N112)</f>
        <v>0.78333539329295032</v>
      </c>
      <c r="O112" s="111">
        <f>IF(RES_hhdet_in_tes!O112=0,"",RES_hhdet_in_tes!O112/RES_hhdet_in_fec!O112)</f>
        <v>0.78782269419682349</v>
      </c>
      <c r="P112" s="111">
        <f>IF(RES_hhdet_in_tes!P112=0,"",RES_hhdet_in_tes!P112/RES_hhdet_in_fec!P112)</f>
        <v>0.79225895720466843</v>
      </c>
      <c r="Q112" s="111">
        <f>IF(RES_hhdet_in_tes!Q112=0,"",RES_hhdet_in_tes!Q112/RES_hhdet_in_fec!Q112)</f>
        <v>0.79638324559769902</v>
      </c>
      <c r="R112" s="111">
        <f>IF(RES_hhdet_in_tes!R112=0,"",RES_hhdet_in_tes!R112/RES_hhdet_in_fec!R112)</f>
        <v>0.79998142086849722</v>
      </c>
      <c r="S112" s="111">
        <f>IF(RES_hhdet_in_tes!S112=0,"",RES_hhdet_in_tes!S112/RES_hhdet_in_fec!S112)</f>
        <v>0.80329489975031598</v>
      </c>
      <c r="T112" s="111">
        <f>IF(RES_hhdet_in_tes!T112=0,"",RES_hhdet_in_tes!T112/RES_hhdet_in_fec!T112)</f>
        <v>0.80638178957188889</v>
      </c>
      <c r="U112" s="111">
        <f>IF(RES_hhdet_in_tes!U112=0,"",RES_hhdet_in_tes!U112/RES_hhdet_in_fec!U112)</f>
        <v>0.80930019766195982</v>
      </c>
      <c r="V112" s="111">
        <f>IF(RES_hhdet_in_tes!V112=0,"",RES_hhdet_in_tes!V112/RES_hhdet_in_fec!V112)</f>
        <v>0.81210823134926824</v>
      </c>
      <c r="W112" s="111">
        <f>IF(RES_hhdet_in_tes!W112=0,"",RES_hhdet_in_tes!W112/RES_hhdet_in_fec!W112)</f>
        <v>0.81473367465548296</v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>
        <f>IF(RES_hhdet_in_tes!P113=0,"",RES_hhdet_in_tes!P113/RES_hhdet_in_fec!P113)</f>
        <v>0.97513980504877651</v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>
        <f>IF(RES_hhdet_in_tes!P114=0,"",RES_hhdet_in_tes!P114/RES_hhdet_in_fec!P114)</f>
        <v>0.79225895720466843</v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>
        <f>IF(RES_hhdet_in_tes!P115=0,"",RES_hhdet_in_tes!P115/RES_hhdet_in_fec!P115)</f>
        <v>1</v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>
        <f>IF(RES_hhdet_in_tes!C116=0,"",RES_hhdet_in_tes!C116/RES_hhdet_in_fec!C116)</f>
        <v>0.62270547973031354</v>
      </c>
      <c r="D116" s="112">
        <f>IF(RES_hhdet_in_tes!D116=0,"",RES_hhdet_in_tes!D116/RES_hhdet_in_fec!D116)</f>
        <v>0.62423794411855016</v>
      </c>
      <c r="E116" s="112">
        <f>IF(RES_hhdet_in_tes!E116=0,"",RES_hhdet_in_tes!E116/RES_hhdet_in_fec!E116)</f>
        <v>0.625888276690718</v>
      </c>
      <c r="F116" s="112">
        <f>IF(RES_hhdet_in_tes!F116=0,"",RES_hhdet_in_tes!F116/RES_hhdet_in_fec!F116)</f>
        <v>0.62755446221469346</v>
      </c>
      <c r="G116" s="112">
        <f>IF(RES_hhdet_in_tes!G116=0,"",RES_hhdet_in_tes!G116/RES_hhdet_in_fec!G116)</f>
        <v>0.62933014220044081</v>
      </c>
      <c r="H116" s="112">
        <f>IF(RES_hhdet_in_tes!H116=0,"",RES_hhdet_in_tes!H116/RES_hhdet_in_fec!H116)</f>
        <v>0.63120482069370132</v>
      </c>
      <c r="I116" s="112">
        <f>IF(RES_hhdet_in_tes!I116=0,"",RES_hhdet_in_tes!I116/RES_hhdet_in_fec!I116)</f>
        <v>0.63320288605969743</v>
      </c>
      <c r="J116" s="112">
        <f>IF(RES_hhdet_in_tes!J116=0,"",RES_hhdet_in_tes!J116/RES_hhdet_in_fec!J116)</f>
        <v>0.6354219610320152</v>
      </c>
      <c r="K116" s="112">
        <f>IF(RES_hhdet_in_tes!K116=0,"",RES_hhdet_in_tes!K116/RES_hhdet_in_fec!K116)</f>
        <v>0.63794855890618374</v>
      </c>
      <c r="L116" s="112" t="str">
        <f>IF(RES_hhdet_in_tes!L116=0,"",RES_hhdet_in_tes!L116/RES_hhdet_in_fec!L116)</f>
        <v/>
      </c>
      <c r="M116" s="112">
        <f>IF(RES_hhdet_in_tes!M116=0,"",RES_hhdet_in_tes!M116/RES_hhdet_in_fec!M116)</f>
        <v>0.64599993509193865</v>
      </c>
      <c r="N116" s="112">
        <f>IF(RES_hhdet_in_tes!N116=0,"",RES_hhdet_in_tes!N116/RES_hhdet_in_fec!N116)</f>
        <v>0.65438157027361854</v>
      </c>
      <c r="O116" s="112">
        <f>IF(RES_hhdet_in_tes!O116=0,"",RES_hhdet_in_tes!O116/RES_hhdet_in_fec!O116)</f>
        <v>0.6670762056547429</v>
      </c>
      <c r="P116" s="112">
        <f>IF(RES_hhdet_in_tes!P116=0,"",RES_hhdet_in_tes!P116/RES_hhdet_in_fec!P116)</f>
        <v>0.6835902966709192</v>
      </c>
      <c r="Q116" s="112">
        <f>IF(RES_hhdet_in_tes!Q116=0,"",RES_hhdet_in_tes!Q116/RES_hhdet_in_fec!Q116)</f>
        <v>0.69979459162497226</v>
      </c>
      <c r="R116" s="112">
        <f>IF(RES_hhdet_in_tes!R116=0,"",RES_hhdet_in_tes!R116/RES_hhdet_in_fec!R116)</f>
        <v>0.71141073244502284</v>
      </c>
      <c r="S116" s="112" t="str">
        <f>IF(RES_hhdet_in_tes!S116=0,"",RES_hhdet_in_tes!S116/RES_hhdet_in_fec!S116)</f>
        <v/>
      </c>
      <c r="T116" s="112">
        <f>IF(RES_hhdet_in_tes!T116=0,"",RES_hhdet_in_tes!T116/RES_hhdet_in_fec!T116)</f>
        <v>0.73405829388575039</v>
      </c>
      <c r="U116" s="112">
        <f>IF(RES_hhdet_in_tes!U116=0,"",RES_hhdet_in_tes!U116/RES_hhdet_in_fec!U116)</f>
        <v>0.7445284726018363</v>
      </c>
      <c r="V116" s="112">
        <f>IF(RES_hhdet_in_tes!V116=0,"",RES_hhdet_in_tes!V116/RES_hhdet_in_fec!V116)</f>
        <v>0.75383183395305586</v>
      </c>
      <c r="W116" s="112">
        <f>IF(RES_hhdet_in_tes!W116=0,"",RES_hhdet_in_tes!W116/RES_hhdet_in_fec!W116)</f>
        <v>0.76115537789363252</v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>
        <f>IF(RES_hhdet_in_tes!E117=0,"",RES_hhdet_in_tes!E117/RES_hhdet_in_fec!E117)</f>
        <v>0.96663243541689026</v>
      </c>
      <c r="F117" s="113">
        <f>IF(RES_hhdet_in_tes!F117=0,"",RES_hhdet_in_tes!F117/RES_hhdet_in_fec!F117)</f>
        <v>0.95580673704540098</v>
      </c>
      <c r="G117" s="113">
        <f>IF(RES_hhdet_in_tes!G117=0,"",RES_hhdet_in_tes!G117/RES_hhdet_in_fec!G117)</f>
        <v>0.95618907163839695</v>
      </c>
      <c r="H117" s="113">
        <f>IF(RES_hhdet_in_tes!H117=0,"",RES_hhdet_in_tes!H117/RES_hhdet_in_fec!H117)</f>
        <v>0.94215545186369087</v>
      </c>
      <c r="I117" s="113">
        <f>IF(RES_hhdet_in_tes!I117=0,"",RES_hhdet_in_tes!I117/RES_hhdet_in_fec!I117)</f>
        <v>0.9506659775973787</v>
      </c>
      <c r="J117" s="113">
        <f>IF(RES_hhdet_in_tes!J117=0,"",RES_hhdet_in_tes!J117/RES_hhdet_in_fec!J117)</f>
        <v>0.95353876430962392</v>
      </c>
      <c r="K117" s="113">
        <f>IF(RES_hhdet_in_tes!K117=0,"",RES_hhdet_in_tes!K117/RES_hhdet_in_fec!K117)</f>
        <v>0.95619865989433717</v>
      </c>
      <c r="L117" s="113" t="str">
        <f>IF(RES_hhdet_in_tes!L117=0,"",RES_hhdet_in_tes!L117/RES_hhdet_in_fec!L117)</f>
        <v/>
      </c>
      <c r="M117" s="113">
        <f>IF(RES_hhdet_in_tes!M117=0,"",RES_hhdet_in_tes!M117/RES_hhdet_in_fec!M117)</f>
        <v>0.94263710058647399</v>
      </c>
      <c r="N117" s="113">
        <f>IF(RES_hhdet_in_tes!N117=0,"",RES_hhdet_in_tes!N117/RES_hhdet_in_fec!N117)</f>
        <v>0.95937934191720275</v>
      </c>
      <c r="O117" s="113">
        <f>IF(RES_hhdet_in_tes!O117=0,"",RES_hhdet_in_tes!O117/RES_hhdet_in_fec!O117)</f>
        <v>0.97396535073426027</v>
      </c>
      <c r="P117" s="113">
        <f>IF(RES_hhdet_in_tes!P117=0,"",RES_hhdet_in_tes!P117/RES_hhdet_in_fec!P117)</f>
        <v>0.95617690559763735</v>
      </c>
      <c r="Q117" s="113">
        <f>IF(RES_hhdet_in_tes!Q117=0,"",RES_hhdet_in_tes!Q117/RES_hhdet_in_fec!Q117)</f>
        <v>0.98772530270778724</v>
      </c>
      <c r="R117" s="113">
        <f>IF(RES_hhdet_in_tes!R117=0,"",RES_hhdet_in_tes!R117/RES_hhdet_in_fec!R117)</f>
        <v>0.98381613906755916</v>
      </c>
      <c r="S117" s="113">
        <f>IF(RES_hhdet_in_tes!S117=0,"",RES_hhdet_in_tes!S117/RES_hhdet_in_fec!S117)</f>
        <v>0.97458487055467247</v>
      </c>
      <c r="T117" s="113" t="str">
        <f>IF(RES_hhdet_in_tes!T117=0,"",RES_hhdet_in_tes!T117/RES_hhdet_in_fec!T117)</f>
        <v/>
      </c>
      <c r="U117" s="113">
        <f>IF(RES_hhdet_in_tes!U117=0,"",RES_hhdet_in_tes!U117/RES_hhdet_in_fec!U117)</f>
        <v>0.96811904357257772</v>
      </c>
      <c r="V117" s="113">
        <f>IF(RES_hhdet_in_tes!V117=0,"",RES_hhdet_in_tes!V117/RES_hhdet_in_fec!V117)</f>
        <v>0.97476982510315935</v>
      </c>
      <c r="W117" s="113">
        <f>IF(RES_hhdet_in_tes!W117=0,"",RES_hhdet_in_tes!W117/RES_hhdet_in_fec!W117)</f>
        <v>0.98020286959164038</v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>
        <f>IF(RES_hhdet_in_tes!E118=0,"",RES_hhdet_in_tes!E118/RES_hhdet_in_fec!E118)</f>
        <v>0.625888276690718</v>
      </c>
      <c r="F118" s="111">
        <f>IF(RES_hhdet_in_tes!F118=0,"",RES_hhdet_in_tes!F118/RES_hhdet_in_fec!F118)</f>
        <v>0.62755446221469346</v>
      </c>
      <c r="G118" s="111">
        <f>IF(RES_hhdet_in_tes!G118=0,"",RES_hhdet_in_tes!G118/RES_hhdet_in_fec!G118)</f>
        <v>0.62933014220044081</v>
      </c>
      <c r="H118" s="111">
        <f>IF(RES_hhdet_in_tes!H118=0,"",RES_hhdet_in_tes!H118/RES_hhdet_in_fec!H118)</f>
        <v>0.63120482069370143</v>
      </c>
      <c r="I118" s="111">
        <f>IF(RES_hhdet_in_tes!I118=0,"",RES_hhdet_in_tes!I118/RES_hhdet_in_fec!I118)</f>
        <v>0.63320288605969743</v>
      </c>
      <c r="J118" s="111">
        <f>IF(RES_hhdet_in_tes!J118=0,"",RES_hhdet_in_tes!J118/RES_hhdet_in_fec!J118)</f>
        <v>0.6354219610320152</v>
      </c>
      <c r="K118" s="111">
        <f>IF(RES_hhdet_in_tes!K118=0,"",RES_hhdet_in_tes!K118/RES_hhdet_in_fec!K118)</f>
        <v>0.63794855890618374</v>
      </c>
      <c r="L118" s="111" t="str">
        <f>IF(RES_hhdet_in_tes!L118=0,"",RES_hhdet_in_tes!L118/RES_hhdet_in_fec!L118)</f>
        <v/>
      </c>
      <c r="M118" s="111">
        <f>IF(RES_hhdet_in_tes!M118=0,"",RES_hhdet_in_tes!M118/RES_hhdet_in_fec!M118)</f>
        <v>0.64599993509193865</v>
      </c>
      <c r="N118" s="111">
        <f>IF(RES_hhdet_in_tes!N118=0,"",RES_hhdet_in_tes!N118/RES_hhdet_in_fec!N118)</f>
        <v>0.65438157027361854</v>
      </c>
      <c r="O118" s="111">
        <f>IF(RES_hhdet_in_tes!O118=0,"",RES_hhdet_in_tes!O118/RES_hhdet_in_fec!O118)</f>
        <v>0.6670762056547429</v>
      </c>
      <c r="P118" s="111">
        <f>IF(RES_hhdet_in_tes!P118=0,"",RES_hhdet_in_tes!P118/RES_hhdet_in_fec!P118)</f>
        <v>0.68359029667091931</v>
      </c>
      <c r="Q118" s="111">
        <f>IF(RES_hhdet_in_tes!Q118=0,"",RES_hhdet_in_tes!Q118/RES_hhdet_in_fec!Q118)</f>
        <v>0.69979459162497226</v>
      </c>
      <c r="R118" s="111">
        <f>IF(RES_hhdet_in_tes!R118=0,"",RES_hhdet_in_tes!R118/RES_hhdet_in_fec!R118)</f>
        <v>0.71141073244502284</v>
      </c>
      <c r="S118" s="111">
        <f>IF(RES_hhdet_in_tes!S118=0,"",RES_hhdet_in_tes!S118/RES_hhdet_in_fec!S118)</f>
        <v>0.72291235575720536</v>
      </c>
      <c r="T118" s="111" t="str">
        <f>IF(RES_hhdet_in_tes!T118=0,"",RES_hhdet_in_tes!T118/RES_hhdet_in_fec!T118)</f>
        <v/>
      </c>
      <c r="U118" s="111">
        <f>IF(RES_hhdet_in_tes!U118=0,"",RES_hhdet_in_tes!U118/RES_hhdet_in_fec!U118)</f>
        <v>0.7445284726018363</v>
      </c>
      <c r="V118" s="111">
        <f>IF(RES_hhdet_in_tes!V118=0,"",RES_hhdet_in_tes!V118/RES_hhdet_in_fec!V118)</f>
        <v>0.75383183395305586</v>
      </c>
      <c r="W118" s="111">
        <f>IF(RES_hhdet_in_tes!W118=0,"",RES_hhdet_in_tes!W118/RES_hhdet_in_fec!W118)</f>
        <v>0.76115537789363252</v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>
        <f>IF(RES_hhdet_in_tes!E119=0,"",RES_hhdet_in_tes!E119/RES_hhdet_in_fec!E119)</f>
        <v>1</v>
      </c>
      <c r="F119" s="111">
        <f>IF(RES_hhdet_in_tes!F119=0,"",RES_hhdet_in_tes!F119/RES_hhdet_in_fec!F119)</f>
        <v>1</v>
      </c>
      <c r="G119" s="111">
        <f>IF(RES_hhdet_in_tes!G119=0,"",RES_hhdet_in_tes!G119/RES_hhdet_in_fec!G119)</f>
        <v>1</v>
      </c>
      <c r="H119" s="111">
        <f>IF(RES_hhdet_in_tes!H119=0,"",RES_hhdet_in_tes!H119/RES_hhdet_in_fec!H119)</f>
        <v>1</v>
      </c>
      <c r="I119" s="111">
        <f>IF(RES_hhdet_in_tes!I119=0,"",RES_hhdet_in_tes!I119/RES_hhdet_in_fec!I119)</f>
        <v>1</v>
      </c>
      <c r="J119" s="111">
        <f>IF(RES_hhdet_in_tes!J119=0,"",RES_hhdet_in_tes!J119/RES_hhdet_in_fec!J119)</f>
        <v>1</v>
      </c>
      <c r="K119" s="111">
        <f>IF(RES_hhdet_in_tes!K119=0,"",RES_hhdet_in_tes!K119/RES_hhdet_in_fec!K119)</f>
        <v>1</v>
      </c>
      <c r="L119" s="111" t="str">
        <f>IF(RES_hhdet_in_tes!L119=0,"",RES_hhdet_in_tes!L119/RES_hhdet_in_fec!L119)</f>
        <v/>
      </c>
      <c r="M119" s="111">
        <f>IF(RES_hhdet_in_tes!M119=0,"",RES_hhdet_in_tes!M119/RES_hhdet_in_fec!M119)</f>
        <v>1</v>
      </c>
      <c r="N119" s="111">
        <f>IF(RES_hhdet_in_tes!N119=0,"",RES_hhdet_in_tes!N119/RES_hhdet_in_fec!N119)</f>
        <v>1</v>
      </c>
      <c r="O119" s="111">
        <f>IF(RES_hhdet_in_tes!O119=0,"",RES_hhdet_in_tes!O119/RES_hhdet_in_fec!O119)</f>
        <v>1</v>
      </c>
      <c r="P119" s="111">
        <f>IF(RES_hhdet_in_tes!P119=0,"",RES_hhdet_in_tes!P119/RES_hhdet_in_fec!P119)</f>
        <v>1</v>
      </c>
      <c r="Q119" s="111">
        <f>IF(RES_hhdet_in_tes!Q119=0,"",RES_hhdet_in_tes!Q119/RES_hhdet_in_fec!Q119)</f>
        <v>1</v>
      </c>
      <c r="R119" s="111">
        <f>IF(RES_hhdet_in_tes!R119=0,"",RES_hhdet_in_tes!R119/RES_hhdet_in_fec!R119)</f>
        <v>1</v>
      </c>
      <c r="S119" s="111">
        <f>IF(RES_hhdet_in_tes!S119=0,"",RES_hhdet_in_tes!S119/RES_hhdet_in_fec!S119)</f>
        <v>1</v>
      </c>
      <c r="T119" s="111" t="str">
        <f>IF(RES_hhdet_in_tes!T119=0,"",RES_hhdet_in_tes!T119/RES_hhdet_in_fec!T119)</f>
        <v/>
      </c>
      <c r="U119" s="111">
        <f>IF(RES_hhdet_in_tes!U119=0,"",RES_hhdet_in_tes!U119/RES_hhdet_in_fec!U119)</f>
        <v>1</v>
      </c>
      <c r="V119" s="111">
        <f>IF(RES_hhdet_in_tes!V119=0,"",RES_hhdet_in_tes!V119/RES_hhdet_in_fec!V119)</f>
        <v>1</v>
      </c>
      <c r="W119" s="111">
        <f>IF(RES_hhdet_in_tes!W119=0,"",RES_hhdet_in_tes!W119/RES_hhdet_in_fec!W119)</f>
        <v>1</v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>
        <f>IF(RES_hhdet_in_tes!C120=0,"",RES_hhdet_in_tes!C120/RES_hhdet_in_fec!C120)</f>
        <v>0.67962688582509545</v>
      </c>
      <c r="D120" s="124">
        <f>IF(RES_hhdet_in_tes!D120=0,"",RES_hhdet_in_tes!D120/RES_hhdet_in_fec!D120)</f>
        <v>0.67889913813116487</v>
      </c>
      <c r="E120" s="124">
        <f>IF(RES_hhdet_in_tes!E120=0,"",RES_hhdet_in_tes!E120/RES_hhdet_in_fec!E120)</f>
        <v>0.69556008430173721</v>
      </c>
      <c r="F120" s="124">
        <f>IF(RES_hhdet_in_tes!F120=0,"",RES_hhdet_in_tes!F120/RES_hhdet_in_fec!F120)</f>
        <v>0.69544028913465028</v>
      </c>
      <c r="G120" s="124">
        <f>IF(RES_hhdet_in_tes!G120=0,"",RES_hhdet_in_tes!G120/RES_hhdet_in_fec!G120)</f>
        <v>0.70621180457238808</v>
      </c>
      <c r="H120" s="124">
        <f>IF(RES_hhdet_in_tes!H120=0,"",RES_hhdet_in_tes!H120/RES_hhdet_in_fec!H120)</f>
        <v>0.72264194114692115</v>
      </c>
      <c r="I120" s="124">
        <f>IF(RES_hhdet_in_tes!I120=0,"",RES_hhdet_in_tes!I120/RES_hhdet_in_fec!I120)</f>
        <v>0.71160627951681532</v>
      </c>
      <c r="J120" s="124">
        <f>IF(RES_hhdet_in_tes!J120=0,"",RES_hhdet_in_tes!J120/RES_hhdet_in_fec!J120)</f>
        <v>0.71229058108322441</v>
      </c>
      <c r="K120" s="124">
        <f>IF(RES_hhdet_in_tes!K120=0,"",RES_hhdet_in_tes!K120/RES_hhdet_in_fec!K120)</f>
        <v>0.70340925656341702</v>
      </c>
      <c r="L120" s="124">
        <f>IF(RES_hhdet_in_tes!L120=0,"",RES_hhdet_in_tes!L120/RES_hhdet_in_fec!L120)</f>
        <v>0.70065105732565947</v>
      </c>
      <c r="M120" s="124">
        <f>IF(RES_hhdet_in_tes!M120=0,"",RES_hhdet_in_tes!M120/RES_hhdet_in_fec!M120)</f>
        <v>0.7042055870786762</v>
      </c>
      <c r="N120" s="124">
        <f>IF(RES_hhdet_in_tes!N120=0,"",RES_hhdet_in_tes!N120/RES_hhdet_in_fec!N120)</f>
        <v>0.70669038833946163</v>
      </c>
      <c r="O120" s="124">
        <f>IF(RES_hhdet_in_tes!O120=0,"",RES_hhdet_in_tes!O120/RES_hhdet_in_fec!O120)</f>
        <v>0.72074051809196771</v>
      </c>
      <c r="P120" s="124">
        <f>IF(RES_hhdet_in_tes!P120=0,"",RES_hhdet_in_tes!P120/RES_hhdet_in_fec!P120)</f>
        <v>0.73844827961117854</v>
      </c>
      <c r="Q120" s="124">
        <f>IF(RES_hhdet_in_tes!Q120=0,"",RES_hhdet_in_tes!Q120/RES_hhdet_in_fec!Q120)</f>
        <v>0.7360604103223467</v>
      </c>
      <c r="R120" s="124">
        <f>IF(RES_hhdet_in_tes!R120=0,"",RES_hhdet_in_tes!R120/RES_hhdet_in_fec!R120)</f>
        <v>0.7531813889565111</v>
      </c>
      <c r="S120" s="124">
        <f>IF(RES_hhdet_in_tes!S120=0,"",RES_hhdet_in_tes!S120/RES_hhdet_in_fec!S120)</f>
        <v>0.72219008579429766</v>
      </c>
      <c r="T120" s="124">
        <f>IF(RES_hhdet_in_tes!T120=0,"",RES_hhdet_in_tes!T120/RES_hhdet_in_fec!T120)</f>
        <v>0.8303197464189489</v>
      </c>
      <c r="U120" s="124">
        <f>IF(RES_hhdet_in_tes!U120=0,"",RES_hhdet_in_tes!U120/RES_hhdet_in_fec!U120)</f>
        <v>0.77132898534050021</v>
      </c>
      <c r="V120" s="124">
        <f>IF(RES_hhdet_in_tes!V120=0,"",RES_hhdet_in_tes!V120/RES_hhdet_in_fec!V120)</f>
        <v>0.80566964830824439</v>
      </c>
      <c r="W120" s="124">
        <f>IF(RES_hhdet_in_tes!W120=0,"",RES_hhdet_in_tes!W120/RES_hhdet_in_fec!W120)</f>
        <v>0.81192313082801759</v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>
        <f>IF(RES_hhdet_in_tes!C121=0,"",RES_hhdet_in_tes!C121/RES_hhdet_in_fec!C121)</f>
        <v>0.57609277958740213</v>
      </c>
      <c r="D121" s="111">
        <f>IF(RES_hhdet_in_tes!D121=0,"",RES_hhdet_in_tes!D121/RES_hhdet_in_fec!D121)</f>
        <v>0.5771284597424754</v>
      </c>
      <c r="E121" s="111">
        <f>IF(RES_hhdet_in_tes!E121=0,"",RES_hhdet_in_tes!E121/RES_hhdet_in_fec!E121)</f>
        <v>0.57814953365107757</v>
      </c>
      <c r="F121" s="111">
        <f>IF(RES_hhdet_in_tes!F121=0,"",RES_hhdet_in_tes!F121/RES_hhdet_in_fec!F121)</f>
        <v>0.57916861579879741</v>
      </c>
      <c r="G121" s="111">
        <f>IF(RES_hhdet_in_tes!G121=0,"",RES_hhdet_in_tes!G121/RES_hhdet_in_fec!G121)</f>
        <v>0.58017424645264293</v>
      </c>
      <c r="H121" s="111">
        <f>IF(RES_hhdet_in_tes!H121=0,"",RES_hhdet_in_tes!H121/RES_hhdet_in_fec!H121)</f>
        <v>0.58116782813804246</v>
      </c>
      <c r="I121" s="111">
        <f>IF(RES_hhdet_in_tes!I121=0,"",RES_hhdet_in_tes!I121/RES_hhdet_in_fec!I121)</f>
        <v>0.58214653717645148</v>
      </c>
      <c r="J121" s="111">
        <f>IF(RES_hhdet_in_tes!J121=0,"",RES_hhdet_in_tes!J121/RES_hhdet_in_fec!J121)</f>
        <v>0.58309880595354435</v>
      </c>
      <c r="K121" s="111">
        <f>IF(RES_hhdet_in_tes!K121=0,"",RES_hhdet_in_tes!K121/RES_hhdet_in_fec!K121)</f>
        <v>0.58401479895449926</v>
      </c>
      <c r="L121" s="111">
        <f>IF(RES_hhdet_in_tes!L121=0,"",RES_hhdet_in_tes!L121/RES_hhdet_in_fec!L121)</f>
        <v>0.5848918847758654</v>
      </c>
      <c r="M121" s="111">
        <f>IF(RES_hhdet_in_tes!M121=0,"",RES_hhdet_in_tes!M121/RES_hhdet_in_fec!M121)</f>
        <v>0.58536387307159532</v>
      </c>
      <c r="N121" s="111">
        <f>IF(RES_hhdet_in_tes!N121=0,"",RES_hhdet_in_tes!N121/RES_hhdet_in_fec!N121)</f>
        <v>0.58536387307159532</v>
      </c>
      <c r="O121" s="111">
        <f>IF(RES_hhdet_in_tes!O121=0,"",RES_hhdet_in_tes!O121/RES_hhdet_in_fec!O121)</f>
        <v>0.58536387307159532</v>
      </c>
      <c r="P121" s="111">
        <f>IF(RES_hhdet_in_tes!P121=0,"",RES_hhdet_in_tes!P121/RES_hhdet_in_fec!P121)</f>
        <v>0.58536387307159532</v>
      </c>
      <c r="Q121" s="111">
        <f>IF(RES_hhdet_in_tes!Q121=0,"",RES_hhdet_in_tes!Q121/RES_hhdet_in_fec!Q121)</f>
        <v>0.58536387307159532</v>
      </c>
      <c r="R121" s="111">
        <f>IF(RES_hhdet_in_tes!R121=0,"",RES_hhdet_in_tes!R121/RES_hhdet_in_fec!R121)</f>
        <v>0.58834575280914259</v>
      </c>
      <c r="S121" s="111">
        <f>IF(RES_hhdet_in_tes!S121=0,"",RES_hhdet_in_tes!S121/RES_hhdet_in_fec!S121)</f>
        <v>0.59322180179730355</v>
      </c>
      <c r="T121" s="111" t="str">
        <f>IF(RES_hhdet_in_tes!T121=0,"",RES_hhdet_in_tes!T121/RES_hhdet_in_fec!T121)</f>
        <v/>
      </c>
      <c r="U121" s="111">
        <f>IF(RES_hhdet_in_tes!U121=0,"",RES_hhdet_in_tes!U121/RES_hhdet_in_fec!U121)</f>
        <v>0.60480241814417823</v>
      </c>
      <c r="V121" s="111">
        <f>IF(RES_hhdet_in_tes!V121=0,"",RES_hhdet_in_tes!V121/RES_hhdet_in_fec!V121)</f>
        <v>0.61028797325585626</v>
      </c>
      <c r="W121" s="111">
        <f>IF(RES_hhdet_in_tes!W121=0,"",RES_hhdet_in_tes!W121/RES_hhdet_in_fec!W121)</f>
        <v>0.61536719095185188</v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>
        <f>IF(RES_hhdet_in_tes!C122=0,"",RES_hhdet_in_tes!C122/RES_hhdet_in_fec!C122)</f>
        <v>0.74252275591685812</v>
      </c>
      <c r="D122" s="45">
        <f>IF(RES_hhdet_in_tes!D122=0,"",RES_hhdet_in_tes!D122/RES_hhdet_in_fec!D122)</f>
        <v>0.74407364854826297</v>
      </c>
      <c r="E122" s="45">
        <f>IF(RES_hhdet_in_tes!E122=0,"",RES_hhdet_in_tes!E122/RES_hhdet_in_fec!E122)</f>
        <v>0.7456818894300975</v>
      </c>
      <c r="F122" s="45">
        <f>IF(RES_hhdet_in_tes!F122=0,"",RES_hhdet_in_tes!F122/RES_hhdet_in_fec!F122)</f>
        <v>0.74729795052789971</v>
      </c>
      <c r="G122" s="45">
        <f>IF(RES_hhdet_in_tes!G122=0,"",RES_hhdet_in_tes!G122/RES_hhdet_in_fec!G122)</f>
        <v>0.74896682599117836</v>
      </c>
      <c r="H122" s="45">
        <f>IF(RES_hhdet_in_tes!H122=0,"",RES_hhdet_in_tes!H122/RES_hhdet_in_fec!H122)</f>
        <v>0.75068300910884134</v>
      </c>
      <c r="I122" s="45">
        <f>IF(RES_hhdet_in_tes!I122=0,"",RES_hhdet_in_tes!I122/RES_hhdet_in_fec!I122)</f>
        <v>0.7524575864406422</v>
      </c>
      <c r="J122" s="45">
        <f>IF(RES_hhdet_in_tes!J122=0,"",RES_hhdet_in_tes!J122/RES_hhdet_in_fec!J122)</f>
        <v>0.75433597570868882</v>
      </c>
      <c r="K122" s="45">
        <f>IF(RES_hhdet_in_tes!K122=0,"",RES_hhdet_in_tes!K122/RES_hhdet_in_fec!K122)</f>
        <v>0.75635679392305344</v>
      </c>
      <c r="L122" s="45">
        <f>IF(RES_hhdet_in_tes!L122=0,"",RES_hhdet_in_tes!L122/RES_hhdet_in_fec!L122)</f>
        <v>0.75853037271714807</v>
      </c>
      <c r="M122" s="45">
        <f>IF(RES_hhdet_in_tes!M122=0,"",RES_hhdet_in_tes!M122/RES_hhdet_in_fec!M122)</f>
        <v>0.76148759680790479</v>
      </c>
      <c r="N122" s="45">
        <f>IF(RES_hhdet_in_tes!N122=0,"",RES_hhdet_in_tes!N122/RES_hhdet_in_fec!N122)</f>
        <v>0.7654073558881016</v>
      </c>
      <c r="O122" s="45">
        <f>IF(RES_hhdet_in_tes!O122=0,"",RES_hhdet_in_tes!O122/RES_hhdet_in_fec!O122)</f>
        <v>0.77072461652017688</v>
      </c>
      <c r="P122" s="45">
        <f>IF(RES_hhdet_in_tes!P122=0,"",RES_hhdet_in_tes!P122/RES_hhdet_in_fec!P122)</f>
        <v>0.77766782706853921</v>
      </c>
      <c r="Q122" s="45">
        <f>IF(RES_hhdet_in_tes!Q122=0,"",RES_hhdet_in_tes!Q122/RES_hhdet_in_fec!Q122)</f>
        <v>0.78661670040121956</v>
      </c>
      <c r="R122" s="45">
        <f>IF(RES_hhdet_in_tes!R122=0,"",RES_hhdet_in_tes!R122/RES_hhdet_in_fec!R122)</f>
        <v>0.79879026270052234</v>
      </c>
      <c r="S122" s="45">
        <f>IF(RES_hhdet_in_tes!S122=0,"",RES_hhdet_in_tes!S122/RES_hhdet_in_fec!S122)</f>
        <v>0.8139840070637504</v>
      </c>
      <c r="T122" s="45">
        <f>IF(RES_hhdet_in_tes!T122=0,"",RES_hhdet_in_tes!T122/RES_hhdet_in_fec!T122)</f>
        <v>0.8303197464189489</v>
      </c>
      <c r="U122" s="45">
        <f>IF(RES_hhdet_in_tes!U122=0,"",RES_hhdet_in_tes!U122/RES_hhdet_in_fec!U122)</f>
        <v>0.8459192936942086</v>
      </c>
      <c r="V122" s="45">
        <f>IF(RES_hhdet_in_tes!V122=0,"",RES_hhdet_in_tes!V122/RES_hhdet_in_fec!V122)</f>
        <v>0.85890446181760027</v>
      </c>
      <c r="W122" s="45">
        <f>IF(RES_hhdet_in_tes!W122=0,"",RES_hhdet_in_tes!W122/RES_hhdet_in_fec!W122)</f>
        <v>0.86861550424551737</v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 t="str">
        <f>IF(RES_hhdet_in_tes!C124=0,"",RES_hhdet_in_tes!C124/RES_hhdet_in_fec!C124)</f>
        <v/>
      </c>
      <c r="D124" s="119" t="str">
        <f>IF(RES_hhdet_in_tes!D124=0,"",RES_hhdet_in_tes!D124/RES_hhdet_in_fec!D124)</f>
        <v/>
      </c>
      <c r="E124" s="119" t="str">
        <f>IF(RES_hhdet_in_tes!E124=0,"",RES_hhdet_in_tes!E124/RES_hhdet_in_fec!E124)</f>
        <v/>
      </c>
      <c r="F124" s="119" t="str">
        <f>IF(RES_hhdet_in_tes!F124=0,"",RES_hhdet_in_tes!F124/RES_hhdet_in_fec!F124)</f>
        <v/>
      </c>
      <c r="G124" s="119" t="str">
        <f>IF(RES_hhdet_in_tes!G124=0,"",RES_hhdet_in_tes!G124/RES_hhdet_in_fec!G124)</f>
        <v/>
      </c>
      <c r="H124" s="119" t="str">
        <f>IF(RES_hhdet_in_tes!H124=0,"",RES_hhdet_in_tes!H124/RES_hhdet_in_fec!H124)</f>
        <v/>
      </c>
      <c r="I124" s="119" t="str">
        <f>IF(RES_hhdet_in_tes!I124=0,"",RES_hhdet_in_tes!I124/RES_hhdet_in_fec!I124)</f>
        <v/>
      </c>
      <c r="J124" s="119" t="str">
        <f>IF(RES_hhdet_in_tes!J124=0,"",RES_hhdet_in_tes!J124/RES_hhdet_in_fec!J124)</f>
        <v/>
      </c>
      <c r="K124" s="119" t="str">
        <f>IF(RES_hhdet_in_tes!K124=0,"",RES_hhdet_in_tes!K124/RES_hhdet_in_fec!K124)</f>
        <v/>
      </c>
      <c r="L124" s="119" t="str">
        <f>IF(RES_hhdet_in_tes!L124=0,"",RES_hhdet_in_tes!L124/RES_hhdet_in_fec!L124)</f>
        <v/>
      </c>
      <c r="M124" s="119" t="str">
        <f>IF(RES_hhdet_in_tes!M124=0,"",RES_hhdet_in_tes!M124/RES_hhdet_in_fec!M124)</f>
        <v/>
      </c>
      <c r="N124" s="119" t="str">
        <f>IF(RES_hhdet_in_tes!N124=0,"",RES_hhdet_in_tes!N124/RES_hhdet_in_fec!N124)</f>
        <v/>
      </c>
      <c r="O124" s="119" t="str">
        <f>IF(RES_hhdet_in_tes!O124=0,"",RES_hhdet_in_tes!O124/RES_hhdet_in_fec!O124)</f>
        <v/>
      </c>
      <c r="P124" s="119" t="str">
        <f>IF(RES_hhdet_in_tes!P124=0,"",RES_hhdet_in_tes!P124/RES_hhdet_in_fec!P124)</f>
        <v/>
      </c>
      <c r="Q124" s="119" t="str">
        <f>IF(RES_hhdet_in_tes!Q124=0,"",RES_hhdet_in_tes!Q124/RES_hhdet_in_fec!Q124)</f>
        <v/>
      </c>
      <c r="R124" s="119" t="str">
        <f>IF(RES_hhdet_in_tes!R124=0,"",RES_hhdet_in_tes!R124/RES_hhdet_in_fec!R124)</f>
        <v/>
      </c>
      <c r="S124" s="119" t="str">
        <f>IF(RES_hhdet_in_tes!S124=0,"",RES_hhdet_in_tes!S124/RES_hhdet_in_fec!S124)</f>
        <v/>
      </c>
      <c r="T124" s="119" t="str">
        <f>IF(RES_hhdet_in_tes!T124=0,"",RES_hhdet_in_tes!T124/RES_hhdet_in_fec!T124)</f>
        <v/>
      </c>
      <c r="U124" s="119" t="str">
        <f>IF(RES_hhdet_in_tes!U124=0,"",RES_hhdet_in_tes!U124/RES_hhdet_in_fec!U124)</f>
        <v/>
      </c>
      <c r="V124" s="119" t="str">
        <f>IF(RES_hhdet_in_tes!V124=0,"",RES_hhdet_in_tes!V124/RES_hhdet_in_fec!V124)</f>
        <v/>
      </c>
      <c r="W124" s="119" t="str">
        <f>IF(RES_hhdet_in_tes!W124=0,"",RES_hhdet_in_tes!W124/RES_hhdet_in_fec!W124)</f>
        <v/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 t="str">
        <f>IF(RES_hhdet_in_tes!C125=0,"",RES_hhdet_in_tes!C125/RES_hhdet_in_fec!C125)</f>
        <v/>
      </c>
      <c r="D125" s="124" t="str">
        <f>IF(RES_hhdet_in_tes!D125=0,"",RES_hhdet_in_tes!D125/RES_hhdet_in_fec!D125)</f>
        <v/>
      </c>
      <c r="E125" s="124" t="str">
        <f>IF(RES_hhdet_in_tes!E125=0,"",RES_hhdet_in_tes!E125/RES_hhdet_in_fec!E125)</f>
        <v/>
      </c>
      <c r="F125" s="124" t="str">
        <f>IF(RES_hhdet_in_tes!F125=0,"",RES_hhdet_in_tes!F125/RES_hhdet_in_fec!F125)</f>
        <v/>
      </c>
      <c r="G125" s="124" t="str">
        <f>IF(RES_hhdet_in_tes!G125=0,"",RES_hhdet_in_tes!G125/RES_hhdet_in_fec!G125)</f>
        <v/>
      </c>
      <c r="H125" s="124" t="str">
        <f>IF(RES_hhdet_in_tes!H125=0,"",RES_hhdet_in_tes!H125/RES_hhdet_in_fec!H125)</f>
        <v/>
      </c>
      <c r="I125" s="124" t="str">
        <f>IF(RES_hhdet_in_tes!I125=0,"",RES_hhdet_in_tes!I125/RES_hhdet_in_fec!I125)</f>
        <v/>
      </c>
      <c r="J125" s="124" t="str">
        <f>IF(RES_hhdet_in_tes!J125=0,"",RES_hhdet_in_tes!J125/RES_hhdet_in_fec!J125)</f>
        <v/>
      </c>
      <c r="K125" s="124" t="str">
        <f>IF(RES_hhdet_in_tes!K125=0,"",RES_hhdet_in_tes!K125/RES_hhdet_in_fec!K125)</f>
        <v/>
      </c>
      <c r="L125" s="124" t="str">
        <f>IF(RES_hhdet_in_tes!L125=0,"",RES_hhdet_in_tes!L125/RES_hhdet_in_fec!L125)</f>
        <v/>
      </c>
      <c r="M125" s="124" t="str">
        <f>IF(RES_hhdet_in_tes!M125=0,"",RES_hhdet_in_tes!M125/RES_hhdet_in_fec!M125)</f>
        <v/>
      </c>
      <c r="N125" s="124" t="str">
        <f>IF(RES_hhdet_in_tes!N125=0,"",RES_hhdet_in_tes!N125/RES_hhdet_in_fec!N125)</f>
        <v/>
      </c>
      <c r="O125" s="124" t="str">
        <f>IF(RES_hhdet_in_tes!O125=0,"",RES_hhdet_in_tes!O125/RES_hhdet_in_fec!O125)</f>
        <v/>
      </c>
      <c r="P125" s="124" t="str">
        <f>IF(RES_hhdet_in_tes!P125=0,"",RES_hhdet_in_tes!P125/RES_hhdet_in_fec!P125)</f>
        <v/>
      </c>
      <c r="Q125" s="124" t="str">
        <f>IF(RES_hhdet_in_tes!Q125=0,"",RES_hhdet_in_tes!Q125/RES_hhdet_in_fec!Q125)</f>
        <v/>
      </c>
      <c r="R125" s="124" t="str">
        <f>IF(RES_hhdet_in_tes!R125=0,"",RES_hhdet_in_tes!R125/RES_hhdet_in_fec!R125)</f>
        <v/>
      </c>
      <c r="S125" s="124" t="str">
        <f>IF(RES_hhdet_in_tes!S125=0,"",RES_hhdet_in_tes!S125/RES_hhdet_in_fec!S125)</f>
        <v/>
      </c>
      <c r="T125" s="124" t="str">
        <f>IF(RES_hhdet_in_tes!T125=0,"",RES_hhdet_in_tes!T125/RES_hhdet_in_fec!T125)</f>
        <v/>
      </c>
      <c r="U125" s="124" t="str">
        <f>IF(RES_hhdet_in_tes!U125=0,"",RES_hhdet_in_tes!U125/RES_hhdet_in_fec!U125)</f>
        <v/>
      </c>
      <c r="V125" s="124" t="str">
        <f>IF(RES_hhdet_in_tes!V125=0,"",RES_hhdet_in_tes!V125/RES_hhdet_in_fec!V125)</f>
        <v/>
      </c>
      <c r="W125" s="124" t="str">
        <f>IF(RES_hhdet_in_tes!W125=0,"",RES_hhdet_in_tes!W125/RES_hhdet_in_fec!W125)</f>
        <v/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 t="str">
        <f>IF(RES_hhdet_in_tes!C126=0,"",RES_hhdet_in_tes!C126/RES_hhdet_in_fec!C126)</f>
        <v/>
      </c>
      <c r="D126" s="111" t="str">
        <f>IF(RES_hhdet_in_tes!D126=0,"",RES_hhdet_in_tes!D126/RES_hhdet_in_fec!D126)</f>
        <v/>
      </c>
      <c r="E126" s="111" t="str">
        <f>IF(RES_hhdet_in_tes!E126=0,"",RES_hhdet_in_tes!E126/RES_hhdet_in_fec!E126)</f>
        <v/>
      </c>
      <c r="F126" s="111" t="str">
        <f>IF(RES_hhdet_in_tes!F126=0,"",RES_hhdet_in_tes!F126/RES_hhdet_in_fec!F126)</f>
        <v/>
      </c>
      <c r="G126" s="111" t="str">
        <f>IF(RES_hhdet_in_tes!G126=0,"",RES_hhdet_in_tes!G126/RES_hhdet_in_fec!G126)</f>
        <v/>
      </c>
      <c r="H126" s="111" t="str">
        <f>IF(RES_hhdet_in_tes!H126=0,"",RES_hhdet_in_tes!H126/RES_hhdet_in_fec!H126)</f>
        <v/>
      </c>
      <c r="I126" s="111" t="str">
        <f>IF(RES_hhdet_in_tes!I126=0,"",RES_hhdet_in_tes!I126/RES_hhdet_in_fec!I126)</f>
        <v/>
      </c>
      <c r="J126" s="111" t="str">
        <f>IF(RES_hhdet_in_tes!J126=0,"",RES_hhdet_in_tes!J126/RES_hhdet_in_fec!J126)</f>
        <v/>
      </c>
      <c r="K126" s="111" t="str">
        <f>IF(RES_hhdet_in_tes!K126=0,"",RES_hhdet_in_tes!K126/RES_hhdet_in_fec!K126)</f>
        <v/>
      </c>
      <c r="L126" s="111" t="str">
        <f>IF(RES_hhdet_in_tes!L126=0,"",RES_hhdet_in_tes!L126/RES_hhdet_in_fec!L126)</f>
        <v/>
      </c>
      <c r="M126" s="111" t="str">
        <f>IF(RES_hhdet_in_tes!M126=0,"",RES_hhdet_in_tes!M126/RES_hhdet_in_fec!M126)</f>
        <v/>
      </c>
      <c r="N126" s="111" t="str">
        <f>IF(RES_hhdet_in_tes!N126=0,"",RES_hhdet_in_tes!N126/RES_hhdet_in_fec!N126)</f>
        <v/>
      </c>
      <c r="O126" s="111" t="str">
        <f>IF(RES_hhdet_in_tes!O126=0,"",RES_hhdet_in_tes!O126/RES_hhdet_in_fec!O126)</f>
        <v/>
      </c>
      <c r="P126" s="111" t="str">
        <f>IF(RES_hhdet_in_tes!P126=0,"",RES_hhdet_in_tes!P126/RES_hhdet_in_fec!P126)</f>
        <v/>
      </c>
      <c r="Q126" s="111" t="str">
        <f>IF(RES_hhdet_in_tes!Q126=0,"",RES_hhdet_in_tes!Q126/RES_hhdet_in_fec!Q126)</f>
        <v/>
      </c>
      <c r="R126" s="111" t="str">
        <f>IF(RES_hhdet_in_tes!R126=0,"",RES_hhdet_in_tes!R126/RES_hhdet_in_fec!R126)</f>
        <v/>
      </c>
      <c r="S126" s="111" t="str">
        <f>IF(RES_hhdet_in_tes!S126=0,"",RES_hhdet_in_tes!S126/RES_hhdet_in_fec!S126)</f>
        <v/>
      </c>
      <c r="T126" s="111" t="str">
        <f>IF(RES_hhdet_in_tes!T126=0,"",RES_hhdet_in_tes!T126/RES_hhdet_in_fec!T126)</f>
        <v/>
      </c>
      <c r="U126" s="111" t="str">
        <f>IF(RES_hhdet_in_tes!U126=0,"",RES_hhdet_in_tes!U126/RES_hhdet_in_fec!U126)</f>
        <v/>
      </c>
      <c r="V126" s="111" t="str">
        <f>IF(RES_hhdet_in_tes!V126=0,"",RES_hhdet_in_tes!V126/RES_hhdet_in_fec!V126)</f>
        <v/>
      </c>
      <c r="W126" s="111" t="str">
        <f>IF(RES_hhdet_in_tes!W126=0,"",RES_hhdet_in_tes!W126/RES_hhdet_in_fec!W126)</f>
        <v/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 t="str">
        <f>IF(RES_hhdet_in_tes!C127=0,"",RES_hhdet_in_tes!C127/RES_hhdet_in_fec!C127)</f>
        <v/>
      </c>
      <c r="D127" s="111" t="str">
        <f>IF(RES_hhdet_in_tes!D127=0,"",RES_hhdet_in_tes!D127/RES_hhdet_in_fec!D127)</f>
        <v/>
      </c>
      <c r="E127" s="111" t="str">
        <f>IF(RES_hhdet_in_tes!E127=0,"",RES_hhdet_in_tes!E127/RES_hhdet_in_fec!E127)</f>
        <v/>
      </c>
      <c r="F127" s="111" t="str">
        <f>IF(RES_hhdet_in_tes!F127=0,"",RES_hhdet_in_tes!F127/RES_hhdet_in_fec!F127)</f>
        <v/>
      </c>
      <c r="G127" s="111" t="str">
        <f>IF(RES_hhdet_in_tes!G127=0,"",RES_hhdet_in_tes!G127/RES_hhdet_in_fec!G127)</f>
        <v/>
      </c>
      <c r="H127" s="111" t="str">
        <f>IF(RES_hhdet_in_tes!H127=0,"",RES_hhdet_in_tes!H127/RES_hhdet_in_fec!H127)</f>
        <v/>
      </c>
      <c r="I127" s="111" t="str">
        <f>IF(RES_hhdet_in_tes!I127=0,"",RES_hhdet_in_tes!I127/RES_hhdet_in_fec!I127)</f>
        <v/>
      </c>
      <c r="J127" s="111" t="str">
        <f>IF(RES_hhdet_in_tes!J127=0,"",RES_hhdet_in_tes!J127/RES_hhdet_in_fec!J127)</f>
        <v/>
      </c>
      <c r="K127" s="111" t="str">
        <f>IF(RES_hhdet_in_tes!K127=0,"",RES_hhdet_in_tes!K127/RES_hhdet_in_fec!K127)</f>
        <v/>
      </c>
      <c r="L127" s="111" t="str">
        <f>IF(RES_hhdet_in_tes!L127=0,"",RES_hhdet_in_tes!L127/RES_hhdet_in_fec!L127)</f>
        <v/>
      </c>
      <c r="M127" s="111" t="str">
        <f>IF(RES_hhdet_in_tes!M127=0,"",RES_hhdet_in_tes!M127/RES_hhdet_in_fec!M127)</f>
        <v/>
      </c>
      <c r="N127" s="111" t="str">
        <f>IF(RES_hhdet_in_tes!N127=0,"",RES_hhdet_in_tes!N127/RES_hhdet_in_fec!N127)</f>
        <v/>
      </c>
      <c r="O127" s="111" t="str">
        <f>IF(RES_hhdet_in_tes!O127=0,"",RES_hhdet_in_tes!O127/RES_hhdet_in_fec!O127)</f>
        <v/>
      </c>
      <c r="P127" s="111" t="str">
        <f>IF(RES_hhdet_in_tes!P127=0,"",RES_hhdet_in_tes!P127/RES_hhdet_in_fec!P127)</f>
        <v/>
      </c>
      <c r="Q127" s="111" t="str">
        <f>IF(RES_hhdet_in_tes!Q127=0,"",RES_hhdet_in_tes!Q127/RES_hhdet_in_fec!Q127)</f>
        <v/>
      </c>
      <c r="R127" s="111" t="str">
        <f>IF(RES_hhdet_in_tes!R127=0,"",RES_hhdet_in_tes!R127/RES_hhdet_in_fec!R127)</f>
        <v/>
      </c>
      <c r="S127" s="111" t="str">
        <f>IF(RES_hhdet_in_tes!S127=0,"",RES_hhdet_in_tes!S127/RES_hhdet_in_fec!S127)</f>
        <v/>
      </c>
      <c r="T127" s="111" t="str">
        <f>IF(RES_hhdet_in_tes!T127=0,"",RES_hhdet_in_tes!T127/RES_hhdet_in_fec!T127)</f>
        <v/>
      </c>
      <c r="U127" s="111" t="str">
        <f>IF(RES_hhdet_in_tes!U127=0,"",RES_hhdet_in_tes!U127/RES_hhdet_in_fec!U127)</f>
        <v/>
      </c>
      <c r="V127" s="111" t="str">
        <f>IF(RES_hhdet_in_tes!V127=0,"",RES_hhdet_in_tes!V127/RES_hhdet_in_fec!V127)</f>
        <v/>
      </c>
      <c r="W127" s="111" t="str">
        <f>IF(RES_hhdet_in_tes!W127=0,"",RES_hhdet_in_tes!W127/RES_hhdet_in_fec!W127)</f>
        <v/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 t="str">
        <f>IF(RES_hhdet_in_tes!C128=0,"",RES_hhdet_in_tes!C128/RES_hhdet_in_fec!C128)</f>
        <v/>
      </c>
      <c r="D128" s="124" t="str">
        <f>IF(RES_hhdet_in_tes!D128=0,"",RES_hhdet_in_tes!D128/RES_hhdet_in_fec!D128)</f>
        <v/>
      </c>
      <c r="E128" s="124" t="str">
        <f>IF(RES_hhdet_in_tes!E128=0,"",RES_hhdet_in_tes!E128/RES_hhdet_in_fec!E128)</f>
        <v/>
      </c>
      <c r="F128" s="124" t="str">
        <f>IF(RES_hhdet_in_tes!F128=0,"",RES_hhdet_in_tes!F128/RES_hhdet_in_fec!F128)</f>
        <v/>
      </c>
      <c r="G128" s="124" t="str">
        <f>IF(RES_hhdet_in_tes!G128=0,"",RES_hhdet_in_tes!G128/RES_hhdet_in_fec!G128)</f>
        <v/>
      </c>
      <c r="H128" s="124" t="str">
        <f>IF(RES_hhdet_in_tes!H128=0,"",RES_hhdet_in_tes!H128/RES_hhdet_in_fec!H128)</f>
        <v/>
      </c>
      <c r="I128" s="124" t="str">
        <f>IF(RES_hhdet_in_tes!I128=0,"",RES_hhdet_in_tes!I128/RES_hhdet_in_fec!I128)</f>
        <v/>
      </c>
      <c r="J128" s="124" t="str">
        <f>IF(RES_hhdet_in_tes!J128=0,"",RES_hhdet_in_tes!J128/RES_hhdet_in_fec!J128)</f>
        <v/>
      </c>
      <c r="K128" s="124" t="str">
        <f>IF(RES_hhdet_in_tes!K128=0,"",RES_hhdet_in_tes!K128/RES_hhdet_in_fec!K128)</f>
        <v/>
      </c>
      <c r="L128" s="124" t="str">
        <f>IF(RES_hhdet_in_tes!L128=0,"",RES_hhdet_in_tes!L128/RES_hhdet_in_fec!L128)</f>
        <v/>
      </c>
      <c r="M128" s="124" t="str">
        <f>IF(RES_hhdet_in_tes!M128=0,"",RES_hhdet_in_tes!M128/RES_hhdet_in_fec!M128)</f>
        <v/>
      </c>
      <c r="N128" s="124" t="str">
        <f>IF(RES_hhdet_in_tes!N128=0,"",RES_hhdet_in_tes!N128/RES_hhdet_in_fec!N128)</f>
        <v/>
      </c>
      <c r="O128" s="124" t="str">
        <f>IF(RES_hhdet_in_tes!O128=0,"",RES_hhdet_in_tes!O128/RES_hhdet_in_fec!O128)</f>
        <v/>
      </c>
      <c r="P128" s="124" t="str">
        <f>IF(RES_hhdet_in_tes!P128=0,"",RES_hhdet_in_tes!P128/RES_hhdet_in_fec!P128)</f>
        <v/>
      </c>
      <c r="Q128" s="124" t="str">
        <f>IF(RES_hhdet_in_tes!Q128=0,"",RES_hhdet_in_tes!Q128/RES_hhdet_in_fec!Q128)</f>
        <v/>
      </c>
      <c r="R128" s="124" t="str">
        <f>IF(RES_hhdet_in_tes!R128=0,"",RES_hhdet_in_tes!R128/RES_hhdet_in_fec!R128)</f>
        <v/>
      </c>
      <c r="S128" s="124" t="str">
        <f>IF(RES_hhdet_in_tes!S128=0,"",RES_hhdet_in_tes!S128/RES_hhdet_in_fec!S128)</f>
        <v/>
      </c>
      <c r="T128" s="124" t="str">
        <f>IF(RES_hhdet_in_tes!T128=0,"",RES_hhdet_in_tes!T128/RES_hhdet_in_fec!T128)</f>
        <v/>
      </c>
      <c r="U128" s="124" t="str">
        <f>IF(RES_hhdet_in_tes!U128=0,"",RES_hhdet_in_tes!U128/RES_hhdet_in_fec!U128)</f>
        <v/>
      </c>
      <c r="V128" s="124" t="str">
        <f>IF(RES_hhdet_in_tes!V128=0,"",RES_hhdet_in_tes!V128/RES_hhdet_in_fec!V128)</f>
        <v/>
      </c>
      <c r="W128" s="124" t="str">
        <f>IF(RES_hhdet_in_tes!W128=0,"",RES_hhdet_in_tes!W128/RES_hhdet_in_fec!W128)</f>
        <v/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 t="str">
        <f>IF(RES_hhdet_in_tes!C129=0,"",RES_hhdet_in_tes!C129/RES_hhdet_in_fec!C129)</f>
        <v/>
      </c>
      <c r="D129" s="111" t="str">
        <f>IF(RES_hhdet_in_tes!D129=0,"",RES_hhdet_in_tes!D129/RES_hhdet_in_fec!D129)</f>
        <v/>
      </c>
      <c r="E129" s="111" t="str">
        <f>IF(RES_hhdet_in_tes!E129=0,"",RES_hhdet_in_tes!E129/RES_hhdet_in_fec!E129)</f>
        <v/>
      </c>
      <c r="F129" s="111" t="str">
        <f>IF(RES_hhdet_in_tes!F129=0,"",RES_hhdet_in_tes!F129/RES_hhdet_in_fec!F129)</f>
        <v/>
      </c>
      <c r="G129" s="111" t="str">
        <f>IF(RES_hhdet_in_tes!G129=0,"",RES_hhdet_in_tes!G129/RES_hhdet_in_fec!G129)</f>
        <v/>
      </c>
      <c r="H129" s="111" t="str">
        <f>IF(RES_hhdet_in_tes!H129=0,"",RES_hhdet_in_tes!H129/RES_hhdet_in_fec!H129)</f>
        <v/>
      </c>
      <c r="I129" s="111" t="str">
        <f>IF(RES_hhdet_in_tes!I129=0,"",RES_hhdet_in_tes!I129/RES_hhdet_in_fec!I129)</f>
        <v/>
      </c>
      <c r="J129" s="111" t="str">
        <f>IF(RES_hhdet_in_tes!J129=0,"",RES_hhdet_in_tes!J129/RES_hhdet_in_fec!J129)</f>
        <v/>
      </c>
      <c r="K129" s="111" t="str">
        <f>IF(RES_hhdet_in_tes!K129=0,"",RES_hhdet_in_tes!K129/RES_hhdet_in_fec!K129)</f>
        <v/>
      </c>
      <c r="L129" s="111" t="str">
        <f>IF(RES_hhdet_in_tes!L129=0,"",RES_hhdet_in_tes!L129/RES_hhdet_in_fec!L129)</f>
        <v/>
      </c>
      <c r="M129" s="111" t="str">
        <f>IF(RES_hhdet_in_tes!M129=0,"",RES_hhdet_in_tes!M129/RES_hhdet_in_fec!M129)</f>
        <v/>
      </c>
      <c r="N129" s="111" t="str">
        <f>IF(RES_hhdet_in_tes!N129=0,"",RES_hhdet_in_tes!N129/RES_hhdet_in_fec!N129)</f>
        <v/>
      </c>
      <c r="O129" s="111" t="str">
        <f>IF(RES_hhdet_in_tes!O129=0,"",RES_hhdet_in_tes!O129/RES_hhdet_in_fec!O129)</f>
        <v/>
      </c>
      <c r="P129" s="111" t="str">
        <f>IF(RES_hhdet_in_tes!P129=0,"",RES_hhdet_in_tes!P129/RES_hhdet_in_fec!P129)</f>
        <v/>
      </c>
      <c r="Q129" s="111" t="str">
        <f>IF(RES_hhdet_in_tes!Q129=0,"",RES_hhdet_in_tes!Q129/RES_hhdet_in_fec!Q129)</f>
        <v/>
      </c>
      <c r="R129" s="111" t="str">
        <f>IF(RES_hhdet_in_tes!R129=0,"",RES_hhdet_in_tes!R129/RES_hhdet_in_fec!R129)</f>
        <v/>
      </c>
      <c r="S129" s="111" t="str">
        <f>IF(RES_hhdet_in_tes!S129=0,"",RES_hhdet_in_tes!S129/RES_hhdet_in_fec!S129)</f>
        <v/>
      </c>
      <c r="T129" s="111" t="str">
        <f>IF(RES_hhdet_in_tes!T129=0,"",RES_hhdet_in_tes!T129/RES_hhdet_in_fec!T129)</f>
        <v/>
      </c>
      <c r="U129" s="111" t="str">
        <f>IF(RES_hhdet_in_tes!U129=0,"",RES_hhdet_in_tes!U129/RES_hhdet_in_fec!U129)</f>
        <v/>
      </c>
      <c r="V129" s="111" t="str">
        <f>IF(RES_hhdet_in_tes!V129=0,"",RES_hhdet_in_tes!V129/RES_hhdet_in_fec!V129)</f>
        <v/>
      </c>
      <c r="W129" s="111" t="str">
        <f>IF(RES_hhdet_in_tes!W129=0,"",RES_hhdet_in_tes!W129/RES_hhdet_in_fec!W129)</f>
        <v/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 t="str">
        <f>IF(RES_hhdet_in_tes!C130=0,"",RES_hhdet_in_tes!C130/RES_hhdet_in_fec!C130)</f>
        <v/>
      </c>
      <c r="D130" s="124" t="str">
        <f>IF(RES_hhdet_in_tes!D130=0,"",RES_hhdet_in_tes!D130/RES_hhdet_in_fec!D130)</f>
        <v/>
      </c>
      <c r="E130" s="124" t="str">
        <f>IF(RES_hhdet_in_tes!E130=0,"",RES_hhdet_in_tes!E130/RES_hhdet_in_fec!E130)</f>
        <v/>
      </c>
      <c r="F130" s="124" t="str">
        <f>IF(RES_hhdet_in_tes!F130=0,"",RES_hhdet_in_tes!F130/RES_hhdet_in_fec!F130)</f>
        <v/>
      </c>
      <c r="G130" s="124" t="str">
        <f>IF(RES_hhdet_in_tes!G130=0,"",RES_hhdet_in_tes!G130/RES_hhdet_in_fec!G130)</f>
        <v/>
      </c>
      <c r="H130" s="124" t="str">
        <f>IF(RES_hhdet_in_tes!H130=0,"",RES_hhdet_in_tes!H130/RES_hhdet_in_fec!H130)</f>
        <v/>
      </c>
      <c r="I130" s="124" t="str">
        <f>IF(RES_hhdet_in_tes!I130=0,"",RES_hhdet_in_tes!I130/RES_hhdet_in_fec!I130)</f>
        <v/>
      </c>
      <c r="J130" s="124" t="str">
        <f>IF(RES_hhdet_in_tes!J130=0,"",RES_hhdet_in_tes!J130/RES_hhdet_in_fec!J130)</f>
        <v/>
      </c>
      <c r="K130" s="124" t="str">
        <f>IF(RES_hhdet_in_tes!K130=0,"",RES_hhdet_in_tes!K130/RES_hhdet_in_fec!K130)</f>
        <v/>
      </c>
      <c r="L130" s="124" t="str">
        <f>IF(RES_hhdet_in_tes!L130=0,"",RES_hhdet_in_tes!L130/RES_hhdet_in_fec!L130)</f>
        <v/>
      </c>
      <c r="M130" s="124" t="str">
        <f>IF(RES_hhdet_in_tes!M130=0,"",RES_hhdet_in_tes!M130/RES_hhdet_in_fec!M130)</f>
        <v/>
      </c>
      <c r="N130" s="124" t="str">
        <f>IF(RES_hhdet_in_tes!N130=0,"",RES_hhdet_in_tes!N130/RES_hhdet_in_fec!N130)</f>
        <v/>
      </c>
      <c r="O130" s="124" t="str">
        <f>IF(RES_hhdet_in_tes!O130=0,"",RES_hhdet_in_tes!O130/RES_hhdet_in_fec!O130)</f>
        <v/>
      </c>
      <c r="P130" s="124" t="str">
        <f>IF(RES_hhdet_in_tes!P130=0,"",RES_hhdet_in_tes!P130/RES_hhdet_in_fec!P130)</f>
        <v/>
      </c>
      <c r="Q130" s="124" t="str">
        <f>IF(RES_hhdet_in_tes!Q130=0,"",RES_hhdet_in_tes!Q130/RES_hhdet_in_fec!Q130)</f>
        <v/>
      </c>
      <c r="R130" s="124" t="str">
        <f>IF(RES_hhdet_in_tes!R130=0,"",RES_hhdet_in_tes!R130/RES_hhdet_in_fec!R130)</f>
        <v/>
      </c>
      <c r="S130" s="124" t="str">
        <f>IF(RES_hhdet_in_tes!S130=0,"",RES_hhdet_in_tes!S130/RES_hhdet_in_fec!S130)</f>
        <v/>
      </c>
      <c r="T130" s="124" t="str">
        <f>IF(RES_hhdet_in_tes!T130=0,"",RES_hhdet_in_tes!T130/RES_hhdet_in_fec!T130)</f>
        <v/>
      </c>
      <c r="U130" s="124" t="str">
        <f>IF(RES_hhdet_in_tes!U130=0,"",RES_hhdet_in_tes!U130/RES_hhdet_in_fec!U130)</f>
        <v/>
      </c>
      <c r="V130" s="124" t="str">
        <f>IF(RES_hhdet_in_tes!V130=0,"",RES_hhdet_in_tes!V130/RES_hhdet_in_fec!V130)</f>
        <v/>
      </c>
      <c r="W130" s="124" t="str">
        <f>IF(RES_hhdet_in_tes!W130=0,"",RES_hhdet_in_tes!W130/RES_hhdet_in_fec!W130)</f>
        <v/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 t="str">
        <f>IF(RES_hhdet_in_tes!C131=0,"",RES_hhdet_in_tes!C131/RES_hhdet_in_fec!C131)</f>
        <v/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 t="str">
        <f>IF(RES_hhdet_in_tes!F131=0,"",RES_hhdet_in_tes!F131/RES_hhdet_in_fec!F131)</f>
        <v/>
      </c>
      <c r="G131" s="111" t="str">
        <f>IF(RES_hhdet_in_tes!G131=0,"",RES_hhdet_in_tes!G131/RES_hhdet_in_fec!G131)</f>
        <v/>
      </c>
      <c r="H131" s="111" t="str">
        <f>IF(RES_hhdet_in_tes!H131=0,"",RES_hhdet_in_tes!H131/RES_hhdet_in_fec!H131)</f>
        <v/>
      </c>
      <c r="I131" s="111" t="str">
        <f>IF(RES_hhdet_in_tes!I131=0,"",RES_hhdet_in_tes!I131/RES_hhdet_in_fec!I131)</f>
        <v/>
      </c>
      <c r="J131" s="111" t="str">
        <f>IF(RES_hhdet_in_tes!J131=0,"",RES_hhdet_in_tes!J131/RES_hhdet_in_fec!J131)</f>
        <v/>
      </c>
      <c r="K131" s="111" t="str">
        <f>IF(RES_hhdet_in_tes!K131=0,"",RES_hhdet_in_tes!K131/RES_hhdet_in_fec!K131)</f>
        <v/>
      </c>
      <c r="L131" s="111" t="str">
        <f>IF(RES_hhdet_in_tes!L131=0,"",RES_hhdet_in_tes!L131/RES_hhdet_in_fec!L131)</f>
        <v/>
      </c>
      <c r="M131" s="111" t="str">
        <f>IF(RES_hhdet_in_tes!M131=0,"",RES_hhdet_in_tes!M131/RES_hhdet_in_fec!M131)</f>
        <v/>
      </c>
      <c r="N131" s="111" t="str">
        <f>IF(RES_hhdet_in_tes!N131=0,"",RES_hhdet_in_tes!N131/RES_hhdet_in_fec!N131)</f>
        <v/>
      </c>
      <c r="O131" s="111" t="str">
        <f>IF(RES_hhdet_in_tes!O131=0,"",RES_hhdet_in_tes!O131/RES_hhdet_in_fec!O131)</f>
        <v/>
      </c>
      <c r="P131" s="111" t="str">
        <f>IF(RES_hhdet_in_tes!P131=0,"",RES_hhdet_in_tes!P131/RES_hhdet_in_fec!P131)</f>
        <v/>
      </c>
      <c r="Q131" s="111" t="str">
        <f>IF(RES_hhdet_in_tes!Q131=0,"",RES_hhdet_in_tes!Q131/RES_hhdet_in_fec!Q131)</f>
        <v/>
      </c>
      <c r="R131" s="111" t="str">
        <f>IF(RES_hhdet_in_tes!R131=0,"",RES_hhdet_in_tes!R131/RES_hhdet_in_fec!R131)</f>
        <v/>
      </c>
      <c r="S131" s="111" t="str">
        <f>IF(RES_hhdet_in_tes!S131=0,"",RES_hhdet_in_tes!S131/RES_hhdet_in_fec!S131)</f>
        <v/>
      </c>
      <c r="T131" s="111" t="str">
        <f>IF(RES_hhdet_in_tes!T131=0,"",RES_hhdet_in_tes!T131/RES_hhdet_in_fec!T131)</f>
        <v/>
      </c>
      <c r="U131" s="111" t="str">
        <f>IF(RES_hhdet_in_tes!U131=0,"",RES_hhdet_in_tes!U131/RES_hhdet_in_fec!U131)</f>
        <v/>
      </c>
      <c r="V131" s="111" t="str">
        <f>IF(RES_hhdet_in_tes!V131=0,"",RES_hhdet_in_tes!V131/RES_hhdet_in_fec!V131)</f>
        <v/>
      </c>
      <c r="W131" s="111" t="str">
        <f>IF(RES_hhdet_in_tes!W131=0,"",RES_hhdet_in_tes!W131/RES_hhdet_in_fec!W131)</f>
        <v/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 t="str">
        <f>IF(RES_hhdet_in_tes!C135=0,"",RES_hhdet_in_tes!C135/RES_hhdet_in_fec!C135)</f>
        <v/>
      </c>
      <c r="D135" s="112" t="str">
        <f>IF(RES_hhdet_in_tes!D135=0,"",RES_hhdet_in_tes!D135/RES_hhdet_in_fec!D135)</f>
        <v/>
      </c>
      <c r="E135" s="112" t="str">
        <f>IF(RES_hhdet_in_tes!E135=0,"",RES_hhdet_in_tes!E135/RES_hhdet_in_fec!E135)</f>
        <v/>
      </c>
      <c r="F135" s="112" t="str">
        <f>IF(RES_hhdet_in_tes!F135=0,"",RES_hhdet_in_tes!F135/RES_hhdet_in_fec!F135)</f>
        <v/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 t="str">
        <f>IF(RES_hhdet_in_tes!I135=0,"",RES_hhdet_in_tes!I135/RES_hhdet_in_fec!I135)</f>
        <v/>
      </c>
      <c r="J135" s="112" t="str">
        <f>IF(RES_hhdet_in_tes!J135=0,"",RES_hhdet_in_tes!J135/RES_hhdet_in_fec!J135)</f>
        <v/>
      </c>
      <c r="K135" s="112" t="str">
        <f>IF(RES_hhdet_in_tes!K135=0,"",RES_hhdet_in_tes!K135/RES_hhdet_in_fec!K135)</f>
        <v/>
      </c>
      <c r="L135" s="112" t="str">
        <f>IF(RES_hhdet_in_tes!L135=0,"",RES_hhdet_in_tes!L135/RES_hhdet_in_fec!L135)</f>
        <v/>
      </c>
      <c r="M135" s="112" t="str">
        <f>IF(RES_hhdet_in_tes!M135=0,"",RES_hhdet_in_tes!M135/RES_hhdet_in_fec!M135)</f>
        <v/>
      </c>
      <c r="N135" s="112" t="str">
        <f>IF(RES_hhdet_in_tes!N135=0,"",RES_hhdet_in_tes!N135/RES_hhdet_in_fec!N135)</f>
        <v/>
      </c>
      <c r="O135" s="112" t="str">
        <f>IF(RES_hhdet_in_tes!O135=0,"",RES_hhdet_in_tes!O135/RES_hhdet_in_fec!O135)</f>
        <v/>
      </c>
      <c r="P135" s="112" t="str">
        <f>IF(RES_hhdet_in_tes!P135=0,"",RES_hhdet_in_tes!P135/RES_hhdet_in_fec!P135)</f>
        <v/>
      </c>
      <c r="Q135" s="112" t="str">
        <f>IF(RES_hhdet_in_tes!Q135=0,"",RES_hhdet_in_tes!Q135/RES_hhdet_in_fec!Q135)</f>
        <v/>
      </c>
      <c r="R135" s="112" t="str">
        <f>IF(RES_hhdet_in_tes!R135=0,"",RES_hhdet_in_tes!R135/RES_hhdet_in_fec!R135)</f>
        <v/>
      </c>
      <c r="S135" s="112" t="str">
        <f>IF(RES_hhdet_in_tes!S135=0,"",RES_hhdet_in_tes!S135/RES_hhdet_in_fec!S135)</f>
        <v/>
      </c>
      <c r="T135" s="112" t="str">
        <f>IF(RES_hhdet_in_tes!T135=0,"",RES_hhdet_in_tes!T135/RES_hhdet_in_fec!T135)</f>
        <v/>
      </c>
      <c r="U135" s="112" t="str">
        <f>IF(RES_hhdet_in_tes!U135=0,"",RES_hhdet_in_tes!U135/RES_hhdet_in_fec!U135)</f>
        <v/>
      </c>
      <c r="V135" s="112" t="str">
        <f>IF(RES_hhdet_in_tes!V135=0,"",RES_hhdet_in_tes!V135/RES_hhdet_in_fec!V135)</f>
        <v/>
      </c>
      <c r="W135" s="112" t="str">
        <f>IF(RES_hhdet_in_tes!W135=0,"",RES_hhdet_in_tes!W135/RES_hhdet_in_fec!W135)</f>
        <v/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 t="str">
        <f>IF(RES_hhdet_in_tes!C139=0,"",RES_hhdet_in_tes!C139/RES_hhdet_in_fec!C139)</f>
        <v/>
      </c>
      <c r="D139" s="124" t="str">
        <f>IF(RES_hhdet_in_tes!D139=0,"",RES_hhdet_in_tes!D139/RES_hhdet_in_fec!D139)</f>
        <v/>
      </c>
      <c r="E139" s="124" t="str">
        <f>IF(RES_hhdet_in_tes!E139=0,"",RES_hhdet_in_tes!E139/RES_hhdet_in_fec!E139)</f>
        <v/>
      </c>
      <c r="F139" s="124" t="str">
        <f>IF(RES_hhdet_in_tes!F139=0,"",RES_hhdet_in_tes!F139/RES_hhdet_in_fec!F139)</f>
        <v/>
      </c>
      <c r="G139" s="124" t="str">
        <f>IF(RES_hhdet_in_tes!G139=0,"",RES_hhdet_in_tes!G139/RES_hhdet_in_fec!G139)</f>
        <v/>
      </c>
      <c r="H139" s="124" t="str">
        <f>IF(RES_hhdet_in_tes!H139=0,"",RES_hhdet_in_tes!H139/RES_hhdet_in_fec!H139)</f>
        <v/>
      </c>
      <c r="I139" s="124" t="str">
        <f>IF(RES_hhdet_in_tes!I139=0,"",RES_hhdet_in_tes!I139/RES_hhdet_in_fec!I139)</f>
        <v/>
      </c>
      <c r="J139" s="124" t="str">
        <f>IF(RES_hhdet_in_tes!J139=0,"",RES_hhdet_in_tes!J139/RES_hhdet_in_fec!J139)</f>
        <v/>
      </c>
      <c r="K139" s="124" t="str">
        <f>IF(RES_hhdet_in_tes!K139=0,"",RES_hhdet_in_tes!K139/RES_hhdet_in_fec!K139)</f>
        <v/>
      </c>
      <c r="L139" s="124" t="str">
        <f>IF(RES_hhdet_in_tes!L139=0,"",RES_hhdet_in_tes!L139/RES_hhdet_in_fec!L139)</f>
        <v/>
      </c>
      <c r="M139" s="124" t="str">
        <f>IF(RES_hhdet_in_tes!M139=0,"",RES_hhdet_in_tes!M139/RES_hhdet_in_fec!M139)</f>
        <v/>
      </c>
      <c r="N139" s="124" t="str">
        <f>IF(RES_hhdet_in_tes!N139=0,"",RES_hhdet_in_tes!N139/RES_hhdet_in_fec!N139)</f>
        <v/>
      </c>
      <c r="O139" s="124" t="str">
        <f>IF(RES_hhdet_in_tes!O139=0,"",RES_hhdet_in_tes!O139/RES_hhdet_in_fec!O139)</f>
        <v/>
      </c>
      <c r="P139" s="124" t="str">
        <f>IF(RES_hhdet_in_tes!P139=0,"",RES_hhdet_in_tes!P139/RES_hhdet_in_fec!P139)</f>
        <v/>
      </c>
      <c r="Q139" s="124" t="str">
        <f>IF(RES_hhdet_in_tes!Q139=0,"",RES_hhdet_in_tes!Q139/RES_hhdet_in_fec!Q139)</f>
        <v/>
      </c>
      <c r="R139" s="124" t="str">
        <f>IF(RES_hhdet_in_tes!R139=0,"",RES_hhdet_in_tes!R139/RES_hhdet_in_fec!R139)</f>
        <v/>
      </c>
      <c r="S139" s="124" t="str">
        <f>IF(RES_hhdet_in_tes!S139=0,"",RES_hhdet_in_tes!S139/RES_hhdet_in_fec!S139)</f>
        <v/>
      </c>
      <c r="T139" s="124" t="str">
        <f>IF(RES_hhdet_in_tes!T139=0,"",RES_hhdet_in_tes!T139/RES_hhdet_in_fec!T139)</f>
        <v/>
      </c>
      <c r="U139" s="124" t="str">
        <f>IF(RES_hhdet_in_tes!U139=0,"",RES_hhdet_in_tes!U139/RES_hhdet_in_fec!U139)</f>
        <v/>
      </c>
      <c r="V139" s="124" t="str">
        <f>IF(RES_hhdet_in_tes!V139=0,"",RES_hhdet_in_tes!V139/RES_hhdet_in_fec!V139)</f>
        <v/>
      </c>
      <c r="W139" s="124" t="str">
        <f>IF(RES_hhdet_in_tes!W139=0,"",RES_hhdet_in_tes!W139/RES_hhdet_in_fec!W139)</f>
        <v/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 t="str">
        <f>IF(RES_hhdet_in_tes!L140=0,"",RES_hhdet_in_tes!L140/RES_hhdet_in_fec!L140)</f>
        <v/>
      </c>
      <c r="M140" s="111" t="str">
        <f>IF(RES_hhdet_in_tes!M140=0,"",RES_hhdet_in_tes!M140/RES_hhdet_in_fec!M140)</f>
        <v/>
      </c>
      <c r="N140" s="111" t="str">
        <f>IF(RES_hhdet_in_tes!N140=0,"",RES_hhdet_in_tes!N140/RES_hhdet_in_fec!N140)</f>
        <v/>
      </c>
      <c r="O140" s="111" t="str">
        <f>IF(RES_hhdet_in_tes!O140=0,"",RES_hhdet_in_tes!O140/RES_hhdet_in_fec!O140)</f>
        <v/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 t="str">
        <f>IF(RES_hhdet_in_tes!R140=0,"",RES_hhdet_in_tes!R140/RES_hhdet_in_fec!R140)</f>
        <v/>
      </c>
      <c r="S140" s="111" t="str">
        <f>IF(RES_hhdet_in_tes!S140=0,"",RES_hhdet_in_tes!S140/RES_hhdet_in_fec!S140)</f>
        <v/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 t="str">
        <f>IF(RES_hhdet_in_tes!C141=0,"",RES_hhdet_in_tes!C141/RES_hhdet_in_fec!C141)</f>
        <v/>
      </c>
      <c r="D141" s="45" t="str">
        <f>IF(RES_hhdet_in_tes!D141=0,"",RES_hhdet_in_tes!D141/RES_hhdet_in_fec!D141)</f>
        <v/>
      </c>
      <c r="E141" s="45" t="str">
        <f>IF(RES_hhdet_in_tes!E141=0,"",RES_hhdet_in_tes!E141/RES_hhdet_in_fec!E141)</f>
        <v/>
      </c>
      <c r="F141" s="45" t="str">
        <f>IF(RES_hhdet_in_tes!F141=0,"",RES_hhdet_in_tes!F141/RES_hhdet_in_fec!F141)</f>
        <v/>
      </c>
      <c r="G141" s="45" t="str">
        <f>IF(RES_hhdet_in_tes!G141=0,"",RES_hhdet_in_tes!G141/RES_hhdet_in_fec!G141)</f>
        <v/>
      </c>
      <c r="H141" s="45" t="str">
        <f>IF(RES_hhdet_in_tes!H141=0,"",RES_hhdet_in_tes!H141/RES_hhdet_in_fec!H141)</f>
        <v/>
      </c>
      <c r="I141" s="45" t="str">
        <f>IF(RES_hhdet_in_tes!I141=0,"",RES_hhdet_in_tes!I141/RES_hhdet_in_fec!I141)</f>
        <v/>
      </c>
      <c r="J141" s="45" t="str">
        <f>IF(RES_hhdet_in_tes!J141=0,"",RES_hhdet_in_tes!J141/RES_hhdet_in_fec!J141)</f>
        <v/>
      </c>
      <c r="K141" s="45" t="str">
        <f>IF(RES_hhdet_in_tes!K141=0,"",RES_hhdet_in_tes!K141/RES_hhdet_in_fec!K141)</f>
        <v/>
      </c>
      <c r="L141" s="45" t="str">
        <f>IF(RES_hhdet_in_tes!L141=0,"",RES_hhdet_in_tes!L141/RES_hhdet_in_fec!L141)</f>
        <v/>
      </c>
      <c r="M141" s="45" t="str">
        <f>IF(RES_hhdet_in_tes!M141=0,"",RES_hhdet_in_tes!M141/RES_hhdet_in_fec!M141)</f>
        <v/>
      </c>
      <c r="N141" s="45" t="str">
        <f>IF(RES_hhdet_in_tes!N141=0,"",RES_hhdet_in_tes!N141/RES_hhdet_in_fec!N141)</f>
        <v/>
      </c>
      <c r="O141" s="45" t="str">
        <f>IF(RES_hhdet_in_tes!O141=0,"",RES_hhdet_in_tes!O141/RES_hhdet_in_fec!O141)</f>
        <v/>
      </c>
      <c r="P141" s="45" t="str">
        <f>IF(RES_hhdet_in_tes!P141=0,"",RES_hhdet_in_tes!P141/RES_hhdet_in_fec!P141)</f>
        <v/>
      </c>
      <c r="Q141" s="45" t="str">
        <f>IF(RES_hhdet_in_tes!Q141=0,"",RES_hhdet_in_tes!Q141/RES_hhdet_in_fec!Q141)</f>
        <v/>
      </c>
      <c r="R141" s="45" t="str">
        <f>IF(RES_hhdet_in_tes!R141=0,"",RES_hhdet_in_tes!R141/RES_hhdet_in_fec!R141)</f>
        <v/>
      </c>
      <c r="S141" s="45" t="str">
        <f>IF(RES_hhdet_in_tes!S141=0,"",RES_hhdet_in_tes!S141/RES_hhdet_in_fec!S141)</f>
        <v/>
      </c>
      <c r="T141" s="45" t="str">
        <f>IF(RES_hhdet_in_tes!T141=0,"",RES_hhdet_in_tes!T141/RES_hhdet_in_fec!T141)</f>
        <v/>
      </c>
      <c r="U141" s="45" t="str">
        <f>IF(RES_hhdet_in_tes!U141=0,"",RES_hhdet_in_tes!U141/RES_hhdet_in_fec!U141)</f>
        <v/>
      </c>
      <c r="V141" s="45" t="str">
        <f>IF(RES_hhdet_in_tes!V141=0,"",RES_hhdet_in_tes!V141/RES_hhdet_in_fec!V141)</f>
        <v/>
      </c>
      <c r="W141" s="45" t="str">
        <f>IF(RES_hhdet_in_tes!W141=0,"",RES_hhdet_in_tes!W141/RES_hhdet_in_fec!W141)</f>
        <v/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1.1018854627549173</v>
      </c>
      <c r="D143" s="119">
        <f>IF(RES_hhdet_in_tes!D143=0,"",RES_hhdet_in_tes!D143/RES_hhdet_in_fec!D143)</f>
        <v>1.1276678030113396</v>
      </c>
      <c r="E143" s="119">
        <f>IF(RES_hhdet_in_tes!E143=0,"",RES_hhdet_in_tes!E143/RES_hhdet_in_fec!E143)</f>
        <v>1.2413546985572259</v>
      </c>
      <c r="F143" s="119">
        <f>IF(RES_hhdet_in_tes!F143=0,"",RES_hhdet_in_tes!F143/RES_hhdet_in_fec!F143)</f>
        <v>1.2879020454249024</v>
      </c>
      <c r="G143" s="119">
        <f>IF(RES_hhdet_in_tes!G143=0,"",RES_hhdet_in_tes!G143/RES_hhdet_in_fec!G143)</f>
        <v>1.3644055063988365</v>
      </c>
      <c r="H143" s="119">
        <f>IF(RES_hhdet_in_tes!H143=0,"",RES_hhdet_in_tes!H143/RES_hhdet_in_fec!H143)</f>
        <v>1.4170854311517305</v>
      </c>
      <c r="I143" s="119">
        <f>IF(RES_hhdet_in_tes!I143=0,"",RES_hhdet_in_tes!I143/RES_hhdet_in_fec!I143)</f>
        <v>1.4541533185738504</v>
      </c>
      <c r="J143" s="119">
        <f>IF(RES_hhdet_in_tes!J143=0,"",RES_hhdet_in_tes!J143/RES_hhdet_in_fec!J143)</f>
        <v>1.4894179406507726</v>
      </c>
      <c r="K143" s="119">
        <f>IF(RES_hhdet_in_tes!K143=0,"",RES_hhdet_in_tes!K143/RES_hhdet_in_fec!K143)</f>
        <v>1.5604820947550899</v>
      </c>
      <c r="L143" s="119">
        <f>IF(RES_hhdet_in_tes!L143=0,"",RES_hhdet_in_tes!L143/RES_hhdet_in_fec!L143)</f>
        <v>1.6158630249175863</v>
      </c>
      <c r="M143" s="119">
        <f>IF(RES_hhdet_in_tes!M143=0,"",RES_hhdet_in_tes!M143/RES_hhdet_in_fec!M143)</f>
        <v>1.6028706425629715</v>
      </c>
      <c r="N143" s="119">
        <f>IF(RES_hhdet_in_tes!N143=0,"",RES_hhdet_in_tes!N143/RES_hhdet_in_fec!N143)</f>
        <v>1.6696006366397924</v>
      </c>
      <c r="O143" s="119">
        <f>IF(RES_hhdet_in_tes!O143=0,"",RES_hhdet_in_tes!O143/RES_hhdet_in_fec!O143)</f>
        <v>1.6716834364515418</v>
      </c>
      <c r="P143" s="119">
        <f>IF(RES_hhdet_in_tes!P143=0,"",RES_hhdet_in_tes!P143/RES_hhdet_in_fec!P143)</f>
        <v>1.6308666689352045</v>
      </c>
      <c r="Q143" s="119">
        <f>IF(RES_hhdet_in_tes!Q143=0,"",RES_hhdet_in_tes!Q143/RES_hhdet_in_fec!Q143)</f>
        <v>1.7036309327726986</v>
      </c>
      <c r="R143" s="119">
        <f>IF(RES_hhdet_in_tes!R143=0,"",RES_hhdet_in_tes!R143/RES_hhdet_in_fec!R143)</f>
        <v>1.7830812771550337</v>
      </c>
      <c r="S143" s="119">
        <f>IF(RES_hhdet_in_tes!S143=0,"",RES_hhdet_in_tes!S143/RES_hhdet_in_fec!S143)</f>
        <v>1.8050017690043956</v>
      </c>
      <c r="T143" s="119">
        <f>IF(RES_hhdet_in_tes!T143=0,"",RES_hhdet_in_tes!T143/RES_hhdet_in_fec!T143)</f>
        <v>1.805897976446019</v>
      </c>
      <c r="U143" s="119">
        <f>IF(RES_hhdet_in_tes!U143=0,"",RES_hhdet_in_tes!U143/RES_hhdet_in_fec!U143)</f>
        <v>1.8053806522620088</v>
      </c>
      <c r="V143" s="119">
        <f>IF(RES_hhdet_in_tes!V143=0,"",RES_hhdet_in_tes!V143/RES_hhdet_in_fec!V143)</f>
        <v>1.8197189345416778</v>
      </c>
      <c r="W143" s="119">
        <f>IF(RES_hhdet_in_tes!W143=0,"",RES_hhdet_in_tes!W143/RES_hhdet_in_fec!W143)</f>
        <v>1.8163068400683149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1.4406598881479133</v>
      </c>
      <c r="D144" s="124">
        <f>IF(RES_hhdet_in_tes!D144=0,"",RES_hhdet_in_tes!D144/RES_hhdet_in_fec!D144)</f>
        <v>1.5603479434105234</v>
      </c>
      <c r="E144" s="124">
        <f>IF(RES_hhdet_in_tes!E144=0,"",RES_hhdet_in_tes!E144/RES_hhdet_in_fec!E144)</f>
        <v>1.6834638845243965</v>
      </c>
      <c r="F144" s="124">
        <f>IF(RES_hhdet_in_tes!F144=0,"",RES_hhdet_in_tes!F144/RES_hhdet_in_fec!F144)</f>
        <v>1.8094959373366106</v>
      </c>
      <c r="G144" s="124">
        <f>IF(RES_hhdet_in_tes!G144=0,"",RES_hhdet_in_tes!G144/RES_hhdet_in_fec!G144)</f>
        <v>1.9388692781482908</v>
      </c>
      <c r="H144" s="124">
        <f>IF(RES_hhdet_in_tes!H144=0,"",RES_hhdet_in_tes!H144/RES_hhdet_in_fec!H144)</f>
        <v>2.0715036804882954</v>
      </c>
      <c r="I144" s="124">
        <f>IF(RES_hhdet_in_tes!I144=0,"",RES_hhdet_in_tes!I144/RES_hhdet_in_fec!I144)</f>
        <v>2.2074745450358089</v>
      </c>
      <c r="J144" s="124">
        <f>IF(RES_hhdet_in_tes!J144=0,"",RES_hhdet_in_tes!J144/RES_hhdet_in_fec!J144)</f>
        <v>2.3471561588639411</v>
      </c>
      <c r="K144" s="124">
        <f>IF(RES_hhdet_in_tes!K144=0,"",RES_hhdet_in_tes!K144/RES_hhdet_in_fec!K144)</f>
        <v>2.4908255230560949</v>
      </c>
      <c r="L144" s="124">
        <f>IF(RES_hhdet_in_tes!L144=0,"",RES_hhdet_in_tes!L144/RES_hhdet_in_fec!L144)</f>
        <v>2.6384820462660525</v>
      </c>
      <c r="M144" s="124">
        <f>IF(RES_hhdet_in_tes!M144=0,"",RES_hhdet_in_tes!M144/RES_hhdet_in_fec!M144)</f>
        <v>2.800842027060976</v>
      </c>
      <c r="N144" s="124">
        <f>IF(RES_hhdet_in_tes!N144=0,"",RES_hhdet_in_tes!N144/RES_hhdet_in_fec!N144)</f>
        <v>2.9806277439075268</v>
      </c>
      <c r="O144" s="124">
        <f>IF(RES_hhdet_in_tes!O144=0,"",RES_hhdet_in_tes!O144/RES_hhdet_in_fec!O144)</f>
        <v>3.176022530952161</v>
      </c>
      <c r="P144" s="124">
        <f>IF(RES_hhdet_in_tes!P144=0,"",RES_hhdet_in_tes!P144/RES_hhdet_in_fec!P144)</f>
        <v>3.3721500509658346</v>
      </c>
      <c r="Q144" s="124">
        <f>IF(RES_hhdet_in_tes!Q144=0,"",RES_hhdet_in_tes!Q144/RES_hhdet_in_fec!Q144)</f>
        <v>3.5329230984203464</v>
      </c>
      <c r="R144" s="124">
        <f>IF(RES_hhdet_in_tes!R144=0,"",RES_hhdet_in_tes!R144/RES_hhdet_in_fec!R144)</f>
        <v>3.5942008287406377</v>
      </c>
      <c r="S144" s="124">
        <f>IF(RES_hhdet_in_tes!S144=0,"",RES_hhdet_in_tes!S144/RES_hhdet_in_fec!S144)</f>
        <v>3.6329872269584151</v>
      </c>
      <c r="T144" s="124">
        <f>IF(RES_hhdet_in_tes!T144=0,"",RES_hhdet_in_tes!T144/RES_hhdet_in_fec!T144)</f>
        <v>3.657863502677237</v>
      </c>
      <c r="U144" s="124">
        <f>IF(RES_hhdet_in_tes!U144=0,"",RES_hhdet_in_tes!U144/RES_hhdet_in_fec!U144)</f>
        <v>3.6776616062194134</v>
      </c>
      <c r="V144" s="124">
        <f>IF(RES_hhdet_in_tes!V144=0,"",RES_hhdet_in_tes!V144/RES_hhdet_in_fec!V144)</f>
        <v>3.7015604095423678</v>
      </c>
      <c r="W144" s="124">
        <f>IF(RES_hhdet_in_tes!W144=0,"",RES_hhdet_in_tes!W144/RES_hhdet_in_fec!W144)</f>
        <v>3.7288816294355582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1.4406598881479133</v>
      </c>
      <c r="D145" s="111">
        <f>IF(RES_hhdet_in_tes!D145=0,"",RES_hhdet_in_tes!D145/RES_hhdet_in_fec!D145)</f>
        <v>1.5603479434105234</v>
      </c>
      <c r="E145" s="111">
        <f>IF(RES_hhdet_in_tes!E145=0,"",RES_hhdet_in_tes!E145/RES_hhdet_in_fec!E145)</f>
        <v>1.6834638845243965</v>
      </c>
      <c r="F145" s="111">
        <f>IF(RES_hhdet_in_tes!F145=0,"",RES_hhdet_in_tes!F145/RES_hhdet_in_fec!F145)</f>
        <v>1.8094959373366106</v>
      </c>
      <c r="G145" s="111">
        <f>IF(RES_hhdet_in_tes!G145=0,"",RES_hhdet_in_tes!G145/RES_hhdet_in_fec!G145)</f>
        <v>1.9388692781482908</v>
      </c>
      <c r="H145" s="111">
        <f>IF(RES_hhdet_in_tes!H145=0,"",RES_hhdet_in_tes!H145/RES_hhdet_in_fec!H145)</f>
        <v>2.0715036804882954</v>
      </c>
      <c r="I145" s="111">
        <f>IF(RES_hhdet_in_tes!I145=0,"",RES_hhdet_in_tes!I145/RES_hhdet_in_fec!I145)</f>
        <v>2.2074745450358089</v>
      </c>
      <c r="J145" s="111">
        <f>IF(RES_hhdet_in_tes!J145=0,"",RES_hhdet_in_tes!J145/RES_hhdet_in_fec!J145)</f>
        <v>2.3471561588639411</v>
      </c>
      <c r="K145" s="111">
        <f>IF(RES_hhdet_in_tes!K145=0,"",RES_hhdet_in_tes!K145/RES_hhdet_in_fec!K145)</f>
        <v>2.4908255230560949</v>
      </c>
      <c r="L145" s="111">
        <f>IF(RES_hhdet_in_tes!L145=0,"",RES_hhdet_in_tes!L145/RES_hhdet_in_fec!L145)</f>
        <v>2.6384820462660525</v>
      </c>
      <c r="M145" s="111">
        <f>IF(RES_hhdet_in_tes!M145=0,"",RES_hhdet_in_tes!M145/RES_hhdet_in_fec!M145)</f>
        <v>2.800842027060976</v>
      </c>
      <c r="N145" s="111">
        <f>IF(RES_hhdet_in_tes!N145=0,"",RES_hhdet_in_tes!N145/RES_hhdet_in_fec!N145)</f>
        <v>2.9806277439075268</v>
      </c>
      <c r="O145" s="111">
        <f>IF(RES_hhdet_in_tes!O145=0,"",RES_hhdet_in_tes!O145/RES_hhdet_in_fec!O145)</f>
        <v>3.176022530952161</v>
      </c>
      <c r="P145" s="111">
        <f>IF(RES_hhdet_in_tes!P145=0,"",RES_hhdet_in_tes!P145/RES_hhdet_in_fec!P145)</f>
        <v>3.3721500509658346</v>
      </c>
      <c r="Q145" s="111">
        <f>IF(RES_hhdet_in_tes!Q145=0,"",RES_hhdet_in_tes!Q145/RES_hhdet_in_fec!Q145)</f>
        <v>3.5329230984203464</v>
      </c>
      <c r="R145" s="111">
        <f>IF(RES_hhdet_in_tes!R145=0,"",RES_hhdet_in_tes!R145/RES_hhdet_in_fec!R145)</f>
        <v>3.5942008287406377</v>
      </c>
      <c r="S145" s="111">
        <f>IF(RES_hhdet_in_tes!S145=0,"",RES_hhdet_in_tes!S145/RES_hhdet_in_fec!S145)</f>
        <v>3.6329872269584151</v>
      </c>
      <c r="T145" s="111">
        <f>IF(RES_hhdet_in_tes!T145=0,"",RES_hhdet_in_tes!T145/RES_hhdet_in_fec!T145)</f>
        <v>3.657863502677237</v>
      </c>
      <c r="U145" s="111">
        <f>IF(RES_hhdet_in_tes!U145=0,"",RES_hhdet_in_tes!U145/RES_hhdet_in_fec!U145)</f>
        <v>3.6776616062194134</v>
      </c>
      <c r="V145" s="111">
        <f>IF(RES_hhdet_in_tes!V145=0,"",RES_hhdet_in_tes!V145/RES_hhdet_in_fec!V145)</f>
        <v>3.7015604095423678</v>
      </c>
      <c r="W145" s="111">
        <f>IF(RES_hhdet_in_tes!W145=0,"",RES_hhdet_in_tes!W145/RES_hhdet_in_fec!W145)</f>
        <v>3.7288816294355582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2.1749092952300888</v>
      </c>
      <c r="D146" s="124">
        <f>IF(RES_hhdet_in_tes!D146=0,"",RES_hhdet_in_tes!D146/RES_hhdet_in_fec!D146)</f>
        <v>2.2437958484385896</v>
      </c>
      <c r="E146" s="124">
        <f>IF(RES_hhdet_in_tes!E146=0,"",RES_hhdet_in_tes!E146/RES_hhdet_in_fec!E146)</f>
        <v>2.3134097487889629</v>
      </c>
      <c r="F146" s="124">
        <f>IF(RES_hhdet_in_tes!F146=0,"",RES_hhdet_in_tes!F146/RES_hhdet_in_fec!F146)</f>
        <v>2.3830984124688039</v>
      </c>
      <c r="G146" s="124">
        <f>IF(RES_hhdet_in_tes!G146=0,"",RES_hhdet_in_tes!G146/RES_hhdet_in_fec!G146)</f>
        <v>2.4534492909125314</v>
      </c>
      <c r="H146" s="124">
        <f>IF(RES_hhdet_in_tes!H146=0,"",RES_hhdet_in_tes!H146/RES_hhdet_in_fec!H146)</f>
        <v>2.524386669833945</v>
      </c>
      <c r="I146" s="124">
        <f>IF(RES_hhdet_in_tes!I146=0,"",RES_hhdet_in_tes!I146/RES_hhdet_in_fec!I146)</f>
        <v>2.5960513291249501</v>
      </c>
      <c r="J146" s="124">
        <f>IF(RES_hhdet_in_tes!J146=0,"",RES_hhdet_in_tes!J146/RES_hhdet_in_fec!J146)</f>
        <v>2.6690288494553638</v>
      </c>
      <c r="K146" s="124">
        <f>IF(RES_hhdet_in_tes!K146=0,"",RES_hhdet_in_tes!K146/RES_hhdet_in_fec!K146)</f>
        <v>2.7438115995575814</v>
      </c>
      <c r="L146" s="124">
        <f>IF(RES_hhdet_in_tes!L146=0,"",RES_hhdet_in_tes!L146/RES_hhdet_in_fec!L146)</f>
        <v>2.820521314717559</v>
      </c>
      <c r="M146" s="124">
        <f>IF(RES_hhdet_in_tes!M146=0,"",RES_hhdet_in_tes!M146/RES_hhdet_in_fec!M146)</f>
        <v>2.912143841210534</v>
      </c>
      <c r="N146" s="124">
        <f>IF(RES_hhdet_in_tes!N146=0,"",RES_hhdet_in_tes!N146/RES_hhdet_in_fec!N146)</f>
        <v>3.0229289276417544</v>
      </c>
      <c r="O146" s="124">
        <f>IF(RES_hhdet_in_tes!O146=0,"",RES_hhdet_in_tes!O146/RES_hhdet_in_fec!O146)</f>
        <v>3.1552260382258264</v>
      </c>
      <c r="P146" s="124">
        <f>IF(RES_hhdet_in_tes!P146=0,"",RES_hhdet_in_tes!P146/RES_hhdet_in_fec!P146)</f>
        <v>3.2986994058884784</v>
      </c>
      <c r="Q146" s="124">
        <f>IF(RES_hhdet_in_tes!Q146=0,"",RES_hhdet_in_tes!Q146/RES_hhdet_in_fec!Q146)</f>
        <v>3.4219980631093549</v>
      </c>
      <c r="R146" s="124">
        <f>IF(RES_hhdet_in_tes!R146=0,"",RES_hhdet_in_tes!R146/RES_hhdet_in_fec!R146)</f>
        <v>3.49935048879754</v>
      </c>
      <c r="S146" s="124">
        <f>IF(RES_hhdet_in_tes!S146=0,"",RES_hhdet_in_tes!S146/RES_hhdet_in_fec!S146)</f>
        <v>3.5609192216874197</v>
      </c>
      <c r="T146" s="124">
        <f>IF(RES_hhdet_in_tes!T146=0,"",RES_hhdet_in_tes!T146/RES_hhdet_in_fec!T146)</f>
        <v>3.6123622417630541</v>
      </c>
      <c r="U146" s="124">
        <f>IF(RES_hhdet_in_tes!U146=0,"",RES_hhdet_in_tes!U146/RES_hhdet_in_fec!U146)</f>
        <v>3.6591945118494498</v>
      </c>
      <c r="V146" s="124">
        <f>IF(RES_hhdet_in_tes!V146=0,"",RES_hhdet_in_tes!V146/RES_hhdet_in_fec!V146)</f>
        <v>3.7069451343044535</v>
      </c>
      <c r="W146" s="124">
        <f>IF(RES_hhdet_in_tes!W146=0,"",RES_hhdet_in_tes!W146/RES_hhdet_in_fec!W146)</f>
        <v>3.7536936606955198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2.1749092952300888</v>
      </c>
      <c r="D147" s="111">
        <f>IF(RES_hhdet_in_tes!D147=0,"",RES_hhdet_in_tes!D147/RES_hhdet_in_fec!D147)</f>
        <v>2.2437958484385896</v>
      </c>
      <c r="E147" s="111">
        <f>IF(RES_hhdet_in_tes!E147=0,"",RES_hhdet_in_tes!E147/RES_hhdet_in_fec!E147)</f>
        <v>2.3134097487889629</v>
      </c>
      <c r="F147" s="111">
        <f>IF(RES_hhdet_in_tes!F147=0,"",RES_hhdet_in_tes!F147/RES_hhdet_in_fec!F147)</f>
        <v>2.3830984124688039</v>
      </c>
      <c r="G147" s="111">
        <f>IF(RES_hhdet_in_tes!G147=0,"",RES_hhdet_in_tes!G147/RES_hhdet_in_fec!G147)</f>
        <v>2.4534492909125314</v>
      </c>
      <c r="H147" s="111">
        <f>IF(RES_hhdet_in_tes!H147=0,"",RES_hhdet_in_tes!H147/RES_hhdet_in_fec!H147)</f>
        <v>2.524386669833945</v>
      </c>
      <c r="I147" s="111">
        <f>IF(RES_hhdet_in_tes!I147=0,"",RES_hhdet_in_tes!I147/RES_hhdet_in_fec!I147)</f>
        <v>2.5960513291249501</v>
      </c>
      <c r="J147" s="111">
        <f>IF(RES_hhdet_in_tes!J147=0,"",RES_hhdet_in_tes!J147/RES_hhdet_in_fec!J147)</f>
        <v>2.6690288494553638</v>
      </c>
      <c r="K147" s="111">
        <f>IF(RES_hhdet_in_tes!K147=0,"",RES_hhdet_in_tes!K147/RES_hhdet_in_fec!K147)</f>
        <v>2.7438115995575814</v>
      </c>
      <c r="L147" s="111">
        <f>IF(RES_hhdet_in_tes!L147=0,"",RES_hhdet_in_tes!L147/RES_hhdet_in_fec!L147)</f>
        <v>2.820521314717559</v>
      </c>
      <c r="M147" s="111">
        <f>IF(RES_hhdet_in_tes!M147=0,"",RES_hhdet_in_tes!M147/RES_hhdet_in_fec!M147)</f>
        <v>2.912143841210534</v>
      </c>
      <c r="N147" s="111">
        <f>IF(RES_hhdet_in_tes!N147=0,"",RES_hhdet_in_tes!N147/RES_hhdet_in_fec!N147)</f>
        <v>3.0229289276417544</v>
      </c>
      <c r="O147" s="111">
        <f>IF(RES_hhdet_in_tes!O147=0,"",RES_hhdet_in_tes!O147/RES_hhdet_in_fec!O147)</f>
        <v>3.1552260382258264</v>
      </c>
      <c r="P147" s="111">
        <f>IF(RES_hhdet_in_tes!P147=0,"",RES_hhdet_in_tes!P147/RES_hhdet_in_fec!P147)</f>
        <v>3.2986994058884784</v>
      </c>
      <c r="Q147" s="111">
        <f>IF(RES_hhdet_in_tes!Q147=0,"",RES_hhdet_in_tes!Q147/RES_hhdet_in_fec!Q147)</f>
        <v>3.4219980631093549</v>
      </c>
      <c r="R147" s="111">
        <f>IF(RES_hhdet_in_tes!R147=0,"",RES_hhdet_in_tes!R147/RES_hhdet_in_fec!R147)</f>
        <v>3.49935048879754</v>
      </c>
      <c r="S147" s="111">
        <f>IF(RES_hhdet_in_tes!S147=0,"",RES_hhdet_in_tes!S147/RES_hhdet_in_fec!S147)</f>
        <v>3.5609192216874197</v>
      </c>
      <c r="T147" s="111">
        <f>IF(RES_hhdet_in_tes!T147=0,"",RES_hhdet_in_tes!T147/RES_hhdet_in_fec!T147)</f>
        <v>3.6123622417630541</v>
      </c>
      <c r="U147" s="111">
        <f>IF(RES_hhdet_in_tes!U147=0,"",RES_hhdet_in_tes!U147/RES_hhdet_in_fec!U147)</f>
        <v>3.6591945118494498</v>
      </c>
      <c r="V147" s="111">
        <f>IF(RES_hhdet_in_tes!V147=0,"",RES_hhdet_in_tes!V147/RES_hhdet_in_fec!V147)</f>
        <v>3.7069451343044535</v>
      </c>
      <c r="W147" s="111">
        <f>IF(RES_hhdet_in_tes!W147=0,"",RES_hhdet_in_tes!W147/RES_hhdet_in_fec!W147)</f>
        <v>3.7536936606955198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0.59112033259888008</v>
      </c>
      <c r="D148" s="124">
        <f>IF(RES_hhdet_in_tes!D148=0,"",RES_hhdet_in_tes!D148/RES_hhdet_in_fec!D148)</f>
        <v>0.58263536345939626</v>
      </c>
      <c r="E148" s="124">
        <f>IF(RES_hhdet_in_tes!E148=0,"",RES_hhdet_in_tes!E148/RES_hhdet_in_fec!E148)</f>
        <v>0.57752487846110956</v>
      </c>
      <c r="F148" s="124">
        <f>IF(RES_hhdet_in_tes!F148=0,"",RES_hhdet_in_tes!F148/RES_hhdet_in_fec!F148)</f>
        <v>0.59040906185566211</v>
      </c>
      <c r="G148" s="124">
        <f>IF(RES_hhdet_in_tes!G148=0,"",RES_hhdet_in_tes!G148/RES_hhdet_in_fec!G148)</f>
        <v>0.61058832857552692</v>
      </c>
      <c r="H148" s="124">
        <f>IF(RES_hhdet_in_tes!H148=0,"",RES_hhdet_in_tes!H148/RES_hhdet_in_fec!H148)</f>
        <v>0.61450355588632488</v>
      </c>
      <c r="I148" s="124">
        <f>IF(RES_hhdet_in_tes!I148=0,"",RES_hhdet_in_tes!I148/RES_hhdet_in_fec!I148)</f>
        <v>0.6572812328290506</v>
      </c>
      <c r="J148" s="124">
        <f>IF(RES_hhdet_in_tes!J148=0,"",RES_hhdet_in_tes!J148/RES_hhdet_in_fec!J148)</f>
        <v>0.68037035678536983</v>
      </c>
      <c r="K148" s="124">
        <f>IF(RES_hhdet_in_tes!K148=0,"",RES_hhdet_in_tes!K148/RES_hhdet_in_fec!K148)</f>
        <v>0.66998560989117251</v>
      </c>
      <c r="L148" s="124">
        <f>IF(RES_hhdet_in_tes!L148=0,"",RES_hhdet_in_tes!L148/RES_hhdet_in_fec!L148)</f>
        <v>0.64738100096081563</v>
      </c>
      <c r="M148" s="124">
        <f>IF(RES_hhdet_in_tes!M148=0,"",RES_hhdet_in_tes!M148/RES_hhdet_in_fec!M148)</f>
        <v>0.6351953843435395</v>
      </c>
      <c r="N148" s="124">
        <f>IF(RES_hhdet_in_tes!N148=0,"",RES_hhdet_in_tes!N148/RES_hhdet_in_fec!N148)</f>
        <v>0.67298756720259834</v>
      </c>
      <c r="O148" s="124">
        <f>IF(RES_hhdet_in_tes!O148=0,"",RES_hhdet_in_tes!O148/RES_hhdet_in_fec!O148)</f>
        <v>0.70292866239885554</v>
      </c>
      <c r="P148" s="124">
        <f>IF(RES_hhdet_in_tes!P148=0,"",RES_hhdet_in_tes!P148/RES_hhdet_in_fec!P148)</f>
        <v>0.73486543418017303</v>
      </c>
      <c r="Q148" s="124">
        <f>IF(RES_hhdet_in_tes!Q148=0,"",RES_hhdet_in_tes!Q148/RES_hhdet_in_fec!Q148)</f>
        <v>0.76163439211320239</v>
      </c>
      <c r="R148" s="124">
        <f>IF(RES_hhdet_in_tes!R148=0,"",RES_hhdet_in_tes!R148/RES_hhdet_in_fec!R148)</f>
        <v>0.7799854494973637</v>
      </c>
      <c r="S148" s="124">
        <f>IF(RES_hhdet_in_tes!S148=0,"",RES_hhdet_in_tes!S148/RES_hhdet_in_fec!S148)</f>
        <v>0.78964206813175464</v>
      </c>
      <c r="T148" s="124">
        <f>IF(RES_hhdet_in_tes!T148=0,"",RES_hhdet_in_tes!T148/RES_hhdet_in_fec!T148)</f>
        <v>0.79262662517796634</v>
      </c>
      <c r="U148" s="124">
        <f>IF(RES_hhdet_in_tes!U148=0,"",RES_hhdet_in_tes!U148/RES_hhdet_in_fec!U148)</f>
        <v>0.81047954690879898</v>
      </c>
      <c r="V148" s="124">
        <f>IF(RES_hhdet_in_tes!V148=0,"",RES_hhdet_in_tes!V148/RES_hhdet_in_fec!V148)</f>
        <v>0.82202069897473673</v>
      </c>
      <c r="W148" s="124">
        <f>IF(RES_hhdet_in_tes!W148=0,"",RES_hhdet_in_tes!W148/RES_hhdet_in_fec!W148)</f>
        <v>0.82383263036800236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0.55492374751402462</v>
      </c>
      <c r="D149" s="111">
        <f>IF(RES_hhdet_in_tes!D149=0,"",RES_hhdet_in_tes!D149/RES_hhdet_in_fec!D149)</f>
        <v>0.55680291535197635</v>
      </c>
      <c r="E149" s="111">
        <f>IF(RES_hhdet_in_tes!E149=0,"",RES_hhdet_in_tes!E149/RES_hhdet_in_fec!E149)</f>
        <v>0.55899316801842314</v>
      </c>
      <c r="F149" s="111">
        <f>IF(RES_hhdet_in_tes!F149=0,"",RES_hhdet_in_tes!F149/RES_hhdet_in_fec!F149)</f>
        <v>0.561225841343301</v>
      </c>
      <c r="G149" s="111">
        <f>IF(RES_hhdet_in_tes!G149=0,"",RES_hhdet_in_tes!G149/RES_hhdet_in_fec!G149)</f>
        <v>0.5637450054975105</v>
      </c>
      <c r="H149" s="111">
        <f>IF(RES_hhdet_in_tes!H149=0,"",RES_hhdet_in_tes!H149/RES_hhdet_in_fec!H149)</f>
        <v>0.5665207893993206</v>
      </c>
      <c r="I149" s="111">
        <f>IF(RES_hhdet_in_tes!I149=0,"",RES_hhdet_in_tes!I149/RES_hhdet_in_fec!I149)</f>
        <v>0.56961333194597308</v>
      </c>
      <c r="J149" s="111">
        <f>IF(RES_hhdet_in_tes!J149=0,"",RES_hhdet_in_tes!J149/RES_hhdet_in_fec!J149)</f>
        <v>0.57326900097234601</v>
      </c>
      <c r="K149" s="111">
        <f>IF(RES_hhdet_in_tes!K149=0,"",RES_hhdet_in_tes!K149/RES_hhdet_in_fec!K149)</f>
        <v>0.57769727394053372</v>
      </c>
      <c r="L149" s="111">
        <f>IF(RES_hhdet_in_tes!L149=0,"",RES_hhdet_in_tes!L149/RES_hhdet_in_fec!L149)</f>
        <v>0.58295419465978715</v>
      </c>
      <c r="M149" s="111">
        <f>IF(RES_hhdet_in_tes!M149=0,"",RES_hhdet_in_tes!M149/RES_hhdet_in_fec!M149)</f>
        <v>0.59401073063204235</v>
      </c>
      <c r="N149" s="111">
        <f>IF(RES_hhdet_in_tes!N149=0,"",RES_hhdet_in_tes!N149/RES_hhdet_in_fec!N149)</f>
        <v>0.61244466352551064</v>
      </c>
      <c r="O149" s="111">
        <f>IF(RES_hhdet_in_tes!O149=0,"",RES_hhdet_in_tes!O149/RES_hhdet_in_fec!O149)</f>
        <v>0.63957308342604813</v>
      </c>
      <c r="P149" s="111">
        <f>IF(RES_hhdet_in_tes!P149=0,"",RES_hhdet_in_tes!P149/RES_hhdet_in_fec!P149)</f>
        <v>0.67262783685183003</v>
      </c>
      <c r="Q149" s="111">
        <f>IF(RES_hhdet_in_tes!Q149=0,"",RES_hhdet_in_tes!Q149/RES_hhdet_in_fec!Q149)</f>
        <v>0.70263996496317349</v>
      </c>
      <c r="R149" s="111">
        <f>IF(RES_hhdet_in_tes!R149=0,"",RES_hhdet_in_tes!R149/RES_hhdet_in_fec!R149)</f>
        <v>0.72289447993758371</v>
      </c>
      <c r="S149" s="111">
        <f>IF(RES_hhdet_in_tes!S149=0,"",RES_hhdet_in_tes!S149/RES_hhdet_in_fec!S149)</f>
        <v>0.74241246709476472</v>
      </c>
      <c r="T149" s="111">
        <f>IF(RES_hhdet_in_tes!T149=0,"",RES_hhdet_in_tes!T149/RES_hhdet_in_fec!T149)</f>
        <v>0.76008913470879902</v>
      </c>
      <c r="U149" s="111">
        <f>IF(RES_hhdet_in_tes!U149=0,"",RES_hhdet_in_tes!U149/RES_hhdet_in_fec!U149)</f>
        <v>0.77481969105383119</v>
      </c>
      <c r="V149" s="111">
        <f>IF(RES_hhdet_in_tes!V149=0,"",RES_hhdet_in_tes!V149/RES_hhdet_in_fec!V149)</f>
        <v>0.7854993444039795</v>
      </c>
      <c r="W149" s="111">
        <f>IF(RES_hhdet_in_tes!W149=0,"",RES_hhdet_in_tes!W149/RES_hhdet_in_fec!W149)</f>
        <v>0.79052292651177913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>
        <f>IF(RES_hhdet_in_tes!D150=0,"",RES_hhdet_in_tes!D150/RES_hhdet_in_fec!D150)</f>
        <v>0.9320957076699049</v>
      </c>
      <c r="E150" s="111">
        <f>IF(RES_hhdet_in_tes!E150=0,"",RES_hhdet_in_tes!E150/RES_hhdet_in_fec!E150)</f>
        <v>0.95549440393983565</v>
      </c>
      <c r="F150" s="111">
        <f>IF(RES_hhdet_in_tes!F150=0,"",RES_hhdet_in_tes!F150/RES_hhdet_in_fec!F150)</f>
        <v>0.94218267351414409</v>
      </c>
      <c r="G150" s="111">
        <f>IF(RES_hhdet_in_tes!G150=0,"",RES_hhdet_in_tes!G150/RES_hhdet_in_fec!G150)</f>
        <v>0.94269177461823006</v>
      </c>
      <c r="H150" s="111">
        <f>IF(RES_hhdet_in_tes!H150=0,"",RES_hhdet_in_tes!H150/RES_hhdet_in_fec!H150)</f>
        <v>0.92612142113085705</v>
      </c>
      <c r="I150" s="111">
        <f>IF(RES_hhdet_in_tes!I150=0,"",RES_hhdet_in_tes!I150/RES_hhdet_in_fec!I150)</f>
        <v>0.93675871440708636</v>
      </c>
      <c r="J150" s="111">
        <f>IF(RES_hhdet_in_tes!J150=0,"",RES_hhdet_in_tes!J150/RES_hhdet_in_fec!J150)</f>
        <v>0.9404139362652858</v>
      </c>
      <c r="K150" s="111">
        <f>IF(RES_hhdet_in_tes!K150=0,"",RES_hhdet_in_tes!K150/RES_hhdet_in_fec!K150)</f>
        <v>0.94375055466162183</v>
      </c>
      <c r="L150" s="111">
        <f>IF(RES_hhdet_in_tes!L150=0,"",RES_hhdet_in_tes!L150/RES_hhdet_in_fec!L150)</f>
        <v>0.94647532557627923</v>
      </c>
      <c r="M150" s="111" t="str">
        <f>IF(RES_hhdet_in_tes!M150=0,"",RES_hhdet_in_tes!M150/RES_hhdet_in_fec!M150)</f>
        <v/>
      </c>
      <c r="N150" s="111">
        <f>IF(RES_hhdet_in_tes!N150=0,"",RES_hhdet_in_tes!N150/RES_hhdet_in_fec!N150)</f>
        <v>0.95170210582904669</v>
      </c>
      <c r="O150" s="111">
        <f>IF(RES_hhdet_in_tes!O150=0,"",RES_hhdet_in_tes!O150/RES_hhdet_in_fec!O150)</f>
        <v>0.9691627790229298</v>
      </c>
      <c r="P150" s="111">
        <f>IF(RES_hhdet_in_tes!P150=0,"",RES_hhdet_in_tes!P150/RES_hhdet_in_fec!P150)</f>
        <v>0.95427565662454827</v>
      </c>
      <c r="Q150" s="111">
        <f>IF(RES_hhdet_in_tes!Q150=0,"",RES_hhdet_in_tes!Q150/RES_hhdet_in_fec!Q150)</f>
        <v>0.98577463754968275</v>
      </c>
      <c r="R150" s="111">
        <f>IF(RES_hhdet_in_tes!R150=0,"",RES_hhdet_in_tes!R150/RES_hhdet_in_fec!R150)</f>
        <v>0.98288831606770499</v>
      </c>
      <c r="S150" s="111">
        <f>IF(RES_hhdet_in_tes!S150=0,"",RES_hhdet_in_tes!S150/RES_hhdet_in_fec!S150)</f>
        <v>0.97636620770301197</v>
      </c>
      <c r="T150" s="111">
        <f>IF(RES_hhdet_in_tes!T150=0,"",RES_hhdet_in_tes!T150/RES_hhdet_in_fec!T150)</f>
        <v>0.97610190338084246</v>
      </c>
      <c r="U150" s="111">
        <f>IF(RES_hhdet_in_tes!U150=0,"",RES_hhdet_in_tes!U150/RES_hhdet_in_fec!U150)</f>
        <v>0.97356043980934703</v>
      </c>
      <c r="V150" s="111">
        <f>IF(RES_hhdet_in_tes!V150=0,"",RES_hhdet_in_tes!V150/RES_hhdet_in_fec!V150)</f>
        <v>0.97926805398714034</v>
      </c>
      <c r="W150" s="111">
        <f>IF(RES_hhdet_in_tes!W150=0,"",RES_hhdet_in_tes!W150/RES_hhdet_in_fec!W150)</f>
        <v>0.98265014111119919</v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>
        <f>IF(RES_hhdet_in_tes!D151=0,"",RES_hhdet_in_tes!D151/RES_hhdet_in_fec!D151)</f>
        <v>0.55680291535197635</v>
      </c>
      <c r="E151" s="112">
        <f>IF(RES_hhdet_in_tes!E151=0,"",RES_hhdet_in_tes!E151/RES_hhdet_in_fec!E151)</f>
        <v>0.55899316801842314</v>
      </c>
      <c r="F151" s="112">
        <f>IF(RES_hhdet_in_tes!F151=0,"",RES_hhdet_in_tes!F151/RES_hhdet_in_fec!F151)</f>
        <v>0.561225841343301</v>
      </c>
      <c r="G151" s="112">
        <f>IF(RES_hhdet_in_tes!G151=0,"",RES_hhdet_in_tes!G151/RES_hhdet_in_fec!G151)</f>
        <v>0.5637450054975105</v>
      </c>
      <c r="H151" s="112">
        <f>IF(RES_hhdet_in_tes!H151=0,"",RES_hhdet_in_tes!H151/RES_hhdet_in_fec!H151)</f>
        <v>0.5665207893993206</v>
      </c>
      <c r="I151" s="112">
        <f>IF(RES_hhdet_in_tes!I151=0,"",RES_hhdet_in_tes!I151/RES_hhdet_in_fec!I151)</f>
        <v>0.56961333194597308</v>
      </c>
      <c r="J151" s="112">
        <f>IF(RES_hhdet_in_tes!J151=0,"",RES_hhdet_in_tes!J151/RES_hhdet_in_fec!J151)</f>
        <v>0.57326900097234601</v>
      </c>
      <c r="K151" s="112">
        <f>IF(RES_hhdet_in_tes!K151=0,"",RES_hhdet_in_tes!K151/RES_hhdet_in_fec!K151)</f>
        <v>0.57769727394053372</v>
      </c>
      <c r="L151" s="112">
        <f>IF(RES_hhdet_in_tes!L151=0,"",RES_hhdet_in_tes!L151/RES_hhdet_in_fec!L151)</f>
        <v>0.58295419465978715</v>
      </c>
      <c r="M151" s="112" t="str">
        <f>IF(RES_hhdet_in_tes!M151=0,"",RES_hhdet_in_tes!M151/RES_hhdet_in_fec!M151)</f>
        <v/>
      </c>
      <c r="N151" s="112">
        <f>IF(RES_hhdet_in_tes!N151=0,"",RES_hhdet_in_tes!N151/RES_hhdet_in_fec!N151)</f>
        <v>0.61244466352551064</v>
      </c>
      <c r="O151" s="112">
        <f>IF(RES_hhdet_in_tes!O151=0,"",RES_hhdet_in_tes!O151/RES_hhdet_in_fec!O151)</f>
        <v>0.63957308342604802</v>
      </c>
      <c r="P151" s="112">
        <f>IF(RES_hhdet_in_tes!P151=0,"",RES_hhdet_in_tes!P151/RES_hhdet_in_fec!P151)</f>
        <v>0.67262783685183003</v>
      </c>
      <c r="Q151" s="112">
        <f>IF(RES_hhdet_in_tes!Q151=0,"",RES_hhdet_in_tes!Q151/RES_hhdet_in_fec!Q151)</f>
        <v>0.70263996496317349</v>
      </c>
      <c r="R151" s="112">
        <f>IF(RES_hhdet_in_tes!R151=0,"",RES_hhdet_in_tes!R151/RES_hhdet_in_fec!R151)</f>
        <v>0.72289447993758371</v>
      </c>
      <c r="S151" s="112">
        <f>IF(RES_hhdet_in_tes!S151=0,"",RES_hhdet_in_tes!S151/RES_hhdet_in_fec!S151)</f>
        <v>0.74241246709476472</v>
      </c>
      <c r="T151" s="112">
        <f>IF(RES_hhdet_in_tes!T151=0,"",RES_hhdet_in_tes!T151/RES_hhdet_in_fec!T151)</f>
        <v>0.76008913470879891</v>
      </c>
      <c r="U151" s="112">
        <f>IF(RES_hhdet_in_tes!U151=0,"",RES_hhdet_in_tes!U151/RES_hhdet_in_fec!U151)</f>
        <v>0.77481969105383119</v>
      </c>
      <c r="V151" s="112">
        <f>IF(RES_hhdet_in_tes!V151=0,"",RES_hhdet_in_tes!V151/RES_hhdet_in_fec!V151)</f>
        <v>0.7854993444039795</v>
      </c>
      <c r="W151" s="112">
        <f>IF(RES_hhdet_in_tes!W151=0,"",RES_hhdet_in_tes!W151/RES_hhdet_in_fec!W151)</f>
        <v>0.79052292651177902</v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>
        <f>IF(RES_hhdet_in_tes!D152=0,"",RES_hhdet_in_tes!D152/RES_hhdet_in_fec!D152)</f>
        <v>1</v>
      </c>
      <c r="E152" s="113">
        <f>IF(RES_hhdet_in_tes!E152=0,"",RES_hhdet_in_tes!E152/RES_hhdet_in_fec!E152)</f>
        <v>1</v>
      </c>
      <c r="F152" s="113">
        <f>IF(RES_hhdet_in_tes!F152=0,"",RES_hhdet_in_tes!F152/RES_hhdet_in_fec!F152)</f>
        <v>1</v>
      </c>
      <c r="G152" s="113">
        <f>IF(RES_hhdet_in_tes!G152=0,"",RES_hhdet_in_tes!G152/RES_hhdet_in_fec!G152)</f>
        <v>1</v>
      </c>
      <c r="H152" s="113">
        <f>IF(RES_hhdet_in_tes!H152=0,"",RES_hhdet_in_tes!H152/RES_hhdet_in_fec!H152)</f>
        <v>1</v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>
        <f>IF(RES_hhdet_in_tes!K152=0,"",RES_hhdet_in_tes!K152/RES_hhdet_in_fec!K152)</f>
        <v>1</v>
      </c>
      <c r="L152" s="113">
        <f>IF(RES_hhdet_in_tes!L152=0,"",RES_hhdet_in_tes!L152/RES_hhdet_in_fec!L152)</f>
        <v>1</v>
      </c>
      <c r="M152" s="113" t="str">
        <f>IF(RES_hhdet_in_tes!M152=0,"",RES_hhdet_in_tes!M152/RES_hhdet_in_fec!M152)</f>
        <v/>
      </c>
      <c r="N152" s="113">
        <f>IF(RES_hhdet_in_tes!N152=0,"",RES_hhdet_in_tes!N152/RES_hhdet_in_fec!N152)</f>
        <v>1</v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0.62270547973031354</v>
      </c>
      <c r="D153" s="112">
        <f>IF(RES_hhdet_in_tes!D153=0,"",RES_hhdet_in_tes!D153/RES_hhdet_in_fec!D153)</f>
        <v>0.62423794411855016</v>
      </c>
      <c r="E153" s="112">
        <f>IF(RES_hhdet_in_tes!E153=0,"",RES_hhdet_in_tes!E153/RES_hhdet_in_fec!E153)</f>
        <v>0.625888276690718</v>
      </c>
      <c r="F153" s="112">
        <f>IF(RES_hhdet_in_tes!F153=0,"",RES_hhdet_in_tes!F153/RES_hhdet_in_fec!F153)</f>
        <v>0.62755446221469346</v>
      </c>
      <c r="G153" s="112">
        <f>IF(RES_hhdet_in_tes!G153=0,"",RES_hhdet_in_tes!G153/RES_hhdet_in_fec!G153)</f>
        <v>0.62933014220044081</v>
      </c>
      <c r="H153" s="112">
        <f>IF(RES_hhdet_in_tes!H153=0,"",RES_hhdet_in_tes!H153/RES_hhdet_in_fec!H153)</f>
        <v>0.63120482069370143</v>
      </c>
      <c r="I153" s="112">
        <f>IF(RES_hhdet_in_tes!I153=0,"",RES_hhdet_in_tes!I153/RES_hhdet_in_fec!I153)</f>
        <v>0.63320288605969743</v>
      </c>
      <c r="J153" s="112">
        <f>IF(RES_hhdet_in_tes!J153=0,"",RES_hhdet_in_tes!J153/RES_hhdet_in_fec!J153)</f>
        <v>0.6354219610320152</v>
      </c>
      <c r="K153" s="112">
        <f>IF(RES_hhdet_in_tes!K153=0,"",RES_hhdet_in_tes!K153/RES_hhdet_in_fec!K153)</f>
        <v>0.63794855890618374</v>
      </c>
      <c r="L153" s="112">
        <f>IF(RES_hhdet_in_tes!L153=0,"",RES_hhdet_in_tes!L153/RES_hhdet_in_fec!L153)</f>
        <v>0.64081295823276885</v>
      </c>
      <c r="M153" s="112">
        <f>IF(RES_hhdet_in_tes!M153=0,"",RES_hhdet_in_tes!M153/RES_hhdet_in_fec!M153)</f>
        <v>0.64599993509193865</v>
      </c>
      <c r="N153" s="112">
        <f>IF(RES_hhdet_in_tes!N153=0,"",RES_hhdet_in_tes!N153/RES_hhdet_in_fec!N153)</f>
        <v>0.65438157027361854</v>
      </c>
      <c r="O153" s="112">
        <f>IF(RES_hhdet_in_tes!O153=0,"",RES_hhdet_in_tes!O153/RES_hhdet_in_fec!O153)</f>
        <v>0.6670762056547429</v>
      </c>
      <c r="P153" s="112">
        <f>IF(RES_hhdet_in_tes!P153=0,"",RES_hhdet_in_tes!P153/RES_hhdet_in_fec!P153)</f>
        <v>0.68359029667091931</v>
      </c>
      <c r="Q153" s="112">
        <f>IF(RES_hhdet_in_tes!Q153=0,"",RES_hhdet_in_tes!Q153/RES_hhdet_in_fec!Q153)</f>
        <v>0.69979459162497226</v>
      </c>
      <c r="R153" s="112">
        <f>IF(RES_hhdet_in_tes!R153=0,"",RES_hhdet_in_tes!R153/RES_hhdet_in_fec!R153)</f>
        <v>0.71141073244502273</v>
      </c>
      <c r="S153" s="112">
        <f>IF(RES_hhdet_in_tes!S153=0,"",RES_hhdet_in_tes!S153/RES_hhdet_in_fec!S153)</f>
        <v>0.72291235575720536</v>
      </c>
      <c r="T153" s="112">
        <f>IF(RES_hhdet_in_tes!T153=0,"",RES_hhdet_in_tes!T153/RES_hhdet_in_fec!T153)</f>
        <v>0.73405829388575039</v>
      </c>
      <c r="U153" s="112">
        <f>IF(RES_hhdet_in_tes!U153=0,"",RES_hhdet_in_tes!U153/RES_hhdet_in_fec!U153)</f>
        <v>0.7445284726018363</v>
      </c>
      <c r="V153" s="112">
        <f>IF(RES_hhdet_in_tes!V153=0,"",RES_hhdet_in_tes!V153/RES_hhdet_in_fec!V153)</f>
        <v>0.75383183395305575</v>
      </c>
      <c r="W153" s="112">
        <f>IF(RES_hhdet_in_tes!W153=0,"",RES_hhdet_in_tes!W153/RES_hhdet_in_fec!W153)</f>
        <v>0.76115537789363252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0.88383179299468062</v>
      </c>
      <c r="D154" s="113">
        <f>IF(RES_hhdet_in_tes!D154=0,"",RES_hhdet_in_tes!D154/RES_hhdet_in_fec!D154)</f>
        <v>0.94783929214063822</v>
      </c>
      <c r="E154" s="113">
        <f>IF(RES_hhdet_in_tes!E154=0,"",RES_hhdet_in_tes!E154/RES_hhdet_in_fec!E154)</f>
        <v>0.96663243541689026</v>
      </c>
      <c r="F154" s="113">
        <f>IF(RES_hhdet_in_tes!F154=0,"",RES_hhdet_in_tes!F154/RES_hhdet_in_fec!F154)</f>
        <v>0.95580673704540109</v>
      </c>
      <c r="G154" s="113">
        <f>IF(RES_hhdet_in_tes!G154=0,"",RES_hhdet_in_tes!G154/RES_hhdet_in_fec!G154)</f>
        <v>0.95618907163839717</v>
      </c>
      <c r="H154" s="113">
        <f>IF(RES_hhdet_in_tes!H154=0,"",RES_hhdet_in_tes!H154/RES_hhdet_in_fec!H154)</f>
        <v>0.94215545186369087</v>
      </c>
      <c r="I154" s="113">
        <f>IF(RES_hhdet_in_tes!I154=0,"",RES_hhdet_in_tes!I154/RES_hhdet_in_fec!I154)</f>
        <v>0.95066597759737848</v>
      </c>
      <c r="J154" s="113">
        <f>IF(RES_hhdet_in_tes!J154=0,"",RES_hhdet_in_tes!J154/RES_hhdet_in_fec!J154)</f>
        <v>0.95353876430962392</v>
      </c>
      <c r="K154" s="113">
        <f>IF(RES_hhdet_in_tes!K154=0,"",RES_hhdet_in_tes!K154/RES_hhdet_in_fec!K154)</f>
        <v>0.95619865989433717</v>
      </c>
      <c r="L154" s="113">
        <f>IF(RES_hhdet_in_tes!L154=0,"",RES_hhdet_in_tes!L154/RES_hhdet_in_fec!L154)</f>
        <v>0.95789955549321659</v>
      </c>
      <c r="M154" s="113">
        <f>IF(RES_hhdet_in_tes!M154=0,"",RES_hhdet_in_tes!M154/RES_hhdet_in_fec!M154)</f>
        <v>0.9426371005864741</v>
      </c>
      <c r="N154" s="113">
        <f>IF(RES_hhdet_in_tes!N154=0,"",RES_hhdet_in_tes!N154/RES_hhdet_in_fec!N154)</f>
        <v>0.95937934191720275</v>
      </c>
      <c r="O154" s="113">
        <f>IF(RES_hhdet_in_tes!O154=0,"",RES_hhdet_in_tes!O154/RES_hhdet_in_fec!O154)</f>
        <v>0.97396535073426027</v>
      </c>
      <c r="P154" s="113">
        <f>IF(RES_hhdet_in_tes!P154=0,"",RES_hhdet_in_tes!P154/RES_hhdet_in_fec!P154)</f>
        <v>0.95617690559763735</v>
      </c>
      <c r="Q154" s="113">
        <f>IF(RES_hhdet_in_tes!Q154=0,"",RES_hhdet_in_tes!Q154/RES_hhdet_in_fec!Q154)</f>
        <v>0.98772530270778713</v>
      </c>
      <c r="R154" s="113">
        <f>IF(RES_hhdet_in_tes!R154=0,"",RES_hhdet_in_tes!R154/RES_hhdet_in_fec!R154)</f>
        <v>0.98381613906755905</v>
      </c>
      <c r="S154" s="113">
        <f>IF(RES_hhdet_in_tes!S154=0,"",RES_hhdet_in_tes!S154/RES_hhdet_in_fec!S154)</f>
        <v>0.97458487055467236</v>
      </c>
      <c r="T154" s="113">
        <f>IF(RES_hhdet_in_tes!T154=0,"",RES_hhdet_in_tes!T154/RES_hhdet_in_fec!T154)</f>
        <v>0.97294488089653286</v>
      </c>
      <c r="U154" s="113">
        <f>IF(RES_hhdet_in_tes!U154=0,"",RES_hhdet_in_tes!U154/RES_hhdet_in_fec!U154)</f>
        <v>0.9681190435725775</v>
      </c>
      <c r="V154" s="113">
        <f>IF(RES_hhdet_in_tes!V154=0,"",RES_hhdet_in_tes!V154/RES_hhdet_in_fec!V154)</f>
        <v>0.97476982510315924</v>
      </c>
      <c r="W154" s="113">
        <f>IF(RES_hhdet_in_tes!W154=0,"",RES_hhdet_in_tes!W154/RES_hhdet_in_fec!W154)</f>
        <v>0.98020286959164027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0.62270547973031354</v>
      </c>
      <c r="D155" s="111">
        <f>IF(RES_hhdet_in_tes!D155=0,"",RES_hhdet_in_tes!D155/RES_hhdet_in_fec!D155)</f>
        <v>0.62423794411855016</v>
      </c>
      <c r="E155" s="111">
        <f>IF(RES_hhdet_in_tes!E155=0,"",RES_hhdet_in_tes!E155/RES_hhdet_in_fec!E155)</f>
        <v>0.625888276690718</v>
      </c>
      <c r="F155" s="111">
        <f>IF(RES_hhdet_in_tes!F155=0,"",RES_hhdet_in_tes!F155/RES_hhdet_in_fec!F155)</f>
        <v>0.62755446221469346</v>
      </c>
      <c r="G155" s="111">
        <f>IF(RES_hhdet_in_tes!G155=0,"",RES_hhdet_in_tes!G155/RES_hhdet_in_fec!G155)</f>
        <v>0.62933014220044081</v>
      </c>
      <c r="H155" s="111">
        <f>IF(RES_hhdet_in_tes!H155=0,"",RES_hhdet_in_tes!H155/RES_hhdet_in_fec!H155)</f>
        <v>0.63120482069370143</v>
      </c>
      <c r="I155" s="111">
        <f>IF(RES_hhdet_in_tes!I155=0,"",RES_hhdet_in_tes!I155/RES_hhdet_in_fec!I155)</f>
        <v>0.63320288605969743</v>
      </c>
      <c r="J155" s="111">
        <f>IF(RES_hhdet_in_tes!J155=0,"",RES_hhdet_in_tes!J155/RES_hhdet_in_fec!J155)</f>
        <v>0.6354219610320152</v>
      </c>
      <c r="K155" s="111">
        <f>IF(RES_hhdet_in_tes!K155=0,"",RES_hhdet_in_tes!K155/RES_hhdet_in_fec!K155)</f>
        <v>0.63794855890618374</v>
      </c>
      <c r="L155" s="111">
        <f>IF(RES_hhdet_in_tes!L155=0,"",RES_hhdet_in_tes!L155/RES_hhdet_in_fec!L155)</f>
        <v>0.64081295823276885</v>
      </c>
      <c r="M155" s="111">
        <f>IF(RES_hhdet_in_tes!M155=0,"",RES_hhdet_in_tes!M155/RES_hhdet_in_fec!M155)</f>
        <v>0.64599993509193865</v>
      </c>
      <c r="N155" s="111">
        <f>IF(RES_hhdet_in_tes!N155=0,"",RES_hhdet_in_tes!N155/RES_hhdet_in_fec!N155)</f>
        <v>0.65438157027361854</v>
      </c>
      <c r="O155" s="111">
        <f>IF(RES_hhdet_in_tes!O155=0,"",RES_hhdet_in_tes!O155/RES_hhdet_in_fec!O155)</f>
        <v>0.6670762056547429</v>
      </c>
      <c r="P155" s="111">
        <f>IF(RES_hhdet_in_tes!P155=0,"",RES_hhdet_in_tes!P155/RES_hhdet_in_fec!P155)</f>
        <v>0.68359029667091931</v>
      </c>
      <c r="Q155" s="111">
        <f>IF(RES_hhdet_in_tes!Q155=0,"",RES_hhdet_in_tes!Q155/RES_hhdet_in_fec!Q155)</f>
        <v>0.69979459162497226</v>
      </c>
      <c r="R155" s="111">
        <f>IF(RES_hhdet_in_tes!R155=0,"",RES_hhdet_in_tes!R155/RES_hhdet_in_fec!R155)</f>
        <v>0.71141073244502295</v>
      </c>
      <c r="S155" s="111">
        <f>IF(RES_hhdet_in_tes!S155=0,"",RES_hhdet_in_tes!S155/RES_hhdet_in_fec!S155)</f>
        <v>0.72291235575720536</v>
      </c>
      <c r="T155" s="111">
        <f>IF(RES_hhdet_in_tes!T155=0,"",RES_hhdet_in_tes!T155/RES_hhdet_in_fec!T155)</f>
        <v>0.73405829388575039</v>
      </c>
      <c r="U155" s="111">
        <f>IF(RES_hhdet_in_tes!U155=0,"",RES_hhdet_in_tes!U155/RES_hhdet_in_fec!U155)</f>
        <v>0.74452847260183619</v>
      </c>
      <c r="V155" s="111">
        <f>IF(RES_hhdet_in_tes!V155=0,"",RES_hhdet_in_tes!V155/RES_hhdet_in_fec!V155)</f>
        <v>0.75383183395305597</v>
      </c>
      <c r="W155" s="111">
        <f>IF(RES_hhdet_in_tes!W155=0,"",RES_hhdet_in_tes!W155/RES_hhdet_in_fec!W155)</f>
        <v>0.76115537789363252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0.70068685588829549</v>
      </c>
      <c r="D157" s="124">
        <f>IF(RES_hhdet_in_tes!D157=0,"",RES_hhdet_in_tes!D157/RES_hhdet_in_fec!D157)</f>
        <v>0.68708386858263626</v>
      </c>
      <c r="E157" s="124">
        <f>IF(RES_hhdet_in_tes!E157=0,"",RES_hhdet_in_tes!E157/RES_hhdet_in_fec!E157)</f>
        <v>0.69021475682525191</v>
      </c>
      <c r="F157" s="124">
        <f>IF(RES_hhdet_in_tes!F157=0,"",RES_hhdet_in_tes!F157/RES_hhdet_in_fec!F157)</f>
        <v>0.69057271684040311</v>
      </c>
      <c r="G157" s="124">
        <f>IF(RES_hhdet_in_tes!G157=0,"",RES_hhdet_in_tes!G157/RES_hhdet_in_fec!G157)</f>
        <v>0.69844563700146867</v>
      </c>
      <c r="H157" s="124">
        <f>IF(RES_hhdet_in_tes!H157=0,"",RES_hhdet_in_tes!H157/RES_hhdet_in_fec!H157)</f>
        <v>0.71069713334014184</v>
      </c>
      <c r="I157" s="124">
        <f>IF(RES_hhdet_in_tes!I157=0,"",RES_hhdet_in_tes!I157/RES_hhdet_in_fec!I157)</f>
        <v>0.70956100490876184</v>
      </c>
      <c r="J157" s="124">
        <f>IF(RES_hhdet_in_tes!J157=0,"",RES_hhdet_in_tes!J157/RES_hhdet_in_fec!J157)</f>
        <v>0.71095898889020015</v>
      </c>
      <c r="K157" s="124">
        <f>IF(RES_hhdet_in_tes!K157=0,"",RES_hhdet_in_tes!K157/RES_hhdet_in_fec!K157)</f>
        <v>0.70495713195992349</v>
      </c>
      <c r="L157" s="124">
        <f>IF(RES_hhdet_in_tes!L157=0,"",RES_hhdet_in_tes!L157/RES_hhdet_in_fec!L157)</f>
        <v>0.70470264312078401</v>
      </c>
      <c r="M157" s="124">
        <f>IF(RES_hhdet_in_tes!M157=0,"",RES_hhdet_in_tes!M157/RES_hhdet_in_fec!M157)</f>
        <v>0.703513005650093</v>
      </c>
      <c r="N157" s="124">
        <f>IF(RES_hhdet_in_tes!N157=0,"",RES_hhdet_in_tes!N157/RES_hhdet_in_fec!N157)</f>
        <v>0.71240466112359557</v>
      </c>
      <c r="O157" s="124">
        <f>IF(RES_hhdet_in_tes!O157=0,"",RES_hhdet_in_tes!O157/RES_hhdet_in_fec!O157)</f>
        <v>0.71681016416977283</v>
      </c>
      <c r="P157" s="124">
        <f>IF(RES_hhdet_in_tes!P157=0,"",RES_hhdet_in_tes!P157/RES_hhdet_in_fec!P157)</f>
        <v>0.72581490124494485</v>
      </c>
      <c r="Q157" s="124">
        <f>IF(RES_hhdet_in_tes!Q157=0,"",RES_hhdet_in_tes!Q157/RES_hhdet_in_fec!Q157)</f>
        <v>0.73893780094002204</v>
      </c>
      <c r="R157" s="124">
        <f>IF(RES_hhdet_in_tes!R157=0,"",RES_hhdet_in_tes!R157/RES_hhdet_in_fec!R157)</f>
        <v>0.74048626345490753</v>
      </c>
      <c r="S157" s="124">
        <f>IF(RES_hhdet_in_tes!S157=0,"",RES_hhdet_in_tes!S157/RES_hhdet_in_fec!S157)</f>
        <v>0.74943079089394582</v>
      </c>
      <c r="T157" s="124">
        <f>IF(RES_hhdet_in_tes!T157=0,"",RES_hhdet_in_tes!T157/RES_hhdet_in_fec!T157)</f>
        <v>0.77367321357174379</v>
      </c>
      <c r="U157" s="124">
        <f>IF(RES_hhdet_in_tes!U157=0,"",RES_hhdet_in_tes!U157/RES_hhdet_in_fec!U157)</f>
        <v>0.79786474419454123</v>
      </c>
      <c r="V157" s="124">
        <f>IF(RES_hhdet_in_tes!V157=0,"",RES_hhdet_in_tes!V157/RES_hhdet_in_fec!V157)</f>
        <v>0.81349399849412363</v>
      </c>
      <c r="W157" s="124">
        <f>IF(RES_hhdet_in_tes!W157=0,"",RES_hhdet_in_tes!W157/RES_hhdet_in_fec!W157)</f>
        <v>0.80328157826370339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0.57609277958740213</v>
      </c>
      <c r="D158" s="111">
        <f>IF(RES_hhdet_in_tes!D158=0,"",RES_hhdet_in_tes!D158/RES_hhdet_in_fec!D158)</f>
        <v>0.5771284597424754</v>
      </c>
      <c r="E158" s="111">
        <f>IF(RES_hhdet_in_tes!E158=0,"",RES_hhdet_in_tes!E158/RES_hhdet_in_fec!E158)</f>
        <v>0.57814953365107757</v>
      </c>
      <c r="F158" s="111">
        <f>IF(RES_hhdet_in_tes!F158=0,"",RES_hhdet_in_tes!F158/RES_hhdet_in_fec!F158)</f>
        <v>0.57916861579879741</v>
      </c>
      <c r="G158" s="111">
        <f>IF(RES_hhdet_in_tes!G158=0,"",RES_hhdet_in_tes!G158/RES_hhdet_in_fec!G158)</f>
        <v>0.58017424645264293</v>
      </c>
      <c r="H158" s="111">
        <f>IF(RES_hhdet_in_tes!H158=0,"",RES_hhdet_in_tes!H158/RES_hhdet_in_fec!H158)</f>
        <v>0.58116782813804246</v>
      </c>
      <c r="I158" s="111">
        <f>IF(RES_hhdet_in_tes!I158=0,"",RES_hhdet_in_tes!I158/RES_hhdet_in_fec!I158)</f>
        <v>0.58214653717645148</v>
      </c>
      <c r="J158" s="111">
        <f>IF(RES_hhdet_in_tes!J158=0,"",RES_hhdet_in_tes!J158/RES_hhdet_in_fec!J158)</f>
        <v>0.58309880595354435</v>
      </c>
      <c r="K158" s="111">
        <f>IF(RES_hhdet_in_tes!K158=0,"",RES_hhdet_in_tes!K158/RES_hhdet_in_fec!K158)</f>
        <v>0.58401479895449926</v>
      </c>
      <c r="L158" s="111">
        <f>IF(RES_hhdet_in_tes!L158=0,"",RES_hhdet_in_tes!L158/RES_hhdet_in_fec!L158)</f>
        <v>0.5848918847758654</v>
      </c>
      <c r="M158" s="111">
        <f>IF(RES_hhdet_in_tes!M158=0,"",RES_hhdet_in_tes!M158/RES_hhdet_in_fec!M158)</f>
        <v>0.58536387307159532</v>
      </c>
      <c r="N158" s="111">
        <f>IF(RES_hhdet_in_tes!N158=0,"",RES_hhdet_in_tes!N158/RES_hhdet_in_fec!N158)</f>
        <v>0.58536387307159532</v>
      </c>
      <c r="O158" s="111">
        <f>IF(RES_hhdet_in_tes!O158=0,"",RES_hhdet_in_tes!O158/RES_hhdet_in_fec!O158)</f>
        <v>0.58536387307159532</v>
      </c>
      <c r="P158" s="111">
        <f>IF(RES_hhdet_in_tes!P158=0,"",RES_hhdet_in_tes!P158/RES_hhdet_in_fec!P158)</f>
        <v>0.58536387307159532</v>
      </c>
      <c r="Q158" s="111">
        <f>IF(RES_hhdet_in_tes!Q158=0,"",RES_hhdet_in_tes!Q158/RES_hhdet_in_fec!Q158)</f>
        <v>0.58536387307159532</v>
      </c>
      <c r="R158" s="111">
        <f>IF(RES_hhdet_in_tes!R158=0,"",RES_hhdet_in_tes!R158/RES_hhdet_in_fec!R158)</f>
        <v>0.58834575280914259</v>
      </c>
      <c r="S158" s="111">
        <f>IF(RES_hhdet_in_tes!S158=0,"",RES_hhdet_in_tes!S158/RES_hhdet_in_fec!S158)</f>
        <v>0.59322180179730355</v>
      </c>
      <c r="T158" s="111">
        <f>IF(RES_hhdet_in_tes!T158=0,"",RES_hhdet_in_tes!T158/RES_hhdet_in_fec!T158)</f>
        <v>0.59891052561682034</v>
      </c>
      <c r="U158" s="111">
        <f>IF(RES_hhdet_in_tes!U158=0,"",RES_hhdet_in_tes!U158/RES_hhdet_in_fec!U158)</f>
        <v>0.60480241814417823</v>
      </c>
      <c r="V158" s="111">
        <f>IF(RES_hhdet_in_tes!V158=0,"",RES_hhdet_in_tes!V158/RES_hhdet_in_fec!V158)</f>
        <v>0.61028797325585626</v>
      </c>
      <c r="W158" s="111">
        <f>IF(RES_hhdet_in_tes!W158=0,"",RES_hhdet_in_tes!W158/RES_hhdet_in_fec!W158)</f>
        <v>0.61536719095185188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0.74252275591685801</v>
      </c>
      <c r="D159" s="45">
        <f>IF(RES_hhdet_in_tes!D159=0,"",RES_hhdet_in_tes!D159/RES_hhdet_in_fec!D159)</f>
        <v>0.74407364854826297</v>
      </c>
      <c r="E159" s="45">
        <f>IF(RES_hhdet_in_tes!E159=0,"",RES_hhdet_in_tes!E159/RES_hhdet_in_fec!E159)</f>
        <v>0.7456818894300975</v>
      </c>
      <c r="F159" s="45">
        <f>IF(RES_hhdet_in_tes!F159=0,"",RES_hhdet_in_tes!F159/RES_hhdet_in_fec!F159)</f>
        <v>0.74729795052789971</v>
      </c>
      <c r="G159" s="45">
        <f>IF(RES_hhdet_in_tes!G159=0,"",RES_hhdet_in_tes!G159/RES_hhdet_in_fec!G159)</f>
        <v>0.74896682599117825</v>
      </c>
      <c r="H159" s="45">
        <f>IF(RES_hhdet_in_tes!H159=0,"",RES_hhdet_in_tes!H159/RES_hhdet_in_fec!H159)</f>
        <v>0.75068300910884134</v>
      </c>
      <c r="I159" s="45">
        <f>IF(RES_hhdet_in_tes!I159=0,"",RES_hhdet_in_tes!I159/RES_hhdet_in_fec!I159)</f>
        <v>0.7524575864406422</v>
      </c>
      <c r="J159" s="45">
        <f>IF(RES_hhdet_in_tes!J159=0,"",RES_hhdet_in_tes!J159/RES_hhdet_in_fec!J159)</f>
        <v>0.75433597570868882</v>
      </c>
      <c r="K159" s="45">
        <f>IF(RES_hhdet_in_tes!K159=0,"",RES_hhdet_in_tes!K159/RES_hhdet_in_fec!K159)</f>
        <v>0.75635679392305355</v>
      </c>
      <c r="L159" s="45">
        <f>IF(RES_hhdet_in_tes!L159=0,"",RES_hhdet_in_tes!L159/RES_hhdet_in_fec!L159)</f>
        <v>0.75853037271714807</v>
      </c>
      <c r="M159" s="45">
        <f>IF(RES_hhdet_in_tes!M159=0,"",RES_hhdet_in_tes!M159/RES_hhdet_in_fec!M159)</f>
        <v>0.76148759680790479</v>
      </c>
      <c r="N159" s="45">
        <f>IF(RES_hhdet_in_tes!N159=0,"",RES_hhdet_in_tes!N159/RES_hhdet_in_fec!N159)</f>
        <v>0.7654073558881016</v>
      </c>
      <c r="O159" s="45">
        <f>IF(RES_hhdet_in_tes!O159=0,"",RES_hhdet_in_tes!O159/RES_hhdet_in_fec!O159)</f>
        <v>0.77072461652017688</v>
      </c>
      <c r="P159" s="45">
        <f>IF(RES_hhdet_in_tes!P159=0,"",RES_hhdet_in_tes!P159/RES_hhdet_in_fec!P159)</f>
        <v>0.77766782706853921</v>
      </c>
      <c r="Q159" s="45">
        <f>IF(RES_hhdet_in_tes!Q159=0,"",RES_hhdet_in_tes!Q159/RES_hhdet_in_fec!Q159)</f>
        <v>0.78661670040121956</v>
      </c>
      <c r="R159" s="45">
        <f>IF(RES_hhdet_in_tes!R159=0,"",RES_hhdet_in_tes!R159/RES_hhdet_in_fec!R159)</f>
        <v>0.79879026270052234</v>
      </c>
      <c r="S159" s="45">
        <f>IF(RES_hhdet_in_tes!S159=0,"",RES_hhdet_in_tes!S159/RES_hhdet_in_fec!S159)</f>
        <v>0.81398400706375029</v>
      </c>
      <c r="T159" s="45">
        <f>IF(RES_hhdet_in_tes!T159=0,"",RES_hhdet_in_tes!T159/RES_hhdet_in_fec!T159)</f>
        <v>0.8303197464189489</v>
      </c>
      <c r="U159" s="45">
        <f>IF(RES_hhdet_in_tes!U159=0,"",RES_hhdet_in_tes!U159/RES_hhdet_in_fec!U159)</f>
        <v>0.8459192936942086</v>
      </c>
      <c r="V159" s="45">
        <f>IF(RES_hhdet_in_tes!V159=0,"",RES_hhdet_in_tes!V159/RES_hhdet_in_fec!V159)</f>
        <v>0.85890446181760027</v>
      </c>
      <c r="W159" s="45">
        <f>IF(RES_hhdet_in_tes!W159=0,"",RES_hhdet_in_tes!W159/RES_hhdet_in_fec!W159)</f>
        <v>0.86861550424551737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0.70510516396058154</v>
      </c>
      <c r="D161" s="119">
        <f>IF(RES_hhdet_in_tes!D161=0,"",RES_hhdet_in_tes!D161/RES_hhdet_in_fec!D161)</f>
        <v>0.70026916067149558</v>
      </c>
      <c r="E161" s="119">
        <f>IF(RES_hhdet_in_tes!E161=0,"",RES_hhdet_in_tes!E161/RES_hhdet_in_fec!E161)</f>
        <v>0.74587920226014748</v>
      </c>
      <c r="F161" s="119">
        <f>IF(RES_hhdet_in_tes!F161=0,"",RES_hhdet_in_tes!F161/RES_hhdet_in_fec!F161)</f>
        <v>0.73499895910316171</v>
      </c>
      <c r="G161" s="119">
        <f>IF(RES_hhdet_in_tes!G161=0,"",RES_hhdet_in_tes!G161/RES_hhdet_in_fec!G161)</f>
        <v>0.74685265116811062</v>
      </c>
      <c r="H161" s="119">
        <f>IF(RES_hhdet_in_tes!H161=0,"",RES_hhdet_in_tes!H161/RES_hhdet_in_fec!H161)</f>
        <v>0.74562656413824602</v>
      </c>
      <c r="I161" s="119">
        <f>IF(RES_hhdet_in_tes!I161=0,"",RES_hhdet_in_tes!I161/RES_hhdet_in_fec!I161)</f>
        <v>0.73857297456641979</v>
      </c>
      <c r="J161" s="119">
        <f>IF(RES_hhdet_in_tes!J161=0,"",RES_hhdet_in_tes!J161/RES_hhdet_in_fec!J161)</f>
        <v>0.75473017820301913</v>
      </c>
      <c r="K161" s="119">
        <f>IF(RES_hhdet_in_tes!K161=0,"",RES_hhdet_in_tes!K161/RES_hhdet_in_fec!K161)</f>
        <v>0.78450923596758815</v>
      </c>
      <c r="L161" s="119">
        <f>IF(RES_hhdet_in_tes!L161=0,"",RES_hhdet_in_tes!L161/RES_hhdet_in_fec!L161)</f>
        <v>0.76833237371232221</v>
      </c>
      <c r="M161" s="119">
        <f>IF(RES_hhdet_in_tes!M161=0,"",RES_hhdet_in_tes!M161/RES_hhdet_in_fec!M161)</f>
        <v>0.77239100701352892</v>
      </c>
      <c r="N161" s="119">
        <f>IF(RES_hhdet_in_tes!N161=0,"",RES_hhdet_in_tes!N161/RES_hhdet_in_fec!N161)</f>
        <v>0.78914027340451076</v>
      </c>
      <c r="O161" s="119" t="str">
        <f>IF(RES_hhdet_in_tes!O161=0,"",RES_hhdet_in_tes!O161/RES_hhdet_in_fec!O161)</f>
        <v/>
      </c>
      <c r="P161" s="119">
        <f>IF(RES_hhdet_in_tes!P161=0,"",RES_hhdet_in_tes!P161/RES_hhdet_in_fec!P161)</f>
        <v>0.73416024131584845</v>
      </c>
      <c r="Q161" s="119">
        <f>IF(RES_hhdet_in_tes!Q161=0,"",RES_hhdet_in_tes!Q161/RES_hhdet_in_fec!Q161)</f>
        <v>0.74730631111894408</v>
      </c>
      <c r="R161" s="119">
        <f>IF(RES_hhdet_in_tes!R161=0,"",RES_hhdet_in_tes!R161/RES_hhdet_in_fec!R161)</f>
        <v>0.82941224611102438</v>
      </c>
      <c r="S161" s="119">
        <f>IF(RES_hhdet_in_tes!S161=0,"",RES_hhdet_in_tes!S161/RES_hhdet_in_fec!S161)</f>
        <v>0.84911498003287456</v>
      </c>
      <c r="T161" s="119">
        <f>IF(RES_hhdet_in_tes!T161=0,"",RES_hhdet_in_tes!T161/RES_hhdet_in_fec!T161)</f>
        <v>0.86570167914258789</v>
      </c>
      <c r="U161" s="119">
        <f>IF(RES_hhdet_in_tes!U161=0,"",RES_hhdet_in_tes!U161/RES_hhdet_in_fec!U161)</f>
        <v>0.85562305181259191</v>
      </c>
      <c r="V161" s="119">
        <f>IF(RES_hhdet_in_tes!V161=0,"",RES_hhdet_in_tes!V161/RES_hhdet_in_fec!V161)</f>
        <v>0.87324026041629532</v>
      </c>
      <c r="W161" s="119">
        <f>IF(RES_hhdet_in_tes!W161=0,"",RES_hhdet_in_tes!W161/RES_hhdet_in_fec!W161)</f>
        <v>0.89461060244934576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0.67964380273230007</v>
      </c>
      <c r="D162" s="124">
        <f>IF(RES_hhdet_in_tes!D162=0,"",RES_hhdet_in_tes!D162/RES_hhdet_in_fec!D162)</f>
        <v>0.68289767243760524</v>
      </c>
      <c r="E162" s="124">
        <f>IF(RES_hhdet_in_tes!E162=0,"",RES_hhdet_in_tes!E162/RES_hhdet_in_fec!E162)</f>
        <v>0.68623502216382826</v>
      </c>
      <c r="F162" s="124">
        <f>IF(RES_hhdet_in_tes!F162=0,"",RES_hhdet_in_tes!F162/RES_hhdet_in_fec!F162)</f>
        <v>0.68958364695219843</v>
      </c>
      <c r="G162" s="124">
        <f>IF(RES_hhdet_in_tes!G162=0,"",RES_hhdet_in_tes!G162/RES_hhdet_in_fec!G162)</f>
        <v>0.69300909992226556</v>
      </c>
      <c r="H162" s="124">
        <f>IF(RES_hhdet_in_tes!H162=0,"",RES_hhdet_in_tes!H162/RES_hhdet_in_fec!H162)</f>
        <v>0.69650331168287249</v>
      </c>
      <c r="I162" s="124">
        <f>IF(RES_hhdet_in_tes!I162=0,"",RES_hhdet_in_tes!I162/RES_hhdet_in_fec!I162)</f>
        <v>0.70008236758033882</v>
      </c>
      <c r="J162" s="124">
        <f>IF(RES_hhdet_in_tes!J162=0,"",RES_hhdet_in_tes!J162/RES_hhdet_in_fec!J162)</f>
        <v>0.7038122745143166</v>
      </c>
      <c r="K162" s="124">
        <f>IF(RES_hhdet_in_tes!K162=0,"",RES_hhdet_in_tes!K162/RES_hhdet_in_fec!K162)</f>
        <v>0.70774896275651256</v>
      </c>
      <c r="L162" s="124">
        <f>IF(RES_hhdet_in_tes!L162=0,"",RES_hhdet_in_tes!L162/RES_hhdet_in_fec!L162)</f>
        <v>0.71190700010878261</v>
      </c>
      <c r="M162" s="124">
        <f>IF(RES_hhdet_in_tes!M162=0,"",RES_hhdet_in_tes!M162/RES_hhdet_in_fec!M162)</f>
        <v>0.71743551155578811</v>
      </c>
      <c r="N162" s="124">
        <f>IF(RES_hhdet_in_tes!N162=0,"",RES_hhdet_in_tes!N162/RES_hhdet_in_fec!N162)</f>
        <v>0.72467554283318525</v>
      </c>
      <c r="O162" s="124" t="str">
        <f>IF(RES_hhdet_in_tes!O162=0,"",RES_hhdet_in_tes!O162/RES_hhdet_in_fec!O162)</f>
        <v/>
      </c>
      <c r="P162" s="124">
        <f>IF(RES_hhdet_in_tes!P162=0,"",RES_hhdet_in_tes!P162/RES_hhdet_in_fec!P162)</f>
        <v>0.74532099152908271</v>
      </c>
      <c r="Q162" s="124">
        <f>IF(RES_hhdet_in_tes!Q162=0,"",RES_hhdet_in_tes!Q162/RES_hhdet_in_fec!Q162)</f>
        <v>0.7572745163211303</v>
      </c>
      <c r="R162" s="124">
        <f>IF(RES_hhdet_in_tes!R162=0,"",RES_hhdet_in_tes!R162/RES_hhdet_in_fec!R162)</f>
        <v>0.77012130086144592</v>
      </c>
      <c r="S162" s="124">
        <f>IF(RES_hhdet_in_tes!S162=0,"",RES_hhdet_in_tes!S162/RES_hhdet_in_fec!S162)</f>
        <v>0.78508160106763381</v>
      </c>
      <c r="T162" s="124">
        <f>IF(RES_hhdet_in_tes!T162=0,"",RES_hhdet_in_tes!T162/RES_hhdet_in_fec!T162)</f>
        <v>0.80021888587986845</v>
      </c>
      <c r="U162" s="124">
        <f>IF(RES_hhdet_in_tes!U162=0,"",RES_hhdet_in_tes!U162/RES_hhdet_in_fec!U162)</f>
        <v>0.81360221343950156</v>
      </c>
      <c r="V162" s="124">
        <f>IF(RES_hhdet_in_tes!V162=0,"",RES_hhdet_in_tes!V162/RES_hhdet_in_fec!V162)</f>
        <v>0.82329509865622019</v>
      </c>
      <c r="W162" s="124">
        <f>IF(RES_hhdet_in_tes!W162=0,"",RES_hhdet_in_tes!W162/RES_hhdet_in_fec!W162)</f>
        <v>0.82816438278831372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0.67964380273230007</v>
      </c>
      <c r="D163" s="45">
        <f>IF(RES_hhdet_in_tes!D163=0,"",RES_hhdet_in_tes!D163/RES_hhdet_in_fec!D163)</f>
        <v>0.68289767243760524</v>
      </c>
      <c r="E163" s="45">
        <f>IF(RES_hhdet_in_tes!E163=0,"",RES_hhdet_in_tes!E163/RES_hhdet_in_fec!E163)</f>
        <v>0.68623502216382826</v>
      </c>
      <c r="F163" s="45">
        <f>IF(RES_hhdet_in_tes!F163=0,"",RES_hhdet_in_tes!F163/RES_hhdet_in_fec!F163)</f>
        <v>0.68958364695219843</v>
      </c>
      <c r="G163" s="45">
        <f>IF(RES_hhdet_in_tes!G163=0,"",RES_hhdet_in_tes!G163/RES_hhdet_in_fec!G163)</f>
        <v>0.69300909992226556</v>
      </c>
      <c r="H163" s="45">
        <f>IF(RES_hhdet_in_tes!H163=0,"",RES_hhdet_in_tes!H163/RES_hhdet_in_fec!H163)</f>
        <v>0.69650331168287249</v>
      </c>
      <c r="I163" s="45">
        <f>IF(RES_hhdet_in_tes!I163=0,"",RES_hhdet_in_tes!I163/RES_hhdet_in_fec!I163)</f>
        <v>0.70008236758033882</v>
      </c>
      <c r="J163" s="45">
        <f>IF(RES_hhdet_in_tes!J163=0,"",RES_hhdet_in_tes!J163/RES_hhdet_in_fec!J163)</f>
        <v>0.7038122745143166</v>
      </c>
      <c r="K163" s="45">
        <f>IF(RES_hhdet_in_tes!K163=0,"",RES_hhdet_in_tes!K163/RES_hhdet_in_fec!K163)</f>
        <v>0.70774896275651256</v>
      </c>
      <c r="L163" s="45">
        <f>IF(RES_hhdet_in_tes!L163=0,"",RES_hhdet_in_tes!L163/RES_hhdet_in_fec!L163)</f>
        <v>0.71190700010878261</v>
      </c>
      <c r="M163" s="45">
        <f>IF(RES_hhdet_in_tes!M163=0,"",RES_hhdet_in_tes!M163/RES_hhdet_in_fec!M163)</f>
        <v>0.71743551155578811</v>
      </c>
      <c r="N163" s="45">
        <f>IF(RES_hhdet_in_tes!N163=0,"",RES_hhdet_in_tes!N163/RES_hhdet_in_fec!N163)</f>
        <v>0.72467554283318525</v>
      </c>
      <c r="O163" s="45" t="str">
        <f>IF(RES_hhdet_in_tes!O163=0,"",RES_hhdet_in_tes!O163/RES_hhdet_in_fec!O163)</f>
        <v/>
      </c>
      <c r="P163" s="45">
        <f>IF(RES_hhdet_in_tes!P163=0,"",RES_hhdet_in_tes!P163/RES_hhdet_in_fec!P163)</f>
        <v>0.74532099152908271</v>
      </c>
      <c r="Q163" s="45">
        <f>IF(RES_hhdet_in_tes!Q163=0,"",RES_hhdet_in_tes!Q163/RES_hhdet_in_fec!Q163)</f>
        <v>0.7572745163211303</v>
      </c>
      <c r="R163" s="45">
        <f>IF(RES_hhdet_in_tes!R163=0,"",RES_hhdet_in_tes!R163/RES_hhdet_in_fec!R163)</f>
        <v>0.77012130086144592</v>
      </c>
      <c r="S163" s="45">
        <f>IF(RES_hhdet_in_tes!S163=0,"",RES_hhdet_in_tes!S163/RES_hhdet_in_fec!S163)</f>
        <v>0.78508160106763381</v>
      </c>
      <c r="T163" s="45">
        <f>IF(RES_hhdet_in_tes!T163=0,"",RES_hhdet_in_tes!T163/RES_hhdet_in_fec!T163)</f>
        <v>0.80021888587986845</v>
      </c>
      <c r="U163" s="45">
        <f>IF(RES_hhdet_in_tes!U163=0,"",RES_hhdet_in_tes!U163/RES_hhdet_in_fec!U163)</f>
        <v>0.81360221343950156</v>
      </c>
      <c r="V163" s="45">
        <f>IF(RES_hhdet_in_tes!V163=0,"",RES_hhdet_in_tes!V163/RES_hhdet_in_fec!V163)</f>
        <v>0.82329509865622019</v>
      </c>
      <c r="W163" s="45">
        <f>IF(RES_hhdet_in_tes!W163=0,"",RES_hhdet_in_tes!W163/RES_hhdet_in_fec!W163)</f>
        <v>0.82816438278831372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2.1749092952300888</v>
      </c>
      <c r="D164" s="124">
        <f>IF(RES_hhdet_in_tes!D164=0,"",RES_hhdet_in_tes!D164/RES_hhdet_in_fec!D164)</f>
        <v>2.2437958484385896</v>
      </c>
      <c r="E164" s="124">
        <f>IF(RES_hhdet_in_tes!E164=0,"",RES_hhdet_in_tes!E164/RES_hhdet_in_fec!E164)</f>
        <v>2.3134097487889629</v>
      </c>
      <c r="F164" s="124">
        <f>IF(RES_hhdet_in_tes!F164=0,"",RES_hhdet_in_tes!F164/RES_hhdet_in_fec!F164)</f>
        <v>2.3830984124688039</v>
      </c>
      <c r="G164" s="124">
        <f>IF(RES_hhdet_in_tes!G164=0,"",RES_hhdet_in_tes!G164/RES_hhdet_in_fec!G164)</f>
        <v>2.4534492909125314</v>
      </c>
      <c r="H164" s="124">
        <f>IF(RES_hhdet_in_tes!H164=0,"",RES_hhdet_in_tes!H164/RES_hhdet_in_fec!H164)</f>
        <v>2.524386669833945</v>
      </c>
      <c r="I164" s="124">
        <f>IF(RES_hhdet_in_tes!I164=0,"",RES_hhdet_in_tes!I164/RES_hhdet_in_fec!I164)</f>
        <v>2.5960513291249505</v>
      </c>
      <c r="J164" s="124">
        <f>IF(RES_hhdet_in_tes!J164=0,"",RES_hhdet_in_tes!J164/RES_hhdet_in_fec!J164)</f>
        <v>2.6690288494553638</v>
      </c>
      <c r="K164" s="124">
        <f>IF(RES_hhdet_in_tes!K164=0,"",RES_hhdet_in_tes!K164/RES_hhdet_in_fec!K164)</f>
        <v>2.7438115995575814</v>
      </c>
      <c r="L164" s="124">
        <f>IF(RES_hhdet_in_tes!L164=0,"",RES_hhdet_in_tes!L164/RES_hhdet_in_fec!L164)</f>
        <v>2.820521314717559</v>
      </c>
      <c r="M164" s="124">
        <f>IF(RES_hhdet_in_tes!M164=0,"",RES_hhdet_in_tes!M164/RES_hhdet_in_fec!M164)</f>
        <v>2.912143841210534</v>
      </c>
      <c r="N164" s="124">
        <f>IF(RES_hhdet_in_tes!N164=0,"",RES_hhdet_in_tes!N164/RES_hhdet_in_fec!N164)</f>
        <v>3.0229289276417544</v>
      </c>
      <c r="O164" s="124" t="str">
        <f>IF(RES_hhdet_in_tes!O164=0,"",RES_hhdet_in_tes!O164/RES_hhdet_in_fec!O164)</f>
        <v/>
      </c>
      <c r="P164" s="124" t="str">
        <f>IF(RES_hhdet_in_tes!P164=0,"",RES_hhdet_in_tes!P164/RES_hhdet_in_fec!P164)</f>
        <v/>
      </c>
      <c r="Q164" s="124" t="str">
        <f>IF(RES_hhdet_in_tes!Q164=0,"",RES_hhdet_in_tes!Q164/RES_hhdet_in_fec!Q164)</f>
        <v/>
      </c>
      <c r="R164" s="124">
        <f>IF(RES_hhdet_in_tes!R164=0,"",RES_hhdet_in_tes!R164/RES_hhdet_in_fec!R164)</f>
        <v>3.49935048879754</v>
      </c>
      <c r="S164" s="124">
        <f>IF(RES_hhdet_in_tes!S164=0,"",RES_hhdet_in_tes!S164/RES_hhdet_in_fec!S164)</f>
        <v>3.5609192216874201</v>
      </c>
      <c r="T164" s="124">
        <f>IF(RES_hhdet_in_tes!T164=0,"",RES_hhdet_in_tes!T164/RES_hhdet_in_fec!T164)</f>
        <v>3.6123622417630541</v>
      </c>
      <c r="U164" s="124">
        <f>IF(RES_hhdet_in_tes!U164=0,"",RES_hhdet_in_tes!U164/RES_hhdet_in_fec!U164)</f>
        <v>3.6591945118494498</v>
      </c>
      <c r="V164" s="124">
        <f>IF(RES_hhdet_in_tes!V164=0,"",RES_hhdet_in_tes!V164/RES_hhdet_in_fec!V164)</f>
        <v>3.7069451343044535</v>
      </c>
      <c r="W164" s="124">
        <f>IF(RES_hhdet_in_tes!W164=0,"",RES_hhdet_in_tes!W164/RES_hhdet_in_fec!W164)</f>
        <v>3.7536936606955198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2.1749092952300888</v>
      </c>
      <c r="D165" s="111">
        <f>IF(RES_hhdet_in_tes!D165=0,"",RES_hhdet_in_tes!D165/RES_hhdet_in_fec!D165)</f>
        <v>2.2437958484385896</v>
      </c>
      <c r="E165" s="111">
        <f>IF(RES_hhdet_in_tes!E165=0,"",RES_hhdet_in_tes!E165/RES_hhdet_in_fec!E165)</f>
        <v>2.3134097487889629</v>
      </c>
      <c r="F165" s="111">
        <f>IF(RES_hhdet_in_tes!F165=0,"",RES_hhdet_in_tes!F165/RES_hhdet_in_fec!F165)</f>
        <v>2.3830984124688039</v>
      </c>
      <c r="G165" s="111">
        <f>IF(RES_hhdet_in_tes!G165=0,"",RES_hhdet_in_tes!G165/RES_hhdet_in_fec!G165)</f>
        <v>2.4534492909125314</v>
      </c>
      <c r="H165" s="111">
        <f>IF(RES_hhdet_in_tes!H165=0,"",RES_hhdet_in_tes!H165/RES_hhdet_in_fec!H165)</f>
        <v>2.524386669833945</v>
      </c>
      <c r="I165" s="111">
        <f>IF(RES_hhdet_in_tes!I165=0,"",RES_hhdet_in_tes!I165/RES_hhdet_in_fec!I165)</f>
        <v>2.5960513291249505</v>
      </c>
      <c r="J165" s="111">
        <f>IF(RES_hhdet_in_tes!J165=0,"",RES_hhdet_in_tes!J165/RES_hhdet_in_fec!J165)</f>
        <v>2.6690288494553638</v>
      </c>
      <c r="K165" s="111">
        <f>IF(RES_hhdet_in_tes!K165=0,"",RES_hhdet_in_tes!K165/RES_hhdet_in_fec!K165)</f>
        <v>2.7438115995575814</v>
      </c>
      <c r="L165" s="111">
        <f>IF(RES_hhdet_in_tes!L165=0,"",RES_hhdet_in_tes!L165/RES_hhdet_in_fec!L165)</f>
        <v>2.820521314717559</v>
      </c>
      <c r="M165" s="111">
        <f>IF(RES_hhdet_in_tes!M165=0,"",RES_hhdet_in_tes!M165/RES_hhdet_in_fec!M165)</f>
        <v>2.912143841210534</v>
      </c>
      <c r="N165" s="111">
        <f>IF(RES_hhdet_in_tes!N165=0,"",RES_hhdet_in_tes!N165/RES_hhdet_in_fec!N165)</f>
        <v>3.0229289276417544</v>
      </c>
      <c r="O165" s="111" t="str">
        <f>IF(RES_hhdet_in_tes!O165=0,"",RES_hhdet_in_tes!O165/RES_hhdet_in_fec!O165)</f>
        <v/>
      </c>
      <c r="P165" s="111" t="str">
        <f>IF(RES_hhdet_in_tes!P165=0,"",RES_hhdet_in_tes!P165/RES_hhdet_in_fec!P165)</f>
        <v/>
      </c>
      <c r="Q165" s="111" t="str">
        <f>IF(RES_hhdet_in_tes!Q165=0,"",RES_hhdet_in_tes!Q165/RES_hhdet_in_fec!Q165)</f>
        <v/>
      </c>
      <c r="R165" s="111">
        <f>IF(RES_hhdet_in_tes!R165=0,"",RES_hhdet_in_tes!R165/RES_hhdet_in_fec!R165)</f>
        <v>3.49935048879754</v>
      </c>
      <c r="S165" s="111">
        <f>IF(RES_hhdet_in_tes!S165=0,"",RES_hhdet_in_tes!S165/RES_hhdet_in_fec!S165)</f>
        <v>3.5609192216874201</v>
      </c>
      <c r="T165" s="111">
        <f>IF(RES_hhdet_in_tes!T165=0,"",RES_hhdet_in_tes!T165/RES_hhdet_in_fec!T165)</f>
        <v>3.6123622417630541</v>
      </c>
      <c r="U165" s="111">
        <f>IF(RES_hhdet_in_tes!U165=0,"",RES_hhdet_in_tes!U165/RES_hhdet_in_fec!U165)</f>
        <v>3.6591945118494498</v>
      </c>
      <c r="V165" s="111">
        <f>IF(RES_hhdet_in_tes!V165=0,"",RES_hhdet_in_tes!V165/RES_hhdet_in_fec!V165)</f>
        <v>3.7069451343044535</v>
      </c>
      <c r="W165" s="111">
        <f>IF(RES_hhdet_in_tes!W165=0,"",RES_hhdet_in_tes!W165/RES_hhdet_in_fec!W165)</f>
        <v>3.7536936606955198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0.5911164462802424</v>
      </c>
      <c r="D166" s="124">
        <f>IF(RES_hhdet_in_tes!D166=0,"",RES_hhdet_in_tes!D166/RES_hhdet_in_fec!D166)</f>
        <v>0.58263194645532113</v>
      </c>
      <c r="E166" s="124">
        <f>IF(RES_hhdet_in_tes!E166=0,"",RES_hhdet_in_tes!E166/RES_hhdet_in_fec!E166)</f>
        <v>0.57752306556745947</v>
      </c>
      <c r="F166" s="124">
        <f>IF(RES_hhdet_in_tes!F166=0,"",RES_hhdet_in_tes!F166/RES_hhdet_in_fec!F166)</f>
        <v>0.59040785362264336</v>
      </c>
      <c r="G166" s="124">
        <f>IF(RES_hhdet_in_tes!G166=0,"",RES_hhdet_in_tes!G166/RES_hhdet_in_fec!G166)</f>
        <v>0.61058149260047145</v>
      </c>
      <c r="H166" s="124">
        <f>IF(RES_hhdet_in_tes!H166=0,"",RES_hhdet_in_tes!H166/RES_hhdet_in_fec!H166)</f>
        <v>0.61450165565871095</v>
      </c>
      <c r="I166" s="124">
        <f>IF(RES_hhdet_in_tes!I166=0,"",RES_hhdet_in_tes!I166/RES_hhdet_in_fec!I166)</f>
        <v>0.65728143483794665</v>
      </c>
      <c r="J166" s="124">
        <f>IF(RES_hhdet_in_tes!J166=0,"",RES_hhdet_in_tes!J166/RES_hhdet_in_fec!J166)</f>
        <v>0.68035891810670279</v>
      </c>
      <c r="K166" s="124">
        <f>IF(RES_hhdet_in_tes!K166=0,"",RES_hhdet_in_tes!K166/RES_hhdet_in_fec!K166)</f>
        <v>0.66997556432731142</v>
      </c>
      <c r="L166" s="124">
        <f>IF(RES_hhdet_in_tes!L166=0,"",RES_hhdet_in_tes!L166/RES_hhdet_in_fec!L166)</f>
        <v>0.64737023894874657</v>
      </c>
      <c r="M166" s="124">
        <f>IF(RES_hhdet_in_tes!M166=0,"",RES_hhdet_in_tes!M166/RES_hhdet_in_fec!M166)</f>
        <v>0.63520405253805146</v>
      </c>
      <c r="N166" s="124">
        <f>IF(RES_hhdet_in_tes!N166=0,"",RES_hhdet_in_tes!N166/RES_hhdet_in_fec!N166)</f>
        <v>0.67299165285313256</v>
      </c>
      <c r="O166" s="124" t="str">
        <f>IF(RES_hhdet_in_tes!O166=0,"",RES_hhdet_in_tes!O166/RES_hhdet_in_fec!O166)</f>
        <v/>
      </c>
      <c r="P166" s="124">
        <f>IF(RES_hhdet_in_tes!P166=0,"",RES_hhdet_in_tes!P166/RES_hhdet_in_fec!P166)</f>
        <v>0.67262783685182992</v>
      </c>
      <c r="Q166" s="124">
        <f>IF(RES_hhdet_in_tes!Q166=0,"",RES_hhdet_in_tes!Q166/RES_hhdet_in_fec!Q166)</f>
        <v>0.69979459162497226</v>
      </c>
      <c r="R166" s="124">
        <f>IF(RES_hhdet_in_tes!R166=0,"",RES_hhdet_in_tes!R166/RES_hhdet_in_fec!R166)</f>
        <v>0.77998647060389259</v>
      </c>
      <c r="S166" s="124">
        <f>IF(RES_hhdet_in_tes!S166=0,"",RES_hhdet_in_tes!S166/RES_hhdet_in_fec!S166)</f>
        <v>0.78964371656339383</v>
      </c>
      <c r="T166" s="124">
        <f>IF(RES_hhdet_in_tes!T166=0,"",RES_hhdet_in_tes!T166/RES_hhdet_in_fec!T166)</f>
        <v>0.79262787766831144</v>
      </c>
      <c r="U166" s="124">
        <f>IF(RES_hhdet_in_tes!U166=0,"",RES_hhdet_in_tes!U166/RES_hhdet_in_fec!U166)</f>
        <v>0.81048000772268958</v>
      </c>
      <c r="V166" s="124">
        <f>IF(RES_hhdet_in_tes!V166=0,"",RES_hhdet_in_tes!V166/RES_hhdet_in_fec!V166)</f>
        <v>0.82202300762455305</v>
      </c>
      <c r="W166" s="124">
        <f>IF(RES_hhdet_in_tes!W166=0,"",RES_hhdet_in_tes!W166/RES_hhdet_in_fec!W166)</f>
        <v>0.82383024569800567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0.55492374751402462</v>
      </c>
      <c r="D167" s="111">
        <f>IF(RES_hhdet_in_tes!D167=0,"",RES_hhdet_in_tes!D167/RES_hhdet_in_fec!D167)</f>
        <v>0.55680291535197635</v>
      </c>
      <c r="E167" s="111">
        <f>IF(RES_hhdet_in_tes!E167=0,"",RES_hhdet_in_tes!E167/RES_hhdet_in_fec!E167)</f>
        <v>0.55899316801842314</v>
      </c>
      <c r="F167" s="111">
        <f>IF(RES_hhdet_in_tes!F167=0,"",RES_hhdet_in_tes!F167/RES_hhdet_in_fec!F167)</f>
        <v>0.561225841343301</v>
      </c>
      <c r="G167" s="111">
        <f>IF(RES_hhdet_in_tes!G167=0,"",RES_hhdet_in_tes!G167/RES_hhdet_in_fec!G167)</f>
        <v>0.5637450054975105</v>
      </c>
      <c r="H167" s="111">
        <f>IF(RES_hhdet_in_tes!H167=0,"",RES_hhdet_in_tes!H167/RES_hhdet_in_fec!H167)</f>
        <v>0.5665207893993206</v>
      </c>
      <c r="I167" s="111">
        <f>IF(RES_hhdet_in_tes!I167=0,"",RES_hhdet_in_tes!I167/RES_hhdet_in_fec!I167)</f>
        <v>0.56961333194597308</v>
      </c>
      <c r="J167" s="111">
        <f>IF(RES_hhdet_in_tes!J167=0,"",RES_hhdet_in_tes!J167/RES_hhdet_in_fec!J167)</f>
        <v>0.57326900097234601</v>
      </c>
      <c r="K167" s="111">
        <f>IF(RES_hhdet_in_tes!K167=0,"",RES_hhdet_in_tes!K167/RES_hhdet_in_fec!K167)</f>
        <v>0.57769727394053372</v>
      </c>
      <c r="L167" s="111">
        <f>IF(RES_hhdet_in_tes!L167=0,"",RES_hhdet_in_tes!L167/RES_hhdet_in_fec!L167)</f>
        <v>0.58295419465978715</v>
      </c>
      <c r="M167" s="111">
        <f>IF(RES_hhdet_in_tes!M167=0,"",RES_hhdet_in_tes!M167/RES_hhdet_in_fec!M167)</f>
        <v>0.59401073063204235</v>
      </c>
      <c r="N167" s="111">
        <f>IF(RES_hhdet_in_tes!N167=0,"",RES_hhdet_in_tes!N167/RES_hhdet_in_fec!N167)</f>
        <v>0.61244466352551064</v>
      </c>
      <c r="O167" s="111" t="str">
        <f>IF(RES_hhdet_in_tes!O167=0,"",RES_hhdet_in_tes!O167/RES_hhdet_in_fec!O167)</f>
        <v/>
      </c>
      <c r="P167" s="111">
        <f>IF(RES_hhdet_in_tes!P167=0,"",RES_hhdet_in_tes!P167/RES_hhdet_in_fec!P167)</f>
        <v>0.67262783685182992</v>
      </c>
      <c r="Q167" s="111" t="str">
        <f>IF(RES_hhdet_in_tes!Q167=0,"",RES_hhdet_in_tes!Q167/RES_hhdet_in_fec!Q167)</f>
        <v/>
      </c>
      <c r="R167" s="111">
        <f>IF(RES_hhdet_in_tes!R167=0,"",RES_hhdet_in_tes!R167/RES_hhdet_in_fec!R167)</f>
        <v>0.72289447993758371</v>
      </c>
      <c r="S167" s="111">
        <f>IF(RES_hhdet_in_tes!S167=0,"",RES_hhdet_in_tes!S167/RES_hhdet_in_fec!S167)</f>
        <v>0.74241246709476472</v>
      </c>
      <c r="T167" s="111">
        <f>IF(RES_hhdet_in_tes!T167=0,"",RES_hhdet_in_tes!T167/RES_hhdet_in_fec!T167)</f>
        <v>0.76008913470879902</v>
      </c>
      <c r="U167" s="111">
        <f>IF(RES_hhdet_in_tes!U167=0,"",RES_hhdet_in_tes!U167/RES_hhdet_in_fec!U167)</f>
        <v>0.77481969105383119</v>
      </c>
      <c r="V167" s="111">
        <f>IF(RES_hhdet_in_tes!V167=0,"",RES_hhdet_in_tes!V167/RES_hhdet_in_fec!V167)</f>
        <v>0.7854993444039795</v>
      </c>
      <c r="W167" s="111">
        <f>IF(RES_hhdet_in_tes!W167=0,"",RES_hhdet_in_tes!W167/RES_hhdet_in_fec!W167)</f>
        <v>0.79052292651177902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>
        <f>IF(RES_hhdet_in_tes!D168=0,"",RES_hhdet_in_tes!D168/RES_hhdet_in_fec!D168)</f>
        <v>0.9320957076699049</v>
      </c>
      <c r="E168" s="111">
        <f>IF(RES_hhdet_in_tes!E168=0,"",RES_hhdet_in_tes!E168/RES_hhdet_in_fec!E168)</f>
        <v>0.95549440393983576</v>
      </c>
      <c r="F168" s="111">
        <f>IF(RES_hhdet_in_tes!F168=0,"",RES_hhdet_in_tes!F168/RES_hhdet_in_fec!F168)</f>
        <v>0.94218267351414409</v>
      </c>
      <c r="G168" s="111">
        <f>IF(RES_hhdet_in_tes!G168=0,"",RES_hhdet_in_tes!G168/RES_hhdet_in_fec!G168)</f>
        <v>0.94269177461823006</v>
      </c>
      <c r="H168" s="111">
        <f>IF(RES_hhdet_in_tes!H168=0,"",RES_hhdet_in_tes!H168/RES_hhdet_in_fec!H168)</f>
        <v>0.92612142113085705</v>
      </c>
      <c r="I168" s="111">
        <f>IF(RES_hhdet_in_tes!I168=0,"",RES_hhdet_in_tes!I168/RES_hhdet_in_fec!I168)</f>
        <v>0.93675871440708647</v>
      </c>
      <c r="J168" s="111">
        <f>IF(RES_hhdet_in_tes!J168=0,"",RES_hhdet_in_tes!J168/RES_hhdet_in_fec!J168)</f>
        <v>0.94041393626528591</v>
      </c>
      <c r="K168" s="111">
        <f>IF(RES_hhdet_in_tes!K168=0,"",RES_hhdet_in_tes!K168/RES_hhdet_in_fec!K168)</f>
        <v>0.94375055466162183</v>
      </c>
      <c r="L168" s="111">
        <f>IF(RES_hhdet_in_tes!L168=0,"",RES_hhdet_in_tes!L168/RES_hhdet_in_fec!L168)</f>
        <v>0.94647532557627934</v>
      </c>
      <c r="M168" s="111">
        <f>IF(RES_hhdet_in_tes!M168=0,"",RES_hhdet_in_tes!M168/RES_hhdet_in_fec!M168)</f>
        <v>0.92886074713141475</v>
      </c>
      <c r="N168" s="111">
        <f>IF(RES_hhdet_in_tes!N168=0,"",RES_hhdet_in_tes!N168/RES_hhdet_in_fec!N168)</f>
        <v>0.95170210582904669</v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>
        <f>IF(RES_hhdet_in_tes!R168=0,"",RES_hhdet_in_tes!R168/RES_hhdet_in_fec!R168)</f>
        <v>0.9828883160677051</v>
      </c>
      <c r="S168" s="111">
        <f>IF(RES_hhdet_in_tes!S168=0,"",RES_hhdet_in_tes!S168/RES_hhdet_in_fec!S168)</f>
        <v>0.97636620770301197</v>
      </c>
      <c r="T168" s="111">
        <f>IF(RES_hhdet_in_tes!T168=0,"",RES_hhdet_in_tes!T168/RES_hhdet_in_fec!T168)</f>
        <v>0.97610190338084268</v>
      </c>
      <c r="U168" s="111">
        <f>IF(RES_hhdet_in_tes!U168=0,"",RES_hhdet_in_tes!U168/RES_hhdet_in_fec!U168)</f>
        <v>0.97356043980934703</v>
      </c>
      <c r="V168" s="111">
        <f>IF(RES_hhdet_in_tes!V168=0,"",RES_hhdet_in_tes!V168/RES_hhdet_in_fec!V168)</f>
        <v>0.97926805398714045</v>
      </c>
      <c r="W168" s="111">
        <f>IF(RES_hhdet_in_tes!W168=0,"",RES_hhdet_in_tes!W168/RES_hhdet_in_fec!W168)</f>
        <v>0.98265014111119908</v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>
        <f>IF(RES_hhdet_in_tes!D169=0,"",RES_hhdet_in_tes!D169/RES_hhdet_in_fec!D169)</f>
        <v>0.55680291535197635</v>
      </c>
      <c r="E169" s="112">
        <f>IF(RES_hhdet_in_tes!E169=0,"",RES_hhdet_in_tes!E169/RES_hhdet_in_fec!E169)</f>
        <v>0.55899316801842314</v>
      </c>
      <c r="F169" s="112">
        <f>IF(RES_hhdet_in_tes!F169=0,"",RES_hhdet_in_tes!F169/RES_hhdet_in_fec!F169)</f>
        <v>0.561225841343301</v>
      </c>
      <c r="G169" s="112">
        <f>IF(RES_hhdet_in_tes!G169=0,"",RES_hhdet_in_tes!G169/RES_hhdet_in_fec!G169)</f>
        <v>0.5637450054975105</v>
      </c>
      <c r="H169" s="112">
        <f>IF(RES_hhdet_in_tes!H169=0,"",RES_hhdet_in_tes!H169/RES_hhdet_in_fec!H169)</f>
        <v>0.5665207893993206</v>
      </c>
      <c r="I169" s="112">
        <f>IF(RES_hhdet_in_tes!I169=0,"",RES_hhdet_in_tes!I169/RES_hhdet_in_fec!I169)</f>
        <v>0.56961333194597308</v>
      </c>
      <c r="J169" s="112">
        <f>IF(RES_hhdet_in_tes!J169=0,"",RES_hhdet_in_tes!J169/RES_hhdet_in_fec!J169)</f>
        <v>0.57326900097234601</v>
      </c>
      <c r="K169" s="112">
        <f>IF(RES_hhdet_in_tes!K169=0,"",RES_hhdet_in_tes!K169/RES_hhdet_in_fec!K169)</f>
        <v>0.57769727394053372</v>
      </c>
      <c r="L169" s="112">
        <f>IF(RES_hhdet_in_tes!L169=0,"",RES_hhdet_in_tes!L169/RES_hhdet_in_fec!L169)</f>
        <v>0.58295419465978715</v>
      </c>
      <c r="M169" s="112">
        <f>IF(RES_hhdet_in_tes!M169=0,"",RES_hhdet_in_tes!M169/RES_hhdet_in_fec!M169)</f>
        <v>0.59401073063204235</v>
      </c>
      <c r="N169" s="112">
        <f>IF(RES_hhdet_in_tes!N169=0,"",RES_hhdet_in_tes!N169/RES_hhdet_in_fec!N169)</f>
        <v>0.61244466352551064</v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>
        <f>IF(RES_hhdet_in_tes!R169=0,"",RES_hhdet_in_tes!R169/RES_hhdet_in_fec!R169)</f>
        <v>0.72289447993758371</v>
      </c>
      <c r="S169" s="112">
        <f>IF(RES_hhdet_in_tes!S169=0,"",RES_hhdet_in_tes!S169/RES_hhdet_in_fec!S169)</f>
        <v>0.74241246709476472</v>
      </c>
      <c r="T169" s="112">
        <f>IF(RES_hhdet_in_tes!T169=0,"",RES_hhdet_in_tes!T169/RES_hhdet_in_fec!T169)</f>
        <v>0.76008913470879902</v>
      </c>
      <c r="U169" s="112">
        <f>IF(RES_hhdet_in_tes!U169=0,"",RES_hhdet_in_tes!U169/RES_hhdet_in_fec!U169)</f>
        <v>0.77481969105383119</v>
      </c>
      <c r="V169" s="112">
        <f>IF(RES_hhdet_in_tes!V169=0,"",RES_hhdet_in_tes!V169/RES_hhdet_in_fec!V169)</f>
        <v>0.7854993444039795</v>
      </c>
      <c r="W169" s="112">
        <f>IF(RES_hhdet_in_tes!W169=0,"",RES_hhdet_in_tes!W169/RES_hhdet_in_fec!W169)</f>
        <v>0.79052292651177891</v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>
        <f>IF(RES_hhdet_in_tes!D170=0,"",RES_hhdet_in_tes!D170/RES_hhdet_in_fec!D170)</f>
        <v>1</v>
      </c>
      <c r="E170" s="113">
        <f>IF(RES_hhdet_in_tes!E170=0,"",RES_hhdet_in_tes!E170/RES_hhdet_in_fec!E170)</f>
        <v>1</v>
      </c>
      <c r="F170" s="113">
        <f>IF(RES_hhdet_in_tes!F170=0,"",RES_hhdet_in_tes!F170/RES_hhdet_in_fec!F170)</f>
        <v>1</v>
      </c>
      <c r="G170" s="113">
        <f>IF(RES_hhdet_in_tes!G170=0,"",RES_hhdet_in_tes!G170/RES_hhdet_in_fec!G170)</f>
        <v>1</v>
      </c>
      <c r="H170" s="113">
        <f>IF(RES_hhdet_in_tes!H170=0,"",RES_hhdet_in_tes!H170/RES_hhdet_in_fec!H170)</f>
        <v>1</v>
      </c>
      <c r="I170" s="113">
        <f>IF(RES_hhdet_in_tes!I170=0,"",RES_hhdet_in_tes!I170/RES_hhdet_in_fec!I170)</f>
        <v>1</v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>
        <f>IF(RES_hhdet_in_tes!L170=0,"",RES_hhdet_in_tes!L170/RES_hhdet_in_fec!L170)</f>
        <v>1</v>
      </c>
      <c r="M170" s="113">
        <f>IF(RES_hhdet_in_tes!M170=0,"",RES_hhdet_in_tes!M170/RES_hhdet_in_fec!M170)</f>
        <v>1</v>
      </c>
      <c r="N170" s="113">
        <f>IF(RES_hhdet_in_tes!N170=0,"",RES_hhdet_in_tes!N170/RES_hhdet_in_fec!N170)</f>
        <v>1</v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>
        <f>IF(RES_hhdet_in_tes!R170=0,"",RES_hhdet_in_tes!R170/RES_hhdet_in_fec!R170)</f>
        <v>1</v>
      </c>
      <c r="S170" s="113">
        <f>IF(RES_hhdet_in_tes!S170=0,"",RES_hhdet_in_tes!S170/RES_hhdet_in_fec!S170)</f>
        <v>1</v>
      </c>
      <c r="T170" s="113">
        <f>IF(RES_hhdet_in_tes!T170=0,"",RES_hhdet_in_tes!T170/RES_hhdet_in_fec!T170)</f>
        <v>1</v>
      </c>
      <c r="U170" s="113">
        <f>IF(RES_hhdet_in_tes!U170=0,"",RES_hhdet_in_tes!U170/RES_hhdet_in_fec!U170)</f>
        <v>1</v>
      </c>
      <c r="V170" s="113">
        <f>IF(RES_hhdet_in_tes!V170=0,"",RES_hhdet_in_tes!V170/RES_hhdet_in_fec!V170)</f>
        <v>1</v>
      </c>
      <c r="W170" s="113">
        <f>IF(RES_hhdet_in_tes!W170=0,"",RES_hhdet_in_tes!W170/RES_hhdet_in_fec!W170)</f>
        <v>1</v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0.62270547973031354</v>
      </c>
      <c r="D171" s="112">
        <f>IF(RES_hhdet_in_tes!D171=0,"",RES_hhdet_in_tes!D171/RES_hhdet_in_fec!D171)</f>
        <v>0.62423794411855016</v>
      </c>
      <c r="E171" s="112">
        <f>IF(RES_hhdet_in_tes!E171=0,"",RES_hhdet_in_tes!E171/RES_hhdet_in_fec!E171)</f>
        <v>0.625888276690718</v>
      </c>
      <c r="F171" s="112">
        <f>IF(RES_hhdet_in_tes!F171=0,"",RES_hhdet_in_tes!F171/RES_hhdet_in_fec!F171)</f>
        <v>0.62755446221469346</v>
      </c>
      <c r="G171" s="112">
        <f>IF(RES_hhdet_in_tes!G171=0,"",RES_hhdet_in_tes!G171/RES_hhdet_in_fec!G171)</f>
        <v>0.62933014220044081</v>
      </c>
      <c r="H171" s="112">
        <f>IF(RES_hhdet_in_tes!H171=0,"",RES_hhdet_in_tes!H171/RES_hhdet_in_fec!H171)</f>
        <v>0.63120482069370143</v>
      </c>
      <c r="I171" s="112">
        <f>IF(RES_hhdet_in_tes!I171=0,"",RES_hhdet_in_tes!I171/RES_hhdet_in_fec!I171)</f>
        <v>0.63320288605969743</v>
      </c>
      <c r="J171" s="112">
        <f>IF(RES_hhdet_in_tes!J171=0,"",RES_hhdet_in_tes!J171/RES_hhdet_in_fec!J171)</f>
        <v>0.6354219610320152</v>
      </c>
      <c r="K171" s="112">
        <f>IF(RES_hhdet_in_tes!K171=0,"",RES_hhdet_in_tes!K171/RES_hhdet_in_fec!K171)</f>
        <v>0.63794855890618374</v>
      </c>
      <c r="L171" s="112">
        <f>IF(RES_hhdet_in_tes!L171=0,"",RES_hhdet_in_tes!L171/RES_hhdet_in_fec!L171)</f>
        <v>0.64081295823276885</v>
      </c>
      <c r="M171" s="112">
        <f>IF(RES_hhdet_in_tes!M171=0,"",RES_hhdet_in_tes!M171/RES_hhdet_in_fec!M171)</f>
        <v>0.64599993509193865</v>
      </c>
      <c r="N171" s="112">
        <f>IF(RES_hhdet_in_tes!N171=0,"",RES_hhdet_in_tes!N171/RES_hhdet_in_fec!N171)</f>
        <v>0.65438157027361854</v>
      </c>
      <c r="O171" s="112" t="str">
        <f>IF(RES_hhdet_in_tes!O171=0,"",RES_hhdet_in_tes!O171/RES_hhdet_in_fec!O171)</f>
        <v/>
      </c>
      <c r="P171" s="112" t="str">
        <f>IF(RES_hhdet_in_tes!P171=0,"",RES_hhdet_in_tes!P171/RES_hhdet_in_fec!P171)</f>
        <v/>
      </c>
      <c r="Q171" s="112">
        <f>IF(RES_hhdet_in_tes!Q171=0,"",RES_hhdet_in_tes!Q171/RES_hhdet_in_fec!Q171)</f>
        <v>0.69979459162497226</v>
      </c>
      <c r="R171" s="112">
        <f>IF(RES_hhdet_in_tes!R171=0,"",RES_hhdet_in_tes!R171/RES_hhdet_in_fec!R171)</f>
        <v>0.71141073244502284</v>
      </c>
      <c r="S171" s="112">
        <f>IF(RES_hhdet_in_tes!S171=0,"",RES_hhdet_in_tes!S171/RES_hhdet_in_fec!S171)</f>
        <v>0.72291235575720536</v>
      </c>
      <c r="T171" s="112">
        <f>IF(RES_hhdet_in_tes!T171=0,"",RES_hhdet_in_tes!T171/RES_hhdet_in_fec!T171)</f>
        <v>0.73405829388575039</v>
      </c>
      <c r="U171" s="112">
        <f>IF(RES_hhdet_in_tes!U171=0,"",RES_hhdet_in_tes!U171/RES_hhdet_in_fec!U171)</f>
        <v>0.7445284726018363</v>
      </c>
      <c r="V171" s="112">
        <f>IF(RES_hhdet_in_tes!V171=0,"",RES_hhdet_in_tes!V171/RES_hhdet_in_fec!V171)</f>
        <v>0.75383183395305586</v>
      </c>
      <c r="W171" s="112">
        <f>IF(RES_hhdet_in_tes!W171=0,"",RES_hhdet_in_tes!W171/RES_hhdet_in_fec!W171)</f>
        <v>0.76115537789363252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0.88383179299468062</v>
      </c>
      <c r="D172" s="113">
        <f>IF(RES_hhdet_in_tes!D172=0,"",RES_hhdet_in_tes!D172/RES_hhdet_in_fec!D172)</f>
        <v>0.94783929214063822</v>
      </c>
      <c r="E172" s="113">
        <f>IF(RES_hhdet_in_tes!E172=0,"",RES_hhdet_in_tes!E172/RES_hhdet_in_fec!E172)</f>
        <v>0.96663243541689015</v>
      </c>
      <c r="F172" s="113">
        <f>IF(RES_hhdet_in_tes!F172=0,"",RES_hhdet_in_tes!F172/RES_hhdet_in_fec!F172)</f>
        <v>0.95580673704540098</v>
      </c>
      <c r="G172" s="113">
        <f>IF(RES_hhdet_in_tes!G172=0,"",RES_hhdet_in_tes!G172/RES_hhdet_in_fec!G172)</f>
        <v>0.95618907163839706</v>
      </c>
      <c r="H172" s="113">
        <f>IF(RES_hhdet_in_tes!H172=0,"",RES_hhdet_in_tes!H172/RES_hhdet_in_fec!H172)</f>
        <v>0.94215545186369098</v>
      </c>
      <c r="I172" s="113">
        <f>IF(RES_hhdet_in_tes!I172=0,"",RES_hhdet_in_tes!I172/RES_hhdet_in_fec!I172)</f>
        <v>0.95066597759737859</v>
      </c>
      <c r="J172" s="113">
        <f>IF(RES_hhdet_in_tes!J172=0,"",RES_hhdet_in_tes!J172/RES_hhdet_in_fec!J172)</f>
        <v>0.95353876430962403</v>
      </c>
      <c r="K172" s="113">
        <f>IF(RES_hhdet_in_tes!K172=0,"",RES_hhdet_in_tes!K172/RES_hhdet_in_fec!K172)</f>
        <v>0.95619865989433717</v>
      </c>
      <c r="L172" s="113">
        <f>IF(RES_hhdet_in_tes!L172=0,"",RES_hhdet_in_tes!L172/RES_hhdet_in_fec!L172)</f>
        <v>0.95789955549321637</v>
      </c>
      <c r="M172" s="113">
        <f>IF(RES_hhdet_in_tes!M172=0,"",RES_hhdet_in_tes!M172/RES_hhdet_in_fec!M172)</f>
        <v>0.94263710058647421</v>
      </c>
      <c r="N172" s="113">
        <f>IF(RES_hhdet_in_tes!N172=0,"",RES_hhdet_in_tes!N172/RES_hhdet_in_fec!N172)</f>
        <v>0.95937934191720275</v>
      </c>
      <c r="O172" s="113" t="str">
        <f>IF(RES_hhdet_in_tes!O172=0,"",RES_hhdet_in_tes!O172/RES_hhdet_in_fec!O172)</f>
        <v/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>
        <f>IF(RES_hhdet_in_tes!R172=0,"",RES_hhdet_in_tes!R172/RES_hhdet_in_fec!R172)</f>
        <v>0.98381613906755916</v>
      </c>
      <c r="S172" s="113">
        <f>IF(RES_hhdet_in_tes!S172=0,"",RES_hhdet_in_tes!S172/RES_hhdet_in_fec!S172)</f>
        <v>0.97458487055467247</v>
      </c>
      <c r="T172" s="113">
        <f>IF(RES_hhdet_in_tes!T172=0,"",RES_hhdet_in_tes!T172/RES_hhdet_in_fec!T172)</f>
        <v>0.97294488089653264</v>
      </c>
      <c r="U172" s="113">
        <f>IF(RES_hhdet_in_tes!U172=0,"",RES_hhdet_in_tes!U172/RES_hhdet_in_fec!U172)</f>
        <v>0.96811904357257761</v>
      </c>
      <c r="V172" s="113">
        <f>IF(RES_hhdet_in_tes!V172=0,"",RES_hhdet_in_tes!V172/RES_hhdet_in_fec!V172)</f>
        <v>0.97476982510315924</v>
      </c>
      <c r="W172" s="113">
        <f>IF(RES_hhdet_in_tes!W172=0,"",RES_hhdet_in_tes!W172/RES_hhdet_in_fec!W172)</f>
        <v>0.98020286959164038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0.62270547973031354</v>
      </c>
      <c r="D173" s="111">
        <f>IF(RES_hhdet_in_tes!D173=0,"",RES_hhdet_in_tes!D173/RES_hhdet_in_fec!D173)</f>
        <v>0.62423794411855016</v>
      </c>
      <c r="E173" s="111">
        <f>IF(RES_hhdet_in_tes!E173=0,"",RES_hhdet_in_tes!E173/RES_hhdet_in_fec!E173)</f>
        <v>0.625888276690718</v>
      </c>
      <c r="F173" s="111">
        <f>IF(RES_hhdet_in_tes!F173=0,"",RES_hhdet_in_tes!F173/RES_hhdet_in_fec!F173)</f>
        <v>0.62755446221469346</v>
      </c>
      <c r="G173" s="111">
        <f>IF(RES_hhdet_in_tes!G173=0,"",RES_hhdet_in_tes!G173/RES_hhdet_in_fec!G173)</f>
        <v>0.62933014220044081</v>
      </c>
      <c r="H173" s="111">
        <f>IF(RES_hhdet_in_tes!H173=0,"",RES_hhdet_in_tes!H173/RES_hhdet_in_fec!H173)</f>
        <v>0.63120482069370143</v>
      </c>
      <c r="I173" s="111">
        <f>IF(RES_hhdet_in_tes!I173=0,"",RES_hhdet_in_tes!I173/RES_hhdet_in_fec!I173)</f>
        <v>0.63320288605969743</v>
      </c>
      <c r="J173" s="111">
        <f>IF(RES_hhdet_in_tes!J173=0,"",RES_hhdet_in_tes!J173/RES_hhdet_in_fec!J173)</f>
        <v>0.6354219610320152</v>
      </c>
      <c r="K173" s="111">
        <f>IF(RES_hhdet_in_tes!K173=0,"",RES_hhdet_in_tes!K173/RES_hhdet_in_fec!K173)</f>
        <v>0.63794855890618374</v>
      </c>
      <c r="L173" s="111">
        <f>IF(RES_hhdet_in_tes!L173=0,"",RES_hhdet_in_tes!L173/RES_hhdet_in_fec!L173)</f>
        <v>0.64081295823276885</v>
      </c>
      <c r="M173" s="111">
        <f>IF(RES_hhdet_in_tes!M173=0,"",RES_hhdet_in_tes!M173/RES_hhdet_in_fec!M173)</f>
        <v>0.64599993509193865</v>
      </c>
      <c r="N173" s="111">
        <f>IF(RES_hhdet_in_tes!N173=0,"",RES_hhdet_in_tes!N173/RES_hhdet_in_fec!N173)</f>
        <v>0.65438157027361854</v>
      </c>
      <c r="O173" s="111" t="str">
        <f>IF(RES_hhdet_in_tes!O173=0,"",RES_hhdet_in_tes!O173/RES_hhdet_in_fec!O173)</f>
        <v/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>
        <f>IF(RES_hhdet_in_tes!R173=0,"",RES_hhdet_in_tes!R173/RES_hhdet_in_fec!R173)</f>
        <v>0.71141073244502284</v>
      </c>
      <c r="S173" s="111">
        <f>IF(RES_hhdet_in_tes!S173=0,"",RES_hhdet_in_tes!S173/RES_hhdet_in_fec!S173)</f>
        <v>0.72291235575720536</v>
      </c>
      <c r="T173" s="111">
        <f>IF(RES_hhdet_in_tes!T173=0,"",RES_hhdet_in_tes!T173/RES_hhdet_in_fec!T173)</f>
        <v>0.73405829388575039</v>
      </c>
      <c r="U173" s="111">
        <f>IF(RES_hhdet_in_tes!U173=0,"",RES_hhdet_in_tes!U173/RES_hhdet_in_fec!U173)</f>
        <v>0.74452847260183619</v>
      </c>
      <c r="V173" s="111">
        <f>IF(RES_hhdet_in_tes!V173=0,"",RES_hhdet_in_tes!V173/RES_hhdet_in_fec!V173)</f>
        <v>0.75383183395305586</v>
      </c>
      <c r="W173" s="111">
        <f>IF(RES_hhdet_in_tes!W173=0,"",RES_hhdet_in_tes!W173/RES_hhdet_in_fec!W173)</f>
        <v>0.76115537789363252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 t="str">
        <f>IF(RES_hhdet_in_tes!O174=0,"",RES_hhdet_in_tes!O174/RES_hhdet_in_fec!O174)</f>
        <v/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0.70068271763081602</v>
      </c>
      <c r="D175" s="124">
        <f>IF(RES_hhdet_in_tes!D175=0,"",RES_hhdet_in_tes!D175/RES_hhdet_in_fec!D175)</f>
        <v>0.68708610187164632</v>
      </c>
      <c r="E175" s="124">
        <f>IF(RES_hhdet_in_tes!E175=0,"",RES_hhdet_in_tes!E175/RES_hhdet_in_fec!E175)</f>
        <v>0.69021519668731235</v>
      </c>
      <c r="F175" s="124">
        <f>IF(RES_hhdet_in_tes!F175=0,"",RES_hhdet_in_tes!F175/RES_hhdet_in_fec!F175)</f>
        <v>0.6905755042349323</v>
      </c>
      <c r="G175" s="124">
        <f>IF(RES_hhdet_in_tes!G175=0,"",RES_hhdet_in_tes!G175/RES_hhdet_in_fec!G175)</f>
        <v>0.69845034645747417</v>
      </c>
      <c r="H175" s="124">
        <f>IF(RES_hhdet_in_tes!H175=0,"",RES_hhdet_in_tes!H175/RES_hhdet_in_fec!H175)</f>
        <v>0.71069421475837846</v>
      </c>
      <c r="I175" s="124">
        <f>IF(RES_hhdet_in_tes!I175=0,"",RES_hhdet_in_tes!I175/RES_hhdet_in_fec!I175)</f>
        <v>0.70956450886638012</v>
      </c>
      <c r="J175" s="124">
        <f>IF(RES_hhdet_in_tes!J175=0,"",RES_hhdet_in_tes!J175/RES_hhdet_in_fec!J175)</f>
        <v>0.71095432215639609</v>
      </c>
      <c r="K175" s="124">
        <f>IF(RES_hhdet_in_tes!K175=0,"",RES_hhdet_in_tes!K175/RES_hhdet_in_fec!K175)</f>
        <v>0.70495932881199974</v>
      </c>
      <c r="L175" s="124">
        <f>IF(RES_hhdet_in_tes!L175=0,"",RES_hhdet_in_tes!L175/RES_hhdet_in_fec!L175)</f>
        <v>0.70469946804637595</v>
      </c>
      <c r="M175" s="124">
        <f>IF(RES_hhdet_in_tes!M175=0,"",RES_hhdet_in_tes!M175/RES_hhdet_in_fec!M175)</f>
        <v>0.70351060920308317</v>
      </c>
      <c r="N175" s="124">
        <f>IF(RES_hhdet_in_tes!N175=0,"",RES_hhdet_in_tes!N175/RES_hhdet_in_fec!N175)</f>
        <v>0.71240118571307076</v>
      </c>
      <c r="O175" s="124" t="str">
        <f>IF(RES_hhdet_in_tes!O175=0,"",RES_hhdet_in_tes!O175/RES_hhdet_in_fec!O175)</f>
        <v/>
      </c>
      <c r="P175" s="124">
        <f>IF(RES_hhdet_in_tes!P175=0,"",RES_hhdet_in_tes!P175/RES_hhdet_in_fec!P175)</f>
        <v>0.7776678270685391</v>
      </c>
      <c r="Q175" s="124">
        <f>IF(RES_hhdet_in_tes!Q175=0,"",RES_hhdet_in_tes!Q175/RES_hhdet_in_fec!Q175)</f>
        <v>0.78661670040121956</v>
      </c>
      <c r="R175" s="124">
        <f>IF(RES_hhdet_in_tes!R175=0,"",RES_hhdet_in_tes!R175/RES_hhdet_in_fec!R175)</f>
        <v>0.74048960140214681</v>
      </c>
      <c r="S175" s="124">
        <f>IF(RES_hhdet_in_tes!S175=0,"",RES_hhdet_in_tes!S175/RES_hhdet_in_fec!S175)</f>
        <v>0.74943456497578032</v>
      </c>
      <c r="T175" s="124">
        <f>IF(RES_hhdet_in_tes!T175=0,"",RES_hhdet_in_tes!T175/RES_hhdet_in_fec!T175)</f>
        <v>0.77367478773573561</v>
      </c>
      <c r="U175" s="124">
        <f>IF(RES_hhdet_in_tes!U175=0,"",RES_hhdet_in_tes!U175/RES_hhdet_in_fec!U175)</f>
        <v>0.79786089471593935</v>
      </c>
      <c r="V175" s="124">
        <f>IF(RES_hhdet_in_tes!V175=0,"",RES_hhdet_in_tes!V175/RES_hhdet_in_fec!V175)</f>
        <v>0.81349741050682189</v>
      </c>
      <c r="W175" s="124">
        <f>IF(RES_hhdet_in_tes!W175=0,"",RES_hhdet_in_tes!W175/RES_hhdet_in_fec!W175)</f>
        <v>0.80327631472636385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0.57609277958740213</v>
      </c>
      <c r="D176" s="111">
        <f>IF(RES_hhdet_in_tes!D176=0,"",RES_hhdet_in_tes!D176/RES_hhdet_in_fec!D176)</f>
        <v>0.5771284597424754</v>
      </c>
      <c r="E176" s="111">
        <f>IF(RES_hhdet_in_tes!E176=0,"",RES_hhdet_in_tes!E176/RES_hhdet_in_fec!E176)</f>
        <v>0.57814953365107757</v>
      </c>
      <c r="F176" s="111">
        <f>IF(RES_hhdet_in_tes!F176=0,"",RES_hhdet_in_tes!F176/RES_hhdet_in_fec!F176)</f>
        <v>0.57916861579879741</v>
      </c>
      <c r="G176" s="111">
        <f>IF(RES_hhdet_in_tes!G176=0,"",RES_hhdet_in_tes!G176/RES_hhdet_in_fec!G176)</f>
        <v>0.58017424645264293</v>
      </c>
      <c r="H176" s="111">
        <f>IF(RES_hhdet_in_tes!H176=0,"",RES_hhdet_in_tes!H176/RES_hhdet_in_fec!H176)</f>
        <v>0.58116782813804246</v>
      </c>
      <c r="I176" s="111">
        <f>IF(RES_hhdet_in_tes!I176=0,"",RES_hhdet_in_tes!I176/RES_hhdet_in_fec!I176)</f>
        <v>0.58214653717645148</v>
      </c>
      <c r="J176" s="111">
        <f>IF(RES_hhdet_in_tes!J176=0,"",RES_hhdet_in_tes!J176/RES_hhdet_in_fec!J176)</f>
        <v>0.58309880595354435</v>
      </c>
      <c r="K176" s="111">
        <f>IF(RES_hhdet_in_tes!K176=0,"",RES_hhdet_in_tes!K176/RES_hhdet_in_fec!K176)</f>
        <v>0.58401479895449926</v>
      </c>
      <c r="L176" s="111">
        <f>IF(RES_hhdet_in_tes!L176=0,"",RES_hhdet_in_tes!L176/RES_hhdet_in_fec!L176)</f>
        <v>0.5848918847758654</v>
      </c>
      <c r="M176" s="111">
        <f>IF(RES_hhdet_in_tes!M176=0,"",RES_hhdet_in_tes!M176/RES_hhdet_in_fec!M176)</f>
        <v>0.58536387307159532</v>
      </c>
      <c r="N176" s="111">
        <f>IF(RES_hhdet_in_tes!N176=0,"",RES_hhdet_in_tes!N176/RES_hhdet_in_fec!N176)</f>
        <v>0.58536387307159532</v>
      </c>
      <c r="O176" s="111" t="str">
        <f>IF(RES_hhdet_in_tes!O176=0,"",RES_hhdet_in_tes!O176/RES_hhdet_in_fec!O176)</f>
        <v/>
      </c>
      <c r="P176" s="111" t="str">
        <f>IF(RES_hhdet_in_tes!P176=0,"",RES_hhdet_in_tes!P176/RES_hhdet_in_fec!P176)</f>
        <v/>
      </c>
      <c r="Q176" s="111" t="str">
        <f>IF(RES_hhdet_in_tes!Q176=0,"",RES_hhdet_in_tes!Q176/RES_hhdet_in_fec!Q176)</f>
        <v/>
      </c>
      <c r="R176" s="111">
        <f>IF(RES_hhdet_in_tes!R176=0,"",RES_hhdet_in_tes!R176/RES_hhdet_in_fec!R176)</f>
        <v>0.58834575280914259</v>
      </c>
      <c r="S176" s="111">
        <f>IF(RES_hhdet_in_tes!S176=0,"",RES_hhdet_in_tes!S176/RES_hhdet_in_fec!S176)</f>
        <v>0.59322180179730355</v>
      </c>
      <c r="T176" s="111">
        <f>IF(RES_hhdet_in_tes!T176=0,"",RES_hhdet_in_tes!T176/RES_hhdet_in_fec!T176)</f>
        <v>0.59891052561682034</v>
      </c>
      <c r="U176" s="111">
        <f>IF(RES_hhdet_in_tes!U176=0,"",RES_hhdet_in_tes!U176/RES_hhdet_in_fec!U176)</f>
        <v>0.60480241814417823</v>
      </c>
      <c r="V176" s="111">
        <f>IF(RES_hhdet_in_tes!V176=0,"",RES_hhdet_in_tes!V176/RES_hhdet_in_fec!V176)</f>
        <v>0.61028797325585626</v>
      </c>
      <c r="W176" s="111">
        <f>IF(RES_hhdet_in_tes!W176=0,"",RES_hhdet_in_tes!W176/RES_hhdet_in_fec!W176)</f>
        <v>0.61536719095185188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0.74252275591685812</v>
      </c>
      <c r="D177" s="45">
        <f>IF(RES_hhdet_in_tes!D177=0,"",RES_hhdet_in_tes!D177/RES_hhdet_in_fec!D177)</f>
        <v>0.74407364854826297</v>
      </c>
      <c r="E177" s="45">
        <f>IF(RES_hhdet_in_tes!E177=0,"",RES_hhdet_in_tes!E177/RES_hhdet_in_fec!E177)</f>
        <v>0.7456818894300975</v>
      </c>
      <c r="F177" s="45">
        <f>IF(RES_hhdet_in_tes!F177=0,"",RES_hhdet_in_tes!F177/RES_hhdet_in_fec!F177)</f>
        <v>0.74729795052789971</v>
      </c>
      <c r="G177" s="45">
        <f>IF(RES_hhdet_in_tes!G177=0,"",RES_hhdet_in_tes!G177/RES_hhdet_in_fec!G177)</f>
        <v>0.74896682599117836</v>
      </c>
      <c r="H177" s="45">
        <f>IF(RES_hhdet_in_tes!H177=0,"",RES_hhdet_in_tes!H177/RES_hhdet_in_fec!H177)</f>
        <v>0.75068300910884134</v>
      </c>
      <c r="I177" s="45">
        <f>IF(RES_hhdet_in_tes!I177=0,"",RES_hhdet_in_tes!I177/RES_hhdet_in_fec!I177)</f>
        <v>0.7524575864406422</v>
      </c>
      <c r="J177" s="45">
        <f>IF(RES_hhdet_in_tes!J177=0,"",RES_hhdet_in_tes!J177/RES_hhdet_in_fec!J177)</f>
        <v>0.75433597570868882</v>
      </c>
      <c r="K177" s="45">
        <f>IF(RES_hhdet_in_tes!K177=0,"",RES_hhdet_in_tes!K177/RES_hhdet_in_fec!K177)</f>
        <v>0.75635679392305355</v>
      </c>
      <c r="L177" s="45">
        <f>IF(RES_hhdet_in_tes!L177=0,"",RES_hhdet_in_tes!L177/RES_hhdet_in_fec!L177)</f>
        <v>0.75853037271714807</v>
      </c>
      <c r="M177" s="45">
        <f>IF(RES_hhdet_in_tes!M177=0,"",RES_hhdet_in_tes!M177/RES_hhdet_in_fec!M177)</f>
        <v>0.76148759680790479</v>
      </c>
      <c r="N177" s="45">
        <f>IF(RES_hhdet_in_tes!N177=0,"",RES_hhdet_in_tes!N177/RES_hhdet_in_fec!N177)</f>
        <v>0.7654073558881016</v>
      </c>
      <c r="O177" s="45" t="str">
        <f>IF(RES_hhdet_in_tes!O177=0,"",RES_hhdet_in_tes!O177/RES_hhdet_in_fec!O177)</f>
        <v/>
      </c>
      <c r="P177" s="45">
        <f>IF(RES_hhdet_in_tes!P177=0,"",RES_hhdet_in_tes!P177/RES_hhdet_in_fec!P177)</f>
        <v>0.7776678270685391</v>
      </c>
      <c r="Q177" s="45">
        <f>IF(RES_hhdet_in_tes!Q177=0,"",RES_hhdet_in_tes!Q177/RES_hhdet_in_fec!Q177)</f>
        <v>0.78661670040121956</v>
      </c>
      <c r="R177" s="45">
        <f>IF(RES_hhdet_in_tes!R177=0,"",RES_hhdet_in_tes!R177/RES_hhdet_in_fec!R177)</f>
        <v>0.79879026270052234</v>
      </c>
      <c r="S177" s="45">
        <f>IF(RES_hhdet_in_tes!S177=0,"",RES_hhdet_in_tes!S177/RES_hhdet_in_fec!S177)</f>
        <v>0.81398400706375051</v>
      </c>
      <c r="T177" s="45">
        <f>IF(RES_hhdet_in_tes!T177=0,"",RES_hhdet_in_tes!T177/RES_hhdet_in_fec!T177)</f>
        <v>0.8303197464189489</v>
      </c>
      <c r="U177" s="45">
        <f>IF(RES_hhdet_in_tes!U177=0,"",RES_hhdet_in_tes!U177/RES_hhdet_in_fec!U177)</f>
        <v>0.84591929369420849</v>
      </c>
      <c r="V177" s="45">
        <f>IF(RES_hhdet_in_tes!V177=0,"",RES_hhdet_in_tes!V177/RES_hhdet_in_fec!V177)</f>
        <v>0.85890446181760027</v>
      </c>
      <c r="W177" s="45">
        <f>IF(RES_hhdet_in_tes!W177=0,"",RES_hhdet_in_tes!W177/RES_hhdet_in_fec!W177)</f>
        <v>0.86861550424551737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26.245811943708741</v>
      </c>
      <c r="D3" s="117">
        <f t="shared" si="0"/>
        <v>25.153664070853701</v>
      </c>
      <c r="E3" s="117">
        <f t="shared" si="0"/>
        <v>23.384588859305957</v>
      </c>
      <c r="F3" s="117">
        <f t="shared" si="0"/>
        <v>55.018367282508848</v>
      </c>
      <c r="G3" s="117">
        <f t="shared" si="0"/>
        <v>36.170878673466788</v>
      </c>
      <c r="H3" s="117">
        <f t="shared" si="0"/>
        <v>39.675733291364125</v>
      </c>
      <c r="I3" s="117">
        <f t="shared" si="0"/>
        <v>23.95562604894339</v>
      </c>
      <c r="J3" s="117">
        <f t="shared" si="0"/>
        <v>38.814717862193326</v>
      </c>
      <c r="K3" s="117">
        <f t="shared" si="0"/>
        <v>28.280589648566576</v>
      </c>
      <c r="L3" s="117">
        <f t="shared" si="0"/>
        <v>8.2278069117147368</v>
      </c>
      <c r="M3" s="117">
        <f t="shared" si="0"/>
        <v>9.8694093236445362</v>
      </c>
      <c r="N3" s="117">
        <f t="shared" si="0"/>
        <v>6.04360499380312</v>
      </c>
      <c r="O3" s="117">
        <f t="shared" si="0"/>
        <v>5.0904839007447151</v>
      </c>
      <c r="P3" s="117">
        <f t="shared" si="0"/>
        <v>3.0679526460731155</v>
      </c>
      <c r="Q3" s="117">
        <f t="shared" si="0"/>
        <v>21.085605344411153</v>
      </c>
      <c r="R3" s="117">
        <f t="shared" ref="R3:V3" si="1">R4+R7+R9+R19</f>
        <v>23.743271002516884</v>
      </c>
      <c r="S3" s="117">
        <f t="shared" si="1"/>
        <v>51.898894064012289</v>
      </c>
      <c r="T3" s="117">
        <f t="shared" si="1"/>
        <v>21.605571285788798</v>
      </c>
      <c r="U3" s="117">
        <f t="shared" si="1"/>
        <v>6.84914964920429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22.953651660134028</v>
      </c>
      <c r="D4" s="122">
        <f t="shared" si="3"/>
        <v>21.431248778326445</v>
      </c>
      <c r="E4" s="122">
        <f t="shared" si="3"/>
        <v>19.193026208492995</v>
      </c>
      <c r="F4" s="122">
        <f t="shared" si="3"/>
        <v>47.712427201268873</v>
      </c>
      <c r="G4" s="122">
        <f t="shared" si="3"/>
        <v>32.144148741287147</v>
      </c>
      <c r="H4" s="122">
        <f t="shared" si="3"/>
        <v>35.311367993225161</v>
      </c>
      <c r="I4" s="122">
        <f t="shared" si="3"/>
        <v>21.111039373753112</v>
      </c>
      <c r="J4" s="122">
        <f t="shared" si="3"/>
        <v>33.717686674444892</v>
      </c>
      <c r="K4" s="122">
        <f t="shared" si="3"/>
        <v>24.504617009162281</v>
      </c>
      <c r="L4" s="122">
        <f t="shared" si="3"/>
        <v>6.7616487453142105</v>
      </c>
      <c r="M4" s="122">
        <f t="shared" si="3"/>
        <v>8.0987779917744387</v>
      </c>
      <c r="N4" s="122">
        <f t="shared" si="3"/>
        <v>5.1561926207396169</v>
      </c>
      <c r="O4" s="122">
        <f t="shared" si="3"/>
        <v>4.1872111408639077</v>
      </c>
      <c r="P4" s="122">
        <f t="shared" si="3"/>
        <v>2.6241563927593399</v>
      </c>
      <c r="Q4" s="122">
        <f t="shared" si="3"/>
        <v>18.116832073370247</v>
      </c>
      <c r="R4" s="122">
        <f t="shared" ref="R4:V4" si="4">SUM(R5:R6)</f>
        <v>19.76295245022693</v>
      </c>
      <c r="S4" s="122">
        <f t="shared" si="4"/>
        <v>46.004286375375308</v>
      </c>
      <c r="T4" s="122">
        <f t="shared" si="4"/>
        <v>19.331544961651954</v>
      </c>
      <c r="U4" s="122">
        <f t="shared" si="4"/>
        <v>5.7283365787232059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22.953651660134028</v>
      </c>
      <c r="D5" s="98">
        <v>21.431248778326445</v>
      </c>
      <c r="E5" s="98">
        <v>19.193026208492995</v>
      </c>
      <c r="F5" s="98">
        <v>47.712427201268873</v>
      </c>
      <c r="G5" s="98">
        <v>32.144148741287147</v>
      </c>
      <c r="H5" s="98">
        <v>35.311367993225161</v>
      </c>
      <c r="I5" s="98">
        <v>21.111039373753112</v>
      </c>
      <c r="J5" s="98">
        <v>33.717686674444892</v>
      </c>
      <c r="K5" s="98">
        <v>24.504617009162281</v>
      </c>
      <c r="L5" s="98">
        <v>6.7616487453142105</v>
      </c>
      <c r="M5" s="98">
        <v>8.0987779917744387</v>
      </c>
      <c r="N5" s="98">
        <v>5.1561926207396169</v>
      </c>
      <c r="O5" s="98">
        <v>4.1872111408639077</v>
      </c>
      <c r="P5" s="98">
        <v>2.6241563927593399</v>
      </c>
      <c r="Q5" s="98">
        <v>18.116832073370247</v>
      </c>
      <c r="R5" s="98">
        <v>19.76295245022693</v>
      </c>
      <c r="S5" s="98">
        <v>46.004286375375308</v>
      </c>
      <c r="T5" s="98">
        <v>19.331544961651954</v>
      </c>
      <c r="U5" s="98">
        <v>5.7283365787232059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2.53966042169891</v>
      </c>
      <c r="D9" s="122">
        <v>2.629901878216597</v>
      </c>
      <c r="E9" s="122">
        <v>2.898223426625941</v>
      </c>
      <c r="F9" s="122">
        <v>4.9736218867825359</v>
      </c>
      <c r="G9" s="122">
        <v>2.4145778397708098</v>
      </c>
      <c r="H9" s="122">
        <v>2.6974933531796417</v>
      </c>
      <c r="I9" s="122">
        <v>1.3869232098254636</v>
      </c>
      <c r="J9" s="122">
        <v>2.6164625595576019</v>
      </c>
      <c r="K9" s="122">
        <v>1.8050472193701281</v>
      </c>
      <c r="L9" s="122">
        <v>0.65528836888938369</v>
      </c>
      <c r="M9" s="122">
        <v>0.78611657536524016</v>
      </c>
      <c r="N9" s="122">
        <v>0.47093468074501071</v>
      </c>
      <c r="O9" s="122">
        <v>0.50979902755831263</v>
      </c>
      <c r="P9" s="122">
        <v>0.31616874895301073</v>
      </c>
      <c r="Q9" s="122">
        <v>1.8779507245032134</v>
      </c>
      <c r="R9" s="122">
        <v>2.6361949681725663</v>
      </c>
      <c r="S9" s="122">
        <v>3.6112831221601032</v>
      </c>
      <c r="T9" s="122">
        <v>1.2904669355282063</v>
      </c>
      <c r="U9" s="122">
        <v>0.50687845782515706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0.14421648147214206</v>
      </c>
      <c r="D10" s="98">
        <v>0.20502256437430885</v>
      </c>
      <c r="E10" s="98">
        <v>0.27836262669749295</v>
      </c>
      <c r="F10" s="98">
        <v>0.36247489843484931</v>
      </c>
      <c r="G10" s="98">
        <v>0.20596177472540275</v>
      </c>
      <c r="H10" s="98">
        <v>8.2347850478154003E-2</v>
      </c>
      <c r="I10" s="98">
        <v>5.8464817080710357E-2</v>
      </c>
      <c r="J10" s="98">
        <v>0.87687074530492592</v>
      </c>
      <c r="K10" s="98">
        <v>0.351770403349419</v>
      </c>
      <c r="L10" s="98">
        <v>0.19509464065540791</v>
      </c>
      <c r="M10" s="98">
        <v>0.22613376040593014</v>
      </c>
      <c r="N10" s="98">
        <v>0.15522304656794458</v>
      </c>
      <c r="O10" s="98">
        <v>0.18099097249879112</v>
      </c>
      <c r="P10" s="98">
        <v>4.5601666930795232E-2</v>
      </c>
      <c r="Q10" s="98">
        <v>0.2091904867726696</v>
      </c>
      <c r="R10" s="98">
        <v>0.20872478610875564</v>
      </c>
      <c r="S10" s="98">
        <v>0.36221245684171743</v>
      </c>
      <c r="T10" s="98">
        <v>0.23647657125804714</v>
      </c>
      <c r="U10" s="98">
        <v>0.12256041153142605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2.3954439402267678</v>
      </c>
      <c r="D11" s="98">
        <v>2.4246441683024313</v>
      </c>
      <c r="E11" s="98">
        <v>2.6193469219003696</v>
      </c>
      <c r="F11" s="98">
        <v>4.6102027947854607</v>
      </c>
      <c r="G11" s="98">
        <v>2.2082335374686934</v>
      </c>
      <c r="H11" s="98">
        <v>2.6147396339648385</v>
      </c>
      <c r="I11" s="98">
        <v>1.3275494618093537</v>
      </c>
      <c r="J11" s="98">
        <v>1.7378973694808935</v>
      </c>
      <c r="K11" s="98">
        <v>1.4521909515823785</v>
      </c>
      <c r="L11" s="98">
        <v>0.46001238445269915</v>
      </c>
      <c r="M11" s="98">
        <v>0.55998281495931002</v>
      </c>
      <c r="N11" s="98">
        <v>0.31557759653673662</v>
      </c>
      <c r="O11" s="98">
        <v>0.32863448664613509</v>
      </c>
      <c r="P11" s="98">
        <v>0.2703554054190217</v>
      </c>
      <c r="Q11" s="98">
        <v>1.6678453806928211</v>
      </c>
      <c r="R11" s="98">
        <v>2.4262315496237594</v>
      </c>
      <c r="S11" s="98">
        <v>3.2470803620242195</v>
      </c>
      <c r="T11" s="98">
        <v>1.0535852986484913</v>
      </c>
      <c r="U11" s="98">
        <v>0.38422629372111039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2.3514553985689126E-4</v>
      </c>
      <c r="E12" s="98">
        <v>5.1387802807840554E-4</v>
      </c>
      <c r="F12" s="98">
        <v>9.4419356222655521E-4</v>
      </c>
      <c r="G12" s="98">
        <v>3.8252757671351643E-4</v>
      </c>
      <c r="H12" s="98">
        <v>4.0586873664902898E-4</v>
      </c>
      <c r="I12" s="98">
        <v>9.0893093539952331E-4</v>
      </c>
      <c r="J12" s="98">
        <v>1.694444771782808E-3</v>
      </c>
      <c r="K12" s="98">
        <v>1.0858644383306042E-3</v>
      </c>
      <c r="L12" s="98">
        <v>1.8134378127666973E-4</v>
      </c>
      <c r="M12" s="98">
        <v>0</v>
      </c>
      <c r="N12" s="98">
        <v>1.3403764032952456E-4</v>
      </c>
      <c r="O12" s="98">
        <v>1.7356841338639372E-4</v>
      </c>
      <c r="P12" s="98">
        <v>2.1167660319377504E-4</v>
      </c>
      <c r="Q12" s="98">
        <v>9.1485703772267463E-4</v>
      </c>
      <c r="R12" s="98">
        <v>1.2386324400511493E-3</v>
      </c>
      <c r="S12" s="98">
        <v>1.9903032941665112E-3</v>
      </c>
      <c r="T12" s="98">
        <v>4.0506562166780781E-4</v>
      </c>
      <c r="U12" s="98">
        <v>9.1752572620649219E-5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2.3514553985689126E-4</v>
      </c>
      <c r="E13" s="101">
        <v>5.1387802807840554E-4</v>
      </c>
      <c r="F13" s="101">
        <v>9.4419356222655521E-4</v>
      </c>
      <c r="G13" s="101">
        <v>3.8252757671351643E-4</v>
      </c>
      <c r="H13" s="101">
        <v>4.0586873664902898E-4</v>
      </c>
      <c r="I13" s="101">
        <v>9.0893093539952331E-4</v>
      </c>
      <c r="J13" s="101">
        <v>1.694444771782808E-3</v>
      </c>
      <c r="K13" s="101">
        <v>1.0858644383306042E-3</v>
      </c>
      <c r="L13" s="101">
        <v>1.8134378127666973E-4</v>
      </c>
      <c r="M13" s="101">
        <v>0</v>
      </c>
      <c r="N13" s="101">
        <v>1.3403764032952456E-4</v>
      </c>
      <c r="O13" s="101">
        <v>1.7356841338639372E-4</v>
      </c>
      <c r="P13" s="101">
        <v>2.1167660319377504E-4</v>
      </c>
      <c r="Q13" s="101">
        <v>9.1485703772267463E-4</v>
      </c>
      <c r="R13" s="101">
        <v>1.2386324400511493E-3</v>
      </c>
      <c r="S13" s="101">
        <v>1.9903032941665112E-3</v>
      </c>
      <c r="T13" s="101">
        <v>4.0506562166780781E-4</v>
      </c>
      <c r="U13" s="101">
        <v>9.1752572620649219E-5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0.75249986187580054</v>
      </c>
      <c r="D19" s="122">
        <v>1.0925134143106607</v>
      </c>
      <c r="E19" s="122">
        <v>1.293339224187023</v>
      </c>
      <c r="F19" s="122">
        <v>2.3323181944574385</v>
      </c>
      <c r="G19" s="122">
        <v>1.6121520924088357</v>
      </c>
      <c r="H19" s="122">
        <v>1.666871944959325</v>
      </c>
      <c r="I19" s="122">
        <v>1.4576634653648151</v>
      </c>
      <c r="J19" s="122">
        <v>2.4805686281908299</v>
      </c>
      <c r="K19" s="122">
        <v>1.9709254200341664</v>
      </c>
      <c r="L19" s="122">
        <v>0.81086979751114219</v>
      </c>
      <c r="M19" s="122">
        <v>0.9845147565048582</v>
      </c>
      <c r="N19" s="122">
        <v>0.41647769231849252</v>
      </c>
      <c r="O19" s="122">
        <v>0.39347373232249455</v>
      </c>
      <c r="P19" s="122">
        <v>0.12762750436076475</v>
      </c>
      <c r="Q19" s="122">
        <v>1.0908225465376917</v>
      </c>
      <c r="R19" s="122">
        <v>1.3441235841173871</v>
      </c>
      <c r="S19" s="122">
        <v>2.2833245664768773</v>
      </c>
      <c r="T19" s="122">
        <v>0.9835593886086399</v>
      </c>
      <c r="U19" s="122">
        <v>0.61393461265592764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0.27308551281720728</v>
      </c>
      <c r="D20" s="98">
        <v>0.59933714254825043</v>
      </c>
      <c r="E20" s="98">
        <v>0.85557955292578725</v>
      </c>
      <c r="F20" s="98">
        <v>1.3711628674992591</v>
      </c>
      <c r="G20" s="98">
        <v>1.0654731595433826</v>
      </c>
      <c r="H20" s="98">
        <v>1.1186464650372645</v>
      </c>
      <c r="I20" s="98">
        <v>1.1179053581891742</v>
      </c>
      <c r="J20" s="98">
        <v>1.9925026101564347</v>
      </c>
      <c r="K20" s="98">
        <v>1.6335998756723349</v>
      </c>
      <c r="L20" s="98">
        <v>0.75700420289424319</v>
      </c>
      <c r="M20" s="98">
        <v>0.91260669556012497</v>
      </c>
      <c r="N20" s="98">
        <v>0.34796732996273411</v>
      </c>
      <c r="O20" s="98">
        <v>0.33387368796093758</v>
      </c>
      <c r="P20" s="98">
        <v>6.3732494531913139E-2</v>
      </c>
      <c r="Q20" s="98">
        <v>0.6805891966205091</v>
      </c>
      <c r="R20" s="98">
        <v>0.69851027219144179</v>
      </c>
      <c r="S20" s="98">
        <v>1.3306362463798467</v>
      </c>
      <c r="T20" s="98">
        <v>0.67842598490228412</v>
      </c>
      <c r="U20" s="98">
        <v>0.52032240154360354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0.47941434905859326</v>
      </c>
      <c r="D21" s="98">
        <v>0.4931762717624103</v>
      </c>
      <c r="E21" s="98">
        <v>0.43775967126123572</v>
      </c>
      <c r="F21" s="98">
        <v>0.96115532695817929</v>
      </c>
      <c r="G21" s="98">
        <v>0.54667893286545299</v>
      </c>
      <c r="H21" s="98">
        <v>0.5482254799220605</v>
      </c>
      <c r="I21" s="98">
        <v>0.33975810717564081</v>
      </c>
      <c r="J21" s="98">
        <v>0.48806601803439525</v>
      </c>
      <c r="K21" s="98">
        <v>0.33732554436183143</v>
      </c>
      <c r="L21" s="98">
        <v>5.3865594616899035E-2</v>
      </c>
      <c r="M21" s="98">
        <v>7.1908060944733176E-2</v>
      </c>
      <c r="N21" s="98">
        <v>6.8510362355758428E-2</v>
      </c>
      <c r="O21" s="98">
        <v>5.9600044361556984E-2</v>
      </c>
      <c r="P21" s="98">
        <v>6.3895009828851629E-2</v>
      </c>
      <c r="Q21" s="98">
        <v>0.41023334991718269</v>
      </c>
      <c r="R21" s="98">
        <v>0.64561331192594518</v>
      </c>
      <c r="S21" s="98">
        <v>0.95268832009703042</v>
      </c>
      <c r="T21" s="98">
        <v>0.30513340370635578</v>
      </c>
      <c r="U21" s="98">
        <v>9.3612211112324081E-2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33.690896734131783</v>
      </c>
      <c r="E24" s="117">
        <f t="shared" si="7"/>
        <v>49.218115586446395</v>
      </c>
      <c r="F24" s="117">
        <f t="shared" si="7"/>
        <v>76.44674513755507</v>
      </c>
      <c r="G24" s="117">
        <f t="shared" si="7"/>
        <v>59.406476056082553</v>
      </c>
      <c r="H24" s="117">
        <f t="shared" si="7"/>
        <v>63.521386689914081</v>
      </c>
      <c r="I24" s="117">
        <f t="shared" si="7"/>
        <v>82.8675112385652</v>
      </c>
      <c r="J24" s="117">
        <f t="shared" si="7"/>
        <v>85.042812220197945</v>
      </c>
      <c r="K24" s="117">
        <f t="shared" si="7"/>
        <v>41.241527773903556</v>
      </c>
      <c r="L24" s="117">
        <f t="shared" si="7"/>
        <v>40.156193466194203</v>
      </c>
      <c r="M24" s="117">
        <f t="shared" si="7"/>
        <v>39.785241961478008</v>
      </c>
      <c r="N24" s="117">
        <f t="shared" si="7"/>
        <v>58.58144099194638</v>
      </c>
      <c r="O24" s="117">
        <f t="shared" si="7"/>
        <v>39.090263170367194</v>
      </c>
      <c r="P24" s="117">
        <f t="shared" si="7"/>
        <v>0</v>
      </c>
      <c r="Q24" s="117">
        <f t="shared" si="7"/>
        <v>14.641534937843774</v>
      </c>
      <c r="R24" s="117">
        <f t="shared" ref="R24:V24" si="8">R25+R28+R30+R39</f>
        <v>14.331718267406977</v>
      </c>
      <c r="S24" s="117">
        <f t="shared" si="8"/>
        <v>20.410752957146595</v>
      </c>
      <c r="T24" s="117">
        <f t="shared" si="8"/>
        <v>16.772971179181837</v>
      </c>
      <c r="U24" s="117">
        <f t="shared" si="8"/>
        <v>7.0281821007769487</v>
      </c>
      <c r="V24" s="117">
        <f t="shared" si="8"/>
        <v>13.451012580240043</v>
      </c>
      <c r="W24" s="117">
        <f t="shared" ref="W24" si="9">W25+W28+W30+W39</f>
        <v>30.608430671442978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27.935031417146867</v>
      </c>
      <c r="E25" s="122">
        <f t="shared" si="10"/>
        <v>40.703562461049934</v>
      </c>
      <c r="F25" s="122">
        <f t="shared" si="10"/>
        <v>65.196396299171923</v>
      </c>
      <c r="G25" s="122">
        <f t="shared" si="10"/>
        <v>52.694666681007412</v>
      </c>
      <c r="H25" s="122">
        <f t="shared" si="10"/>
        <v>55.888374867147867</v>
      </c>
      <c r="I25" s="122">
        <f t="shared" si="10"/>
        <v>74.651892994292723</v>
      </c>
      <c r="J25" s="122">
        <f t="shared" si="10"/>
        <v>76.832168711058046</v>
      </c>
      <c r="K25" s="122">
        <f t="shared" si="10"/>
        <v>36.509548663490158</v>
      </c>
      <c r="L25" s="122">
        <f t="shared" si="10"/>
        <v>35.288436012957625</v>
      </c>
      <c r="M25" s="122">
        <f t="shared" si="10"/>
        <v>34.314516367924703</v>
      </c>
      <c r="N25" s="122">
        <f t="shared" si="10"/>
        <v>51.397419752775299</v>
      </c>
      <c r="O25" s="122">
        <f t="shared" si="10"/>
        <v>33.854184429492591</v>
      </c>
      <c r="P25" s="122">
        <f t="shared" si="10"/>
        <v>0</v>
      </c>
      <c r="Q25" s="122">
        <f t="shared" si="10"/>
        <v>12.570040954769748</v>
      </c>
      <c r="R25" s="122">
        <f t="shared" ref="R25:V25" si="11">SUM(R26:R27)</f>
        <v>12.201296208168932</v>
      </c>
      <c r="S25" s="122">
        <f t="shared" si="11"/>
        <v>16.83128490150823</v>
      </c>
      <c r="T25" s="122">
        <f t="shared" si="11"/>
        <v>14.575272815297547</v>
      </c>
      <c r="U25" s="122">
        <f t="shared" si="11"/>
        <v>6.1839624344572908</v>
      </c>
      <c r="V25" s="122">
        <f t="shared" si="11"/>
        <v>11.842873215961333</v>
      </c>
      <c r="W25" s="122">
        <f t="shared" ref="W25" si="12">SUM(W26:W27)</f>
        <v>25.634317684017759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27.935031417146867</v>
      </c>
      <c r="E26" s="98">
        <v>40.703562461049934</v>
      </c>
      <c r="F26" s="98">
        <v>65.196396299171923</v>
      </c>
      <c r="G26" s="98">
        <v>52.694666681007412</v>
      </c>
      <c r="H26" s="98">
        <v>55.888374867147867</v>
      </c>
      <c r="I26" s="98">
        <v>74.651892994292723</v>
      </c>
      <c r="J26" s="98">
        <v>76.832168711058046</v>
      </c>
      <c r="K26" s="98">
        <v>36.509548663490158</v>
      </c>
      <c r="L26" s="98">
        <v>35.288436012957625</v>
      </c>
      <c r="M26" s="98">
        <v>34.314516367924703</v>
      </c>
      <c r="N26" s="98">
        <v>51.397419752775299</v>
      </c>
      <c r="O26" s="98">
        <v>33.854184429492591</v>
      </c>
      <c r="P26" s="98">
        <v>0</v>
      </c>
      <c r="Q26" s="98">
        <v>12.570040954769748</v>
      </c>
      <c r="R26" s="98">
        <v>12.201296208168932</v>
      </c>
      <c r="S26" s="98">
        <v>16.83128490150823</v>
      </c>
      <c r="T26" s="98">
        <v>14.575272815297547</v>
      </c>
      <c r="U26" s="98">
        <v>6.1839624344572908</v>
      </c>
      <c r="V26" s="98">
        <v>11.842873215961333</v>
      </c>
      <c r="W26" s="98">
        <v>25.634317684017759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4.6456351636157871</v>
      </c>
      <c r="E30" s="122">
        <v>7.0174014546621812</v>
      </c>
      <c r="F30" s="122">
        <v>8.9879961201644694</v>
      </c>
      <c r="G30" s="122">
        <v>5.1157894686876286</v>
      </c>
      <c r="H30" s="122">
        <v>6.0462213781375018</v>
      </c>
      <c r="I30" s="122">
        <v>6.0184117372704335</v>
      </c>
      <c r="J30" s="122">
        <v>5.941471356688619</v>
      </c>
      <c r="K30" s="122">
        <v>3.43719613859394</v>
      </c>
      <c r="L30" s="122">
        <v>3.6196801651982189</v>
      </c>
      <c r="M30" s="122">
        <v>4.0596206905191581</v>
      </c>
      <c r="N30" s="122">
        <v>5.3862390639176612</v>
      </c>
      <c r="O30" s="122">
        <v>4.0886066224193387</v>
      </c>
      <c r="P30" s="122">
        <v>0</v>
      </c>
      <c r="Q30" s="122">
        <v>1.6133248141148706</v>
      </c>
      <c r="R30" s="122">
        <v>1.6404254143345141</v>
      </c>
      <c r="S30" s="122">
        <v>2.6746350220995319</v>
      </c>
      <c r="T30" s="122">
        <v>1.6319099456814796</v>
      </c>
      <c r="U30" s="122">
        <v>0.63054718444989266</v>
      </c>
      <c r="V30" s="122">
        <v>1.2309477732324092</v>
      </c>
      <c r="W30" s="122">
        <v>3.8214045894286959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4.645164872536073</v>
      </c>
      <c r="E31" s="98">
        <v>7.0160204074617205</v>
      </c>
      <c r="F31" s="98">
        <v>8.9861506509292077</v>
      </c>
      <c r="G31" s="98">
        <v>5.1149344070455633</v>
      </c>
      <c r="H31" s="98">
        <v>6.0452646875439724</v>
      </c>
      <c r="I31" s="98">
        <v>6.0143467961426742</v>
      </c>
      <c r="J31" s="98">
        <v>5.9357102444645573</v>
      </c>
      <c r="K31" s="98">
        <v>3.4346172105529047</v>
      </c>
      <c r="L31" s="98">
        <v>3.6182294149480057</v>
      </c>
      <c r="M31" s="98">
        <v>4.0595885320129073</v>
      </c>
      <c r="N31" s="98">
        <v>5.3837593675715647</v>
      </c>
      <c r="O31" s="98">
        <v>4.0864133488320018</v>
      </c>
      <c r="P31" s="98">
        <v>0</v>
      </c>
      <c r="Q31" s="98">
        <v>1.6124444799842319</v>
      </c>
      <c r="R31" s="98">
        <v>1.6395957643039138</v>
      </c>
      <c r="S31" s="98">
        <v>2.6729948647552648</v>
      </c>
      <c r="T31" s="98">
        <v>1.6312820939678945</v>
      </c>
      <c r="U31" s="98">
        <v>0.63038661744780655</v>
      </c>
      <c r="V31" s="98">
        <v>1.2300538414681508</v>
      </c>
      <c r="W31" s="98">
        <v>3.818177948938184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4.7029107971378252E-4</v>
      </c>
      <c r="E32" s="98">
        <v>1.3810472004607149E-3</v>
      </c>
      <c r="F32" s="98">
        <v>1.8454692352609945E-3</v>
      </c>
      <c r="G32" s="98">
        <v>8.5506164206550737E-4</v>
      </c>
      <c r="H32" s="98">
        <v>9.566905935298538E-4</v>
      </c>
      <c r="I32" s="98">
        <v>4.0649411277589803E-3</v>
      </c>
      <c r="J32" s="98">
        <v>5.7611122240615476E-3</v>
      </c>
      <c r="K32" s="98">
        <v>2.5789280410351847E-3</v>
      </c>
      <c r="L32" s="98">
        <v>1.4507502502133578E-3</v>
      </c>
      <c r="M32" s="98">
        <v>3.2158506250403936E-5</v>
      </c>
      <c r="N32" s="98">
        <v>2.4796963460962042E-3</v>
      </c>
      <c r="O32" s="98">
        <v>2.1932735873371567E-3</v>
      </c>
      <c r="P32" s="98">
        <v>0</v>
      </c>
      <c r="Q32" s="98">
        <v>8.8033413063880021E-4</v>
      </c>
      <c r="R32" s="98">
        <v>8.2965003060029815E-4</v>
      </c>
      <c r="S32" s="98">
        <v>1.6401573442668472E-3</v>
      </c>
      <c r="T32" s="98">
        <v>6.2785171358510205E-4</v>
      </c>
      <c r="U32" s="98">
        <v>1.6056700208613616E-4</v>
      </c>
      <c r="V32" s="98">
        <v>8.9393176425836215E-4</v>
      </c>
      <c r="W32" s="98">
        <v>3.2266404905118727E-3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4.7029107971378252E-4</v>
      </c>
      <c r="E33" s="101">
        <v>1.3810472004607149E-3</v>
      </c>
      <c r="F33" s="101">
        <v>1.8454692352609945E-3</v>
      </c>
      <c r="G33" s="101">
        <v>8.5506164206550737E-4</v>
      </c>
      <c r="H33" s="101">
        <v>9.566905935298538E-4</v>
      </c>
      <c r="I33" s="101">
        <v>4.0649411277589803E-3</v>
      </c>
      <c r="J33" s="101">
        <v>5.7611122240615476E-3</v>
      </c>
      <c r="K33" s="101">
        <v>2.5789280410351847E-3</v>
      </c>
      <c r="L33" s="101">
        <v>1.4507502502133578E-3</v>
      </c>
      <c r="M33" s="101">
        <v>3.2158506250403936E-5</v>
      </c>
      <c r="N33" s="101">
        <v>2.4796963460962042E-3</v>
      </c>
      <c r="O33" s="101">
        <v>2.1932735873371567E-3</v>
      </c>
      <c r="P33" s="101">
        <v>0</v>
      </c>
      <c r="Q33" s="101">
        <v>8.8033413063880021E-4</v>
      </c>
      <c r="R33" s="101">
        <v>8.2965003060029815E-4</v>
      </c>
      <c r="S33" s="101">
        <v>1.6401573442668472E-3</v>
      </c>
      <c r="T33" s="101">
        <v>6.2785171358510205E-4</v>
      </c>
      <c r="U33" s="101">
        <v>1.6056700208613616E-4</v>
      </c>
      <c r="V33" s="101">
        <v>8.9393176425836215E-4</v>
      </c>
      <c r="W33" s="101">
        <v>3.2266404905118727E-3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1.1102301533691312</v>
      </c>
      <c r="E39" s="122">
        <v>1.4971516707342729</v>
      </c>
      <c r="F39" s="122">
        <v>2.26235271821868</v>
      </c>
      <c r="G39" s="122">
        <v>1.5960199063875102</v>
      </c>
      <c r="H39" s="122">
        <v>1.5867904446287133</v>
      </c>
      <c r="I39" s="122">
        <v>2.1972065070020337</v>
      </c>
      <c r="J39" s="122">
        <v>2.2691721524512785</v>
      </c>
      <c r="K39" s="122">
        <v>1.294782971819457</v>
      </c>
      <c r="L39" s="122">
        <v>1.2480772880383628</v>
      </c>
      <c r="M39" s="122">
        <v>1.4111049030341449</v>
      </c>
      <c r="N39" s="122">
        <v>1.7977821752534144</v>
      </c>
      <c r="O39" s="122">
        <v>1.1474721184552641</v>
      </c>
      <c r="P39" s="122">
        <v>0</v>
      </c>
      <c r="Q39" s="122">
        <v>0.45816916895915655</v>
      </c>
      <c r="R39" s="122">
        <v>0.48999664490353045</v>
      </c>
      <c r="S39" s="122">
        <v>0.90483303353883326</v>
      </c>
      <c r="T39" s="122">
        <v>0.5657884182028099</v>
      </c>
      <c r="U39" s="122">
        <v>0.21367248186976573</v>
      </c>
      <c r="V39" s="122">
        <v>0.37719159104630084</v>
      </c>
      <c r="W39" s="122">
        <v>1.1527083979965234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1.1102301533691312</v>
      </c>
      <c r="E40" s="98">
        <v>1.4971516707342729</v>
      </c>
      <c r="F40" s="98">
        <v>2.26235271821868</v>
      </c>
      <c r="G40" s="98">
        <v>1.5960199063875102</v>
      </c>
      <c r="H40" s="98">
        <v>1.5867904446287133</v>
      </c>
      <c r="I40" s="98">
        <v>2.1972065070020337</v>
      </c>
      <c r="J40" s="98">
        <v>2.2691721524512785</v>
      </c>
      <c r="K40" s="98">
        <v>1.294782971819457</v>
      </c>
      <c r="L40" s="98">
        <v>1.2480772880383628</v>
      </c>
      <c r="M40" s="98">
        <v>1.4111049030341449</v>
      </c>
      <c r="N40" s="98">
        <v>1.7977821752534144</v>
      </c>
      <c r="O40" s="98">
        <v>1.1474721184552641</v>
      </c>
      <c r="P40" s="98">
        <v>0</v>
      </c>
      <c r="Q40" s="98">
        <v>0.45816916895915655</v>
      </c>
      <c r="R40" s="98">
        <v>0.48999664490353045</v>
      </c>
      <c r="S40" s="98">
        <v>0.90483303353883326</v>
      </c>
      <c r="T40" s="98">
        <v>0.5657884182028099</v>
      </c>
      <c r="U40" s="98">
        <v>0.21367248186976573</v>
      </c>
      <c r="V40" s="98">
        <v>0.37719159104630084</v>
      </c>
      <c r="W40" s="98">
        <v>1.1527083979965234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116.71384686742093</v>
      </c>
      <c r="D43" s="117">
        <f t="shared" si="14"/>
        <v>188.42729589312887</v>
      </c>
      <c r="E43" s="117">
        <f t="shared" si="14"/>
        <v>277.24509327979325</v>
      </c>
      <c r="F43" s="117">
        <f t="shared" si="14"/>
        <v>267.62842678504546</v>
      </c>
      <c r="G43" s="117">
        <f t="shared" si="14"/>
        <v>115.4991588588575</v>
      </c>
      <c r="H43" s="117">
        <f t="shared" si="14"/>
        <v>21.153880251416275</v>
      </c>
      <c r="I43" s="117">
        <f t="shared" si="14"/>
        <v>100.99156436575093</v>
      </c>
      <c r="J43" s="117">
        <f t="shared" si="14"/>
        <v>173.32371952793892</v>
      </c>
      <c r="K43" s="117">
        <f t="shared" si="14"/>
        <v>152.74397609650779</v>
      </c>
      <c r="L43" s="117">
        <f t="shared" si="14"/>
        <v>150.47563269897682</v>
      </c>
      <c r="M43" s="117">
        <f t="shared" si="14"/>
        <v>183.0741322287225</v>
      </c>
      <c r="N43" s="117">
        <f t="shared" si="14"/>
        <v>227.12600378020872</v>
      </c>
      <c r="O43" s="117">
        <f t="shared" si="14"/>
        <v>278.77499405112906</v>
      </c>
      <c r="P43" s="117">
        <f t="shared" si="14"/>
        <v>221.78202519014553</v>
      </c>
      <c r="Q43" s="117">
        <f t="shared" si="14"/>
        <v>288.99401334520797</v>
      </c>
      <c r="R43" s="117">
        <f t="shared" ref="R43:V43" si="15">R44+R47+R49+R58</f>
        <v>97.944017192564374</v>
      </c>
      <c r="S43" s="117">
        <f t="shared" si="15"/>
        <v>53.219287792522493</v>
      </c>
      <c r="T43" s="117">
        <f t="shared" si="15"/>
        <v>32.25839155472196</v>
      </c>
      <c r="U43" s="117">
        <f t="shared" si="15"/>
        <v>45.781010862025902</v>
      </c>
      <c r="V43" s="117">
        <f t="shared" si="15"/>
        <v>82.815839309508576</v>
      </c>
      <c r="W43" s="117">
        <f t="shared" ref="W43" si="16">W44+W47+W49+W58</f>
        <v>75.875975285058303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113.44136382714822</v>
      </c>
      <c r="D44" s="122">
        <f t="shared" si="17"/>
        <v>180.85276568068653</v>
      </c>
      <c r="E44" s="122">
        <f t="shared" si="17"/>
        <v>266.45915360461328</v>
      </c>
      <c r="F44" s="122">
        <f t="shared" si="17"/>
        <v>257.8391638368343</v>
      </c>
      <c r="G44" s="122">
        <f t="shared" si="17"/>
        <v>111.6597532373024</v>
      </c>
      <c r="H44" s="122">
        <f t="shared" si="17"/>
        <v>20.523804280764047</v>
      </c>
      <c r="I44" s="122">
        <f t="shared" si="17"/>
        <v>95.0297928545113</v>
      </c>
      <c r="J44" s="122">
        <f t="shared" si="17"/>
        <v>158.028123391571</v>
      </c>
      <c r="K44" s="122">
        <f t="shared" si="17"/>
        <v>142.8106674991563</v>
      </c>
      <c r="L44" s="122">
        <f t="shared" si="17"/>
        <v>141.14703004214374</v>
      </c>
      <c r="M44" s="122">
        <f t="shared" si="17"/>
        <v>168.39644427096536</v>
      </c>
      <c r="N44" s="122">
        <f t="shared" si="17"/>
        <v>206.46496899507855</v>
      </c>
      <c r="O44" s="122">
        <f t="shared" si="17"/>
        <v>252.31662309029457</v>
      </c>
      <c r="P44" s="122">
        <f t="shared" si="17"/>
        <v>210.94832454856694</v>
      </c>
      <c r="Q44" s="122">
        <f t="shared" si="17"/>
        <v>279.061535074071</v>
      </c>
      <c r="R44" s="122">
        <f t="shared" ref="R44:V44" si="18">SUM(R45:R46)</f>
        <v>92.662806991286629</v>
      </c>
      <c r="S44" s="122">
        <f t="shared" si="18"/>
        <v>48.969594640463981</v>
      </c>
      <c r="T44" s="122">
        <f t="shared" si="18"/>
        <v>30.189204819033044</v>
      </c>
      <c r="U44" s="122">
        <f t="shared" si="18"/>
        <v>43.14604236863785</v>
      </c>
      <c r="V44" s="122">
        <f t="shared" si="18"/>
        <v>78.23247024265757</v>
      </c>
      <c r="W44" s="122">
        <f t="shared" ref="W44" si="19">SUM(W45:W46)</f>
        <v>71.416367766959752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113.44136382714822</v>
      </c>
      <c r="D45" s="98">
        <v>180.85276568068653</v>
      </c>
      <c r="E45" s="98">
        <v>266.45915360461328</v>
      </c>
      <c r="F45" s="98">
        <v>257.8391638368343</v>
      </c>
      <c r="G45" s="98">
        <v>111.6597532373024</v>
      </c>
      <c r="H45" s="98">
        <v>20.523804280764047</v>
      </c>
      <c r="I45" s="98">
        <v>95.0297928545113</v>
      </c>
      <c r="J45" s="98">
        <v>158.028123391571</v>
      </c>
      <c r="K45" s="98">
        <v>142.8106674991563</v>
      </c>
      <c r="L45" s="98">
        <v>141.14703004214374</v>
      </c>
      <c r="M45" s="98">
        <v>168.39644427096536</v>
      </c>
      <c r="N45" s="98">
        <v>206.46496899507855</v>
      </c>
      <c r="O45" s="98">
        <v>252.31662309029457</v>
      </c>
      <c r="P45" s="98">
        <v>210.94832454856694</v>
      </c>
      <c r="Q45" s="98">
        <v>279.061535074071</v>
      </c>
      <c r="R45" s="98">
        <v>92.662806991286629</v>
      </c>
      <c r="S45" s="98">
        <v>48.969594640463981</v>
      </c>
      <c r="T45" s="98">
        <v>30.189204819033044</v>
      </c>
      <c r="U45" s="98">
        <v>43.14604236863785</v>
      </c>
      <c r="V45" s="98">
        <v>78.23247024265757</v>
      </c>
      <c r="W45" s="98">
        <v>71.416367766959752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0.56744742163035833</v>
      </c>
      <c r="D49" s="122">
        <v>1.5857230178156512</v>
      </c>
      <c r="E49" s="122">
        <v>2.9699922526962577</v>
      </c>
      <c r="F49" s="122">
        <v>2.8546031586655669</v>
      </c>
      <c r="G49" s="122">
        <v>1.1612584968315396</v>
      </c>
      <c r="H49" s="122">
        <v>0.15364416002403886</v>
      </c>
      <c r="I49" s="122">
        <v>3.6541094679587918</v>
      </c>
      <c r="J49" s="122">
        <v>11.411551795916642</v>
      </c>
      <c r="K49" s="122">
        <v>5.8632476174929113</v>
      </c>
      <c r="L49" s="122">
        <v>5.2690087476381944</v>
      </c>
      <c r="M49" s="122">
        <v>9.1552941460116024</v>
      </c>
      <c r="N49" s="122">
        <v>14.323826267222538</v>
      </c>
      <c r="O49" s="122">
        <v>19.368705913733912</v>
      </c>
      <c r="P49" s="122">
        <v>3.9359438986911903</v>
      </c>
      <c r="Q49" s="122">
        <v>2.6352919050191015</v>
      </c>
      <c r="R49" s="122">
        <v>1.8065428592383681</v>
      </c>
      <c r="S49" s="122">
        <v>2.2410595281754166</v>
      </c>
      <c r="T49" s="122">
        <v>1.0551183074579265</v>
      </c>
      <c r="U49" s="122">
        <v>1.4016537120420431</v>
      </c>
      <c r="V49" s="122">
        <v>2.6741726411826283</v>
      </c>
      <c r="W49" s="122">
        <v>1.7356455920217908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0.56744742163035833</v>
      </c>
      <c r="D50" s="98">
        <v>1.5857230178156512</v>
      </c>
      <c r="E50" s="98">
        <v>2.9692531458794416</v>
      </c>
      <c r="F50" s="98">
        <v>2.8538165619105635</v>
      </c>
      <c r="G50" s="98">
        <v>1.1610859864613001</v>
      </c>
      <c r="H50" s="98">
        <v>0.15360637297562973</v>
      </c>
      <c r="I50" s="98">
        <v>3.650052390261826</v>
      </c>
      <c r="J50" s="98">
        <v>11.400363732778031</v>
      </c>
      <c r="K50" s="98">
        <v>5.8571572292586485</v>
      </c>
      <c r="L50" s="98">
        <v>5.2675094309505859</v>
      </c>
      <c r="M50" s="98">
        <v>9.1552941460116024</v>
      </c>
      <c r="N50" s="98">
        <v>14.322266112698131</v>
      </c>
      <c r="O50" s="98">
        <v>19.358803278212584</v>
      </c>
      <c r="P50" s="98">
        <v>3.9299569285480049</v>
      </c>
      <c r="Q50" s="98">
        <v>2.6272659440245461</v>
      </c>
      <c r="R50" s="98">
        <v>1.8065428592383681</v>
      </c>
      <c r="S50" s="98">
        <v>2.2409131178783213</v>
      </c>
      <c r="T50" s="98">
        <v>1.0541664354597629</v>
      </c>
      <c r="U50" s="98">
        <v>1.4011378523571967</v>
      </c>
      <c r="V50" s="98">
        <v>2.671248859535778</v>
      </c>
      <c r="W50" s="98">
        <v>1.7352385341858234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7.391068168159776E-4</v>
      </c>
      <c r="F51" s="98">
        <v>7.8659675500352116E-4</v>
      </c>
      <c r="G51" s="98">
        <v>1.7251037023950056E-4</v>
      </c>
      <c r="H51" s="98">
        <v>3.7787048409130013E-5</v>
      </c>
      <c r="I51" s="98">
        <v>4.0570776969658159E-3</v>
      </c>
      <c r="J51" s="98">
        <v>1.1188063138610553E-2</v>
      </c>
      <c r="K51" s="98">
        <v>6.0903882342631917E-3</v>
      </c>
      <c r="L51" s="98">
        <v>1.4993166876086728E-3</v>
      </c>
      <c r="M51" s="98">
        <v>0</v>
      </c>
      <c r="N51" s="98">
        <v>1.5601545244078808E-3</v>
      </c>
      <c r="O51" s="98">
        <v>9.9026355213286919E-3</v>
      </c>
      <c r="P51" s="98">
        <v>5.9869701431852209E-3</v>
      </c>
      <c r="Q51" s="98">
        <v>8.025960994555395E-3</v>
      </c>
      <c r="R51" s="98">
        <v>0</v>
      </c>
      <c r="S51" s="98">
        <v>1.464102970955412E-4</v>
      </c>
      <c r="T51" s="98">
        <v>9.5187199816363169E-4</v>
      </c>
      <c r="U51" s="98">
        <v>5.1585968484645257E-4</v>
      </c>
      <c r="V51" s="98">
        <v>2.9237816468502625E-3</v>
      </c>
      <c r="W51" s="98">
        <v>4.0705783596740327E-4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7.391068168159776E-4</v>
      </c>
      <c r="F52" s="101">
        <v>7.8659675500352116E-4</v>
      </c>
      <c r="G52" s="101">
        <v>1.7251037023950056E-4</v>
      </c>
      <c r="H52" s="101">
        <v>3.7787048409130013E-5</v>
      </c>
      <c r="I52" s="101">
        <v>4.0570776969658159E-3</v>
      </c>
      <c r="J52" s="101">
        <v>1.1188063138610553E-2</v>
      </c>
      <c r="K52" s="101">
        <v>6.0903882342631917E-3</v>
      </c>
      <c r="L52" s="101">
        <v>1.4993166876086728E-3</v>
      </c>
      <c r="M52" s="101">
        <v>0</v>
      </c>
      <c r="N52" s="101">
        <v>1.5601545244078808E-3</v>
      </c>
      <c r="O52" s="101">
        <v>9.9026355213286919E-3</v>
      </c>
      <c r="P52" s="101">
        <v>5.9869701431852209E-3</v>
      </c>
      <c r="Q52" s="101">
        <v>8.025960994555395E-3</v>
      </c>
      <c r="R52" s="101">
        <v>0</v>
      </c>
      <c r="S52" s="101">
        <v>1.464102970955412E-4</v>
      </c>
      <c r="T52" s="101">
        <v>9.5187199816363169E-4</v>
      </c>
      <c r="U52" s="101">
        <v>5.1585968484645257E-4</v>
      </c>
      <c r="V52" s="101">
        <v>2.9237816468502625E-3</v>
      </c>
      <c r="W52" s="101">
        <v>4.0705783596740327E-4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2.7050356186423454</v>
      </c>
      <c r="D58" s="122">
        <v>5.9888071946267001</v>
      </c>
      <c r="E58" s="122">
        <v>7.8159474224837027</v>
      </c>
      <c r="F58" s="122">
        <v>6.9346597895456075</v>
      </c>
      <c r="G58" s="122">
        <v>2.6781471247235658</v>
      </c>
      <c r="H58" s="122">
        <v>0.47643181062818762</v>
      </c>
      <c r="I58" s="122">
        <v>2.3076620432808457</v>
      </c>
      <c r="J58" s="122">
        <v>3.8840443404512812</v>
      </c>
      <c r="K58" s="122">
        <v>4.0700609798586029</v>
      </c>
      <c r="L58" s="122">
        <v>4.0595939091948763</v>
      </c>
      <c r="M58" s="122">
        <v>5.522393811745518</v>
      </c>
      <c r="N58" s="122">
        <v>6.337208517907654</v>
      </c>
      <c r="O58" s="122">
        <v>7.0896650471006133</v>
      </c>
      <c r="P58" s="122">
        <v>6.8977567428873909</v>
      </c>
      <c r="Q58" s="122">
        <v>7.2971863661178773</v>
      </c>
      <c r="R58" s="122">
        <v>3.4746673420393877</v>
      </c>
      <c r="S58" s="122">
        <v>2.0086336238830937</v>
      </c>
      <c r="T58" s="122">
        <v>1.0140684282309886</v>
      </c>
      <c r="U58" s="122">
        <v>1.2333147813460092</v>
      </c>
      <c r="V58" s="122">
        <v>1.9091964256683798</v>
      </c>
      <c r="W58" s="122">
        <v>2.7239619260767474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2.7050356186423454</v>
      </c>
      <c r="D59" s="98">
        <v>5.9888071946267001</v>
      </c>
      <c r="E59" s="98">
        <v>7.8159474224837027</v>
      </c>
      <c r="F59" s="98">
        <v>6.9346597895456075</v>
      </c>
      <c r="G59" s="98">
        <v>2.6781471247235658</v>
      </c>
      <c r="H59" s="98">
        <v>0.47643181062818762</v>
      </c>
      <c r="I59" s="98">
        <v>2.3076620432808457</v>
      </c>
      <c r="J59" s="98">
        <v>3.8840443404512812</v>
      </c>
      <c r="K59" s="98">
        <v>4.0700609798586029</v>
      </c>
      <c r="L59" s="98">
        <v>4.0595939091948763</v>
      </c>
      <c r="M59" s="98">
        <v>5.522393811745518</v>
      </c>
      <c r="N59" s="98">
        <v>6.337208517907654</v>
      </c>
      <c r="O59" s="98">
        <v>7.0896650471006133</v>
      </c>
      <c r="P59" s="98">
        <v>6.8977567428873909</v>
      </c>
      <c r="Q59" s="98">
        <v>7.2971863661178773</v>
      </c>
      <c r="R59" s="98">
        <v>3.4746673420393877</v>
      </c>
      <c r="S59" s="98">
        <v>2.0086336238830937</v>
      </c>
      <c r="T59" s="98">
        <v>1.0140684282309886</v>
      </c>
      <c r="U59" s="98">
        <v>1.2333147813460092</v>
      </c>
      <c r="V59" s="98">
        <v>1.9091964256683798</v>
      </c>
      <c r="W59" s="98">
        <v>2.7239619260767474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212.25083613984131</v>
      </c>
      <c r="D62" s="117">
        <f t="shared" si="21"/>
        <v>304.48538038296726</v>
      </c>
      <c r="E62" s="117">
        <f t="shared" si="21"/>
        <v>420.96068190981913</v>
      </c>
      <c r="F62" s="117">
        <f t="shared" si="21"/>
        <v>319.46945078948858</v>
      </c>
      <c r="G62" s="117">
        <f t="shared" si="21"/>
        <v>244.3155049976381</v>
      </c>
      <c r="H62" s="117">
        <f t="shared" si="21"/>
        <v>464.52749675632373</v>
      </c>
      <c r="I62" s="117">
        <f t="shared" si="21"/>
        <v>382.93364575920702</v>
      </c>
      <c r="J62" s="117">
        <f t="shared" si="21"/>
        <v>389.32652336257894</v>
      </c>
      <c r="K62" s="117">
        <f t="shared" si="21"/>
        <v>230.34541270553524</v>
      </c>
      <c r="L62" s="117">
        <f t="shared" si="21"/>
        <v>299.94373491224002</v>
      </c>
      <c r="M62" s="117">
        <f t="shared" si="21"/>
        <v>154.30652705882713</v>
      </c>
      <c r="N62" s="117">
        <f t="shared" si="21"/>
        <v>174.06057578468383</v>
      </c>
      <c r="O62" s="117">
        <f t="shared" si="21"/>
        <v>96.541431736405897</v>
      </c>
      <c r="P62" s="117">
        <f t="shared" si="21"/>
        <v>192.36267223949832</v>
      </c>
      <c r="Q62" s="117">
        <f t="shared" si="21"/>
        <v>193.52941907061796</v>
      </c>
      <c r="R62" s="117">
        <f t="shared" ref="R62:V62" si="22">R63+R66+R68+R77</f>
        <v>289.50851269063838</v>
      </c>
      <c r="S62" s="117">
        <f t="shared" si="22"/>
        <v>243.33172528885646</v>
      </c>
      <c r="T62" s="117">
        <f t="shared" si="22"/>
        <v>234.14241891480117</v>
      </c>
      <c r="U62" s="117">
        <f t="shared" si="22"/>
        <v>205.16084409039118</v>
      </c>
      <c r="V62" s="117">
        <f t="shared" si="22"/>
        <v>177.31398462776534</v>
      </c>
      <c r="W62" s="117">
        <f t="shared" ref="W62" si="23">W63+W66+W68+W77</f>
        <v>136.40706906886359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155.48007966129401</v>
      </c>
      <c r="D63" s="122">
        <f t="shared" si="24"/>
        <v>221.79050985274162</v>
      </c>
      <c r="E63" s="122">
        <f t="shared" si="24"/>
        <v>322.4597875030733</v>
      </c>
      <c r="F63" s="122">
        <f t="shared" si="24"/>
        <v>245.91896493017907</v>
      </c>
      <c r="G63" s="122">
        <f t="shared" si="24"/>
        <v>184.46333212438341</v>
      </c>
      <c r="H63" s="122">
        <f t="shared" si="24"/>
        <v>359.54867549751822</v>
      </c>
      <c r="I63" s="122">
        <f t="shared" si="24"/>
        <v>287.51183333426513</v>
      </c>
      <c r="J63" s="122">
        <f t="shared" si="24"/>
        <v>300.85277126337434</v>
      </c>
      <c r="K63" s="122">
        <f t="shared" si="24"/>
        <v>172.53520735858569</v>
      </c>
      <c r="L63" s="122">
        <f t="shared" si="24"/>
        <v>243.87761172716876</v>
      </c>
      <c r="M63" s="122">
        <f t="shared" si="24"/>
        <v>120.63483270855289</v>
      </c>
      <c r="N63" s="122">
        <f t="shared" si="24"/>
        <v>125.97189434498488</v>
      </c>
      <c r="O63" s="122">
        <f t="shared" si="24"/>
        <v>67.940879755753969</v>
      </c>
      <c r="P63" s="122">
        <f t="shared" si="24"/>
        <v>139.80437380934481</v>
      </c>
      <c r="Q63" s="122">
        <f t="shared" si="24"/>
        <v>133.79028834295329</v>
      </c>
      <c r="R63" s="122">
        <f t="shared" ref="R63:V63" si="25">SUM(R64:R65)</f>
        <v>196.37817236111647</v>
      </c>
      <c r="S63" s="122">
        <f t="shared" si="25"/>
        <v>169.33874712060316</v>
      </c>
      <c r="T63" s="122">
        <f t="shared" si="25"/>
        <v>173.08746947031474</v>
      </c>
      <c r="U63" s="122">
        <f t="shared" si="25"/>
        <v>137.54035205238742</v>
      </c>
      <c r="V63" s="122">
        <f t="shared" si="25"/>
        <v>114.89862230684784</v>
      </c>
      <c r="W63" s="122">
        <f t="shared" ref="W63" si="26">SUM(W64:W65)</f>
        <v>85.778414760995346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155.48007966129401</v>
      </c>
      <c r="D64" s="98">
        <v>221.79050985274162</v>
      </c>
      <c r="E64" s="98">
        <v>322.4597875030733</v>
      </c>
      <c r="F64" s="98">
        <v>245.91896493017907</v>
      </c>
      <c r="G64" s="98">
        <v>184.46333212438341</v>
      </c>
      <c r="H64" s="98">
        <v>359.54867549751822</v>
      </c>
      <c r="I64" s="98">
        <v>287.51183333426513</v>
      </c>
      <c r="J64" s="98">
        <v>300.85277126337434</v>
      </c>
      <c r="K64" s="98">
        <v>172.53520735858569</v>
      </c>
      <c r="L64" s="98">
        <v>243.87761172716876</v>
      </c>
      <c r="M64" s="98">
        <v>120.63483270855289</v>
      </c>
      <c r="N64" s="98">
        <v>125.97189434498488</v>
      </c>
      <c r="O64" s="98">
        <v>67.940879755753969</v>
      </c>
      <c r="P64" s="98">
        <v>139.80437380934481</v>
      </c>
      <c r="Q64" s="98">
        <v>133.79028834295329</v>
      </c>
      <c r="R64" s="98">
        <v>196.37817236111647</v>
      </c>
      <c r="S64" s="98">
        <v>169.33874712060316</v>
      </c>
      <c r="T64" s="98">
        <v>173.08746947031474</v>
      </c>
      <c r="U64" s="98">
        <v>137.54035205238742</v>
      </c>
      <c r="V64" s="98">
        <v>114.89862230684784</v>
      </c>
      <c r="W64" s="98">
        <v>85.778414760995346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40.66297471669931</v>
      </c>
      <c r="D68" s="122">
        <v>56.408929247286352</v>
      </c>
      <c r="E68" s="122">
        <v>68.295277273332104</v>
      </c>
      <c r="F68" s="122">
        <v>52.187688059829362</v>
      </c>
      <c r="G68" s="122">
        <v>39.593176328378455</v>
      </c>
      <c r="H68" s="122">
        <v>70.263686240352115</v>
      </c>
      <c r="I68" s="122">
        <v>62.994117802407459</v>
      </c>
      <c r="J68" s="122">
        <v>57.420312625876271</v>
      </c>
      <c r="K68" s="122">
        <v>39.053285292074655</v>
      </c>
      <c r="L68" s="122">
        <v>38.27260838175124</v>
      </c>
      <c r="M68" s="122">
        <v>23.401999746304348</v>
      </c>
      <c r="N68" s="122">
        <v>32.616238160112871</v>
      </c>
      <c r="O68" s="122">
        <v>18.153751243760151</v>
      </c>
      <c r="P68" s="122">
        <v>37.348326388367511</v>
      </c>
      <c r="Q68" s="122">
        <v>37.058950531293014</v>
      </c>
      <c r="R68" s="122">
        <v>61.969479362159021</v>
      </c>
      <c r="S68" s="122">
        <v>51.623159124564985</v>
      </c>
      <c r="T68" s="122">
        <v>39.694569161049664</v>
      </c>
      <c r="U68" s="122">
        <v>45.097414511540336</v>
      </c>
      <c r="V68" s="122">
        <v>39.105270631794546</v>
      </c>
      <c r="W68" s="122">
        <v>30.791850333704595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40.66297471669931</v>
      </c>
      <c r="D69" s="98">
        <v>56.399791654900092</v>
      </c>
      <c r="E69" s="98">
        <v>68.279054236435613</v>
      </c>
      <c r="F69" s="98">
        <v>52.181074873829502</v>
      </c>
      <c r="G69" s="98">
        <v>39.588394698677298</v>
      </c>
      <c r="H69" s="98">
        <v>70.239586620051384</v>
      </c>
      <c r="I69" s="98">
        <v>62.948439993095981</v>
      </c>
      <c r="J69" s="98">
        <v>57.354930962701097</v>
      </c>
      <c r="K69" s="98">
        <v>38.993826228551313</v>
      </c>
      <c r="L69" s="98">
        <v>38.236220721061876</v>
      </c>
      <c r="M69" s="98">
        <v>23.401999746304348</v>
      </c>
      <c r="N69" s="98">
        <v>32.616238160112871</v>
      </c>
      <c r="O69" s="98">
        <v>18.143618279416938</v>
      </c>
      <c r="P69" s="98">
        <v>37.331233320616086</v>
      </c>
      <c r="Q69" s="98">
        <v>37.028776735965209</v>
      </c>
      <c r="R69" s="98">
        <v>61.935139553790108</v>
      </c>
      <c r="S69" s="98">
        <v>51.610766445070212</v>
      </c>
      <c r="T69" s="98">
        <v>39.674294375494796</v>
      </c>
      <c r="U69" s="98">
        <v>45.067291827988626</v>
      </c>
      <c r="V69" s="98">
        <v>39.080725408875985</v>
      </c>
      <c r="W69" s="98">
        <v>30.765501205924824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9.137592386256695E-3</v>
      </c>
      <c r="E70" s="98">
        <v>1.6223036896488002E-2</v>
      </c>
      <c r="F70" s="98">
        <v>6.6131859998599888E-3</v>
      </c>
      <c r="G70" s="98">
        <v>4.781629701158913E-3</v>
      </c>
      <c r="H70" s="98">
        <v>2.4099620300732143E-2</v>
      </c>
      <c r="I70" s="98">
        <v>4.5677809311478745E-2</v>
      </c>
      <c r="J70" s="98">
        <v>6.5381663175173091E-2</v>
      </c>
      <c r="K70" s="98">
        <v>5.9459063523345089E-2</v>
      </c>
      <c r="L70" s="98">
        <v>3.6387660689366573E-2</v>
      </c>
      <c r="M70" s="98">
        <v>0</v>
      </c>
      <c r="N70" s="98">
        <v>0</v>
      </c>
      <c r="O70" s="98">
        <v>1.0132964343213114E-2</v>
      </c>
      <c r="P70" s="98">
        <v>1.7093067751427955E-2</v>
      </c>
      <c r="Q70" s="98">
        <v>3.0173795327806369E-2</v>
      </c>
      <c r="R70" s="98">
        <v>3.4339808368914967E-2</v>
      </c>
      <c r="S70" s="98">
        <v>1.2392679494774335E-2</v>
      </c>
      <c r="T70" s="98">
        <v>2.0274785554867444E-2</v>
      </c>
      <c r="U70" s="98">
        <v>3.0122683551706407E-2</v>
      </c>
      <c r="V70" s="98">
        <v>2.4545222918560934E-2</v>
      </c>
      <c r="W70" s="98">
        <v>2.6349127779770731E-2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9.137592386256695E-3</v>
      </c>
      <c r="E71" s="101">
        <v>1.6223036896488002E-2</v>
      </c>
      <c r="F71" s="101">
        <v>6.6131859998599888E-3</v>
      </c>
      <c r="G71" s="101">
        <v>4.781629701158913E-3</v>
      </c>
      <c r="H71" s="101">
        <v>2.4099620300732143E-2</v>
      </c>
      <c r="I71" s="101">
        <v>4.5677809311478745E-2</v>
      </c>
      <c r="J71" s="101">
        <v>6.5381663175173091E-2</v>
      </c>
      <c r="K71" s="101">
        <v>5.9459063523345089E-2</v>
      </c>
      <c r="L71" s="101">
        <v>3.6387660689366573E-2</v>
      </c>
      <c r="M71" s="101">
        <v>0</v>
      </c>
      <c r="N71" s="101">
        <v>0</v>
      </c>
      <c r="O71" s="101">
        <v>1.0132964343213114E-2</v>
      </c>
      <c r="P71" s="101">
        <v>1.7093067751427955E-2</v>
      </c>
      <c r="Q71" s="101">
        <v>3.0173795327806369E-2</v>
      </c>
      <c r="R71" s="101">
        <v>3.4339808368914967E-2</v>
      </c>
      <c r="S71" s="101">
        <v>1.2392679494774335E-2</v>
      </c>
      <c r="T71" s="101">
        <v>2.0274785554867444E-2</v>
      </c>
      <c r="U71" s="101">
        <v>3.0122683551706407E-2</v>
      </c>
      <c r="V71" s="101">
        <v>2.4545222918560934E-2</v>
      </c>
      <c r="W71" s="101">
        <v>2.6349127779770731E-2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16.107781761847981</v>
      </c>
      <c r="D77" s="122">
        <v>26.285941282939262</v>
      </c>
      <c r="E77" s="122">
        <v>30.205617133413739</v>
      </c>
      <c r="F77" s="122">
        <v>21.362797799480099</v>
      </c>
      <c r="G77" s="122">
        <v>20.258996544876236</v>
      </c>
      <c r="H77" s="122">
        <v>34.715135018453402</v>
      </c>
      <c r="I77" s="122">
        <v>32.427694622534403</v>
      </c>
      <c r="J77" s="122">
        <v>31.053439473328339</v>
      </c>
      <c r="K77" s="122">
        <v>18.756920054874872</v>
      </c>
      <c r="L77" s="122">
        <v>17.793514803320015</v>
      </c>
      <c r="M77" s="122">
        <v>10.269694603969898</v>
      </c>
      <c r="N77" s="122">
        <v>15.4724432795861</v>
      </c>
      <c r="O77" s="122">
        <v>10.44680073689177</v>
      </c>
      <c r="P77" s="122">
        <v>15.209972041786012</v>
      </c>
      <c r="Q77" s="122">
        <v>22.680180196371637</v>
      </c>
      <c r="R77" s="122">
        <v>31.160860967362918</v>
      </c>
      <c r="S77" s="122">
        <v>22.369819043688327</v>
      </c>
      <c r="T77" s="122">
        <v>21.360380283436776</v>
      </c>
      <c r="U77" s="122">
        <v>22.523077526463432</v>
      </c>
      <c r="V77" s="122">
        <v>23.310091689122938</v>
      </c>
      <c r="W77" s="122">
        <v>19.83680397416364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16.107781761847981</v>
      </c>
      <c r="D78" s="98">
        <v>26.285941282939262</v>
      </c>
      <c r="E78" s="98">
        <v>30.205617133413739</v>
      </c>
      <c r="F78" s="98">
        <v>21.362797799480099</v>
      </c>
      <c r="G78" s="98">
        <v>20.258996544876236</v>
      </c>
      <c r="H78" s="98">
        <v>34.715135018453402</v>
      </c>
      <c r="I78" s="98">
        <v>32.427694622534403</v>
      </c>
      <c r="J78" s="98">
        <v>31.053439473328339</v>
      </c>
      <c r="K78" s="98">
        <v>18.756920054874872</v>
      </c>
      <c r="L78" s="98">
        <v>17.793514803320015</v>
      </c>
      <c r="M78" s="98">
        <v>10.269694603969898</v>
      </c>
      <c r="N78" s="98">
        <v>15.4724432795861</v>
      </c>
      <c r="O78" s="98">
        <v>10.44680073689177</v>
      </c>
      <c r="P78" s="98">
        <v>15.209972041786012</v>
      </c>
      <c r="Q78" s="98">
        <v>22.680180196371637</v>
      </c>
      <c r="R78" s="98">
        <v>31.160860967362918</v>
      </c>
      <c r="S78" s="98">
        <v>22.369819043688327</v>
      </c>
      <c r="T78" s="98">
        <v>21.360380283436776</v>
      </c>
      <c r="U78" s="98">
        <v>22.523077526463432</v>
      </c>
      <c r="V78" s="98">
        <v>23.310091689122938</v>
      </c>
      <c r="W78" s="98">
        <v>19.83680397416364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13.362906696281117</v>
      </c>
      <c r="D81" s="117">
        <f t="shared" si="28"/>
        <v>13.817157276340204</v>
      </c>
      <c r="E81" s="117">
        <f t="shared" si="28"/>
        <v>16.51709010528181</v>
      </c>
      <c r="F81" s="117">
        <f t="shared" si="28"/>
        <v>19.998662300352493</v>
      </c>
      <c r="G81" s="117">
        <f t="shared" si="28"/>
        <v>18.711867411942833</v>
      </c>
      <c r="H81" s="117">
        <f t="shared" si="28"/>
        <v>30.939996405053357</v>
      </c>
      <c r="I81" s="117">
        <f t="shared" si="28"/>
        <v>35.526536374001395</v>
      </c>
      <c r="J81" s="117">
        <f t="shared" si="28"/>
        <v>40.394428719985946</v>
      </c>
      <c r="K81" s="117">
        <f t="shared" si="28"/>
        <v>49.601566271443758</v>
      </c>
      <c r="L81" s="117">
        <f t="shared" si="28"/>
        <v>41.913003529616709</v>
      </c>
      <c r="M81" s="117">
        <f t="shared" si="28"/>
        <v>52.545228602740316</v>
      </c>
      <c r="N81" s="117">
        <f t="shared" si="28"/>
        <v>42.940160856616217</v>
      </c>
      <c r="O81" s="117">
        <f t="shared" si="28"/>
        <v>40.41874564949299</v>
      </c>
      <c r="P81" s="117">
        <f t="shared" si="28"/>
        <v>13.995444823913603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8.490749749878443</v>
      </c>
      <c r="V81" s="117">
        <f t="shared" si="29"/>
        <v>13.981624724302746</v>
      </c>
      <c r="W81" s="117">
        <f t="shared" ref="W81" si="30">W82+W85+W87+W100</f>
        <v>21.891719340574273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11.052692408965365</v>
      </c>
      <c r="D87" s="122">
        <v>11.179381145321578</v>
      </c>
      <c r="E87" s="122">
        <v>13.648540706644519</v>
      </c>
      <c r="F87" s="122">
        <v>16.017082028703808</v>
      </c>
      <c r="G87" s="122">
        <v>14.307098819998096</v>
      </c>
      <c r="H87" s="122">
        <v>24.57479223844371</v>
      </c>
      <c r="I87" s="122">
        <v>25.995160318535874</v>
      </c>
      <c r="J87" s="122">
        <v>28.990858779648814</v>
      </c>
      <c r="K87" s="122">
        <v>35.896825037659454</v>
      </c>
      <c r="L87" s="122">
        <v>31.053164819158635</v>
      </c>
      <c r="M87" s="122">
        <v>38.928275112375175</v>
      </c>
      <c r="N87" s="122">
        <v>32.176128924951868</v>
      </c>
      <c r="O87" s="122">
        <v>31.51915741614831</v>
      </c>
      <c r="P87" s="122">
        <v>11.187310394617255</v>
      </c>
      <c r="Q87" s="122">
        <v>0</v>
      </c>
      <c r="R87" s="122">
        <v>0</v>
      </c>
      <c r="S87" s="122">
        <v>0</v>
      </c>
      <c r="T87" s="122">
        <v>0</v>
      </c>
      <c r="U87" s="122">
        <v>6.3573309386364256</v>
      </c>
      <c r="V87" s="122">
        <v>10.743846791045533</v>
      </c>
      <c r="W87" s="122">
        <v>16.888395745807703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11.052692408965365</v>
      </c>
      <c r="D92" s="101">
        <v>11.178257672186707</v>
      </c>
      <c r="E92" s="101">
        <v>13.645842846997107</v>
      </c>
      <c r="F92" s="101">
        <v>16.01379881018061</v>
      </c>
      <c r="G92" s="101">
        <v>14.304691146427016</v>
      </c>
      <c r="H92" s="101">
        <v>24.570878504197452</v>
      </c>
      <c r="I92" s="101">
        <v>25.977562405703278</v>
      </c>
      <c r="J92" s="101">
        <v>28.962779409144986</v>
      </c>
      <c r="K92" s="101">
        <v>35.869836781931781</v>
      </c>
      <c r="L92" s="101">
        <v>31.04081077405916</v>
      </c>
      <c r="M92" s="101">
        <v>38.927985685818925</v>
      </c>
      <c r="N92" s="101">
        <v>32.16134010530218</v>
      </c>
      <c r="O92" s="101">
        <v>31.502242385316471</v>
      </c>
      <c r="P92" s="101">
        <v>11.17863165388631</v>
      </c>
      <c r="Q92" s="101">
        <v>0</v>
      </c>
      <c r="R92" s="101">
        <v>0</v>
      </c>
      <c r="S92" s="101">
        <v>0</v>
      </c>
      <c r="T92" s="101">
        <v>0</v>
      </c>
      <c r="U92" s="101">
        <v>6.3557023304724094</v>
      </c>
      <c r="V92" s="101">
        <v>10.736086702538779</v>
      </c>
      <c r="W92" s="101">
        <v>16.874106337921152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1.1234731348718139E-3</v>
      </c>
      <c r="E93" s="104">
        <v>2.6978596474116286E-3</v>
      </c>
      <c r="F93" s="104">
        <v>3.2832185231968856E-3</v>
      </c>
      <c r="G93" s="104">
        <v>2.4076735710791917E-3</v>
      </c>
      <c r="H93" s="104">
        <v>3.9137342462584931E-3</v>
      </c>
      <c r="I93" s="104">
        <v>1.7597912832596329E-2</v>
      </c>
      <c r="J93" s="104">
        <v>2.8079370503829398E-2</v>
      </c>
      <c r="K93" s="104">
        <v>2.6988255727675225E-2</v>
      </c>
      <c r="L93" s="104">
        <v>1.2354045099473125E-2</v>
      </c>
      <c r="M93" s="104">
        <v>2.8942655625363546E-4</v>
      </c>
      <c r="N93" s="104">
        <v>1.4788819649690876E-2</v>
      </c>
      <c r="O93" s="104">
        <v>1.6915030831837641E-2</v>
      </c>
      <c r="P93" s="104">
        <v>8.678740730944776E-3</v>
      </c>
      <c r="Q93" s="104">
        <v>0</v>
      </c>
      <c r="R93" s="104">
        <v>0</v>
      </c>
      <c r="S93" s="104">
        <v>0</v>
      </c>
      <c r="T93" s="104">
        <v>0</v>
      </c>
      <c r="U93" s="104">
        <v>1.628608164016524E-3</v>
      </c>
      <c r="V93" s="104">
        <v>7.7600885067534405E-3</v>
      </c>
      <c r="W93" s="104">
        <v>1.4289407886552582E-2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1.1234731348718139E-3</v>
      </c>
      <c r="E94" s="98">
        <v>2.6978596474116286E-3</v>
      </c>
      <c r="F94" s="98">
        <v>3.2832185231968856E-3</v>
      </c>
      <c r="G94" s="98">
        <v>2.4076735710791917E-3</v>
      </c>
      <c r="H94" s="98">
        <v>3.9137342462584931E-3</v>
      </c>
      <c r="I94" s="98">
        <v>1.7597912832596329E-2</v>
      </c>
      <c r="J94" s="98">
        <v>2.8079370503829398E-2</v>
      </c>
      <c r="K94" s="98">
        <v>2.6988255727675225E-2</v>
      </c>
      <c r="L94" s="98">
        <v>1.2354045099473125E-2</v>
      </c>
      <c r="M94" s="98">
        <v>2.8942655625363546E-4</v>
      </c>
      <c r="N94" s="98">
        <v>1.4788819649690876E-2</v>
      </c>
      <c r="O94" s="98">
        <v>1.6915030831837641E-2</v>
      </c>
      <c r="P94" s="98">
        <v>8.678740730944776E-3</v>
      </c>
      <c r="Q94" s="98">
        <v>0</v>
      </c>
      <c r="R94" s="98">
        <v>0</v>
      </c>
      <c r="S94" s="98">
        <v>0</v>
      </c>
      <c r="T94" s="98">
        <v>0</v>
      </c>
      <c r="U94" s="98">
        <v>1.628608164016524E-3</v>
      </c>
      <c r="V94" s="98">
        <v>7.7600885067534405E-3</v>
      </c>
      <c r="W94" s="98">
        <v>1.4289407886552582E-2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2.3102142873157518</v>
      </c>
      <c r="D100" s="122">
        <v>2.637776131018625</v>
      </c>
      <c r="E100" s="122">
        <v>2.8685493986372901</v>
      </c>
      <c r="F100" s="122">
        <v>3.9815802716486859</v>
      </c>
      <c r="G100" s="122">
        <v>4.4047685919447384</v>
      </c>
      <c r="H100" s="122">
        <v>6.3652041666096491</v>
      </c>
      <c r="I100" s="122">
        <v>9.5313760554655218</v>
      </c>
      <c r="J100" s="122">
        <v>11.403569940337134</v>
      </c>
      <c r="K100" s="122">
        <v>13.704741233784308</v>
      </c>
      <c r="L100" s="122">
        <v>10.859838710458076</v>
      </c>
      <c r="M100" s="122">
        <v>13.616953490365141</v>
      </c>
      <c r="N100" s="122">
        <v>10.764031931664352</v>
      </c>
      <c r="O100" s="122">
        <v>8.8995882333446783</v>
      </c>
      <c r="P100" s="122">
        <v>2.8081344292963482</v>
      </c>
      <c r="Q100" s="122">
        <v>0</v>
      </c>
      <c r="R100" s="122">
        <v>0</v>
      </c>
      <c r="S100" s="122">
        <v>0</v>
      </c>
      <c r="T100" s="122">
        <v>0</v>
      </c>
      <c r="U100" s="122">
        <v>2.1334188112420178</v>
      </c>
      <c r="V100" s="122">
        <v>3.2377779332572127</v>
      </c>
      <c r="W100" s="122">
        <v>5.0033235947665702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2.3102142873157518</v>
      </c>
      <c r="D102" s="98">
        <v>2.637776131018625</v>
      </c>
      <c r="E102" s="98">
        <v>2.8685493986372901</v>
      </c>
      <c r="F102" s="98">
        <v>3.9815802716486859</v>
      </c>
      <c r="G102" s="98">
        <v>4.4047685919447384</v>
      </c>
      <c r="H102" s="98">
        <v>6.3652041666096491</v>
      </c>
      <c r="I102" s="98">
        <v>9.5313760554655218</v>
      </c>
      <c r="J102" s="98">
        <v>11.403569940337134</v>
      </c>
      <c r="K102" s="98">
        <v>13.704741233784308</v>
      </c>
      <c r="L102" s="98">
        <v>10.859838710458076</v>
      </c>
      <c r="M102" s="98">
        <v>13.616953490365141</v>
      </c>
      <c r="N102" s="98">
        <v>10.764031931664352</v>
      </c>
      <c r="O102" s="98">
        <v>8.8995882333446783</v>
      </c>
      <c r="P102" s="98">
        <v>2.8081344292963482</v>
      </c>
      <c r="Q102" s="98">
        <v>0</v>
      </c>
      <c r="R102" s="98">
        <v>0</v>
      </c>
      <c r="S102" s="98">
        <v>0</v>
      </c>
      <c r="T102" s="98">
        <v>0</v>
      </c>
      <c r="U102" s="98">
        <v>2.1334188112420178</v>
      </c>
      <c r="V102" s="98">
        <v>3.2377779332572127</v>
      </c>
      <c r="W102" s="98">
        <v>5.0033235947665702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1.6174573180114483E-4</v>
      </c>
      <c r="D105" s="117">
        <f t="shared" si="35"/>
        <v>1.6672625820230233E-4</v>
      </c>
      <c r="E105" s="117">
        <f t="shared" si="35"/>
        <v>1.6993776058277788E-4</v>
      </c>
      <c r="F105" s="117">
        <f t="shared" si="35"/>
        <v>1.744700175999599E-4</v>
      </c>
      <c r="G105" s="117">
        <f t="shared" si="35"/>
        <v>1.8113947411048807E-4</v>
      </c>
      <c r="H105" s="117">
        <f t="shared" si="35"/>
        <v>1.8794154265411742E-4</v>
      </c>
      <c r="I105" s="117">
        <f t="shared" si="35"/>
        <v>3.9030224833502684E-4</v>
      </c>
      <c r="J105" s="117">
        <f t="shared" si="35"/>
        <v>3.9391930430540375E-4</v>
      </c>
      <c r="K105" s="117">
        <f t="shared" si="35"/>
        <v>3.8529473941956751E-4</v>
      </c>
      <c r="L105" s="117">
        <f t="shared" si="35"/>
        <v>3.820254937368726E-4</v>
      </c>
      <c r="M105" s="117">
        <f t="shared" si="35"/>
        <v>5.4475803746009981E-4</v>
      </c>
      <c r="N105" s="117">
        <f t="shared" si="35"/>
        <v>5.2700278735198791E-4</v>
      </c>
      <c r="O105" s="117">
        <f t="shared" si="35"/>
        <v>3.4252899058366093E-4</v>
      </c>
      <c r="P105" s="117">
        <f t="shared" si="35"/>
        <v>1.7084227226965679E-4</v>
      </c>
      <c r="Q105" s="117">
        <f t="shared" si="35"/>
        <v>1.7368050377526787E-4</v>
      </c>
      <c r="R105" s="117">
        <f t="shared" ref="R105:V105" si="36">R106+R109+R111+R120</f>
        <v>1.7805110643296892E-4</v>
      </c>
      <c r="S105" s="117">
        <f t="shared" si="36"/>
        <v>1.8405879445460401E-4</v>
      </c>
      <c r="T105" s="117">
        <f t="shared" si="36"/>
        <v>0</v>
      </c>
      <c r="U105" s="117">
        <f t="shared" si="36"/>
        <v>1.7400039240208937E-4</v>
      </c>
      <c r="V105" s="117">
        <f t="shared" si="36"/>
        <v>1.7342142117071307E-4</v>
      </c>
      <c r="W105" s="117">
        <f t="shared" ref="W105" si="37">W106+W109+W111+W120</f>
        <v>1.8478813690229616E-4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1.6174573180114483E-4</v>
      </c>
      <c r="D120" s="122">
        <v>1.6672625820230233E-4</v>
      </c>
      <c r="E120" s="122">
        <v>1.6993776058277788E-4</v>
      </c>
      <c r="F120" s="122">
        <v>1.744700175999599E-4</v>
      </c>
      <c r="G120" s="122">
        <v>1.8113947411048807E-4</v>
      </c>
      <c r="H120" s="122">
        <v>1.8794154265411742E-4</v>
      </c>
      <c r="I120" s="122">
        <v>3.9030224833502684E-4</v>
      </c>
      <c r="J120" s="122">
        <v>3.9391930430540375E-4</v>
      </c>
      <c r="K120" s="122">
        <v>3.8529473941956751E-4</v>
      </c>
      <c r="L120" s="122">
        <v>3.820254937368726E-4</v>
      </c>
      <c r="M120" s="122">
        <v>5.4475803746009981E-4</v>
      </c>
      <c r="N120" s="122">
        <v>5.2700278735198791E-4</v>
      </c>
      <c r="O120" s="122">
        <v>3.4252899058366093E-4</v>
      </c>
      <c r="P120" s="122">
        <v>1.7084227226965679E-4</v>
      </c>
      <c r="Q120" s="122">
        <v>1.7368050377526787E-4</v>
      </c>
      <c r="R120" s="122">
        <v>1.7805110643296892E-4</v>
      </c>
      <c r="S120" s="122">
        <v>1.8405879445460401E-4</v>
      </c>
      <c r="T120" s="122">
        <v>0</v>
      </c>
      <c r="U120" s="122">
        <v>1.7400039240208937E-4</v>
      </c>
      <c r="V120" s="122">
        <v>1.7342142117071307E-4</v>
      </c>
      <c r="W120" s="122">
        <v>1.8478813690229616E-4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1.6174573180114483E-4</v>
      </c>
      <c r="D121" s="98">
        <v>1.6672625820230233E-4</v>
      </c>
      <c r="E121" s="98">
        <v>1.6993776058277788E-4</v>
      </c>
      <c r="F121" s="98">
        <v>1.744700175999599E-4</v>
      </c>
      <c r="G121" s="98">
        <v>1.8113947411048807E-4</v>
      </c>
      <c r="H121" s="98">
        <v>1.8794154265411742E-4</v>
      </c>
      <c r="I121" s="98">
        <v>3.9030224833502684E-4</v>
      </c>
      <c r="J121" s="98">
        <v>3.9391930430540375E-4</v>
      </c>
      <c r="K121" s="98">
        <v>3.8529473941956751E-4</v>
      </c>
      <c r="L121" s="98">
        <v>3.820254937368726E-4</v>
      </c>
      <c r="M121" s="98">
        <v>5.4475803746009981E-4</v>
      </c>
      <c r="N121" s="98">
        <v>5.2700278735198791E-4</v>
      </c>
      <c r="O121" s="98">
        <v>3.4252899058366093E-4</v>
      </c>
      <c r="P121" s="98">
        <v>1.7084227226965679E-4</v>
      </c>
      <c r="Q121" s="98">
        <v>1.7368050377526787E-4</v>
      </c>
      <c r="R121" s="98">
        <v>1.7805110643296892E-4</v>
      </c>
      <c r="S121" s="98">
        <v>1.8405879445460401E-4</v>
      </c>
      <c r="T121" s="98">
        <v>0</v>
      </c>
      <c r="U121" s="98">
        <v>1.7400039240208937E-4</v>
      </c>
      <c r="V121" s="98">
        <v>1.7342142117071307E-4</v>
      </c>
      <c r="W121" s="98">
        <v>1.8478813690229616E-4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2.0582147973735596</v>
      </c>
      <c r="D143" s="117">
        <f t="shared" si="49"/>
        <v>3.2544693684262818</v>
      </c>
      <c r="E143" s="117">
        <f t="shared" si="49"/>
        <v>4.6296854316175624</v>
      </c>
      <c r="F143" s="117">
        <f t="shared" si="49"/>
        <v>4.5632187253549796</v>
      </c>
      <c r="G143" s="117">
        <f t="shared" si="49"/>
        <v>3.6286528701695158</v>
      </c>
      <c r="H143" s="117">
        <f t="shared" si="49"/>
        <v>4.2935813503489726</v>
      </c>
      <c r="I143" s="117">
        <f t="shared" si="49"/>
        <v>2.8440674048948731</v>
      </c>
      <c r="J143" s="117">
        <f t="shared" si="49"/>
        <v>2.338352751396088</v>
      </c>
      <c r="K143" s="117">
        <f t="shared" si="49"/>
        <v>2.2782428268584831</v>
      </c>
      <c r="L143" s="117">
        <f t="shared" si="49"/>
        <v>2.8811718086958478</v>
      </c>
      <c r="M143" s="117">
        <f t="shared" si="49"/>
        <v>2.634557811567289</v>
      </c>
      <c r="N143" s="117">
        <f t="shared" si="49"/>
        <v>2.4305919138713019</v>
      </c>
      <c r="O143" s="117">
        <f t="shared" si="49"/>
        <v>2.7618068781602187</v>
      </c>
      <c r="P143" s="117">
        <f t="shared" si="49"/>
        <v>6.4402880384304311</v>
      </c>
      <c r="Q143" s="117">
        <f t="shared" si="49"/>
        <v>7.026510928787336</v>
      </c>
      <c r="R143" s="117">
        <f t="shared" ref="R143:V143" si="50">R144+R146+R148+R157</f>
        <v>6.8932306171650799</v>
      </c>
      <c r="S143" s="117">
        <f t="shared" si="50"/>
        <v>5.4487323751612191</v>
      </c>
      <c r="T143" s="117">
        <f t="shared" si="50"/>
        <v>3.9125311423554638</v>
      </c>
      <c r="U143" s="117">
        <f t="shared" si="50"/>
        <v>4.2994265330850192</v>
      </c>
      <c r="V143" s="117">
        <f t="shared" si="50"/>
        <v>4.117102315522275</v>
      </c>
      <c r="W143" s="117">
        <f t="shared" ref="W143" si="51">W144+W146+W148+W157</f>
        <v>4.4150726674826597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1.6996245099704212</v>
      </c>
      <c r="D148" s="122">
        <v>2.6267450062946134</v>
      </c>
      <c r="E148" s="122">
        <v>3.8156835584260569</v>
      </c>
      <c r="F148" s="122">
        <v>3.6455064327791904</v>
      </c>
      <c r="G148" s="122">
        <v>2.7657044155071504</v>
      </c>
      <c r="H148" s="122">
        <v>3.4010469642845687</v>
      </c>
      <c r="I148" s="122">
        <v>2.083368322889906</v>
      </c>
      <c r="J148" s="122">
        <v>1.692128132683073</v>
      </c>
      <c r="K148" s="122">
        <v>1.6548359384776228</v>
      </c>
      <c r="L148" s="122">
        <v>2.1425255165556045</v>
      </c>
      <c r="M148" s="122">
        <v>1.955062952842058</v>
      </c>
      <c r="N148" s="122">
        <v>1.8224306972671078</v>
      </c>
      <c r="O148" s="122">
        <v>2.1565581517988899</v>
      </c>
      <c r="P148" s="122">
        <v>5.1345405514734441</v>
      </c>
      <c r="Q148" s="122">
        <v>5.472244100502464</v>
      </c>
      <c r="R148" s="122">
        <v>5.307863565485925</v>
      </c>
      <c r="S148" s="122">
        <v>4.0712363574629631</v>
      </c>
      <c r="T148" s="122">
        <v>2.9052607212089581</v>
      </c>
      <c r="U148" s="122">
        <v>3.2112280790023524</v>
      </c>
      <c r="V148" s="122">
        <v>3.151318421022574</v>
      </c>
      <c r="W148" s="122">
        <v>3.3919007534546455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1.6996245099704212</v>
      </c>
      <c r="D149" s="98">
        <v>2.6264837334725502</v>
      </c>
      <c r="E149" s="98">
        <v>3.8149288000723169</v>
      </c>
      <c r="F149" s="98">
        <v>3.6447553697183284</v>
      </c>
      <c r="G149" s="98">
        <v>2.7652318814417982</v>
      </c>
      <c r="H149" s="98">
        <v>3.4004961424276878</v>
      </c>
      <c r="I149" s="98">
        <v>2.0819544303237292</v>
      </c>
      <c r="J149" s="98">
        <v>1.6904821006190556</v>
      </c>
      <c r="K149" s="98">
        <v>1.6535917188087024</v>
      </c>
      <c r="L149" s="98">
        <v>2.1416641335945403</v>
      </c>
      <c r="M149" s="98">
        <v>1.955062952842058</v>
      </c>
      <c r="N149" s="98">
        <v>1.8216041318184091</v>
      </c>
      <c r="O149" s="98">
        <v>2.155406288691871</v>
      </c>
      <c r="P149" s="98">
        <v>5.1305716151635608</v>
      </c>
      <c r="Q149" s="98">
        <v>5.4692578690397085</v>
      </c>
      <c r="R149" s="98">
        <v>5.3051642815835489</v>
      </c>
      <c r="S149" s="98">
        <v>4.0687484783452552</v>
      </c>
      <c r="T149" s="98">
        <v>2.9041467907493717</v>
      </c>
      <c r="U149" s="98">
        <v>3.2104023058487665</v>
      </c>
      <c r="V149" s="98">
        <v>3.1490360420499997</v>
      </c>
      <c r="W149" s="98">
        <v>3.3890286888422119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2.6127282206321248E-4</v>
      </c>
      <c r="E150" s="98">
        <v>7.5475835374015816E-4</v>
      </c>
      <c r="F150" s="98">
        <v>7.5106306086203238E-4</v>
      </c>
      <c r="G150" s="98">
        <v>4.7253406535199095E-4</v>
      </c>
      <c r="H150" s="98">
        <v>5.5082185688082503E-4</v>
      </c>
      <c r="I150" s="98">
        <v>1.4138925661770362E-3</v>
      </c>
      <c r="J150" s="98">
        <v>1.6460320640175853E-3</v>
      </c>
      <c r="K150" s="98">
        <v>1.2442196689204839E-3</v>
      </c>
      <c r="L150" s="98">
        <v>8.613829610641812E-4</v>
      </c>
      <c r="M150" s="98">
        <v>0</v>
      </c>
      <c r="N150" s="98">
        <v>8.2656544869873488E-4</v>
      </c>
      <c r="O150" s="98">
        <v>1.1518631070187946E-3</v>
      </c>
      <c r="P150" s="98">
        <v>3.9689363098832807E-3</v>
      </c>
      <c r="Q150" s="98">
        <v>2.986231462755146E-3</v>
      </c>
      <c r="R150" s="98">
        <v>2.699283902375618E-3</v>
      </c>
      <c r="S150" s="98">
        <v>2.4878791177081394E-3</v>
      </c>
      <c r="T150" s="98">
        <v>1.1139304595864713E-3</v>
      </c>
      <c r="U150" s="98">
        <v>8.2577315358584318E-4</v>
      </c>
      <c r="V150" s="98">
        <v>2.2823789725745411E-3</v>
      </c>
      <c r="W150" s="98">
        <v>2.8720646124336456E-3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2.6127282206321248E-4</v>
      </c>
      <c r="E151" s="101">
        <v>7.5475835374015816E-4</v>
      </c>
      <c r="F151" s="101">
        <v>7.5106306086203238E-4</v>
      </c>
      <c r="G151" s="101">
        <v>4.7253406535199095E-4</v>
      </c>
      <c r="H151" s="101">
        <v>5.5082185688082503E-4</v>
      </c>
      <c r="I151" s="101">
        <v>1.4138925661770362E-3</v>
      </c>
      <c r="J151" s="101">
        <v>1.6460320640175853E-3</v>
      </c>
      <c r="K151" s="101">
        <v>1.2442196689204839E-3</v>
      </c>
      <c r="L151" s="101">
        <v>8.613829610641812E-4</v>
      </c>
      <c r="M151" s="101">
        <v>0</v>
      </c>
      <c r="N151" s="101">
        <v>8.2656544869873488E-4</v>
      </c>
      <c r="O151" s="101">
        <v>1.1518631070187946E-3</v>
      </c>
      <c r="P151" s="101">
        <v>3.9689363098832807E-3</v>
      </c>
      <c r="Q151" s="101">
        <v>2.986231462755146E-3</v>
      </c>
      <c r="R151" s="101">
        <v>2.699283902375618E-3</v>
      </c>
      <c r="S151" s="101">
        <v>2.4878791177081394E-3</v>
      </c>
      <c r="T151" s="101">
        <v>1.1139304595864713E-3</v>
      </c>
      <c r="U151" s="101">
        <v>8.2577315358584318E-4</v>
      </c>
      <c r="V151" s="101">
        <v>2.2823789725745411E-3</v>
      </c>
      <c r="W151" s="101">
        <v>2.8720646124336456E-3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0.35859028740313814</v>
      </c>
      <c r="D157" s="122">
        <v>0.62772436213166827</v>
      </c>
      <c r="E157" s="122">
        <v>0.81400187319150585</v>
      </c>
      <c r="F157" s="122">
        <v>0.91771229257578923</v>
      </c>
      <c r="G157" s="122">
        <v>0.86294845466236525</v>
      </c>
      <c r="H157" s="122">
        <v>0.89253438606440361</v>
      </c>
      <c r="I157" s="122">
        <v>0.76069908200496728</v>
      </c>
      <c r="J157" s="122">
        <v>0.64622461871301484</v>
      </c>
      <c r="K157" s="122">
        <v>0.62340688838086034</v>
      </c>
      <c r="L157" s="122">
        <v>0.73864629214024313</v>
      </c>
      <c r="M157" s="122">
        <v>0.67949485872523119</v>
      </c>
      <c r="N157" s="122">
        <v>0.60816121660419409</v>
      </c>
      <c r="O157" s="122">
        <v>0.60524872636132887</v>
      </c>
      <c r="P157" s="122">
        <v>1.3057474869569867</v>
      </c>
      <c r="Q157" s="122">
        <v>1.5542668282848719</v>
      </c>
      <c r="R157" s="122">
        <v>1.5853670516791549</v>
      </c>
      <c r="S157" s="122">
        <v>1.3774960176982562</v>
      </c>
      <c r="T157" s="122">
        <v>1.0072704211465058</v>
      </c>
      <c r="U157" s="122">
        <v>1.0881984540826668</v>
      </c>
      <c r="V157" s="122">
        <v>0.96578389449970081</v>
      </c>
      <c r="W157" s="122">
        <v>1.0231719140280138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0.35859028740313814</v>
      </c>
      <c r="D158" s="98">
        <v>0.62772436213166827</v>
      </c>
      <c r="E158" s="98">
        <v>0.81400187319150585</v>
      </c>
      <c r="F158" s="98">
        <v>0.91771229257578923</v>
      </c>
      <c r="G158" s="98">
        <v>0.86294845466236525</v>
      </c>
      <c r="H158" s="98">
        <v>0.89253438606440361</v>
      </c>
      <c r="I158" s="98">
        <v>0.76069908200496728</v>
      </c>
      <c r="J158" s="98">
        <v>0.64622461871301484</v>
      </c>
      <c r="K158" s="98">
        <v>0.62340688838086034</v>
      </c>
      <c r="L158" s="98">
        <v>0.73864629214024313</v>
      </c>
      <c r="M158" s="98">
        <v>0.67949485872523119</v>
      </c>
      <c r="N158" s="98">
        <v>0.60816121660419409</v>
      </c>
      <c r="O158" s="98">
        <v>0.60524872636132887</v>
      </c>
      <c r="P158" s="98">
        <v>1.3057474869569867</v>
      </c>
      <c r="Q158" s="98">
        <v>1.5542668282848719</v>
      </c>
      <c r="R158" s="98">
        <v>1.5853670516791549</v>
      </c>
      <c r="S158" s="98">
        <v>1.3774960176982562</v>
      </c>
      <c r="T158" s="98">
        <v>1.0072704211465058</v>
      </c>
      <c r="U158" s="98">
        <v>1.0881984540826668</v>
      </c>
      <c r="V158" s="98">
        <v>0.96578389449970081</v>
      </c>
      <c r="W158" s="98">
        <v>1.0231719140280138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26.308269201920055</v>
      </c>
      <c r="D161" s="117">
        <f t="shared" si="54"/>
        <v>19.838975259015832</v>
      </c>
      <c r="E161" s="117">
        <f t="shared" si="54"/>
        <v>29.021543747128899</v>
      </c>
      <c r="F161" s="117">
        <f t="shared" si="54"/>
        <v>30.79074556114119</v>
      </c>
      <c r="G161" s="117">
        <f t="shared" si="54"/>
        <v>27.567401435265616</v>
      </c>
      <c r="H161" s="117">
        <f t="shared" si="54"/>
        <v>36.797015395960479</v>
      </c>
      <c r="I161" s="117">
        <f t="shared" si="54"/>
        <v>17.923635714564071</v>
      </c>
      <c r="J161" s="117">
        <f t="shared" si="54"/>
        <v>14.959233719020871</v>
      </c>
      <c r="K161" s="117">
        <f t="shared" si="54"/>
        <v>16.820516802785399</v>
      </c>
      <c r="L161" s="117">
        <f t="shared" si="54"/>
        <v>21.766173224621653</v>
      </c>
      <c r="M161" s="117">
        <f t="shared" si="54"/>
        <v>13.09295073192536</v>
      </c>
      <c r="N161" s="117">
        <f t="shared" si="54"/>
        <v>10.868571742310529</v>
      </c>
      <c r="O161" s="117">
        <f t="shared" si="54"/>
        <v>0</v>
      </c>
      <c r="P161" s="117">
        <f t="shared" si="54"/>
        <v>2.6874294773262592E-4</v>
      </c>
      <c r="Q161" s="117">
        <f t="shared" si="54"/>
        <v>0</v>
      </c>
      <c r="R161" s="117">
        <f t="shared" ref="R161:V161" si="55">R162+R164+R166+R175</f>
        <v>10.099422154801832</v>
      </c>
      <c r="S161" s="117">
        <f t="shared" si="55"/>
        <v>13.633197751960829</v>
      </c>
      <c r="T161" s="117">
        <f t="shared" si="55"/>
        <v>16.721663392812502</v>
      </c>
      <c r="U161" s="117">
        <f t="shared" si="55"/>
        <v>14.572580550922352</v>
      </c>
      <c r="V161" s="117">
        <f t="shared" si="55"/>
        <v>12.158444577969895</v>
      </c>
      <c r="W161" s="117">
        <f t="shared" ref="W161" si="56">W162+W164+W166+W175</f>
        <v>10.657251795862464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21.724395162675613</v>
      </c>
      <c r="D166" s="122">
        <v>16.012607633272992</v>
      </c>
      <c r="E166" s="122">
        <v>23.918822610109828</v>
      </c>
      <c r="F166" s="122">
        <v>24.598804636518611</v>
      </c>
      <c r="G166" s="122">
        <v>21.011963867207054</v>
      </c>
      <c r="H166" s="122">
        <v>29.147418726852589</v>
      </c>
      <c r="I166" s="122">
        <v>13.129943500513273</v>
      </c>
      <c r="J166" s="122">
        <v>10.824853660683505</v>
      </c>
      <c r="K166" s="122">
        <v>12.218171140418663</v>
      </c>
      <c r="L166" s="122">
        <v>16.185926837607155</v>
      </c>
      <c r="M166" s="122">
        <v>9.7159956577102022</v>
      </c>
      <c r="N166" s="122">
        <v>8.1488860243827048</v>
      </c>
      <c r="O166" s="122">
        <v>0</v>
      </c>
      <c r="P166" s="122">
        <v>2.6874294773262592E-4</v>
      </c>
      <c r="Q166" s="122">
        <v>0</v>
      </c>
      <c r="R166" s="122">
        <v>7.7767454713837534</v>
      </c>
      <c r="S166" s="122">
        <v>10.186696825798368</v>
      </c>
      <c r="T166" s="122">
        <v>12.416776849370322</v>
      </c>
      <c r="U166" s="122">
        <v>10.883946232390459</v>
      </c>
      <c r="V166" s="122">
        <v>9.3065293068175201</v>
      </c>
      <c r="W166" s="122">
        <v>8.1873735580263745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21.724395162675613</v>
      </c>
      <c r="D167" s="98">
        <v>16.010987741776201</v>
      </c>
      <c r="E167" s="98">
        <v>23.914085297038479</v>
      </c>
      <c r="F167" s="98">
        <v>24.593761784538536</v>
      </c>
      <c r="G167" s="98">
        <v>21.008431112527994</v>
      </c>
      <c r="H167" s="98">
        <v>29.142780227005172</v>
      </c>
      <c r="I167" s="98">
        <v>13.121056175811589</v>
      </c>
      <c r="J167" s="98">
        <v>10.814372309452335</v>
      </c>
      <c r="K167" s="98">
        <v>12.208986537044451</v>
      </c>
      <c r="L167" s="98">
        <v>16.179489133371835</v>
      </c>
      <c r="M167" s="98">
        <v>9.7159313406977006</v>
      </c>
      <c r="N167" s="98">
        <v>8.1451329704534778</v>
      </c>
      <c r="O167" s="98">
        <v>0</v>
      </c>
      <c r="P167" s="98">
        <v>2.6874294773262592E-4</v>
      </c>
      <c r="Q167" s="98">
        <v>0</v>
      </c>
      <c r="R167" s="98">
        <v>7.7727841846179295</v>
      </c>
      <c r="S167" s="98">
        <v>10.180449484902789</v>
      </c>
      <c r="T167" s="98">
        <v>12.411997075034641</v>
      </c>
      <c r="U167" s="98">
        <v>10.881170717068684</v>
      </c>
      <c r="V167" s="98">
        <v>9.2997962888484249</v>
      </c>
      <c r="W167" s="98">
        <v>8.1804415996099458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1.6198914967919175E-3</v>
      </c>
      <c r="E168" s="98">
        <v>4.7373130713478009E-3</v>
      </c>
      <c r="F168" s="98">
        <v>5.0428519800736465E-3</v>
      </c>
      <c r="G168" s="98">
        <v>3.5327546790601232E-3</v>
      </c>
      <c r="H168" s="98">
        <v>4.6384998474174738E-3</v>
      </c>
      <c r="I168" s="98">
        <v>8.8873247016842301E-3</v>
      </c>
      <c r="J168" s="98">
        <v>1.0481351231170801E-2</v>
      </c>
      <c r="K168" s="98">
        <v>9.1846033742130247E-3</v>
      </c>
      <c r="L168" s="98">
        <v>6.4377042353217766E-3</v>
      </c>
      <c r="M168" s="98">
        <v>6.4317012500807871E-5</v>
      </c>
      <c r="N168" s="98">
        <v>3.7530539292266875E-3</v>
      </c>
      <c r="O168" s="98">
        <v>0</v>
      </c>
      <c r="P168" s="98">
        <v>0</v>
      </c>
      <c r="Q168" s="98">
        <v>0</v>
      </c>
      <c r="R168" s="98">
        <v>3.9612867658239594E-3</v>
      </c>
      <c r="S168" s="98">
        <v>6.2473408955782163E-3</v>
      </c>
      <c r="T168" s="98">
        <v>4.7797743356801318E-3</v>
      </c>
      <c r="U168" s="98">
        <v>2.7755153217746387E-3</v>
      </c>
      <c r="V168" s="98">
        <v>6.7330179690948972E-3</v>
      </c>
      <c r="W168" s="98">
        <v>6.9319584164293522E-3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1.6198914967919175E-3</v>
      </c>
      <c r="E169" s="101">
        <v>4.7373130713478009E-3</v>
      </c>
      <c r="F169" s="101">
        <v>5.0428519800736465E-3</v>
      </c>
      <c r="G169" s="101">
        <v>3.5327546790601232E-3</v>
      </c>
      <c r="H169" s="101">
        <v>4.6384998474174738E-3</v>
      </c>
      <c r="I169" s="101">
        <v>8.8873247016842301E-3</v>
      </c>
      <c r="J169" s="101">
        <v>1.0481351231170801E-2</v>
      </c>
      <c r="K169" s="101">
        <v>9.1846033742130247E-3</v>
      </c>
      <c r="L169" s="101">
        <v>6.4377042353217766E-3</v>
      </c>
      <c r="M169" s="101">
        <v>6.4317012500807871E-5</v>
      </c>
      <c r="N169" s="101">
        <v>3.7530539292266875E-3</v>
      </c>
      <c r="O169" s="101">
        <v>0</v>
      </c>
      <c r="P169" s="101">
        <v>0</v>
      </c>
      <c r="Q169" s="101">
        <v>0</v>
      </c>
      <c r="R169" s="101">
        <v>3.9612867658239594E-3</v>
      </c>
      <c r="S169" s="101">
        <v>6.2473408955782163E-3</v>
      </c>
      <c r="T169" s="101">
        <v>4.7797743356801318E-3</v>
      </c>
      <c r="U169" s="101">
        <v>2.7755153217746387E-3</v>
      </c>
      <c r="V169" s="101">
        <v>6.7330179690948972E-3</v>
      </c>
      <c r="W169" s="101">
        <v>6.9319584164293522E-3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4.5838740392444439</v>
      </c>
      <c r="D175" s="122">
        <v>3.8263676257428392</v>
      </c>
      <c r="E175" s="122">
        <v>5.1027211370190715</v>
      </c>
      <c r="F175" s="122">
        <v>6.1919409246225783</v>
      </c>
      <c r="G175" s="122">
        <v>6.5554375680585633</v>
      </c>
      <c r="H175" s="122">
        <v>7.6495966691078872</v>
      </c>
      <c r="I175" s="122">
        <v>4.7936922140507985</v>
      </c>
      <c r="J175" s="122">
        <v>4.1343800583373653</v>
      </c>
      <c r="K175" s="122">
        <v>4.6023456623667354</v>
      </c>
      <c r="L175" s="122">
        <v>5.5802463870144967</v>
      </c>
      <c r="M175" s="122">
        <v>3.3769550742151582</v>
      </c>
      <c r="N175" s="122">
        <v>2.7196857179278249</v>
      </c>
      <c r="O175" s="122">
        <v>0</v>
      </c>
      <c r="P175" s="122">
        <v>0</v>
      </c>
      <c r="Q175" s="122">
        <v>0</v>
      </c>
      <c r="R175" s="122">
        <v>2.3226766834180794</v>
      </c>
      <c r="S175" s="122">
        <v>3.4465009261624608</v>
      </c>
      <c r="T175" s="122">
        <v>4.3048865434421817</v>
      </c>
      <c r="U175" s="122">
        <v>3.6886343185318924</v>
      </c>
      <c r="V175" s="122">
        <v>2.8519152711523761</v>
      </c>
      <c r="W175" s="122">
        <v>2.4698782378360904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4.5838740392444439</v>
      </c>
      <c r="D176" s="98">
        <v>3.8263676257428392</v>
      </c>
      <c r="E176" s="98">
        <v>5.1027211370190715</v>
      </c>
      <c r="F176" s="98">
        <v>6.1919409246225783</v>
      </c>
      <c r="G176" s="98">
        <v>6.5554375680585633</v>
      </c>
      <c r="H176" s="98">
        <v>7.6495966691078872</v>
      </c>
      <c r="I176" s="98">
        <v>4.7936922140507985</v>
      </c>
      <c r="J176" s="98">
        <v>4.1343800583373653</v>
      </c>
      <c r="K176" s="98">
        <v>4.6023456623667354</v>
      </c>
      <c r="L176" s="98">
        <v>5.5802463870144967</v>
      </c>
      <c r="M176" s="98">
        <v>3.3769550742151582</v>
      </c>
      <c r="N176" s="98">
        <v>2.7196857179278249</v>
      </c>
      <c r="O176" s="98">
        <v>0</v>
      </c>
      <c r="P176" s="98">
        <v>0</v>
      </c>
      <c r="Q176" s="98">
        <v>0</v>
      </c>
      <c r="R176" s="98">
        <v>2.3226766834180794</v>
      </c>
      <c r="S176" s="98">
        <v>3.4465009261624608</v>
      </c>
      <c r="T176" s="98">
        <v>4.3048865434421817</v>
      </c>
      <c r="U176" s="98">
        <v>3.6886343185318924</v>
      </c>
      <c r="V176" s="98">
        <v>2.8519152711523761</v>
      </c>
      <c r="W176" s="98">
        <v>2.4698782378360904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6356.1533879451572</v>
      </c>
      <c r="D3" s="117">
        <f t="shared" si="0"/>
        <v>6739.8098065154918</v>
      </c>
      <c r="E3" s="117">
        <f t="shared" si="0"/>
        <v>6290.2358013520115</v>
      </c>
      <c r="F3" s="117">
        <f t="shared" si="0"/>
        <v>7309.9263995788015</v>
      </c>
      <c r="G3" s="117">
        <f t="shared" si="0"/>
        <v>7552.5924164247399</v>
      </c>
      <c r="H3" s="117">
        <f t="shared" si="0"/>
        <v>7551.6411671569122</v>
      </c>
      <c r="I3" s="117">
        <f t="shared" si="0"/>
        <v>6930.1897031164181</v>
      </c>
      <c r="J3" s="117">
        <f t="shared" si="0"/>
        <v>7072.6178681049769</v>
      </c>
      <c r="K3" s="117">
        <f t="shared" si="0"/>
        <v>7399.8564528114102</v>
      </c>
      <c r="L3" s="117">
        <f t="shared" si="0"/>
        <v>7387.1844582023696</v>
      </c>
      <c r="M3" s="117">
        <f t="shared" si="0"/>
        <v>7136.1287715990366</v>
      </c>
      <c r="N3" s="117">
        <f t="shared" si="0"/>
        <v>7058.5342698565973</v>
      </c>
      <c r="O3" s="117">
        <f t="shared" si="0"/>
        <v>5818.1937810045511</v>
      </c>
      <c r="P3" s="117">
        <f t="shared" si="0"/>
        <v>5624.7594549121095</v>
      </c>
      <c r="Q3" s="117">
        <f t="shared" si="0"/>
        <v>5067.9214570086551</v>
      </c>
      <c r="R3" s="117">
        <f t="shared" ref="R3:V3" si="1">R4+R7+R9+R19</f>
        <v>4605.7207287024848</v>
      </c>
      <c r="S3" s="117">
        <f t="shared" si="1"/>
        <v>6353.9875245041703</v>
      </c>
      <c r="T3" s="117">
        <f t="shared" si="1"/>
        <v>6708.2481847174058</v>
      </c>
      <c r="U3" s="117">
        <f t="shared" si="1"/>
        <v>4873.6169411072724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4445.6229835709428</v>
      </c>
      <c r="D4" s="122">
        <f t="shared" si="3"/>
        <v>4855.0522870654149</v>
      </c>
      <c r="E4" s="122">
        <f t="shared" si="3"/>
        <v>4391.4391727773564</v>
      </c>
      <c r="F4" s="122">
        <f t="shared" si="3"/>
        <v>5418.5862785391473</v>
      </c>
      <c r="G4" s="122">
        <f t="shared" si="3"/>
        <v>5579.1406610720323</v>
      </c>
      <c r="H4" s="122">
        <f t="shared" si="3"/>
        <v>5599.3581685306026</v>
      </c>
      <c r="I4" s="122">
        <f t="shared" si="3"/>
        <v>5024.4074880071603</v>
      </c>
      <c r="J4" s="122">
        <f t="shared" si="3"/>
        <v>5197.8960044890264</v>
      </c>
      <c r="K4" s="122">
        <f t="shared" si="3"/>
        <v>5523.7934320357908</v>
      </c>
      <c r="L4" s="122">
        <f t="shared" si="3"/>
        <v>5353.8285889455856</v>
      </c>
      <c r="M4" s="122">
        <f t="shared" si="3"/>
        <v>5107.4999687959407</v>
      </c>
      <c r="N4" s="122">
        <f t="shared" si="3"/>
        <v>5149.4213545112507</v>
      </c>
      <c r="O4" s="122">
        <f t="shared" si="3"/>
        <v>4069.8023374255959</v>
      </c>
      <c r="P4" s="122">
        <f t="shared" si="3"/>
        <v>3891.8998071735186</v>
      </c>
      <c r="Q4" s="122">
        <f t="shared" si="3"/>
        <v>3414.704133584155</v>
      </c>
      <c r="R4" s="122">
        <f t="shared" ref="R4:V4" si="4">SUM(R5:R6)</f>
        <v>2913.3995776004354</v>
      </c>
      <c r="S4" s="122">
        <f t="shared" si="4"/>
        <v>4591.1624923176696</v>
      </c>
      <c r="T4" s="122">
        <f t="shared" si="4"/>
        <v>4891.401893229975</v>
      </c>
      <c r="U4" s="122">
        <f t="shared" si="4"/>
        <v>3092.5296653849964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4422.1245091141782</v>
      </c>
      <c r="D5" s="98">
        <v>4830.0291049062434</v>
      </c>
      <c r="E5" s="98">
        <v>4370.0885527182472</v>
      </c>
      <c r="F5" s="98">
        <v>5392.0744181445853</v>
      </c>
      <c r="G5" s="98">
        <v>5552.5331500135817</v>
      </c>
      <c r="H5" s="98">
        <v>5573.5033636239805</v>
      </c>
      <c r="I5" s="98">
        <v>5001.1851288962425</v>
      </c>
      <c r="J5" s="98">
        <v>5174.2359339480536</v>
      </c>
      <c r="K5" s="98">
        <v>5499.3426430604713</v>
      </c>
      <c r="L5" s="98">
        <v>5330.1300737566926</v>
      </c>
      <c r="M5" s="98">
        <v>5084.3918751514675</v>
      </c>
      <c r="N5" s="98">
        <v>5126.1790845624446</v>
      </c>
      <c r="O5" s="98">
        <v>4051.0104376984459</v>
      </c>
      <c r="P5" s="98">
        <v>3873.5424904183424</v>
      </c>
      <c r="Q5" s="98">
        <v>3398.9977080689923</v>
      </c>
      <c r="R5" s="98">
        <v>2899.6562989324134</v>
      </c>
      <c r="S5" s="98">
        <v>4569.2464463720216</v>
      </c>
      <c r="T5" s="98">
        <v>4867.2110874147656</v>
      </c>
      <c r="U5" s="98">
        <v>3077.0198854643472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23.498474456764477</v>
      </c>
      <c r="D6" s="98">
        <v>25.02318215917127</v>
      </c>
      <c r="E6" s="98">
        <v>21.350620059109453</v>
      </c>
      <c r="F6" s="98">
        <v>26.511860394561751</v>
      </c>
      <c r="G6" s="98">
        <v>26.607511058450271</v>
      </c>
      <c r="H6" s="98">
        <v>25.854804906621816</v>
      </c>
      <c r="I6" s="98">
        <v>23.222359110917765</v>
      </c>
      <c r="J6" s="98">
        <v>23.660070540973098</v>
      </c>
      <c r="K6" s="98">
        <v>24.450788975319188</v>
      </c>
      <c r="L6" s="98">
        <v>23.698515188892831</v>
      </c>
      <c r="M6" s="98">
        <v>23.108093644473659</v>
      </c>
      <c r="N6" s="98">
        <v>23.24226994880566</v>
      </c>
      <c r="O6" s="98">
        <v>18.791899727150085</v>
      </c>
      <c r="P6" s="98">
        <v>18.357316755176072</v>
      </c>
      <c r="Q6" s="98">
        <v>15.706425515162818</v>
      </c>
      <c r="R6" s="98">
        <v>13.743278668021878</v>
      </c>
      <c r="S6" s="98">
        <v>21.916045945647557</v>
      </c>
      <c r="T6" s="98">
        <v>24.190805815209355</v>
      </c>
      <c r="U6" s="98">
        <v>15.509779920649359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70.215575782454479</v>
      </c>
      <c r="D7" s="122">
        <f t="shared" si="6"/>
        <v>45.264046006749162</v>
      </c>
      <c r="E7" s="122">
        <f t="shared" si="6"/>
        <v>88.290211850141375</v>
      </c>
      <c r="F7" s="122">
        <f t="shared" si="6"/>
        <v>101.16051580502814</v>
      </c>
      <c r="G7" s="122">
        <f t="shared" si="6"/>
        <v>161.1893470750417</v>
      </c>
      <c r="H7" s="122">
        <f t="shared" si="6"/>
        <v>50.869085080655793</v>
      </c>
      <c r="I7" s="122">
        <f t="shared" si="6"/>
        <v>56.131016665062198</v>
      </c>
      <c r="J7" s="122">
        <f t="shared" si="6"/>
        <v>43.292177040662892</v>
      </c>
      <c r="K7" s="122">
        <f t="shared" si="6"/>
        <v>65.208585238105954</v>
      </c>
      <c r="L7" s="122">
        <f t="shared" si="6"/>
        <v>78.075355704012154</v>
      </c>
      <c r="M7" s="122">
        <f t="shared" si="6"/>
        <v>52.599082450273535</v>
      </c>
      <c r="N7" s="122">
        <f t="shared" si="6"/>
        <v>79.095612190701246</v>
      </c>
      <c r="O7" s="122">
        <f t="shared" si="6"/>
        <v>15.628115754069203</v>
      </c>
      <c r="P7" s="122">
        <f t="shared" si="6"/>
        <v>4.0235879491177009</v>
      </c>
      <c r="Q7" s="122">
        <f t="shared" si="6"/>
        <v>4.524201490434411</v>
      </c>
      <c r="R7" s="122">
        <f t="shared" si="6"/>
        <v>21.317767978488455</v>
      </c>
      <c r="S7" s="122">
        <f t="shared" si="6"/>
        <v>26.316487973674871</v>
      </c>
      <c r="T7" s="122">
        <f t="shared" si="6"/>
        <v>34.007932940900673</v>
      </c>
      <c r="U7" s="122">
        <f t="shared" si="6"/>
        <v>18.674649485849116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70.215575782454479</v>
      </c>
      <c r="D8" s="98">
        <f>IF(RES_hhdet_in_fec!D8=0,0,RES_hhdet_in_fec!D8*1000*11630/RES_hhdet_in_new!D5)</f>
        <v>45.264046006749162</v>
      </c>
      <c r="E8" s="98">
        <f>IF(RES_hhdet_in_fec!E8=0,0,RES_hhdet_in_fec!E8*1000*11630/RES_hhdet_in_new!E5)</f>
        <v>88.290211850141375</v>
      </c>
      <c r="F8" s="98">
        <f>IF(RES_hhdet_in_fec!F8=0,0,RES_hhdet_in_fec!F8*1000*11630/RES_hhdet_in_new!F5)</f>
        <v>101.16051580502814</v>
      </c>
      <c r="G8" s="98">
        <f>IF(RES_hhdet_in_fec!G8=0,0,RES_hhdet_in_fec!G8*1000*11630/RES_hhdet_in_new!G5)</f>
        <v>161.1893470750417</v>
      </c>
      <c r="H8" s="98">
        <f>IF(RES_hhdet_in_fec!H8=0,0,RES_hhdet_in_fec!H8*1000*11630/RES_hhdet_in_new!H5)</f>
        <v>50.869085080655793</v>
      </c>
      <c r="I8" s="98">
        <f>IF(RES_hhdet_in_fec!I8=0,0,RES_hhdet_in_fec!I8*1000*11630/RES_hhdet_in_new!I5)</f>
        <v>56.131016665062198</v>
      </c>
      <c r="J8" s="98">
        <f>IF(RES_hhdet_in_fec!J8=0,0,RES_hhdet_in_fec!J8*1000*11630/RES_hhdet_in_new!J5)</f>
        <v>43.292177040662892</v>
      </c>
      <c r="K8" s="98">
        <f>IF(RES_hhdet_in_fec!K8=0,0,RES_hhdet_in_fec!K8*1000*11630/RES_hhdet_in_new!K5)</f>
        <v>65.208585238105954</v>
      </c>
      <c r="L8" s="98">
        <f>IF(RES_hhdet_in_fec!L8=0,0,RES_hhdet_in_fec!L8*1000*11630/RES_hhdet_in_new!L5)</f>
        <v>78.075355704012154</v>
      </c>
      <c r="M8" s="98">
        <f>IF(RES_hhdet_in_fec!M8=0,0,RES_hhdet_in_fec!M8*1000*11630/RES_hhdet_in_new!M5)</f>
        <v>52.599082450273535</v>
      </c>
      <c r="N8" s="98">
        <f>IF(RES_hhdet_in_fec!N8=0,0,RES_hhdet_in_fec!N8*1000*11630/RES_hhdet_in_new!N5)</f>
        <v>79.095612190701246</v>
      </c>
      <c r="O8" s="98">
        <f>IF(RES_hhdet_in_fec!O8=0,0,RES_hhdet_in_fec!O8*1000*11630/RES_hhdet_in_new!O5)</f>
        <v>15.628115754069203</v>
      </c>
      <c r="P8" s="98">
        <f>IF(RES_hhdet_in_fec!P8=0,0,RES_hhdet_in_fec!P8*1000*11630/RES_hhdet_in_new!P5)</f>
        <v>4.0235879491177009</v>
      </c>
      <c r="Q8" s="98">
        <f>IF(RES_hhdet_in_fec!Q8=0,0,RES_hhdet_in_fec!Q8*1000*11630/RES_hhdet_in_new!Q5)</f>
        <v>4.524201490434411</v>
      </c>
      <c r="R8" s="98">
        <f>IF(RES_hhdet_in_fec!R8=0,0,RES_hhdet_in_fec!R8*1000*11630/RES_hhdet_in_new!R5)</f>
        <v>21.317767978488455</v>
      </c>
      <c r="S8" s="98">
        <f>IF(RES_hhdet_in_fec!S8=0,0,RES_hhdet_in_fec!S8*1000*11630/RES_hhdet_in_new!S5)</f>
        <v>26.316487973674871</v>
      </c>
      <c r="T8" s="98">
        <f>IF(RES_hhdet_in_fec!T8=0,0,RES_hhdet_in_fec!T8*1000*11630/RES_hhdet_in_new!T5)</f>
        <v>34.007932940900673</v>
      </c>
      <c r="U8" s="98">
        <f>IF(RES_hhdet_in_fec!U8=0,0,RES_hhdet_in_fec!U8*1000*11630/RES_hhdet_in_new!U5)</f>
        <v>18.674649485849116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1219.3070629970341</v>
      </c>
      <c r="D9" s="122">
        <v>1198.4124909778188</v>
      </c>
      <c r="E9" s="122">
        <v>1150.6715053439464</v>
      </c>
      <c r="F9" s="122">
        <v>1134.5939759296341</v>
      </c>
      <c r="G9" s="122">
        <v>1137.6715403526393</v>
      </c>
      <c r="H9" s="122">
        <v>1154.0716636162065</v>
      </c>
      <c r="I9" s="122">
        <v>1087.9176895087908</v>
      </c>
      <c r="J9" s="122">
        <v>1066.0219186896859</v>
      </c>
      <c r="K9" s="122">
        <v>1049.775476985606</v>
      </c>
      <c r="L9" s="122">
        <v>1145.6829396025907</v>
      </c>
      <c r="M9" s="122">
        <v>1186.7003030140393</v>
      </c>
      <c r="N9" s="122">
        <v>1123.2132935188079</v>
      </c>
      <c r="O9" s="122">
        <v>1100.8084920481249</v>
      </c>
      <c r="P9" s="122">
        <v>1088.5459304870692</v>
      </c>
      <c r="Q9" s="122">
        <v>1013.5789674142693</v>
      </c>
      <c r="R9" s="122">
        <v>1036.4683044579547</v>
      </c>
      <c r="S9" s="122">
        <v>1079.6403891896857</v>
      </c>
      <c r="T9" s="122">
        <v>1092.8430768841968</v>
      </c>
      <c r="U9" s="122">
        <v>1073.6800782748455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1214.027335663126</v>
      </c>
      <c r="D10" s="98">
        <v>1150.0408829667238</v>
      </c>
      <c r="E10" s="98">
        <v>1107.8361652824726</v>
      </c>
      <c r="F10" s="98">
        <v>1122.7002993147414</v>
      </c>
      <c r="G10" s="98">
        <v>1166.2316023072062</v>
      </c>
      <c r="H10" s="98">
        <v>1147.4458351101168</v>
      </c>
      <c r="I10" s="98">
        <v>1111.0882675422422</v>
      </c>
      <c r="J10" s="98">
        <v>1164.4200335014207</v>
      </c>
      <c r="K10" s="98">
        <v>1122.3817032727175</v>
      </c>
      <c r="L10" s="98">
        <v>1213.4638889120019</v>
      </c>
      <c r="M10" s="98">
        <v>1115.1619790946686</v>
      </c>
      <c r="N10" s="98">
        <v>1135.4078166995614</v>
      </c>
      <c r="O10" s="98">
        <v>1152.7662691312485</v>
      </c>
      <c r="P10" s="98">
        <v>1200.3113725451408</v>
      </c>
      <c r="Q10" s="98">
        <v>1188.6571978815448</v>
      </c>
      <c r="R10" s="98">
        <v>1157.9055815715199</v>
      </c>
      <c r="S10" s="98">
        <v>1243.3686764571642</v>
      </c>
      <c r="T10" s="98">
        <v>1138.239783129816</v>
      </c>
      <c r="U10" s="98">
        <v>1259.8284184704753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1255.3790176353398</v>
      </c>
      <c r="D11" s="98">
        <v>1256.7677510740129</v>
      </c>
      <c r="E11" s="98">
        <v>1197.2636025185884</v>
      </c>
      <c r="F11" s="98">
        <v>1203.3059763144727</v>
      </c>
      <c r="G11" s="98">
        <v>1260.6729613886739</v>
      </c>
      <c r="H11" s="98">
        <v>1224.0071915148103</v>
      </c>
      <c r="I11" s="98">
        <v>1242.9001092413287</v>
      </c>
      <c r="J11" s="98">
        <v>1249.8845115326083</v>
      </c>
      <c r="K11" s="98">
        <v>1219.5366312913002</v>
      </c>
      <c r="L11" s="98">
        <v>1260.933325539602</v>
      </c>
      <c r="M11" s="98">
        <v>1262.8827350317415</v>
      </c>
      <c r="N11" s="98">
        <v>1226.1522357292579</v>
      </c>
      <c r="O11" s="98">
        <v>1230.194990697524</v>
      </c>
      <c r="P11" s="98">
        <v>1183.055765683333</v>
      </c>
      <c r="Q11" s="98">
        <v>1113.6298175483712</v>
      </c>
      <c r="R11" s="98">
        <v>1131.6715886528477</v>
      </c>
      <c r="S11" s="98">
        <v>1161.9446868558985</v>
      </c>
      <c r="T11" s="98">
        <v>1149.1763626486588</v>
      </c>
      <c r="U11" s="98">
        <v>1081.4799513787004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750.69244233765369</v>
      </c>
      <c r="E12" s="98">
        <v>700.50123649197099</v>
      </c>
      <c r="F12" s="98">
        <v>716.90157562960098</v>
      </c>
      <c r="G12" s="98">
        <v>754.05915956863794</v>
      </c>
      <c r="H12" s="98">
        <v>748.81656833499198</v>
      </c>
      <c r="I12" s="98">
        <v>756.40544087558658</v>
      </c>
      <c r="J12" s="98">
        <v>763.14491325687175</v>
      </c>
      <c r="K12" s="98">
        <v>747.66689854339074</v>
      </c>
      <c r="L12" s="98">
        <v>777.51816342652819</v>
      </c>
      <c r="M12" s="98">
        <v>0</v>
      </c>
      <c r="N12" s="98">
        <v>789.13115376680264</v>
      </c>
      <c r="O12" s="98">
        <v>811.87306242972056</v>
      </c>
      <c r="P12" s="98">
        <v>833.96011635652894</v>
      </c>
      <c r="Q12" s="98">
        <v>794.20893132326171</v>
      </c>
      <c r="R12" s="98">
        <v>833.02330614930099</v>
      </c>
      <c r="S12" s="98">
        <v>884.20928572144351</v>
      </c>
      <c r="T12" s="98">
        <v>895.05584819619276</v>
      </c>
      <c r="U12" s="98">
        <v>860.00818154237697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115.01709018454501</v>
      </c>
      <c r="E13" s="101">
        <v>70.69329273397679</v>
      </c>
      <c r="F13" s="101">
        <v>94.466211463541427</v>
      </c>
      <c r="G13" s="101">
        <v>99.056269411950211</v>
      </c>
      <c r="H13" s="101">
        <v>127.62204633896465</v>
      </c>
      <c r="I13" s="101">
        <v>111.14668752806674</v>
      </c>
      <c r="J13" s="101">
        <v>106.56081124586873</v>
      </c>
      <c r="K13" s="101">
        <v>99.586968650089148</v>
      </c>
      <c r="L13" s="101">
        <v>99.788574835286639</v>
      </c>
      <c r="M13" s="101">
        <v>0</v>
      </c>
      <c r="N13" s="101">
        <v>98.343047726657062</v>
      </c>
      <c r="O13" s="101">
        <v>69.461818416492051</v>
      </c>
      <c r="P13" s="101">
        <v>116.47990578984802</v>
      </c>
      <c r="Q13" s="101">
        <v>37.994042837509369</v>
      </c>
      <c r="R13" s="101">
        <v>51.440445935005052</v>
      </c>
      <c r="S13" s="101">
        <v>81.126669331068285</v>
      </c>
      <c r="T13" s="101">
        <v>89.15865946201086</v>
      </c>
      <c r="U13" s="101">
        <v>100.97791492851867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635.67535215310875</v>
      </c>
      <c r="E14" s="104">
        <v>629.80794375799405</v>
      </c>
      <c r="F14" s="104">
        <v>622.43536416605946</v>
      </c>
      <c r="G14" s="104">
        <v>655.00289015668773</v>
      </c>
      <c r="H14" s="104">
        <v>621.19452199602733</v>
      </c>
      <c r="I14" s="104">
        <v>645.25875334751993</v>
      </c>
      <c r="J14" s="104">
        <v>656.5841020110031</v>
      </c>
      <c r="K14" s="104">
        <v>648.07992989330171</v>
      </c>
      <c r="L14" s="104">
        <v>677.72958859124151</v>
      </c>
      <c r="M14" s="104">
        <v>0</v>
      </c>
      <c r="N14" s="104">
        <v>690.78810604014552</v>
      </c>
      <c r="O14" s="104">
        <v>742.41124401322861</v>
      </c>
      <c r="P14" s="104">
        <v>717.48021056668085</v>
      </c>
      <c r="Q14" s="104">
        <v>756.21488848575234</v>
      </c>
      <c r="R14" s="104">
        <v>781.58286021429615</v>
      </c>
      <c r="S14" s="104">
        <v>803.08261639037528</v>
      </c>
      <c r="T14" s="104">
        <v>805.89718873418178</v>
      </c>
      <c r="U14" s="104">
        <v>759.03026661385843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1211.6992163900002</v>
      </c>
      <c r="D15" s="101">
        <v>1119.0912863649137</v>
      </c>
      <c r="E15" s="101">
        <v>1040.8492128158637</v>
      </c>
      <c r="F15" s="101">
        <v>1048.4164217530222</v>
      </c>
      <c r="G15" s="101">
        <v>1077.9091216654595</v>
      </c>
      <c r="H15" s="101">
        <v>1151.8996947361204</v>
      </c>
      <c r="I15" s="101">
        <v>1135.7981480207329</v>
      </c>
      <c r="J15" s="101">
        <v>1126.3666437659299</v>
      </c>
      <c r="K15" s="101">
        <v>1088.9863651997107</v>
      </c>
      <c r="L15" s="101">
        <v>1147.0937620249724</v>
      </c>
      <c r="M15" s="101">
        <v>1193.2402416971686</v>
      </c>
      <c r="N15" s="101">
        <v>1157.9774778709116</v>
      </c>
      <c r="O15" s="101">
        <v>1123.3292609425523</v>
      </c>
      <c r="P15" s="101">
        <v>1160.3511756568514</v>
      </c>
      <c r="Q15" s="101">
        <v>1075.7857323785206</v>
      </c>
      <c r="R15" s="101">
        <v>1110.2812428108373</v>
      </c>
      <c r="S15" s="101">
        <v>1152.5027184527189</v>
      </c>
      <c r="T15" s="101">
        <v>1166.9128309481548</v>
      </c>
      <c r="U15" s="101">
        <v>1173.423024055897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853.5828794532672</v>
      </c>
      <c r="D16" s="104">
        <v>736.87192677393023</v>
      </c>
      <c r="E16" s="104">
        <v>674.09754478610785</v>
      </c>
      <c r="F16" s="104">
        <v>688.63763823898614</v>
      </c>
      <c r="G16" s="104">
        <v>709.63733173774358</v>
      </c>
      <c r="H16" s="104">
        <v>771.94308925078712</v>
      </c>
      <c r="I16" s="104">
        <v>757.33242309975856</v>
      </c>
      <c r="J16" s="104">
        <v>752.27861280753609</v>
      </c>
      <c r="K16" s="104">
        <v>728.34116279133184</v>
      </c>
      <c r="L16" s="104">
        <v>768.86766158222747</v>
      </c>
      <c r="M16" s="104">
        <v>818.00291951932525</v>
      </c>
      <c r="N16" s="104">
        <v>789.56828801217137</v>
      </c>
      <c r="O16" s="104">
        <v>769.1984174172037</v>
      </c>
      <c r="P16" s="104">
        <v>831.41056884783075</v>
      </c>
      <c r="Q16" s="104">
        <v>765.65934006805128</v>
      </c>
      <c r="R16" s="104">
        <v>808.69597739807614</v>
      </c>
      <c r="S16" s="104">
        <v>861.28084805801905</v>
      </c>
      <c r="T16" s="104">
        <v>883.81696597324958</v>
      </c>
      <c r="U16" s="104">
        <v>902.1651980614896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262.81641346300393</v>
      </c>
      <c r="D17" s="98">
        <v>102.28750002992894</v>
      </c>
      <c r="E17" s="98">
        <v>60.123732990775537</v>
      </c>
      <c r="F17" s="98">
        <v>81.711662886594951</v>
      </c>
      <c r="G17" s="98">
        <v>83.874827287125385</v>
      </c>
      <c r="H17" s="98">
        <v>121.07723118466402</v>
      </c>
      <c r="I17" s="98">
        <v>101.8608198032766</v>
      </c>
      <c r="J17" s="98">
        <v>95.86916983101473</v>
      </c>
      <c r="K17" s="98">
        <v>88.115431575123637</v>
      </c>
      <c r="L17" s="98">
        <v>90.119259760155515</v>
      </c>
      <c r="M17" s="98">
        <v>132.55087736931392</v>
      </c>
      <c r="N17" s="98">
        <v>92.798244253795446</v>
      </c>
      <c r="O17" s="98">
        <v>60.151335991477104</v>
      </c>
      <c r="P17" s="98">
        <v>115.15128475009642</v>
      </c>
      <c r="Q17" s="98">
        <v>31.306020365063201</v>
      </c>
      <c r="R17" s="98">
        <v>45.351039370657077</v>
      </c>
      <c r="S17" s="98">
        <v>78.998702024387555</v>
      </c>
      <c r="T17" s="98">
        <v>89.913589069774261</v>
      </c>
      <c r="U17" s="98">
        <v>112.58354174595971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590.76646599026344</v>
      </c>
      <c r="D18" s="98">
        <v>634.58442674400146</v>
      </c>
      <c r="E18" s="98">
        <v>613.97381179533238</v>
      </c>
      <c r="F18" s="98">
        <v>606.92597535239111</v>
      </c>
      <c r="G18" s="98">
        <v>625.76250445061817</v>
      </c>
      <c r="H18" s="98">
        <v>650.86585806612311</v>
      </c>
      <c r="I18" s="98">
        <v>655.47160329648182</v>
      </c>
      <c r="J18" s="98">
        <v>656.40944297652129</v>
      </c>
      <c r="K18" s="98">
        <v>640.22573121620815</v>
      </c>
      <c r="L18" s="98">
        <v>678.74840182207208</v>
      </c>
      <c r="M18" s="98">
        <v>685.45204215001127</v>
      </c>
      <c r="N18" s="98">
        <v>696.770043758376</v>
      </c>
      <c r="O18" s="98">
        <v>709.04708142572656</v>
      </c>
      <c r="P18" s="98">
        <v>716.25928409773428</v>
      </c>
      <c r="Q18" s="98">
        <v>734.35331970298796</v>
      </c>
      <c r="R18" s="98">
        <v>763.34493802741906</v>
      </c>
      <c r="S18" s="98">
        <v>782.28214603363142</v>
      </c>
      <c r="T18" s="98">
        <v>793.9033769034753</v>
      </c>
      <c r="U18" s="98">
        <v>789.58165631553004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621.0077655947249</v>
      </c>
      <c r="D19" s="122">
        <v>641.08098246550765</v>
      </c>
      <c r="E19" s="122">
        <v>659.83491138056695</v>
      </c>
      <c r="F19" s="122">
        <v>655.58562930499158</v>
      </c>
      <c r="G19" s="122">
        <v>674.59086792502626</v>
      </c>
      <c r="H19" s="122">
        <v>747.34224992944712</v>
      </c>
      <c r="I19" s="122">
        <v>761.73350893540453</v>
      </c>
      <c r="J19" s="122">
        <v>765.40776788560231</v>
      </c>
      <c r="K19" s="122">
        <v>761.07895855190804</v>
      </c>
      <c r="L19" s="122">
        <v>809.5975739501813</v>
      </c>
      <c r="M19" s="122">
        <v>789.32941733878295</v>
      </c>
      <c r="N19" s="122">
        <v>706.80400963583691</v>
      </c>
      <c r="O19" s="122">
        <v>631.95483577676055</v>
      </c>
      <c r="P19" s="122">
        <v>640.29012930240458</v>
      </c>
      <c r="Q19" s="122">
        <v>635.11415451979724</v>
      </c>
      <c r="R19" s="122">
        <v>634.53507866560597</v>
      </c>
      <c r="S19" s="122">
        <v>656.86815502314005</v>
      </c>
      <c r="T19" s="122">
        <v>689.99528166233347</v>
      </c>
      <c r="U19" s="122">
        <v>688.73254796158187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718.12768688227845</v>
      </c>
      <c r="D20" s="98">
        <v>737.83214229728947</v>
      </c>
      <c r="E20" s="98">
        <v>744.43490420878413</v>
      </c>
      <c r="F20" s="98">
        <v>766.37563895569826</v>
      </c>
      <c r="G20" s="98">
        <v>796.76470739422757</v>
      </c>
      <c r="H20" s="98">
        <v>839.31980090475611</v>
      </c>
      <c r="I20" s="98">
        <v>859.49539425556895</v>
      </c>
      <c r="J20" s="98">
        <v>872.55268195964231</v>
      </c>
      <c r="K20" s="98">
        <v>858.55991350904719</v>
      </c>
      <c r="L20" s="98">
        <v>848.64123438411161</v>
      </c>
      <c r="M20" s="98">
        <v>845.70259582615461</v>
      </c>
      <c r="N20" s="98">
        <v>790.40617309949437</v>
      </c>
      <c r="O20" s="98">
        <v>715.27917320810934</v>
      </c>
      <c r="P20" s="98">
        <v>754.19029698164718</v>
      </c>
      <c r="Q20" s="98">
        <v>782.59687668191668</v>
      </c>
      <c r="R20" s="98">
        <v>770.46821423226595</v>
      </c>
      <c r="S20" s="98">
        <v>834.6123124289785</v>
      </c>
      <c r="T20" s="98">
        <v>819.70719836986564</v>
      </c>
      <c r="U20" s="98">
        <v>877.0245794012742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712.03438898197226</v>
      </c>
      <c r="D21" s="98">
        <v>733.9595800418308</v>
      </c>
      <c r="E21" s="98">
        <v>748.09720277679958</v>
      </c>
      <c r="F21" s="98">
        <v>768.04902975858397</v>
      </c>
      <c r="G21" s="98">
        <v>797.40920104986799</v>
      </c>
      <c r="H21" s="98">
        <v>827.35315484291846</v>
      </c>
      <c r="I21" s="98">
        <v>859.09105550058712</v>
      </c>
      <c r="J21" s="98">
        <v>867.05252752554077</v>
      </c>
      <c r="K21" s="98">
        <v>848.06906898126329</v>
      </c>
      <c r="L21" s="98">
        <v>840.87315930813634</v>
      </c>
      <c r="M21" s="98">
        <v>799.37494491415703</v>
      </c>
      <c r="N21" s="98">
        <v>773.32098865995738</v>
      </c>
      <c r="O21" s="98">
        <v>753.93773239932375</v>
      </c>
      <c r="P21" s="98">
        <v>752.07902918496529</v>
      </c>
      <c r="Q21" s="98">
        <v>764.57344503991817</v>
      </c>
      <c r="R21" s="98">
        <v>783.81363987043869</v>
      </c>
      <c r="S21" s="98">
        <v>810.26058485034332</v>
      </c>
      <c r="T21" s="98">
        <v>855.03070013367312</v>
      </c>
      <c r="U21" s="98">
        <v>765.98165346931376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586.04677831943513</v>
      </c>
      <c r="D22" s="33">
        <v>573.04277310795715</v>
      </c>
      <c r="E22" s="33">
        <v>584.14033767872002</v>
      </c>
      <c r="F22" s="33">
        <v>574.02219520857875</v>
      </c>
      <c r="G22" s="33">
        <v>587.67078805843244</v>
      </c>
      <c r="H22" s="33">
        <v>695.70016547070475</v>
      </c>
      <c r="I22" s="33">
        <v>680.62514437664356</v>
      </c>
      <c r="J22" s="33">
        <v>666.04235826258139</v>
      </c>
      <c r="K22" s="33">
        <v>637.45329531358232</v>
      </c>
      <c r="L22" s="33">
        <v>672.70167577106292</v>
      </c>
      <c r="M22" s="33">
        <v>621.91704496516866</v>
      </c>
      <c r="N22" s="33">
        <v>599.21568237425186</v>
      </c>
      <c r="O22" s="33">
        <v>510.49015574964324</v>
      </c>
      <c r="P22" s="33">
        <v>587.11320919149614</v>
      </c>
      <c r="Q22" s="33">
        <v>569.75388453959533</v>
      </c>
      <c r="R22" s="33">
        <v>566.55825651030455</v>
      </c>
      <c r="S22" s="33">
        <v>569.19845984030587</v>
      </c>
      <c r="T22" s="33">
        <v>609.82081933147617</v>
      </c>
      <c r="U22" s="33">
        <v>570.03069211410809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7243.7316902952962</v>
      </c>
      <c r="E24" s="117">
        <f t="shared" si="7"/>
        <v>7599.880660646073</v>
      </c>
      <c r="F24" s="117">
        <f t="shared" si="7"/>
        <v>8028.2808323475128</v>
      </c>
      <c r="G24" s="117">
        <f t="shared" si="7"/>
        <v>8303.5018798667697</v>
      </c>
      <c r="H24" s="117">
        <f t="shared" si="7"/>
        <v>7993.3304256190504</v>
      </c>
      <c r="I24" s="117">
        <f t="shared" si="7"/>
        <v>8068.6595912995363</v>
      </c>
      <c r="J24" s="117">
        <f t="shared" si="7"/>
        <v>7933.5337608792015</v>
      </c>
      <c r="K24" s="117">
        <f t="shared" si="7"/>
        <v>7643.4592755553931</v>
      </c>
      <c r="L24" s="117">
        <f t="shared" si="7"/>
        <v>8278.8736347176964</v>
      </c>
      <c r="M24" s="117">
        <f t="shared" si="7"/>
        <v>7345.8715764518083</v>
      </c>
      <c r="N24" s="117">
        <f t="shared" si="7"/>
        <v>7299.3748266242774</v>
      </c>
      <c r="O24" s="117">
        <f t="shared" si="7"/>
        <v>6557.5747056200817</v>
      </c>
      <c r="P24" s="117">
        <f t="shared" si="7"/>
        <v>0</v>
      </c>
      <c r="Q24" s="117">
        <f t="shared" si="7"/>
        <v>5604.4434500677025</v>
      </c>
      <c r="R24" s="117">
        <f t="shared" ref="R24:V24" si="8">R25+R28+R30+R39</f>
        <v>5952.0676651755621</v>
      </c>
      <c r="S24" s="117">
        <f t="shared" si="8"/>
        <v>5154.9050549537787</v>
      </c>
      <c r="T24" s="117">
        <f t="shared" si="8"/>
        <v>5965.0550769567708</v>
      </c>
      <c r="U24" s="117">
        <f t="shared" si="8"/>
        <v>5188.6681841686404</v>
      </c>
      <c r="V24" s="117">
        <f t="shared" si="8"/>
        <v>5083.7827832726516</v>
      </c>
      <c r="W24" s="117">
        <f t="shared" ref="W24" si="9">W25+W28+W30+W39</f>
        <v>5302.5815777447369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5378.6420386980735</v>
      </c>
      <c r="E25" s="122">
        <f t="shared" si="10"/>
        <v>5728.4738215072985</v>
      </c>
      <c r="F25" s="122">
        <f t="shared" si="10"/>
        <v>6164.5795058085669</v>
      </c>
      <c r="G25" s="122">
        <f t="shared" si="10"/>
        <v>6367.6341097992799</v>
      </c>
      <c r="H25" s="122">
        <f t="shared" si="10"/>
        <v>6065.5006140276173</v>
      </c>
      <c r="I25" s="122">
        <f t="shared" si="10"/>
        <v>6206.7105256253117</v>
      </c>
      <c r="J25" s="122">
        <f t="shared" si="10"/>
        <v>6129.4799083773487</v>
      </c>
      <c r="K25" s="122">
        <f t="shared" si="10"/>
        <v>5845.5620306082683</v>
      </c>
      <c r="L25" s="122">
        <f t="shared" si="10"/>
        <v>6347.7606833389846</v>
      </c>
      <c r="M25" s="122">
        <f t="shared" si="10"/>
        <v>5425.1645022353159</v>
      </c>
      <c r="N25" s="122">
        <f t="shared" si="10"/>
        <v>5457.322563882768</v>
      </c>
      <c r="O25" s="122">
        <f t="shared" si="10"/>
        <v>4887.098997542892</v>
      </c>
      <c r="P25" s="122">
        <f t="shared" si="10"/>
        <v>0</v>
      </c>
      <c r="Q25" s="122">
        <f t="shared" si="10"/>
        <v>3985.9646025828679</v>
      </c>
      <c r="R25" s="122">
        <f t="shared" ref="R25:V25" si="11">SUM(R26:R27)</f>
        <v>4283.9036061827064</v>
      </c>
      <c r="S25" s="122">
        <f t="shared" si="11"/>
        <v>3430.3955411274242</v>
      </c>
      <c r="T25" s="122">
        <f t="shared" si="11"/>
        <v>4184.8690299043337</v>
      </c>
      <c r="U25" s="122">
        <f t="shared" si="11"/>
        <v>3505.9242123123981</v>
      </c>
      <c r="V25" s="122">
        <f t="shared" si="11"/>
        <v>3417.8624197302775</v>
      </c>
      <c r="W25" s="122">
        <f t="shared" ref="W25" si="12">SUM(W26:W27)</f>
        <v>3556.5429165613114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5320.3744008765907</v>
      </c>
      <c r="E26" s="98">
        <v>5669.6794825212319</v>
      </c>
      <c r="F26" s="98">
        <v>6100.6801772734743</v>
      </c>
      <c r="G26" s="98">
        <v>6303.0620141216805</v>
      </c>
      <c r="H26" s="98">
        <v>6005.7335530023383</v>
      </c>
      <c r="I26" s="98">
        <v>6145.2835857419832</v>
      </c>
      <c r="J26" s="98">
        <v>6069.5062280348629</v>
      </c>
      <c r="K26" s="98">
        <v>5789.6877557088437</v>
      </c>
      <c r="L26" s="98">
        <v>6286.773377475175</v>
      </c>
      <c r="M26" s="98">
        <v>5371.1704303182723</v>
      </c>
      <c r="N26" s="98">
        <v>5401.8257247021556</v>
      </c>
      <c r="O26" s="98">
        <v>4834.4740495735678</v>
      </c>
      <c r="P26" s="98">
        <v>0</v>
      </c>
      <c r="Q26" s="98">
        <v>3940.4419762028128</v>
      </c>
      <c r="R26" s="98">
        <v>4233.9858614917375</v>
      </c>
      <c r="S26" s="98">
        <v>3390.5827296579073</v>
      </c>
      <c r="T26" s="98">
        <v>4135.5478728863754</v>
      </c>
      <c r="U26" s="98">
        <v>3464.8004694549027</v>
      </c>
      <c r="V26" s="98">
        <v>3377.4618335487003</v>
      </c>
      <c r="W26" s="98">
        <v>3514.1682208131501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58.26763782148327</v>
      </c>
      <c r="E27" s="98">
        <v>58.794338986066485</v>
      </c>
      <c r="F27" s="98">
        <v>63.899328535092941</v>
      </c>
      <c r="G27" s="98">
        <v>64.572095677599165</v>
      </c>
      <c r="H27" s="98">
        <v>59.767061025278601</v>
      </c>
      <c r="I27" s="98">
        <v>61.426939883328927</v>
      </c>
      <c r="J27" s="98">
        <v>59.97368034248619</v>
      </c>
      <c r="K27" s="98">
        <v>55.874274899424954</v>
      </c>
      <c r="L27" s="98">
        <v>60.987305863809439</v>
      </c>
      <c r="M27" s="98">
        <v>53.994071917043343</v>
      </c>
      <c r="N27" s="98">
        <v>55.49683918061195</v>
      </c>
      <c r="O27" s="98">
        <v>52.62494796932382</v>
      </c>
      <c r="P27" s="98">
        <v>0</v>
      </c>
      <c r="Q27" s="98">
        <v>45.522626380055229</v>
      </c>
      <c r="R27" s="98">
        <v>49.917744690969037</v>
      </c>
      <c r="S27" s="98">
        <v>39.812811469516895</v>
      </c>
      <c r="T27" s="98">
        <v>49.321157017958257</v>
      </c>
      <c r="U27" s="98">
        <v>41.123742857495486</v>
      </c>
      <c r="V27" s="98">
        <v>40.400586181577061</v>
      </c>
      <c r="W27" s="98">
        <v>42.374695748161045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45.262648979925203</v>
      </c>
      <c r="E28" s="122">
        <f t="shared" si="13"/>
        <v>88.272520259468848</v>
      </c>
      <c r="F28" s="122">
        <f t="shared" si="13"/>
        <v>101.1603081587461</v>
      </c>
      <c r="G28" s="122">
        <f t="shared" si="13"/>
        <v>161.19036539815374</v>
      </c>
      <c r="H28" s="122">
        <f t="shared" si="13"/>
        <v>50.86919482217538</v>
      </c>
      <c r="I28" s="122">
        <f t="shared" si="13"/>
        <v>56.127025258694324</v>
      </c>
      <c r="J28" s="122">
        <f t="shared" si="13"/>
        <v>43.287446395840938</v>
      </c>
      <c r="K28" s="122">
        <f t="shared" si="13"/>
        <v>65.194148692316915</v>
      </c>
      <c r="L28" s="122">
        <f t="shared" si="13"/>
        <v>78.076086866475151</v>
      </c>
      <c r="M28" s="122">
        <f t="shared" si="13"/>
        <v>52.575531244728055</v>
      </c>
      <c r="N28" s="122">
        <f t="shared" si="13"/>
        <v>79.113990431053466</v>
      </c>
      <c r="O28" s="122">
        <f t="shared" si="13"/>
        <v>15.582820038754521</v>
      </c>
      <c r="P28" s="122">
        <f t="shared" si="13"/>
        <v>0</v>
      </c>
      <c r="Q28" s="122">
        <f t="shared" si="13"/>
        <v>4.5332996703692405</v>
      </c>
      <c r="R28" s="122">
        <f t="shared" si="13"/>
        <v>21.312496880390416</v>
      </c>
      <c r="S28" s="122">
        <f t="shared" si="13"/>
        <v>26.321210971233647</v>
      </c>
      <c r="T28" s="122">
        <f t="shared" si="13"/>
        <v>33.999374551555945</v>
      </c>
      <c r="U28" s="122">
        <f t="shared" si="13"/>
        <v>18.653258134777122</v>
      </c>
      <c r="V28" s="122">
        <f t="shared" si="13"/>
        <v>20.394284688653475</v>
      </c>
      <c r="W28" s="122">
        <f t="shared" si="13"/>
        <v>24.478006273712804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45.262648979925203</v>
      </c>
      <c r="E29" s="98">
        <f>IF(RES_hhdet_in_fec!E29=0,0,RES_hhdet_in_fec!E29*1000*11630/RES_hhdet_in_new!E26)</f>
        <v>88.272520259468848</v>
      </c>
      <c r="F29" s="98">
        <f>IF(RES_hhdet_in_fec!F29=0,0,RES_hhdet_in_fec!F29*1000*11630/RES_hhdet_in_new!F26)</f>
        <v>101.1603081587461</v>
      </c>
      <c r="G29" s="98">
        <f>IF(RES_hhdet_in_fec!G29=0,0,RES_hhdet_in_fec!G29*1000*11630/RES_hhdet_in_new!G26)</f>
        <v>161.19036539815374</v>
      </c>
      <c r="H29" s="98">
        <f>IF(RES_hhdet_in_fec!H29=0,0,RES_hhdet_in_fec!H29*1000*11630/RES_hhdet_in_new!H26)</f>
        <v>50.86919482217538</v>
      </c>
      <c r="I29" s="98">
        <f>IF(RES_hhdet_in_fec!I29=0,0,RES_hhdet_in_fec!I29*1000*11630/RES_hhdet_in_new!I26)</f>
        <v>56.127025258694324</v>
      </c>
      <c r="J29" s="98">
        <f>IF(RES_hhdet_in_fec!J29=0,0,RES_hhdet_in_fec!J29*1000*11630/RES_hhdet_in_new!J26)</f>
        <v>43.287446395840938</v>
      </c>
      <c r="K29" s="98">
        <f>IF(RES_hhdet_in_fec!K29=0,0,RES_hhdet_in_fec!K29*1000*11630/RES_hhdet_in_new!K26)</f>
        <v>65.194148692316915</v>
      </c>
      <c r="L29" s="98">
        <f>IF(RES_hhdet_in_fec!L29=0,0,RES_hhdet_in_fec!L29*1000*11630/RES_hhdet_in_new!L26)</f>
        <v>78.076086866475151</v>
      </c>
      <c r="M29" s="98">
        <f>IF(RES_hhdet_in_fec!M29=0,0,RES_hhdet_in_fec!M29*1000*11630/RES_hhdet_in_new!M26)</f>
        <v>52.575531244728055</v>
      </c>
      <c r="N29" s="98">
        <f>IF(RES_hhdet_in_fec!N29=0,0,RES_hhdet_in_fec!N29*1000*11630/RES_hhdet_in_new!N26)</f>
        <v>79.113990431053466</v>
      </c>
      <c r="O29" s="98">
        <f>IF(RES_hhdet_in_fec!O29=0,0,RES_hhdet_in_fec!O29*1000*11630/RES_hhdet_in_new!O26)</f>
        <v>15.582820038754521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4.5332996703692405</v>
      </c>
      <c r="R29" s="98">
        <f>IF(RES_hhdet_in_fec!R29=0,0,RES_hhdet_in_fec!R29*1000*11630/RES_hhdet_in_new!R26)</f>
        <v>21.312496880390416</v>
      </c>
      <c r="S29" s="98">
        <f>IF(RES_hhdet_in_fec!S29=0,0,RES_hhdet_in_fec!S29*1000*11630/RES_hhdet_in_new!S26)</f>
        <v>26.321210971233647</v>
      </c>
      <c r="T29" s="98">
        <f>IF(RES_hhdet_in_fec!T29=0,0,RES_hhdet_in_fec!T29*1000*11630/RES_hhdet_in_new!T26)</f>
        <v>33.999374551555945</v>
      </c>
      <c r="U29" s="98">
        <f>IF(RES_hhdet_in_fec!U29=0,0,RES_hhdet_in_fec!U29*1000*11630/RES_hhdet_in_new!U26)</f>
        <v>18.653258134777122</v>
      </c>
      <c r="V29" s="98">
        <f>IF(RES_hhdet_in_fec!V29=0,0,RES_hhdet_in_fec!V29*1000*11630/RES_hhdet_in_new!V26)</f>
        <v>20.394284688653475</v>
      </c>
      <c r="W29" s="98">
        <f>IF(RES_hhdet_in_fec!W29=0,0,RES_hhdet_in_fec!W29*1000*11630/RES_hhdet_in_new!W26)</f>
        <v>24.478006273712804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1200.4250957647409</v>
      </c>
      <c r="E30" s="122">
        <v>1153.289007731591</v>
      </c>
      <c r="F30" s="122">
        <v>1135.0392618237634</v>
      </c>
      <c r="G30" s="122">
        <v>1136.7931786610743</v>
      </c>
      <c r="H30" s="122">
        <v>1154.1270677788145</v>
      </c>
      <c r="I30" s="122">
        <v>1087.6228418970225</v>
      </c>
      <c r="J30" s="122">
        <v>1053.1664596426174</v>
      </c>
      <c r="K30" s="122">
        <v>1044.2574156811213</v>
      </c>
      <c r="L30" s="122">
        <v>1135.8660477686433</v>
      </c>
      <c r="M30" s="122">
        <v>1197.1807424773824</v>
      </c>
      <c r="N30" s="122">
        <v>1121.1834669708237</v>
      </c>
      <c r="O30" s="122">
        <v>1091.4913635680969</v>
      </c>
      <c r="P30" s="122">
        <v>0</v>
      </c>
      <c r="Q30" s="122">
        <v>1007.5944973844018</v>
      </c>
      <c r="R30" s="122">
        <v>1033.16364968169</v>
      </c>
      <c r="S30" s="122">
        <v>1074.7610686337532</v>
      </c>
      <c r="T30" s="122">
        <v>1090.3267695228178</v>
      </c>
      <c r="U30" s="122">
        <v>1063.4341108851738</v>
      </c>
      <c r="V30" s="122">
        <v>1056.5280043636619</v>
      </c>
      <c r="W30" s="122">
        <v>1109.0417717741987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1256.7677510740132</v>
      </c>
      <c r="E31" s="98">
        <v>1197.2636025185886</v>
      </c>
      <c r="F31" s="98">
        <v>1203.3059763144729</v>
      </c>
      <c r="G31" s="98">
        <v>1260.6729613886739</v>
      </c>
      <c r="H31" s="98">
        <v>1224.0071915148101</v>
      </c>
      <c r="I31" s="98">
        <v>1242.9001092413287</v>
      </c>
      <c r="J31" s="98">
        <v>1249.884511532608</v>
      </c>
      <c r="K31" s="98">
        <v>1219.5366312912997</v>
      </c>
      <c r="L31" s="98">
        <v>1260.9333255396023</v>
      </c>
      <c r="M31" s="98">
        <v>1262.8827350317413</v>
      </c>
      <c r="N31" s="98">
        <v>1226.1522357292581</v>
      </c>
      <c r="O31" s="98">
        <v>1230.1949906975242</v>
      </c>
      <c r="P31" s="98">
        <v>0</v>
      </c>
      <c r="Q31" s="98">
        <v>1113.6298175483712</v>
      </c>
      <c r="R31" s="98">
        <v>1131.671588652848</v>
      </c>
      <c r="S31" s="98">
        <v>1161.9446868558985</v>
      </c>
      <c r="T31" s="98">
        <v>1149.1763626486588</v>
      </c>
      <c r="U31" s="98">
        <v>1081.4799513787007</v>
      </c>
      <c r="V31" s="98">
        <v>1080.8228950341529</v>
      </c>
      <c r="W31" s="98">
        <v>1171.2298726220752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750.69244233765369</v>
      </c>
      <c r="E32" s="98">
        <v>700.50123649197099</v>
      </c>
      <c r="F32" s="98">
        <v>716.90157562960087</v>
      </c>
      <c r="G32" s="98">
        <v>754.05915956863805</v>
      </c>
      <c r="H32" s="98">
        <v>748.81656833499198</v>
      </c>
      <c r="I32" s="98">
        <v>756.40544087558681</v>
      </c>
      <c r="J32" s="98">
        <v>763.14491325687186</v>
      </c>
      <c r="K32" s="98">
        <v>747.66689854339097</v>
      </c>
      <c r="L32" s="98">
        <v>777.51816342652819</v>
      </c>
      <c r="M32" s="98">
        <v>807.92168126472416</v>
      </c>
      <c r="N32" s="98">
        <v>789.13115376680264</v>
      </c>
      <c r="O32" s="98">
        <v>811.87306242972045</v>
      </c>
      <c r="P32" s="98">
        <v>0</v>
      </c>
      <c r="Q32" s="98">
        <v>794.20893132326182</v>
      </c>
      <c r="R32" s="98">
        <v>833.02330614930111</v>
      </c>
      <c r="S32" s="98">
        <v>884.20928572144339</v>
      </c>
      <c r="T32" s="98">
        <v>895.05584819619276</v>
      </c>
      <c r="U32" s="98">
        <v>860.00818154237709</v>
      </c>
      <c r="V32" s="98">
        <v>866.28981044371722</v>
      </c>
      <c r="W32" s="98">
        <v>942.29716048585647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115.01709018454501</v>
      </c>
      <c r="E33" s="101">
        <v>70.69329273397679</v>
      </c>
      <c r="F33" s="101">
        <v>94.466211463541413</v>
      </c>
      <c r="G33" s="101">
        <v>99.056269411950211</v>
      </c>
      <c r="H33" s="101">
        <v>127.62204633896462</v>
      </c>
      <c r="I33" s="101">
        <v>111.14668752806676</v>
      </c>
      <c r="J33" s="101">
        <v>106.56081124586873</v>
      </c>
      <c r="K33" s="101">
        <v>99.586968650089133</v>
      </c>
      <c r="L33" s="101">
        <v>99.788574835286639</v>
      </c>
      <c r="M33" s="101">
        <v>141.56764505372394</v>
      </c>
      <c r="N33" s="101">
        <v>98.343047726657062</v>
      </c>
      <c r="O33" s="101">
        <v>69.461818416492036</v>
      </c>
      <c r="P33" s="101">
        <v>0</v>
      </c>
      <c r="Q33" s="101">
        <v>37.994042837509362</v>
      </c>
      <c r="R33" s="101">
        <v>51.440445935005044</v>
      </c>
      <c r="S33" s="101">
        <v>81.126669331068285</v>
      </c>
      <c r="T33" s="101">
        <v>89.158659462010846</v>
      </c>
      <c r="U33" s="101">
        <v>100.97791492851867</v>
      </c>
      <c r="V33" s="101">
        <v>83.728758458595308</v>
      </c>
      <c r="W33" s="101">
        <v>78.04540369744403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635.67535215310875</v>
      </c>
      <c r="E34" s="104">
        <v>629.80794375799417</v>
      </c>
      <c r="F34" s="104">
        <v>622.43536416605957</v>
      </c>
      <c r="G34" s="104">
        <v>655.00289015668784</v>
      </c>
      <c r="H34" s="104">
        <v>621.19452199602733</v>
      </c>
      <c r="I34" s="104">
        <v>645.25875334752016</v>
      </c>
      <c r="J34" s="104">
        <v>656.5841020110031</v>
      </c>
      <c r="K34" s="104">
        <v>648.07992989330182</v>
      </c>
      <c r="L34" s="104">
        <v>677.72958859124151</v>
      </c>
      <c r="M34" s="104">
        <v>666.35403621100033</v>
      </c>
      <c r="N34" s="104">
        <v>690.78810604014552</v>
      </c>
      <c r="O34" s="104">
        <v>742.41124401322838</v>
      </c>
      <c r="P34" s="104">
        <v>0</v>
      </c>
      <c r="Q34" s="104">
        <v>756.21488848575245</v>
      </c>
      <c r="R34" s="104">
        <v>781.58286021429603</v>
      </c>
      <c r="S34" s="104">
        <v>803.08261639037505</v>
      </c>
      <c r="T34" s="104">
        <v>805.89718873418201</v>
      </c>
      <c r="U34" s="104">
        <v>759.03026661385843</v>
      </c>
      <c r="V34" s="104">
        <v>782.56105198512182</v>
      </c>
      <c r="W34" s="104">
        <v>864.25175678841231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1119.0912863649137</v>
      </c>
      <c r="E35" s="101">
        <v>1040.8492128158634</v>
      </c>
      <c r="F35" s="101">
        <v>1048.4164217530222</v>
      </c>
      <c r="G35" s="101">
        <v>1077.9091216654595</v>
      </c>
      <c r="H35" s="101">
        <v>1151.8996947361204</v>
      </c>
      <c r="I35" s="101">
        <v>1135.7981480207332</v>
      </c>
      <c r="J35" s="101">
        <v>1126.3666437659299</v>
      </c>
      <c r="K35" s="101">
        <v>1088.9863651997107</v>
      </c>
      <c r="L35" s="101">
        <v>1147.0937620249722</v>
      </c>
      <c r="M35" s="101">
        <v>1193.2402416971686</v>
      </c>
      <c r="N35" s="101">
        <v>1157.9774778709116</v>
      </c>
      <c r="O35" s="101">
        <v>1123.3292609425525</v>
      </c>
      <c r="P35" s="101">
        <v>0</v>
      </c>
      <c r="Q35" s="101">
        <v>1075.7857323785208</v>
      </c>
      <c r="R35" s="101">
        <v>1110.2812428108371</v>
      </c>
      <c r="S35" s="101">
        <v>1152.5027184527189</v>
      </c>
      <c r="T35" s="101">
        <v>1166.9128309481548</v>
      </c>
      <c r="U35" s="101">
        <v>1173.423024055897</v>
      </c>
      <c r="V35" s="101">
        <v>1165.8289597505134</v>
      </c>
      <c r="W35" s="101">
        <v>1188.2094818996611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736.87192677393057</v>
      </c>
      <c r="E36" s="104">
        <v>674.09754478610796</v>
      </c>
      <c r="F36" s="104">
        <v>688.63763823898614</v>
      </c>
      <c r="G36" s="104">
        <v>709.63733173774347</v>
      </c>
      <c r="H36" s="104">
        <v>771.94308925078701</v>
      </c>
      <c r="I36" s="104">
        <v>757.33242309975878</v>
      </c>
      <c r="J36" s="104">
        <v>752.27861280753621</v>
      </c>
      <c r="K36" s="104">
        <v>728.34116279133195</v>
      </c>
      <c r="L36" s="104">
        <v>768.86766158222758</v>
      </c>
      <c r="M36" s="104">
        <v>818.00291951932468</v>
      </c>
      <c r="N36" s="104">
        <v>789.56828801217148</v>
      </c>
      <c r="O36" s="104">
        <v>769.19841741720381</v>
      </c>
      <c r="P36" s="104">
        <v>0</v>
      </c>
      <c r="Q36" s="104">
        <v>765.65934006805116</v>
      </c>
      <c r="R36" s="104">
        <v>808.69597739807591</v>
      </c>
      <c r="S36" s="104">
        <v>861.28084805801871</v>
      </c>
      <c r="T36" s="104">
        <v>883.81696597324947</v>
      </c>
      <c r="U36" s="104">
        <v>902.16519806148972</v>
      </c>
      <c r="V36" s="104">
        <v>899.67214730812088</v>
      </c>
      <c r="W36" s="104">
        <v>920.85442943122644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102.28750002992892</v>
      </c>
      <c r="E37" s="98">
        <v>60.123732990775551</v>
      </c>
      <c r="F37" s="98">
        <v>81.711662886594937</v>
      </c>
      <c r="G37" s="98">
        <v>83.874827287125399</v>
      </c>
      <c r="H37" s="98">
        <v>121.077231184664</v>
      </c>
      <c r="I37" s="98">
        <v>101.86081980327658</v>
      </c>
      <c r="J37" s="98">
        <v>95.869169831014716</v>
      </c>
      <c r="K37" s="98">
        <v>88.115431575123623</v>
      </c>
      <c r="L37" s="98">
        <v>90.119259760155543</v>
      </c>
      <c r="M37" s="98">
        <v>132.55087736931392</v>
      </c>
      <c r="N37" s="98">
        <v>92.79824425379546</v>
      </c>
      <c r="O37" s="98">
        <v>60.151335991477119</v>
      </c>
      <c r="P37" s="98">
        <v>0</v>
      </c>
      <c r="Q37" s="98">
        <v>31.306020365063205</v>
      </c>
      <c r="R37" s="98">
        <v>45.35103937065707</v>
      </c>
      <c r="S37" s="98">
        <v>78.998702024387541</v>
      </c>
      <c r="T37" s="98">
        <v>89.913589069774247</v>
      </c>
      <c r="U37" s="98">
        <v>112.58354174595975</v>
      </c>
      <c r="V37" s="98">
        <v>92.208858646944293</v>
      </c>
      <c r="W37" s="98">
        <v>76.326923611647871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634.58442674400146</v>
      </c>
      <c r="E38" s="98">
        <v>613.97381179533238</v>
      </c>
      <c r="F38" s="98">
        <v>606.92597535239122</v>
      </c>
      <c r="G38" s="98">
        <v>625.76250445061817</v>
      </c>
      <c r="H38" s="98">
        <v>650.86585806612322</v>
      </c>
      <c r="I38" s="98">
        <v>655.47160329648204</v>
      </c>
      <c r="J38" s="98">
        <v>656.40944297652152</v>
      </c>
      <c r="K38" s="98">
        <v>640.22573121620837</v>
      </c>
      <c r="L38" s="98">
        <v>678.7484018220722</v>
      </c>
      <c r="M38" s="98">
        <v>685.45204215001093</v>
      </c>
      <c r="N38" s="98">
        <v>696.770043758376</v>
      </c>
      <c r="O38" s="98">
        <v>709.04708142572667</v>
      </c>
      <c r="P38" s="98">
        <v>0</v>
      </c>
      <c r="Q38" s="98">
        <v>734.35331970298807</v>
      </c>
      <c r="R38" s="98">
        <v>763.34493802741895</v>
      </c>
      <c r="S38" s="98">
        <v>782.28214603363119</v>
      </c>
      <c r="T38" s="98">
        <v>793.9033769034753</v>
      </c>
      <c r="U38" s="98">
        <v>789.58165631553004</v>
      </c>
      <c r="V38" s="98">
        <v>807.46328866117665</v>
      </c>
      <c r="W38" s="98">
        <v>844.52750581957866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619.40190685255652</v>
      </c>
      <c r="E39" s="122">
        <v>629.84531114771391</v>
      </c>
      <c r="F39" s="122">
        <v>627.50175655643534</v>
      </c>
      <c r="G39" s="122">
        <v>637.88422600826118</v>
      </c>
      <c r="H39" s="122">
        <v>722.83354899044309</v>
      </c>
      <c r="I39" s="122">
        <v>718.19919851850784</v>
      </c>
      <c r="J39" s="122">
        <v>707.59994646339521</v>
      </c>
      <c r="K39" s="122">
        <v>688.4456805736861</v>
      </c>
      <c r="L39" s="122">
        <v>717.17081674359383</v>
      </c>
      <c r="M39" s="122">
        <v>670.95080049438172</v>
      </c>
      <c r="N39" s="122">
        <v>641.75480533963196</v>
      </c>
      <c r="O39" s="122">
        <v>563.40152447033825</v>
      </c>
      <c r="P39" s="122">
        <v>0</v>
      </c>
      <c r="Q39" s="122">
        <v>606.35105043006388</v>
      </c>
      <c r="R39" s="122">
        <v>613.6879124307751</v>
      </c>
      <c r="S39" s="122">
        <v>623.42723422136771</v>
      </c>
      <c r="T39" s="122">
        <v>655.85990297806336</v>
      </c>
      <c r="U39" s="122">
        <v>600.65660283629131</v>
      </c>
      <c r="V39" s="122">
        <v>588.99807449005868</v>
      </c>
      <c r="W39" s="122">
        <v>612.5188831355141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733.95958004183092</v>
      </c>
      <c r="E40" s="98">
        <v>748.09720277679969</v>
      </c>
      <c r="F40" s="98">
        <v>768.04902975858363</v>
      </c>
      <c r="G40" s="98">
        <v>797.4092010498681</v>
      </c>
      <c r="H40" s="98">
        <v>827.35315484291857</v>
      </c>
      <c r="I40" s="98">
        <v>859.09105550058734</v>
      </c>
      <c r="J40" s="98">
        <v>867.05252752554065</v>
      </c>
      <c r="K40" s="98">
        <v>848.0690689812634</v>
      </c>
      <c r="L40" s="98">
        <v>840.87315930813645</v>
      </c>
      <c r="M40" s="98">
        <v>799.3749449141568</v>
      </c>
      <c r="N40" s="98">
        <v>773.32098865995738</v>
      </c>
      <c r="O40" s="98">
        <v>753.93773239932398</v>
      </c>
      <c r="P40" s="98">
        <v>0</v>
      </c>
      <c r="Q40" s="98">
        <v>764.57344503991817</v>
      </c>
      <c r="R40" s="98">
        <v>783.81363987043881</v>
      </c>
      <c r="S40" s="98">
        <v>810.26058485034321</v>
      </c>
      <c r="T40" s="98">
        <v>855.03070013367324</v>
      </c>
      <c r="U40" s="98">
        <v>765.98165346931376</v>
      </c>
      <c r="V40" s="98">
        <v>763.43291587741237</v>
      </c>
      <c r="W40" s="98">
        <v>813.47128412703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573.04277310795726</v>
      </c>
      <c r="E41" s="33">
        <v>584.1403376787199</v>
      </c>
      <c r="F41" s="33">
        <v>574.02219520857864</v>
      </c>
      <c r="G41" s="33">
        <v>587.67078805843255</v>
      </c>
      <c r="H41" s="33">
        <v>695.70016547070475</v>
      </c>
      <c r="I41" s="33">
        <v>680.62514437664345</v>
      </c>
      <c r="J41" s="33">
        <v>666.04235826258139</v>
      </c>
      <c r="K41" s="33">
        <v>637.45329531358232</v>
      </c>
      <c r="L41" s="33">
        <v>672.70167577106292</v>
      </c>
      <c r="M41" s="33">
        <v>621.91704496516877</v>
      </c>
      <c r="N41" s="33">
        <v>599.21568237425186</v>
      </c>
      <c r="O41" s="33">
        <v>510.49015574964335</v>
      </c>
      <c r="P41" s="33">
        <v>0</v>
      </c>
      <c r="Q41" s="33">
        <v>569.75388453959522</v>
      </c>
      <c r="R41" s="33">
        <v>566.55825651030455</v>
      </c>
      <c r="S41" s="33">
        <v>569.19845984030587</v>
      </c>
      <c r="T41" s="33">
        <v>609.82081933147617</v>
      </c>
      <c r="U41" s="33">
        <v>570.03069211410809</v>
      </c>
      <c r="V41" s="33">
        <v>560.38818232374433</v>
      </c>
      <c r="W41" s="33">
        <v>564.07097877650199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7409.5506731110363</v>
      </c>
      <c r="D43" s="117">
        <f t="shared" si="14"/>
        <v>7221.260572973687</v>
      </c>
      <c r="E43" s="117">
        <f t="shared" si="14"/>
        <v>7795.2873248809665</v>
      </c>
      <c r="F43" s="117">
        <f t="shared" si="14"/>
        <v>8485.9603071489382</v>
      </c>
      <c r="G43" s="117">
        <f t="shared" si="14"/>
        <v>8672.7344509619961</v>
      </c>
      <c r="H43" s="117">
        <f t="shared" si="14"/>
        <v>8148.4909595445397</v>
      </c>
      <c r="I43" s="117">
        <f t="shared" si="14"/>
        <v>8208.1449876283841</v>
      </c>
      <c r="J43" s="117">
        <f t="shared" si="14"/>
        <v>8083.3497254127469</v>
      </c>
      <c r="K43" s="117">
        <f t="shared" si="14"/>
        <v>7910.684029616742</v>
      </c>
      <c r="L43" s="117">
        <f t="shared" si="14"/>
        <v>8489.9112591241555</v>
      </c>
      <c r="M43" s="117">
        <f t="shared" si="14"/>
        <v>7680.2169554376087</v>
      </c>
      <c r="N43" s="117">
        <f t="shared" si="14"/>
        <v>7093.9565893930258</v>
      </c>
      <c r="O43" s="117">
        <f t="shared" si="14"/>
        <v>6661.4970816968353</v>
      </c>
      <c r="P43" s="117">
        <f t="shared" si="14"/>
        <v>6034.6441536597504</v>
      </c>
      <c r="Q43" s="117">
        <f t="shared" si="14"/>
        <v>6278.2976885531807</v>
      </c>
      <c r="R43" s="117">
        <f t="shared" ref="R43:V43" si="15">R44+R47+R49+R58</f>
        <v>5491.1060181155417</v>
      </c>
      <c r="S43" s="117">
        <f t="shared" si="15"/>
        <v>5500.1351826180189</v>
      </c>
      <c r="T43" s="117">
        <f t="shared" si="15"/>
        <v>5874.529985692805</v>
      </c>
      <c r="U43" s="117">
        <f t="shared" si="15"/>
        <v>5285.5229272875486</v>
      </c>
      <c r="V43" s="117">
        <f t="shared" si="15"/>
        <v>5466.3662180847623</v>
      </c>
      <c r="W43" s="117">
        <f t="shared" ref="W43" si="16">W44+W47+W49+W58</f>
        <v>5273.6223498175041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5551.8170903000964</v>
      </c>
      <c r="D44" s="122">
        <f t="shared" si="17"/>
        <v>5479.0122098078991</v>
      </c>
      <c r="E44" s="122">
        <f t="shared" si="17"/>
        <v>6096.6103507482203</v>
      </c>
      <c r="F44" s="122">
        <f t="shared" si="17"/>
        <v>6759.1576678247911</v>
      </c>
      <c r="G44" s="122">
        <f t="shared" si="17"/>
        <v>6835.1134906033285</v>
      </c>
      <c r="H44" s="122">
        <f t="shared" si="17"/>
        <v>6289.5851960360296</v>
      </c>
      <c r="I44" s="122">
        <f t="shared" si="17"/>
        <v>6380.714128293308</v>
      </c>
      <c r="J44" s="122">
        <f t="shared" si="17"/>
        <v>6246.05592820121</v>
      </c>
      <c r="K44" s="122">
        <f t="shared" si="17"/>
        <v>6170.25640938173</v>
      </c>
      <c r="L44" s="122">
        <f t="shared" si="17"/>
        <v>6624.1399029314325</v>
      </c>
      <c r="M44" s="122">
        <f t="shared" si="17"/>
        <v>5774.6040435930554</v>
      </c>
      <c r="N44" s="122">
        <f t="shared" si="17"/>
        <v>5277.8119508690534</v>
      </c>
      <c r="O44" s="122">
        <f t="shared" si="17"/>
        <v>5011.3912955076676</v>
      </c>
      <c r="P44" s="122">
        <f t="shared" si="17"/>
        <v>4430.463382375875</v>
      </c>
      <c r="Q44" s="122">
        <f t="shared" si="17"/>
        <v>4730.4243631831396</v>
      </c>
      <c r="R44" s="122">
        <f t="shared" ref="R44:V44" si="18">SUM(R45:R46)</f>
        <v>3904.6897165062128</v>
      </c>
      <c r="S44" s="122">
        <f t="shared" si="18"/>
        <v>3827.1581872492338</v>
      </c>
      <c r="T44" s="122">
        <f t="shared" si="18"/>
        <v>4118.031844748888</v>
      </c>
      <c r="U44" s="122">
        <f t="shared" si="18"/>
        <v>3606.7173233442841</v>
      </c>
      <c r="V44" s="122">
        <f t="shared" si="18"/>
        <v>3796.557548559214</v>
      </c>
      <c r="W44" s="122">
        <f t="shared" ref="W44" si="19">SUM(W45:W46)</f>
        <v>3568.908326633034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5493.4195543184578</v>
      </c>
      <c r="D45" s="98">
        <v>5422.5576050696363</v>
      </c>
      <c r="E45" s="98">
        <v>6037.0731064625816</v>
      </c>
      <c r="F45" s="98">
        <v>6692.4676290487469</v>
      </c>
      <c r="G45" s="98">
        <v>6769.1114377184003</v>
      </c>
      <c r="H45" s="98">
        <v>6230.5469956500583</v>
      </c>
      <c r="I45" s="98">
        <v>6320.5324254281149</v>
      </c>
      <c r="J45" s="98">
        <v>6187.787897012965</v>
      </c>
      <c r="K45" s="98">
        <v>6113.9990810000218</v>
      </c>
      <c r="L45" s="98">
        <v>6563.4016732108084</v>
      </c>
      <c r="M45" s="98">
        <v>5719.7066185547974</v>
      </c>
      <c r="N45" s="98">
        <v>5226.4798890231286</v>
      </c>
      <c r="O45" s="98">
        <v>4959.6952942817288</v>
      </c>
      <c r="P45" s="98">
        <v>4381.8726517146515</v>
      </c>
      <c r="Q45" s="98">
        <v>4678.5128271759477</v>
      </c>
      <c r="R45" s="98">
        <v>3860.9428609523857</v>
      </c>
      <c r="S45" s="98">
        <v>3784.4306558716839</v>
      </c>
      <c r="T45" s="98">
        <v>4071.3275814477438</v>
      </c>
      <c r="U45" s="98">
        <v>3565.9949653648382</v>
      </c>
      <c r="V45" s="98">
        <v>3753.3531754127953</v>
      </c>
      <c r="W45" s="98">
        <v>3527.9706535685409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58.397535981638178</v>
      </c>
      <c r="D46" s="98">
        <v>56.454604738262475</v>
      </c>
      <c r="E46" s="98">
        <v>59.537244285639126</v>
      </c>
      <c r="F46" s="98">
        <v>66.690038776044403</v>
      </c>
      <c r="G46" s="98">
        <v>66.002052884927934</v>
      </c>
      <c r="H46" s="98">
        <v>59.038200385971585</v>
      </c>
      <c r="I46" s="98">
        <v>60.181702865192889</v>
      </c>
      <c r="J46" s="98">
        <v>58.268031188244741</v>
      </c>
      <c r="K46" s="98">
        <v>56.257328381707921</v>
      </c>
      <c r="L46" s="98">
        <v>60.738229720624268</v>
      </c>
      <c r="M46" s="98">
        <v>54.897425038257765</v>
      </c>
      <c r="N46" s="98">
        <v>51.332061845924436</v>
      </c>
      <c r="O46" s="98">
        <v>51.6960012259389</v>
      </c>
      <c r="P46" s="98">
        <v>48.590730661223745</v>
      </c>
      <c r="Q46" s="98">
        <v>51.911536007192133</v>
      </c>
      <c r="R46" s="98">
        <v>43.746855553827324</v>
      </c>
      <c r="S46" s="98">
        <v>42.727531377550115</v>
      </c>
      <c r="T46" s="98">
        <v>46.704263301144564</v>
      </c>
      <c r="U46" s="98">
        <v>40.722357979446052</v>
      </c>
      <c r="V46" s="98">
        <v>43.20437314641871</v>
      </c>
      <c r="W46" s="98">
        <v>40.937673064493062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70.208960504034337</v>
      </c>
      <c r="D47" s="122">
        <f t="shared" si="20"/>
        <v>45.258605829466589</v>
      </c>
      <c r="E47" s="122">
        <f t="shared" si="20"/>
        <v>88.279727179221652</v>
      </c>
      <c r="F47" s="122">
        <f t="shared" si="20"/>
        <v>101.15685362701765</v>
      </c>
      <c r="G47" s="122">
        <f t="shared" si="20"/>
        <v>161.19216104223057</v>
      </c>
      <c r="H47" s="122">
        <f t="shared" si="20"/>
        <v>50.879285219958248</v>
      </c>
      <c r="I47" s="122">
        <f t="shared" si="20"/>
        <v>56.124962182886904</v>
      </c>
      <c r="J47" s="122">
        <f t="shared" si="20"/>
        <v>43.285998309138222</v>
      </c>
      <c r="K47" s="122">
        <f t="shared" si="20"/>
        <v>65.189020137452104</v>
      </c>
      <c r="L47" s="122">
        <f t="shared" si="20"/>
        <v>78.087036014807026</v>
      </c>
      <c r="M47" s="122">
        <f t="shared" si="20"/>
        <v>52.573588725197247</v>
      </c>
      <c r="N47" s="122">
        <f t="shared" si="20"/>
        <v>79.114268261032123</v>
      </c>
      <c r="O47" s="122">
        <f t="shared" si="20"/>
        <v>15.585518690938676</v>
      </c>
      <c r="P47" s="122">
        <f t="shared" si="20"/>
        <v>4.0289292101839758</v>
      </c>
      <c r="Q47" s="122">
        <f t="shared" si="20"/>
        <v>4.5317666777594239</v>
      </c>
      <c r="R47" s="122">
        <f t="shared" si="20"/>
        <v>21.317128318131104</v>
      </c>
      <c r="S47" s="122">
        <f t="shared" si="20"/>
        <v>26.318542674513431</v>
      </c>
      <c r="T47" s="122">
        <f t="shared" si="20"/>
        <v>34.007093798281169</v>
      </c>
      <c r="U47" s="122">
        <f t="shared" si="20"/>
        <v>18.668884434188652</v>
      </c>
      <c r="V47" s="122">
        <f t="shared" si="20"/>
        <v>20.394695145075822</v>
      </c>
      <c r="W47" s="122">
        <f t="shared" si="20"/>
        <v>24.47439107323596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70.208960504034337</v>
      </c>
      <c r="D48" s="98">
        <f>IF(RES_hhdet_in_fec!D48=0,0,RES_hhdet_in_fec!D48*1000*11630/RES_hhdet_in_new!D45)</f>
        <v>45.258605829466589</v>
      </c>
      <c r="E48" s="98">
        <f>IF(RES_hhdet_in_fec!E48=0,0,RES_hhdet_in_fec!E48*1000*11630/RES_hhdet_in_new!E45)</f>
        <v>88.279727179221652</v>
      </c>
      <c r="F48" s="98">
        <f>IF(RES_hhdet_in_fec!F48=0,0,RES_hhdet_in_fec!F48*1000*11630/RES_hhdet_in_new!F45)</f>
        <v>101.15685362701765</v>
      </c>
      <c r="G48" s="98">
        <f>IF(RES_hhdet_in_fec!G48=0,0,RES_hhdet_in_fec!G48*1000*11630/RES_hhdet_in_new!G45)</f>
        <v>161.19216104223057</v>
      </c>
      <c r="H48" s="98">
        <f>IF(RES_hhdet_in_fec!H48=0,0,RES_hhdet_in_fec!H48*1000*11630/RES_hhdet_in_new!H45)</f>
        <v>50.879285219958248</v>
      </c>
      <c r="I48" s="98">
        <f>IF(RES_hhdet_in_fec!I48=0,0,RES_hhdet_in_fec!I48*1000*11630/RES_hhdet_in_new!I45)</f>
        <v>56.124962182886904</v>
      </c>
      <c r="J48" s="98">
        <f>IF(RES_hhdet_in_fec!J48=0,0,RES_hhdet_in_fec!J48*1000*11630/RES_hhdet_in_new!J45)</f>
        <v>43.285998309138222</v>
      </c>
      <c r="K48" s="98">
        <f>IF(RES_hhdet_in_fec!K48=0,0,RES_hhdet_in_fec!K48*1000*11630/RES_hhdet_in_new!K45)</f>
        <v>65.189020137452104</v>
      </c>
      <c r="L48" s="98">
        <f>IF(RES_hhdet_in_fec!L48=0,0,RES_hhdet_in_fec!L48*1000*11630/RES_hhdet_in_new!L45)</f>
        <v>78.087036014807026</v>
      </c>
      <c r="M48" s="98">
        <f>IF(RES_hhdet_in_fec!M48=0,0,RES_hhdet_in_fec!M48*1000*11630/RES_hhdet_in_new!M45)</f>
        <v>52.573588725197247</v>
      </c>
      <c r="N48" s="98">
        <f>IF(RES_hhdet_in_fec!N48=0,0,RES_hhdet_in_fec!N48*1000*11630/RES_hhdet_in_new!N45)</f>
        <v>79.114268261032123</v>
      </c>
      <c r="O48" s="98">
        <f>IF(RES_hhdet_in_fec!O48=0,0,RES_hhdet_in_fec!O48*1000*11630/RES_hhdet_in_new!O45)</f>
        <v>15.585518690938676</v>
      </c>
      <c r="P48" s="98">
        <f>IF(RES_hhdet_in_fec!P48=0,0,RES_hhdet_in_fec!P48*1000*11630/RES_hhdet_in_new!P45)</f>
        <v>4.0289292101839758</v>
      </c>
      <c r="Q48" s="98">
        <f>IF(RES_hhdet_in_fec!Q48=0,0,RES_hhdet_in_fec!Q48*1000*11630/RES_hhdet_in_new!Q45)</f>
        <v>4.5317666777594239</v>
      </c>
      <c r="R48" s="98">
        <f>IF(RES_hhdet_in_fec!R48=0,0,RES_hhdet_in_fec!R48*1000*11630/RES_hhdet_in_new!R45)</f>
        <v>21.317128318131104</v>
      </c>
      <c r="S48" s="98">
        <f>IF(RES_hhdet_in_fec!S48=0,0,RES_hhdet_in_fec!S48*1000*11630/RES_hhdet_in_new!S45)</f>
        <v>26.318542674513431</v>
      </c>
      <c r="T48" s="98">
        <f>IF(RES_hhdet_in_fec!T48=0,0,RES_hhdet_in_fec!T48*1000*11630/RES_hhdet_in_new!T45)</f>
        <v>34.007093798281169</v>
      </c>
      <c r="U48" s="98">
        <f>IF(RES_hhdet_in_fec!U48=0,0,RES_hhdet_in_fec!U48*1000*11630/RES_hhdet_in_new!U45)</f>
        <v>18.668884434188652</v>
      </c>
      <c r="V48" s="98">
        <f>IF(RES_hhdet_in_fec!V48=0,0,RES_hhdet_in_fec!V48*1000*11630/RES_hhdet_in_new!V45)</f>
        <v>20.394695145075822</v>
      </c>
      <c r="W48" s="98">
        <f>IF(RES_hhdet_in_fec!W48=0,0,RES_hhdet_in_fec!W48*1000*11630/RES_hhdet_in_new!W45)</f>
        <v>24.47439107323596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1174.1951289358663</v>
      </c>
      <c r="D49" s="122">
        <v>1077.5909676667732</v>
      </c>
      <c r="E49" s="122">
        <v>980.55440140229598</v>
      </c>
      <c r="F49" s="122">
        <v>998.14279220796209</v>
      </c>
      <c r="G49" s="122">
        <v>1038.5461773890586</v>
      </c>
      <c r="H49" s="122">
        <v>1085.1973640242711</v>
      </c>
      <c r="I49" s="122">
        <v>1053.1044663355933</v>
      </c>
      <c r="J49" s="122">
        <v>1086.40750539071</v>
      </c>
      <c r="K49" s="122">
        <v>986.79604824625926</v>
      </c>
      <c r="L49" s="122">
        <v>1070.5158930617904</v>
      </c>
      <c r="M49" s="122">
        <v>1182.0907647103591</v>
      </c>
      <c r="N49" s="122">
        <v>1095.2773615248202</v>
      </c>
      <c r="O49" s="122">
        <v>1071.1196182116651</v>
      </c>
      <c r="P49" s="122">
        <v>976.13061356379944</v>
      </c>
      <c r="Q49" s="122">
        <v>936.98468327769012</v>
      </c>
      <c r="R49" s="122">
        <v>951.41647607050447</v>
      </c>
      <c r="S49" s="122">
        <v>1023.2252390042449</v>
      </c>
      <c r="T49" s="122">
        <v>1066.6316494313821</v>
      </c>
      <c r="U49" s="122">
        <v>1059.47977791127</v>
      </c>
      <c r="V49" s="122">
        <v>1060.4151676830343</v>
      </c>
      <c r="W49" s="122">
        <v>1067.7170612899743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1418.5536804690923</v>
      </c>
      <c r="D50" s="98">
        <v>1361.6000236688874</v>
      </c>
      <c r="E50" s="98">
        <v>1335.5835029949287</v>
      </c>
      <c r="F50" s="98">
        <v>1338.6999777944875</v>
      </c>
      <c r="G50" s="98">
        <v>1372.6017343079075</v>
      </c>
      <c r="H50" s="98">
        <v>1352.967649123754</v>
      </c>
      <c r="I50" s="98">
        <v>1366.581609815843</v>
      </c>
      <c r="J50" s="98">
        <v>1413.2546362922872</v>
      </c>
      <c r="K50" s="98">
        <v>1352.4559582188799</v>
      </c>
      <c r="L50" s="98">
        <v>1365.2254630448858</v>
      </c>
      <c r="M50" s="98">
        <v>1354.7490538778322</v>
      </c>
      <c r="N50" s="98">
        <v>1249.3733840165203</v>
      </c>
      <c r="O50" s="98">
        <v>1330.8100580592638</v>
      </c>
      <c r="P50" s="98">
        <v>1286.3995777014622</v>
      </c>
      <c r="Q50" s="98">
        <v>1430.8409925339306</v>
      </c>
      <c r="R50" s="98">
        <v>1200.9557080920267</v>
      </c>
      <c r="S50" s="98">
        <v>1152.7781989031669</v>
      </c>
      <c r="T50" s="98">
        <v>1181.5099295243983</v>
      </c>
      <c r="U50" s="98">
        <v>1098.9068659054594</v>
      </c>
      <c r="V50" s="98">
        <v>1183.5555341441227</v>
      </c>
      <c r="W50" s="98">
        <v>1165.4408641413736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713.72241085849112</v>
      </c>
      <c r="F51" s="98">
        <v>731.40495037079643</v>
      </c>
      <c r="G51" s="98">
        <v>753.44665157109137</v>
      </c>
      <c r="H51" s="98">
        <v>763.60548875472762</v>
      </c>
      <c r="I51" s="98">
        <v>766.24072123380586</v>
      </c>
      <c r="J51" s="98">
        <v>796.07654736979509</v>
      </c>
      <c r="K51" s="98">
        <v>765.67775910842943</v>
      </c>
      <c r="L51" s="98">
        <v>778.15708768172783</v>
      </c>
      <c r="M51" s="98">
        <v>0</v>
      </c>
      <c r="N51" s="98">
        <v>749.16658310321861</v>
      </c>
      <c r="O51" s="98">
        <v>823.63685667132188</v>
      </c>
      <c r="P51" s="98">
        <v>861.96377397845833</v>
      </c>
      <c r="Q51" s="98">
        <v>978.27971010148224</v>
      </c>
      <c r="R51" s="98">
        <v>0</v>
      </c>
      <c r="S51" s="98">
        <v>845.14117110704217</v>
      </c>
      <c r="T51" s="98">
        <v>891.3031981250175</v>
      </c>
      <c r="U51" s="98">
        <v>849.61443495271283</v>
      </c>
      <c r="V51" s="98">
        <v>924.58106756087727</v>
      </c>
      <c r="W51" s="98">
        <v>912.22887819570246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78.943479895829384</v>
      </c>
      <c r="F52" s="101">
        <v>105.14770217294675</v>
      </c>
      <c r="G52" s="101">
        <v>107.64458309557477</v>
      </c>
      <c r="H52" s="101">
        <v>141.11949197636346</v>
      </c>
      <c r="I52" s="101">
        <v>122.21600574639817</v>
      </c>
      <c r="J52" s="101">
        <v>121.46984566504375</v>
      </c>
      <c r="K52" s="101">
        <v>110.99563066727046</v>
      </c>
      <c r="L52" s="101">
        <v>107.76667064665978</v>
      </c>
      <c r="M52" s="101">
        <v>0</v>
      </c>
      <c r="N52" s="101">
        <v>98.838619181284386</v>
      </c>
      <c r="O52" s="101">
        <v>75.355827901321788</v>
      </c>
      <c r="P52" s="101">
        <v>127.51575953661535</v>
      </c>
      <c r="Q52" s="101">
        <v>62.42782521195339</v>
      </c>
      <c r="R52" s="101">
        <v>0</v>
      </c>
      <c r="S52" s="101">
        <v>78.404878675117587</v>
      </c>
      <c r="T52" s="101">
        <v>91.530971577603438</v>
      </c>
      <c r="U52" s="101">
        <v>101.76420379021188</v>
      </c>
      <c r="V52" s="101">
        <v>94.478197748640966</v>
      </c>
      <c r="W52" s="101">
        <v>76.290279265447893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634.77893096266166</v>
      </c>
      <c r="F53" s="104">
        <v>626.25724819784966</v>
      </c>
      <c r="G53" s="104">
        <v>645.80206847551653</v>
      </c>
      <c r="H53" s="104">
        <v>622.48599677836432</v>
      </c>
      <c r="I53" s="104">
        <v>644.02471548740766</v>
      </c>
      <c r="J53" s="104">
        <v>674.60670170475146</v>
      </c>
      <c r="K53" s="104">
        <v>654.68212844115919</v>
      </c>
      <c r="L53" s="104">
        <v>670.39041703506803</v>
      </c>
      <c r="M53" s="104">
        <v>0</v>
      </c>
      <c r="N53" s="104">
        <v>650.32796392193427</v>
      </c>
      <c r="O53" s="104">
        <v>748.28102877000015</v>
      </c>
      <c r="P53" s="104">
        <v>734.44801444184304</v>
      </c>
      <c r="Q53" s="104">
        <v>915.85188488952895</v>
      </c>
      <c r="R53" s="104">
        <v>0</v>
      </c>
      <c r="S53" s="104">
        <v>766.73629243192465</v>
      </c>
      <c r="T53" s="104">
        <v>799.77222654741411</v>
      </c>
      <c r="U53" s="104">
        <v>747.85023116250102</v>
      </c>
      <c r="V53" s="104">
        <v>830.10286981223635</v>
      </c>
      <c r="W53" s="104">
        <v>835.93859893025456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1211.6992163900002</v>
      </c>
      <c r="D54" s="101">
        <v>1119.0912863649137</v>
      </c>
      <c r="E54" s="101">
        <v>1040.8492128158637</v>
      </c>
      <c r="F54" s="101">
        <v>1048.4164217530222</v>
      </c>
      <c r="G54" s="101">
        <v>1077.9091216654595</v>
      </c>
      <c r="H54" s="101">
        <v>1151.8996947361206</v>
      </c>
      <c r="I54" s="101">
        <v>1135.7981480207332</v>
      </c>
      <c r="J54" s="101">
        <v>1126.3666437659294</v>
      </c>
      <c r="K54" s="101">
        <v>1088.9863651997107</v>
      </c>
      <c r="L54" s="101">
        <v>1147.0937620249722</v>
      </c>
      <c r="M54" s="101">
        <v>1193.2402416971686</v>
      </c>
      <c r="N54" s="101">
        <v>1157.9774778709116</v>
      </c>
      <c r="O54" s="101">
        <v>1123.3292609425525</v>
      </c>
      <c r="P54" s="101">
        <v>1160.3511756568514</v>
      </c>
      <c r="Q54" s="101">
        <v>1075.7857323785206</v>
      </c>
      <c r="R54" s="101">
        <v>1110.2812428108375</v>
      </c>
      <c r="S54" s="101">
        <v>1152.5027184527187</v>
      </c>
      <c r="T54" s="101">
        <v>1166.912830948155</v>
      </c>
      <c r="U54" s="101">
        <v>1173.423024055897</v>
      </c>
      <c r="V54" s="101">
        <v>1165.8289597505134</v>
      </c>
      <c r="W54" s="101">
        <v>1188.2094818996609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853.58287945326742</v>
      </c>
      <c r="D55" s="104">
        <v>736.87192677393057</v>
      </c>
      <c r="E55" s="104">
        <v>674.09754478610796</v>
      </c>
      <c r="F55" s="104">
        <v>688.63763823898603</v>
      </c>
      <c r="G55" s="104">
        <v>709.63733173774347</v>
      </c>
      <c r="H55" s="104">
        <v>771.94308925078712</v>
      </c>
      <c r="I55" s="104">
        <v>757.33242309975856</v>
      </c>
      <c r="J55" s="104">
        <v>752.27861280753609</v>
      </c>
      <c r="K55" s="104">
        <v>728.34116279133207</v>
      </c>
      <c r="L55" s="104">
        <v>768.8676615822277</v>
      </c>
      <c r="M55" s="104">
        <v>818.00291951932513</v>
      </c>
      <c r="N55" s="104">
        <v>789.56828801217148</v>
      </c>
      <c r="O55" s="104">
        <v>769.19841741720393</v>
      </c>
      <c r="P55" s="104">
        <v>831.41056884783075</v>
      </c>
      <c r="Q55" s="104">
        <v>765.65934006805139</v>
      </c>
      <c r="R55" s="104">
        <v>808.69597739807602</v>
      </c>
      <c r="S55" s="104">
        <v>861.28084805801916</v>
      </c>
      <c r="T55" s="104">
        <v>883.81696597324981</v>
      </c>
      <c r="U55" s="104">
        <v>902.16519806148983</v>
      </c>
      <c r="V55" s="104">
        <v>899.672147308121</v>
      </c>
      <c r="W55" s="104">
        <v>920.85442943122666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262.81641346300398</v>
      </c>
      <c r="D56" s="98">
        <v>102.28750002992895</v>
      </c>
      <c r="E56" s="98">
        <v>60.123732990775551</v>
      </c>
      <c r="F56" s="98">
        <v>81.711662886594937</v>
      </c>
      <c r="G56" s="98">
        <v>83.87482728712537</v>
      </c>
      <c r="H56" s="98">
        <v>121.07723118466402</v>
      </c>
      <c r="I56" s="98">
        <v>101.8608198032766</v>
      </c>
      <c r="J56" s="98">
        <v>95.869169831014744</v>
      </c>
      <c r="K56" s="98">
        <v>88.115431575123637</v>
      </c>
      <c r="L56" s="98">
        <v>90.119259760155529</v>
      </c>
      <c r="M56" s="98">
        <v>132.55087736931389</v>
      </c>
      <c r="N56" s="98">
        <v>92.798244253795431</v>
      </c>
      <c r="O56" s="98">
        <v>60.151335991477119</v>
      </c>
      <c r="P56" s="98">
        <v>115.15128475009642</v>
      </c>
      <c r="Q56" s="98">
        <v>31.306020365063198</v>
      </c>
      <c r="R56" s="98">
        <v>45.351039370657062</v>
      </c>
      <c r="S56" s="98">
        <v>78.998702024387541</v>
      </c>
      <c r="T56" s="98">
        <v>89.913589069774247</v>
      </c>
      <c r="U56" s="98">
        <v>112.58354174595972</v>
      </c>
      <c r="V56" s="98">
        <v>92.208858646944307</v>
      </c>
      <c r="W56" s="98">
        <v>76.326923611647857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590.76646599026344</v>
      </c>
      <c r="D57" s="98">
        <v>634.58442674400158</v>
      </c>
      <c r="E57" s="98">
        <v>613.97381179533249</v>
      </c>
      <c r="F57" s="98">
        <v>606.92597535239122</v>
      </c>
      <c r="G57" s="98">
        <v>625.76250445061817</v>
      </c>
      <c r="H57" s="98">
        <v>650.86585806612311</v>
      </c>
      <c r="I57" s="98">
        <v>655.47160329648193</v>
      </c>
      <c r="J57" s="98">
        <v>656.40944297652152</v>
      </c>
      <c r="K57" s="98">
        <v>640.22573121620837</v>
      </c>
      <c r="L57" s="98">
        <v>678.7484018220722</v>
      </c>
      <c r="M57" s="98">
        <v>685.45204215001115</v>
      </c>
      <c r="N57" s="98">
        <v>696.770043758376</v>
      </c>
      <c r="O57" s="98">
        <v>709.0470814257269</v>
      </c>
      <c r="P57" s="98">
        <v>716.25928409773428</v>
      </c>
      <c r="Q57" s="98">
        <v>734.35331970298819</v>
      </c>
      <c r="R57" s="98">
        <v>763.34493802741883</v>
      </c>
      <c r="S57" s="98">
        <v>782.28214603363165</v>
      </c>
      <c r="T57" s="98">
        <v>793.90337690347553</v>
      </c>
      <c r="U57" s="98">
        <v>789.58165631553004</v>
      </c>
      <c r="V57" s="98">
        <v>807.46328866117676</v>
      </c>
      <c r="W57" s="98">
        <v>844.52750581957889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613.32949337103832</v>
      </c>
      <c r="D58" s="122">
        <v>619.39878966954802</v>
      </c>
      <c r="E58" s="122">
        <v>629.84284555122815</v>
      </c>
      <c r="F58" s="122">
        <v>627.50299348916667</v>
      </c>
      <c r="G58" s="122">
        <v>637.88262192737864</v>
      </c>
      <c r="H58" s="122">
        <v>722.82911426428007</v>
      </c>
      <c r="I58" s="122">
        <v>718.20143081659648</v>
      </c>
      <c r="J58" s="122">
        <v>707.60029351168816</v>
      </c>
      <c r="K58" s="122">
        <v>688.442551851301</v>
      </c>
      <c r="L58" s="122">
        <v>717.16842711612526</v>
      </c>
      <c r="M58" s="122">
        <v>670.94855840899618</v>
      </c>
      <c r="N58" s="122">
        <v>641.75300873811921</v>
      </c>
      <c r="O58" s="122">
        <v>563.40064928656375</v>
      </c>
      <c r="P58" s="122">
        <v>624.02122850989178</v>
      </c>
      <c r="Q58" s="122">
        <v>606.35687541459163</v>
      </c>
      <c r="R58" s="122">
        <v>613.68269722069397</v>
      </c>
      <c r="S58" s="122">
        <v>623.43321369002638</v>
      </c>
      <c r="T58" s="122">
        <v>655.85939771425365</v>
      </c>
      <c r="U58" s="122">
        <v>600.65694159780594</v>
      </c>
      <c r="V58" s="122">
        <v>588.99880669743823</v>
      </c>
      <c r="W58" s="122">
        <v>612.52257082125993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712.03438898197203</v>
      </c>
      <c r="D59" s="98">
        <v>733.95958004183103</v>
      </c>
      <c r="E59" s="98">
        <v>748.09720277679969</v>
      </c>
      <c r="F59" s="98">
        <v>768.04902975858386</v>
      </c>
      <c r="G59" s="98">
        <v>797.4092010498681</v>
      </c>
      <c r="H59" s="98">
        <v>827.35315484291846</v>
      </c>
      <c r="I59" s="98">
        <v>859.091055500587</v>
      </c>
      <c r="J59" s="98">
        <v>867.05252752554077</v>
      </c>
      <c r="K59" s="98">
        <v>848.0690689812634</v>
      </c>
      <c r="L59" s="98">
        <v>840.87315930813634</v>
      </c>
      <c r="M59" s="98">
        <v>799.37494491415703</v>
      </c>
      <c r="N59" s="98">
        <v>773.32098865995738</v>
      </c>
      <c r="O59" s="98">
        <v>753.93773239932398</v>
      </c>
      <c r="P59" s="98">
        <v>752.07902918496529</v>
      </c>
      <c r="Q59" s="98">
        <v>764.57344503991806</v>
      </c>
      <c r="R59" s="98">
        <v>783.81363987043858</v>
      </c>
      <c r="S59" s="98">
        <v>810.26058485034321</v>
      </c>
      <c r="T59" s="98">
        <v>855.03070013367324</v>
      </c>
      <c r="U59" s="98">
        <v>765.98165346931364</v>
      </c>
      <c r="V59" s="98">
        <v>763.43291587741248</v>
      </c>
      <c r="W59" s="98">
        <v>813.47128412702989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586.04677831943491</v>
      </c>
      <c r="D60" s="33">
        <v>573.04277310795726</v>
      </c>
      <c r="E60" s="33">
        <v>584.14033767871979</v>
      </c>
      <c r="F60" s="33">
        <v>574.02219520857875</v>
      </c>
      <c r="G60" s="33">
        <v>587.67078805843255</v>
      </c>
      <c r="H60" s="33">
        <v>695.70016547070475</v>
      </c>
      <c r="I60" s="33">
        <v>680.62514437664356</v>
      </c>
      <c r="J60" s="33">
        <v>666.04235826258127</v>
      </c>
      <c r="K60" s="33">
        <v>637.4532953135822</v>
      </c>
      <c r="L60" s="33">
        <v>672.70167577106292</v>
      </c>
      <c r="M60" s="33">
        <v>621.91704496516866</v>
      </c>
      <c r="N60" s="33">
        <v>599.21568237425186</v>
      </c>
      <c r="O60" s="33">
        <v>510.49015574964329</v>
      </c>
      <c r="P60" s="33">
        <v>587.11320919149614</v>
      </c>
      <c r="Q60" s="33">
        <v>569.75388453959533</v>
      </c>
      <c r="R60" s="33">
        <v>566.55825651030466</v>
      </c>
      <c r="S60" s="33">
        <v>569.19845984030599</v>
      </c>
      <c r="T60" s="33">
        <v>609.82081933147629</v>
      </c>
      <c r="U60" s="33">
        <v>570.03069211410809</v>
      </c>
      <c r="V60" s="33">
        <v>560.38818232374433</v>
      </c>
      <c r="W60" s="33">
        <v>564.07097877650222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6722.5883164901124</v>
      </c>
      <c r="D62" s="117">
        <f t="shared" si="21"/>
        <v>6940.0439800249305</v>
      </c>
      <c r="E62" s="117">
        <f t="shared" si="21"/>
        <v>7437.5036578749441</v>
      </c>
      <c r="F62" s="117">
        <f t="shared" si="21"/>
        <v>7241.8197364792522</v>
      </c>
      <c r="G62" s="117">
        <f t="shared" si="21"/>
        <v>7469.3294760401695</v>
      </c>
      <c r="H62" s="117">
        <f t="shared" si="21"/>
        <v>7848.2936218863033</v>
      </c>
      <c r="I62" s="117">
        <f t="shared" si="21"/>
        <v>7783.3871686075699</v>
      </c>
      <c r="J62" s="117">
        <f t="shared" si="21"/>
        <v>7057.586655957195</v>
      </c>
      <c r="K62" s="117">
        <f t="shared" si="21"/>
        <v>7083.179736771488</v>
      </c>
      <c r="L62" s="117">
        <f t="shared" si="21"/>
        <v>7910.1890328125482</v>
      </c>
      <c r="M62" s="117">
        <f t="shared" si="21"/>
        <v>6536.4715629451648</v>
      </c>
      <c r="N62" s="117">
        <f t="shared" si="21"/>
        <v>6756.9629182492936</v>
      </c>
      <c r="O62" s="117">
        <f t="shared" si="21"/>
        <v>6166.6934593440392</v>
      </c>
      <c r="P62" s="117">
        <f t="shared" si="21"/>
        <v>5669.1588078243985</v>
      </c>
      <c r="Q62" s="117">
        <f t="shared" si="21"/>
        <v>5913.4641333608424</v>
      </c>
      <c r="R62" s="117">
        <f t="shared" ref="R62:V62" si="22">R63+R66+R68+R77</f>
        <v>5535.0091381833436</v>
      </c>
      <c r="S62" s="117">
        <f t="shared" si="22"/>
        <v>5242.2433752954767</v>
      </c>
      <c r="T62" s="117">
        <f t="shared" si="22"/>
        <v>5533.4415930895148</v>
      </c>
      <c r="U62" s="117">
        <f t="shared" si="22"/>
        <v>5181.9823267563934</v>
      </c>
      <c r="V62" s="117">
        <f t="shared" si="22"/>
        <v>5145.1680440557684</v>
      </c>
      <c r="W62" s="117">
        <f t="shared" ref="W62" si="23">W63+W66+W68+W77</f>
        <v>5353.961467129302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4699.6473609163559</v>
      </c>
      <c r="D63" s="122">
        <f t="shared" si="24"/>
        <v>4946.647013242381</v>
      </c>
      <c r="E63" s="122">
        <f t="shared" si="24"/>
        <v>5405.4946819194711</v>
      </c>
      <c r="F63" s="122">
        <f t="shared" si="24"/>
        <v>5315.0472976824094</v>
      </c>
      <c r="G63" s="122">
        <f t="shared" si="24"/>
        <v>5441.6010972941613</v>
      </c>
      <c r="H63" s="122">
        <f t="shared" si="24"/>
        <v>5742.7626066174462</v>
      </c>
      <c r="I63" s="122">
        <f t="shared" si="24"/>
        <v>5653.8845854671536</v>
      </c>
      <c r="J63" s="122">
        <f t="shared" si="24"/>
        <v>5072.8850091459572</v>
      </c>
      <c r="K63" s="122">
        <f t="shared" si="24"/>
        <v>5079.8036535238089</v>
      </c>
      <c r="L63" s="122">
        <f t="shared" si="24"/>
        <v>5869.6152817878883</v>
      </c>
      <c r="M63" s="122">
        <f t="shared" si="24"/>
        <v>4633.4806375947937</v>
      </c>
      <c r="N63" s="122">
        <f t="shared" si="24"/>
        <v>4721.5824028733714</v>
      </c>
      <c r="O63" s="122">
        <f t="shared" si="24"/>
        <v>4317.1528651355493</v>
      </c>
      <c r="P63" s="122">
        <f t="shared" si="24"/>
        <v>3931.2026656562798</v>
      </c>
      <c r="Q63" s="122">
        <f t="shared" si="24"/>
        <v>4039.7303906391926</v>
      </c>
      <c r="R63" s="122">
        <f t="shared" ref="R63:V63" si="25">SUM(R64:R65)</f>
        <v>3592.3412320136877</v>
      </c>
      <c r="S63" s="122">
        <f t="shared" si="25"/>
        <v>3400.1625536518031</v>
      </c>
      <c r="T63" s="122">
        <f t="shared" si="25"/>
        <v>3654.7273453782345</v>
      </c>
      <c r="U63" s="122">
        <f t="shared" si="25"/>
        <v>3339.386723303237</v>
      </c>
      <c r="V63" s="122">
        <f t="shared" si="25"/>
        <v>3275.22777310122</v>
      </c>
      <c r="W63" s="122">
        <f t="shared" ref="W63" si="26">SUM(W64:W65)</f>
        <v>3333.7006933571192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4641.9573484914181</v>
      </c>
      <c r="D64" s="98">
        <v>4886.933656620904</v>
      </c>
      <c r="E64" s="98">
        <v>5343.4394311955939</v>
      </c>
      <c r="F64" s="98">
        <v>5253.2100826774667</v>
      </c>
      <c r="G64" s="98">
        <v>5379.4754816660216</v>
      </c>
      <c r="H64" s="98">
        <v>5678.8839665435626</v>
      </c>
      <c r="I64" s="98">
        <v>5590.5781155572731</v>
      </c>
      <c r="J64" s="98">
        <v>5016.6361958332445</v>
      </c>
      <c r="K64" s="98">
        <v>5024.7267212125562</v>
      </c>
      <c r="L64" s="98">
        <v>5805.6321753318261</v>
      </c>
      <c r="M64" s="98">
        <v>4581.3877574210346</v>
      </c>
      <c r="N64" s="98">
        <v>4667.8555550941037</v>
      </c>
      <c r="O64" s="98">
        <v>4265.8838987706149</v>
      </c>
      <c r="P64" s="98">
        <v>3882.4555228103386</v>
      </c>
      <c r="Q64" s="98">
        <v>3990.2621999951366</v>
      </c>
      <c r="R64" s="98">
        <v>3547.6130635639743</v>
      </c>
      <c r="S64" s="98">
        <v>3358.0572158906202</v>
      </c>
      <c r="T64" s="98">
        <v>3608.7801492827357</v>
      </c>
      <c r="U64" s="98">
        <v>3297.5876241901046</v>
      </c>
      <c r="V64" s="98">
        <v>3233.9018655822747</v>
      </c>
      <c r="W64" s="98">
        <v>3291.2793209004403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57.690012424937542</v>
      </c>
      <c r="D65" s="98">
        <v>59.713356621476819</v>
      </c>
      <c r="E65" s="98">
        <v>62.055250723877279</v>
      </c>
      <c r="F65" s="98">
        <v>61.837215004942237</v>
      </c>
      <c r="G65" s="98">
        <v>62.125615628139933</v>
      </c>
      <c r="H65" s="98">
        <v>63.878640073883773</v>
      </c>
      <c r="I65" s="98">
        <v>63.306469909880576</v>
      </c>
      <c r="J65" s="98">
        <v>56.248813312712997</v>
      </c>
      <c r="K65" s="98">
        <v>55.076932311252826</v>
      </c>
      <c r="L65" s="98">
        <v>63.983106456062231</v>
      </c>
      <c r="M65" s="98">
        <v>52.092880173758871</v>
      </c>
      <c r="N65" s="98">
        <v>53.726847779267644</v>
      </c>
      <c r="O65" s="98">
        <v>51.268966364934343</v>
      </c>
      <c r="P65" s="98">
        <v>48.747142845940992</v>
      </c>
      <c r="Q65" s="98">
        <v>49.468190644056101</v>
      </c>
      <c r="R65" s="98">
        <v>44.728168449713181</v>
      </c>
      <c r="S65" s="98">
        <v>42.105337761182987</v>
      </c>
      <c r="T65" s="98">
        <v>45.947196095498654</v>
      </c>
      <c r="U65" s="98">
        <v>41.799099113132307</v>
      </c>
      <c r="V65" s="98">
        <v>41.325907518945094</v>
      </c>
      <c r="W65" s="98">
        <v>42.421372456679045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70.21087430354946</v>
      </c>
      <c r="D66" s="122">
        <f t="shared" si="27"/>
        <v>45.258070299414825</v>
      </c>
      <c r="E66" s="122">
        <f t="shared" si="27"/>
        <v>88.279780807446784</v>
      </c>
      <c r="F66" s="122">
        <f t="shared" si="27"/>
        <v>101.15764323572753</v>
      </c>
      <c r="G66" s="122">
        <f t="shared" si="27"/>
        <v>161.19249198375937</v>
      </c>
      <c r="H66" s="122">
        <f t="shared" si="27"/>
        <v>50.867293244154141</v>
      </c>
      <c r="I66" s="122">
        <f t="shared" si="27"/>
        <v>56.127856335124442</v>
      </c>
      <c r="J66" s="122">
        <f t="shared" si="27"/>
        <v>43.285287604271723</v>
      </c>
      <c r="K66" s="122">
        <f t="shared" si="27"/>
        <v>65.189963112108572</v>
      </c>
      <c r="L66" s="122">
        <f t="shared" si="27"/>
        <v>78.083388499994754</v>
      </c>
      <c r="M66" s="122">
        <f t="shared" si="27"/>
        <v>52.574886160141013</v>
      </c>
      <c r="N66" s="122">
        <f t="shared" si="27"/>
        <v>79.115240912991425</v>
      </c>
      <c r="O66" s="122">
        <f t="shared" si="27"/>
        <v>15.585326545965909</v>
      </c>
      <c r="P66" s="122">
        <f t="shared" si="27"/>
        <v>4.0284474565582391</v>
      </c>
      <c r="Q66" s="122">
        <f t="shared" si="27"/>
        <v>4.5323911954040295</v>
      </c>
      <c r="R66" s="122">
        <f t="shared" si="27"/>
        <v>21.314797189405958</v>
      </c>
      <c r="S66" s="122">
        <f t="shared" si="27"/>
        <v>26.315442065565954</v>
      </c>
      <c r="T66" s="122">
        <f t="shared" si="27"/>
        <v>34.009167021554134</v>
      </c>
      <c r="U66" s="122">
        <f t="shared" si="27"/>
        <v>18.671122947255601</v>
      </c>
      <c r="V66" s="122">
        <f t="shared" si="27"/>
        <v>20.395271571816171</v>
      </c>
      <c r="W66" s="122">
        <f t="shared" si="27"/>
        <v>24.472561442266173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70.21087430354946</v>
      </c>
      <c r="D67" s="98">
        <f>IF(RES_hhdet_in_fec!D67=0,0,RES_hhdet_in_fec!D67*1000*11630/RES_hhdet_in_new!D64)</f>
        <v>45.258070299414825</v>
      </c>
      <c r="E67" s="98">
        <f>IF(RES_hhdet_in_fec!E67=0,0,RES_hhdet_in_fec!E67*1000*11630/RES_hhdet_in_new!E64)</f>
        <v>88.279780807446784</v>
      </c>
      <c r="F67" s="98">
        <f>IF(RES_hhdet_in_fec!F67=0,0,RES_hhdet_in_fec!F67*1000*11630/RES_hhdet_in_new!F64)</f>
        <v>101.15764323572753</v>
      </c>
      <c r="G67" s="98">
        <f>IF(RES_hhdet_in_fec!G67=0,0,RES_hhdet_in_fec!G67*1000*11630/RES_hhdet_in_new!G64)</f>
        <v>161.19249198375937</v>
      </c>
      <c r="H67" s="98">
        <f>IF(RES_hhdet_in_fec!H67=0,0,RES_hhdet_in_fec!H67*1000*11630/RES_hhdet_in_new!H64)</f>
        <v>50.867293244154141</v>
      </c>
      <c r="I67" s="98">
        <f>IF(RES_hhdet_in_fec!I67=0,0,RES_hhdet_in_fec!I67*1000*11630/RES_hhdet_in_new!I64)</f>
        <v>56.127856335124442</v>
      </c>
      <c r="J67" s="98">
        <f>IF(RES_hhdet_in_fec!J67=0,0,RES_hhdet_in_fec!J67*1000*11630/RES_hhdet_in_new!J64)</f>
        <v>43.285287604271723</v>
      </c>
      <c r="K67" s="98">
        <f>IF(RES_hhdet_in_fec!K67=0,0,RES_hhdet_in_fec!K67*1000*11630/RES_hhdet_in_new!K64)</f>
        <v>65.189963112108572</v>
      </c>
      <c r="L67" s="98">
        <f>IF(RES_hhdet_in_fec!L67=0,0,RES_hhdet_in_fec!L67*1000*11630/RES_hhdet_in_new!L64)</f>
        <v>78.083388499994754</v>
      </c>
      <c r="M67" s="98">
        <f>IF(RES_hhdet_in_fec!M67=0,0,RES_hhdet_in_fec!M67*1000*11630/RES_hhdet_in_new!M64)</f>
        <v>52.574886160141013</v>
      </c>
      <c r="N67" s="98">
        <f>IF(RES_hhdet_in_fec!N67=0,0,RES_hhdet_in_fec!N67*1000*11630/RES_hhdet_in_new!N64)</f>
        <v>79.115240912991425</v>
      </c>
      <c r="O67" s="98">
        <f>IF(RES_hhdet_in_fec!O67=0,0,RES_hhdet_in_fec!O67*1000*11630/RES_hhdet_in_new!O64)</f>
        <v>15.585326545965909</v>
      </c>
      <c r="P67" s="98">
        <f>IF(RES_hhdet_in_fec!P67=0,0,RES_hhdet_in_fec!P67*1000*11630/RES_hhdet_in_new!P64)</f>
        <v>4.0284474565582391</v>
      </c>
      <c r="Q67" s="98">
        <f>IF(RES_hhdet_in_fec!Q67=0,0,RES_hhdet_in_fec!Q67*1000*11630/RES_hhdet_in_new!Q64)</f>
        <v>4.5323911954040295</v>
      </c>
      <c r="R67" s="98">
        <f>IF(RES_hhdet_in_fec!R67=0,0,RES_hhdet_in_fec!R67*1000*11630/RES_hhdet_in_new!R64)</f>
        <v>21.314797189405958</v>
      </c>
      <c r="S67" s="98">
        <f>IF(RES_hhdet_in_fec!S67=0,0,RES_hhdet_in_fec!S67*1000*11630/RES_hhdet_in_new!S64)</f>
        <v>26.315442065565954</v>
      </c>
      <c r="T67" s="98">
        <f>IF(RES_hhdet_in_fec!T67=0,0,RES_hhdet_in_fec!T67*1000*11630/RES_hhdet_in_new!T64)</f>
        <v>34.009167021554134</v>
      </c>
      <c r="U67" s="98">
        <f>IF(RES_hhdet_in_fec!U67=0,0,RES_hhdet_in_fec!U67*1000*11630/RES_hhdet_in_new!U64)</f>
        <v>18.671122947255601</v>
      </c>
      <c r="V67" s="98">
        <f>IF(RES_hhdet_in_fec!V67=0,0,RES_hhdet_in_fec!V67*1000*11630/RES_hhdet_in_new!V64)</f>
        <v>20.395271571816171</v>
      </c>
      <c r="W67" s="98">
        <f>IF(RES_hhdet_in_fec!W67=0,0,RES_hhdet_in_fec!W67*1000*11630/RES_hhdet_in_new!W64)</f>
        <v>24.472561442266173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1268.552558657603</v>
      </c>
      <c r="D68" s="122">
        <v>1244.0313638113707</v>
      </c>
      <c r="E68" s="122">
        <v>1221.8508964076007</v>
      </c>
      <c r="F68" s="122">
        <v>1150.1426613001468</v>
      </c>
      <c r="G68" s="122">
        <v>1155.5996861529934</v>
      </c>
      <c r="H68" s="122">
        <v>1227.5469973693528</v>
      </c>
      <c r="I68" s="122">
        <v>1238.7224349603791</v>
      </c>
      <c r="J68" s="122">
        <v>1151.5257338706419</v>
      </c>
      <c r="K68" s="122">
        <v>1157.8650619834086</v>
      </c>
      <c r="L68" s="122">
        <v>1184.7557110524842</v>
      </c>
      <c r="M68" s="122">
        <v>1156.37045023205</v>
      </c>
      <c r="N68" s="122">
        <v>1208.5861633945997</v>
      </c>
      <c r="O68" s="122">
        <v>1146.9798857988135</v>
      </c>
      <c r="P68" s="122">
        <v>1071.7545961260116</v>
      </c>
      <c r="Q68" s="122">
        <v>1122.5478873804707</v>
      </c>
      <c r="R68" s="122">
        <v>1177.3387797073888</v>
      </c>
      <c r="S68" s="122">
        <v>1121.1751402444602</v>
      </c>
      <c r="T68" s="122">
        <v>1108.1017419629236</v>
      </c>
      <c r="U68" s="122">
        <v>1107.1957740825549</v>
      </c>
      <c r="V68" s="122">
        <v>1107.0044261778505</v>
      </c>
      <c r="W68" s="122">
        <v>1192.4782972656139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1273.4040622218909</v>
      </c>
      <c r="D69" s="98">
        <v>1244.9143479859119</v>
      </c>
      <c r="E69" s="98">
        <v>1249.9922074902627</v>
      </c>
      <c r="F69" s="98">
        <v>1157.1459793728623</v>
      </c>
      <c r="G69" s="98">
        <v>1156.2981787853537</v>
      </c>
      <c r="H69" s="98">
        <v>1247.4063330605161</v>
      </c>
      <c r="I69" s="98">
        <v>1244.6411566315512</v>
      </c>
      <c r="J69" s="98">
        <v>1211.1546408285885</v>
      </c>
      <c r="K69" s="98">
        <v>1168.0908316227128</v>
      </c>
      <c r="L69" s="98">
        <v>1254.6167029819153</v>
      </c>
      <c r="M69" s="98">
        <v>1164.3438009439103</v>
      </c>
      <c r="N69" s="98">
        <v>1208.5861633945997</v>
      </c>
      <c r="O69" s="98">
        <v>1150.5703322496295</v>
      </c>
      <c r="P69" s="98">
        <v>1077.1395610567668</v>
      </c>
      <c r="Q69" s="98">
        <v>1129.3391537585405</v>
      </c>
      <c r="R69" s="98">
        <v>1194.152597442345</v>
      </c>
      <c r="S69" s="98">
        <v>1134.7767193247441</v>
      </c>
      <c r="T69" s="98">
        <v>1130.0928376567581</v>
      </c>
      <c r="U69" s="98">
        <v>1109.8767177993197</v>
      </c>
      <c r="V69" s="98">
        <v>1108.8287879907464</v>
      </c>
      <c r="W69" s="98">
        <v>1195.5596716927955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745.47365106942129</v>
      </c>
      <c r="E70" s="98">
        <v>738.01922609489486</v>
      </c>
      <c r="F70" s="98">
        <v>698.82099673445271</v>
      </c>
      <c r="G70" s="98">
        <v>704.57794729330737</v>
      </c>
      <c r="H70" s="98">
        <v>781.42697947081683</v>
      </c>
      <c r="I70" s="98">
        <v>780.13443851382669</v>
      </c>
      <c r="J70" s="98">
        <v>765.32261404111716</v>
      </c>
      <c r="K70" s="98">
        <v>744.77656185477042</v>
      </c>
      <c r="L70" s="98">
        <v>808.65735906668374</v>
      </c>
      <c r="M70" s="98">
        <v>0</v>
      </c>
      <c r="N70" s="98">
        <v>0</v>
      </c>
      <c r="O70" s="98">
        <v>787.10100348025219</v>
      </c>
      <c r="P70" s="98">
        <v>777.70699050230303</v>
      </c>
      <c r="Q70" s="98">
        <v>822.12409849402297</v>
      </c>
      <c r="R70" s="98">
        <v>891.5577139702699</v>
      </c>
      <c r="S70" s="98">
        <v>867.72234974783896</v>
      </c>
      <c r="T70" s="98">
        <v>879.0969189985085</v>
      </c>
      <c r="U70" s="98">
        <v>878.0313945115671</v>
      </c>
      <c r="V70" s="98">
        <v>880.88333116539991</v>
      </c>
      <c r="W70" s="98">
        <v>951.60744733421654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113.88231133432021</v>
      </c>
      <c r="E71" s="101">
        <v>74.491505770438948</v>
      </c>
      <c r="F71" s="101">
        <v>90.606186193794258</v>
      </c>
      <c r="G71" s="101">
        <v>90.180686271059287</v>
      </c>
      <c r="H71" s="101">
        <v>130.59853195502268</v>
      </c>
      <c r="I71" s="101">
        <v>112.05970454253458</v>
      </c>
      <c r="J71" s="101">
        <v>103.57726744851905</v>
      </c>
      <c r="K71" s="101">
        <v>95.643111222022924</v>
      </c>
      <c r="L71" s="101">
        <v>101.34904701199673</v>
      </c>
      <c r="M71" s="101">
        <v>0</v>
      </c>
      <c r="N71" s="101">
        <v>0</v>
      </c>
      <c r="O71" s="101">
        <v>64.407092541953503</v>
      </c>
      <c r="P71" s="101">
        <v>104.10320648193797</v>
      </c>
      <c r="Q71" s="101">
        <v>40.709757358548842</v>
      </c>
      <c r="R71" s="101">
        <v>58.290271229701688</v>
      </c>
      <c r="S71" s="101">
        <v>78.468093848914478</v>
      </c>
      <c r="T71" s="101">
        <v>86.917839608492372</v>
      </c>
      <c r="U71" s="101">
        <v>104.15623658989115</v>
      </c>
      <c r="V71" s="101">
        <v>86.317521944605261</v>
      </c>
      <c r="W71" s="101">
        <v>80.041142143711653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631.5913397351012</v>
      </c>
      <c r="E72" s="104">
        <v>663.52772032445591</v>
      </c>
      <c r="F72" s="104">
        <v>608.21481054065839</v>
      </c>
      <c r="G72" s="104">
        <v>614.39726102224824</v>
      </c>
      <c r="H72" s="104">
        <v>650.82844751579432</v>
      </c>
      <c r="I72" s="104">
        <v>668.07473397129195</v>
      </c>
      <c r="J72" s="104">
        <v>661.74534659259803</v>
      </c>
      <c r="K72" s="104">
        <v>649.13345063274744</v>
      </c>
      <c r="L72" s="104">
        <v>707.30831205468701</v>
      </c>
      <c r="M72" s="104">
        <v>0</v>
      </c>
      <c r="N72" s="104">
        <v>0</v>
      </c>
      <c r="O72" s="104">
        <v>722.69391093829859</v>
      </c>
      <c r="P72" s="104">
        <v>673.60378402036508</v>
      </c>
      <c r="Q72" s="104">
        <v>781.41434113547427</v>
      </c>
      <c r="R72" s="104">
        <v>833.26744274056819</v>
      </c>
      <c r="S72" s="104">
        <v>789.2542558989245</v>
      </c>
      <c r="T72" s="104">
        <v>792.17907939001623</v>
      </c>
      <c r="U72" s="104">
        <v>773.87515792167596</v>
      </c>
      <c r="V72" s="104">
        <v>794.56580922079479</v>
      </c>
      <c r="W72" s="104">
        <v>871.56630519050475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1211.6992163900004</v>
      </c>
      <c r="D73" s="101">
        <v>0</v>
      </c>
      <c r="E73" s="101">
        <v>1040.8492128158632</v>
      </c>
      <c r="F73" s="101">
        <v>1048.416421753022</v>
      </c>
      <c r="G73" s="101">
        <v>0</v>
      </c>
      <c r="H73" s="101">
        <v>1151.8996947361204</v>
      </c>
      <c r="I73" s="101">
        <v>1135.7981480207334</v>
      </c>
      <c r="J73" s="101">
        <v>1126.3666437659299</v>
      </c>
      <c r="K73" s="101">
        <v>1088.9863651997107</v>
      </c>
      <c r="L73" s="101">
        <v>1147.0937620249724</v>
      </c>
      <c r="M73" s="101">
        <v>1193.2402416971684</v>
      </c>
      <c r="N73" s="101">
        <v>0</v>
      </c>
      <c r="O73" s="101">
        <v>0</v>
      </c>
      <c r="P73" s="101">
        <v>1160.3511756568512</v>
      </c>
      <c r="Q73" s="101">
        <v>0</v>
      </c>
      <c r="R73" s="101">
        <v>1110.2812428108375</v>
      </c>
      <c r="S73" s="101">
        <v>1152.5027184527191</v>
      </c>
      <c r="T73" s="101">
        <v>1166.9128309481548</v>
      </c>
      <c r="U73" s="101">
        <v>1173.423024055897</v>
      </c>
      <c r="V73" s="101">
        <v>0</v>
      </c>
      <c r="W73" s="101">
        <v>0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853.58287945326754</v>
      </c>
      <c r="D74" s="104">
        <v>0</v>
      </c>
      <c r="E74" s="104">
        <v>674.09754478610807</v>
      </c>
      <c r="F74" s="104">
        <v>688.63763823898626</v>
      </c>
      <c r="G74" s="104">
        <v>0</v>
      </c>
      <c r="H74" s="104">
        <v>771.94308925078701</v>
      </c>
      <c r="I74" s="104">
        <v>757.33242309975856</v>
      </c>
      <c r="J74" s="104">
        <v>752.27861280753609</v>
      </c>
      <c r="K74" s="104">
        <v>728.34116279133184</v>
      </c>
      <c r="L74" s="104">
        <v>768.86766158222758</v>
      </c>
      <c r="M74" s="104">
        <v>818.00291951932502</v>
      </c>
      <c r="N74" s="104">
        <v>0</v>
      </c>
      <c r="O74" s="104">
        <v>0</v>
      </c>
      <c r="P74" s="104">
        <v>831.41056884783075</v>
      </c>
      <c r="Q74" s="104">
        <v>0</v>
      </c>
      <c r="R74" s="104">
        <v>808.6959773980758</v>
      </c>
      <c r="S74" s="104">
        <v>861.28084805801882</v>
      </c>
      <c r="T74" s="104">
        <v>883.81696597324969</v>
      </c>
      <c r="U74" s="104">
        <v>902.16519806148972</v>
      </c>
      <c r="V74" s="104">
        <v>0</v>
      </c>
      <c r="W74" s="104">
        <v>0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262.81641346300393</v>
      </c>
      <c r="D75" s="98">
        <v>0</v>
      </c>
      <c r="E75" s="98">
        <v>60.123732990775544</v>
      </c>
      <c r="F75" s="98">
        <v>81.711662886594937</v>
      </c>
      <c r="G75" s="98">
        <v>0</v>
      </c>
      <c r="H75" s="98">
        <v>121.07723118466399</v>
      </c>
      <c r="I75" s="98">
        <v>101.86081980327658</v>
      </c>
      <c r="J75" s="98">
        <v>95.86916983101473</v>
      </c>
      <c r="K75" s="98">
        <v>88.115431575123608</v>
      </c>
      <c r="L75" s="98">
        <v>90.119259760155515</v>
      </c>
      <c r="M75" s="98">
        <v>132.55087736931392</v>
      </c>
      <c r="N75" s="98">
        <v>0</v>
      </c>
      <c r="O75" s="98">
        <v>0</v>
      </c>
      <c r="P75" s="98">
        <v>115.15128475009641</v>
      </c>
      <c r="Q75" s="98">
        <v>0</v>
      </c>
      <c r="R75" s="98">
        <v>45.351039370657055</v>
      </c>
      <c r="S75" s="98">
        <v>78.998702024387541</v>
      </c>
      <c r="T75" s="98">
        <v>89.913589069774275</v>
      </c>
      <c r="U75" s="98">
        <v>112.58354174595972</v>
      </c>
      <c r="V75" s="98">
        <v>0</v>
      </c>
      <c r="W75" s="98">
        <v>0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590.76646599026344</v>
      </c>
      <c r="D76" s="98">
        <v>0</v>
      </c>
      <c r="E76" s="98">
        <v>613.97381179533249</v>
      </c>
      <c r="F76" s="98">
        <v>606.92597535239122</v>
      </c>
      <c r="G76" s="98">
        <v>0</v>
      </c>
      <c r="H76" s="98">
        <v>650.865858066123</v>
      </c>
      <c r="I76" s="98">
        <v>655.47160329648193</v>
      </c>
      <c r="J76" s="98">
        <v>656.40944297652118</v>
      </c>
      <c r="K76" s="98">
        <v>640.22573121620837</v>
      </c>
      <c r="L76" s="98">
        <v>678.7484018220722</v>
      </c>
      <c r="M76" s="98">
        <v>685.45204215001104</v>
      </c>
      <c r="N76" s="98">
        <v>0</v>
      </c>
      <c r="O76" s="98">
        <v>0</v>
      </c>
      <c r="P76" s="98">
        <v>716.25928409773428</v>
      </c>
      <c r="Q76" s="98">
        <v>0</v>
      </c>
      <c r="R76" s="98">
        <v>763.34493802741883</v>
      </c>
      <c r="S76" s="98">
        <v>782.28214603363131</v>
      </c>
      <c r="T76" s="98">
        <v>793.90337690347542</v>
      </c>
      <c r="U76" s="98">
        <v>789.58165631553004</v>
      </c>
      <c r="V76" s="98">
        <v>0</v>
      </c>
      <c r="W76" s="98">
        <v>0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684.17752261260409</v>
      </c>
      <c r="D77" s="122">
        <v>704.10753267176483</v>
      </c>
      <c r="E77" s="122">
        <v>721.87829874042518</v>
      </c>
      <c r="F77" s="122">
        <v>675.47213426096835</v>
      </c>
      <c r="G77" s="122">
        <v>710.93620060925571</v>
      </c>
      <c r="H77" s="122">
        <v>827.11672465535059</v>
      </c>
      <c r="I77" s="122">
        <v>834.65229184491272</v>
      </c>
      <c r="J77" s="122">
        <v>789.89062533632409</v>
      </c>
      <c r="K77" s="122">
        <v>780.3210581521621</v>
      </c>
      <c r="L77" s="122">
        <v>777.73465147218076</v>
      </c>
      <c r="M77" s="122">
        <v>694.04558895817991</v>
      </c>
      <c r="N77" s="122">
        <v>747.67911106833105</v>
      </c>
      <c r="O77" s="122">
        <v>686.97538186371105</v>
      </c>
      <c r="P77" s="122">
        <v>662.17309858554802</v>
      </c>
      <c r="Q77" s="122">
        <v>746.65346414577482</v>
      </c>
      <c r="R77" s="122">
        <v>744.01432927286146</v>
      </c>
      <c r="S77" s="122">
        <v>694.59023933364779</v>
      </c>
      <c r="T77" s="122">
        <v>736.60333872680235</v>
      </c>
      <c r="U77" s="122">
        <v>716.72870642334613</v>
      </c>
      <c r="V77" s="122">
        <v>742.54057320488164</v>
      </c>
      <c r="W77" s="122">
        <v>803.30991506430325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736.28868704179934</v>
      </c>
      <c r="D78" s="98">
        <v>740.64461510770957</v>
      </c>
      <c r="E78" s="98">
        <v>805.91353565149075</v>
      </c>
      <c r="F78" s="98">
        <v>738.11276826003791</v>
      </c>
      <c r="G78" s="98">
        <v>742.60678596183129</v>
      </c>
      <c r="H78" s="98">
        <v>915.00579238332296</v>
      </c>
      <c r="I78" s="98">
        <v>900.62620934350514</v>
      </c>
      <c r="J78" s="98">
        <v>875.42493885615772</v>
      </c>
      <c r="K78" s="98">
        <v>863.21971845672351</v>
      </c>
      <c r="L78" s="98">
        <v>894.50572246909462</v>
      </c>
      <c r="M78" s="98">
        <v>763.03001548499526</v>
      </c>
      <c r="N78" s="98">
        <v>808.60417989503071</v>
      </c>
      <c r="O78" s="98">
        <v>698.40111141500984</v>
      </c>
      <c r="P78" s="98">
        <v>713.9913208626192</v>
      </c>
      <c r="Q78" s="98">
        <v>771.52151719648111</v>
      </c>
      <c r="R78" s="98">
        <v>827.37965860817098</v>
      </c>
      <c r="S78" s="98">
        <v>793.49245520868499</v>
      </c>
      <c r="T78" s="98">
        <v>852.51364623101767</v>
      </c>
      <c r="U78" s="98">
        <v>782.64676022354956</v>
      </c>
      <c r="V78" s="98">
        <v>775.77193727052713</v>
      </c>
      <c r="W78" s="98">
        <v>822.64587606145813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586.04677831943502</v>
      </c>
      <c r="D79" s="33">
        <v>573.04277310795726</v>
      </c>
      <c r="E79" s="33">
        <v>584.1403376787199</v>
      </c>
      <c r="F79" s="33">
        <v>574.02219520857875</v>
      </c>
      <c r="G79" s="33">
        <v>587.67078805843255</v>
      </c>
      <c r="H79" s="33">
        <v>695.70016547070475</v>
      </c>
      <c r="I79" s="33">
        <v>680.62514437664356</v>
      </c>
      <c r="J79" s="33">
        <v>666.04235826258127</v>
      </c>
      <c r="K79" s="33">
        <v>637.4532953135822</v>
      </c>
      <c r="L79" s="33">
        <v>672.70167577106292</v>
      </c>
      <c r="M79" s="33">
        <v>621.91704496516866</v>
      </c>
      <c r="N79" s="33">
        <v>599.21568237425186</v>
      </c>
      <c r="O79" s="33">
        <v>510.49015574964335</v>
      </c>
      <c r="P79" s="33">
        <v>587.11320919149614</v>
      </c>
      <c r="Q79" s="33">
        <v>569.75388453959533</v>
      </c>
      <c r="R79" s="33">
        <v>566.55825651030443</v>
      </c>
      <c r="S79" s="33">
        <v>569.19845984030599</v>
      </c>
      <c r="T79" s="33">
        <v>609.8208193314764</v>
      </c>
      <c r="U79" s="33">
        <v>570.03069211410809</v>
      </c>
      <c r="V79" s="33">
        <v>560.38818232374433</v>
      </c>
      <c r="W79" s="33">
        <v>564.0709787765021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6926.1308984959778</v>
      </c>
      <c r="D81" s="117">
        <f t="shared" si="28"/>
        <v>7053.7985487246569</v>
      </c>
      <c r="E81" s="117">
        <f t="shared" si="28"/>
        <v>7269.4590430393673</v>
      </c>
      <c r="F81" s="117">
        <f t="shared" si="28"/>
        <v>7462.5555167099756</v>
      </c>
      <c r="G81" s="117">
        <f t="shared" si="28"/>
        <v>7664.9991903632199</v>
      </c>
      <c r="H81" s="117">
        <f t="shared" si="28"/>
        <v>7626.2018656227947</v>
      </c>
      <c r="I81" s="117">
        <f t="shared" si="28"/>
        <v>7355.5925568161374</v>
      </c>
      <c r="J81" s="117">
        <f t="shared" si="28"/>
        <v>7003.6989220616879</v>
      </c>
      <c r="K81" s="117">
        <f t="shared" si="28"/>
        <v>7476.6013846611313</v>
      </c>
      <c r="L81" s="117">
        <f t="shared" si="28"/>
        <v>7430.0353442439209</v>
      </c>
      <c r="M81" s="117">
        <f t="shared" si="28"/>
        <v>7133.9854571809419</v>
      </c>
      <c r="N81" s="117">
        <f t="shared" si="28"/>
        <v>6840.0633687210429</v>
      </c>
      <c r="O81" s="117">
        <f t="shared" si="28"/>
        <v>6356.7427578123616</v>
      </c>
      <c r="P81" s="117">
        <f t="shared" si="28"/>
        <v>6307.0219964544385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5322.1703329692991</v>
      </c>
      <c r="V81" s="117">
        <f t="shared" si="29"/>
        <v>5177.706557833636</v>
      </c>
      <c r="W81" s="117">
        <f t="shared" ref="W81" si="30">W82+W85+W87+W100</f>
        <v>5166.4815645216186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5020.8862201877901</v>
      </c>
      <c r="D82" s="122">
        <f t="shared" si="31"/>
        <v>5186.1592760200674</v>
      </c>
      <c r="E82" s="122">
        <f t="shared" si="31"/>
        <v>5394.9656380310444</v>
      </c>
      <c r="F82" s="122">
        <f t="shared" si="31"/>
        <v>5596.8067968268424</v>
      </c>
      <c r="G82" s="122">
        <f t="shared" si="31"/>
        <v>5726.4387065016608</v>
      </c>
      <c r="H82" s="122">
        <f t="shared" si="31"/>
        <v>5694.4211515021861</v>
      </c>
      <c r="I82" s="122">
        <f t="shared" si="31"/>
        <v>5491.3201231943649</v>
      </c>
      <c r="J82" s="122">
        <f t="shared" si="31"/>
        <v>5190.1593795719155</v>
      </c>
      <c r="K82" s="122">
        <f t="shared" si="31"/>
        <v>5672.2541370111476</v>
      </c>
      <c r="L82" s="122">
        <f t="shared" si="31"/>
        <v>5498.0504282728125</v>
      </c>
      <c r="M82" s="122">
        <f t="shared" si="31"/>
        <v>5210.1988692201494</v>
      </c>
      <c r="N82" s="122">
        <f t="shared" si="31"/>
        <v>4991.1321604656223</v>
      </c>
      <c r="O82" s="122">
        <f t="shared" si="31"/>
        <v>4676.329029831325</v>
      </c>
      <c r="P82" s="122">
        <f t="shared" si="31"/>
        <v>4593.172786357838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3636.541494044247</v>
      </c>
      <c r="V82" s="122">
        <f t="shared" si="32"/>
        <v>3505.8305588243143</v>
      </c>
      <c r="W82" s="122">
        <f t="shared" ref="W82" si="33">SUM(W83:W84)</f>
        <v>3413.6969956796165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4997.3510061560519</v>
      </c>
      <c r="D83" s="98">
        <v>5162.1716535912365</v>
      </c>
      <c r="E83" s="98">
        <v>5371.1584158009155</v>
      </c>
      <c r="F83" s="98">
        <v>5571.6787556916843</v>
      </c>
      <c r="G83" s="98">
        <v>5701.1159925749671</v>
      </c>
      <c r="H83" s="98">
        <v>5669.7971411961707</v>
      </c>
      <c r="I83" s="98">
        <v>5467.3252556393782</v>
      </c>
      <c r="J83" s="98">
        <v>5167.6237869403149</v>
      </c>
      <c r="K83" s="98">
        <v>5648.102826768858</v>
      </c>
      <c r="L83" s="98">
        <v>5474.4574967219942</v>
      </c>
      <c r="M83" s="98">
        <v>5187.208953183992</v>
      </c>
      <c r="N83" s="98">
        <v>4969.0708686644366</v>
      </c>
      <c r="O83" s="98">
        <v>4655.139542384828</v>
      </c>
      <c r="P83" s="98">
        <v>4571.9065736405128</v>
      </c>
      <c r="Q83" s="98">
        <v>0</v>
      </c>
      <c r="R83" s="98">
        <v>0</v>
      </c>
      <c r="S83" s="98">
        <v>0</v>
      </c>
      <c r="T83" s="98">
        <v>0</v>
      </c>
      <c r="U83" s="98">
        <v>3619.3312471266936</v>
      </c>
      <c r="V83" s="98">
        <v>3488.986624435971</v>
      </c>
      <c r="W83" s="98">
        <v>3397.05352513566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23.5352140317381</v>
      </c>
      <c r="D84" s="98">
        <v>23.987622428831298</v>
      </c>
      <c r="E84" s="98">
        <v>23.807222230129177</v>
      </c>
      <c r="F84" s="98">
        <v>25.128041135158263</v>
      </c>
      <c r="G84" s="98">
        <v>25.322713926693876</v>
      </c>
      <c r="H84" s="98">
        <v>24.624010306015634</v>
      </c>
      <c r="I84" s="98">
        <v>23.994867554986925</v>
      </c>
      <c r="J84" s="98">
        <v>22.53559263160048</v>
      </c>
      <c r="K84" s="98">
        <v>24.151310242290034</v>
      </c>
      <c r="L84" s="98">
        <v>23.592931550818228</v>
      </c>
      <c r="M84" s="98">
        <v>22.989916036157549</v>
      </c>
      <c r="N84" s="98">
        <v>22.061291801185241</v>
      </c>
      <c r="O84" s="98">
        <v>21.189487446496841</v>
      </c>
      <c r="P84" s="98">
        <v>21.266212717324866</v>
      </c>
      <c r="Q84" s="98">
        <v>0</v>
      </c>
      <c r="R84" s="98">
        <v>0</v>
      </c>
      <c r="S84" s="98">
        <v>0</v>
      </c>
      <c r="T84" s="98">
        <v>0</v>
      </c>
      <c r="U84" s="98">
        <v>17.210246917553174</v>
      </c>
      <c r="V84" s="98">
        <v>16.84393438834325</v>
      </c>
      <c r="W84" s="98">
        <v>16.6434705439566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70.212637256432799</v>
      </c>
      <c r="D85" s="122">
        <f t="shared" si="34"/>
        <v>45.256130730597356</v>
      </c>
      <c r="E85" s="122">
        <f t="shared" si="34"/>
        <v>88.280751606319456</v>
      </c>
      <c r="F85" s="122">
        <f t="shared" si="34"/>
        <v>101.15791255725259</v>
      </c>
      <c r="G85" s="122">
        <f t="shared" si="34"/>
        <v>161.19284514548821</v>
      </c>
      <c r="H85" s="122">
        <f t="shared" si="34"/>
        <v>50.868168195578157</v>
      </c>
      <c r="I85" s="122">
        <f t="shared" si="34"/>
        <v>56.12695090196847</v>
      </c>
      <c r="J85" s="122">
        <f t="shared" si="34"/>
        <v>43.285186055046751</v>
      </c>
      <c r="K85" s="122">
        <f t="shared" si="34"/>
        <v>65.190212195442882</v>
      </c>
      <c r="L85" s="122">
        <f t="shared" si="34"/>
        <v>78.085359267395447</v>
      </c>
      <c r="M85" s="122">
        <f t="shared" si="34"/>
        <v>52.574655864117986</v>
      </c>
      <c r="N85" s="122">
        <f t="shared" si="34"/>
        <v>79.115148724299871</v>
      </c>
      <c r="O85" s="122">
        <f t="shared" si="34"/>
        <v>15.585439223317342</v>
      </c>
      <c r="P85" s="122">
        <f t="shared" si="34"/>
        <v>4.0284819954677413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18.6697126473582</v>
      </c>
      <c r="V85" s="122">
        <f t="shared" si="34"/>
        <v>20.394624156558162</v>
      </c>
      <c r="W85" s="122">
        <f t="shared" si="34"/>
        <v>24.474563806277398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70.212637256432799</v>
      </c>
      <c r="D86" s="98">
        <f>IF(RES_hhdet_in_fec!D86=0,0,RES_hhdet_in_fec!D86*1000*11630/RES_hhdet_in_new!D83)</f>
        <v>45.256130730597356</v>
      </c>
      <c r="E86" s="98">
        <f>IF(RES_hhdet_in_fec!E86=0,0,RES_hhdet_in_fec!E86*1000*11630/RES_hhdet_in_new!E83)</f>
        <v>88.280751606319456</v>
      </c>
      <c r="F86" s="98">
        <f>IF(RES_hhdet_in_fec!F86=0,0,RES_hhdet_in_fec!F86*1000*11630/RES_hhdet_in_new!F83)</f>
        <v>101.15791255725259</v>
      </c>
      <c r="G86" s="98">
        <f>IF(RES_hhdet_in_fec!G86=0,0,RES_hhdet_in_fec!G86*1000*11630/RES_hhdet_in_new!G83)</f>
        <v>161.19284514548821</v>
      </c>
      <c r="H86" s="98">
        <f>IF(RES_hhdet_in_fec!H86=0,0,RES_hhdet_in_fec!H86*1000*11630/RES_hhdet_in_new!H83)</f>
        <v>50.868168195578157</v>
      </c>
      <c r="I86" s="98">
        <f>IF(RES_hhdet_in_fec!I86=0,0,RES_hhdet_in_fec!I86*1000*11630/RES_hhdet_in_new!I83)</f>
        <v>56.12695090196847</v>
      </c>
      <c r="J86" s="98">
        <f>IF(RES_hhdet_in_fec!J86=0,0,RES_hhdet_in_fec!J86*1000*11630/RES_hhdet_in_new!J83)</f>
        <v>43.285186055046751</v>
      </c>
      <c r="K86" s="98">
        <f>IF(RES_hhdet_in_fec!K86=0,0,RES_hhdet_in_fec!K86*1000*11630/RES_hhdet_in_new!K83)</f>
        <v>65.190212195442882</v>
      </c>
      <c r="L86" s="98">
        <f>IF(RES_hhdet_in_fec!L86=0,0,RES_hhdet_in_fec!L86*1000*11630/RES_hhdet_in_new!L83)</f>
        <v>78.085359267395447</v>
      </c>
      <c r="M86" s="98">
        <f>IF(RES_hhdet_in_fec!M86=0,0,RES_hhdet_in_fec!M86*1000*11630/RES_hhdet_in_new!M83)</f>
        <v>52.574655864117986</v>
      </c>
      <c r="N86" s="98">
        <f>IF(RES_hhdet_in_fec!N86=0,0,RES_hhdet_in_fec!N86*1000*11630/RES_hhdet_in_new!N83)</f>
        <v>79.115148724299871</v>
      </c>
      <c r="O86" s="98">
        <f>IF(RES_hhdet_in_fec!O86=0,0,RES_hhdet_in_fec!O86*1000*11630/RES_hhdet_in_new!O83)</f>
        <v>15.585439223317342</v>
      </c>
      <c r="P86" s="98">
        <f>IF(RES_hhdet_in_fec!P86=0,0,RES_hhdet_in_fec!P86*1000*11630/RES_hhdet_in_new!P83)</f>
        <v>4.0284819954677413</v>
      </c>
      <c r="Q86" s="98">
        <f>IF(RES_hhdet_in_fec!Q86=0,0,RES_hhdet_in_fec!Q86*1000*11630/RES_hhdet_in_new!Q83)</f>
        <v>0</v>
      </c>
      <c r="R86" s="98">
        <f>IF(RES_hhdet_in_fec!R86=0,0,RES_hhdet_in_fec!R86*1000*11630/RES_hhdet_in_new!R83)</f>
        <v>0</v>
      </c>
      <c r="S86" s="98">
        <f>IF(RES_hhdet_in_fec!S86=0,0,RES_hhdet_in_fec!S86*1000*11630/RES_hhdet_in_new!S83)</f>
        <v>0</v>
      </c>
      <c r="T86" s="98">
        <f>IF(RES_hhdet_in_fec!T86=0,0,RES_hhdet_in_fec!T86*1000*11630/RES_hhdet_in_new!T83)</f>
        <v>0</v>
      </c>
      <c r="U86" s="98">
        <f>IF(RES_hhdet_in_fec!U86=0,0,RES_hhdet_in_fec!U86*1000*11630/RES_hhdet_in_new!U83)</f>
        <v>18.6697126473582</v>
      </c>
      <c r="V86" s="98">
        <f>IF(RES_hhdet_in_fec!V86=0,0,RES_hhdet_in_fec!V86*1000*11630/RES_hhdet_in_new!V83)</f>
        <v>20.394624156558162</v>
      </c>
      <c r="W86" s="98">
        <f>IF(RES_hhdet_in_fec!W86=0,0,RES_hhdet_in_fec!W86*1000*11630/RES_hhdet_in_new!W83)</f>
        <v>24.474563806277398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1219.5534297768816</v>
      </c>
      <c r="D87" s="122">
        <v>1200.4251140865392</v>
      </c>
      <c r="E87" s="122">
        <v>1152.9413346222971</v>
      </c>
      <c r="F87" s="122">
        <v>1134.4236630911355</v>
      </c>
      <c r="G87" s="122">
        <v>1136.1249712092504</v>
      </c>
      <c r="H87" s="122">
        <v>1152.9337562062331</v>
      </c>
      <c r="I87" s="122">
        <v>1086.8750389347049</v>
      </c>
      <c r="J87" s="122">
        <v>1054.1537425407873</v>
      </c>
      <c r="K87" s="122">
        <v>1043.4320992757837</v>
      </c>
      <c r="L87" s="122">
        <v>1129.4891141353407</v>
      </c>
      <c r="M87" s="122">
        <v>1194.6263936986734</v>
      </c>
      <c r="N87" s="122">
        <v>1122.0815269387047</v>
      </c>
      <c r="O87" s="122">
        <v>1095.0583260520182</v>
      </c>
      <c r="P87" s="122">
        <v>1082.2164521028712</v>
      </c>
      <c r="Q87" s="122">
        <v>0</v>
      </c>
      <c r="R87" s="122">
        <v>0</v>
      </c>
      <c r="S87" s="122">
        <v>0</v>
      </c>
      <c r="T87" s="122">
        <v>0</v>
      </c>
      <c r="U87" s="122">
        <v>1063.41265781998</v>
      </c>
      <c r="V87" s="122">
        <v>1056.4434363110317</v>
      </c>
      <c r="W87" s="122">
        <v>1108.3529669517397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1240.3470420963979</v>
      </c>
      <c r="D88" s="98">
        <v>1199.2194027480134</v>
      </c>
      <c r="E88" s="98">
        <v>1113.9496393260254</v>
      </c>
      <c r="F88" s="98">
        <v>1070.8931687851853</v>
      </c>
      <c r="G88" s="98">
        <v>1081.5582896013029</v>
      </c>
      <c r="H88" s="98">
        <v>1076.6022970687768</v>
      </c>
      <c r="I88" s="98">
        <v>1056.5922182469485</v>
      </c>
      <c r="J88" s="98">
        <v>1067.931381399304</v>
      </c>
      <c r="K88" s="98">
        <v>1032.6378057879574</v>
      </c>
      <c r="L88" s="98">
        <v>1036.1903891063819</v>
      </c>
      <c r="M88" s="98">
        <v>1129.9879204028673</v>
      </c>
      <c r="N88" s="98">
        <v>1153.0663834600014</v>
      </c>
      <c r="O88" s="98">
        <v>1222.1695277000988</v>
      </c>
      <c r="P88" s="98">
        <v>1227.5242706426948</v>
      </c>
      <c r="Q88" s="98">
        <v>0</v>
      </c>
      <c r="R88" s="98">
        <v>0</v>
      </c>
      <c r="S88" s="98">
        <v>0</v>
      </c>
      <c r="T88" s="98">
        <v>0</v>
      </c>
      <c r="U88" s="98">
        <v>1063.0574696255421</v>
      </c>
      <c r="V88" s="98">
        <v>1049.0925652303649</v>
      </c>
      <c r="W88" s="98">
        <v>1066.4131053935771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694.65242237577752</v>
      </c>
      <c r="F89" s="98">
        <v>690.11405208452368</v>
      </c>
      <c r="G89" s="98">
        <v>711.25562360338438</v>
      </c>
      <c r="H89" s="98">
        <v>732.39733531951424</v>
      </c>
      <c r="I89" s="98">
        <v>727.39377149725397</v>
      </c>
      <c r="J89" s="98">
        <v>748.92232845066144</v>
      </c>
      <c r="K89" s="98">
        <v>737.04201614559997</v>
      </c>
      <c r="L89" s="98">
        <v>752.07452972949341</v>
      </c>
      <c r="M89" s="98">
        <v>844.65034117529785</v>
      </c>
      <c r="N89" s="98">
        <v>863.7158963365514</v>
      </c>
      <c r="O89" s="98">
        <v>918.55247255003019</v>
      </c>
      <c r="P89" s="98">
        <v>945.5227746708822</v>
      </c>
      <c r="Q89" s="98">
        <v>0</v>
      </c>
      <c r="R89" s="98">
        <v>0</v>
      </c>
      <c r="S89" s="98">
        <v>0</v>
      </c>
      <c r="T89" s="98">
        <v>0</v>
      </c>
      <c r="U89" s="98">
        <v>886.66112407983928</v>
      </c>
      <c r="V89" s="98">
        <v>884.37693507180597</v>
      </c>
      <c r="W89" s="98">
        <v>907.18483283659214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65.72674358128863</v>
      </c>
      <c r="F90" s="101">
        <v>83.774689955756713</v>
      </c>
      <c r="G90" s="101">
        <v>84.522349147963112</v>
      </c>
      <c r="H90" s="101">
        <v>112.28380553566352</v>
      </c>
      <c r="I90" s="101">
        <v>94.265835511660654</v>
      </c>
      <c r="J90" s="101">
        <v>91.082740605904846</v>
      </c>
      <c r="K90" s="101">
        <v>84.59910367602987</v>
      </c>
      <c r="L90" s="101">
        <v>81.719087511782618</v>
      </c>
      <c r="M90" s="101">
        <v>128.56050655498595</v>
      </c>
      <c r="N90" s="101">
        <v>95.644378504349362</v>
      </c>
      <c r="O90" s="101">
        <v>73.828943917823139</v>
      </c>
      <c r="P90" s="101">
        <v>125.62194123117922</v>
      </c>
      <c r="Q90" s="101">
        <v>0</v>
      </c>
      <c r="R90" s="101">
        <v>0</v>
      </c>
      <c r="S90" s="101">
        <v>0</v>
      </c>
      <c r="T90" s="101">
        <v>0</v>
      </c>
      <c r="U90" s="101">
        <v>100.51286948992281</v>
      </c>
      <c r="V90" s="101">
        <v>82.237539085868278</v>
      </c>
      <c r="W90" s="101">
        <v>70.08363409259394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628.92567879448893</v>
      </c>
      <c r="F91" s="104">
        <v>606.33936212876699</v>
      </c>
      <c r="G91" s="104">
        <v>626.73327445542111</v>
      </c>
      <c r="H91" s="104">
        <v>620.11352978385071</v>
      </c>
      <c r="I91" s="104">
        <v>633.12793598559335</v>
      </c>
      <c r="J91" s="104">
        <v>657.83958784475669</v>
      </c>
      <c r="K91" s="104">
        <v>652.44291246957016</v>
      </c>
      <c r="L91" s="104">
        <v>670.35544221771067</v>
      </c>
      <c r="M91" s="104">
        <v>716.08983462031176</v>
      </c>
      <c r="N91" s="104">
        <v>768.07151783220218</v>
      </c>
      <c r="O91" s="104">
        <v>844.72352863220704</v>
      </c>
      <c r="P91" s="104">
        <v>819.90083343970309</v>
      </c>
      <c r="Q91" s="104">
        <v>0</v>
      </c>
      <c r="R91" s="104">
        <v>0</v>
      </c>
      <c r="S91" s="104">
        <v>0</v>
      </c>
      <c r="T91" s="104">
        <v>0</v>
      </c>
      <c r="U91" s="104">
        <v>786.14825458991652</v>
      </c>
      <c r="V91" s="104">
        <v>802.13939598593765</v>
      </c>
      <c r="W91" s="104">
        <v>837.10119874399822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1255.3790176353396</v>
      </c>
      <c r="D92" s="101">
        <v>1256.7677510740132</v>
      </c>
      <c r="E92" s="101">
        <v>1197.2636025185886</v>
      </c>
      <c r="F92" s="101">
        <v>1203.3059763144727</v>
      </c>
      <c r="G92" s="101">
        <v>1260.6729613886739</v>
      </c>
      <c r="H92" s="101">
        <v>1224.0071915148103</v>
      </c>
      <c r="I92" s="101">
        <v>1242.9001092413284</v>
      </c>
      <c r="J92" s="101">
        <v>1249.8845115326083</v>
      </c>
      <c r="K92" s="101">
        <v>1219.5366312913</v>
      </c>
      <c r="L92" s="101">
        <v>1260.9333255396023</v>
      </c>
      <c r="M92" s="101">
        <v>1262.8827350317415</v>
      </c>
      <c r="N92" s="101">
        <v>1226.1522357292581</v>
      </c>
      <c r="O92" s="101">
        <v>1230.194990697524</v>
      </c>
      <c r="P92" s="101">
        <v>1183.055765683333</v>
      </c>
      <c r="Q92" s="101">
        <v>0</v>
      </c>
      <c r="R92" s="101">
        <v>0</v>
      </c>
      <c r="S92" s="101">
        <v>0</v>
      </c>
      <c r="T92" s="101">
        <v>0</v>
      </c>
      <c r="U92" s="101">
        <v>1081.4799513787007</v>
      </c>
      <c r="V92" s="101">
        <v>1080.8228950341527</v>
      </c>
      <c r="W92" s="101">
        <v>1171.2298726220747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750.6924423376538</v>
      </c>
      <c r="E93" s="104">
        <v>700.50123649197099</v>
      </c>
      <c r="F93" s="104">
        <v>716.90157562960098</v>
      </c>
      <c r="G93" s="104">
        <v>754.05915956863782</v>
      </c>
      <c r="H93" s="104">
        <v>748.8165683349921</v>
      </c>
      <c r="I93" s="104">
        <v>756.40544087558658</v>
      </c>
      <c r="J93" s="104">
        <v>763.14491325687175</v>
      </c>
      <c r="K93" s="104">
        <v>747.66689854339086</v>
      </c>
      <c r="L93" s="104">
        <v>777.51816342652819</v>
      </c>
      <c r="M93" s="104">
        <v>807.92168126472427</v>
      </c>
      <c r="N93" s="104">
        <v>789.13115376680264</v>
      </c>
      <c r="O93" s="104">
        <v>811.87306242972056</v>
      </c>
      <c r="P93" s="104">
        <v>833.96011635652872</v>
      </c>
      <c r="Q93" s="104">
        <v>0</v>
      </c>
      <c r="R93" s="104">
        <v>0</v>
      </c>
      <c r="S93" s="104">
        <v>0</v>
      </c>
      <c r="T93" s="104">
        <v>0</v>
      </c>
      <c r="U93" s="104">
        <v>860.0081815423772</v>
      </c>
      <c r="V93" s="104">
        <v>866.28981044371722</v>
      </c>
      <c r="W93" s="104">
        <v>942.29716048585658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115.01709018454503</v>
      </c>
      <c r="E94" s="98">
        <v>70.693292733976776</v>
      </c>
      <c r="F94" s="98">
        <v>94.466211463541441</v>
      </c>
      <c r="G94" s="98">
        <v>99.056269411950197</v>
      </c>
      <c r="H94" s="98">
        <v>127.62204633896461</v>
      </c>
      <c r="I94" s="98">
        <v>111.14668752806679</v>
      </c>
      <c r="J94" s="98">
        <v>106.56081124586875</v>
      </c>
      <c r="K94" s="98">
        <v>99.586968650089148</v>
      </c>
      <c r="L94" s="98">
        <v>99.788574835286639</v>
      </c>
      <c r="M94" s="98">
        <v>141.56764505372396</v>
      </c>
      <c r="N94" s="98">
        <v>98.343047726657076</v>
      </c>
      <c r="O94" s="98">
        <v>69.461818416492065</v>
      </c>
      <c r="P94" s="98">
        <v>116.479905789848</v>
      </c>
      <c r="Q94" s="98">
        <v>0</v>
      </c>
      <c r="R94" s="98">
        <v>0</v>
      </c>
      <c r="S94" s="98">
        <v>0</v>
      </c>
      <c r="T94" s="98">
        <v>0</v>
      </c>
      <c r="U94" s="98">
        <v>100.97791492851869</v>
      </c>
      <c r="V94" s="98">
        <v>83.72875845859528</v>
      </c>
      <c r="W94" s="98">
        <v>78.045403697444044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635.67535215310886</v>
      </c>
      <c r="E95" s="98">
        <v>629.80794375799417</v>
      </c>
      <c r="F95" s="98">
        <v>622.43536416605957</v>
      </c>
      <c r="G95" s="98">
        <v>655.00289015668784</v>
      </c>
      <c r="H95" s="98">
        <v>621.19452199602745</v>
      </c>
      <c r="I95" s="98">
        <v>645.25875334751993</v>
      </c>
      <c r="J95" s="98">
        <v>656.58410201100298</v>
      </c>
      <c r="K95" s="98">
        <v>648.07992989330171</v>
      </c>
      <c r="L95" s="98">
        <v>677.72958859124151</v>
      </c>
      <c r="M95" s="98">
        <v>666.35403621100033</v>
      </c>
      <c r="N95" s="98">
        <v>690.78810604014552</v>
      </c>
      <c r="O95" s="98">
        <v>742.41124401322861</v>
      </c>
      <c r="P95" s="98">
        <v>717.48021056668085</v>
      </c>
      <c r="Q95" s="98">
        <v>0</v>
      </c>
      <c r="R95" s="98">
        <v>0</v>
      </c>
      <c r="S95" s="98">
        <v>0</v>
      </c>
      <c r="T95" s="98">
        <v>0</v>
      </c>
      <c r="U95" s="98">
        <v>759.03026661385866</v>
      </c>
      <c r="V95" s="98">
        <v>782.56105198512182</v>
      </c>
      <c r="W95" s="98">
        <v>864.25175678841254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1211.6992163900004</v>
      </c>
      <c r="D96" s="101">
        <v>1119.0912863649135</v>
      </c>
      <c r="E96" s="101">
        <v>1040.8492128158634</v>
      </c>
      <c r="F96" s="101">
        <v>1048.4164217530224</v>
      </c>
      <c r="G96" s="101">
        <v>1077.9091216654597</v>
      </c>
      <c r="H96" s="101">
        <v>1151.8996947361204</v>
      </c>
      <c r="I96" s="101">
        <v>1135.7981480207332</v>
      </c>
      <c r="J96" s="101">
        <v>1126.3666437659297</v>
      </c>
      <c r="K96" s="101">
        <v>1088.9863651997105</v>
      </c>
      <c r="L96" s="101">
        <v>1147.0937620249722</v>
      </c>
      <c r="M96" s="101">
        <v>1193.2402416971686</v>
      </c>
      <c r="N96" s="101">
        <v>1157.9774778709116</v>
      </c>
      <c r="O96" s="101">
        <v>1123.3292609425528</v>
      </c>
      <c r="P96" s="101">
        <v>1160.3511756568516</v>
      </c>
      <c r="Q96" s="101">
        <v>0</v>
      </c>
      <c r="R96" s="101">
        <v>0</v>
      </c>
      <c r="S96" s="101">
        <v>0</v>
      </c>
      <c r="T96" s="101">
        <v>0</v>
      </c>
      <c r="U96" s="101">
        <v>1173.423024055897</v>
      </c>
      <c r="V96" s="101">
        <v>1165.8289597505134</v>
      </c>
      <c r="W96" s="101">
        <v>1188.2094818996611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853.58287945326742</v>
      </c>
      <c r="D97" s="104">
        <v>736.87192677393045</v>
      </c>
      <c r="E97" s="104">
        <v>674.09754478610785</v>
      </c>
      <c r="F97" s="104">
        <v>688.63763823898614</v>
      </c>
      <c r="G97" s="104">
        <v>709.63733173774369</v>
      </c>
      <c r="H97" s="104">
        <v>771.94308925078712</v>
      </c>
      <c r="I97" s="104">
        <v>757.33242309975844</v>
      </c>
      <c r="J97" s="104">
        <v>752.27861280753621</v>
      </c>
      <c r="K97" s="104">
        <v>728.34116279133184</v>
      </c>
      <c r="L97" s="104">
        <v>768.86766158222758</v>
      </c>
      <c r="M97" s="104">
        <v>818.00291951932502</v>
      </c>
      <c r="N97" s="104">
        <v>789.56828801217159</v>
      </c>
      <c r="O97" s="104">
        <v>769.19841741720381</v>
      </c>
      <c r="P97" s="104">
        <v>831.41056884783063</v>
      </c>
      <c r="Q97" s="104">
        <v>0</v>
      </c>
      <c r="R97" s="104">
        <v>0</v>
      </c>
      <c r="S97" s="104">
        <v>0</v>
      </c>
      <c r="T97" s="104">
        <v>0</v>
      </c>
      <c r="U97" s="104">
        <v>902.16519806148972</v>
      </c>
      <c r="V97" s="104">
        <v>899.67214730812111</v>
      </c>
      <c r="W97" s="104">
        <v>920.85442943122666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262.81641346300393</v>
      </c>
      <c r="D98" s="98">
        <v>102.28750002992892</v>
      </c>
      <c r="E98" s="98">
        <v>60.123732990775551</v>
      </c>
      <c r="F98" s="98">
        <v>81.711662886594922</v>
      </c>
      <c r="G98" s="98">
        <v>83.874827287125399</v>
      </c>
      <c r="H98" s="98">
        <v>121.07723118466399</v>
      </c>
      <c r="I98" s="98">
        <v>101.86081980327658</v>
      </c>
      <c r="J98" s="98">
        <v>95.869169831014744</v>
      </c>
      <c r="K98" s="98">
        <v>88.115431575123623</v>
      </c>
      <c r="L98" s="98">
        <v>90.119259760155543</v>
      </c>
      <c r="M98" s="98">
        <v>132.55087736931389</v>
      </c>
      <c r="N98" s="98">
        <v>92.798244253795431</v>
      </c>
      <c r="O98" s="98">
        <v>60.151335991477104</v>
      </c>
      <c r="P98" s="98">
        <v>115.15128475009639</v>
      </c>
      <c r="Q98" s="98">
        <v>0</v>
      </c>
      <c r="R98" s="98">
        <v>0</v>
      </c>
      <c r="S98" s="98">
        <v>0</v>
      </c>
      <c r="T98" s="98">
        <v>0</v>
      </c>
      <c r="U98" s="98">
        <v>112.58354174595971</v>
      </c>
      <c r="V98" s="98">
        <v>92.208858646944307</v>
      </c>
      <c r="W98" s="98">
        <v>76.326923611647871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590.76646599026355</v>
      </c>
      <c r="D99" s="98">
        <v>634.58442674400146</v>
      </c>
      <c r="E99" s="98">
        <v>613.97381179533238</v>
      </c>
      <c r="F99" s="98">
        <v>606.92597535239111</v>
      </c>
      <c r="G99" s="98">
        <v>625.76250445061817</v>
      </c>
      <c r="H99" s="98">
        <v>650.865858066123</v>
      </c>
      <c r="I99" s="98">
        <v>655.47160329648193</v>
      </c>
      <c r="J99" s="98">
        <v>656.4094429765214</v>
      </c>
      <c r="K99" s="98">
        <v>640.22573121620815</v>
      </c>
      <c r="L99" s="98">
        <v>678.74840182207208</v>
      </c>
      <c r="M99" s="98">
        <v>685.45204215001115</v>
      </c>
      <c r="N99" s="98">
        <v>696.770043758376</v>
      </c>
      <c r="O99" s="98">
        <v>709.04708142572667</v>
      </c>
      <c r="P99" s="98">
        <v>716.25928409773417</v>
      </c>
      <c r="Q99" s="98">
        <v>0</v>
      </c>
      <c r="R99" s="98">
        <v>0</v>
      </c>
      <c r="S99" s="98">
        <v>0</v>
      </c>
      <c r="T99" s="98">
        <v>0</v>
      </c>
      <c r="U99" s="98">
        <v>789.58165631553015</v>
      </c>
      <c r="V99" s="98">
        <v>807.46328866117676</v>
      </c>
      <c r="W99" s="98">
        <v>844.52750581957878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615.4786112748734</v>
      </c>
      <c r="D100" s="122">
        <v>621.958027887453</v>
      </c>
      <c r="E100" s="122">
        <v>633.27131877970589</v>
      </c>
      <c r="F100" s="122">
        <v>630.16714423474491</v>
      </c>
      <c r="G100" s="122">
        <v>641.24266750682057</v>
      </c>
      <c r="H100" s="122">
        <v>727.97878971879777</v>
      </c>
      <c r="I100" s="122">
        <v>721.27044378509891</v>
      </c>
      <c r="J100" s="122">
        <v>716.10061389393854</v>
      </c>
      <c r="K100" s="122">
        <v>695.72493617875762</v>
      </c>
      <c r="L100" s="122">
        <v>724.4104425683721</v>
      </c>
      <c r="M100" s="122">
        <v>676.58553839800118</v>
      </c>
      <c r="N100" s="122">
        <v>647.73453259241614</v>
      </c>
      <c r="O100" s="122">
        <v>569.769962705701</v>
      </c>
      <c r="P100" s="122">
        <v>627.60427599826221</v>
      </c>
      <c r="Q100" s="122">
        <v>0</v>
      </c>
      <c r="R100" s="122">
        <v>0</v>
      </c>
      <c r="S100" s="122">
        <v>0</v>
      </c>
      <c r="T100" s="122">
        <v>0</v>
      </c>
      <c r="U100" s="122">
        <v>603.54646845771367</v>
      </c>
      <c r="V100" s="122">
        <v>595.03793854173205</v>
      </c>
      <c r="W100" s="122">
        <v>619.95703808398548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756.32900837519117</v>
      </c>
      <c r="D101" s="98">
        <v>741.38112898268946</v>
      </c>
      <c r="E101" s="98">
        <v>778.80755841127711</v>
      </c>
      <c r="F101" s="98">
        <v>749.5620405301986</v>
      </c>
      <c r="G101" s="98">
        <v>772.72395868945523</v>
      </c>
      <c r="H101" s="98">
        <v>906.01429193121066</v>
      </c>
      <c r="I101" s="98">
        <v>883.2167296131862</v>
      </c>
      <c r="J101" s="98">
        <v>871.09684917909146</v>
      </c>
      <c r="K101" s="98">
        <v>852.66315867838318</v>
      </c>
      <c r="L101" s="98">
        <v>863.40091208884985</v>
      </c>
      <c r="M101" s="98">
        <v>850.40476761951402</v>
      </c>
      <c r="N101" s="98">
        <v>857.3870634629003</v>
      </c>
      <c r="O101" s="98">
        <v>852.02623604550865</v>
      </c>
      <c r="P101" s="98">
        <v>870.53369948577324</v>
      </c>
      <c r="Q101" s="98">
        <v>0</v>
      </c>
      <c r="R101" s="98">
        <v>0</v>
      </c>
      <c r="S101" s="98">
        <v>0</v>
      </c>
      <c r="T101" s="98">
        <v>0</v>
      </c>
      <c r="U101" s="98">
        <v>832.75868830301033</v>
      </c>
      <c r="V101" s="98">
        <v>825.65338251488652</v>
      </c>
      <c r="W101" s="98">
        <v>837.01717134560852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712.03438898197226</v>
      </c>
      <c r="D102" s="98">
        <v>733.95958004183092</v>
      </c>
      <c r="E102" s="98">
        <v>748.09720277679958</v>
      </c>
      <c r="F102" s="98">
        <v>768.04902975858374</v>
      </c>
      <c r="G102" s="98">
        <v>797.4092010498681</v>
      </c>
      <c r="H102" s="98">
        <v>827.35315484291857</v>
      </c>
      <c r="I102" s="98">
        <v>859.09105550058723</v>
      </c>
      <c r="J102" s="98">
        <v>867.05252752554077</v>
      </c>
      <c r="K102" s="98">
        <v>848.06906898126317</v>
      </c>
      <c r="L102" s="98">
        <v>840.87315930813634</v>
      </c>
      <c r="M102" s="98">
        <v>799.37494491415703</v>
      </c>
      <c r="N102" s="98">
        <v>773.32098865995749</v>
      </c>
      <c r="O102" s="98">
        <v>753.93773239932398</v>
      </c>
      <c r="P102" s="98">
        <v>752.07902918496541</v>
      </c>
      <c r="Q102" s="98">
        <v>0</v>
      </c>
      <c r="R102" s="98">
        <v>0</v>
      </c>
      <c r="S102" s="98">
        <v>0</v>
      </c>
      <c r="T102" s="98">
        <v>0</v>
      </c>
      <c r="U102" s="98">
        <v>765.98165346931387</v>
      </c>
      <c r="V102" s="98">
        <v>763.43291587741248</v>
      </c>
      <c r="W102" s="98">
        <v>813.47128412702989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586.04677831943502</v>
      </c>
      <c r="D103" s="33">
        <v>573.04277310795726</v>
      </c>
      <c r="E103" s="33">
        <v>584.14033767872002</v>
      </c>
      <c r="F103" s="33">
        <v>574.02219520857886</v>
      </c>
      <c r="G103" s="33">
        <v>587.67078805843255</v>
      </c>
      <c r="H103" s="33">
        <v>695.70016547070463</v>
      </c>
      <c r="I103" s="33">
        <v>680.62514437664356</v>
      </c>
      <c r="J103" s="33">
        <v>666.04235826258127</v>
      </c>
      <c r="K103" s="33">
        <v>637.4532953135822</v>
      </c>
      <c r="L103" s="33">
        <v>672.70167577106292</v>
      </c>
      <c r="M103" s="33">
        <v>621.91704496516866</v>
      </c>
      <c r="N103" s="33">
        <v>599.21568237425197</v>
      </c>
      <c r="O103" s="33">
        <v>510.49015574964329</v>
      </c>
      <c r="P103" s="33">
        <v>587.11320919149603</v>
      </c>
      <c r="Q103" s="33">
        <v>0</v>
      </c>
      <c r="R103" s="33">
        <v>0</v>
      </c>
      <c r="S103" s="33">
        <v>0</v>
      </c>
      <c r="T103" s="33">
        <v>0</v>
      </c>
      <c r="U103" s="33">
        <v>570.03069211410809</v>
      </c>
      <c r="V103" s="33">
        <v>560.38818232374433</v>
      </c>
      <c r="W103" s="33">
        <v>564.0709787765021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5404.0048244801765</v>
      </c>
      <c r="D105" s="117">
        <f t="shared" si="35"/>
        <v>5540.7460595943876</v>
      </c>
      <c r="E105" s="117">
        <f t="shared" si="35"/>
        <v>5621.5904851634123</v>
      </c>
      <c r="F105" s="117">
        <f t="shared" si="35"/>
        <v>5737.8032193643157</v>
      </c>
      <c r="G105" s="117">
        <f t="shared" si="35"/>
        <v>6065.8337933707271</v>
      </c>
      <c r="H105" s="117">
        <f t="shared" si="35"/>
        <v>6126.9125929420779</v>
      </c>
      <c r="I105" s="117">
        <f t="shared" si="35"/>
        <v>6012.8153778140349</v>
      </c>
      <c r="J105" s="117">
        <f t="shared" si="35"/>
        <v>5924.9747494502881</v>
      </c>
      <c r="K105" s="117">
        <f t="shared" si="35"/>
        <v>5943.8218450219092</v>
      </c>
      <c r="L105" s="117">
        <f t="shared" si="35"/>
        <v>6004.2114459836002</v>
      </c>
      <c r="M105" s="117">
        <f t="shared" si="35"/>
        <v>5936.1153707438716</v>
      </c>
      <c r="N105" s="117">
        <f t="shared" si="35"/>
        <v>5741.5548946692652</v>
      </c>
      <c r="O105" s="117">
        <f t="shared" si="35"/>
        <v>5318.5346312674728</v>
      </c>
      <c r="P105" s="117">
        <f t="shared" si="35"/>
        <v>5177.578618285509</v>
      </c>
      <c r="Q105" s="117">
        <f t="shared" si="35"/>
        <v>5006.2428868699881</v>
      </c>
      <c r="R105" s="117">
        <f t="shared" ref="R105:V105" si="36">R106+R109+R111+R120</f>
        <v>4841.7340618326707</v>
      </c>
      <c r="S105" s="117">
        <f t="shared" si="36"/>
        <v>4836.2996217810851</v>
      </c>
      <c r="T105" s="117">
        <f t="shared" si="36"/>
        <v>4977.1263721842151</v>
      </c>
      <c r="U105" s="117">
        <f t="shared" si="36"/>
        <v>4881.8474534778052</v>
      </c>
      <c r="V105" s="117">
        <f t="shared" si="36"/>
        <v>4768.860879028055</v>
      </c>
      <c r="W105" s="117">
        <f t="shared" ref="W105" si="37">W106+W109+W111+W120</f>
        <v>4713.4860500047707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3537.0428027658299</v>
      </c>
      <c r="D106" s="122">
        <f t="shared" si="38"/>
        <v>3715.625254956833</v>
      </c>
      <c r="E106" s="122">
        <f t="shared" si="38"/>
        <v>3938.6300837392264</v>
      </c>
      <c r="F106" s="122">
        <f t="shared" si="38"/>
        <v>4123.3138411533937</v>
      </c>
      <c r="G106" s="122">
        <f t="shared" si="38"/>
        <v>4276.5019065772622</v>
      </c>
      <c r="H106" s="122">
        <f t="shared" si="38"/>
        <v>4333.2361562871338</v>
      </c>
      <c r="I106" s="122">
        <f t="shared" si="38"/>
        <v>4306.4266246178177</v>
      </c>
      <c r="J106" s="122">
        <f t="shared" si="38"/>
        <v>4238.6743443182304</v>
      </c>
      <c r="K106" s="122">
        <f t="shared" si="38"/>
        <v>4234.6187098460268</v>
      </c>
      <c r="L106" s="122">
        <f t="shared" si="38"/>
        <v>4340.0189190521833</v>
      </c>
      <c r="M106" s="122">
        <f t="shared" si="38"/>
        <v>4181.3865429682428</v>
      </c>
      <c r="N106" s="122">
        <f t="shared" si="38"/>
        <v>4030.5665989782628</v>
      </c>
      <c r="O106" s="122">
        <f t="shared" si="38"/>
        <v>3795.7738015178525</v>
      </c>
      <c r="P106" s="122">
        <f t="shared" si="38"/>
        <v>3614.4923342899065</v>
      </c>
      <c r="Q106" s="122">
        <f t="shared" si="38"/>
        <v>3462.9144146125614</v>
      </c>
      <c r="R106" s="122">
        <f t="shared" ref="R106:V106" si="39">SUM(R107:R108)</f>
        <v>3232.980515957338</v>
      </c>
      <c r="S106" s="122">
        <f t="shared" si="39"/>
        <v>3193.6944039785221</v>
      </c>
      <c r="T106" s="122">
        <f t="shared" si="39"/>
        <v>3276.3865275488097</v>
      </c>
      <c r="U106" s="122">
        <f t="shared" si="39"/>
        <v>3179.898192392799</v>
      </c>
      <c r="V106" s="122">
        <f t="shared" si="39"/>
        <v>3088.2716475329553</v>
      </c>
      <c r="W106" s="122">
        <f t="shared" ref="W106" si="40">SUM(W107:W108)</f>
        <v>3006.8719634847926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3525.2542116938516</v>
      </c>
      <c r="D107" s="98">
        <v>3703.5779436026064</v>
      </c>
      <c r="E107" s="98">
        <v>3926.6165497758643</v>
      </c>
      <c r="F107" s="98">
        <v>4110.6932516931274</v>
      </c>
      <c r="G107" s="98">
        <v>4263.7842567436728</v>
      </c>
      <c r="H107" s="98">
        <v>4320.802993464974</v>
      </c>
      <c r="I107" s="98">
        <v>4294.1037850518169</v>
      </c>
      <c r="J107" s="98">
        <v>4226.7762542853343</v>
      </c>
      <c r="K107" s="98">
        <v>4223.1078030372701</v>
      </c>
      <c r="L107" s="98">
        <v>4328.2720920961665</v>
      </c>
      <c r="M107" s="98">
        <v>4169.8690467330543</v>
      </c>
      <c r="N107" s="98">
        <v>4019.5350301236567</v>
      </c>
      <c r="O107" s="98">
        <v>3785.1821124799449</v>
      </c>
      <c r="P107" s="98">
        <v>3604.2289359345546</v>
      </c>
      <c r="Q107" s="98">
        <v>3453.4073246391154</v>
      </c>
      <c r="R107" s="98">
        <v>3224.0456790924964</v>
      </c>
      <c r="S107" s="98">
        <v>3184.9789786989227</v>
      </c>
      <c r="T107" s="98">
        <v>3267.3543819681336</v>
      </c>
      <c r="U107" s="98">
        <v>3171.2045508948395</v>
      </c>
      <c r="V107" s="98">
        <v>3079.7859857658373</v>
      </c>
      <c r="W107" s="98">
        <v>2998.5507671703303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11.788591071978132</v>
      </c>
      <c r="D108" s="98">
        <v>12.047311354226524</v>
      </c>
      <c r="E108" s="98">
        <v>12.0135339633622</v>
      </c>
      <c r="F108" s="98">
        <v>12.620589460266347</v>
      </c>
      <c r="G108" s="98">
        <v>12.717649833589546</v>
      </c>
      <c r="H108" s="98">
        <v>12.433162822160138</v>
      </c>
      <c r="I108" s="98">
        <v>12.322839566000932</v>
      </c>
      <c r="J108" s="98">
        <v>11.898090032895984</v>
      </c>
      <c r="K108" s="98">
        <v>11.510906808757021</v>
      </c>
      <c r="L108" s="98">
        <v>11.746826956016942</v>
      </c>
      <c r="M108" s="98">
        <v>11.51749623518822</v>
      </c>
      <c r="N108" s="98">
        <v>11.031568854605963</v>
      </c>
      <c r="O108" s="98">
        <v>10.591689037907789</v>
      </c>
      <c r="P108" s="98">
        <v>10.26339835535172</v>
      </c>
      <c r="Q108" s="98">
        <v>9.5070899734458081</v>
      </c>
      <c r="R108" s="98">
        <v>8.9348368648416763</v>
      </c>
      <c r="S108" s="98">
        <v>8.7154252795996214</v>
      </c>
      <c r="T108" s="98">
        <v>9.032145580675925</v>
      </c>
      <c r="U108" s="98">
        <v>8.6936414979596996</v>
      </c>
      <c r="V108" s="98">
        <v>8.4856617671178753</v>
      </c>
      <c r="W108" s="98">
        <v>8.3211963144623624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111.47090602290341</v>
      </c>
      <c r="D109" s="122">
        <f t="shared" si="41"/>
        <v>79.347809520060011</v>
      </c>
      <c r="E109" s="122">
        <f t="shared" si="41"/>
        <v>108.66955166252157</v>
      </c>
      <c r="F109" s="122">
        <f t="shared" si="41"/>
        <v>75.52667265486275</v>
      </c>
      <c r="G109" s="122">
        <f t="shared" si="41"/>
        <v>190.26960018436685</v>
      </c>
      <c r="H109" s="122">
        <f t="shared" si="41"/>
        <v>48.359496776321279</v>
      </c>
      <c r="I109" s="122">
        <f t="shared" si="41"/>
        <v>59.994102133903581</v>
      </c>
      <c r="J109" s="122">
        <f t="shared" si="41"/>
        <v>43.632743743413812</v>
      </c>
      <c r="K109" s="122">
        <f t="shared" si="41"/>
        <v>78.345868731546204</v>
      </c>
      <c r="L109" s="122">
        <f t="shared" si="41"/>
        <v>82.914737255913721</v>
      </c>
      <c r="M109" s="122">
        <f t="shared" si="41"/>
        <v>51.413767302169092</v>
      </c>
      <c r="N109" s="122">
        <f t="shared" si="41"/>
        <v>70.66106908511847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35.794068190412816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111.47090602290341</v>
      </c>
      <c r="D110" s="98">
        <f>IF(RES_hhdet_in_fec!D110=0,0,RES_hhdet_in_fec!D110*1000*11630/RES_hhdet_in_new!D107)</f>
        <v>79.347809520060011</v>
      </c>
      <c r="E110" s="98">
        <f>IF(RES_hhdet_in_fec!E110=0,0,RES_hhdet_in_fec!E110*1000*11630/RES_hhdet_in_new!E107)</f>
        <v>108.66955166252157</v>
      </c>
      <c r="F110" s="98">
        <f>IF(RES_hhdet_in_fec!F110=0,0,RES_hhdet_in_fec!F110*1000*11630/RES_hhdet_in_new!F107)</f>
        <v>75.52667265486275</v>
      </c>
      <c r="G110" s="98">
        <f>IF(RES_hhdet_in_fec!G110=0,0,RES_hhdet_in_fec!G110*1000*11630/RES_hhdet_in_new!G107)</f>
        <v>190.26960018436685</v>
      </c>
      <c r="H110" s="98">
        <f>IF(RES_hhdet_in_fec!H110=0,0,RES_hhdet_in_fec!H110*1000*11630/RES_hhdet_in_new!H107)</f>
        <v>48.359496776321279</v>
      </c>
      <c r="I110" s="98">
        <f>IF(RES_hhdet_in_fec!I110=0,0,RES_hhdet_in_fec!I110*1000*11630/RES_hhdet_in_new!I107)</f>
        <v>59.994102133903581</v>
      </c>
      <c r="J110" s="98">
        <f>IF(RES_hhdet_in_fec!J110=0,0,RES_hhdet_in_fec!J110*1000*11630/RES_hhdet_in_new!J107)</f>
        <v>43.632743743413812</v>
      </c>
      <c r="K110" s="98">
        <f>IF(RES_hhdet_in_fec!K110=0,0,RES_hhdet_in_fec!K110*1000*11630/RES_hhdet_in_new!K107)</f>
        <v>78.345868731546204</v>
      </c>
      <c r="L110" s="98">
        <f>IF(RES_hhdet_in_fec!L110=0,0,RES_hhdet_in_fec!L110*1000*11630/RES_hhdet_in_new!L107)</f>
        <v>82.914737255913721</v>
      </c>
      <c r="M110" s="98">
        <f>IF(RES_hhdet_in_fec!M110=0,0,RES_hhdet_in_fec!M110*1000*11630/RES_hhdet_in_new!M107)</f>
        <v>51.413767302169092</v>
      </c>
      <c r="N110" s="98">
        <f>IF(RES_hhdet_in_fec!N110=0,0,RES_hhdet_in_fec!N110*1000*11630/RES_hhdet_in_new!N107)</f>
        <v>70.66106908511847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35.794068190412816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1127.4484671511632</v>
      </c>
      <c r="D111" s="122">
        <v>1119.0912863649135</v>
      </c>
      <c r="E111" s="122">
        <v>949.1612958084246</v>
      </c>
      <c r="F111" s="122">
        <v>916.43380170997955</v>
      </c>
      <c r="G111" s="122">
        <v>969.44381595237826</v>
      </c>
      <c r="H111" s="122">
        <v>1030.809204497602</v>
      </c>
      <c r="I111" s="122">
        <v>930.07632446088121</v>
      </c>
      <c r="J111" s="122">
        <v>936.42326927347005</v>
      </c>
      <c r="K111" s="122">
        <v>940.7500277138339</v>
      </c>
      <c r="L111" s="122">
        <v>860.52711860813395</v>
      </c>
      <c r="M111" s="122">
        <v>1033.0004064312946</v>
      </c>
      <c r="N111" s="122">
        <v>993.62827888098479</v>
      </c>
      <c r="O111" s="122">
        <v>963.58115867004051</v>
      </c>
      <c r="P111" s="122">
        <v>948.47877147186171</v>
      </c>
      <c r="Q111" s="122">
        <v>934.61067561776633</v>
      </c>
      <c r="R111" s="122">
        <v>1005.986058805006</v>
      </c>
      <c r="S111" s="122">
        <v>993.05271629224478</v>
      </c>
      <c r="T111" s="122">
        <v>1090.9190253039299</v>
      </c>
      <c r="U111" s="122">
        <v>1082.930828632097</v>
      </c>
      <c r="V111" s="122">
        <v>1086.3602602457438</v>
      </c>
      <c r="W111" s="122">
        <v>1065.1823219946421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958.94696867348898</v>
      </c>
      <c r="D112" s="98">
        <v>0</v>
      </c>
      <c r="E112" s="98">
        <v>0</v>
      </c>
      <c r="F112" s="98">
        <v>880.26472509488838</v>
      </c>
      <c r="G112" s="98">
        <v>903.85438302776799</v>
      </c>
      <c r="H112" s="98">
        <v>918.06128164397251</v>
      </c>
      <c r="I112" s="98">
        <v>919.08368372797133</v>
      </c>
      <c r="J112" s="98">
        <v>961.90126047909985</v>
      </c>
      <c r="K112" s="98">
        <v>972.8362914321466</v>
      </c>
      <c r="L112" s="98">
        <v>860.52711860813395</v>
      </c>
      <c r="M112" s="98">
        <v>962.00676407270669</v>
      </c>
      <c r="N112" s="98">
        <v>952.34433515227533</v>
      </c>
      <c r="O112" s="98">
        <v>975.12603833014884</v>
      </c>
      <c r="P112" s="98">
        <v>1010.9385549684058</v>
      </c>
      <c r="Q112" s="98">
        <v>943.86943521408614</v>
      </c>
      <c r="R112" s="98">
        <v>1098.9809562061048</v>
      </c>
      <c r="S112" s="98">
        <v>1058.9386504093575</v>
      </c>
      <c r="T112" s="98">
        <v>1014.9252196597049</v>
      </c>
      <c r="U112" s="98">
        <v>1082.7120683551045</v>
      </c>
      <c r="V112" s="98">
        <v>1095.6104982217719</v>
      </c>
      <c r="W112" s="98">
        <v>1086.4830546530386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845.82320554184582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101.21894788385826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744.60425765798755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1211.6992163900004</v>
      </c>
      <c r="D116" s="101">
        <v>1119.0912863649135</v>
      </c>
      <c r="E116" s="101">
        <v>1040.8492128158634</v>
      </c>
      <c r="F116" s="101">
        <v>1048.4164217530222</v>
      </c>
      <c r="G116" s="101">
        <v>1077.9091216654599</v>
      </c>
      <c r="H116" s="101">
        <v>1151.8996947361204</v>
      </c>
      <c r="I116" s="101">
        <v>1135.7981480207332</v>
      </c>
      <c r="J116" s="101">
        <v>1126.3666437659297</v>
      </c>
      <c r="K116" s="101">
        <v>1088.9863651997107</v>
      </c>
      <c r="L116" s="101">
        <v>0</v>
      </c>
      <c r="M116" s="101">
        <v>1193.2402416971686</v>
      </c>
      <c r="N116" s="101">
        <v>1157.9774778709116</v>
      </c>
      <c r="O116" s="101">
        <v>1123.3292609425528</v>
      </c>
      <c r="P116" s="101">
        <v>1160.3511756568514</v>
      </c>
      <c r="Q116" s="101">
        <v>1075.7857323785208</v>
      </c>
      <c r="R116" s="101">
        <v>1110.2812428108375</v>
      </c>
      <c r="S116" s="101">
        <v>0</v>
      </c>
      <c r="T116" s="101">
        <v>1166.9128309481546</v>
      </c>
      <c r="U116" s="101">
        <v>1173.4230240558973</v>
      </c>
      <c r="V116" s="101">
        <v>1165.8289597505131</v>
      </c>
      <c r="W116" s="101">
        <v>1188.2094818996609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674.09754478610807</v>
      </c>
      <c r="F117" s="104">
        <v>688.63763823898603</v>
      </c>
      <c r="G117" s="104">
        <v>709.63733173774381</v>
      </c>
      <c r="H117" s="104">
        <v>771.94308925078701</v>
      </c>
      <c r="I117" s="104">
        <v>757.33242309975867</v>
      </c>
      <c r="J117" s="104">
        <v>752.27861280753609</v>
      </c>
      <c r="K117" s="104">
        <v>728.34116279133195</v>
      </c>
      <c r="L117" s="104">
        <v>0</v>
      </c>
      <c r="M117" s="104">
        <v>818.00291951932513</v>
      </c>
      <c r="N117" s="104">
        <v>789.56828801217159</v>
      </c>
      <c r="O117" s="104">
        <v>769.19841741720359</v>
      </c>
      <c r="P117" s="104">
        <v>831.41056884783075</v>
      </c>
      <c r="Q117" s="104">
        <v>765.65934006805128</v>
      </c>
      <c r="R117" s="104">
        <v>808.69597739807591</v>
      </c>
      <c r="S117" s="104">
        <v>861.28084805801882</v>
      </c>
      <c r="T117" s="104">
        <v>0</v>
      </c>
      <c r="U117" s="104">
        <v>902.16519806148983</v>
      </c>
      <c r="V117" s="104">
        <v>899.67214730812111</v>
      </c>
      <c r="W117" s="104">
        <v>920.85442943122655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60.123732990775551</v>
      </c>
      <c r="F118" s="98">
        <v>81.711662886594922</v>
      </c>
      <c r="G118" s="98">
        <v>83.874827287125399</v>
      </c>
      <c r="H118" s="98">
        <v>121.07723118466402</v>
      </c>
      <c r="I118" s="98">
        <v>101.86081980327658</v>
      </c>
      <c r="J118" s="98">
        <v>95.869169831014702</v>
      </c>
      <c r="K118" s="98">
        <v>88.115431575123637</v>
      </c>
      <c r="L118" s="98">
        <v>0</v>
      </c>
      <c r="M118" s="98">
        <v>132.55087736931389</v>
      </c>
      <c r="N118" s="98">
        <v>92.798244253795446</v>
      </c>
      <c r="O118" s="98">
        <v>60.151335991477112</v>
      </c>
      <c r="P118" s="98">
        <v>115.15128475009641</v>
      </c>
      <c r="Q118" s="98">
        <v>31.306020365063205</v>
      </c>
      <c r="R118" s="98">
        <v>45.351039370657062</v>
      </c>
      <c r="S118" s="98">
        <v>78.998702024387555</v>
      </c>
      <c r="T118" s="98">
        <v>0</v>
      </c>
      <c r="U118" s="98">
        <v>112.58354174595972</v>
      </c>
      <c r="V118" s="98">
        <v>92.208858646944293</v>
      </c>
      <c r="W118" s="98">
        <v>76.326923611647857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613.97381179533249</v>
      </c>
      <c r="F119" s="98">
        <v>606.92597535239111</v>
      </c>
      <c r="G119" s="98">
        <v>625.76250445061828</v>
      </c>
      <c r="H119" s="98">
        <v>650.86585806612311</v>
      </c>
      <c r="I119" s="98">
        <v>655.47160329648216</v>
      </c>
      <c r="J119" s="98">
        <v>656.4094429765214</v>
      </c>
      <c r="K119" s="98">
        <v>640.22573121620826</v>
      </c>
      <c r="L119" s="98">
        <v>0</v>
      </c>
      <c r="M119" s="98">
        <v>685.45204215001115</v>
      </c>
      <c r="N119" s="98">
        <v>696.770043758376</v>
      </c>
      <c r="O119" s="98">
        <v>709.04708142572656</v>
      </c>
      <c r="P119" s="98">
        <v>716.25928409773417</v>
      </c>
      <c r="Q119" s="98">
        <v>734.35331970298807</v>
      </c>
      <c r="R119" s="98">
        <v>763.34493802741883</v>
      </c>
      <c r="S119" s="98">
        <v>782.28214603363131</v>
      </c>
      <c r="T119" s="98">
        <v>0</v>
      </c>
      <c r="U119" s="98">
        <v>789.58165631553027</v>
      </c>
      <c r="V119" s="98">
        <v>807.46328866117676</v>
      </c>
      <c r="W119" s="98">
        <v>844.52750581957866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628.04264854028077</v>
      </c>
      <c r="D120" s="122">
        <v>626.6817087525817</v>
      </c>
      <c r="E120" s="122">
        <v>625.12955395323991</v>
      </c>
      <c r="F120" s="122">
        <v>622.52890384607997</v>
      </c>
      <c r="G120" s="122">
        <v>629.61847065671975</v>
      </c>
      <c r="H120" s="122">
        <v>714.50773538102112</v>
      </c>
      <c r="I120" s="122">
        <v>716.31832660143232</v>
      </c>
      <c r="J120" s="122">
        <v>706.24439211517335</v>
      </c>
      <c r="K120" s="122">
        <v>690.10723873050244</v>
      </c>
      <c r="L120" s="122">
        <v>720.75067106736958</v>
      </c>
      <c r="M120" s="122">
        <v>670.31465404216556</v>
      </c>
      <c r="N120" s="122">
        <v>646.69894772489886</v>
      </c>
      <c r="O120" s="122">
        <v>559.17967107957941</v>
      </c>
      <c r="P120" s="122">
        <v>614.60751252374109</v>
      </c>
      <c r="Q120" s="122">
        <v>608.71779663966004</v>
      </c>
      <c r="R120" s="122">
        <v>602.76748707032687</v>
      </c>
      <c r="S120" s="122">
        <v>649.55250151031828</v>
      </c>
      <c r="T120" s="122">
        <v>609.82081933147629</v>
      </c>
      <c r="U120" s="122">
        <v>619.01843245290956</v>
      </c>
      <c r="V120" s="122">
        <v>594.22897124935571</v>
      </c>
      <c r="W120" s="122">
        <v>605.63769633492348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712.03438898197226</v>
      </c>
      <c r="D121" s="98">
        <v>733.95958004183092</v>
      </c>
      <c r="E121" s="98">
        <v>748.09720277679969</v>
      </c>
      <c r="F121" s="98">
        <v>768.04902975858374</v>
      </c>
      <c r="G121" s="98">
        <v>797.4092010498681</v>
      </c>
      <c r="H121" s="98">
        <v>827.35315484291857</v>
      </c>
      <c r="I121" s="98">
        <v>859.09105550058723</v>
      </c>
      <c r="J121" s="98">
        <v>867.05252752554077</v>
      </c>
      <c r="K121" s="98">
        <v>848.06906898126306</v>
      </c>
      <c r="L121" s="98">
        <v>840.87315930813634</v>
      </c>
      <c r="M121" s="98">
        <v>799.37494491415691</v>
      </c>
      <c r="N121" s="98">
        <v>773.32098865995749</v>
      </c>
      <c r="O121" s="98">
        <v>753.93773239932398</v>
      </c>
      <c r="P121" s="98">
        <v>752.07902918496552</v>
      </c>
      <c r="Q121" s="98">
        <v>764.57344503991828</v>
      </c>
      <c r="R121" s="98">
        <v>783.81363987043881</v>
      </c>
      <c r="S121" s="98">
        <v>810.26058485034321</v>
      </c>
      <c r="T121" s="98">
        <v>0</v>
      </c>
      <c r="U121" s="98">
        <v>765.98165346931364</v>
      </c>
      <c r="V121" s="98">
        <v>763.4329158774126</v>
      </c>
      <c r="W121" s="98">
        <v>813.47128412703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586.04677831943513</v>
      </c>
      <c r="D122" s="33">
        <v>573.04277310795715</v>
      </c>
      <c r="E122" s="33">
        <v>584.14033767872002</v>
      </c>
      <c r="F122" s="33">
        <v>574.02219520857875</v>
      </c>
      <c r="G122" s="33">
        <v>587.67078805843255</v>
      </c>
      <c r="H122" s="33">
        <v>695.70016547070475</v>
      </c>
      <c r="I122" s="33">
        <v>680.62514437664368</v>
      </c>
      <c r="J122" s="33">
        <v>666.04235826258139</v>
      </c>
      <c r="K122" s="33">
        <v>637.4532953135822</v>
      </c>
      <c r="L122" s="33">
        <v>672.70167577106292</v>
      </c>
      <c r="M122" s="33">
        <v>621.91704496516866</v>
      </c>
      <c r="N122" s="33">
        <v>599.21568237425186</v>
      </c>
      <c r="O122" s="33">
        <v>510.49015574964329</v>
      </c>
      <c r="P122" s="33">
        <v>587.11320919149625</v>
      </c>
      <c r="Q122" s="33">
        <v>569.75388453959533</v>
      </c>
      <c r="R122" s="33">
        <v>566.55825651030443</v>
      </c>
      <c r="S122" s="33">
        <v>569.19845984030576</v>
      </c>
      <c r="T122" s="33">
        <v>609.82081933147629</v>
      </c>
      <c r="U122" s="33">
        <v>570.03069211410809</v>
      </c>
      <c r="V122" s="33">
        <v>560.38818232374445</v>
      </c>
      <c r="W122" s="33">
        <v>564.07097877650199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0</v>
      </c>
      <c r="F129" s="98">
        <f>IF(RES_hhdet_in_fec!F129=0,0,RES_hhdet_in_fec!F129*1000*11630/RES_hhdet_in_new!F126)</f>
        <v>0</v>
      </c>
      <c r="G129" s="98">
        <f>IF(RES_hhdet_in_fec!G129=0,0,RES_hhdet_in_fec!G129*1000*11630/RES_hhdet_in_new!G126)</f>
        <v>0</v>
      </c>
      <c r="H129" s="98">
        <f>IF(RES_hhdet_in_fec!H129=0,0,RES_hhdet_in_fec!H129*1000*11630/RES_hhdet_in_new!H126)</f>
        <v>0</v>
      </c>
      <c r="I129" s="98">
        <f>IF(RES_hhdet_in_fec!I129=0,0,RES_hhdet_in_fec!I129*1000*11630/RES_hhdet_in_new!I126)</f>
        <v>0</v>
      </c>
      <c r="J129" s="98">
        <f>IF(RES_hhdet_in_fec!J129=0,0,RES_hhdet_in_fec!J129*1000*11630/RES_hhdet_in_new!J126)</f>
        <v>0</v>
      </c>
      <c r="K129" s="98">
        <f>IF(RES_hhdet_in_fec!K129=0,0,RES_hhdet_in_fec!K129*1000*11630/RES_hhdet_in_new!K126)</f>
        <v>0</v>
      </c>
      <c r="L129" s="98">
        <f>IF(RES_hhdet_in_fec!L129=0,0,RES_hhdet_in_fec!L129*1000*11630/RES_hhdet_in_new!L126)</f>
        <v>0</v>
      </c>
      <c r="M129" s="98">
        <f>IF(RES_hhdet_in_fec!M129=0,0,RES_hhdet_in_fec!M129*1000*11630/RES_hhdet_in_new!M126)</f>
        <v>0</v>
      </c>
      <c r="N129" s="98">
        <f>IF(RES_hhdet_in_fec!N129=0,0,RES_hhdet_in_fec!N129*1000*11630/RES_hhdet_in_new!N126)</f>
        <v>0</v>
      </c>
      <c r="O129" s="98">
        <f>IF(RES_hhdet_in_fec!O129=0,0,RES_hhdet_in_fec!O129*1000*11630/RES_hhdet_in_new!O126)</f>
        <v>0</v>
      </c>
      <c r="P129" s="98">
        <f>IF(RES_hhdet_in_fec!P129=0,0,RES_hhdet_in_fec!P129*1000*11630/RES_hhdet_in_new!P126)</f>
        <v>0</v>
      </c>
      <c r="Q129" s="98">
        <f>IF(RES_hhdet_in_fec!Q129=0,0,RES_hhdet_in_fec!Q129*1000*11630/RES_hhdet_in_new!Q126)</f>
        <v>0</v>
      </c>
      <c r="R129" s="98">
        <f>IF(RES_hhdet_in_fec!R129=0,0,RES_hhdet_in_fec!R129*1000*11630/RES_hhdet_in_new!R126)</f>
        <v>0</v>
      </c>
      <c r="S129" s="98">
        <f>IF(RES_hhdet_in_fec!S129=0,0,RES_hhdet_in_fec!S129*1000*11630/RES_hhdet_in_new!S126)</f>
        <v>0</v>
      </c>
      <c r="T129" s="98">
        <f>IF(RES_hhdet_in_fec!T129=0,0,RES_hhdet_in_fec!T129*1000*11630/RES_hhdet_in_new!T126)</f>
        <v>0</v>
      </c>
      <c r="U129" s="98">
        <f>IF(RES_hhdet_in_fec!U129=0,0,RES_hhdet_in_fec!U129*1000*11630/RES_hhdet_in_new!U126)</f>
        <v>0</v>
      </c>
      <c r="V129" s="98">
        <f>IF(RES_hhdet_in_fec!V129=0,0,RES_hhdet_in_fec!V129*1000*11630/RES_hhdet_in_new!V126)</f>
        <v>0</v>
      </c>
      <c r="W129" s="98">
        <f>IF(RES_hhdet_in_fec!W129=0,0,RES_hhdet_in_fec!W129*1000*11630/RES_hhdet_in_new!W126)</f>
        <v>0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4017.5461987378858</v>
      </c>
      <c r="D143" s="117">
        <f t="shared" si="49"/>
        <v>3735.689027934377</v>
      </c>
      <c r="E143" s="117">
        <f t="shared" si="49"/>
        <v>3860.1844579230633</v>
      </c>
      <c r="F143" s="117">
        <f t="shared" si="49"/>
        <v>3734.5757952779127</v>
      </c>
      <c r="G143" s="117">
        <f t="shared" si="49"/>
        <v>3773.9668828368531</v>
      </c>
      <c r="H143" s="117">
        <f t="shared" si="49"/>
        <v>3879.6292290791957</v>
      </c>
      <c r="I143" s="117">
        <f t="shared" si="49"/>
        <v>3581.156110827123</v>
      </c>
      <c r="J143" s="117">
        <f t="shared" si="49"/>
        <v>3329.0880960360646</v>
      </c>
      <c r="K143" s="117">
        <f t="shared" si="49"/>
        <v>3295.0209817535756</v>
      </c>
      <c r="L143" s="117">
        <f t="shared" si="49"/>
        <v>3524.5693875729048</v>
      </c>
      <c r="M143" s="117">
        <f t="shared" si="49"/>
        <v>3316.4813561459873</v>
      </c>
      <c r="N143" s="117">
        <f t="shared" si="49"/>
        <v>3076.4532458231715</v>
      </c>
      <c r="O143" s="117">
        <f t="shared" si="49"/>
        <v>2717.2589275716327</v>
      </c>
      <c r="P143" s="117">
        <f t="shared" si="49"/>
        <v>2588.8203048243436</v>
      </c>
      <c r="Q143" s="117">
        <f t="shared" si="49"/>
        <v>2455.3508694453085</v>
      </c>
      <c r="R143" s="117">
        <f t="shared" ref="R143:V143" si="50">R144+R146+R148+R157</f>
        <v>2581.9140124011233</v>
      </c>
      <c r="S143" s="117">
        <f t="shared" si="50"/>
        <v>2663.7780558824293</v>
      </c>
      <c r="T143" s="117">
        <f t="shared" si="50"/>
        <v>2713.4382001900012</v>
      </c>
      <c r="U143" s="117">
        <f t="shared" si="50"/>
        <v>2553.890659060598</v>
      </c>
      <c r="V143" s="117">
        <f t="shared" si="50"/>
        <v>2520.1509154242763</v>
      </c>
      <c r="W143" s="117">
        <f t="shared" ref="W143" si="51">W144+W146+W148+W157</f>
        <v>2619.0221427970182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2009.4377501675281</v>
      </c>
      <c r="D144" s="122">
        <f t="shared" si="52"/>
        <v>1772.1452820843376</v>
      </c>
      <c r="E144" s="122">
        <f t="shared" si="52"/>
        <v>1768.4351248759633</v>
      </c>
      <c r="F144" s="122">
        <f t="shared" si="52"/>
        <v>1731.6071453243069</v>
      </c>
      <c r="G144" s="122">
        <f t="shared" si="52"/>
        <v>1740.436945355485</v>
      </c>
      <c r="H144" s="122">
        <f t="shared" si="52"/>
        <v>1723.814283106726</v>
      </c>
      <c r="I144" s="122">
        <f t="shared" si="52"/>
        <v>1610.4353479594363</v>
      </c>
      <c r="J144" s="122">
        <f t="shared" si="52"/>
        <v>1389.1846868862758</v>
      </c>
      <c r="K144" s="122">
        <f t="shared" si="52"/>
        <v>1303.9568990169239</v>
      </c>
      <c r="L144" s="122">
        <f t="shared" si="52"/>
        <v>1429.0488935678011</v>
      </c>
      <c r="M144" s="122">
        <f t="shared" si="52"/>
        <v>1207.0891149154438</v>
      </c>
      <c r="N144" s="122">
        <f t="shared" si="52"/>
        <v>1085.7173004235449</v>
      </c>
      <c r="O144" s="122">
        <f t="shared" si="52"/>
        <v>928.66868266076995</v>
      </c>
      <c r="P144" s="122">
        <f t="shared" si="52"/>
        <v>842.50813259490678</v>
      </c>
      <c r="Q144" s="122">
        <f t="shared" si="52"/>
        <v>796.06796186584074</v>
      </c>
      <c r="R144" s="122">
        <f t="shared" si="52"/>
        <v>752.49528785989446</v>
      </c>
      <c r="S144" s="122">
        <f t="shared" si="52"/>
        <v>747.50354382351566</v>
      </c>
      <c r="T144" s="122">
        <f t="shared" si="52"/>
        <v>758.77087493476381</v>
      </c>
      <c r="U144" s="122">
        <f t="shared" si="52"/>
        <v>738.28922578255015</v>
      </c>
      <c r="V144" s="122">
        <f t="shared" si="52"/>
        <v>712.09933638177711</v>
      </c>
      <c r="W144" s="122">
        <f t="shared" si="52"/>
        <v>707.54458573746842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2009.4377501675281</v>
      </c>
      <c r="D145" s="98">
        <v>1772.1452820843376</v>
      </c>
      <c r="E145" s="98">
        <v>1768.4351248759633</v>
      </c>
      <c r="F145" s="98">
        <v>1731.6071453243069</v>
      </c>
      <c r="G145" s="98">
        <v>1740.436945355485</v>
      </c>
      <c r="H145" s="98">
        <v>1723.814283106726</v>
      </c>
      <c r="I145" s="98">
        <v>1610.4353479594363</v>
      </c>
      <c r="J145" s="98">
        <v>1389.1846868862758</v>
      </c>
      <c r="K145" s="98">
        <v>1303.9568990169239</v>
      </c>
      <c r="L145" s="98">
        <v>1429.0488935678011</v>
      </c>
      <c r="M145" s="98">
        <v>1207.0891149154438</v>
      </c>
      <c r="N145" s="98">
        <v>1085.7173004235449</v>
      </c>
      <c r="O145" s="98">
        <v>928.66868266076995</v>
      </c>
      <c r="P145" s="98">
        <v>842.50813259490678</v>
      </c>
      <c r="Q145" s="98">
        <v>796.06796186584074</v>
      </c>
      <c r="R145" s="98">
        <v>752.49528785989446</v>
      </c>
      <c r="S145" s="98">
        <v>747.50354382351566</v>
      </c>
      <c r="T145" s="98">
        <v>758.77087493476381</v>
      </c>
      <c r="U145" s="98">
        <v>738.28922578255015</v>
      </c>
      <c r="V145" s="98">
        <v>712.09933638177711</v>
      </c>
      <c r="W145" s="98">
        <v>707.54458573746842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175.35519907324007</v>
      </c>
      <c r="D146" s="122">
        <f t="shared" si="53"/>
        <v>143.71127487488104</v>
      </c>
      <c r="E146" s="122">
        <f t="shared" si="53"/>
        <v>308.63063310857206</v>
      </c>
      <c r="F146" s="122">
        <f t="shared" si="53"/>
        <v>240.42512334907153</v>
      </c>
      <c r="G146" s="122">
        <f t="shared" si="53"/>
        <v>258.86304854957086</v>
      </c>
      <c r="H146" s="122">
        <f t="shared" si="53"/>
        <v>278.86036673903612</v>
      </c>
      <c r="I146" s="122">
        <f t="shared" si="53"/>
        <v>164.89303784426394</v>
      </c>
      <c r="J146" s="122">
        <f t="shared" si="53"/>
        <v>179.15240035533748</v>
      </c>
      <c r="K146" s="122">
        <f t="shared" si="53"/>
        <v>258.37841490996237</v>
      </c>
      <c r="L146" s="122">
        <f t="shared" si="53"/>
        <v>242.50264703926035</v>
      </c>
      <c r="M146" s="122">
        <f t="shared" si="53"/>
        <v>241.24877779615335</v>
      </c>
      <c r="N146" s="122">
        <f t="shared" si="53"/>
        <v>227.7898256308988</v>
      </c>
      <c r="O146" s="122">
        <f t="shared" si="53"/>
        <v>133.69170804788715</v>
      </c>
      <c r="P146" s="122">
        <f t="shared" si="53"/>
        <v>40.291287628561562</v>
      </c>
      <c r="Q146" s="122">
        <f t="shared" si="53"/>
        <v>45.317159955662476</v>
      </c>
      <c r="R146" s="122">
        <f t="shared" si="53"/>
        <v>182.56592848437043</v>
      </c>
      <c r="S146" s="122">
        <f t="shared" si="53"/>
        <v>218.07685521284455</v>
      </c>
      <c r="T146" s="122">
        <f t="shared" si="53"/>
        <v>208.46697489737707</v>
      </c>
      <c r="U146" s="122">
        <f t="shared" si="53"/>
        <v>151.51960151094369</v>
      </c>
      <c r="V146" s="122">
        <f t="shared" si="53"/>
        <v>162.51865574098022</v>
      </c>
      <c r="W146" s="122">
        <f t="shared" si="53"/>
        <v>189.92304452899296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175.35519907324007</v>
      </c>
      <c r="D147" s="98">
        <f>IF(RES_hhdet_in_fec!D147=0,0,RES_hhdet_in_fec!D147*1000*11630/RES_hhdet_in_new!D145)</f>
        <v>143.71127487488104</v>
      </c>
      <c r="E147" s="98">
        <f>IF(RES_hhdet_in_fec!E147=0,0,RES_hhdet_in_fec!E147*1000*11630/RES_hhdet_in_new!E145)</f>
        <v>308.63063310857206</v>
      </c>
      <c r="F147" s="98">
        <f>IF(RES_hhdet_in_fec!F147=0,0,RES_hhdet_in_fec!F147*1000*11630/RES_hhdet_in_new!F145)</f>
        <v>240.42512334907153</v>
      </c>
      <c r="G147" s="98">
        <f>IF(RES_hhdet_in_fec!G147=0,0,RES_hhdet_in_fec!G147*1000*11630/RES_hhdet_in_new!G145)</f>
        <v>258.86304854957086</v>
      </c>
      <c r="H147" s="98">
        <f>IF(RES_hhdet_in_fec!H147=0,0,RES_hhdet_in_fec!H147*1000*11630/RES_hhdet_in_new!H145)</f>
        <v>278.86036673903612</v>
      </c>
      <c r="I147" s="98">
        <f>IF(RES_hhdet_in_fec!I147=0,0,RES_hhdet_in_fec!I147*1000*11630/RES_hhdet_in_new!I145)</f>
        <v>164.89303784426394</v>
      </c>
      <c r="J147" s="98">
        <f>IF(RES_hhdet_in_fec!J147=0,0,RES_hhdet_in_fec!J147*1000*11630/RES_hhdet_in_new!J145)</f>
        <v>179.15240035533748</v>
      </c>
      <c r="K147" s="98">
        <f>IF(RES_hhdet_in_fec!K147=0,0,RES_hhdet_in_fec!K147*1000*11630/RES_hhdet_in_new!K145)</f>
        <v>258.37841490996237</v>
      </c>
      <c r="L147" s="98">
        <f>IF(RES_hhdet_in_fec!L147=0,0,RES_hhdet_in_fec!L147*1000*11630/RES_hhdet_in_new!L145)</f>
        <v>242.50264703926035</v>
      </c>
      <c r="M147" s="98">
        <f>IF(RES_hhdet_in_fec!M147=0,0,RES_hhdet_in_fec!M147*1000*11630/RES_hhdet_in_new!M145)</f>
        <v>241.24877779615335</v>
      </c>
      <c r="N147" s="98">
        <f>IF(RES_hhdet_in_fec!N147=0,0,RES_hhdet_in_fec!N147*1000*11630/RES_hhdet_in_new!N145)</f>
        <v>227.7898256308988</v>
      </c>
      <c r="O147" s="98">
        <f>IF(RES_hhdet_in_fec!O147=0,0,RES_hhdet_in_fec!O147*1000*11630/RES_hhdet_in_new!O145)</f>
        <v>133.69170804788715</v>
      </c>
      <c r="P147" s="98">
        <f>IF(RES_hhdet_in_fec!P147=0,0,RES_hhdet_in_fec!P147*1000*11630/RES_hhdet_in_new!P145)</f>
        <v>40.291287628561562</v>
      </c>
      <c r="Q147" s="98">
        <f>IF(RES_hhdet_in_fec!Q147=0,0,RES_hhdet_in_fec!Q147*1000*11630/RES_hhdet_in_new!Q145)</f>
        <v>45.317159955662476</v>
      </c>
      <c r="R147" s="98">
        <f>IF(RES_hhdet_in_fec!R147=0,0,RES_hhdet_in_fec!R147*1000*11630/RES_hhdet_in_new!R145)</f>
        <v>182.56592848437043</v>
      </c>
      <c r="S147" s="98">
        <f>IF(RES_hhdet_in_fec!S147=0,0,RES_hhdet_in_fec!S147*1000*11630/RES_hhdet_in_new!S145)</f>
        <v>218.07685521284455</v>
      </c>
      <c r="T147" s="98">
        <f>IF(RES_hhdet_in_fec!T147=0,0,RES_hhdet_in_fec!T147*1000*11630/RES_hhdet_in_new!T145)</f>
        <v>208.46697489737707</v>
      </c>
      <c r="U147" s="98">
        <f>IF(RES_hhdet_in_fec!U147=0,0,RES_hhdet_in_fec!U147*1000*11630/RES_hhdet_in_new!U145)</f>
        <v>151.51960151094369</v>
      </c>
      <c r="V147" s="98">
        <f>IF(RES_hhdet_in_fec!V147=0,0,RES_hhdet_in_fec!V147*1000*11630/RES_hhdet_in_new!V145)</f>
        <v>162.51865574098022</v>
      </c>
      <c r="W147" s="98">
        <f>IF(RES_hhdet_in_fec!W147=0,0,RES_hhdet_in_fec!W147*1000*11630/RES_hhdet_in_new!W145)</f>
        <v>189.92304452899296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1219.4269973190203</v>
      </c>
      <c r="D148" s="122">
        <v>1200.431768560748</v>
      </c>
      <c r="E148" s="122">
        <v>1153.2757677637765</v>
      </c>
      <c r="F148" s="122">
        <v>1135.0373596040558</v>
      </c>
      <c r="G148" s="122">
        <v>1136.7777865801943</v>
      </c>
      <c r="H148" s="122">
        <v>1154.1228373641593</v>
      </c>
      <c r="I148" s="122">
        <v>1087.6237063187143</v>
      </c>
      <c r="J148" s="122">
        <v>1053.1539680700359</v>
      </c>
      <c r="K148" s="122">
        <v>1044.240853465627</v>
      </c>
      <c r="L148" s="122">
        <v>1135.8529463323534</v>
      </c>
      <c r="M148" s="122">
        <v>1197.1975155152115</v>
      </c>
      <c r="N148" s="122">
        <v>1121.1962076039804</v>
      </c>
      <c r="O148" s="122">
        <v>1091.4934579397072</v>
      </c>
      <c r="P148" s="122">
        <v>1082.0001828091188</v>
      </c>
      <c r="Q148" s="122">
        <v>1007.608036778995</v>
      </c>
      <c r="R148" s="122">
        <v>1033.1682012733459</v>
      </c>
      <c r="S148" s="122">
        <v>1074.7631176534569</v>
      </c>
      <c r="T148" s="122">
        <v>1090.3366459892645</v>
      </c>
      <c r="U148" s="122">
        <v>1063.4272220101079</v>
      </c>
      <c r="V148" s="122">
        <v>1056.5317669359119</v>
      </c>
      <c r="W148" s="122">
        <v>1109.0366669730463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1255.3790176353398</v>
      </c>
      <c r="D149" s="98">
        <v>1256.7677510740129</v>
      </c>
      <c r="E149" s="98">
        <v>1197.2636025185886</v>
      </c>
      <c r="F149" s="98">
        <v>1203.3059763144727</v>
      </c>
      <c r="G149" s="98">
        <v>1260.6729613886737</v>
      </c>
      <c r="H149" s="98">
        <v>1224.0071915148101</v>
      </c>
      <c r="I149" s="98">
        <v>1242.9001092413287</v>
      </c>
      <c r="J149" s="98">
        <v>1249.884511532608</v>
      </c>
      <c r="K149" s="98">
        <v>1219.5366312913</v>
      </c>
      <c r="L149" s="98">
        <v>1260.933325539602</v>
      </c>
      <c r="M149" s="98">
        <v>1262.8827350317415</v>
      </c>
      <c r="N149" s="98">
        <v>1226.1522357292581</v>
      </c>
      <c r="O149" s="98">
        <v>1230.194990697524</v>
      </c>
      <c r="P149" s="98">
        <v>1183.0557656833323</v>
      </c>
      <c r="Q149" s="98">
        <v>1113.6298175483714</v>
      </c>
      <c r="R149" s="98">
        <v>1131.671588652848</v>
      </c>
      <c r="S149" s="98">
        <v>1161.9446868558985</v>
      </c>
      <c r="T149" s="98">
        <v>1149.1763626486586</v>
      </c>
      <c r="U149" s="98">
        <v>1081.4799513787004</v>
      </c>
      <c r="V149" s="98">
        <v>1080.8228950341527</v>
      </c>
      <c r="W149" s="98">
        <v>1171.2298726220749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750.6924423376538</v>
      </c>
      <c r="E150" s="98">
        <v>700.50123649197087</v>
      </c>
      <c r="F150" s="98">
        <v>716.90157562960121</v>
      </c>
      <c r="G150" s="98">
        <v>754.05915956863805</v>
      </c>
      <c r="H150" s="98">
        <v>748.81656833499221</v>
      </c>
      <c r="I150" s="98">
        <v>756.40544087558681</v>
      </c>
      <c r="J150" s="98">
        <v>763.14491325687197</v>
      </c>
      <c r="K150" s="98">
        <v>747.66689854339074</v>
      </c>
      <c r="L150" s="98">
        <v>777.51816342652796</v>
      </c>
      <c r="M150" s="98">
        <v>0</v>
      </c>
      <c r="N150" s="98">
        <v>789.13115376680264</v>
      </c>
      <c r="O150" s="98">
        <v>811.87306242972045</v>
      </c>
      <c r="P150" s="98">
        <v>833.96011635652883</v>
      </c>
      <c r="Q150" s="98">
        <v>794.20893132326194</v>
      </c>
      <c r="R150" s="98">
        <v>833.02330614930111</v>
      </c>
      <c r="S150" s="98">
        <v>884.20928572144362</v>
      </c>
      <c r="T150" s="98">
        <v>895.05584819619276</v>
      </c>
      <c r="U150" s="98">
        <v>860.00818154237732</v>
      </c>
      <c r="V150" s="98">
        <v>866.2898104437171</v>
      </c>
      <c r="W150" s="98">
        <v>942.29716048585635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115.01709018454503</v>
      </c>
      <c r="E151" s="101">
        <v>70.69329273397679</v>
      </c>
      <c r="F151" s="101">
        <v>94.466211463541413</v>
      </c>
      <c r="G151" s="101">
        <v>99.056269411950211</v>
      </c>
      <c r="H151" s="101">
        <v>127.62204633896465</v>
      </c>
      <c r="I151" s="101">
        <v>111.14668752806675</v>
      </c>
      <c r="J151" s="101">
        <v>106.56081124586875</v>
      </c>
      <c r="K151" s="101">
        <v>99.586968650089133</v>
      </c>
      <c r="L151" s="101">
        <v>99.788574835286639</v>
      </c>
      <c r="M151" s="101">
        <v>0</v>
      </c>
      <c r="N151" s="101">
        <v>98.34304772665709</v>
      </c>
      <c r="O151" s="101">
        <v>69.461818416492051</v>
      </c>
      <c r="P151" s="101">
        <v>116.47990578984798</v>
      </c>
      <c r="Q151" s="101">
        <v>37.994042837509376</v>
      </c>
      <c r="R151" s="101">
        <v>51.440445935005052</v>
      </c>
      <c r="S151" s="101">
        <v>81.126669331068285</v>
      </c>
      <c r="T151" s="101">
        <v>89.158659462010831</v>
      </c>
      <c r="U151" s="101">
        <v>100.97791492851867</v>
      </c>
      <c r="V151" s="101">
        <v>83.728758458595294</v>
      </c>
      <c r="W151" s="101">
        <v>78.045403697444044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635.67535215310886</v>
      </c>
      <c r="E152" s="104">
        <v>629.80794375799417</v>
      </c>
      <c r="F152" s="104">
        <v>622.43536416605968</v>
      </c>
      <c r="G152" s="104">
        <v>655.00289015668773</v>
      </c>
      <c r="H152" s="104">
        <v>621.19452199602745</v>
      </c>
      <c r="I152" s="104">
        <v>645.25875334752004</v>
      </c>
      <c r="J152" s="104">
        <v>656.58410201100321</v>
      </c>
      <c r="K152" s="104">
        <v>648.07992989330171</v>
      </c>
      <c r="L152" s="104">
        <v>677.7295885912414</v>
      </c>
      <c r="M152" s="104">
        <v>0</v>
      </c>
      <c r="N152" s="104">
        <v>690.78810604014552</v>
      </c>
      <c r="O152" s="104">
        <v>742.41124401322838</v>
      </c>
      <c r="P152" s="104">
        <v>717.48021056668085</v>
      </c>
      <c r="Q152" s="104">
        <v>756.21488848575268</v>
      </c>
      <c r="R152" s="104">
        <v>781.58286021429592</v>
      </c>
      <c r="S152" s="104">
        <v>803.08261639037516</v>
      </c>
      <c r="T152" s="104">
        <v>805.89718873418178</v>
      </c>
      <c r="U152" s="104">
        <v>759.03026661385877</v>
      </c>
      <c r="V152" s="104">
        <v>782.56105198512171</v>
      </c>
      <c r="W152" s="104">
        <v>864.25175678841254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1211.6992163900002</v>
      </c>
      <c r="D153" s="101">
        <v>1119.0912863649137</v>
      </c>
      <c r="E153" s="101">
        <v>1040.8492128158632</v>
      </c>
      <c r="F153" s="101">
        <v>1048.416421753022</v>
      </c>
      <c r="G153" s="101">
        <v>1077.9091216654595</v>
      </c>
      <c r="H153" s="101">
        <v>1151.8996947361204</v>
      </c>
      <c r="I153" s="101">
        <v>1135.7981480207332</v>
      </c>
      <c r="J153" s="101">
        <v>1126.3666437659294</v>
      </c>
      <c r="K153" s="101">
        <v>1088.9863651997105</v>
      </c>
      <c r="L153" s="101">
        <v>1147.0937620249722</v>
      </c>
      <c r="M153" s="101">
        <v>1193.2402416971686</v>
      </c>
      <c r="N153" s="101">
        <v>1157.9774778709118</v>
      </c>
      <c r="O153" s="101">
        <v>1123.3292609425525</v>
      </c>
      <c r="P153" s="101">
        <v>1160.3511756568512</v>
      </c>
      <c r="Q153" s="101">
        <v>1075.7857323785206</v>
      </c>
      <c r="R153" s="101">
        <v>1110.2812428108373</v>
      </c>
      <c r="S153" s="101">
        <v>1152.5027184527191</v>
      </c>
      <c r="T153" s="101">
        <v>1166.9128309481548</v>
      </c>
      <c r="U153" s="101">
        <v>1173.4230240558973</v>
      </c>
      <c r="V153" s="101">
        <v>1165.8289597505131</v>
      </c>
      <c r="W153" s="101">
        <v>1188.2094818996611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853.58287945326754</v>
      </c>
      <c r="D154" s="104">
        <v>736.87192677393034</v>
      </c>
      <c r="E154" s="104">
        <v>674.09754478610807</v>
      </c>
      <c r="F154" s="104">
        <v>688.63763823898614</v>
      </c>
      <c r="G154" s="104">
        <v>709.63733173774369</v>
      </c>
      <c r="H154" s="104">
        <v>771.94308925078712</v>
      </c>
      <c r="I154" s="104">
        <v>757.33242309975856</v>
      </c>
      <c r="J154" s="104">
        <v>752.27861280753609</v>
      </c>
      <c r="K154" s="104">
        <v>728.34116279133207</v>
      </c>
      <c r="L154" s="104">
        <v>768.86766158222747</v>
      </c>
      <c r="M154" s="104">
        <v>818.00291951932491</v>
      </c>
      <c r="N154" s="104">
        <v>789.56828801217137</v>
      </c>
      <c r="O154" s="104">
        <v>769.19841741720381</v>
      </c>
      <c r="P154" s="104">
        <v>831.41056884783052</v>
      </c>
      <c r="Q154" s="104">
        <v>765.65934006805128</v>
      </c>
      <c r="R154" s="104">
        <v>808.69597739807602</v>
      </c>
      <c r="S154" s="104">
        <v>861.28084805801905</v>
      </c>
      <c r="T154" s="104">
        <v>883.81696597324969</v>
      </c>
      <c r="U154" s="104">
        <v>902.16519806148995</v>
      </c>
      <c r="V154" s="104">
        <v>899.67214730812145</v>
      </c>
      <c r="W154" s="104">
        <v>920.85442943122655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262.81641346300398</v>
      </c>
      <c r="D155" s="98">
        <v>102.28750002992892</v>
      </c>
      <c r="E155" s="98">
        <v>60.123732990775537</v>
      </c>
      <c r="F155" s="98">
        <v>81.711662886594951</v>
      </c>
      <c r="G155" s="98">
        <v>83.874827287125385</v>
      </c>
      <c r="H155" s="98">
        <v>121.077231184664</v>
      </c>
      <c r="I155" s="98">
        <v>101.86081980327658</v>
      </c>
      <c r="J155" s="98">
        <v>95.86916983101473</v>
      </c>
      <c r="K155" s="98">
        <v>88.115431575123637</v>
      </c>
      <c r="L155" s="98">
        <v>90.119259760155529</v>
      </c>
      <c r="M155" s="98">
        <v>132.55087736931389</v>
      </c>
      <c r="N155" s="98">
        <v>92.798244253795446</v>
      </c>
      <c r="O155" s="98">
        <v>60.151335991477104</v>
      </c>
      <c r="P155" s="98">
        <v>115.15128475009641</v>
      </c>
      <c r="Q155" s="98">
        <v>31.306020365063205</v>
      </c>
      <c r="R155" s="98">
        <v>45.351039370657055</v>
      </c>
      <c r="S155" s="98">
        <v>78.998702024387555</v>
      </c>
      <c r="T155" s="98">
        <v>89.913589069774261</v>
      </c>
      <c r="U155" s="98">
        <v>112.58354174595971</v>
      </c>
      <c r="V155" s="98">
        <v>92.208858646944307</v>
      </c>
      <c r="W155" s="98">
        <v>76.326923611647857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590.76646599026344</v>
      </c>
      <c r="D156" s="98">
        <v>634.58442674400146</v>
      </c>
      <c r="E156" s="98">
        <v>613.97381179533249</v>
      </c>
      <c r="F156" s="98">
        <v>606.92597535239111</v>
      </c>
      <c r="G156" s="98">
        <v>625.76250445061828</v>
      </c>
      <c r="H156" s="98">
        <v>650.865858066123</v>
      </c>
      <c r="I156" s="98">
        <v>655.47160329648193</v>
      </c>
      <c r="J156" s="98">
        <v>656.40944297652129</v>
      </c>
      <c r="K156" s="98">
        <v>640.22573121620837</v>
      </c>
      <c r="L156" s="98">
        <v>678.74840182207197</v>
      </c>
      <c r="M156" s="98">
        <v>685.45204215001104</v>
      </c>
      <c r="N156" s="98">
        <v>696.770043758376</v>
      </c>
      <c r="O156" s="98">
        <v>709.04708142572679</v>
      </c>
      <c r="P156" s="98">
        <v>716.25928409773417</v>
      </c>
      <c r="Q156" s="98">
        <v>734.35331970298807</v>
      </c>
      <c r="R156" s="98">
        <v>763.34493802741883</v>
      </c>
      <c r="S156" s="98">
        <v>782.28214603363153</v>
      </c>
      <c r="T156" s="98">
        <v>793.90337690347553</v>
      </c>
      <c r="U156" s="98">
        <v>789.58165631553015</v>
      </c>
      <c r="V156" s="98">
        <v>807.4632886611771</v>
      </c>
      <c r="W156" s="98">
        <v>844.52750581957889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613.32625217809755</v>
      </c>
      <c r="D157" s="122">
        <v>619.40070241441026</v>
      </c>
      <c r="E157" s="122">
        <v>629.84293217475124</v>
      </c>
      <c r="F157" s="122">
        <v>627.50616700047829</v>
      </c>
      <c r="G157" s="122">
        <v>637.88910235160233</v>
      </c>
      <c r="H157" s="122">
        <v>722.83174186927465</v>
      </c>
      <c r="I157" s="122">
        <v>718.20401870470823</v>
      </c>
      <c r="J157" s="122">
        <v>707.59704072441559</v>
      </c>
      <c r="K157" s="122">
        <v>688.44481436106207</v>
      </c>
      <c r="L157" s="122">
        <v>717.16490063349033</v>
      </c>
      <c r="M157" s="122">
        <v>670.94594791917882</v>
      </c>
      <c r="N157" s="122">
        <v>641.74991216474746</v>
      </c>
      <c r="O157" s="122">
        <v>563.40507892326843</v>
      </c>
      <c r="P157" s="122">
        <v>624.02070179175632</v>
      </c>
      <c r="Q157" s="122">
        <v>606.3577108448103</v>
      </c>
      <c r="R157" s="122">
        <v>613.68459478351235</v>
      </c>
      <c r="S157" s="122">
        <v>623.43453919261231</v>
      </c>
      <c r="T157" s="122">
        <v>655.86370436859556</v>
      </c>
      <c r="U157" s="122">
        <v>600.65460975699625</v>
      </c>
      <c r="V157" s="122">
        <v>589.00115636560713</v>
      </c>
      <c r="W157" s="122">
        <v>612.51784555751078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712.03438898197226</v>
      </c>
      <c r="D158" s="98">
        <v>733.95958004183092</v>
      </c>
      <c r="E158" s="98">
        <v>748.09720277679958</v>
      </c>
      <c r="F158" s="98">
        <v>768.04902975858386</v>
      </c>
      <c r="G158" s="98">
        <v>797.40920104986822</v>
      </c>
      <c r="H158" s="98">
        <v>827.35315484291857</v>
      </c>
      <c r="I158" s="98">
        <v>859.09105550058712</v>
      </c>
      <c r="J158" s="98">
        <v>867.05252752554088</v>
      </c>
      <c r="K158" s="98">
        <v>848.06906898126317</v>
      </c>
      <c r="L158" s="98">
        <v>840.87315930813645</v>
      </c>
      <c r="M158" s="98">
        <v>799.37494491415703</v>
      </c>
      <c r="N158" s="98">
        <v>773.32098865995761</v>
      </c>
      <c r="O158" s="98">
        <v>753.93773239932398</v>
      </c>
      <c r="P158" s="98">
        <v>752.07902918496552</v>
      </c>
      <c r="Q158" s="98">
        <v>764.57344503991828</v>
      </c>
      <c r="R158" s="98">
        <v>783.81363987043869</v>
      </c>
      <c r="S158" s="98">
        <v>810.26058485034321</v>
      </c>
      <c r="T158" s="98">
        <v>855.03070013367289</v>
      </c>
      <c r="U158" s="98">
        <v>765.98165346931376</v>
      </c>
      <c r="V158" s="98">
        <v>763.43291587741237</v>
      </c>
      <c r="W158" s="98">
        <v>813.47128412702989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586.04677831943502</v>
      </c>
      <c r="D159" s="33">
        <v>573.04277310795726</v>
      </c>
      <c r="E159" s="33">
        <v>584.1403376787199</v>
      </c>
      <c r="F159" s="33">
        <v>574.02219520857875</v>
      </c>
      <c r="G159" s="33">
        <v>587.67078805843244</v>
      </c>
      <c r="H159" s="33">
        <v>695.70016547070486</v>
      </c>
      <c r="I159" s="33">
        <v>680.62514437664356</v>
      </c>
      <c r="J159" s="33">
        <v>666.04235826258139</v>
      </c>
      <c r="K159" s="33">
        <v>637.4532953135822</v>
      </c>
      <c r="L159" s="33">
        <v>672.70167577106304</v>
      </c>
      <c r="M159" s="33">
        <v>621.91704496516866</v>
      </c>
      <c r="N159" s="33">
        <v>599.21568237425186</v>
      </c>
      <c r="O159" s="33">
        <v>510.49015574964324</v>
      </c>
      <c r="P159" s="33">
        <v>587.11320919149625</v>
      </c>
      <c r="Q159" s="33">
        <v>569.75388453959533</v>
      </c>
      <c r="R159" s="33">
        <v>566.55825651030443</v>
      </c>
      <c r="S159" s="33">
        <v>569.19845984030599</v>
      </c>
      <c r="T159" s="33">
        <v>609.8208193314764</v>
      </c>
      <c r="U159" s="33">
        <v>570.03069211410809</v>
      </c>
      <c r="V159" s="33">
        <v>560.38818232374433</v>
      </c>
      <c r="W159" s="33">
        <v>564.07097877650199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6564.513630387105</v>
      </c>
      <c r="D161" s="117">
        <f t="shared" si="54"/>
        <v>6134.3016453123892</v>
      </c>
      <c r="E161" s="117">
        <f t="shared" si="54"/>
        <v>6350.0596252086907</v>
      </c>
      <c r="F161" s="117">
        <f t="shared" si="54"/>
        <v>6483.1834163847634</v>
      </c>
      <c r="G161" s="117">
        <f t="shared" si="54"/>
        <v>6736.9535606874915</v>
      </c>
      <c r="H161" s="117">
        <f t="shared" si="54"/>
        <v>7487.914622310188</v>
      </c>
      <c r="I161" s="117">
        <f t="shared" si="54"/>
        <v>7050.3452066429036</v>
      </c>
      <c r="J161" s="117">
        <f t="shared" si="54"/>
        <v>6523.5957797062492</v>
      </c>
      <c r="K161" s="117">
        <f t="shared" si="54"/>
        <v>6310.4801980283528</v>
      </c>
      <c r="L161" s="117">
        <f t="shared" si="54"/>
        <v>7632.8124481222421</v>
      </c>
      <c r="M161" s="117">
        <f t="shared" si="54"/>
        <v>7546.7302653645911</v>
      </c>
      <c r="N161" s="117">
        <f t="shared" si="54"/>
        <v>6895.7700079346814</v>
      </c>
      <c r="O161" s="117">
        <f t="shared" si="54"/>
        <v>0</v>
      </c>
      <c r="P161" s="117">
        <f t="shared" si="54"/>
        <v>6003.9692731780051</v>
      </c>
      <c r="Q161" s="117">
        <f t="shared" si="54"/>
        <v>4526.2169679168146</v>
      </c>
      <c r="R161" s="117">
        <f t="shared" ref="R161:V161" si="55">R162+R164+R166+R175</f>
        <v>4458.1213453554328</v>
      </c>
      <c r="S161" s="117">
        <f t="shared" si="55"/>
        <v>4999.11951486625</v>
      </c>
      <c r="T161" s="117">
        <f t="shared" si="55"/>
        <v>6125.0168722971857</v>
      </c>
      <c r="U161" s="117">
        <f t="shared" si="55"/>
        <v>5488.3208583125124</v>
      </c>
      <c r="V161" s="117">
        <f t="shared" si="55"/>
        <v>5213.5720187364514</v>
      </c>
      <c r="W161" s="117">
        <f t="shared" ref="W161" si="56">W162+W164+W166+W175</f>
        <v>4621.0677655921527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4556.4028245182062</v>
      </c>
      <c r="D162" s="122">
        <f t="shared" si="57"/>
        <v>4170.7451756603677</v>
      </c>
      <c r="E162" s="122">
        <f t="shared" si="57"/>
        <v>4258.6663385200309</v>
      </c>
      <c r="F162" s="122">
        <f t="shared" si="57"/>
        <v>4480.6764871632604</v>
      </c>
      <c r="G162" s="122">
        <f t="shared" si="57"/>
        <v>4704.9729123765719</v>
      </c>
      <c r="H162" s="122">
        <f t="shared" si="57"/>
        <v>5363.5568996595239</v>
      </c>
      <c r="I162" s="122">
        <f t="shared" si="57"/>
        <v>5080.4289898167954</v>
      </c>
      <c r="J162" s="122">
        <f t="shared" si="57"/>
        <v>4583.8016855370033</v>
      </c>
      <c r="K162" s="122">
        <f t="shared" si="57"/>
        <v>4319.5571787034296</v>
      </c>
      <c r="L162" s="122">
        <f t="shared" si="57"/>
        <v>5538.3069308225558</v>
      </c>
      <c r="M162" s="122">
        <f t="shared" si="57"/>
        <v>5440.5189077407558</v>
      </c>
      <c r="N162" s="122">
        <f t="shared" si="57"/>
        <v>4910.7642006192491</v>
      </c>
      <c r="O162" s="122">
        <f t="shared" si="57"/>
        <v>0</v>
      </c>
      <c r="P162" s="122">
        <f t="shared" si="57"/>
        <v>4233.8002983031765</v>
      </c>
      <c r="Q162" s="122">
        <f t="shared" si="57"/>
        <v>2880.6773509986983</v>
      </c>
      <c r="R162" s="122">
        <f t="shared" si="57"/>
        <v>2711.4943955064628</v>
      </c>
      <c r="S162" s="122">
        <f t="shared" si="57"/>
        <v>3179.3674669390534</v>
      </c>
      <c r="T162" s="122">
        <f t="shared" si="57"/>
        <v>4227.0601506968533</v>
      </c>
      <c r="U162" s="122">
        <f t="shared" si="57"/>
        <v>3738.7010371901997</v>
      </c>
      <c r="V162" s="122">
        <f t="shared" si="57"/>
        <v>3475.277376387869</v>
      </c>
      <c r="W162" s="122">
        <f t="shared" si="57"/>
        <v>2787.6953515195801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4556.4028245182062</v>
      </c>
      <c r="D163" s="33">
        <v>4170.7451756603677</v>
      </c>
      <c r="E163" s="33">
        <v>4258.6663385200309</v>
      </c>
      <c r="F163" s="33">
        <v>4480.6764871632604</v>
      </c>
      <c r="G163" s="33">
        <v>4704.9729123765719</v>
      </c>
      <c r="H163" s="33">
        <v>5363.5568996595239</v>
      </c>
      <c r="I163" s="33">
        <v>5080.4289898167954</v>
      </c>
      <c r="J163" s="33">
        <v>4583.8016855370033</v>
      </c>
      <c r="K163" s="33">
        <v>4319.5571787034296</v>
      </c>
      <c r="L163" s="33">
        <v>5538.3069308225558</v>
      </c>
      <c r="M163" s="33">
        <v>5440.5189077407558</v>
      </c>
      <c r="N163" s="33">
        <v>4910.7642006192491</v>
      </c>
      <c r="O163" s="33">
        <v>0</v>
      </c>
      <c r="P163" s="33">
        <v>4233.8002983031765</v>
      </c>
      <c r="Q163" s="33">
        <v>2880.6773509986983</v>
      </c>
      <c r="R163" s="33">
        <v>2711.4943955064628</v>
      </c>
      <c r="S163" s="33">
        <v>3179.3674669390534</v>
      </c>
      <c r="T163" s="33">
        <v>4227.0601506968533</v>
      </c>
      <c r="U163" s="33">
        <v>3738.7010371901997</v>
      </c>
      <c r="V163" s="33">
        <v>3475.277376387869</v>
      </c>
      <c r="W163" s="33">
        <v>2787.6953515195801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175.34743519859884</v>
      </c>
      <c r="D164" s="122">
        <f t="shared" si="58"/>
        <v>143.71886565724958</v>
      </c>
      <c r="E164" s="122">
        <f t="shared" si="58"/>
        <v>308.27199899036407</v>
      </c>
      <c r="F164" s="122">
        <f t="shared" si="58"/>
        <v>239.96360058049237</v>
      </c>
      <c r="G164" s="122">
        <f t="shared" si="58"/>
        <v>257.30693750951872</v>
      </c>
      <c r="H164" s="122">
        <f t="shared" si="58"/>
        <v>247.39727005629595</v>
      </c>
      <c r="I164" s="122">
        <f t="shared" si="58"/>
        <v>164.09197108804233</v>
      </c>
      <c r="J164" s="122">
        <f t="shared" si="58"/>
        <v>179.02072916601236</v>
      </c>
      <c r="K164" s="122">
        <f t="shared" si="58"/>
        <v>258.22379134295716</v>
      </c>
      <c r="L164" s="122">
        <f t="shared" si="58"/>
        <v>241.46605867169029</v>
      </c>
      <c r="M164" s="122">
        <f t="shared" si="58"/>
        <v>238.08314110620688</v>
      </c>
      <c r="N164" s="122">
        <f t="shared" si="58"/>
        <v>222.06362741268197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99.778462977286395</v>
      </c>
      <c r="S164" s="122">
        <f t="shared" si="58"/>
        <v>121.5599924992041</v>
      </c>
      <c r="T164" s="122">
        <f t="shared" si="58"/>
        <v>151.75941456691825</v>
      </c>
      <c r="U164" s="122">
        <f t="shared" si="58"/>
        <v>85.535520460278136</v>
      </c>
      <c r="V164" s="122">
        <f t="shared" si="58"/>
        <v>92.766987250575013</v>
      </c>
      <c r="W164" s="122">
        <f t="shared" si="58"/>
        <v>111.81009536306712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175.34743519859884</v>
      </c>
      <c r="D165" s="98">
        <f>IF(RES_hhdet_in_fec!D165=0,0,RES_hhdet_in_fec!D165*1000*11630/RES_hhdet_in_new!D163)</f>
        <v>143.71886565724958</v>
      </c>
      <c r="E165" s="98">
        <f>IF(RES_hhdet_in_fec!E165=0,0,RES_hhdet_in_fec!E165*1000*11630/RES_hhdet_in_new!E163)</f>
        <v>308.27199899036407</v>
      </c>
      <c r="F165" s="98">
        <f>IF(RES_hhdet_in_fec!F165=0,0,RES_hhdet_in_fec!F165*1000*11630/RES_hhdet_in_new!F163)</f>
        <v>239.96360058049237</v>
      </c>
      <c r="G165" s="98">
        <f>IF(RES_hhdet_in_fec!G165=0,0,RES_hhdet_in_fec!G165*1000*11630/RES_hhdet_in_new!G163)</f>
        <v>257.30693750951872</v>
      </c>
      <c r="H165" s="98">
        <f>IF(RES_hhdet_in_fec!H165=0,0,RES_hhdet_in_fec!H165*1000*11630/RES_hhdet_in_new!H163)</f>
        <v>247.39727005629595</v>
      </c>
      <c r="I165" s="98">
        <f>IF(RES_hhdet_in_fec!I165=0,0,RES_hhdet_in_fec!I165*1000*11630/RES_hhdet_in_new!I163)</f>
        <v>164.09197108804233</v>
      </c>
      <c r="J165" s="98">
        <f>IF(RES_hhdet_in_fec!J165=0,0,RES_hhdet_in_fec!J165*1000*11630/RES_hhdet_in_new!J163)</f>
        <v>179.02072916601236</v>
      </c>
      <c r="K165" s="98">
        <f>IF(RES_hhdet_in_fec!K165=0,0,RES_hhdet_in_fec!K165*1000*11630/RES_hhdet_in_new!K163)</f>
        <v>258.22379134295716</v>
      </c>
      <c r="L165" s="98">
        <f>IF(RES_hhdet_in_fec!L165=0,0,RES_hhdet_in_fec!L165*1000*11630/RES_hhdet_in_new!L163)</f>
        <v>241.46605867169029</v>
      </c>
      <c r="M165" s="98">
        <f>IF(RES_hhdet_in_fec!M165=0,0,RES_hhdet_in_fec!M165*1000*11630/RES_hhdet_in_new!M163)</f>
        <v>238.08314110620688</v>
      </c>
      <c r="N165" s="98">
        <f>IF(RES_hhdet_in_fec!N165=0,0,RES_hhdet_in_fec!N165*1000*11630/RES_hhdet_in_new!N163)</f>
        <v>222.06362741268197</v>
      </c>
      <c r="O165" s="98">
        <f>IF(RES_hhdet_in_fec!O165=0,0,RES_hhdet_in_fec!O165*1000*11630/RES_hhdet_in_new!O163)</f>
        <v>0</v>
      </c>
      <c r="P165" s="98">
        <f>IF(RES_hhdet_in_fec!P165=0,0,RES_hhdet_in_fec!P165*1000*11630/RES_hhdet_in_new!P163)</f>
        <v>0</v>
      </c>
      <c r="Q165" s="98">
        <f>IF(RES_hhdet_in_fec!Q165=0,0,RES_hhdet_in_fec!Q165*1000*11630/RES_hhdet_in_new!Q163)</f>
        <v>0</v>
      </c>
      <c r="R165" s="98">
        <f>IF(RES_hhdet_in_fec!R165=0,0,RES_hhdet_in_fec!R165*1000*11630/RES_hhdet_in_new!R163)</f>
        <v>99.778462977286395</v>
      </c>
      <c r="S165" s="98">
        <f>IF(RES_hhdet_in_fec!S165=0,0,RES_hhdet_in_fec!S165*1000*11630/RES_hhdet_in_new!S163)</f>
        <v>121.5599924992041</v>
      </c>
      <c r="T165" s="98">
        <f>IF(RES_hhdet_in_fec!T165=0,0,RES_hhdet_in_fec!T165*1000*11630/RES_hhdet_in_new!T163)</f>
        <v>151.75941456691825</v>
      </c>
      <c r="U165" s="98">
        <f>IF(RES_hhdet_in_fec!U165=0,0,RES_hhdet_in_fec!U165*1000*11630/RES_hhdet_in_new!U163)</f>
        <v>85.535520460278136</v>
      </c>
      <c r="V165" s="98">
        <f>IF(RES_hhdet_in_fec!V165=0,0,RES_hhdet_in_fec!V165*1000*11630/RES_hhdet_in_new!V163)</f>
        <v>92.766987250575013</v>
      </c>
      <c r="W165" s="98">
        <f>IF(RES_hhdet_in_fec!W165=0,0,RES_hhdet_in_fec!W165*1000*11630/RES_hhdet_in_new!W163)</f>
        <v>111.81009536306712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1219.4342944859563</v>
      </c>
      <c r="D166" s="122">
        <v>1200.4388651904483</v>
      </c>
      <c r="E166" s="122">
        <v>1153.278746307242</v>
      </c>
      <c r="F166" s="122">
        <v>1135.0400346239906</v>
      </c>
      <c r="G166" s="122">
        <v>1136.7896896573125</v>
      </c>
      <c r="H166" s="122">
        <v>1154.1266531455899</v>
      </c>
      <c r="I166" s="122">
        <v>1087.6234660845353</v>
      </c>
      <c r="J166" s="122">
        <v>1053.1715746388586</v>
      </c>
      <c r="K166" s="122">
        <v>1044.2567673570654</v>
      </c>
      <c r="L166" s="122">
        <v>1135.8717619311128</v>
      </c>
      <c r="M166" s="122">
        <v>1197.1800821522202</v>
      </c>
      <c r="N166" s="122">
        <v>1121.1892807642748</v>
      </c>
      <c r="O166" s="122">
        <v>0</v>
      </c>
      <c r="P166" s="122">
        <v>1183.0557656833328</v>
      </c>
      <c r="Q166" s="122">
        <v>1075.7857323785208</v>
      </c>
      <c r="R166" s="122">
        <v>1033.1668145133372</v>
      </c>
      <c r="S166" s="122">
        <v>1074.7609892486225</v>
      </c>
      <c r="T166" s="122">
        <v>1090.3349787635955</v>
      </c>
      <c r="U166" s="122">
        <v>1063.4271059285852</v>
      </c>
      <c r="V166" s="122">
        <v>1056.5287583930342</v>
      </c>
      <c r="W166" s="122">
        <v>1109.0402348427413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1255.3790176353393</v>
      </c>
      <c r="D167" s="98">
        <v>1256.7677510740132</v>
      </c>
      <c r="E167" s="98">
        <v>1197.2636025185886</v>
      </c>
      <c r="F167" s="98">
        <v>1203.3059763144724</v>
      </c>
      <c r="G167" s="98">
        <v>1260.6729613886739</v>
      </c>
      <c r="H167" s="98">
        <v>1224.0071915148101</v>
      </c>
      <c r="I167" s="98">
        <v>1242.9001092413287</v>
      </c>
      <c r="J167" s="98">
        <v>1249.8845115326083</v>
      </c>
      <c r="K167" s="98">
        <v>1219.5366312913</v>
      </c>
      <c r="L167" s="98">
        <v>1260.9333255396023</v>
      </c>
      <c r="M167" s="98">
        <v>1262.8827350317417</v>
      </c>
      <c r="N167" s="98">
        <v>1226.1522357292583</v>
      </c>
      <c r="O167" s="98">
        <v>0</v>
      </c>
      <c r="P167" s="98">
        <v>1183.0557656833328</v>
      </c>
      <c r="Q167" s="98">
        <v>0</v>
      </c>
      <c r="R167" s="98">
        <v>1131.6715886528484</v>
      </c>
      <c r="S167" s="98">
        <v>1161.944686855898</v>
      </c>
      <c r="T167" s="98">
        <v>1149.1763626486588</v>
      </c>
      <c r="U167" s="98">
        <v>1081.4799513787004</v>
      </c>
      <c r="V167" s="98">
        <v>1080.8228950341529</v>
      </c>
      <c r="W167" s="98">
        <v>1171.2298726220749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750.69244233765357</v>
      </c>
      <c r="E168" s="98">
        <v>700.50123649197087</v>
      </c>
      <c r="F168" s="98">
        <v>716.90157562960087</v>
      </c>
      <c r="G168" s="98">
        <v>754.05915956863794</v>
      </c>
      <c r="H168" s="98">
        <v>748.81656833499221</v>
      </c>
      <c r="I168" s="98">
        <v>756.40544087558692</v>
      </c>
      <c r="J168" s="98">
        <v>763.14491325687186</v>
      </c>
      <c r="K168" s="98">
        <v>747.66689854339074</v>
      </c>
      <c r="L168" s="98">
        <v>777.51816342652808</v>
      </c>
      <c r="M168" s="98">
        <v>807.92168126472416</v>
      </c>
      <c r="N168" s="98">
        <v>789.13115376680264</v>
      </c>
      <c r="O168" s="98">
        <v>0</v>
      </c>
      <c r="P168" s="98">
        <v>0</v>
      </c>
      <c r="Q168" s="98">
        <v>0</v>
      </c>
      <c r="R168" s="98">
        <v>833.02330614930122</v>
      </c>
      <c r="S168" s="98">
        <v>884.20928572144351</v>
      </c>
      <c r="T168" s="98">
        <v>895.05584819619276</v>
      </c>
      <c r="U168" s="98">
        <v>860.00818154237709</v>
      </c>
      <c r="V168" s="98">
        <v>866.28981044371699</v>
      </c>
      <c r="W168" s="98">
        <v>942.29716048585624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115.01709018454501</v>
      </c>
      <c r="E169" s="101">
        <v>70.693292733976776</v>
      </c>
      <c r="F169" s="101">
        <v>94.466211463541413</v>
      </c>
      <c r="G169" s="101">
        <v>99.05626941195024</v>
      </c>
      <c r="H169" s="101">
        <v>127.62204633896462</v>
      </c>
      <c r="I169" s="101">
        <v>111.14668752806679</v>
      </c>
      <c r="J169" s="101">
        <v>106.56081124586875</v>
      </c>
      <c r="K169" s="101">
        <v>99.586968650089119</v>
      </c>
      <c r="L169" s="101">
        <v>99.788574835286653</v>
      </c>
      <c r="M169" s="101">
        <v>141.56764505372394</v>
      </c>
      <c r="N169" s="101">
        <v>98.343047726657076</v>
      </c>
      <c r="O169" s="101">
        <v>0</v>
      </c>
      <c r="P169" s="101">
        <v>0</v>
      </c>
      <c r="Q169" s="101">
        <v>0</v>
      </c>
      <c r="R169" s="101">
        <v>51.440445935005059</v>
      </c>
      <c r="S169" s="101">
        <v>81.126669331068285</v>
      </c>
      <c r="T169" s="101">
        <v>89.158659462010846</v>
      </c>
      <c r="U169" s="101">
        <v>100.97791492851866</v>
      </c>
      <c r="V169" s="101">
        <v>83.728758458595308</v>
      </c>
      <c r="W169" s="101">
        <v>78.04540369744403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635.67535215310875</v>
      </c>
      <c r="E170" s="104">
        <v>629.80794375799417</v>
      </c>
      <c r="F170" s="104">
        <v>622.43536416605957</v>
      </c>
      <c r="G170" s="104">
        <v>655.00289015668761</v>
      </c>
      <c r="H170" s="104">
        <v>621.19452199602756</v>
      </c>
      <c r="I170" s="104">
        <v>645.25875334752027</v>
      </c>
      <c r="J170" s="104">
        <v>656.5841020110031</v>
      </c>
      <c r="K170" s="104">
        <v>648.07992989330171</v>
      </c>
      <c r="L170" s="104">
        <v>677.7295885912414</v>
      </c>
      <c r="M170" s="104">
        <v>666.35403621100033</v>
      </c>
      <c r="N170" s="104">
        <v>690.78810604014541</v>
      </c>
      <c r="O170" s="104">
        <v>0</v>
      </c>
      <c r="P170" s="104">
        <v>0</v>
      </c>
      <c r="Q170" s="104">
        <v>0</v>
      </c>
      <c r="R170" s="104">
        <v>781.58286021429615</v>
      </c>
      <c r="S170" s="104">
        <v>803.08261639037516</v>
      </c>
      <c r="T170" s="104">
        <v>805.8971887341819</v>
      </c>
      <c r="U170" s="104">
        <v>759.03026661385843</v>
      </c>
      <c r="V170" s="104">
        <v>782.56105198512171</v>
      </c>
      <c r="W170" s="104">
        <v>864.25175678841231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1211.6992163900004</v>
      </c>
      <c r="D171" s="101">
        <v>1119.0912863649137</v>
      </c>
      <c r="E171" s="101">
        <v>1040.8492128158632</v>
      </c>
      <c r="F171" s="101">
        <v>1048.4164217530224</v>
      </c>
      <c r="G171" s="101">
        <v>1077.9091216654597</v>
      </c>
      <c r="H171" s="101">
        <v>1151.8996947361204</v>
      </c>
      <c r="I171" s="101">
        <v>1135.7981480207332</v>
      </c>
      <c r="J171" s="101">
        <v>1126.3666437659297</v>
      </c>
      <c r="K171" s="101">
        <v>1088.9863651997105</v>
      </c>
      <c r="L171" s="101">
        <v>1147.0937620249724</v>
      </c>
      <c r="M171" s="101">
        <v>1193.2402416971686</v>
      </c>
      <c r="N171" s="101">
        <v>1157.9774778709113</v>
      </c>
      <c r="O171" s="101">
        <v>0</v>
      </c>
      <c r="P171" s="101">
        <v>0</v>
      </c>
      <c r="Q171" s="101">
        <v>1075.7857323785208</v>
      </c>
      <c r="R171" s="101">
        <v>1110.2812428108373</v>
      </c>
      <c r="S171" s="101">
        <v>1152.5027184527191</v>
      </c>
      <c r="T171" s="101">
        <v>1166.912830948155</v>
      </c>
      <c r="U171" s="101">
        <v>1173.4230240558973</v>
      </c>
      <c r="V171" s="101">
        <v>1165.8289597505134</v>
      </c>
      <c r="W171" s="101">
        <v>1188.2094818996611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853.58287945326742</v>
      </c>
      <c r="D172" s="104">
        <v>736.87192677393057</v>
      </c>
      <c r="E172" s="104">
        <v>674.09754478610807</v>
      </c>
      <c r="F172" s="104">
        <v>688.63763823898603</v>
      </c>
      <c r="G172" s="104">
        <v>709.63733173774358</v>
      </c>
      <c r="H172" s="104">
        <v>771.94308925078712</v>
      </c>
      <c r="I172" s="104">
        <v>757.33242309975856</v>
      </c>
      <c r="J172" s="104">
        <v>752.27861280753609</v>
      </c>
      <c r="K172" s="104">
        <v>728.34116279133207</v>
      </c>
      <c r="L172" s="104">
        <v>768.8676615822277</v>
      </c>
      <c r="M172" s="104">
        <v>818.00291951932502</v>
      </c>
      <c r="N172" s="104">
        <v>789.56828801217137</v>
      </c>
      <c r="O172" s="104">
        <v>0</v>
      </c>
      <c r="P172" s="104">
        <v>0</v>
      </c>
      <c r="Q172" s="104">
        <v>0</v>
      </c>
      <c r="R172" s="104">
        <v>808.69597739807614</v>
      </c>
      <c r="S172" s="104">
        <v>861.28084805801882</v>
      </c>
      <c r="T172" s="104">
        <v>883.81696597324992</v>
      </c>
      <c r="U172" s="104">
        <v>902.16519806148983</v>
      </c>
      <c r="V172" s="104">
        <v>899.67214730812123</v>
      </c>
      <c r="W172" s="104">
        <v>920.85442943122644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262.81641346300393</v>
      </c>
      <c r="D173" s="98">
        <v>102.28750002992892</v>
      </c>
      <c r="E173" s="98">
        <v>60.123732990775558</v>
      </c>
      <c r="F173" s="98">
        <v>81.711662886594937</v>
      </c>
      <c r="G173" s="98">
        <v>83.874827287125399</v>
      </c>
      <c r="H173" s="98">
        <v>121.07723118466402</v>
      </c>
      <c r="I173" s="98">
        <v>101.8608198032766</v>
      </c>
      <c r="J173" s="98">
        <v>95.86916983101473</v>
      </c>
      <c r="K173" s="98">
        <v>88.115431575123637</v>
      </c>
      <c r="L173" s="98">
        <v>90.119259760155529</v>
      </c>
      <c r="M173" s="98">
        <v>132.55087736931392</v>
      </c>
      <c r="N173" s="98">
        <v>92.798244253795446</v>
      </c>
      <c r="O173" s="98">
        <v>0</v>
      </c>
      <c r="P173" s="98">
        <v>0</v>
      </c>
      <c r="Q173" s="98">
        <v>0</v>
      </c>
      <c r="R173" s="98">
        <v>45.351039370657062</v>
      </c>
      <c r="S173" s="98">
        <v>78.998702024387541</v>
      </c>
      <c r="T173" s="98">
        <v>89.913589069774261</v>
      </c>
      <c r="U173" s="98">
        <v>112.58354174595971</v>
      </c>
      <c r="V173" s="98">
        <v>92.208858646944307</v>
      </c>
      <c r="W173" s="98">
        <v>76.326923611647857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590.76646599026344</v>
      </c>
      <c r="D174" s="33">
        <v>634.58442674400158</v>
      </c>
      <c r="E174" s="33">
        <v>613.97381179533249</v>
      </c>
      <c r="F174" s="33">
        <v>606.92597535239122</v>
      </c>
      <c r="G174" s="33">
        <v>625.76250445061828</v>
      </c>
      <c r="H174" s="33">
        <v>650.86585806612322</v>
      </c>
      <c r="I174" s="33">
        <v>655.47160329648193</v>
      </c>
      <c r="J174" s="33">
        <v>656.4094429765214</v>
      </c>
      <c r="K174" s="33">
        <v>640.22573121620837</v>
      </c>
      <c r="L174" s="33">
        <v>678.7484018220722</v>
      </c>
      <c r="M174" s="33">
        <v>685.45204215001115</v>
      </c>
      <c r="N174" s="33">
        <v>696.770043758376</v>
      </c>
      <c r="O174" s="33">
        <v>0</v>
      </c>
      <c r="P174" s="33">
        <v>0</v>
      </c>
      <c r="Q174" s="33">
        <v>0</v>
      </c>
      <c r="R174" s="33">
        <v>763.34493802741906</v>
      </c>
      <c r="S174" s="33">
        <v>782.28214603363131</v>
      </c>
      <c r="T174" s="33">
        <v>793.90337690347542</v>
      </c>
      <c r="U174" s="33">
        <v>789.58165631553015</v>
      </c>
      <c r="V174" s="33">
        <v>807.46328866117688</v>
      </c>
      <c r="W174" s="33">
        <v>844.52750581957855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613.32907618434353</v>
      </c>
      <c r="D175" s="122">
        <v>619.39873880432333</v>
      </c>
      <c r="E175" s="122">
        <v>629.84254139105394</v>
      </c>
      <c r="F175" s="122">
        <v>627.50329401702004</v>
      </c>
      <c r="G175" s="122">
        <v>637.88402114408814</v>
      </c>
      <c r="H175" s="122">
        <v>722.83379944877845</v>
      </c>
      <c r="I175" s="122">
        <v>718.20077965353039</v>
      </c>
      <c r="J175" s="122">
        <v>707.60179036437478</v>
      </c>
      <c r="K175" s="122">
        <v>688.44246062490072</v>
      </c>
      <c r="L175" s="122">
        <v>717.16769669688358</v>
      </c>
      <c r="M175" s="122">
        <v>670.94813436540835</v>
      </c>
      <c r="N175" s="122">
        <v>641.75289913847496</v>
      </c>
      <c r="O175" s="122">
        <v>0</v>
      </c>
      <c r="P175" s="122">
        <v>587.11320919149614</v>
      </c>
      <c r="Q175" s="122">
        <v>569.75388453959533</v>
      </c>
      <c r="R175" s="122">
        <v>613.68167235834665</v>
      </c>
      <c r="S175" s="122">
        <v>623.43106617936974</v>
      </c>
      <c r="T175" s="122">
        <v>655.86232826981939</v>
      </c>
      <c r="U175" s="122">
        <v>600.65719473344848</v>
      </c>
      <c r="V175" s="122">
        <v>588.99889670497316</v>
      </c>
      <c r="W175" s="122">
        <v>612.52208386676455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712.03438898197214</v>
      </c>
      <c r="D176" s="98">
        <v>733.95958004183115</v>
      </c>
      <c r="E176" s="98">
        <v>748.09720277679969</v>
      </c>
      <c r="F176" s="98">
        <v>768.04902975858386</v>
      </c>
      <c r="G176" s="98">
        <v>797.4092010498681</v>
      </c>
      <c r="H176" s="98">
        <v>827.35315484291868</v>
      </c>
      <c r="I176" s="98">
        <v>859.09105550058712</v>
      </c>
      <c r="J176" s="98">
        <v>867.05252752554065</v>
      </c>
      <c r="K176" s="98">
        <v>848.06906898126329</v>
      </c>
      <c r="L176" s="98">
        <v>840.87315930813634</v>
      </c>
      <c r="M176" s="98">
        <v>799.37494491415691</v>
      </c>
      <c r="N176" s="98">
        <v>773.32098865995738</v>
      </c>
      <c r="O176" s="98">
        <v>0</v>
      </c>
      <c r="P176" s="98">
        <v>0</v>
      </c>
      <c r="Q176" s="98">
        <v>0</v>
      </c>
      <c r="R176" s="98">
        <v>783.81363987043892</v>
      </c>
      <c r="S176" s="98">
        <v>810.26058485034355</v>
      </c>
      <c r="T176" s="98">
        <v>855.03070013367312</v>
      </c>
      <c r="U176" s="98">
        <v>765.98165346931376</v>
      </c>
      <c r="V176" s="98">
        <v>763.4329158774126</v>
      </c>
      <c r="W176" s="98">
        <v>813.47128412702989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586.04677831943502</v>
      </c>
      <c r="D177" s="33">
        <v>573.04277310795715</v>
      </c>
      <c r="E177" s="33">
        <v>584.14033767872002</v>
      </c>
      <c r="F177" s="33">
        <v>574.02219520857875</v>
      </c>
      <c r="G177" s="33">
        <v>587.67078805843244</v>
      </c>
      <c r="H177" s="33">
        <v>695.70016547070463</v>
      </c>
      <c r="I177" s="33">
        <v>680.62514437664368</v>
      </c>
      <c r="J177" s="33">
        <v>666.04235826258139</v>
      </c>
      <c r="K177" s="33">
        <v>637.45329531358232</v>
      </c>
      <c r="L177" s="33">
        <v>672.70167577106304</v>
      </c>
      <c r="M177" s="33">
        <v>621.91704496516877</v>
      </c>
      <c r="N177" s="33">
        <v>599.21568237425186</v>
      </c>
      <c r="O177" s="33">
        <v>0</v>
      </c>
      <c r="P177" s="33">
        <v>587.11320919149614</v>
      </c>
      <c r="Q177" s="33">
        <v>569.75388453959533</v>
      </c>
      <c r="R177" s="33">
        <v>566.55825651030455</v>
      </c>
      <c r="S177" s="33">
        <v>569.19845984030587</v>
      </c>
      <c r="T177" s="33">
        <v>609.82081933147629</v>
      </c>
      <c r="U177" s="33">
        <v>570.03069211410798</v>
      </c>
      <c r="V177" s="33">
        <v>560.38818232374422</v>
      </c>
      <c r="W177" s="33">
        <v>564.0709787765021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3998.3367325215049</v>
      </c>
      <c r="D3" s="117">
        <f t="shared" si="0"/>
        <v>4194.2757393369684</v>
      </c>
      <c r="E3" s="117">
        <f t="shared" si="0"/>
        <v>4010.7439640762218</v>
      </c>
      <c r="F3" s="117">
        <f t="shared" si="0"/>
        <v>4715.8636294246608</v>
      </c>
      <c r="G3" s="117">
        <f t="shared" si="0"/>
        <v>5038.7078909621368</v>
      </c>
      <c r="H3" s="117">
        <f t="shared" si="0"/>
        <v>4889.4232087447554</v>
      </c>
      <c r="I3" s="117">
        <f t="shared" si="0"/>
        <v>4576.1948043328175</v>
      </c>
      <c r="J3" s="117">
        <f t="shared" si="0"/>
        <v>4690.1410768853502</v>
      </c>
      <c r="K3" s="117">
        <f t="shared" si="0"/>
        <v>4967.2578428201259</v>
      </c>
      <c r="L3" s="117">
        <f t="shared" si="0"/>
        <v>4978.1293505118074</v>
      </c>
      <c r="M3" s="117">
        <f t="shared" si="0"/>
        <v>4786.2347150122014</v>
      </c>
      <c r="N3" s="117">
        <f t="shared" si="0"/>
        <v>4903.1117081986849</v>
      </c>
      <c r="O3" s="117">
        <f t="shared" si="0"/>
        <v>3978.5750617919662</v>
      </c>
      <c r="P3" s="117">
        <f t="shared" si="0"/>
        <v>3918.7576326768958</v>
      </c>
      <c r="Q3" s="117">
        <f t="shared" si="0"/>
        <v>3598.1927844403413</v>
      </c>
      <c r="R3" s="117">
        <f t="shared" ref="R3:V3" si="1">R4+R7+R9+R19</f>
        <v>3398.9218035816557</v>
      </c>
      <c r="S3" s="117">
        <f t="shared" si="1"/>
        <v>4762.2947802858944</v>
      </c>
      <c r="T3" s="117">
        <f t="shared" si="1"/>
        <v>5159.8608597309139</v>
      </c>
      <c r="U3" s="117">
        <f t="shared" si="1"/>
        <v>3808.1598636646177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2696.1718826417168</v>
      </c>
      <c r="D4" s="122">
        <f t="shared" si="3"/>
        <v>2968.086383605847</v>
      </c>
      <c r="E4" s="122">
        <f t="shared" si="3"/>
        <v>2706.8028605371878</v>
      </c>
      <c r="F4" s="122">
        <f t="shared" si="3"/>
        <v>3368.8759245473157</v>
      </c>
      <c r="G4" s="122">
        <f t="shared" si="3"/>
        <v>3499.3728929058584</v>
      </c>
      <c r="H4" s="122">
        <f t="shared" si="3"/>
        <v>3543.8691549288033</v>
      </c>
      <c r="I4" s="122">
        <f t="shared" si="3"/>
        <v>3209.7553621922343</v>
      </c>
      <c r="J4" s="122">
        <f t="shared" si="3"/>
        <v>3352.2619931448171</v>
      </c>
      <c r="K4" s="122">
        <f t="shared" si="3"/>
        <v>3597.0132180875266</v>
      </c>
      <c r="L4" s="122">
        <f t="shared" si="3"/>
        <v>3520.8719982344201</v>
      </c>
      <c r="M4" s="122">
        <f t="shared" si="3"/>
        <v>3392.724590639727</v>
      </c>
      <c r="N4" s="122">
        <f t="shared" si="3"/>
        <v>3453.6065811447315</v>
      </c>
      <c r="O4" s="122">
        <f t="shared" si="3"/>
        <v>2754.6662488815682</v>
      </c>
      <c r="P4" s="122">
        <f t="shared" si="3"/>
        <v>2659.3850395299937</v>
      </c>
      <c r="Q4" s="122">
        <f t="shared" si="3"/>
        <v>2365.2044948248895</v>
      </c>
      <c r="R4" s="122">
        <f t="shared" ref="R4:V4" si="4">SUM(R5:R6)</f>
        <v>2065.1899388309421</v>
      </c>
      <c r="S4" s="122">
        <f t="shared" si="4"/>
        <v>3348.7460916174668</v>
      </c>
      <c r="T4" s="122">
        <f t="shared" si="4"/>
        <v>3673.1732679923589</v>
      </c>
      <c r="U4" s="122">
        <f t="shared" si="4"/>
        <v>2383.1364729293546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2672.6734081849522</v>
      </c>
      <c r="D5" s="98">
        <v>2943.0632014466755</v>
      </c>
      <c r="E5" s="98">
        <v>2685.4522404780782</v>
      </c>
      <c r="F5" s="98">
        <v>3342.3640641527541</v>
      </c>
      <c r="G5" s="98">
        <v>3472.7653818474082</v>
      </c>
      <c r="H5" s="98">
        <v>3518.0143500221816</v>
      </c>
      <c r="I5" s="98">
        <v>3186.5330030813166</v>
      </c>
      <c r="J5" s="98">
        <v>3328.6019226038438</v>
      </c>
      <c r="K5" s="98">
        <v>3572.5624291122076</v>
      </c>
      <c r="L5" s="98">
        <v>3497.1734830455271</v>
      </c>
      <c r="M5" s="98">
        <v>3369.6164969952533</v>
      </c>
      <c r="N5" s="98">
        <v>3430.3643111959259</v>
      </c>
      <c r="O5" s="98">
        <v>2735.8743491544183</v>
      </c>
      <c r="P5" s="98">
        <v>2641.0277227748174</v>
      </c>
      <c r="Q5" s="98">
        <v>2349.4980693097268</v>
      </c>
      <c r="R5" s="98">
        <v>2051.4466601629201</v>
      </c>
      <c r="S5" s="98">
        <v>3326.8300456718193</v>
      </c>
      <c r="T5" s="98">
        <v>3648.9824621771495</v>
      </c>
      <c r="U5" s="98">
        <v>2367.6266930087054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23.498474456764477</v>
      </c>
      <c r="D6" s="98">
        <v>25.02318215917127</v>
      </c>
      <c r="E6" s="98">
        <v>21.350620059109453</v>
      </c>
      <c r="F6" s="98">
        <v>26.511860394561751</v>
      </c>
      <c r="G6" s="98">
        <v>26.607511058450271</v>
      </c>
      <c r="H6" s="98">
        <v>25.854804906621816</v>
      </c>
      <c r="I6" s="98">
        <v>23.222359110917765</v>
      </c>
      <c r="J6" s="98">
        <v>23.660070540973098</v>
      </c>
      <c r="K6" s="98">
        <v>24.450788975319188</v>
      </c>
      <c r="L6" s="98">
        <v>23.698515188892831</v>
      </c>
      <c r="M6" s="98">
        <v>23.108093644473659</v>
      </c>
      <c r="N6" s="98">
        <v>23.24226994880566</v>
      </c>
      <c r="O6" s="98">
        <v>18.791899727150085</v>
      </c>
      <c r="P6" s="98">
        <v>18.357316755176072</v>
      </c>
      <c r="Q6" s="98">
        <v>15.706425515162818</v>
      </c>
      <c r="R6" s="98">
        <v>13.743278668021878</v>
      </c>
      <c r="S6" s="98">
        <v>21.916045945647557</v>
      </c>
      <c r="T6" s="98">
        <v>24.190805815209355</v>
      </c>
      <c r="U6" s="98">
        <v>15.509779920649359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152.71250843919296</v>
      </c>
      <c r="D7" s="122">
        <f t="shared" si="6"/>
        <v>101.5632785134771</v>
      </c>
      <c r="E7" s="122">
        <f t="shared" si="6"/>
        <v>204.25143681675988</v>
      </c>
      <c r="F7" s="122">
        <f t="shared" si="6"/>
        <v>241.07546461948786</v>
      </c>
      <c r="G7" s="122">
        <f t="shared" si="6"/>
        <v>395.46988928391505</v>
      </c>
      <c r="H7" s="122">
        <f t="shared" si="6"/>
        <v>128.41324028425632</v>
      </c>
      <c r="I7" s="122">
        <f t="shared" si="6"/>
        <v>145.71900041846942</v>
      </c>
      <c r="J7" s="122">
        <f t="shared" si="6"/>
        <v>115.54806947725838</v>
      </c>
      <c r="K7" s="122">
        <f t="shared" si="6"/>
        <v>178.92007256705435</v>
      </c>
      <c r="L7" s="122">
        <f t="shared" si="6"/>
        <v>220.21320491732141</v>
      </c>
      <c r="M7" s="122">
        <f t="shared" si="6"/>
        <v>153.17609401088916</v>
      </c>
      <c r="N7" s="122">
        <f t="shared" si="6"/>
        <v>239.10041414080462</v>
      </c>
      <c r="O7" s="122">
        <f t="shared" si="6"/>
        <v>49.310237755646398</v>
      </c>
      <c r="P7" s="122">
        <f t="shared" si="6"/>
        <v>13.272607177294599</v>
      </c>
      <c r="Q7" s="122">
        <f t="shared" si="6"/>
        <v>15.481808737383009</v>
      </c>
      <c r="R7" s="122">
        <f t="shared" si="6"/>
        <v>74.598341795596127</v>
      </c>
      <c r="S7" s="122">
        <f t="shared" si="6"/>
        <v>93.710887872764658</v>
      </c>
      <c r="T7" s="122">
        <f t="shared" si="6"/>
        <v>122.84897287611956</v>
      </c>
      <c r="U7" s="122">
        <f t="shared" si="6"/>
        <v>68.334174909331225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152.71250843919296</v>
      </c>
      <c r="D8" s="98">
        <f>IF(RES_hhdet_in_tes!D8=0,0,RES_hhdet_in_tes!D8*1000*11630/RES_hhdet_in_new!D5)</f>
        <v>101.5632785134771</v>
      </c>
      <c r="E8" s="98">
        <f>IF(RES_hhdet_in_tes!E8=0,0,RES_hhdet_in_tes!E8*1000*11630/RES_hhdet_in_new!E5)</f>
        <v>204.25143681675988</v>
      </c>
      <c r="F8" s="98">
        <f>IF(RES_hhdet_in_tes!F8=0,0,RES_hhdet_in_tes!F8*1000*11630/RES_hhdet_in_new!F5)</f>
        <v>241.07546461948786</v>
      </c>
      <c r="G8" s="98">
        <f>IF(RES_hhdet_in_tes!G8=0,0,RES_hhdet_in_tes!G8*1000*11630/RES_hhdet_in_new!G5)</f>
        <v>395.46988928391505</v>
      </c>
      <c r="H8" s="98">
        <f>IF(RES_hhdet_in_tes!H8=0,0,RES_hhdet_in_tes!H8*1000*11630/RES_hhdet_in_new!H5)</f>
        <v>128.41324028425632</v>
      </c>
      <c r="I8" s="98">
        <f>IF(RES_hhdet_in_tes!I8=0,0,RES_hhdet_in_tes!I8*1000*11630/RES_hhdet_in_new!I5)</f>
        <v>145.71900041846942</v>
      </c>
      <c r="J8" s="98">
        <f>IF(RES_hhdet_in_tes!J8=0,0,RES_hhdet_in_tes!J8*1000*11630/RES_hhdet_in_new!J5)</f>
        <v>115.54806947725838</v>
      </c>
      <c r="K8" s="98">
        <f>IF(RES_hhdet_in_tes!K8=0,0,RES_hhdet_in_tes!K8*1000*11630/RES_hhdet_in_new!K5)</f>
        <v>178.92007256705435</v>
      </c>
      <c r="L8" s="98">
        <f>IF(RES_hhdet_in_tes!L8=0,0,RES_hhdet_in_tes!L8*1000*11630/RES_hhdet_in_new!L5)</f>
        <v>220.21320491732141</v>
      </c>
      <c r="M8" s="98">
        <f>IF(RES_hhdet_in_tes!M8=0,0,RES_hhdet_in_tes!M8*1000*11630/RES_hhdet_in_new!M5)</f>
        <v>153.17609401088916</v>
      </c>
      <c r="N8" s="98">
        <f>IF(RES_hhdet_in_tes!N8=0,0,RES_hhdet_in_tes!N8*1000*11630/RES_hhdet_in_new!N5)</f>
        <v>239.10041414080462</v>
      </c>
      <c r="O8" s="98">
        <f>IF(RES_hhdet_in_tes!O8=0,0,RES_hhdet_in_tes!O8*1000*11630/RES_hhdet_in_new!O5)</f>
        <v>49.310237755646398</v>
      </c>
      <c r="P8" s="98">
        <f>IF(RES_hhdet_in_tes!P8=0,0,RES_hhdet_in_tes!P8*1000*11630/RES_hhdet_in_new!P5)</f>
        <v>13.272607177294599</v>
      </c>
      <c r="Q8" s="98">
        <f>IF(RES_hhdet_in_tes!Q8=0,0,RES_hhdet_in_tes!Q8*1000*11630/RES_hhdet_in_new!Q5)</f>
        <v>15.481808737383009</v>
      </c>
      <c r="R8" s="98">
        <f>IF(RES_hhdet_in_tes!R8=0,0,RES_hhdet_in_tes!R8*1000*11630/RES_hhdet_in_new!R5)</f>
        <v>74.598341795596127</v>
      </c>
      <c r="S8" s="98">
        <f>IF(RES_hhdet_in_tes!S8=0,0,RES_hhdet_in_tes!S8*1000*11630/RES_hhdet_in_new!S5)</f>
        <v>93.710887872764658</v>
      </c>
      <c r="T8" s="98">
        <f>IF(RES_hhdet_in_tes!T8=0,0,RES_hhdet_in_tes!T8*1000*11630/RES_hhdet_in_new!T5)</f>
        <v>122.84897287611956</v>
      </c>
      <c r="U8" s="98">
        <f>IF(RES_hhdet_in_tes!U8=0,0,RES_hhdet_in_tes!U8*1000*11630/RES_hhdet_in_new!U5)</f>
        <v>68.334174909331225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720.82259596522488</v>
      </c>
      <c r="D9" s="122">
        <v>698.93548027310078</v>
      </c>
      <c r="E9" s="122">
        <v>666.11283687959269</v>
      </c>
      <c r="F9" s="122">
        <v>670.54718721995391</v>
      </c>
      <c r="G9" s="122">
        <v>694.69263205387085</v>
      </c>
      <c r="H9" s="122">
        <v>709.19499520919635</v>
      </c>
      <c r="I9" s="122">
        <v>714.57624757347355</v>
      </c>
      <c r="J9" s="122">
        <v>718.12762590481509</v>
      </c>
      <c r="K9" s="122">
        <v>700.36296951007057</v>
      </c>
      <c r="L9" s="122">
        <v>740.29717066649937</v>
      </c>
      <c r="M9" s="122">
        <v>755.0727979694359</v>
      </c>
      <c r="N9" s="122">
        <v>752.23897711365146</v>
      </c>
      <c r="O9" s="122">
        <v>765.37611505298412</v>
      </c>
      <c r="P9" s="122">
        <v>794.99457469103686</v>
      </c>
      <c r="Q9" s="122">
        <v>768.33236760867055</v>
      </c>
      <c r="R9" s="122">
        <v>805.45033541133489</v>
      </c>
      <c r="S9" s="122">
        <v>849.32458173593295</v>
      </c>
      <c r="T9" s="122">
        <v>861.84642048257945</v>
      </c>
      <c r="U9" s="122">
        <v>865.32032046404299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720.56847429829827</v>
      </c>
      <c r="D10" s="98">
        <v>687.50353448975579</v>
      </c>
      <c r="E10" s="98">
        <v>667.23798156851512</v>
      </c>
      <c r="F10" s="98">
        <v>681.3939838503253</v>
      </c>
      <c r="G10" s="98">
        <v>713.4346617615189</v>
      </c>
      <c r="H10" s="98">
        <v>707.66451741396361</v>
      </c>
      <c r="I10" s="98">
        <v>690.96182837483184</v>
      </c>
      <c r="J10" s="98">
        <v>730.31912264059076</v>
      </c>
      <c r="K10" s="98">
        <v>710.09925319003162</v>
      </c>
      <c r="L10" s="98">
        <v>774.52518435379102</v>
      </c>
      <c r="M10" s="98">
        <v>718.16981271209954</v>
      </c>
      <c r="N10" s="98">
        <v>737.54054196698178</v>
      </c>
      <c r="O10" s="98">
        <v>754.96877812758362</v>
      </c>
      <c r="P10" s="98">
        <v>792.80947175861002</v>
      </c>
      <c r="Q10" s="98">
        <v>794.79726063302758</v>
      </c>
      <c r="R10" s="98">
        <v>790.5063037393785</v>
      </c>
      <c r="S10" s="98">
        <v>871.0194042501455</v>
      </c>
      <c r="T10" s="98">
        <v>818.65364304302818</v>
      </c>
      <c r="U10" s="98">
        <v>927.62164117626651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696.63962901667742</v>
      </c>
      <c r="D11" s="98">
        <v>699.77194771835741</v>
      </c>
      <c r="E11" s="98">
        <v>669.26217412501592</v>
      </c>
      <c r="F11" s="98">
        <v>675.32640895051225</v>
      </c>
      <c r="G11" s="98">
        <v>710.69808554862072</v>
      </c>
      <c r="H11" s="98">
        <v>693.42552036741563</v>
      </c>
      <c r="I11" s="98">
        <v>707.97247250096711</v>
      </c>
      <c r="J11" s="98">
        <v>716.52004525710697</v>
      </c>
      <c r="K11" s="98">
        <v>704.52298736760577</v>
      </c>
      <c r="L11" s="98">
        <v>735.06637130962611</v>
      </c>
      <c r="M11" s="98">
        <v>750.16589613879682</v>
      </c>
      <c r="N11" s="98">
        <v>750.95039344225802</v>
      </c>
      <c r="O11" s="98">
        <v>786.79960341569392</v>
      </c>
      <c r="P11" s="98">
        <v>795.75624054666571</v>
      </c>
      <c r="Q11" s="98">
        <v>782.48081598413285</v>
      </c>
      <c r="R11" s="98">
        <v>818.07914453933961</v>
      </c>
      <c r="S11" s="98">
        <v>862.64222159634141</v>
      </c>
      <c r="T11" s="98">
        <v>873.47646711342395</v>
      </c>
      <c r="U11" s="98">
        <v>837.95196180815719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699.71720328316451</v>
      </c>
      <c r="E12" s="98">
        <v>669.32501142101353</v>
      </c>
      <c r="F12" s="98">
        <v>675.4522431731998</v>
      </c>
      <c r="G12" s="98">
        <v>710.84536730089064</v>
      </c>
      <c r="H12" s="98">
        <v>693.49506443273435</v>
      </c>
      <c r="I12" s="98">
        <v>708.56938836513984</v>
      </c>
      <c r="J12" s="98">
        <v>717.67211181672508</v>
      </c>
      <c r="K12" s="98">
        <v>705.61105020245952</v>
      </c>
      <c r="L12" s="98">
        <v>735.901756870594</v>
      </c>
      <c r="M12" s="98">
        <v>0</v>
      </c>
      <c r="N12" s="98">
        <v>751.01778081517125</v>
      </c>
      <c r="O12" s="98">
        <v>786.8371533982446</v>
      </c>
      <c r="P12" s="98">
        <v>795.8278376348112</v>
      </c>
      <c r="Q12" s="98">
        <v>782.91102141390922</v>
      </c>
      <c r="R12" s="98">
        <v>818.76887462623881</v>
      </c>
      <c r="S12" s="98">
        <v>863.31206711563482</v>
      </c>
      <c r="T12" s="98">
        <v>873.66571705645799</v>
      </c>
      <c r="U12" s="98">
        <v>837.26994346203321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64.041851130055846</v>
      </c>
      <c r="E13" s="101">
        <v>39.517067663019461</v>
      </c>
      <c r="F13" s="101">
        <v>53.016879007140226</v>
      </c>
      <c r="G13" s="101">
        <v>55.842477144202753</v>
      </c>
      <c r="H13" s="101">
        <v>72.30054243670692</v>
      </c>
      <c r="I13" s="101">
        <v>63.310635017620029</v>
      </c>
      <c r="J13" s="101">
        <v>61.088009805721896</v>
      </c>
      <c r="K13" s="101">
        <v>57.531120309157892</v>
      </c>
      <c r="L13" s="101">
        <v>58.17216827935242</v>
      </c>
      <c r="M13" s="101">
        <v>0</v>
      </c>
      <c r="N13" s="101">
        <v>60.229674775025728</v>
      </c>
      <c r="O13" s="101">
        <v>44.42590938501607</v>
      </c>
      <c r="P13" s="101">
        <v>78.347627068130421</v>
      </c>
      <c r="Q13" s="101">
        <v>26.696132928156892</v>
      </c>
      <c r="R13" s="101">
        <v>37.186014411942871</v>
      </c>
      <c r="S13" s="101">
        <v>60.229450725259589</v>
      </c>
      <c r="T13" s="101">
        <v>67.76852832227631</v>
      </c>
      <c r="U13" s="101">
        <v>78.239676848174867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635.67535215310875</v>
      </c>
      <c r="E14" s="104">
        <v>629.80794375799405</v>
      </c>
      <c r="F14" s="104">
        <v>622.43536416605946</v>
      </c>
      <c r="G14" s="104">
        <v>655.00289015668773</v>
      </c>
      <c r="H14" s="104">
        <v>621.19452199602733</v>
      </c>
      <c r="I14" s="104">
        <v>645.25875334751993</v>
      </c>
      <c r="J14" s="104">
        <v>656.5841020110031</v>
      </c>
      <c r="K14" s="104">
        <v>648.07992989330171</v>
      </c>
      <c r="L14" s="104">
        <v>677.72958859124151</v>
      </c>
      <c r="M14" s="104">
        <v>0</v>
      </c>
      <c r="N14" s="104">
        <v>690.78810604014552</v>
      </c>
      <c r="O14" s="104">
        <v>742.41124401322861</v>
      </c>
      <c r="P14" s="104">
        <v>717.48021056668085</v>
      </c>
      <c r="Q14" s="104">
        <v>756.21488848575234</v>
      </c>
      <c r="R14" s="104">
        <v>781.58286021429615</v>
      </c>
      <c r="S14" s="104">
        <v>803.08261639037528</v>
      </c>
      <c r="T14" s="104">
        <v>805.89718873418178</v>
      </c>
      <c r="U14" s="104">
        <v>759.03026661385843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754.53174183098008</v>
      </c>
      <c r="D15" s="101">
        <v>698.57924388141726</v>
      </c>
      <c r="E15" s="101">
        <v>651.4553201042113</v>
      </c>
      <c r="F15" s="101">
        <v>657.93840373027115</v>
      </c>
      <c r="G15" s="101">
        <v>678.36070081687592</v>
      </c>
      <c r="H15" s="101">
        <v>727.0846402730424</v>
      </c>
      <c r="I15" s="101">
        <v>719.1906653079875</v>
      </c>
      <c r="J15" s="101">
        <v>715.71810162279644</v>
      </c>
      <c r="K15" s="101">
        <v>694.71728234763862</v>
      </c>
      <c r="L15" s="101">
        <v>735.07254701357817</v>
      </c>
      <c r="M15" s="101">
        <v>770.83311868546002</v>
      </c>
      <c r="N15" s="101">
        <v>757.7591203106515</v>
      </c>
      <c r="O15" s="101">
        <v>749.3462210905044</v>
      </c>
      <c r="P15" s="101">
        <v>793.2048044097171</v>
      </c>
      <c r="Q15" s="101">
        <v>752.82903726579855</v>
      </c>
      <c r="R15" s="101">
        <v>789.86599216802801</v>
      </c>
      <c r="S15" s="101">
        <v>833.1584552132382</v>
      </c>
      <c r="T15" s="101">
        <v>856.58204179919358</v>
      </c>
      <c r="U15" s="101">
        <v>873.64685181616494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754.42368681674373</v>
      </c>
      <c r="D16" s="104">
        <v>698.43616547171041</v>
      </c>
      <c r="E16" s="104">
        <v>651.60455142514172</v>
      </c>
      <c r="F16" s="104">
        <v>658.2044940118567</v>
      </c>
      <c r="G16" s="104">
        <v>678.54746143426212</v>
      </c>
      <c r="H16" s="104">
        <v>727.29039006612879</v>
      </c>
      <c r="I16" s="104">
        <v>719.97016837232331</v>
      </c>
      <c r="J16" s="104">
        <v>717.32681887305603</v>
      </c>
      <c r="K16" s="104">
        <v>696.43884380695488</v>
      </c>
      <c r="L16" s="104">
        <v>736.49799126272455</v>
      </c>
      <c r="M16" s="104">
        <v>771.07990032696762</v>
      </c>
      <c r="N16" s="104">
        <v>757.4955045518094</v>
      </c>
      <c r="O16" s="104">
        <v>749.17260640398479</v>
      </c>
      <c r="P16" s="104">
        <v>794.97558500209016</v>
      </c>
      <c r="Q16" s="104">
        <v>756.2611034397604</v>
      </c>
      <c r="R16" s="104">
        <v>795.60815416324135</v>
      </c>
      <c r="S16" s="104">
        <v>839.39128381584294</v>
      </c>
      <c r="T16" s="104">
        <v>859.90519269317826</v>
      </c>
      <c r="U16" s="104">
        <v>873.40330869175466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163.65722082648031</v>
      </c>
      <c r="D17" s="98">
        <v>63.851738727708984</v>
      </c>
      <c r="E17" s="98">
        <v>37.630739629809369</v>
      </c>
      <c r="F17" s="98">
        <v>51.278518659465419</v>
      </c>
      <c r="G17" s="98">
        <v>52.784956983644037</v>
      </c>
      <c r="H17" s="98">
        <v>76.424532000005684</v>
      </c>
      <c r="I17" s="98">
        <v>64.498565075841512</v>
      </c>
      <c r="J17" s="98">
        <v>60.917375896534686</v>
      </c>
      <c r="K17" s="98">
        <v>56.213112590746569</v>
      </c>
      <c r="L17" s="98">
        <v>57.749589440652578</v>
      </c>
      <c r="M17" s="98">
        <v>85.627858176956309</v>
      </c>
      <c r="N17" s="98">
        <v>60.725460793433463</v>
      </c>
      <c r="O17" s="98">
        <v>40.12552497825812</v>
      </c>
      <c r="P17" s="98">
        <v>78.716300904355919</v>
      </c>
      <c r="Q17" s="98">
        <v>21.907783736772469</v>
      </c>
      <c r="R17" s="98">
        <v>32.263216135822219</v>
      </c>
      <c r="S17" s="98">
        <v>57.109137782211512</v>
      </c>
      <c r="T17" s="98">
        <v>66.001815789702945</v>
      </c>
      <c r="U17" s="98">
        <v>83.821652376224478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590.76646599026344</v>
      </c>
      <c r="D18" s="98">
        <v>634.58442674400146</v>
      </c>
      <c r="E18" s="98">
        <v>613.97381179533238</v>
      </c>
      <c r="F18" s="98">
        <v>606.92597535239111</v>
      </c>
      <c r="G18" s="98">
        <v>625.76250445061817</v>
      </c>
      <c r="H18" s="98">
        <v>650.86585806612311</v>
      </c>
      <c r="I18" s="98">
        <v>655.47160329648182</v>
      </c>
      <c r="J18" s="98">
        <v>656.40944297652129</v>
      </c>
      <c r="K18" s="98">
        <v>640.22573121620815</v>
      </c>
      <c r="L18" s="98">
        <v>678.74840182207208</v>
      </c>
      <c r="M18" s="98">
        <v>685.45204215001127</v>
      </c>
      <c r="N18" s="98">
        <v>696.770043758376</v>
      </c>
      <c r="O18" s="98">
        <v>709.04708142572656</v>
      </c>
      <c r="P18" s="98">
        <v>716.25928409773428</v>
      </c>
      <c r="Q18" s="98">
        <v>734.35331970298796</v>
      </c>
      <c r="R18" s="98">
        <v>763.34493802741906</v>
      </c>
      <c r="S18" s="98">
        <v>782.28214603363142</v>
      </c>
      <c r="T18" s="98">
        <v>793.9033769034753</v>
      </c>
      <c r="U18" s="98">
        <v>789.58165631553004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428.62974547537044</v>
      </c>
      <c r="D19" s="122">
        <v>425.6905969445429</v>
      </c>
      <c r="E19" s="122">
        <v>433.57682984268166</v>
      </c>
      <c r="F19" s="122">
        <v>435.36505303790358</v>
      </c>
      <c r="G19" s="122">
        <v>449.17247671849242</v>
      </c>
      <c r="H19" s="122">
        <v>507.94581832249901</v>
      </c>
      <c r="I19" s="122">
        <v>506.14419414864022</v>
      </c>
      <c r="J19" s="122">
        <v>504.20338835845962</v>
      </c>
      <c r="K19" s="122">
        <v>490.9615826554749</v>
      </c>
      <c r="L19" s="122">
        <v>496.74697669356647</v>
      </c>
      <c r="M19" s="122">
        <v>485.2612323921494</v>
      </c>
      <c r="N19" s="122">
        <v>458.16573579949744</v>
      </c>
      <c r="O19" s="122">
        <v>409.22246010176724</v>
      </c>
      <c r="P19" s="122">
        <v>451.10541127857073</v>
      </c>
      <c r="Q19" s="122">
        <v>449.17411326939828</v>
      </c>
      <c r="R19" s="122">
        <v>453.68318754378231</v>
      </c>
      <c r="S19" s="122">
        <v>470.51321905973026</v>
      </c>
      <c r="T19" s="122">
        <v>501.99219837985538</v>
      </c>
      <c r="U19" s="122">
        <v>491.3688953618888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414.47307314872887</v>
      </c>
      <c r="D20" s="98">
        <v>426.18301020724095</v>
      </c>
      <c r="E20" s="98">
        <v>430.33243883685691</v>
      </c>
      <c r="F20" s="98">
        <v>443.36041950535082</v>
      </c>
      <c r="G20" s="98">
        <v>461.2947061877839</v>
      </c>
      <c r="H20" s="98">
        <v>486.30055144452575</v>
      </c>
      <c r="I20" s="98">
        <v>498.36162286571431</v>
      </c>
      <c r="J20" s="98">
        <v>506.29945777566815</v>
      </c>
      <c r="K20" s="98">
        <v>498.52733100905596</v>
      </c>
      <c r="L20" s="98">
        <v>493.09659955250396</v>
      </c>
      <c r="M20" s="98">
        <v>491.56534467540405</v>
      </c>
      <c r="N20" s="98">
        <v>459.42425248637733</v>
      </c>
      <c r="O20" s="98">
        <v>415.75662065185344</v>
      </c>
      <c r="P20" s="98">
        <v>438.37374405178952</v>
      </c>
      <c r="Q20" s="98">
        <v>454.88509237959198</v>
      </c>
      <c r="R20" s="98">
        <v>448.84955531868798</v>
      </c>
      <c r="S20" s="98">
        <v>488.0144279413945</v>
      </c>
      <c r="T20" s="98">
        <v>481.35773626036809</v>
      </c>
      <c r="U20" s="98">
        <v>517.29753349446241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410.19787031044183</v>
      </c>
      <c r="D21" s="98">
        <v>423.58896194277594</v>
      </c>
      <c r="E21" s="98">
        <v>432.51204891108227</v>
      </c>
      <c r="F21" s="98">
        <v>444.82989343088832</v>
      </c>
      <c r="G21" s="98">
        <v>462.6362823335113</v>
      </c>
      <c r="H21" s="98">
        <v>480.83103610321655</v>
      </c>
      <c r="I21" s="98">
        <v>500.11688307892945</v>
      </c>
      <c r="J21" s="98">
        <v>505.57729349914553</v>
      </c>
      <c r="K21" s="98">
        <v>495.28488682062186</v>
      </c>
      <c r="L21" s="98">
        <v>491.81988700517246</v>
      </c>
      <c r="M21" s="98">
        <v>467.92521379134399</v>
      </c>
      <c r="N21" s="98">
        <v>452.67416904954797</v>
      </c>
      <c r="O21" s="98">
        <v>441.32791109208415</v>
      </c>
      <c r="P21" s="98">
        <v>440.23989337963678</v>
      </c>
      <c r="Q21" s="98">
        <v>447.55367303625911</v>
      </c>
      <c r="R21" s="98">
        <v>461.15342601164741</v>
      </c>
      <c r="S21" s="98">
        <v>480.66424407025761</v>
      </c>
      <c r="T21" s="98">
        <v>512.08688603557607</v>
      </c>
      <c r="U21" s="98">
        <v>463.26755627231688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435.15306893394296</v>
      </c>
      <c r="D22" s="33">
        <v>426.38602696065209</v>
      </c>
      <c r="E22" s="33">
        <v>435.58287069260314</v>
      </c>
      <c r="F22" s="33">
        <v>428.96561003689686</v>
      </c>
      <c r="G22" s="33">
        <v>440.14592485985872</v>
      </c>
      <c r="H22" s="33">
        <v>522.2502936530675</v>
      </c>
      <c r="I22" s="33">
        <v>512.14155340846287</v>
      </c>
      <c r="J22" s="33">
        <v>502.41971218332043</v>
      </c>
      <c r="K22" s="33">
        <v>482.14213071906664</v>
      </c>
      <c r="L22" s="33">
        <v>510.26465285007436</v>
      </c>
      <c r="M22" s="33">
        <v>473.58211598439999</v>
      </c>
      <c r="N22" s="33">
        <v>458.64409105276064</v>
      </c>
      <c r="O22" s="33">
        <v>393.44732952746921</v>
      </c>
      <c r="P22" s="33">
        <v>456.57905363518745</v>
      </c>
      <c r="Q22" s="33">
        <v>448.17792069731382</v>
      </c>
      <c r="R22" s="33">
        <v>452.56121855301615</v>
      </c>
      <c r="S22" s="33">
        <v>463.31844315532732</v>
      </c>
      <c r="T22" s="33">
        <v>506.34626806830693</v>
      </c>
      <c r="U22" s="33">
        <v>482.19996045718722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4026.0455465641362</v>
      </c>
      <c r="E24" s="117">
        <f t="shared" si="7"/>
        <v>4321.8055496816614</v>
      </c>
      <c r="F24" s="117">
        <f t="shared" si="7"/>
        <v>4630.7779213590347</v>
      </c>
      <c r="G24" s="117">
        <f t="shared" si="7"/>
        <v>4970.812172427004</v>
      </c>
      <c r="H24" s="117">
        <f t="shared" si="7"/>
        <v>4664.0637135542875</v>
      </c>
      <c r="I24" s="117">
        <f t="shared" si="7"/>
        <v>4803.1807404067849</v>
      </c>
      <c r="J24" s="117">
        <f t="shared" si="7"/>
        <v>4770.059913514222</v>
      </c>
      <c r="K24" s="117">
        <f t="shared" si="7"/>
        <v>4685.2742251810114</v>
      </c>
      <c r="L24" s="117">
        <f t="shared" si="7"/>
        <v>5121.8613016172276</v>
      </c>
      <c r="M24" s="117">
        <f t="shared" si="7"/>
        <v>4588.9353346499929</v>
      </c>
      <c r="N24" s="117">
        <f t="shared" si="7"/>
        <v>4782.7367791310035</v>
      </c>
      <c r="O24" s="117">
        <f t="shared" si="7"/>
        <v>4337.5113539152781</v>
      </c>
      <c r="P24" s="117">
        <f t="shared" si="7"/>
        <v>0</v>
      </c>
      <c r="Q24" s="117">
        <f t="shared" si="7"/>
        <v>4000.386148347824</v>
      </c>
      <c r="R24" s="117">
        <f t="shared" ref="R24:V24" si="8">R25+R28+R30+R39</f>
        <v>4365.2489521412799</v>
      </c>
      <c r="S24" s="117">
        <f t="shared" si="8"/>
        <v>3866.8548323077966</v>
      </c>
      <c r="T24" s="117">
        <f t="shared" si="8"/>
        <v>4519.6678758690869</v>
      </c>
      <c r="U24" s="117">
        <f t="shared" si="8"/>
        <v>3961.5840632319882</v>
      </c>
      <c r="V24" s="117">
        <f t="shared" si="8"/>
        <v>3926.6825012502445</v>
      </c>
      <c r="W24" s="117">
        <f t="shared" ref="W24" si="9">W25+W28+W30+W39</f>
        <v>4113.2005219249295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2799.4911899152153</v>
      </c>
      <c r="E25" s="122">
        <f t="shared" si="10"/>
        <v>3016.8234532776642</v>
      </c>
      <c r="F25" s="122">
        <f t="shared" si="10"/>
        <v>3286.2279956397961</v>
      </c>
      <c r="G25" s="122">
        <f t="shared" si="10"/>
        <v>3435.7064796475356</v>
      </c>
      <c r="H25" s="122">
        <f t="shared" si="10"/>
        <v>3312.7233932036811</v>
      </c>
      <c r="I25" s="122">
        <f t="shared" si="10"/>
        <v>3432.9874309015718</v>
      </c>
      <c r="J25" s="122">
        <f t="shared" si="10"/>
        <v>3434.9172562362805</v>
      </c>
      <c r="K25" s="122">
        <f t="shared" si="10"/>
        <v>3321.4430949659695</v>
      </c>
      <c r="L25" s="122">
        <f t="shared" si="10"/>
        <v>3660.9291109818646</v>
      </c>
      <c r="M25" s="122">
        <f t="shared" si="10"/>
        <v>3203.3549542264068</v>
      </c>
      <c r="N25" s="122">
        <f t="shared" si="10"/>
        <v>3331.8442343133097</v>
      </c>
      <c r="O25" s="122">
        <f t="shared" si="10"/>
        <v>3117.2484797104366</v>
      </c>
      <c r="P25" s="122">
        <f t="shared" si="10"/>
        <v>0</v>
      </c>
      <c r="Q25" s="122">
        <f t="shared" si="10"/>
        <v>2769.38421249573</v>
      </c>
      <c r="R25" s="122">
        <f t="shared" ref="R25:V25" si="11">SUM(R26:R27)</f>
        <v>3030.3882161928927</v>
      </c>
      <c r="S25" s="122">
        <f t="shared" si="11"/>
        <v>2457.2280282095703</v>
      </c>
      <c r="T25" s="122">
        <f t="shared" si="11"/>
        <v>3025.1961790837745</v>
      </c>
      <c r="U25" s="122">
        <f t="shared" si="11"/>
        <v>2552.2018317529282</v>
      </c>
      <c r="V25" s="122">
        <f t="shared" si="11"/>
        <v>2503.4425345806017</v>
      </c>
      <c r="W25" s="122">
        <f t="shared" ref="W25" si="12">SUM(W26:W27)</f>
        <v>2615.6325451540888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2741.223552093732</v>
      </c>
      <c r="E26" s="98">
        <v>2958.0291142915976</v>
      </c>
      <c r="F26" s="98">
        <v>3222.3286671047031</v>
      </c>
      <c r="G26" s="98">
        <v>3371.1343839699366</v>
      </c>
      <c r="H26" s="98">
        <v>3252.9563321784026</v>
      </c>
      <c r="I26" s="98">
        <v>3371.5604910182428</v>
      </c>
      <c r="J26" s="98">
        <v>3374.9435758937943</v>
      </c>
      <c r="K26" s="98">
        <v>3265.5688200665445</v>
      </c>
      <c r="L26" s="98">
        <v>3599.9418051180551</v>
      </c>
      <c r="M26" s="98">
        <v>3149.3608823093637</v>
      </c>
      <c r="N26" s="98">
        <v>3276.3473951326978</v>
      </c>
      <c r="O26" s="98">
        <v>3064.6235317411129</v>
      </c>
      <c r="P26" s="98">
        <v>0</v>
      </c>
      <c r="Q26" s="98">
        <v>2723.861586115675</v>
      </c>
      <c r="R26" s="98">
        <v>2980.4704715019238</v>
      </c>
      <c r="S26" s="98">
        <v>2417.4152167400534</v>
      </c>
      <c r="T26" s="98">
        <v>2975.8750220658162</v>
      </c>
      <c r="U26" s="98">
        <v>2511.0780888954328</v>
      </c>
      <c r="V26" s="98">
        <v>2463.0419483990245</v>
      </c>
      <c r="W26" s="98">
        <v>2573.2578494059276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58.26763782148327</v>
      </c>
      <c r="E27" s="98">
        <v>58.794338986066485</v>
      </c>
      <c r="F27" s="98">
        <v>63.899328535092941</v>
      </c>
      <c r="G27" s="98">
        <v>64.572095677599165</v>
      </c>
      <c r="H27" s="98">
        <v>59.767061025278601</v>
      </c>
      <c r="I27" s="98">
        <v>61.426939883328927</v>
      </c>
      <c r="J27" s="98">
        <v>59.97368034248619</v>
      </c>
      <c r="K27" s="98">
        <v>55.874274899424954</v>
      </c>
      <c r="L27" s="98">
        <v>60.987305863809439</v>
      </c>
      <c r="M27" s="98">
        <v>53.994071917043343</v>
      </c>
      <c r="N27" s="98">
        <v>55.49683918061195</v>
      </c>
      <c r="O27" s="98">
        <v>52.62494796932382</v>
      </c>
      <c r="P27" s="98">
        <v>0</v>
      </c>
      <c r="Q27" s="98">
        <v>45.522626380055229</v>
      </c>
      <c r="R27" s="98">
        <v>49.917744690969037</v>
      </c>
      <c r="S27" s="98">
        <v>39.812811469516895</v>
      </c>
      <c r="T27" s="98">
        <v>49.321157017958257</v>
      </c>
      <c r="U27" s="98">
        <v>41.123742857495486</v>
      </c>
      <c r="V27" s="98">
        <v>40.400586181577061</v>
      </c>
      <c r="W27" s="98">
        <v>42.374695748161045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101.56014387048933</v>
      </c>
      <c r="E28" s="122">
        <f t="shared" si="13"/>
        <v>204.21050891842648</v>
      </c>
      <c r="F28" s="122">
        <f t="shared" si="13"/>
        <v>241.07496977796288</v>
      </c>
      <c r="G28" s="122">
        <f t="shared" si="13"/>
        <v>395.47238768803214</v>
      </c>
      <c r="H28" s="122">
        <f t="shared" si="13"/>
        <v>128.41351731428546</v>
      </c>
      <c r="I28" s="122">
        <f t="shared" si="13"/>
        <v>145.70863852266305</v>
      </c>
      <c r="J28" s="122">
        <f t="shared" si="13"/>
        <v>115.53544324975209</v>
      </c>
      <c r="K28" s="122">
        <f t="shared" si="13"/>
        <v>178.88046140526086</v>
      </c>
      <c r="L28" s="122">
        <f t="shared" si="13"/>
        <v>220.21526717663284</v>
      </c>
      <c r="M28" s="122">
        <f t="shared" si="13"/>
        <v>153.1075095127068</v>
      </c>
      <c r="N28" s="122">
        <f t="shared" si="13"/>
        <v>239.15597025520447</v>
      </c>
      <c r="O28" s="122">
        <f t="shared" si="13"/>
        <v>49.167319535265449</v>
      </c>
      <c r="P28" s="122">
        <f t="shared" si="13"/>
        <v>0</v>
      </c>
      <c r="Q28" s="122">
        <f t="shared" si="13"/>
        <v>15.512942691497814</v>
      </c>
      <c r="R28" s="122">
        <f t="shared" si="13"/>
        <v>74.579896375890243</v>
      </c>
      <c r="S28" s="122">
        <f t="shared" si="13"/>
        <v>93.72770608555571</v>
      </c>
      <c r="T28" s="122">
        <f t="shared" si="13"/>
        <v>122.81805687360038</v>
      </c>
      <c r="U28" s="122">
        <f t="shared" si="13"/>
        <v>68.255899794887554</v>
      </c>
      <c r="V28" s="122">
        <f t="shared" si="13"/>
        <v>75.600494394223787</v>
      </c>
      <c r="W28" s="122">
        <f t="shared" si="13"/>
        <v>91.882936976100893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101.56014387048933</v>
      </c>
      <c r="E29" s="98">
        <f>IF(RES_hhdet_in_tes!E29=0,0,RES_hhdet_in_tes!E29*1000*11630/RES_hhdet_in_new!E26)</f>
        <v>204.21050891842648</v>
      </c>
      <c r="F29" s="98">
        <f>IF(RES_hhdet_in_tes!F29=0,0,RES_hhdet_in_tes!F29*1000*11630/RES_hhdet_in_new!F26)</f>
        <v>241.07496977796288</v>
      </c>
      <c r="G29" s="98">
        <f>IF(RES_hhdet_in_tes!G29=0,0,RES_hhdet_in_tes!G29*1000*11630/RES_hhdet_in_new!G26)</f>
        <v>395.47238768803214</v>
      </c>
      <c r="H29" s="98">
        <f>IF(RES_hhdet_in_tes!H29=0,0,RES_hhdet_in_tes!H29*1000*11630/RES_hhdet_in_new!H26)</f>
        <v>128.41351731428546</v>
      </c>
      <c r="I29" s="98">
        <f>IF(RES_hhdet_in_tes!I29=0,0,RES_hhdet_in_tes!I29*1000*11630/RES_hhdet_in_new!I26)</f>
        <v>145.70863852266305</v>
      </c>
      <c r="J29" s="98">
        <f>IF(RES_hhdet_in_tes!J29=0,0,RES_hhdet_in_tes!J29*1000*11630/RES_hhdet_in_new!J26)</f>
        <v>115.53544324975209</v>
      </c>
      <c r="K29" s="98">
        <f>IF(RES_hhdet_in_tes!K29=0,0,RES_hhdet_in_tes!K29*1000*11630/RES_hhdet_in_new!K26)</f>
        <v>178.88046140526086</v>
      </c>
      <c r="L29" s="98">
        <f>IF(RES_hhdet_in_tes!L29=0,0,RES_hhdet_in_tes!L29*1000*11630/RES_hhdet_in_new!L26)</f>
        <v>220.21526717663284</v>
      </c>
      <c r="M29" s="98">
        <f>IF(RES_hhdet_in_tes!M29=0,0,RES_hhdet_in_tes!M29*1000*11630/RES_hhdet_in_new!M26)</f>
        <v>153.1075095127068</v>
      </c>
      <c r="N29" s="98">
        <f>IF(RES_hhdet_in_tes!N29=0,0,RES_hhdet_in_tes!N29*1000*11630/RES_hhdet_in_new!N26)</f>
        <v>239.15597025520447</v>
      </c>
      <c r="O29" s="98">
        <f>IF(RES_hhdet_in_tes!O29=0,0,RES_hhdet_in_tes!O29*1000*11630/RES_hhdet_in_new!O26)</f>
        <v>49.167319535265449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15.512942691497814</v>
      </c>
      <c r="R29" s="98">
        <f>IF(RES_hhdet_in_tes!R29=0,0,RES_hhdet_in_tes!R29*1000*11630/RES_hhdet_in_new!R26)</f>
        <v>74.579896375890243</v>
      </c>
      <c r="S29" s="98">
        <f>IF(RES_hhdet_in_tes!S29=0,0,RES_hhdet_in_tes!S29*1000*11630/RES_hhdet_in_new!S26)</f>
        <v>93.72770608555571</v>
      </c>
      <c r="T29" s="98">
        <f>IF(RES_hhdet_in_tes!T29=0,0,RES_hhdet_in_tes!T29*1000*11630/RES_hhdet_in_new!T26)</f>
        <v>122.81805687360038</v>
      </c>
      <c r="U29" s="98">
        <f>IF(RES_hhdet_in_tes!U29=0,0,RES_hhdet_in_tes!U29*1000*11630/RES_hhdet_in_new!U26)</f>
        <v>68.255899794887554</v>
      </c>
      <c r="V29" s="98">
        <f>IF(RES_hhdet_in_tes!V29=0,0,RES_hhdet_in_tes!V29*1000*11630/RES_hhdet_in_new!V26)</f>
        <v>75.600494394223787</v>
      </c>
      <c r="W29" s="98">
        <f>IF(RES_hhdet_in_tes!W29=0,0,RES_hhdet_in_tes!W29*1000*11630/RES_hhdet_in_new!W26)</f>
        <v>91.882936976100893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699.41400289634794</v>
      </c>
      <c r="E30" s="122">
        <v>666.04474577332428</v>
      </c>
      <c r="F30" s="122">
        <v>670.13667797431469</v>
      </c>
      <c r="G30" s="122">
        <v>694.10296755597085</v>
      </c>
      <c r="H30" s="122">
        <v>709.2129247397296</v>
      </c>
      <c r="I30" s="122">
        <v>714.8747809665781</v>
      </c>
      <c r="J30" s="122">
        <v>716.53469176807175</v>
      </c>
      <c r="K30" s="122">
        <v>699.62653291209222</v>
      </c>
      <c r="L30" s="122">
        <v>735.32957129787439</v>
      </c>
      <c r="M30" s="122">
        <v>760.45382514914513</v>
      </c>
      <c r="N30" s="122">
        <v>754.55111364344612</v>
      </c>
      <c r="O30" s="122">
        <v>767.24176663226399</v>
      </c>
      <c r="P30" s="122">
        <v>0</v>
      </c>
      <c r="Q30" s="122">
        <v>767.42833838437207</v>
      </c>
      <c r="R30" s="122">
        <v>805.85569583217568</v>
      </c>
      <c r="S30" s="122">
        <v>848.6785838694791</v>
      </c>
      <c r="T30" s="122">
        <v>864.22954908229303</v>
      </c>
      <c r="U30" s="122">
        <v>861.88538768861406</v>
      </c>
      <c r="V30" s="122">
        <v>868.49033262913747</v>
      </c>
      <c r="W30" s="122">
        <v>913.66069390691666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699.77194771835752</v>
      </c>
      <c r="E31" s="98">
        <v>669.26217412501592</v>
      </c>
      <c r="F31" s="98">
        <v>675.32640895051225</v>
      </c>
      <c r="G31" s="98">
        <v>710.69808554862072</v>
      </c>
      <c r="H31" s="98">
        <v>693.42552036741552</v>
      </c>
      <c r="I31" s="98">
        <v>707.97247250096711</v>
      </c>
      <c r="J31" s="98">
        <v>716.52004525710697</v>
      </c>
      <c r="K31" s="98">
        <v>704.52298736760577</v>
      </c>
      <c r="L31" s="98">
        <v>735.06637130962611</v>
      </c>
      <c r="M31" s="98">
        <v>750.16589613879671</v>
      </c>
      <c r="N31" s="98">
        <v>750.95039344225791</v>
      </c>
      <c r="O31" s="98">
        <v>786.79960341569392</v>
      </c>
      <c r="P31" s="98">
        <v>0</v>
      </c>
      <c r="Q31" s="98">
        <v>782.48081598413262</v>
      </c>
      <c r="R31" s="98">
        <v>818.07914453933972</v>
      </c>
      <c r="S31" s="98">
        <v>862.64222159634141</v>
      </c>
      <c r="T31" s="98">
        <v>873.47646711342418</v>
      </c>
      <c r="U31" s="98">
        <v>837.95196180815708</v>
      </c>
      <c r="V31" s="98">
        <v>848.98567546613833</v>
      </c>
      <c r="W31" s="98">
        <v>925.88406652322078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699.71720328316451</v>
      </c>
      <c r="E32" s="98">
        <v>669.32501142101364</v>
      </c>
      <c r="F32" s="98">
        <v>675.4522431731998</v>
      </c>
      <c r="G32" s="98">
        <v>710.84536730089076</v>
      </c>
      <c r="H32" s="98">
        <v>693.49506443273435</v>
      </c>
      <c r="I32" s="98">
        <v>708.56938836514018</v>
      </c>
      <c r="J32" s="98">
        <v>717.67211181672508</v>
      </c>
      <c r="K32" s="98">
        <v>705.61105020245964</v>
      </c>
      <c r="L32" s="98">
        <v>735.901756870594</v>
      </c>
      <c r="M32" s="98">
        <v>750.44673648322043</v>
      </c>
      <c r="N32" s="98">
        <v>751.01778081517102</v>
      </c>
      <c r="O32" s="98">
        <v>786.83715339824448</v>
      </c>
      <c r="P32" s="98">
        <v>0</v>
      </c>
      <c r="Q32" s="98">
        <v>782.91102141390945</v>
      </c>
      <c r="R32" s="98">
        <v>818.76887462623893</v>
      </c>
      <c r="S32" s="98">
        <v>863.3120671156347</v>
      </c>
      <c r="T32" s="98">
        <v>873.66571705645822</v>
      </c>
      <c r="U32" s="98">
        <v>837.26994346203344</v>
      </c>
      <c r="V32" s="98">
        <v>848.3299368621075</v>
      </c>
      <c r="W32" s="98">
        <v>925.94843772010915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64.041851130055846</v>
      </c>
      <c r="E33" s="101">
        <v>39.517067663019461</v>
      </c>
      <c r="F33" s="101">
        <v>53.016879007140226</v>
      </c>
      <c r="G33" s="101">
        <v>55.842477144202768</v>
      </c>
      <c r="H33" s="101">
        <v>72.300542436706905</v>
      </c>
      <c r="I33" s="101">
        <v>63.310635017620051</v>
      </c>
      <c r="J33" s="101">
        <v>61.08800980572191</v>
      </c>
      <c r="K33" s="101">
        <v>57.531120309157885</v>
      </c>
      <c r="L33" s="101">
        <v>58.17216827935242</v>
      </c>
      <c r="M33" s="101">
        <v>84.092700272220199</v>
      </c>
      <c r="N33" s="101">
        <v>60.229674775025728</v>
      </c>
      <c r="O33" s="101">
        <v>44.425909385016062</v>
      </c>
      <c r="P33" s="101">
        <v>0</v>
      </c>
      <c r="Q33" s="101">
        <v>26.696132928156899</v>
      </c>
      <c r="R33" s="101">
        <v>37.186014411942864</v>
      </c>
      <c r="S33" s="101">
        <v>60.229450725259596</v>
      </c>
      <c r="T33" s="101">
        <v>67.76852832227631</v>
      </c>
      <c r="U33" s="101">
        <v>78.239676848174895</v>
      </c>
      <c r="V33" s="101">
        <v>65.768884876985766</v>
      </c>
      <c r="W33" s="101">
        <v>61.696680931696669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635.67535215310875</v>
      </c>
      <c r="E34" s="104">
        <v>629.80794375799417</v>
      </c>
      <c r="F34" s="104">
        <v>622.43536416605957</v>
      </c>
      <c r="G34" s="104">
        <v>655.00289015668784</v>
      </c>
      <c r="H34" s="104">
        <v>621.19452199602733</v>
      </c>
      <c r="I34" s="104">
        <v>645.25875334752016</v>
      </c>
      <c r="J34" s="104">
        <v>656.5841020110031</v>
      </c>
      <c r="K34" s="104">
        <v>648.07992989330182</v>
      </c>
      <c r="L34" s="104">
        <v>677.72958859124151</v>
      </c>
      <c r="M34" s="104">
        <v>666.35403621100033</v>
      </c>
      <c r="N34" s="104">
        <v>690.78810604014552</v>
      </c>
      <c r="O34" s="104">
        <v>742.41124401322838</v>
      </c>
      <c r="P34" s="104">
        <v>0</v>
      </c>
      <c r="Q34" s="104">
        <v>756.21488848575245</v>
      </c>
      <c r="R34" s="104">
        <v>781.58286021429603</v>
      </c>
      <c r="S34" s="104">
        <v>803.08261639037505</v>
      </c>
      <c r="T34" s="104">
        <v>805.89718873418201</v>
      </c>
      <c r="U34" s="104">
        <v>759.03026661385843</v>
      </c>
      <c r="V34" s="104">
        <v>782.56105198512182</v>
      </c>
      <c r="W34" s="104">
        <v>864.25175678841231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698.57924388141737</v>
      </c>
      <c r="E35" s="101">
        <v>651.45532010421118</v>
      </c>
      <c r="F35" s="101">
        <v>657.93840373027115</v>
      </c>
      <c r="G35" s="101">
        <v>678.36070081687603</v>
      </c>
      <c r="H35" s="101">
        <v>727.0846402730424</v>
      </c>
      <c r="I35" s="101">
        <v>719.1906653079875</v>
      </c>
      <c r="J35" s="101">
        <v>715.71810162279633</v>
      </c>
      <c r="K35" s="101">
        <v>694.7172823476385</v>
      </c>
      <c r="L35" s="101">
        <v>735.07254701357817</v>
      </c>
      <c r="M35" s="101">
        <v>770.83311868546025</v>
      </c>
      <c r="N35" s="101">
        <v>757.75912031065161</v>
      </c>
      <c r="O35" s="101">
        <v>749.34622109050451</v>
      </c>
      <c r="P35" s="101">
        <v>0</v>
      </c>
      <c r="Q35" s="101">
        <v>752.82903726579855</v>
      </c>
      <c r="R35" s="101">
        <v>789.8659921680279</v>
      </c>
      <c r="S35" s="101">
        <v>833.1584552132382</v>
      </c>
      <c r="T35" s="101">
        <v>856.58204179919369</v>
      </c>
      <c r="U35" s="101">
        <v>873.64685181616483</v>
      </c>
      <c r="V35" s="101">
        <v>878.83898280431254</v>
      </c>
      <c r="W35" s="101">
        <v>904.4120372121339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698.43616547171052</v>
      </c>
      <c r="E36" s="104">
        <v>651.60455142514161</v>
      </c>
      <c r="F36" s="104">
        <v>658.2044940118567</v>
      </c>
      <c r="G36" s="104">
        <v>678.54746143426223</v>
      </c>
      <c r="H36" s="104">
        <v>727.29039006612879</v>
      </c>
      <c r="I36" s="104">
        <v>719.97016837232354</v>
      </c>
      <c r="J36" s="104">
        <v>717.32681887305614</v>
      </c>
      <c r="K36" s="104">
        <v>696.43884380695488</v>
      </c>
      <c r="L36" s="104">
        <v>736.49799126272478</v>
      </c>
      <c r="M36" s="104">
        <v>771.07990032696728</v>
      </c>
      <c r="N36" s="104">
        <v>757.4955045518094</v>
      </c>
      <c r="O36" s="104">
        <v>749.17260640398479</v>
      </c>
      <c r="P36" s="104">
        <v>0</v>
      </c>
      <c r="Q36" s="104">
        <v>756.26110343976052</v>
      </c>
      <c r="R36" s="104">
        <v>795.60815416324112</v>
      </c>
      <c r="S36" s="104">
        <v>839.39128381584271</v>
      </c>
      <c r="T36" s="104">
        <v>859.90519269317826</v>
      </c>
      <c r="U36" s="104">
        <v>873.40330869175455</v>
      </c>
      <c r="V36" s="104">
        <v>876.97326168172071</v>
      </c>
      <c r="W36" s="104">
        <v>902.62415420466107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63.851738727708963</v>
      </c>
      <c r="E37" s="98">
        <v>37.630739629809383</v>
      </c>
      <c r="F37" s="98">
        <v>51.278518659465412</v>
      </c>
      <c r="G37" s="98">
        <v>52.78495698364403</v>
      </c>
      <c r="H37" s="98">
        <v>76.424532000005684</v>
      </c>
      <c r="I37" s="98">
        <v>64.498565075841512</v>
      </c>
      <c r="J37" s="98">
        <v>60.917375896534679</v>
      </c>
      <c r="K37" s="98">
        <v>56.213112590746547</v>
      </c>
      <c r="L37" s="98">
        <v>57.749589440652585</v>
      </c>
      <c r="M37" s="98">
        <v>85.627858176956295</v>
      </c>
      <c r="N37" s="98">
        <v>60.725460793433456</v>
      </c>
      <c r="O37" s="98">
        <v>40.125524978258127</v>
      </c>
      <c r="P37" s="98">
        <v>0</v>
      </c>
      <c r="Q37" s="98">
        <v>21.907783736772469</v>
      </c>
      <c r="R37" s="98">
        <v>32.263216135822212</v>
      </c>
      <c r="S37" s="98">
        <v>57.109137782211512</v>
      </c>
      <c r="T37" s="98">
        <v>66.001815789702931</v>
      </c>
      <c r="U37" s="98">
        <v>83.821652376224478</v>
      </c>
      <c r="V37" s="98">
        <v>69.509973020544123</v>
      </c>
      <c r="W37" s="98">
        <v>58.096648385082254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634.58442674400146</v>
      </c>
      <c r="E38" s="98">
        <v>613.97381179533238</v>
      </c>
      <c r="F38" s="98">
        <v>606.92597535239122</v>
      </c>
      <c r="G38" s="98">
        <v>625.76250445061817</v>
      </c>
      <c r="H38" s="98">
        <v>650.86585806612322</v>
      </c>
      <c r="I38" s="98">
        <v>655.47160329648204</v>
      </c>
      <c r="J38" s="98">
        <v>656.40944297652152</v>
      </c>
      <c r="K38" s="98">
        <v>640.22573121620837</v>
      </c>
      <c r="L38" s="98">
        <v>678.7484018220722</v>
      </c>
      <c r="M38" s="98">
        <v>685.45204215001093</v>
      </c>
      <c r="N38" s="98">
        <v>696.770043758376</v>
      </c>
      <c r="O38" s="98">
        <v>709.04708142572667</v>
      </c>
      <c r="P38" s="98">
        <v>0</v>
      </c>
      <c r="Q38" s="98">
        <v>734.35331970298807</v>
      </c>
      <c r="R38" s="98">
        <v>763.34493802741895</v>
      </c>
      <c r="S38" s="98">
        <v>782.28214603363119</v>
      </c>
      <c r="T38" s="98">
        <v>793.9033769034753</v>
      </c>
      <c r="U38" s="98">
        <v>789.58165631553004</v>
      </c>
      <c r="V38" s="98">
        <v>807.46328866117665</v>
      </c>
      <c r="W38" s="98">
        <v>844.52750581957866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425.58020988208352</v>
      </c>
      <c r="E39" s="122">
        <v>434.7268417122462</v>
      </c>
      <c r="F39" s="122">
        <v>433.33827796696141</v>
      </c>
      <c r="G39" s="122">
        <v>445.53033753546543</v>
      </c>
      <c r="H39" s="122">
        <v>513.71387829659159</v>
      </c>
      <c r="I39" s="122">
        <v>509.60989001597233</v>
      </c>
      <c r="J39" s="122">
        <v>503.07252226011792</v>
      </c>
      <c r="K39" s="122">
        <v>485.32413589768879</v>
      </c>
      <c r="L39" s="122">
        <v>505.38735216085593</v>
      </c>
      <c r="M39" s="122">
        <v>472.01904576173473</v>
      </c>
      <c r="N39" s="122">
        <v>457.18546091904335</v>
      </c>
      <c r="O39" s="122">
        <v>403.85378803731186</v>
      </c>
      <c r="P39" s="122">
        <v>0</v>
      </c>
      <c r="Q39" s="122">
        <v>448.06065477622423</v>
      </c>
      <c r="R39" s="122">
        <v>454.42514374032129</v>
      </c>
      <c r="S39" s="122">
        <v>467.22051414319162</v>
      </c>
      <c r="T39" s="122">
        <v>507.42409082941901</v>
      </c>
      <c r="U39" s="122">
        <v>479.24094399555798</v>
      </c>
      <c r="V39" s="122">
        <v>479.14913964628175</v>
      </c>
      <c r="W39" s="122">
        <v>492.02434588782268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423.58896194277594</v>
      </c>
      <c r="E40" s="98">
        <v>432.51204891108227</v>
      </c>
      <c r="F40" s="98">
        <v>444.82989343088826</v>
      </c>
      <c r="G40" s="98">
        <v>462.63628233351125</v>
      </c>
      <c r="H40" s="98">
        <v>480.8310361032166</v>
      </c>
      <c r="I40" s="98">
        <v>500.1168830789295</v>
      </c>
      <c r="J40" s="98">
        <v>505.57729349914558</v>
      </c>
      <c r="K40" s="98">
        <v>495.28488682062181</v>
      </c>
      <c r="L40" s="98">
        <v>491.8198870051724</v>
      </c>
      <c r="M40" s="98">
        <v>467.92521379134394</v>
      </c>
      <c r="N40" s="98">
        <v>452.67416904954786</v>
      </c>
      <c r="O40" s="98">
        <v>441.32791109208426</v>
      </c>
      <c r="P40" s="98">
        <v>0</v>
      </c>
      <c r="Q40" s="98">
        <v>447.553673036259</v>
      </c>
      <c r="R40" s="98">
        <v>461.15342601164747</v>
      </c>
      <c r="S40" s="98">
        <v>480.66424407025755</v>
      </c>
      <c r="T40" s="98">
        <v>512.08688603557607</v>
      </c>
      <c r="U40" s="98">
        <v>463.26755627231688</v>
      </c>
      <c r="V40" s="98">
        <v>465.91392694763465</v>
      </c>
      <c r="W40" s="98">
        <v>500.58353903324615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426.3860269606522</v>
      </c>
      <c r="E41" s="33">
        <v>435.58287069260308</v>
      </c>
      <c r="F41" s="33">
        <v>428.96561003689692</v>
      </c>
      <c r="G41" s="33">
        <v>440.14592485985872</v>
      </c>
      <c r="H41" s="33">
        <v>522.2502936530675</v>
      </c>
      <c r="I41" s="33">
        <v>512.14155340846276</v>
      </c>
      <c r="J41" s="33">
        <v>502.41971218332037</v>
      </c>
      <c r="K41" s="33">
        <v>482.14213071906653</v>
      </c>
      <c r="L41" s="33">
        <v>510.26465285007447</v>
      </c>
      <c r="M41" s="33">
        <v>473.58211598440005</v>
      </c>
      <c r="N41" s="33">
        <v>458.64409105276064</v>
      </c>
      <c r="O41" s="33">
        <v>393.44732952746921</v>
      </c>
      <c r="P41" s="33">
        <v>0</v>
      </c>
      <c r="Q41" s="33">
        <v>448.17792069731382</v>
      </c>
      <c r="R41" s="33">
        <v>452.56121855301609</v>
      </c>
      <c r="S41" s="33">
        <v>463.31844315532743</v>
      </c>
      <c r="T41" s="33">
        <v>506.34626806830693</v>
      </c>
      <c r="U41" s="33">
        <v>482.19996045718727</v>
      </c>
      <c r="V41" s="33">
        <v>481.31991014771882</v>
      </c>
      <c r="W41" s="33">
        <v>489.96079766021387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4051.3131035779152</v>
      </c>
      <c r="D43" s="117">
        <f t="shared" si="14"/>
        <v>3937.5802086339736</v>
      </c>
      <c r="E43" s="117">
        <f t="shared" si="14"/>
        <v>4346.5552925866496</v>
      </c>
      <c r="F43" s="117">
        <f t="shared" si="14"/>
        <v>4763.343670706885</v>
      </c>
      <c r="G43" s="117">
        <f t="shared" si="14"/>
        <v>5032.3337143373437</v>
      </c>
      <c r="H43" s="117">
        <f t="shared" si="14"/>
        <v>4640.4922827240352</v>
      </c>
      <c r="I43" s="117">
        <f t="shared" si="14"/>
        <v>4735.9040738215917</v>
      </c>
      <c r="J43" s="117">
        <f t="shared" si="14"/>
        <v>4678.8028742052338</v>
      </c>
      <c r="K43" s="117">
        <f t="shared" si="14"/>
        <v>4707.0378607053326</v>
      </c>
      <c r="L43" s="117">
        <f t="shared" si="14"/>
        <v>5105.5887485490839</v>
      </c>
      <c r="M43" s="117">
        <f t="shared" si="14"/>
        <v>4645.3798094463364</v>
      </c>
      <c r="N43" s="117">
        <f t="shared" si="14"/>
        <v>4520.9606483200496</v>
      </c>
      <c r="O43" s="117">
        <f t="shared" si="14"/>
        <v>4277.2521880971917</v>
      </c>
      <c r="P43" s="117">
        <f t="shared" si="14"/>
        <v>4106.702576044082</v>
      </c>
      <c r="Q43" s="117">
        <f t="shared" si="14"/>
        <v>4382.7724504322196</v>
      </c>
      <c r="R43" s="117">
        <f t="shared" ref="R43:V43" si="15">R44+R47+R49+R58</f>
        <v>3980.2441365193849</v>
      </c>
      <c r="S43" s="117">
        <f t="shared" si="15"/>
        <v>4032.1920584384434</v>
      </c>
      <c r="T43" s="117">
        <f t="shared" si="15"/>
        <v>4353.7913609670659</v>
      </c>
      <c r="U43" s="117">
        <f t="shared" si="15"/>
        <v>3943.0475900300494</v>
      </c>
      <c r="V43" s="117">
        <f t="shared" si="15"/>
        <v>4112.4294911039187</v>
      </c>
      <c r="W43" s="117">
        <f t="shared" ref="W43" si="16">W44+W47+W49+W58</f>
        <v>4013.6440480752144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2715.2090121278006</v>
      </c>
      <c r="D44" s="122">
        <f t="shared" si="17"/>
        <v>2712.3833143728484</v>
      </c>
      <c r="E44" s="122">
        <f t="shared" si="17"/>
        <v>3054.9430098534444</v>
      </c>
      <c r="F44" s="122">
        <f t="shared" si="17"/>
        <v>3429.7492239809799</v>
      </c>
      <c r="G44" s="122">
        <f t="shared" si="17"/>
        <v>3511.7906332015364</v>
      </c>
      <c r="H44" s="122">
        <f t="shared" si="17"/>
        <v>3272.3246576995789</v>
      </c>
      <c r="I44" s="122">
        <f t="shared" si="17"/>
        <v>3363.3944633880692</v>
      </c>
      <c r="J44" s="122">
        <f t="shared" si="17"/>
        <v>3337.2283420403924</v>
      </c>
      <c r="K44" s="122">
        <f t="shared" si="17"/>
        <v>3344.2136874438406</v>
      </c>
      <c r="L44" s="122">
        <f t="shared" si="17"/>
        <v>3645.9776372198676</v>
      </c>
      <c r="M44" s="122">
        <f t="shared" si="17"/>
        <v>3256.94899878567</v>
      </c>
      <c r="N44" s="122">
        <f t="shared" si="17"/>
        <v>3081.804960822124</v>
      </c>
      <c r="O44" s="122">
        <f t="shared" si="17"/>
        <v>3062.2221483735093</v>
      </c>
      <c r="P44" s="122">
        <f t="shared" si="17"/>
        <v>2844.8483418939136</v>
      </c>
      <c r="Q44" s="122">
        <f t="shared" si="17"/>
        <v>3158.0556680646228</v>
      </c>
      <c r="R44" s="122">
        <f t="shared" ref="R44:V44" si="18">SUM(R45:R46)</f>
        <v>2655.7681318842733</v>
      </c>
      <c r="S44" s="122">
        <f t="shared" si="18"/>
        <v>2637.1231722107273</v>
      </c>
      <c r="T44" s="122">
        <f t="shared" si="18"/>
        <v>2864.6845984188963</v>
      </c>
      <c r="U44" s="122">
        <f t="shared" si="18"/>
        <v>2527.2912776590179</v>
      </c>
      <c r="V44" s="122">
        <f t="shared" si="18"/>
        <v>2677.180596551791</v>
      </c>
      <c r="W44" s="122">
        <f t="shared" ref="W44" si="19">SUM(W45:W46)</f>
        <v>2526.9304734775087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2656.8114761461625</v>
      </c>
      <c r="D45" s="98">
        <v>2655.9287096345861</v>
      </c>
      <c r="E45" s="98">
        <v>2995.4057655678052</v>
      </c>
      <c r="F45" s="98">
        <v>3363.0591852049356</v>
      </c>
      <c r="G45" s="98">
        <v>3445.7885803166087</v>
      </c>
      <c r="H45" s="98">
        <v>3213.2864573136071</v>
      </c>
      <c r="I45" s="98">
        <v>3303.2127605228761</v>
      </c>
      <c r="J45" s="98">
        <v>3278.9603108521478</v>
      </c>
      <c r="K45" s="98">
        <v>3287.9563590621328</v>
      </c>
      <c r="L45" s="98">
        <v>3585.2394074992435</v>
      </c>
      <c r="M45" s="98">
        <v>3202.0515737474125</v>
      </c>
      <c r="N45" s="98">
        <v>3030.4728989761998</v>
      </c>
      <c r="O45" s="98">
        <v>3010.5261471475706</v>
      </c>
      <c r="P45" s="98">
        <v>2796.2576112326897</v>
      </c>
      <c r="Q45" s="98">
        <v>3106.1441320574304</v>
      </c>
      <c r="R45" s="98">
        <v>2612.0212763304462</v>
      </c>
      <c r="S45" s="98">
        <v>2594.3956408331774</v>
      </c>
      <c r="T45" s="98">
        <v>2817.9803351177516</v>
      </c>
      <c r="U45" s="98">
        <v>2486.568919679572</v>
      </c>
      <c r="V45" s="98">
        <v>2633.9762234053724</v>
      </c>
      <c r="W45" s="98">
        <v>2485.9928004130156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58.397535981638178</v>
      </c>
      <c r="D46" s="98">
        <v>56.454604738262475</v>
      </c>
      <c r="E46" s="98">
        <v>59.537244285639126</v>
      </c>
      <c r="F46" s="98">
        <v>66.690038776044403</v>
      </c>
      <c r="G46" s="98">
        <v>66.002052884927934</v>
      </c>
      <c r="H46" s="98">
        <v>59.038200385971585</v>
      </c>
      <c r="I46" s="98">
        <v>60.181702865192889</v>
      </c>
      <c r="J46" s="98">
        <v>58.268031188244741</v>
      </c>
      <c r="K46" s="98">
        <v>56.257328381707921</v>
      </c>
      <c r="L46" s="98">
        <v>60.738229720624268</v>
      </c>
      <c r="M46" s="98">
        <v>54.897425038257765</v>
      </c>
      <c r="N46" s="98">
        <v>51.332061845924436</v>
      </c>
      <c r="O46" s="98">
        <v>51.6960012259389</v>
      </c>
      <c r="P46" s="98">
        <v>48.590730661223745</v>
      </c>
      <c r="Q46" s="98">
        <v>51.911536007192133</v>
      </c>
      <c r="R46" s="98">
        <v>43.746855553827324</v>
      </c>
      <c r="S46" s="98">
        <v>42.727531377550115</v>
      </c>
      <c r="T46" s="98">
        <v>46.704263301144564</v>
      </c>
      <c r="U46" s="98">
        <v>40.722357979446052</v>
      </c>
      <c r="V46" s="98">
        <v>43.20437314641871</v>
      </c>
      <c r="W46" s="98">
        <v>40.937673064493062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152.69812080866646</v>
      </c>
      <c r="D47" s="122">
        <f t="shared" si="20"/>
        <v>101.55107186627568</v>
      </c>
      <c r="E47" s="122">
        <f t="shared" si="20"/>
        <v>204.22718147684131</v>
      </c>
      <c r="F47" s="122">
        <f t="shared" si="20"/>
        <v>241.06673728888495</v>
      </c>
      <c r="G47" s="122">
        <f t="shared" si="20"/>
        <v>395.47679320971912</v>
      </c>
      <c r="H47" s="122">
        <f t="shared" si="20"/>
        <v>128.43898937994186</v>
      </c>
      <c r="I47" s="122">
        <f t="shared" si="20"/>
        <v>145.7032826719711</v>
      </c>
      <c r="J47" s="122">
        <f t="shared" si="20"/>
        <v>115.53157826456602</v>
      </c>
      <c r="K47" s="122">
        <f t="shared" si="20"/>
        <v>178.86638961693384</v>
      </c>
      <c r="L47" s="122">
        <f t="shared" si="20"/>
        <v>220.24614948288087</v>
      </c>
      <c r="M47" s="122">
        <f t="shared" si="20"/>
        <v>153.10185261641871</v>
      </c>
      <c r="N47" s="122">
        <f t="shared" si="20"/>
        <v>239.15681011548395</v>
      </c>
      <c r="O47" s="122">
        <f t="shared" si="20"/>
        <v>49.17583439290501</v>
      </c>
      <c r="P47" s="122">
        <f t="shared" si="20"/>
        <v>13.290226392000617</v>
      </c>
      <c r="Q47" s="122">
        <f t="shared" si="20"/>
        <v>15.507696793756264</v>
      </c>
      <c r="R47" s="122">
        <f t="shared" si="20"/>
        <v>74.596103399811952</v>
      </c>
      <c r="S47" s="122">
        <f t="shared" si="20"/>
        <v>93.718204496475508</v>
      </c>
      <c r="T47" s="122">
        <f t="shared" si="20"/>
        <v>122.84594158900539</v>
      </c>
      <c r="U47" s="122">
        <f t="shared" si="20"/>
        <v>68.313079463934741</v>
      </c>
      <c r="V47" s="122">
        <f t="shared" si="20"/>
        <v>75.602015933661477</v>
      </c>
      <c r="W47" s="122">
        <f t="shared" si="20"/>
        <v>91.869366620988828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152.69812080866646</v>
      </c>
      <c r="D48" s="98">
        <f>IF(RES_hhdet_in_tes!D48=0,0,RES_hhdet_in_tes!D48*1000*11630/RES_hhdet_in_new!D45)</f>
        <v>101.55107186627568</v>
      </c>
      <c r="E48" s="98">
        <f>IF(RES_hhdet_in_tes!E48=0,0,RES_hhdet_in_tes!E48*1000*11630/RES_hhdet_in_new!E45)</f>
        <v>204.22718147684131</v>
      </c>
      <c r="F48" s="98">
        <f>IF(RES_hhdet_in_tes!F48=0,0,RES_hhdet_in_tes!F48*1000*11630/RES_hhdet_in_new!F45)</f>
        <v>241.06673728888495</v>
      </c>
      <c r="G48" s="98">
        <f>IF(RES_hhdet_in_tes!G48=0,0,RES_hhdet_in_tes!G48*1000*11630/RES_hhdet_in_new!G45)</f>
        <v>395.47679320971912</v>
      </c>
      <c r="H48" s="98">
        <f>IF(RES_hhdet_in_tes!H48=0,0,RES_hhdet_in_tes!H48*1000*11630/RES_hhdet_in_new!H45)</f>
        <v>128.43898937994186</v>
      </c>
      <c r="I48" s="98">
        <f>IF(RES_hhdet_in_tes!I48=0,0,RES_hhdet_in_tes!I48*1000*11630/RES_hhdet_in_new!I45)</f>
        <v>145.7032826719711</v>
      </c>
      <c r="J48" s="98">
        <f>IF(RES_hhdet_in_tes!J48=0,0,RES_hhdet_in_tes!J48*1000*11630/RES_hhdet_in_new!J45)</f>
        <v>115.53157826456602</v>
      </c>
      <c r="K48" s="98">
        <f>IF(RES_hhdet_in_tes!K48=0,0,RES_hhdet_in_tes!K48*1000*11630/RES_hhdet_in_new!K45)</f>
        <v>178.86638961693384</v>
      </c>
      <c r="L48" s="98">
        <f>IF(RES_hhdet_in_tes!L48=0,0,RES_hhdet_in_tes!L48*1000*11630/RES_hhdet_in_new!L45)</f>
        <v>220.24614948288087</v>
      </c>
      <c r="M48" s="98">
        <f>IF(RES_hhdet_in_tes!M48=0,0,RES_hhdet_in_tes!M48*1000*11630/RES_hhdet_in_new!M45)</f>
        <v>153.10185261641871</v>
      </c>
      <c r="N48" s="98">
        <f>IF(RES_hhdet_in_tes!N48=0,0,RES_hhdet_in_tes!N48*1000*11630/RES_hhdet_in_new!N45)</f>
        <v>239.15681011548395</v>
      </c>
      <c r="O48" s="98">
        <f>IF(RES_hhdet_in_tes!O48=0,0,RES_hhdet_in_tes!O48*1000*11630/RES_hhdet_in_new!O45)</f>
        <v>49.17583439290501</v>
      </c>
      <c r="P48" s="98">
        <f>IF(RES_hhdet_in_tes!P48=0,0,RES_hhdet_in_tes!P48*1000*11630/RES_hhdet_in_new!P45)</f>
        <v>13.290226392000617</v>
      </c>
      <c r="Q48" s="98">
        <f>IF(RES_hhdet_in_tes!Q48=0,0,RES_hhdet_in_tes!Q48*1000*11630/RES_hhdet_in_new!Q45)</f>
        <v>15.507696793756264</v>
      </c>
      <c r="R48" s="98">
        <f>IF(RES_hhdet_in_tes!R48=0,0,RES_hhdet_in_tes!R48*1000*11630/RES_hhdet_in_new!R45)</f>
        <v>74.596103399811952</v>
      </c>
      <c r="S48" s="98">
        <f>IF(RES_hhdet_in_tes!S48=0,0,RES_hhdet_in_tes!S48*1000*11630/RES_hhdet_in_new!S45)</f>
        <v>93.718204496475508</v>
      </c>
      <c r="T48" s="98">
        <f>IF(RES_hhdet_in_tes!T48=0,0,RES_hhdet_in_tes!T48*1000*11630/RES_hhdet_in_new!T45)</f>
        <v>122.84594158900539</v>
      </c>
      <c r="U48" s="98">
        <f>IF(RES_hhdet_in_tes!U48=0,0,RES_hhdet_in_tes!U48*1000*11630/RES_hhdet_in_new!U45)</f>
        <v>68.313079463934741</v>
      </c>
      <c r="V48" s="98">
        <f>IF(RES_hhdet_in_tes!V48=0,0,RES_hhdet_in_tes!V48*1000*11630/RES_hhdet_in_new!V45)</f>
        <v>75.602015933661477</v>
      </c>
      <c r="W48" s="98">
        <f>IF(RES_hhdet_in_tes!W48=0,0,RES_hhdet_in_tes!W48*1000*11630/RES_hhdet_in_new!W45)</f>
        <v>91.869366620988828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753.65696937353005</v>
      </c>
      <c r="D49" s="122">
        <v>698.06555832971503</v>
      </c>
      <c r="E49" s="122">
        <v>652.65821336485305</v>
      </c>
      <c r="F49" s="122">
        <v>659.18933033429823</v>
      </c>
      <c r="G49" s="122">
        <v>679.53612239703739</v>
      </c>
      <c r="H49" s="122">
        <v>726.01336214173682</v>
      </c>
      <c r="I49" s="122">
        <v>717.19658815328671</v>
      </c>
      <c r="J49" s="122">
        <v>722.97042618852674</v>
      </c>
      <c r="K49" s="122">
        <v>698.63384298407595</v>
      </c>
      <c r="L49" s="122">
        <v>733.97734759515276</v>
      </c>
      <c r="M49" s="122">
        <v>763.30984081058796</v>
      </c>
      <c r="N49" s="122">
        <v>742.81335485946909</v>
      </c>
      <c r="O49" s="122">
        <v>762.0005894221373</v>
      </c>
      <c r="P49" s="122">
        <v>795.64053588156651</v>
      </c>
      <c r="Q49" s="122">
        <v>761.14844946223559</v>
      </c>
      <c r="R49" s="122">
        <v>795.45496375070536</v>
      </c>
      <c r="S49" s="122">
        <v>834.12973733102297</v>
      </c>
      <c r="T49" s="122">
        <v>858.83674195849608</v>
      </c>
      <c r="U49" s="122">
        <v>868.20232164202366</v>
      </c>
      <c r="V49" s="122">
        <v>880.49779452828977</v>
      </c>
      <c r="W49" s="122">
        <v>902.81970501879005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710.01937977953287</v>
      </c>
      <c r="D50" s="98">
        <v>684.40397280076797</v>
      </c>
      <c r="E50" s="98">
        <v>674.632321379769</v>
      </c>
      <c r="F50" s="98">
        <v>679.58387418168741</v>
      </c>
      <c r="G50" s="98">
        <v>700.70115033057846</v>
      </c>
      <c r="H50" s="98">
        <v>694.92178749486231</v>
      </c>
      <c r="I50" s="98">
        <v>706.68980140878728</v>
      </c>
      <c r="J50" s="98">
        <v>736.66334612608068</v>
      </c>
      <c r="K50" s="98">
        <v>711.73930570282209</v>
      </c>
      <c r="L50" s="98">
        <v>726.5690291122321</v>
      </c>
      <c r="M50" s="98">
        <v>737.91919037639957</v>
      </c>
      <c r="N50" s="98">
        <v>706.54630105621516</v>
      </c>
      <c r="O50" s="98">
        <v>793.39557338411657</v>
      </c>
      <c r="P50" s="98">
        <v>814.96744387452122</v>
      </c>
      <c r="Q50" s="98">
        <v>954.99878141524391</v>
      </c>
      <c r="R50" s="98">
        <v>829.05076540812024</v>
      </c>
      <c r="S50" s="98">
        <v>821.21687723148864</v>
      </c>
      <c r="T50" s="98">
        <v>865.28447169415756</v>
      </c>
      <c r="U50" s="98">
        <v>823.08117051119609</v>
      </c>
      <c r="V50" s="98">
        <v>900.76583459355584</v>
      </c>
      <c r="W50" s="98">
        <v>893.59498458740813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674.65500234306933</v>
      </c>
      <c r="F51" s="98">
        <v>679.63491607659159</v>
      </c>
      <c r="G51" s="98">
        <v>700.75368431327195</v>
      </c>
      <c r="H51" s="98">
        <v>694.9688899784303</v>
      </c>
      <c r="I51" s="98">
        <v>707.22533534759748</v>
      </c>
      <c r="J51" s="98">
        <v>737.92323409964195</v>
      </c>
      <c r="K51" s="98">
        <v>713.09434706246577</v>
      </c>
      <c r="L51" s="98">
        <v>727.74352637992865</v>
      </c>
      <c r="M51" s="98">
        <v>0</v>
      </c>
      <c r="N51" s="98">
        <v>706.2232324440921</v>
      </c>
      <c r="O51" s="98">
        <v>793.20628307172365</v>
      </c>
      <c r="P51" s="98">
        <v>815.23255013716698</v>
      </c>
      <c r="Q51" s="98">
        <v>957.51863704082041</v>
      </c>
      <c r="R51" s="98">
        <v>0</v>
      </c>
      <c r="S51" s="98">
        <v>822.59041049779069</v>
      </c>
      <c r="T51" s="98">
        <v>866.80537320667293</v>
      </c>
      <c r="U51" s="98">
        <v>824.07161312899927</v>
      </c>
      <c r="V51" s="98">
        <v>902.00717019429726</v>
      </c>
      <c r="W51" s="98">
        <v>894.43372555738063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39.876071380407524</v>
      </c>
      <c r="F52" s="101">
        <v>53.377667878741953</v>
      </c>
      <c r="G52" s="101">
        <v>54.951615837755291</v>
      </c>
      <c r="H52" s="101">
        <v>72.482893200065973</v>
      </c>
      <c r="I52" s="101">
        <v>63.200619860189803</v>
      </c>
      <c r="J52" s="101">
        <v>63.316532394890451</v>
      </c>
      <c r="K52" s="101">
        <v>58.412218621306621</v>
      </c>
      <c r="L52" s="101">
        <v>57.353109344860599</v>
      </c>
      <c r="M52" s="101">
        <v>0</v>
      </c>
      <c r="N52" s="101">
        <v>55.895268522157792</v>
      </c>
      <c r="O52" s="101">
        <v>44.925254301723619</v>
      </c>
      <c r="P52" s="101">
        <v>80.784535695324024</v>
      </c>
      <c r="Q52" s="101">
        <v>41.666752151291568</v>
      </c>
      <c r="R52" s="101">
        <v>0</v>
      </c>
      <c r="S52" s="101">
        <v>55.854118065865975</v>
      </c>
      <c r="T52" s="101">
        <v>67.033146659258804</v>
      </c>
      <c r="U52" s="101">
        <v>76.221381966498257</v>
      </c>
      <c r="V52" s="101">
        <v>71.904300382060953</v>
      </c>
      <c r="W52" s="101">
        <v>58.495126627126162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634.77893096266166</v>
      </c>
      <c r="F53" s="104">
        <v>626.25724819784966</v>
      </c>
      <c r="G53" s="104">
        <v>645.80206847551653</v>
      </c>
      <c r="H53" s="104">
        <v>622.48599677836432</v>
      </c>
      <c r="I53" s="104">
        <v>644.02471548740766</v>
      </c>
      <c r="J53" s="104">
        <v>674.60670170475146</v>
      </c>
      <c r="K53" s="104">
        <v>654.68212844115919</v>
      </c>
      <c r="L53" s="104">
        <v>670.39041703506803</v>
      </c>
      <c r="M53" s="104">
        <v>0</v>
      </c>
      <c r="N53" s="104">
        <v>650.32796392193427</v>
      </c>
      <c r="O53" s="104">
        <v>748.28102877000015</v>
      </c>
      <c r="P53" s="104">
        <v>734.44801444184304</v>
      </c>
      <c r="Q53" s="104">
        <v>915.85188488952895</v>
      </c>
      <c r="R53" s="104">
        <v>0</v>
      </c>
      <c r="S53" s="104">
        <v>766.73629243192465</v>
      </c>
      <c r="T53" s="104">
        <v>799.77222654741411</v>
      </c>
      <c r="U53" s="104">
        <v>747.85023116250102</v>
      </c>
      <c r="V53" s="104">
        <v>830.10286981223635</v>
      </c>
      <c r="W53" s="104">
        <v>835.93859893025456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754.53174183098008</v>
      </c>
      <c r="D54" s="101">
        <v>698.57924388141737</v>
      </c>
      <c r="E54" s="101">
        <v>651.4553201042113</v>
      </c>
      <c r="F54" s="101">
        <v>657.93840373027103</v>
      </c>
      <c r="G54" s="101">
        <v>678.36070081687592</v>
      </c>
      <c r="H54" s="101">
        <v>727.0846402730424</v>
      </c>
      <c r="I54" s="101">
        <v>719.19066530798773</v>
      </c>
      <c r="J54" s="101">
        <v>715.71810162279644</v>
      </c>
      <c r="K54" s="101">
        <v>694.7172823476385</v>
      </c>
      <c r="L54" s="101">
        <v>735.07254701357817</v>
      </c>
      <c r="M54" s="101">
        <v>770.83311868546014</v>
      </c>
      <c r="N54" s="101">
        <v>757.75912031065138</v>
      </c>
      <c r="O54" s="101">
        <v>749.34622109050451</v>
      </c>
      <c r="P54" s="101">
        <v>793.20480440971721</v>
      </c>
      <c r="Q54" s="101">
        <v>752.82903726579877</v>
      </c>
      <c r="R54" s="101">
        <v>789.86599216802813</v>
      </c>
      <c r="S54" s="101">
        <v>833.1584552132382</v>
      </c>
      <c r="T54" s="101">
        <v>856.58204179919358</v>
      </c>
      <c r="U54" s="101">
        <v>873.64685181616494</v>
      </c>
      <c r="V54" s="101">
        <v>878.83898280431254</v>
      </c>
      <c r="W54" s="101">
        <v>904.41203721213333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754.42368681674373</v>
      </c>
      <c r="D55" s="104">
        <v>698.43616547171052</v>
      </c>
      <c r="E55" s="104">
        <v>651.60455142514184</v>
      </c>
      <c r="F55" s="104">
        <v>658.20449401185658</v>
      </c>
      <c r="G55" s="104">
        <v>678.54746143426223</v>
      </c>
      <c r="H55" s="104">
        <v>727.29039006612868</v>
      </c>
      <c r="I55" s="104">
        <v>719.97016837232343</v>
      </c>
      <c r="J55" s="104">
        <v>717.32681887305614</v>
      </c>
      <c r="K55" s="104">
        <v>696.43884380695499</v>
      </c>
      <c r="L55" s="104">
        <v>736.4979912627249</v>
      </c>
      <c r="M55" s="104">
        <v>771.0799003269675</v>
      </c>
      <c r="N55" s="104">
        <v>757.49550455180952</v>
      </c>
      <c r="O55" s="104">
        <v>749.17260640398501</v>
      </c>
      <c r="P55" s="104">
        <v>794.97558500209016</v>
      </c>
      <c r="Q55" s="104">
        <v>756.26110343976063</v>
      </c>
      <c r="R55" s="104">
        <v>795.60815416324112</v>
      </c>
      <c r="S55" s="104">
        <v>839.39128381584305</v>
      </c>
      <c r="T55" s="104">
        <v>859.90519269317849</v>
      </c>
      <c r="U55" s="104">
        <v>873.40330869175455</v>
      </c>
      <c r="V55" s="104">
        <v>876.97326168172094</v>
      </c>
      <c r="W55" s="104">
        <v>902.62415420466107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163.65722082648034</v>
      </c>
      <c r="D56" s="98">
        <v>63.851738727708984</v>
      </c>
      <c r="E56" s="98">
        <v>37.630739629809383</v>
      </c>
      <c r="F56" s="98">
        <v>51.278518659465412</v>
      </c>
      <c r="G56" s="98">
        <v>52.784956983644037</v>
      </c>
      <c r="H56" s="98">
        <v>76.424532000005698</v>
      </c>
      <c r="I56" s="98">
        <v>64.498565075841512</v>
      </c>
      <c r="J56" s="98">
        <v>60.917375896534693</v>
      </c>
      <c r="K56" s="98">
        <v>56.213112590746562</v>
      </c>
      <c r="L56" s="98">
        <v>57.749589440652592</v>
      </c>
      <c r="M56" s="98">
        <v>85.627858176956295</v>
      </c>
      <c r="N56" s="98">
        <v>60.725460793433456</v>
      </c>
      <c r="O56" s="98">
        <v>40.12552497825812</v>
      </c>
      <c r="P56" s="98">
        <v>78.716300904355933</v>
      </c>
      <c r="Q56" s="98">
        <v>21.907783736772473</v>
      </c>
      <c r="R56" s="98">
        <v>32.263216135822205</v>
      </c>
      <c r="S56" s="98">
        <v>57.109137782211512</v>
      </c>
      <c r="T56" s="98">
        <v>66.001815789702945</v>
      </c>
      <c r="U56" s="98">
        <v>83.821652376224492</v>
      </c>
      <c r="V56" s="98">
        <v>69.509973020544109</v>
      </c>
      <c r="W56" s="98">
        <v>58.096648385082254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590.76646599026344</v>
      </c>
      <c r="D57" s="98">
        <v>634.58442674400158</v>
      </c>
      <c r="E57" s="98">
        <v>613.97381179533249</v>
      </c>
      <c r="F57" s="98">
        <v>606.92597535239122</v>
      </c>
      <c r="G57" s="98">
        <v>625.76250445061817</v>
      </c>
      <c r="H57" s="98">
        <v>650.86585806612311</v>
      </c>
      <c r="I57" s="98">
        <v>655.47160329648193</v>
      </c>
      <c r="J57" s="98">
        <v>656.40944297652152</v>
      </c>
      <c r="K57" s="98">
        <v>640.22573121620837</v>
      </c>
      <c r="L57" s="98">
        <v>678.7484018220722</v>
      </c>
      <c r="M57" s="98">
        <v>685.45204215001115</v>
      </c>
      <c r="N57" s="98">
        <v>696.770043758376</v>
      </c>
      <c r="O57" s="98">
        <v>709.0470814257269</v>
      </c>
      <c r="P57" s="98">
        <v>716.25928409773428</v>
      </c>
      <c r="Q57" s="98">
        <v>734.35331970298819</v>
      </c>
      <c r="R57" s="98">
        <v>763.34493802741883</v>
      </c>
      <c r="S57" s="98">
        <v>782.28214603363165</v>
      </c>
      <c r="T57" s="98">
        <v>793.90337690347553</v>
      </c>
      <c r="U57" s="98">
        <v>789.58165631553004</v>
      </c>
      <c r="V57" s="98">
        <v>807.46328866117676</v>
      </c>
      <c r="W57" s="98">
        <v>844.52750581957889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429.74900126791806</v>
      </c>
      <c r="D58" s="122">
        <v>425.58026406513443</v>
      </c>
      <c r="E58" s="122">
        <v>434.72688789151039</v>
      </c>
      <c r="F58" s="122">
        <v>433.33837910272149</v>
      </c>
      <c r="G58" s="122">
        <v>445.53016552905052</v>
      </c>
      <c r="H58" s="122">
        <v>513.71527350277711</v>
      </c>
      <c r="I58" s="122">
        <v>509.6097396082647</v>
      </c>
      <c r="J58" s="122">
        <v>503.07252771174865</v>
      </c>
      <c r="K58" s="122">
        <v>485.32394066048261</v>
      </c>
      <c r="L58" s="122">
        <v>505.38761425118292</v>
      </c>
      <c r="M58" s="122">
        <v>472.01911723365987</v>
      </c>
      <c r="N58" s="122">
        <v>457.18552252297229</v>
      </c>
      <c r="O58" s="122">
        <v>403.85361590863982</v>
      </c>
      <c r="P58" s="122">
        <v>452.92347187660192</v>
      </c>
      <c r="Q58" s="122">
        <v>448.06063611160471</v>
      </c>
      <c r="R58" s="122">
        <v>454.42493748459464</v>
      </c>
      <c r="S58" s="122">
        <v>467.22094440021743</v>
      </c>
      <c r="T58" s="122">
        <v>507.42407900066866</v>
      </c>
      <c r="U58" s="122">
        <v>479.24091126507335</v>
      </c>
      <c r="V58" s="122">
        <v>479.14908409017642</v>
      </c>
      <c r="W58" s="122">
        <v>492.02450295792687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410.19787031044171</v>
      </c>
      <c r="D59" s="98">
        <v>423.58896194277594</v>
      </c>
      <c r="E59" s="98">
        <v>432.51204891108233</v>
      </c>
      <c r="F59" s="98">
        <v>444.82989343088832</v>
      </c>
      <c r="G59" s="98">
        <v>462.63628233351125</v>
      </c>
      <c r="H59" s="98">
        <v>480.83103610321655</v>
      </c>
      <c r="I59" s="98">
        <v>500.1168830789295</v>
      </c>
      <c r="J59" s="98">
        <v>505.57729349914553</v>
      </c>
      <c r="K59" s="98">
        <v>495.28488682062186</v>
      </c>
      <c r="L59" s="98">
        <v>491.81988700517235</v>
      </c>
      <c r="M59" s="98">
        <v>467.92521379134405</v>
      </c>
      <c r="N59" s="98">
        <v>452.67416904954791</v>
      </c>
      <c r="O59" s="98">
        <v>441.32791109208432</v>
      </c>
      <c r="P59" s="98">
        <v>440.23989337963667</v>
      </c>
      <c r="Q59" s="98">
        <v>447.553673036259</v>
      </c>
      <c r="R59" s="98">
        <v>461.15342601164747</v>
      </c>
      <c r="S59" s="98">
        <v>480.66424407025761</v>
      </c>
      <c r="T59" s="98">
        <v>512.08688603557607</v>
      </c>
      <c r="U59" s="98">
        <v>463.26755627231688</v>
      </c>
      <c r="V59" s="98">
        <v>465.91392694763471</v>
      </c>
      <c r="W59" s="98">
        <v>500.58353903324615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435.15306893394296</v>
      </c>
      <c r="D60" s="33">
        <v>426.3860269606522</v>
      </c>
      <c r="E60" s="33">
        <v>435.58287069260308</v>
      </c>
      <c r="F60" s="33">
        <v>428.96561003689681</v>
      </c>
      <c r="G60" s="33">
        <v>440.14592485985867</v>
      </c>
      <c r="H60" s="33">
        <v>522.2502936530675</v>
      </c>
      <c r="I60" s="33">
        <v>512.14155340846298</v>
      </c>
      <c r="J60" s="33">
        <v>502.41971218332043</v>
      </c>
      <c r="K60" s="33">
        <v>482.14213071906653</v>
      </c>
      <c r="L60" s="33">
        <v>510.26465285007447</v>
      </c>
      <c r="M60" s="33">
        <v>473.58211598440005</v>
      </c>
      <c r="N60" s="33">
        <v>458.64409105276059</v>
      </c>
      <c r="O60" s="33">
        <v>393.44732952746921</v>
      </c>
      <c r="P60" s="33">
        <v>456.57905363518739</v>
      </c>
      <c r="Q60" s="33">
        <v>448.17792069731388</v>
      </c>
      <c r="R60" s="33">
        <v>452.56121855301609</v>
      </c>
      <c r="S60" s="33">
        <v>463.31844315532737</v>
      </c>
      <c r="T60" s="33">
        <v>506.3462680683071</v>
      </c>
      <c r="U60" s="33">
        <v>482.19996045718716</v>
      </c>
      <c r="V60" s="33">
        <v>481.31991014771887</v>
      </c>
      <c r="W60" s="33">
        <v>489.96079766021393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3967.0906382996654</v>
      </c>
      <c r="D62" s="117">
        <f t="shared" si="21"/>
        <v>4090.2003330342427</v>
      </c>
      <c r="E62" s="117">
        <f t="shared" si="21"/>
        <v>4540.8802710295822</v>
      </c>
      <c r="F62" s="117">
        <f t="shared" si="21"/>
        <v>4506.8398714759624</v>
      </c>
      <c r="G62" s="117">
        <f t="shared" si="21"/>
        <v>4797.3166131247162</v>
      </c>
      <c r="H62" s="117">
        <f t="shared" si="21"/>
        <v>4921.1450073224232</v>
      </c>
      <c r="I62" s="117">
        <f t="shared" si="21"/>
        <v>4934.5418825882016</v>
      </c>
      <c r="J62" s="117">
        <f t="shared" si="21"/>
        <v>4562.7120124003786</v>
      </c>
      <c r="K62" s="117">
        <f t="shared" si="21"/>
        <v>4651.3134554238468</v>
      </c>
      <c r="L62" s="117">
        <f t="shared" si="21"/>
        <v>5334.2723333716631</v>
      </c>
      <c r="M62" s="117">
        <f t="shared" si="21"/>
        <v>4438.444910071993</v>
      </c>
      <c r="N62" s="117">
        <f t="shared" si="21"/>
        <v>4705.9136966309788</v>
      </c>
      <c r="O62" s="117">
        <f t="shared" si="21"/>
        <v>4255.4717122373004</v>
      </c>
      <c r="P62" s="117">
        <f t="shared" si="21"/>
        <v>4045.5840340473324</v>
      </c>
      <c r="Q62" s="117">
        <f t="shared" si="21"/>
        <v>4281.4209584290593</v>
      </c>
      <c r="R62" s="117">
        <f t="shared" ref="R62:V62" si="22">R63+R66+R68+R77</f>
        <v>4132.7797102217464</v>
      </c>
      <c r="S62" s="117">
        <f t="shared" si="22"/>
        <v>4003.7686977969533</v>
      </c>
      <c r="T62" s="117">
        <f t="shared" si="22"/>
        <v>4305.7574886194361</v>
      </c>
      <c r="U62" s="117">
        <f t="shared" si="22"/>
        <v>3991.1628840311132</v>
      </c>
      <c r="V62" s="117">
        <f t="shared" si="22"/>
        <v>3971.2343040346213</v>
      </c>
      <c r="W62" s="117">
        <f t="shared" ref="W62" si="23">W63+W66+W68+W77</f>
        <v>4147.9388777529875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2682.3125156377719</v>
      </c>
      <c r="D63" s="122">
        <f t="shared" si="24"/>
        <v>2868.9513086877755</v>
      </c>
      <c r="E63" s="122">
        <f t="shared" si="24"/>
        <v>3184.1455999222139</v>
      </c>
      <c r="F63" s="122">
        <f t="shared" si="24"/>
        <v>3180.1771909079862</v>
      </c>
      <c r="G63" s="122">
        <f t="shared" si="24"/>
        <v>3305.5358963630374</v>
      </c>
      <c r="H63" s="122">
        <f t="shared" si="24"/>
        <v>3540.6168827557208</v>
      </c>
      <c r="I63" s="122">
        <f t="shared" si="24"/>
        <v>3538.0293387258789</v>
      </c>
      <c r="J63" s="122">
        <f t="shared" si="24"/>
        <v>3221.5801729576069</v>
      </c>
      <c r="K63" s="122">
        <f t="shared" si="24"/>
        <v>3274.0451101406861</v>
      </c>
      <c r="L63" s="122">
        <f t="shared" si="24"/>
        <v>3840.760199493403</v>
      </c>
      <c r="M63" s="122">
        <f t="shared" si="24"/>
        <v>3090.5612386655271</v>
      </c>
      <c r="N63" s="122">
        <f t="shared" si="24"/>
        <v>3225.5798824614767</v>
      </c>
      <c r="O63" s="122">
        <f t="shared" si="24"/>
        <v>3036.926659777002</v>
      </c>
      <c r="P63" s="122">
        <f t="shared" si="24"/>
        <v>2854.0058280705925</v>
      </c>
      <c r="Q63" s="122">
        <f t="shared" si="24"/>
        <v>3009.4139350975593</v>
      </c>
      <c r="R63" s="122">
        <f t="shared" ref="R63:V63" si="25">SUM(R64:R65)</f>
        <v>2715.341316820824</v>
      </c>
      <c r="S63" s="122">
        <f t="shared" si="25"/>
        <v>2598.7216743843055</v>
      </c>
      <c r="T63" s="122">
        <f t="shared" si="25"/>
        <v>2818.2486071262401</v>
      </c>
      <c r="U63" s="122">
        <f t="shared" si="25"/>
        <v>2594.1154649233076</v>
      </c>
      <c r="V63" s="122">
        <f t="shared" si="25"/>
        <v>2560.780534175728</v>
      </c>
      <c r="W63" s="122">
        <f t="shared" ref="W63" si="26">SUM(W64:W65)</f>
        <v>2618.5137249654067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2624.6225032128345</v>
      </c>
      <c r="D64" s="98">
        <v>2809.2379520662985</v>
      </c>
      <c r="E64" s="98">
        <v>3122.0903491983368</v>
      </c>
      <c r="F64" s="98">
        <v>3118.339975903044</v>
      </c>
      <c r="G64" s="98">
        <v>3243.4102807348977</v>
      </c>
      <c r="H64" s="98">
        <v>3476.7382426818372</v>
      </c>
      <c r="I64" s="98">
        <v>3474.7228688159985</v>
      </c>
      <c r="J64" s="98">
        <v>3165.3313596448938</v>
      </c>
      <c r="K64" s="98">
        <v>3218.9681778294334</v>
      </c>
      <c r="L64" s="98">
        <v>3776.7770930373408</v>
      </c>
      <c r="M64" s="98">
        <v>3038.4683584917684</v>
      </c>
      <c r="N64" s="98">
        <v>3171.853034682209</v>
      </c>
      <c r="O64" s="98">
        <v>2985.6576934120676</v>
      </c>
      <c r="P64" s="98">
        <v>2805.2586852246513</v>
      </c>
      <c r="Q64" s="98">
        <v>2959.9457444535033</v>
      </c>
      <c r="R64" s="98">
        <v>2670.6131483711106</v>
      </c>
      <c r="S64" s="98">
        <v>2556.6163366231226</v>
      </c>
      <c r="T64" s="98">
        <v>2772.3014110307413</v>
      </c>
      <c r="U64" s="98">
        <v>2552.3163658101753</v>
      </c>
      <c r="V64" s="98">
        <v>2519.4546266567827</v>
      </c>
      <c r="W64" s="98">
        <v>2576.0923525087278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57.690012424937542</v>
      </c>
      <c r="D65" s="98">
        <v>59.713356621476819</v>
      </c>
      <c r="E65" s="98">
        <v>62.055250723877279</v>
      </c>
      <c r="F65" s="98">
        <v>61.837215004942237</v>
      </c>
      <c r="G65" s="98">
        <v>62.125615628139933</v>
      </c>
      <c r="H65" s="98">
        <v>63.878640073883773</v>
      </c>
      <c r="I65" s="98">
        <v>63.306469909880576</v>
      </c>
      <c r="J65" s="98">
        <v>56.248813312712997</v>
      </c>
      <c r="K65" s="98">
        <v>55.076932311252826</v>
      </c>
      <c r="L65" s="98">
        <v>63.983106456062231</v>
      </c>
      <c r="M65" s="98">
        <v>52.092880173758871</v>
      </c>
      <c r="N65" s="98">
        <v>53.726847779267644</v>
      </c>
      <c r="O65" s="98">
        <v>51.268966364934343</v>
      </c>
      <c r="P65" s="98">
        <v>48.747142845940992</v>
      </c>
      <c r="Q65" s="98">
        <v>49.468190644056101</v>
      </c>
      <c r="R65" s="98">
        <v>44.728168449713181</v>
      </c>
      <c r="S65" s="98">
        <v>42.105337761182987</v>
      </c>
      <c r="T65" s="98">
        <v>45.947196095498654</v>
      </c>
      <c r="U65" s="98">
        <v>41.799099113132307</v>
      </c>
      <c r="V65" s="98">
        <v>41.325907518945094</v>
      </c>
      <c r="W65" s="98">
        <v>42.421372456679045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152.70228314902113</v>
      </c>
      <c r="D66" s="122">
        <f t="shared" si="27"/>
        <v>101.54987024616884</v>
      </c>
      <c r="E66" s="122">
        <f t="shared" si="27"/>
        <v>204.2273055409002</v>
      </c>
      <c r="F66" s="122">
        <f t="shared" si="27"/>
        <v>241.06861900414788</v>
      </c>
      <c r="G66" s="122">
        <f t="shared" si="27"/>
        <v>395.4776051579783</v>
      </c>
      <c r="H66" s="122">
        <f t="shared" si="27"/>
        <v>128.408716996077</v>
      </c>
      <c r="I66" s="122">
        <f t="shared" si="27"/>
        <v>145.71079603973402</v>
      </c>
      <c r="J66" s="122">
        <f t="shared" si="27"/>
        <v>115.52968137277388</v>
      </c>
      <c r="K66" s="122">
        <f t="shared" si="27"/>
        <v>178.86897696173435</v>
      </c>
      <c r="L66" s="122">
        <f t="shared" si="27"/>
        <v>220.23586158960711</v>
      </c>
      <c r="M66" s="122">
        <f t="shared" si="27"/>
        <v>153.1056309335996</v>
      </c>
      <c r="N66" s="122">
        <f t="shared" si="27"/>
        <v>239.15975037322821</v>
      </c>
      <c r="O66" s="122">
        <f t="shared" si="27"/>
        <v>49.175228132083816</v>
      </c>
      <c r="P66" s="122">
        <f t="shared" si="27"/>
        <v>13.288637231601616</v>
      </c>
      <c r="Q66" s="122">
        <f t="shared" si="27"/>
        <v>15.509833891926482</v>
      </c>
      <c r="R66" s="122">
        <f t="shared" si="27"/>
        <v>74.587945963368171</v>
      </c>
      <c r="S66" s="122">
        <f t="shared" si="27"/>
        <v>93.707163478475522</v>
      </c>
      <c r="T66" s="122">
        <f t="shared" si="27"/>
        <v>122.85343082247542</v>
      </c>
      <c r="U66" s="122">
        <f t="shared" si="27"/>
        <v>68.321270618664016</v>
      </c>
      <c r="V66" s="122">
        <f t="shared" si="27"/>
        <v>75.604152715961902</v>
      </c>
      <c r="W66" s="122">
        <f t="shared" si="27"/>
        <v>91.862498746816144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152.70228314902113</v>
      </c>
      <c r="D67" s="98">
        <f>IF(RES_hhdet_in_tes!D67=0,0,RES_hhdet_in_tes!D67*1000*11630/RES_hhdet_in_new!D64)</f>
        <v>101.54987024616884</v>
      </c>
      <c r="E67" s="98">
        <f>IF(RES_hhdet_in_tes!E67=0,0,RES_hhdet_in_tes!E67*1000*11630/RES_hhdet_in_new!E64)</f>
        <v>204.2273055409002</v>
      </c>
      <c r="F67" s="98">
        <f>IF(RES_hhdet_in_tes!F67=0,0,RES_hhdet_in_tes!F67*1000*11630/RES_hhdet_in_new!F64)</f>
        <v>241.06861900414788</v>
      </c>
      <c r="G67" s="98">
        <f>IF(RES_hhdet_in_tes!G67=0,0,RES_hhdet_in_tes!G67*1000*11630/RES_hhdet_in_new!G64)</f>
        <v>395.4776051579783</v>
      </c>
      <c r="H67" s="98">
        <f>IF(RES_hhdet_in_tes!H67=0,0,RES_hhdet_in_tes!H67*1000*11630/RES_hhdet_in_new!H64)</f>
        <v>128.408716996077</v>
      </c>
      <c r="I67" s="98">
        <f>IF(RES_hhdet_in_tes!I67=0,0,RES_hhdet_in_tes!I67*1000*11630/RES_hhdet_in_new!I64)</f>
        <v>145.71079603973402</v>
      </c>
      <c r="J67" s="98">
        <f>IF(RES_hhdet_in_tes!J67=0,0,RES_hhdet_in_tes!J67*1000*11630/RES_hhdet_in_new!J64)</f>
        <v>115.52968137277388</v>
      </c>
      <c r="K67" s="98">
        <f>IF(RES_hhdet_in_tes!K67=0,0,RES_hhdet_in_tes!K67*1000*11630/RES_hhdet_in_new!K64)</f>
        <v>178.86897696173435</v>
      </c>
      <c r="L67" s="98">
        <f>IF(RES_hhdet_in_tes!L67=0,0,RES_hhdet_in_tes!L67*1000*11630/RES_hhdet_in_new!L64)</f>
        <v>220.23586158960711</v>
      </c>
      <c r="M67" s="98">
        <f>IF(RES_hhdet_in_tes!M67=0,0,RES_hhdet_in_tes!M67*1000*11630/RES_hhdet_in_new!M64)</f>
        <v>153.1056309335996</v>
      </c>
      <c r="N67" s="98">
        <f>IF(RES_hhdet_in_tes!N67=0,0,RES_hhdet_in_tes!N67*1000*11630/RES_hhdet_in_new!N64)</f>
        <v>239.15975037322821</v>
      </c>
      <c r="O67" s="98">
        <f>IF(RES_hhdet_in_tes!O67=0,0,RES_hhdet_in_tes!O67*1000*11630/RES_hhdet_in_new!O64)</f>
        <v>49.175228132083816</v>
      </c>
      <c r="P67" s="98">
        <f>IF(RES_hhdet_in_tes!P67=0,0,RES_hhdet_in_tes!P67*1000*11630/RES_hhdet_in_new!P64)</f>
        <v>13.288637231601616</v>
      </c>
      <c r="Q67" s="98">
        <f>IF(RES_hhdet_in_tes!Q67=0,0,RES_hhdet_in_tes!Q67*1000*11630/RES_hhdet_in_new!Q64)</f>
        <v>15.509833891926482</v>
      </c>
      <c r="R67" s="98">
        <f>IF(RES_hhdet_in_tes!R67=0,0,RES_hhdet_in_tes!R67*1000*11630/RES_hhdet_in_new!R64)</f>
        <v>74.587945963368171</v>
      </c>
      <c r="S67" s="98">
        <f>IF(RES_hhdet_in_tes!S67=0,0,RES_hhdet_in_tes!S67*1000*11630/RES_hhdet_in_new!S64)</f>
        <v>93.707163478475522</v>
      </c>
      <c r="T67" s="98">
        <f>IF(RES_hhdet_in_tes!T67=0,0,RES_hhdet_in_tes!T67*1000*11630/RES_hhdet_in_new!T64)</f>
        <v>122.85343082247542</v>
      </c>
      <c r="U67" s="98">
        <f>IF(RES_hhdet_in_tes!U67=0,0,RES_hhdet_in_tes!U67*1000*11630/RES_hhdet_in_new!U64)</f>
        <v>68.321270618664016</v>
      </c>
      <c r="V67" s="98">
        <f>IF(RES_hhdet_in_tes!V67=0,0,RES_hhdet_in_tes!V67*1000*11630/RES_hhdet_in_new!V64)</f>
        <v>75.604152715961902</v>
      </c>
      <c r="W67" s="98">
        <f>IF(RES_hhdet_in_tes!W67=0,0,RES_hhdet_in_tes!W67*1000*11630/RES_hhdet_in_new!W64)</f>
        <v>91.862498746816144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706.42032383179514</v>
      </c>
      <c r="D68" s="122">
        <v>695.23375074869307</v>
      </c>
      <c r="E68" s="122">
        <v>700.4065003186688</v>
      </c>
      <c r="F68" s="122">
        <v>659.63072798323549</v>
      </c>
      <c r="G68" s="122">
        <v>666.21854566970046</v>
      </c>
      <c r="H68" s="122">
        <v>726.58637449336436</v>
      </c>
      <c r="I68" s="122">
        <v>732.88637794723195</v>
      </c>
      <c r="J68" s="122">
        <v>720.63374596087021</v>
      </c>
      <c r="K68" s="122">
        <v>704.62810719981132</v>
      </c>
      <c r="L68" s="122">
        <v>758.63447116898158</v>
      </c>
      <c r="M68" s="122">
        <v>736.55185789748396</v>
      </c>
      <c r="N68" s="122">
        <v>774.45606007068227</v>
      </c>
      <c r="O68" s="122">
        <v>764.15968989769362</v>
      </c>
      <c r="P68" s="122">
        <v>746.28814377515471</v>
      </c>
      <c r="Q68" s="122">
        <v>808.05825827363685</v>
      </c>
      <c r="R68" s="122">
        <v>869.16190744461096</v>
      </c>
      <c r="S68" s="122">
        <v>845.40916297907961</v>
      </c>
      <c r="T68" s="122">
        <v>857.42098776818648</v>
      </c>
      <c r="U68" s="122">
        <v>853.97942492583684</v>
      </c>
      <c r="V68" s="122">
        <v>861.53032311659911</v>
      </c>
      <c r="W68" s="122">
        <v>933.78910960314545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704.06753239618649</v>
      </c>
      <c r="D69" s="98">
        <v>695.23382830491107</v>
      </c>
      <c r="E69" s="98">
        <v>705.31648260253962</v>
      </c>
      <c r="F69" s="98">
        <v>659.69019881363408</v>
      </c>
      <c r="G69" s="98">
        <v>666.21833248599341</v>
      </c>
      <c r="H69" s="98">
        <v>726.52002026967227</v>
      </c>
      <c r="I69" s="98">
        <v>732.99456479822231</v>
      </c>
      <c r="J69" s="98">
        <v>721.63317230349048</v>
      </c>
      <c r="K69" s="98">
        <v>704.67711894128468</v>
      </c>
      <c r="L69" s="98">
        <v>766.95169890607167</v>
      </c>
      <c r="M69" s="98">
        <v>725.90852817193581</v>
      </c>
      <c r="N69" s="98">
        <v>774.45606007068227</v>
      </c>
      <c r="O69" s="98">
        <v>764.14662095924655</v>
      </c>
      <c r="P69" s="98">
        <v>744.64641176044438</v>
      </c>
      <c r="Q69" s="98">
        <v>808.00214046347423</v>
      </c>
      <c r="R69" s="98">
        <v>873.33306771705077</v>
      </c>
      <c r="S69" s="98">
        <v>846.34794516369084</v>
      </c>
      <c r="T69" s="98">
        <v>857.22954631626226</v>
      </c>
      <c r="U69" s="98">
        <v>853.58704897442817</v>
      </c>
      <c r="V69" s="98">
        <v>861.52950155303097</v>
      </c>
      <c r="W69" s="98">
        <v>933.78536272505755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695.18996032555719</v>
      </c>
      <c r="E70" s="98">
        <v>705.56005182135618</v>
      </c>
      <c r="F70" s="98">
        <v>659.8694972002653</v>
      </c>
      <c r="G70" s="98">
        <v>666.35619992939007</v>
      </c>
      <c r="H70" s="98">
        <v>726.89223328346634</v>
      </c>
      <c r="I70" s="98">
        <v>734.06897972230888</v>
      </c>
      <c r="J70" s="98">
        <v>723.45901185690047</v>
      </c>
      <c r="K70" s="98">
        <v>706.83231294543873</v>
      </c>
      <c r="L70" s="98">
        <v>769.26334868349761</v>
      </c>
      <c r="M70" s="98">
        <v>0</v>
      </c>
      <c r="N70" s="98">
        <v>0</v>
      </c>
      <c r="O70" s="98">
        <v>765.46962029933684</v>
      </c>
      <c r="P70" s="98">
        <v>745.57224749735212</v>
      </c>
      <c r="Q70" s="98">
        <v>810.54072976194061</v>
      </c>
      <c r="R70" s="98">
        <v>875.89752326807138</v>
      </c>
      <c r="S70" s="98">
        <v>847.7779362485345</v>
      </c>
      <c r="T70" s="98">
        <v>858.11042390580906</v>
      </c>
      <c r="U70" s="98">
        <v>853.97992379092727</v>
      </c>
      <c r="V70" s="98">
        <v>861.63215206979464</v>
      </c>
      <c r="W70" s="98">
        <v>934.08200283340648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63.598620590456207</v>
      </c>
      <c r="E71" s="101">
        <v>42.03233149690022</v>
      </c>
      <c r="F71" s="101">
        <v>51.654686659607002</v>
      </c>
      <c r="G71" s="101">
        <v>51.958938907141892</v>
      </c>
      <c r="H71" s="101">
        <v>76.063785767672101</v>
      </c>
      <c r="I71" s="101">
        <v>65.994245751016919</v>
      </c>
      <c r="J71" s="101">
        <v>61.713665264302357</v>
      </c>
      <c r="K71" s="101">
        <v>57.698862312691297</v>
      </c>
      <c r="L71" s="101">
        <v>61.955036628810667</v>
      </c>
      <c r="M71" s="101">
        <v>0</v>
      </c>
      <c r="N71" s="101">
        <v>0</v>
      </c>
      <c r="O71" s="101">
        <v>42.77570936103816</v>
      </c>
      <c r="P71" s="101">
        <v>71.968463476987012</v>
      </c>
      <c r="Q71" s="101">
        <v>29.126388626466568</v>
      </c>
      <c r="R71" s="101">
        <v>42.630080527503225</v>
      </c>
      <c r="S71" s="101">
        <v>58.523680349609982</v>
      </c>
      <c r="T71" s="101">
        <v>65.93134451579273</v>
      </c>
      <c r="U71" s="101">
        <v>80.104765869251253</v>
      </c>
      <c r="V71" s="101">
        <v>67.066342849000037</v>
      </c>
      <c r="W71" s="101">
        <v>62.515697642901749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631.5913397351012</v>
      </c>
      <c r="E72" s="104">
        <v>663.52772032445591</v>
      </c>
      <c r="F72" s="104">
        <v>608.21481054065839</v>
      </c>
      <c r="G72" s="104">
        <v>614.39726102224824</v>
      </c>
      <c r="H72" s="104">
        <v>650.82844751579432</v>
      </c>
      <c r="I72" s="104">
        <v>668.07473397129195</v>
      </c>
      <c r="J72" s="104">
        <v>661.74534659259803</v>
      </c>
      <c r="K72" s="104">
        <v>649.13345063274744</v>
      </c>
      <c r="L72" s="104">
        <v>707.30831205468701</v>
      </c>
      <c r="M72" s="104">
        <v>0</v>
      </c>
      <c r="N72" s="104">
        <v>0</v>
      </c>
      <c r="O72" s="104">
        <v>722.69391093829859</v>
      </c>
      <c r="P72" s="104">
        <v>673.60378402036508</v>
      </c>
      <c r="Q72" s="104">
        <v>781.41434113547427</v>
      </c>
      <c r="R72" s="104">
        <v>833.26744274056819</v>
      </c>
      <c r="S72" s="104">
        <v>789.2542558989245</v>
      </c>
      <c r="T72" s="104">
        <v>792.17907939001623</v>
      </c>
      <c r="U72" s="104">
        <v>773.87515792167596</v>
      </c>
      <c r="V72" s="104">
        <v>794.56580922079479</v>
      </c>
      <c r="W72" s="104">
        <v>871.56630519050475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754.53174183098008</v>
      </c>
      <c r="D73" s="101">
        <v>0</v>
      </c>
      <c r="E73" s="101">
        <v>651.45532010421107</v>
      </c>
      <c r="F73" s="101">
        <v>657.93840373027103</v>
      </c>
      <c r="G73" s="101">
        <v>0</v>
      </c>
      <c r="H73" s="101">
        <v>727.0846402730424</v>
      </c>
      <c r="I73" s="101">
        <v>719.19066530798784</v>
      </c>
      <c r="J73" s="101">
        <v>715.71810162279655</v>
      </c>
      <c r="K73" s="101">
        <v>694.71728234763862</v>
      </c>
      <c r="L73" s="101">
        <v>735.07254701357829</v>
      </c>
      <c r="M73" s="101">
        <v>770.83311868546002</v>
      </c>
      <c r="N73" s="101">
        <v>0</v>
      </c>
      <c r="O73" s="101">
        <v>0</v>
      </c>
      <c r="P73" s="101">
        <v>793.20480440971687</v>
      </c>
      <c r="Q73" s="101">
        <v>0</v>
      </c>
      <c r="R73" s="101">
        <v>789.86599216802801</v>
      </c>
      <c r="S73" s="101">
        <v>833.1584552132382</v>
      </c>
      <c r="T73" s="101">
        <v>856.58204179919358</v>
      </c>
      <c r="U73" s="101">
        <v>873.64685181616483</v>
      </c>
      <c r="V73" s="101">
        <v>0</v>
      </c>
      <c r="W73" s="101">
        <v>0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754.42368681674384</v>
      </c>
      <c r="D74" s="104">
        <v>0</v>
      </c>
      <c r="E74" s="104">
        <v>651.60455142514195</v>
      </c>
      <c r="F74" s="104">
        <v>658.20449401185658</v>
      </c>
      <c r="G74" s="104">
        <v>0</v>
      </c>
      <c r="H74" s="104">
        <v>727.29039006612879</v>
      </c>
      <c r="I74" s="104">
        <v>719.97016837232343</v>
      </c>
      <c r="J74" s="104">
        <v>717.32681887305591</v>
      </c>
      <c r="K74" s="104">
        <v>696.43884380695476</v>
      </c>
      <c r="L74" s="104">
        <v>736.49799126272467</v>
      </c>
      <c r="M74" s="104">
        <v>771.07990032696728</v>
      </c>
      <c r="N74" s="104">
        <v>0</v>
      </c>
      <c r="O74" s="104">
        <v>0</v>
      </c>
      <c r="P74" s="104">
        <v>794.97558500209016</v>
      </c>
      <c r="Q74" s="104">
        <v>0</v>
      </c>
      <c r="R74" s="104">
        <v>795.60815416324101</v>
      </c>
      <c r="S74" s="104">
        <v>839.39128381584283</v>
      </c>
      <c r="T74" s="104">
        <v>859.90519269317838</v>
      </c>
      <c r="U74" s="104">
        <v>873.40330869175455</v>
      </c>
      <c r="V74" s="104">
        <v>0</v>
      </c>
      <c r="W74" s="104">
        <v>0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163.65722082648028</v>
      </c>
      <c r="D75" s="98">
        <v>0</v>
      </c>
      <c r="E75" s="98">
        <v>37.630739629809376</v>
      </c>
      <c r="F75" s="98">
        <v>51.278518659465412</v>
      </c>
      <c r="G75" s="98">
        <v>0</v>
      </c>
      <c r="H75" s="98">
        <v>76.424532000005669</v>
      </c>
      <c r="I75" s="98">
        <v>64.498565075841512</v>
      </c>
      <c r="J75" s="98">
        <v>60.917375896534693</v>
      </c>
      <c r="K75" s="98">
        <v>56.213112590746555</v>
      </c>
      <c r="L75" s="98">
        <v>57.749589440652592</v>
      </c>
      <c r="M75" s="98">
        <v>85.627858176956323</v>
      </c>
      <c r="N75" s="98">
        <v>0</v>
      </c>
      <c r="O75" s="98">
        <v>0</v>
      </c>
      <c r="P75" s="98">
        <v>78.716300904355904</v>
      </c>
      <c r="Q75" s="98">
        <v>0</v>
      </c>
      <c r="R75" s="98">
        <v>32.263216135822205</v>
      </c>
      <c r="S75" s="98">
        <v>57.109137782211498</v>
      </c>
      <c r="T75" s="98">
        <v>66.001815789702945</v>
      </c>
      <c r="U75" s="98">
        <v>83.821652376224463</v>
      </c>
      <c r="V75" s="98">
        <v>0</v>
      </c>
      <c r="W75" s="98">
        <v>0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590.76646599026344</v>
      </c>
      <c r="D76" s="98">
        <v>0</v>
      </c>
      <c r="E76" s="98">
        <v>613.97381179533249</v>
      </c>
      <c r="F76" s="98">
        <v>606.92597535239122</v>
      </c>
      <c r="G76" s="98">
        <v>0</v>
      </c>
      <c r="H76" s="98">
        <v>650.865858066123</v>
      </c>
      <c r="I76" s="98">
        <v>655.47160329648193</v>
      </c>
      <c r="J76" s="98">
        <v>656.40944297652118</v>
      </c>
      <c r="K76" s="98">
        <v>640.22573121620837</v>
      </c>
      <c r="L76" s="98">
        <v>678.7484018220722</v>
      </c>
      <c r="M76" s="98">
        <v>685.45204215001104</v>
      </c>
      <c r="N76" s="98">
        <v>0</v>
      </c>
      <c r="O76" s="98">
        <v>0</v>
      </c>
      <c r="P76" s="98">
        <v>716.25928409773428</v>
      </c>
      <c r="Q76" s="98">
        <v>0</v>
      </c>
      <c r="R76" s="98">
        <v>763.34493802741883</v>
      </c>
      <c r="S76" s="98">
        <v>782.28214603363131</v>
      </c>
      <c r="T76" s="98">
        <v>793.90337690347542</v>
      </c>
      <c r="U76" s="98">
        <v>789.58165631553004</v>
      </c>
      <c r="V76" s="98">
        <v>0</v>
      </c>
      <c r="W76" s="98">
        <v>0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425.6555156810773</v>
      </c>
      <c r="D77" s="122">
        <v>424.46540335160518</v>
      </c>
      <c r="E77" s="122">
        <v>452.10086524779979</v>
      </c>
      <c r="F77" s="122">
        <v>425.96333358059297</v>
      </c>
      <c r="G77" s="122">
        <v>430.08456593400069</v>
      </c>
      <c r="H77" s="122">
        <v>525.53303307726139</v>
      </c>
      <c r="I77" s="122">
        <v>517.91536987535733</v>
      </c>
      <c r="J77" s="122">
        <v>504.96841210912777</v>
      </c>
      <c r="K77" s="122">
        <v>493.77126112161517</v>
      </c>
      <c r="L77" s="122">
        <v>514.64180111967141</v>
      </c>
      <c r="M77" s="122">
        <v>458.22618257538244</v>
      </c>
      <c r="N77" s="122">
        <v>466.71800372559221</v>
      </c>
      <c r="O77" s="122">
        <v>405.21013443052118</v>
      </c>
      <c r="P77" s="122">
        <v>432.00142496998359</v>
      </c>
      <c r="Q77" s="122">
        <v>448.43893116593625</v>
      </c>
      <c r="R77" s="122">
        <v>473.68853999294339</v>
      </c>
      <c r="S77" s="122">
        <v>465.93069695509274</v>
      </c>
      <c r="T77" s="122">
        <v>507.23446290253429</v>
      </c>
      <c r="U77" s="122">
        <v>474.74672356330507</v>
      </c>
      <c r="V77" s="122">
        <v>473.31929402633256</v>
      </c>
      <c r="W77" s="122">
        <v>503.77354443761936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420.61195300558688</v>
      </c>
      <c r="D78" s="98">
        <v>423.92998877208197</v>
      </c>
      <c r="E78" s="98">
        <v>462.17865044980232</v>
      </c>
      <c r="F78" s="98">
        <v>424.10956705870046</v>
      </c>
      <c r="G78" s="98">
        <v>427.49950074799079</v>
      </c>
      <c r="H78" s="98">
        <v>527.72847107515395</v>
      </c>
      <c r="I78" s="98">
        <v>520.38844879358749</v>
      </c>
      <c r="J78" s="98">
        <v>506.72864100592921</v>
      </c>
      <c r="K78" s="98">
        <v>500.51903480914427</v>
      </c>
      <c r="L78" s="98">
        <v>519.50812322414629</v>
      </c>
      <c r="M78" s="98">
        <v>443.53962159187387</v>
      </c>
      <c r="N78" s="98">
        <v>470.03130242561508</v>
      </c>
      <c r="O78" s="98">
        <v>405.97166348621732</v>
      </c>
      <c r="P78" s="98">
        <v>415.03405350836533</v>
      </c>
      <c r="Q78" s="98">
        <v>448.47562329485442</v>
      </c>
      <c r="R78" s="98">
        <v>483.61373490114573</v>
      </c>
      <c r="S78" s="98">
        <v>467.99110067747949</v>
      </c>
      <c r="T78" s="98">
        <v>508.04649075030028</v>
      </c>
      <c r="U78" s="98">
        <v>471.39764707532407</v>
      </c>
      <c r="V78" s="98">
        <v>471.85968437864608</v>
      </c>
      <c r="W78" s="98">
        <v>504.88992932502822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435.15306893394296</v>
      </c>
      <c r="D79" s="33">
        <v>426.38602696065215</v>
      </c>
      <c r="E79" s="33">
        <v>435.58287069260314</v>
      </c>
      <c r="F79" s="33">
        <v>428.96561003689692</v>
      </c>
      <c r="G79" s="33">
        <v>440.14592485985861</v>
      </c>
      <c r="H79" s="33">
        <v>522.2502936530675</v>
      </c>
      <c r="I79" s="33">
        <v>512.14155340846287</v>
      </c>
      <c r="J79" s="33">
        <v>502.41971218332037</v>
      </c>
      <c r="K79" s="33">
        <v>482.14213071906653</v>
      </c>
      <c r="L79" s="33">
        <v>510.26465285007447</v>
      </c>
      <c r="M79" s="33">
        <v>473.58211598440005</v>
      </c>
      <c r="N79" s="33">
        <v>458.6440910527607</v>
      </c>
      <c r="O79" s="33">
        <v>393.44732952746915</v>
      </c>
      <c r="P79" s="33">
        <v>456.57905363518751</v>
      </c>
      <c r="Q79" s="33">
        <v>448.17792069731388</v>
      </c>
      <c r="R79" s="33">
        <v>452.56121855301598</v>
      </c>
      <c r="S79" s="33">
        <v>463.31844315532743</v>
      </c>
      <c r="T79" s="33">
        <v>506.34626806830704</v>
      </c>
      <c r="U79" s="33">
        <v>482.19996045718722</v>
      </c>
      <c r="V79" s="33">
        <v>481.31991014771893</v>
      </c>
      <c r="W79" s="33">
        <v>489.96079766021387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4003.6300924820971</v>
      </c>
      <c r="D81" s="117">
        <f t="shared" si="28"/>
        <v>4071.771728384982</v>
      </c>
      <c r="E81" s="117">
        <f t="shared" si="28"/>
        <v>4323.5012558939743</v>
      </c>
      <c r="F81" s="117">
        <f t="shared" si="28"/>
        <v>4537.3533465653036</v>
      </c>
      <c r="G81" s="117">
        <f t="shared" si="28"/>
        <v>4865.2517779905575</v>
      </c>
      <c r="H81" s="117">
        <f t="shared" si="28"/>
        <v>4726.3816941940695</v>
      </c>
      <c r="I81" s="117">
        <f t="shared" si="28"/>
        <v>4686.1936278735648</v>
      </c>
      <c r="J81" s="117">
        <f t="shared" si="28"/>
        <v>4527.9708993178428</v>
      </c>
      <c r="K81" s="117">
        <f t="shared" si="28"/>
        <v>4917.4700419435057</v>
      </c>
      <c r="L81" s="117">
        <f t="shared" si="28"/>
        <v>4965.0811799811181</v>
      </c>
      <c r="M81" s="117">
        <f t="shared" si="28"/>
        <v>4763.2072831444029</v>
      </c>
      <c r="N81" s="117">
        <f t="shared" si="28"/>
        <v>4732.4599251808877</v>
      </c>
      <c r="O81" s="117">
        <f t="shared" si="28"/>
        <v>4331.9579614216336</v>
      </c>
      <c r="P81" s="117">
        <f t="shared" si="28"/>
        <v>4342.9954758056037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4053.9380230566348</v>
      </c>
      <c r="V81" s="117">
        <f t="shared" si="29"/>
        <v>4007.4069958136461</v>
      </c>
      <c r="W81" s="117">
        <f t="shared" ref="W81" si="30">W82+W85+W87+W100</f>
        <v>4040.5803172299611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2700.3873141245713</v>
      </c>
      <c r="D82" s="122">
        <f t="shared" si="31"/>
        <v>2845.2550540218872</v>
      </c>
      <c r="E82" s="122">
        <f t="shared" si="31"/>
        <v>3018.2475757402467</v>
      </c>
      <c r="F82" s="122">
        <f t="shared" si="31"/>
        <v>3193.0332896832006</v>
      </c>
      <c r="G82" s="122">
        <f t="shared" si="31"/>
        <v>3330.3986417677147</v>
      </c>
      <c r="H82" s="122">
        <f t="shared" si="31"/>
        <v>3375.1664694166011</v>
      </c>
      <c r="I82" s="122">
        <f t="shared" si="31"/>
        <v>3316.5301781722364</v>
      </c>
      <c r="J82" s="122">
        <f t="shared" si="31"/>
        <v>3192.9410582730093</v>
      </c>
      <c r="K82" s="122">
        <f t="shared" si="31"/>
        <v>3552.9561955378936</v>
      </c>
      <c r="L82" s="122">
        <f t="shared" si="31"/>
        <v>3505.1855102074064</v>
      </c>
      <c r="M82" s="122">
        <f t="shared" si="31"/>
        <v>3375.3737834305425</v>
      </c>
      <c r="N82" s="122">
        <f t="shared" si="31"/>
        <v>3278.1231231264856</v>
      </c>
      <c r="O82" s="122">
        <f t="shared" si="31"/>
        <v>3106.1237420095958</v>
      </c>
      <c r="P82" s="122">
        <f t="shared" si="31"/>
        <v>3080.7905481050129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2644.4196724374792</v>
      </c>
      <c r="V82" s="122">
        <f t="shared" si="32"/>
        <v>2584.0911513042702</v>
      </c>
      <c r="W82" s="122">
        <f t="shared" ref="W82" si="33">SUM(W83:W84)</f>
        <v>2543.383808287344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2676.8521000928331</v>
      </c>
      <c r="D83" s="98">
        <v>2821.2674315930558</v>
      </c>
      <c r="E83" s="98">
        <v>2994.4403535101173</v>
      </c>
      <c r="F83" s="98">
        <v>3167.9052485480424</v>
      </c>
      <c r="G83" s="98">
        <v>3305.075927841021</v>
      </c>
      <c r="H83" s="98">
        <v>3350.5424591105857</v>
      </c>
      <c r="I83" s="98">
        <v>3292.5353106172497</v>
      </c>
      <c r="J83" s="98">
        <v>3170.4054656414087</v>
      </c>
      <c r="K83" s="98">
        <v>3528.8048852956035</v>
      </c>
      <c r="L83" s="98">
        <v>3481.5925786565881</v>
      </c>
      <c r="M83" s="98">
        <v>3352.3838673943851</v>
      </c>
      <c r="N83" s="98">
        <v>3256.0618313253003</v>
      </c>
      <c r="O83" s="98">
        <v>3084.9342545630989</v>
      </c>
      <c r="P83" s="98">
        <v>3059.5243353876881</v>
      </c>
      <c r="Q83" s="98">
        <v>0</v>
      </c>
      <c r="R83" s="98">
        <v>0</v>
      </c>
      <c r="S83" s="98">
        <v>0</v>
      </c>
      <c r="T83" s="98">
        <v>0</v>
      </c>
      <c r="U83" s="98">
        <v>2627.2094255199258</v>
      </c>
      <c r="V83" s="98">
        <v>2567.2472169159269</v>
      </c>
      <c r="W83" s="98">
        <v>2526.7403377433875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23.5352140317381</v>
      </c>
      <c r="D84" s="98">
        <v>23.987622428831298</v>
      </c>
      <c r="E84" s="98">
        <v>23.807222230129177</v>
      </c>
      <c r="F84" s="98">
        <v>25.128041135158263</v>
      </c>
      <c r="G84" s="98">
        <v>25.322713926693876</v>
      </c>
      <c r="H84" s="98">
        <v>24.624010306015634</v>
      </c>
      <c r="I84" s="98">
        <v>23.994867554986925</v>
      </c>
      <c r="J84" s="98">
        <v>22.53559263160048</v>
      </c>
      <c r="K84" s="98">
        <v>24.151310242290034</v>
      </c>
      <c r="L84" s="98">
        <v>23.592931550818228</v>
      </c>
      <c r="M84" s="98">
        <v>22.989916036157549</v>
      </c>
      <c r="N84" s="98">
        <v>22.061291801185241</v>
      </c>
      <c r="O84" s="98">
        <v>21.189487446496841</v>
      </c>
      <c r="P84" s="98">
        <v>21.266212717324866</v>
      </c>
      <c r="Q84" s="98">
        <v>0</v>
      </c>
      <c r="R84" s="98">
        <v>0</v>
      </c>
      <c r="S84" s="98">
        <v>0</v>
      </c>
      <c r="T84" s="98">
        <v>0</v>
      </c>
      <c r="U84" s="98">
        <v>17.210246917553174</v>
      </c>
      <c r="V84" s="98">
        <v>16.84393438834325</v>
      </c>
      <c r="W84" s="98">
        <v>16.6434705439566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152.70611741163412</v>
      </c>
      <c r="D85" s="122">
        <f t="shared" si="34"/>
        <v>101.54551824970842</v>
      </c>
      <c r="E85" s="122">
        <f t="shared" si="34"/>
        <v>204.2295513964763</v>
      </c>
      <c r="F85" s="122">
        <f t="shared" si="34"/>
        <v>241.06926082384678</v>
      </c>
      <c r="G85" s="122">
        <f t="shared" si="34"/>
        <v>395.4784716223715</v>
      </c>
      <c r="H85" s="122">
        <f t="shared" si="34"/>
        <v>128.41092571178854</v>
      </c>
      <c r="I85" s="122">
        <f t="shared" si="34"/>
        <v>145.70844548878605</v>
      </c>
      <c r="J85" s="122">
        <f t="shared" si="34"/>
        <v>115.52941033496276</v>
      </c>
      <c r="K85" s="122">
        <f t="shared" si="34"/>
        <v>178.86966039947629</v>
      </c>
      <c r="L85" s="122">
        <f t="shared" si="34"/>
        <v>220.24142018106716</v>
      </c>
      <c r="M85" s="122">
        <f t="shared" si="34"/>
        <v>153.10496027845451</v>
      </c>
      <c r="N85" s="122">
        <f t="shared" si="34"/>
        <v>239.1594716933657</v>
      </c>
      <c r="O85" s="122">
        <f t="shared" si="34"/>
        <v>49.175583654596984</v>
      </c>
      <c r="P85" s="122">
        <f t="shared" si="34"/>
        <v>13.288751165081869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68.316110057019387</v>
      </c>
      <c r="V85" s="122">
        <f t="shared" si="34"/>
        <v>75.601752783121341</v>
      </c>
      <c r="W85" s="122">
        <f t="shared" si="34"/>
        <v>91.870015007911491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152.70611741163412</v>
      </c>
      <c r="D86" s="98">
        <f>IF(RES_hhdet_in_tes!D86=0,0,RES_hhdet_in_tes!D86*1000*11630/RES_hhdet_in_new!D83)</f>
        <v>101.54551824970842</v>
      </c>
      <c r="E86" s="98">
        <f>IF(RES_hhdet_in_tes!E86=0,0,RES_hhdet_in_tes!E86*1000*11630/RES_hhdet_in_new!E83)</f>
        <v>204.2295513964763</v>
      </c>
      <c r="F86" s="98">
        <f>IF(RES_hhdet_in_tes!F86=0,0,RES_hhdet_in_tes!F86*1000*11630/RES_hhdet_in_new!F83)</f>
        <v>241.06926082384678</v>
      </c>
      <c r="G86" s="98">
        <f>IF(RES_hhdet_in_tes!G86=0,0,RES_hhdet_in_tes!G86*1000*11630/RES_hhdet_in_new!G83)</f>
        <v>395.4784716223715</v>
      </c>
      <c r="H86" s="98">
        <f>IF(RES_hhdet_in_tes!H86=0,0,RES_hhdet_in_tes!H86*1000*11630/RES_hhdet_in_new!H83)</f>
        <v>128.41092571178854</v>
      </c>
      <c r="I86" s="98">
        <f>IF(RES_hhdet_in_tes!I86=0,0,RES_hhdet_in_tes!I86*1000*11630/RES_hhdet_in_new!I83)</f>
        <v>145.70844548878605</v>
      </c>
      <c r="J86" s="98">
        <f>IF(RES_hhdet_in_tes!J86=0,0,RES_hhdet_in_tes!J86*1000*11630/RES_hhdet_in_new!J83)</f>
        <v>115.52941033496276</v>
      </c>
      <c r="K86" s="98">
        <f>IF(RES_hhdet_in_tes!K86=0,0,RES_hhdet_in_tes!K86*1000*11630/RES_hhdet_in_new!K83)</f>
        <v>178.86966039947629</v>
      </c>
      <c r="L86" s="98">
        <f>IF(RES_hhdet_in_tes!L86=0,0,RES_hhdet_in_tes!L86*1000*11630/RES_hhdet_in_new!L83)</f>
        <v>220.24142018106716</v>
      </c>
      <c r="M86" s="98">
        <f>IF(RES_hhdet_in_tes!M86=0,0,RES_hhdet_in_tes!M86*1000*11630/RES_hhdet_in_new!M83)</f>
        <v>153.10496027845451</v>
      </c>
      <c r="N86" s="98">
        <f>IF(RES_hhdet_in_tes!N86=0,0,RES_hhdet_in_tes!N86*1000*11630/RES_hhdet_in_new!N83)</f>
        <v>239.1594716933657</v>
      </c>
      <c r="O86" s="98">
        <f>IF(RES_hhdet_in_tes!O86=0,0,RES_hhdet_in_tes!O86*1000*11630/RES_hhdet_in_new!O83)</f>
        <v>49.175583654596984</v>
      </c>
      <c r="P86" s="98">
        <f>IF(RES_hhdet_in_tes!P86=0,0,RES_hhdet_in_tes!P86*1000*11630/RES_hhdet_in_new!P83)</f>
        <v>13.288751165081869</v>
      </c>
      <c r="Q86" s="98">
        <f>IF(RES_hhdet_in_tes!Q86=0,0,RES_hhdet_in_tes!Q86*1000*11630/RES_hhdet_in_new!Q83)</f>
        <v>0</v>
      </c>
      <c r="R86" s="98">
        <f>IF(RES_hhdet_in_tes!R86=0,0,RES_hhdet_in_tes!R86*1000*11630/RES_hhdet_in_new!R83)</f>
        <v>0</v>
      </c>
      <c r="S86" s="98">
        <f>IF(RES_hhdet_in_tes!S86=0,0,RES_hhdet_in_tes!S86*1000*11630/RES_hhdet_in_new!S83)</f>
        <v>0</v>
      </c>
      <c r="T86" s="98">
        <f>IF(RES_hhdet_in_tes!T86=0,0,RES_hhdet_in_tes!T86*1000*11630/RES_hhdet_in_new!T83)</f>
        <v>0</v>
      </c>
      <c r="U86" s="98">
        <f>IF(RES_hhdet_in_tes!U86=0,0,RES_hhdet_in_tes!U86*1000*11630/RES_hhdet_in_new!U83)</f>
        <v>68.316110057019387</v>
      </c>
      <c r="V86" s="98">
        <f>IF(RES_hhdet_in_tes!V86=0,0,RES_hhdet_in_tes!V86*1000*11630/RES_hhdet_in_new!V83)</f>
        <v>75.601752783121341</v>
      </c>
      <c r="W86" s="98">
        <f>IF(RES_hhdet_in_tes!W86=0,0,RES_hhdet_in_tes!W86*1000*11630/RES_hhdet_in_new!W83)</f>
        <v>91.870015007911491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720.76237066140925</v>
      </c>
      <c r="D87" s="122">
        <v>699.44084194239724</v>
      </c>
      <c r="E87" s="122">
        <v>666.06417800608858</v>
      </c>
      <c r="F87" s="122">
        <v>670.01935385470256</v>
      </c>
      <c r="G87" s="122">
        <v>693.93328421988235</v>
      </c>
      <c r="H87" s="122">
        <v>708.95514115224159</v>
      </c>
      <c r="I87" s="122">
        <v>714.41598349189348</v>
      </c>
      <c r="J87" s="122">
        <v>716.63074768327908</v>
      </c>
      <c r="K87" s="122">
        <v>700.16182696937517</v>
      </c>
      <c r="L87" s="122">
        <v>734.76452704711369</v>
      </c>
      <c r="M87" s="122">
        <v>762.20651664299305</v>
      </c>
      <c r="N87" s="122">
        <v>757.02507327953333</v>
      </c>
      <c r="O87" s="122">
        <v>770.92690730749621</v>
      </c>
      <c r="P87" s="122">
        <v>795.31423787814833</v>
      </c>
      <c r="Q87" s="122">
        <v>0</v>
      </c>
      <c r="R87" s="122">
        <v>0</v>
      </c>
      <c r="S87" s="122">
        <v>0</v>
      </c>
      <c r="T87" s="122">
        <v>0</v>
      </c>
      <c r="U87" s="122">
        <v>861.90337313634541</v>
      </c>
      <c r="V87" s="122">
        <v>868.50654982074684</v>
      </c>
      <c r="W87" s="122">
        <v>913.38085581719872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709.31226699745378</v>
      </c>
      <c r="D88" s="98">
        <v>702.57538862664319</v>
      </c>
      <c r="E88" s="98">
        <v>668.35669511617391</v>
      </c>
      <c r="F88" s="98">
        <v>657.78045949697571</v>
      </c>
      <c r="G88" s="98">
        <v>679.85504213890601</v>
      </c>
      <c r="H88" s="98">
        <v>692.28907552107739</v>
      </c>
      <c r="I88" s="98">
        <v>694.75488841115725</v>
      </c>
      <c r="J88" s="98">
        <v>717.73304084520339</v>
      </c>
      <c r="K88" s="98">
        <v>708.98377246852817</v>
      </c>
      <c r="L88" s="98">
        <v>726.35112725428291</v>
      </c>
      <c r="M88" s="98">
        <v>807.09437135216922</v>
      </c>
      <c r="N88" s="98">
        <v>836.91552175576066</v>
      </c>
      <c r="O88" s="98">
        <v>898.75721648085528</v>
      </c>
      <c r="P88" s="98">
        <v>912.97519613750592</v>
      </c>
      <c r="Q88" s="98">
        <v>0</v>
      </c>
      <c r="R88" s="98">
        <v>0</v>
      </c>
      <c r="S88" s="98">
        <v>0</v>
      </c>
      <c r="T88" s="98">
        <v>0</v>
      </c>
      <c r="U88" s="98">
        <v>868.20735629174931</v>
      </c>
      <c r="V88" s="98">
        <v>870.21312768992198</v>
      </c>
      <c r="W88" s="98">
        <v>895.54577050368459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668.36095267932683</v>
      </c>
      <c r="F89" s="98">
        <v>657.79673963340224</v>
      </c>
      <c r="G89" s="98">
        <v>679.86304637261526</v>
      </c>
      <c r="H89" s="98">
        <v>692.31554174491851</v>
      </c>
      <c r="I89" s="98">
        <v>695.11178263983925</v>
      </c>
      <c r="J89" s="98">
        <v>719.05428152473178</v>
      </c>
      <c r="K89" s="98">
        <v>710.52658065942524</v>
      </c>
      <c r="L89" s="98">
        <v>727.63907653472495</v>
      </c>
      <c r="M89" s="98">
        <v>807.91423322248431</v>
      </c>
      <c r="N89" s="98">
        <v>837.49186178393416</v>
      </c>
      <c r="O89" s="98">
        <v>899.01574802354673</v>
      </c>
      <c r="P89" s="98">
        <v>913.33256361206202</v>
      </c>
      <c r="Q89" s="98">
        <v>0</v>
      </c>
      <c r="R89" s="98">
        <v>0</v>
      </c>
      <c r="S89" s="98">
        <v>0</v>
      </c>
      <c r="T89" s="98">
        <v>0</v>
      </c>
      <c r="U89" s="98">
        <v>868.23790184471898</v>
      </c>
      <c r="V89" s="98">
        <v>870.3547169912116</v>
      </c>
      <c r="W89" s="98">
        <v>895.95559745282378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39.435273884837962</v>
      </c>
      <c r="F90" s="101">
        <v>51.457377504635218</v>
      </c>
      <c r="G90" s="101">
        <v>53.129771917194113</v>
      </c>
      <c r="H90" s="101">
        <v>72.202011961067853</v>
      </c>
      <c r="I90" s="101">
        <v>61.983846654245831</v>
      </c>
      <c r="J90" s="101">
        <v>61.214693679975028</v>
      </c>
      <c r="K90" s="101">
        <v>58.083668189855132</v>
      </c>
      <c r="L90" s="101">
        <v>57.283634317014254</v>
      </c>
      <c r="M90" s="101">
        <v>91.824398602172451</v>
      </c>
      <c r="N90" s="101">
        <v>69.420343951731979</v>
      </c>
      <c r="O90" s="101">
        <v>54.292219391339792</v>
      </c>
      <c r="P90" s="101">
        <v>93.431730172359053</v>
      </c>
      <c r="Q90" s="101">
        <v>0</v>
      </c>
      <c r="R90" s="101">
        <v>0</v>
      </c>
      <c r="S90" s="101">
        <v>0</v>
      </c>
      <c r="T90" s="101">
        <v>0</v>
      </c>
      <c r="U90" s="101">
        <v>82.089647254802344</v>
      </c>
      <c r="V90" s="101">
        <v>68.21532100527395</v>
      </c>
      <c r="W90" s="101">
        <v>58.854398708825499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628.92567879448893</v>
      </c>
      <c r="F91" s="104">
        <v>606.33936212876699</v>
      </c>
      <c r="G91" s="104">
        <v>626.73327445542111</v>
      </c>
      <c r="H91" s="104">
        <v>620.11352978385071</v>
      </c>
      <c r="I91" s="104">
        <v>633.12793598559335</v>
      </c>
      <c r="J91" s="104">
        <v>657.83958784475669</v>
      </c>
      <c r="K91" s="104">
        <v>652.44291246957016</v>
      </c>
      <c r="L91" s="104">
        <v>670.35544221771067</v>
      </c>
      <c r="M91" s="104">
        <v>716.08983462031176</v>
      </c>
      <c r="N91" s="104">
        <v>768.07151783220218</v>
      </c>
      <c r="O91" s="104">
        <v>844.72352863220704</v>
      </c>
      <c r="P91" s="104">
        <v>819.90083343970309</v>
      </c>
      <c r="Q91" s="104">
        <v>0</v>
      </c>
      <c r="R91" s="104">
        <v>0</v>
      </c>
      <c r="S91" s="104">
        <v>0</v>
      </c>
      <c r="T91" s="104">
        <v>0</v>
      </c>
      <c r="U91" s="104">
        <v>786.14825458991652</v>
      </c>
      <c r="V91" s="104">
        <v>802.13939598593765</v>
      </c>
      <c r="W91" s="104">
        <v>837.10119874399822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696.63962901667753</v>
      </c>
      <c r="D92" s="101">
        <v>699.77194771835741</v>
      </c>
      <c r="E92" s="101">
        <v>669.26217412501614</v>
      </c>
      <c r="F92" s="101">
        <v>675.32640895051213</v>
      </c>
      <c r="G92" s="101">
        <v>710.69808554862084</v>
      </c>
      <c r="H92" s="101">
        <v>693.42552036741574</v>
      </c>
      <c r="I92" s="101">
        <v>707.972472500967</v>
      </c>
      <c r="J92" s="101">
        <v>716.52004525710697</v>
      </c>
      <c r="K92" s="101">
        <v>704.52298736760565</v>
      </c>
      <c r="L92" s="101">
        <v>735.06637130962611</v>
      </c>
      <c r="M92" s="101">
        <v>750.16589613879671</v>
      </c>
      <c r="N92" s="101">
        <v>750.95039344225802</v>
      </c>
      <c r="O92" s="101">
        <v>786.79960341569392</v>
      </c>
      <c r="P92" s="101">
        <v>795.75624054666571</v>
      </c>
      <c r="Q92" s="101">
        <v>0</v>
      </c>
      <c r="R92" s="101">
        <v>0</v>
      </c>
      <c r="S92" s="101">
        <v>0</v>
      </c>
      <c r="T92" s="101">
        <v>0</v>
      </c>
      <c r="U92" s="101">
        <v>837.95196180815719</v>
      </c>
      <c r="V92" s="101">
        <v>848.98567546613822</v>
      </c>
      <c r="W92" s="101">
        <v>925.88406652322101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699.71720328316451</v>
      </c>
      <c r="E93" s="104">
        <v>669.32501142101364</v>
      </c>
      <c r="F93" s="104">
        <v>675.4522431731998</v>
      </c>
      <c r="G93" s="104">
        <v>710.84536730089042</v>
      </c>
      <c r="H93" s="104">
        <v>693.49506443273447</v>
      </c>
      <c r="I93" s="104">
        <v>708.56938836514007</v>
      </c>
      <c r="J93" s="104">
        <v>717.67211181672508</v>
      </c>
      <c r="K93" s="104">
        <v>705.61105020245952</v>
      </c>
      <c r="L93" s="104">
        <v>735.90175687059389</v>
      </c>
      <c r="M93" s="104">
        <v>750.44673648322055</v>
      </c>
      <c r="N93" s="104">
        <v>751.01778081517125</v>
      </c>
      <c r="O93" s="104">
        <v>786.83715339824448</v>
      </c>
      <c r="P93" s="104">
        <v>795.82783763481132</v>
      </c>
      <c r="Q93" s="104">
        <v>0</v>
      </c>
      <c r="R93" s="104">
        <v>0</v>
      </c>
      <c r="S93" s="104">
        <v>0</v>
      </c>
      <c r="T93" s="104">
        <v>0</v>
      </c>
      <c r="U93" s="104">
        <v>837.26994346203355</v>
      </c>
      <c r="V93" s="104">
        <v>848.32993686210762</v>
      </c>
      <c r="W93" s="104">
        <v>925.94843772010927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64.041851130055861</v>
      </c>
      <c r="E94" s="98">
        <v>39.517067663019446</v>
      </c>
      <c r="F94" s="98">
        <v>53.016879007140219</v>
      </c>
      <c r="G94" s="98">
        <v>55.842477144202746</v>
      </c>
      <c r="H94" s="98">
        <v>72.300542436706905</v>
      </c>
      <c r="I94" s="98">
        <v>63.310635017620051</v>
      </c>
      <c r="J94" s="98">
        <v>61.08800980572191</v>
      </c>
      <c r="K94" s="98">
        <v>57.531120309157892</v>
      </c>
      <c r="L94" s="98">
        <v>58.172168279352427</v>
      </c>
      <c r="M94" s="98">
        <v>84.092700272220213</v>
      </c>
      <c r="N94" s="98">
        <v>60.229674775025728</v>
      </c>
      <c r="O94" s="98">
        <v>44.42590938501607</v>
      </c>
      <c r="P94" s="98">
        <v>78.347627068130421</v>
      </c>
      <c r="Q94" s="98">
        <v>0</v>
      </c>
      <c r="R94" s="98">
        <v>0</v>
      </c>
      <c r="S94" s="98">
        <v>0</v>
      </c>
      <c r="T94" s="98">
        <v>0</v>
      </c>
      <c r="U94" s="98">
        <v>78.239676848174881</v>
      </c>
      <c r="V94" s="98">
        <v>65.768884876985751</v>
      </c>
      <c r="W94" s="98">
        <v>61.696680931696683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635.67535215310886</v>
      </c>
      <c r="E95" s="98">
        <v>629.80794375799417</v>
      </c>
      <c r="F95" s="98">
        <v>622.43536416605957</v>
      </c>
      <c r="G95" s="98">
        <v>655.00289015668784</v>
      </c>
      <c r="H95" s="98">
        <v>621.19452199602745</v>
      </c>
      <c r="I95" s="98">
        <v>645.25875334751993</v>
      </c>
      <c r="J95" s="98">
        <v>656.58410201100298</v>
      </c>
      <c r="K95" s="98">
        <v>648.07992989330171</v>
      </c>
      <c r="L95" s="98">
        <v>677.72958859124151</v>
      </c>
      <c r="M95" s="98">
        <v>666.35403621100033</v>
      </c>
      <c r="N95" s="98">
        <v>690.78810604014552</v>
      </c>
      <c r="O95" s="98">
        <v>742.41124401322861</v>
      </c>
      <c r="P95" s="98">
        <v>717.48021056668085</v>
      </c>
      <c r="Q95" s="98">
        <v>0</v>
      </c>
      <c r="R95" s="98">
        <v>0</v>
      </c>
      <c r="S95" s="98">
        <v>0</v>
      </c>
      <c r="T95" s="98">
        <v>0</v>
      </c>
      <c r="U95" s="98">
        <v>759.03026661385866</v>
      </c>
      <c r="V95" s="98">
        <v>782.56105198512182</v>
      </c>
      <c r="W95" s="98">
        <v>864.25175678841254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754.5317418309802</v>
      </c>
      <c r="D96" s="101">
        <v>698.57924388141726</v>
      </c>
      <c r="E96" s="101">
        <v>651.4553201042113</v>
      </c>
      <c r="F96" s="101">
        <v>657.93840373027115</v>
      </c>
      <c r="G96" s="101">
        <v>678.36070081687615</v>
      </c>
      <c r="H96" s="101">
        <v>727.08464027304228</v>
      </c>
      <c r="I96" s="101">
        <v>719.19066530798773</v>
      </c>
      <c r="J96" s="101">
        <v>715.71810162279633</v>
      </c>
      <c r="K96" s="101">
        <v>694.7172823476385</v>
      </c>
      <c r="L96" s="101">
        <v>735.07254701357817</v>
      </c>
      <c r="M96" s="101">
        <v>770.83311868546002</v>
      </c>
      <c r="N96" s="101">
        <v>757.7591203106515</v>
      </c>
      <c r="O96" s="101">
        <v>749.34622109050474</v>
      </c>
      <c r="P96" s="101">
        <v>793.20480440971698</v>
      </c>
      <c r="Q96" s="101">
        <v>0</v>
      </c>
      <c r="R96" s="101">
        <v>0</v>
      </c>
      <c r="S96" s="101">
        <v>0</v>
      </c>
      <c r="T96" s="101">
        <v>0</v>
      </c>
      <c r="U96" s="101">
        <v>873.64685181616494</v>
      </c>
      <c r="V96" s="101">
        <v>878.83898280431254</v>
      </c>
      <c r="W96" s="101">
        <v>904.41203721213367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754.42368681674373</v>
      </c>
      <c r="D97" s="104">
        <v>698.43616547171041</v>
      </c>
      <c r="E97" s="104">
        <v>651.60455142514172</v>
      </c>
      <c r="F97" s="104">
        <v>658.20449401185658</v>
      </c>
      <c r="G97" s="104">
        <v>678.54746143426223</v>
      </c>
      <c r="H97" s="104">
        <v>727.29039006612868</v>
      </c>
      <c r="I97" s="104">
        <v>719.97016837232343</v>
      </c>
      <c r="J97" s="104">
        <v>717.32681887305603</v>
      </c>
      <c r="K97" s="104">
        <v>696.43884380695476</v>
      </c>
      <c r="L97" s="104">
        <v>736.49799126272467</v>
      </c>
      <c r="M97" s="104">
        <v>771.07990032696739</v>
      </c>
      <c r="N97" s="104">
        <v>757.4955045518094</v>
      </c>
      <c r="O97" s="104">
        <v>749.17260640398479</v>
      </c>
      <c r="P97" s="104">
        <v>794.97558500209027</v>
      </c>
      <c r="Q97" s="104">
        <v>0</v>
      </c>
      <c r="R97" s="104">
        <v>0</v>
      </c>
      <c r="S97" s="104">
        <v>0</v>
      </c>
      <c r="T97" s="104">
        <v>0</v>
      </c>
      <c r="U97" s="104">
        <v>873.40330869175455</v>
      </c>
      <c r="V97" s="104">
        <v>876.97326168172094</v>
      </c>
      <c r="W97" s="104">
        <v>902.62415420466118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163.65722082648031</v>
      </c>
      <c r="D98" s="98">
        <v>63.85173872770897</v>
      </c>
      <c r="E98" s="98">
        <v>37.630739629809376</v>
      </c>
      <c r="F98" s="98">
        <v>51.278518659465405</v>
      </c>
      <c r="G98" s="98">
        <v>52.784956983644044</v>
      </c>
      <c r="H98" s="98">
        <v>76.424532000005669</v>
      </c>
      <c r="I98" s="98">
        <v>64.498565075841512</v>
      </c>
      <c r="J98" s="98">
        <v>60.917375896534701</v>
      </c>
      <c r="K98" s="98">
        <v>56.213112590746555</v>
      </c>
      <c r="L98" s="98">
        <v>57.749589440652606</v>
      </c>
      <c r="M98" s="98">
        <v>85.627858176956295</v>
      </c>
      <c r="N98" s="98">
        <v>60.725460793433463</v>
      </c>
      <c r="O98" s="98">
        <v>40.12552497825812</v>
      </c>
      <c r="P98" s="98">
        <v>78.716300904355919</v>
      </c>
      <c r="Q98" s="98">
        <v>0</v>
      </c>
      <c r="R98" s="98">
        <v>0</v>
      </c>
      <c r="S98" s="98">
        <v>0</v>
      </c>
      <c r="T98" s="98">
        <v>0</v>
      </c>
      <c r="U98" s="98">
        <v>83.821652376224449</v>
      </c>
      <c r="V98" s="98">
        <v>69.509973020544109</v>
      </c>
      <c r="W98" s="98">
        <v>58.09664838508224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590.76646599026355</v>
      </c>
      <c r="D99" s="98">
        <v>634.58442674400146</v>
      </c>
      <c r="E99" s="98">
        <v>613.97381179533238</v>
      </c>
      <c r="F99" s="98">
        <v>606.92597535239111</v>
      </c>
      <c r="G99" s="98">
        <v>625.76250445061817</v>
      </c>
      <c r="H99" s="98">
        <v>650.865858066123</v>
      </c>
      <c r="I99" s="98">
        <v>655.47160329648193</v>
      </c>
      <c r="J99" s="98">
        <v>656.4094429765214</v>
      </c>
      <c r="K99" s="98">
        <v>640.22573121620815</v>
      </c>
      <c r="L99" s="98">
        <v>678.74840182207208</v>
      </c>
      <c r="M99" s="98">
        <v>685.45204215001115</v>
      </c>
      <c r="N99" s="98">
        <v>696.770043758376</v>
      </c>
      <c r="O99" s="98">
        <v>709.04708142572667</v>
      </c>
      <c r="P99" s="98">
        <v>716.25928409773417</v>
      </c>
      <c r="Q99" s="98">
        <v>0</v>
      </c>
      <c r="R99" s="98">
        <v>0</v>
      </c>
      <c r="S99" s="98">
        <v>0</v>
      </c>
      <c r="T99" s="98">
        <v>0</v>
      </c>
      <c r="U99" s="98">
        <v>789.58165631553015</v>
      </c>
      <c r="V99" s="98">
        <v>807.46328866117676</v>
      </c>
      <c r="W99" s="98">
        <v>844.52750581957878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429.77429028448194</v>
      </c>
      <c r="D100" s="122">
        <v>425.53031417098919</v>
      </c>
      <c r="E100" s="122">
        <v>434.95995075116264</v>
      </c>
      <c r="F100" s="122">
        <v>433.23144220355334</v>
      </c>
      <c r="G100" s="122">
        <v>445.44138038058946</v>
      </c>
      <c r="H100" s="122">
        <v>513.84915791343906</v>
      </c>
      <c r="I100" s="122">
        <v>509.53902072064938</v>
      </c>
      <c r="J100" s="122">
        <v>502.86968302659193</v>
      </c>
      <c r="K100" s="122">
        <v>485.48235903676067</v>
      </c>
      <c r="L100" s="122">
        <v>504.88972254553096</v>
      </c>
      <c r="M100" s="122">
        <v>472.52202279241254</v>
      </c>
      <c r="N100" s="122">
        <v>458.15225708150348</v>
      </c>
      <c r="O100" s="122">
        <v>405.73172844994411</v>
      </c>
      <c r="P100" s="122">
        <v>453.60193865736045</v>
      </c>
      <c r="Q100" s="122">
        <v>0</v>
      </c>
      <c r="R100" s="122">
        <v>0</v>
      </c>
      <c r="S100" s="122">
        <v>0</v>
      </c>
      <c r="T100" s="122">
        <v>0</v>
      </c>
      <c r="U100" s="122">
        <v>479.29886742579106</v>
      </c>
      <c r="V100" s="122">
        <v>479.20754190550753</v>
      </c>
      <c r="W100" s="122">
        <v>491.94563811750663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431.44203990104893</v>
      </c>
      <c r="D101" s="98">
        <v>423.19948939573817</v>
      </c>
      <c r="E101" s="98">
        <v>444.85795539221505</v>
      </c>
      <c r="F101" s="98">
        <v>428.43568218173533</v>
      </c>
      <c r="G101" s="98">
        <v>441.96237670615648</v>
      </c>
      <c r="H101" s="98">
        <v>518.53165522675954</v>
      </c>
      <c r="I101" s="98">
        <v>505.80423293283843</v>
      </c>
      <c r="J101" s="98">
        <v>499.1705648327378</v>
      </c>
      <c r="K101" s="98">
        <v>488.89662160564274</v>
      </c>
      <c r="L101" s="98">
        <v>495.33383432104119</v>
      </c>
      <c r="M101" s="98">
        <v>488.02657867233319</v>
      </c>
      <c r="N101" s="98">
        <v>492.03354815495311</v>
      </c>
      <c r="O101" s="98">
        <v>488.95709989998153</v>
      </c>
      <c r="P101" s="98">
        <v>499.57808229162396</v>
      </c>
      <c r="Q101" s="98">
        <v>0</v>
      </c>
      <c r="R101" s="98">
        <v>0</v>
      </c>
      <c r="S101" s="98">
        <v>0</v>
      </c>
      <c r="T101" s="98">
        <v>0</v>
      </c>
      <c r="U101" s="98">
        <v>483.89468298062712</v>
      </c>
      <c r="V101" s="98">
        <v>481.44325848961472</v>
      </c>
      <c r="W101" s="98">
        <v>489.64396732530344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410.19787031044189</v>
      </c>
      <c r="D102" s="98">
        <v>423.58896194277594</v>
      </c>
      <c r="E102" s="98">
        <v>432.51204891108233</v>
      </c>
      <c r="F102" s="98">
        <v>444.82989343088838</v>
      </c>
      <c r="G102" s="98">
        <v>462.6362823335113</v>
      </c>
      <c r="H102" s="98">
        <v>480.83103610321655</v>
      </c>
      <c r="I102" s="98">
        <v>500.11688307892956</v>
      </c>
      <c r="J102" s="98">
        <v>505.57729349914547</v>
      </c>
      <c r="K102" s="98">
        <v>495.28488682062175</v>
      </c>
      <c r="L102" s="98">
        <v>491.8198870051724</v>
      </c>
      <c r="M102" s="98">
        <v>467.92521379134405</v>
      </c>
      <c r="N102" s="98">
        <v>452.67416904954791</v>
      </c>
      <c r="O102" s="98">
        <v>441.32791109208426</v>
      </c>
      <c r="P102" s="98">
        <v>440.23989337963673</v>
      </c>
      <c r="Q102" s="98">
        <v>0</v>
      </c>
      <c r="R102" s="98">
        <v>0</v>
      </c>
      <c r="S102" s="98">
        <v>0</v>
      </c>
      <c r="T102" s="98">
        <v>0</v>
      </c>
      <c r="U102" s="98">
        <v>463.26755627231694</v>
      </c>
      <c r="V102" s="98">
        <v>465.91392694763476</v>
      </c>
      <c r="W102" s="98">
        <v>500.5835390332461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435.1530689339429</v>
      </c>
      <c r="D103" s="33">
        <v>426.38602696065209</v>
      </c>
      <c r="E103" s="33">
        <v>435.58287069260308</v>
      </c>
      <c r="F103" s="33">
        <v>428.96561003689692</v>
      </c>
      <c r="G103" s="33">
        <v>440.14592485985878</v>
      </c>
      <c r="H103" s="33">
        <v>522.25029365306739</v>
      </c>
      <c r="I103" s="33">
        <v>512.14155340846287</v>
      </c>
      <c r="J103" s="33">
        <v>502.41971218332037</v>
      </c>
      <c r="K103" s="33">
        <v>482.14213071906659</v>
      </c>
      <c r="L103" s="33">
        <v>510.26465285007441</v>
      </c>
      <c r="M103" s="33">
        <v>473.58211598439993</v>
      </c>
      <c r="N103" s="33">
        <v>458.64409105276064</v>
      </c>
      <c r="O103" s="33">
        <v>393.44732952746921</v>
      </c>
      <c r="P103" s="33">
        <v>456.57905363518745</v>
      </c>
      <c r="Q103" s="33">
        <v>0</v>
      </c>
      <c r="R103" s="33">
        <v>0</v>
      </c>
      <c r="S103" s="33">
        <v>0</v>
      </c>
      <c r="T103" s="33">
        <v>0</v>
      </c>
      <c r="U103" s="33">
        <v>482.19996045718716</v>
      </c>
      <c r="V103" s="33">
        <v>481.31991014771887</v>
      </c>
      <c r="W103" s="33">
        <v>489.96079766021393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4100.8214462439882</v>
      </c>
      <c r="D105" s="117">
        <f t="shared" si="35"/>
        <v>4147.9726181907035</v>
      </c>
      <c r="E105" s="117">
        <f t="shared" si="35"/>
        <v>4371.8107765432214</v>
      </c>
      <c r="F105" s="117">
        <f t="shared" si="35"/>
        <v>4465.9523473690606</v>
      </c>
      <c r="G105" s="117">
        <f t="shared" si="35"/>
        <v>4922.767823759923</v>
      </c>
      <c r="H105" s="117">
        <f t="shared" si="35"/>
        <v>4752.3441744342326</v>
      </c>
      <c r="I105" s="117">
        <f t="shared" si="35"/>
        <v>4767.4121595705728</v>
      </c>
      <c r="J105" s="117">
        <f t="shared" si="35"/>
        <v>4709.8580914627128</v>
      </c>
      <c r="K105" s="117">
        <f t="shared" si="35"/>
        <v>4798.0921830486795</v>
      </c>
      <c r="L105" s="117">
        <f t="shared" si="35"/>
        <v>4884.0328377437827</v>
      </c>
      <c r="M105" s="117">
        <f t="shared" si="35"/>
        <v>4751.3472791975337</v>
      </c>
      <c r="N105" s="117">
        <f t="shared" si="35"/>
        <v>4688.2404370200275</v>
      </c>
      <c r="O105" s="117">
        <f t="shared" si="35"/>
        <v>4258.2995577440779</v>
      </c>
      <c r="P105" s="117">
        <f t="shared" si="35"/>
        <v>4218.8990851693688</v>
      </c>
      <c r="Q105" s="117">
        <f t="shared" si="35"/>
        <v>4054.6868249948616</v>
      </c>
      <c r="R105" s="117">
        <f t="shared" ref="R105:V105" si="36">R106+R109+R111+R120</f>
        <v>3951.8641383080139</v>
      </c>
      <c r="S105" s="117">
        <f t="shared" si="36"/>
        <v>3970.6888928737135</v>
      </c>
      <c r="T105" s="117">
        <f t="shared" si="36"/>
        <v>4077.7265709435087</v>
      </c>
      <c r="U105" s="117">
        <f t="shared" si="36"/>
        <v>4014.629180641035</v>
      </c>
      <c r="V105" s="117">
        <f t="shared" si="36"/>
        <v>3957.8866723508841</v>
      </c>
      <c r="W105" s="117">
        <f t="shared" ref="W105" si="37">W106+W109+W111+W120</f>
        <v>4058.3992853603281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2693.4140673141264</v>
      </c>
      <c r="D106" s="122">
        <f t="shared" si="38"/>
        <v>2845.899416770786</v>
      </c>
      <c r="E106" s="122">
        <f t="shared" si="38"/>
        <v>3034.1057831489506</v>
      </c>
      <c r="F106" s="122">
        <f t="shared" si="38"/>
        <v>3194.7891776044576</v>
      </c>
      <c r="G106" s="122">
        <f t="shared" si="38"/>
        <v>3332.4880698121056</v>
      </c>
      <c r="H106" s="122">
        <f t="shared" si="38"/>
        <v>3395.9470112147396</v>
      </c>
      <c r="I106" s="122">
        <f t="shared" si="38"/>
        <v>3394.1614185997014</v>
      </c>
      <c r="J106" s="122">
        <f t="shared" si="38"/>
        <v>3359.6484942616044</v>
      </c>
      <c r="K106" s="122">
        <f t="shared" si="38"/>
        <v>3375.2823770453651</v>
      </c>
      <c r="L106" s="122">
        <f t="shared" si="38"/>
        <v>3478.6890731741096</v>
      </c>
      <c r="M106" s="122">
        <f t="shared" si="38"/>
        <v>3370.4743981129282</v>
      </c>
      <c r="N106" s="122">
        <f t="shared" si="38"/>
        <v>3267.3658407388721</v>
      </c>
      <c r="O106" s="122">
        <f t="shared" si="38"/>
        <v>3094.6364927855484</v>
      </c>
      <c r="P106" s="122">
        <f t="shared" si="38"/>
        <v>2963.4095414290678</v>
      </c>
      <c r="Q106" s="122">
        <f t="shared" si="38"/>
        <v>2853.8066431468897</v>
      </c>
      <c r="R106" s="122">
        <f t="shared" ref="R106:V106" si="39">SUM(R107:R108)</f>
        <v>2676.324720783743</v>
      </c>
      <c r="S106" s="122">
        <f t="shared" si="39"/>
        <v>2654.6980767932491</v>
      </c>
      <c r="T106" s="122">
        <f t="shared" si="39"/>
        <v>2733.8806745201873</v>
      </c>
      <c r="U106" s="122">
        <f t="shared" si="39"/>
        <v>2662.92829541635</v>
      </c>
      <c r="V106" s="122">
        <f t="shared" si="39"/>
        <v>2595.1487362088342</v>
      </c>
      <c r="W106" s="122">
        <f t="shared" ref="W106" si="40">SUM(W107:W108)</f>
        <v>2534.8978896193598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2681.6254762421481</v>
      </c>
      <c r="D107" s="98">
        <v>2833.8521054165594</v>
      </c>
      <c r="E107" s="98">
        <v>3022.0922491855886</v>
      </c>
      <c r="F107" s="98">
        <v>3182.1685881441913</v>
      </c>
      <c r="G107" s="98">
        <v>3319.7704199785162</v>
      </c>
      <c r="H107" s="98">
        <v>3383.5138483925793</v>
      </c>
      <c r="I107" s="98">
        <v>3381.8385790337006</v>
      </c>
      <c r="J107" s="98">
        <v>3347.7504042287082</v>
      </c>
      <c r="K107" s="98">
        <v>3363.7714702366079</v>
      </c>
      <c r="L107" s="98">
        <v>3466.9422462180928</v>
      </c>
      <c r="M107" s="98">
        <v>3358.9569018777397</v>
      </c>
      <c r="N107" s="98">
        <v>3256.3342718842659</v>
      </c>
      <c r="O107" s="98">
        <v>3084.0448037476408</v>
      </c>
      <c r="P107" s="98">
        <v>2953.1461430737158</v>
      </c>
      <c r="Q107" s="98">
        <v>2844.2995531734437</v>
      </c>
      <c r="R107" s="98">
        <v>2667.3898839189014</v>
      </c>
      <c r="S107" s="98">
        <v>2645.9826515136497</v>
      </c>
      <c r="T107" s="98">
        <v>2724.8485289395112</v>
      </c>
      <c r="U107" s="98">
        <v>2654.2346539183904</v>
      </c>
      <c r="V107" s="98">
        <v>2586.6630744417162</v>
      </c>
      <c r="W107" s="98">
        <v>2526.5766933048976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11.788591071978132</v>
      </c>
      <c r="D108" s="98">
        <v>12.047311354226524</v>
      </c>
      <c r="E108" s="98">
        <v>12.0135339633622</v>
      </c>
      <c r="F108" s="98">
        <v>12.620589460266347</v>
      </c>
      <c r="G108" s="98">
        <v>12.717649833589546</v>
      </c>
      <c r="H108" s="98">
        <v>12.433162822160138</v>
      </c>
      <c r="I108" s="98">
        <v>12.322839566000932</v>
      </c>
      <c r="J108" s="98">
        <v>11.898090032895984</v>
      </c>
      <c r="K108" s="98">
        <v>11.510906808757021</v>
      </c>
      <c r="L108" s="98">
        <v>11.746826956016942</v>
      </c>
      <c r="M108" s="98">
        <v>11.51749623518822</v>
      </c>
      <c r="N108" s="98">
        <v>11.031568854605963</v>
      </c>
      <c r="O108" s="98">
        <v>10.591689037907789</v>
      </c>
      <c r="P108" s="98">
        <v>10.26339835535172</v>
      </c>
      <c r="Q108" s="98">
        <v>9.5070899734458081</v>
      </c>
      <c r="R108" s="98">
        <v>8.9348368648416763</v>
      </c>
      <c r="S108" s="98">
        <v>8.7154252795996214</v>
      </c>
      <c r="T108" s="98">
        <v>9.032145580675925</v>
      </c>
      <c r="U108" s="98">
        <v>8.6936414979596996</v>
      </c>
      <c r="V108" s="98">
        <v>8.4856617671178753</v>
      </c>
      <c r="W108" s="98">
        <v>8.3211963144623624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242.43910965693229</v>
      </c>
      <c r="D109" s="122">
        <f t="shared" si="41"/>
        <v>178.04028558380665</v>
      </c>
      <c r="E109" s="122">
        <f t="shared" si="41"/>
        <v>251.39720021260325</v>
      </c>
      <c r="F109" s="122">
        <f t="shared" si="41"/>
        <v>179.98749370285444</v>
      </c>
      <c r="G109" s="122">
        <f t="shared" si="41"/>
        <v>466.81681565454574</v>
      </c>
      <c r="H109" s="122">
        <f t="shared" si="41"/>
        <v>122.07806902202307</v>
      </c>
      <c r="I109" s="122">
        <f t="shared" si="41"/>
        <v>155.74776858437838</v>
      </c>
      <c r="J109" s="122">
        <f t="shared" si="41"/>
        <v>116.45705183206448</v>
      </c>
      <c r="K109" s="122">
        <f t="shared" si="41"/>
        <v>214.9663034030321</v>
      </c>
      <c r="L109" s="122">
        <f t="shared" si="41"/>
        <v>233.86278373451074</v>
      </c>
      <c r="M109" s="122">
        <f t="shared" si="41"/>
        <v>149.72428580244326</v>
      </c>
      <c r="N109" s="122">
        <f t="shared" si="41"/>
        <v>213.60338979549707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134.35996685685572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242.43910965693229</v>
      </c>
      <c r="D110" s="98">
        <f>IF(RES_hhdet_in_tes!D110=0,0,RES_hhdet_in_tes!D110*1000*11630/RES_hhdet_in_new!D107)</f>
        <v>178.04028558380665</v>
      </c>
      <c r="E110" s="98">
        <f>IF(RES_hhdet_in_tes!E110=0,0,RES_hhdet_in_tes!E110*1000*11630/RES_hhdet_in_new!E107)</f>
        <v>251.39720021260325</v>
      </c>
      <c r="F110" s="98">
        <f>IF(RES_hhdet_in_tes!F110=0,0,RES_hhdet_in_tes!F110*1000*11630/RES_hhdet_in_new!F107)</f>
        <v>179.98749370285444</v>
      </c>
      <c r="G110" s="98">
        <f>IF(RES_hhdet_in_tes!G110=0,0,RES_hhdet_in_tes!G110*1000*11630/RES_hhdet_in_new!G107)</f>
        <v>466.81681565454574</v>
      </c>
      <c r="H110" s="98">
        <f>IF(RES_hhdet_in_tes!H110=0,0,RES_hhdet_in_tes!H110*1000*11630/RES_hhdet_in_new!H107)</f>
        <v>122.07806902202307</v>
      </c>
      <c r="I110" s="98">
        <f>IF(RES_hhdet_in_tes!I110=0,0,RES_hhdet_in_tes!I110*1000*11630/RES_hhdet_in_new!I107)</f>
        <v>155.74776858437838</v>
      </c>
      <c r="J110" s="98">
        <f>IF(RES_hhdet_in_tes!J110=0,0,RES_hhdet_in_tes!J110*1000*11630/RES_hhdet_in_new!J107)</f>
        <v>116.45705183206448</v>
      </c>
      <c r="K110" s="98">
        <f>IF(RES_hhdet_in_tes!K110=0,0,RES_hhdet_in_tes!K110*1000*11630/RES_hhdet_in_new!K107)</f>
        <v>214.9663034030321</v>
      </c>
      <c r="L110" s="98">
        <f>IF(RES_hhdet_in_tes!L110=0,0,RES_hhdet_in_tes!L110*1000*11630/RES_hhdet_in_new!L107)</f>
        <v>233.86278373451074</v>
      </c>
      <c r="M110" s="98">
        <f>IF(RES_hhdet_in_tes!M110=0,0,RES_hhdet_in_tes!M110*1000*11630/RES_hhdet_in_new!M107)</f>
        <v>149.72428580244326</v>
      </c>
      <c r="N110" s="98">
        <f>IF(RES_hhdet_in_tes!N110=0,0,RES_hhdet_in_tes!N110*1000*11630/RES_hhdet_in_new!N107)</f>
        <v>213.60338979549707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134.35996685685572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738.13359988015338</v>
      </c>
      <c r="D111" s="122">
        <v>698.57924388141726</v>
      </c>
      <c r="E111" s="122">
        <v>651.49262793444382</v>
      </c>
      <c r="F111" s="122">
        <v>658.24399517635413</v>
      </c>
      <c r="G111" s="122">
        <v>678.81894193868277</v>
      </c>
      <c r="H111" s="122">
        <v>717.98583733723785</v>
      </c>
      <c r="I111" s="122">
        <v>707.76635304393699</v>
      </c>
      <c r="J111" s="122">
        <v>730.70131692255882</v>
      </c>
      <c r="K111" s="122">
        <v>722.41568285582673</v>
      </c>
      <c r="L111" s="122">
        <v>666.48626108363146</v>
      </c>
      <c r="M111" s="122">
        <v>759.10927080495935</v>
      </c>
      <c r="N111" s="122">
        <v>750.25527597922814</v>
      </c>
      <c r="O111" s="122">
        <v>760.6396191181376</v>
      </c>
      <c r="P111" s="122">
        <v>801.63368348103859</v>
      </c>
      <c r="Q111" s="122">
        <v>752.82711068286858</v>
      </c>
      <c r="R111" s="122">
        <v>821.54616439481617</v>
      </c>
      <c r="S111" s="122">
        <v>846.89043928682725</v>
      </c>
      <c r="T111" s="122">
        <v>837.49962835501435</v>
      </c>
      <c r="U111" s="122">
        <v>874.23402581371511</v>
      </c>
      <c r="V111" s="122">
        <v>883.98568986101134</v>
      </c>
      <c r="W111" s="122">
        <v>897.41017432839305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705.33731597850021</v>
      </c>
      <c r="D112" s="98">
        <v>0</v>
      </c>
      <c r="E112" s="98">
        <v>0</v>
      </c>
      <c r="F112" s="98">
        <v>658.89467923301811</v>
      </c>
      <c r="G112" s="98">
        <v>680.46514580852318</v>
      </c>
      <c r="H112" s="98">
        <v>695.13595510118353</v>
      </c>
      <c r="I112" s="98">
        <v>699.89031051312452</v>
      </c>
      <c r="J112" s="98">
        <v>736.66306140809695</v>
      </c>
      <c r="K112" s="98">
        <v>749.25330263435671</v>
      </c>
      <c r="L112" s="98">
        <v>666.48626108363146</v>
      </c>
      <c r="M112" s="98">
        <v>749.29826729762442</v>
      </c>
      <c r="N112" s="98">
        <v>746.00502432682083</v>
      </c>
      <c r="O112" s="98">
        <v>768.22642269873302</v>
      </c>
      <c r="P112" s="98">
        <v>800.9251253572636</v>
      </c>
      <c r="Q112" s="98">
        <v>751.6818042362612</v>
      </c>
      <c r="R112" s="98">
        <v>879.1643468531795</v>
      </c>
      <c r="S112" s="98">
        <v>850.64001702231963</v>
      </c>
      <c r="T112" s="98">
        <v>818.41721491083524</v>
      </c>
      <c r="U112" s="98">
        <v>876.23909093077543</v>
      </c>
      <c r="V112" s="98">
        <v>889.75430395857347</v>
      </c>
      <c r="W112" s="98">
        <v>885.19433156838409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824.79587575780681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80.191618099819223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744.60425765798755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754.5317418309802</v>
      </c>
      <c r="D116" s="101">
        <v>698.57924388141726</v>
      </c>
      <c r="E116" s="101">
        <v>651.45532010421118</v>
      </c>
      <c r="F116" s="101">
        <v>657.93840373027103</v>
      </c>
      <c r="G116" s="101">
        <v>678.36070081687603</v>
      </c>
      <c r="H116" s="101">
        <v>727.08464027304217</v>
      </c>
      <c r="I116" s="101">
        <v>719.19066530798762</v>
      </c>
      <c r="J116" s="101">
        <v>715.71810162279633</v>
      </c>
      <c r="K116" s="101">
        <v>694.7172823476385</v>
      </c>
      <c r="L116" s="101">
        <v>0</v>
      </c>
      <c r="M116" s="101">
        <v>770.83311868546014</v>
      </c>
      <c r="N116" s="101">
        <v>757.75912031065138</v>
      </c>
      <c r="O116" s="101">
        <v>749.34622109050463</v>
      </c>
      <c r="P116" s="101">
        <v>793.20480440971698</v>
      </c>
      <c r="Q116" s="101">
        <v>752.82903726579877</v>
      </c>
      <c r="R116" s="101">
        <v>789.86599216802813</v>
      </c>
      <c r="S116" s="101">
        <v>0</v>
      </c>
      <c r="T116" s="101">
        <v>856.58204179919346</v>
      </c>
      <c r="U116" s="101">
        <v>873.64685181616494</v>
      </c>
      <c r="V116" s="101">
        <v>878.83898280431276</v>
      </c>
      <c r="W116" s="101">
        <v>904.41203721213378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651.60455142514184</v>
      </c>
      <c r="F117" s="104">
        <v>658.20449401185658</v>
      </c>
      <c r="G117" s="104">
        <v>678.54746143426235</v>
      </c>
      <c r="H117" s="104">
        <v>727.29039006612868</v>
      </c>
      <c r="I117" s="104">
        <v>719.97016837232377</v>
      </c>
      <c r="J117" s="104">
        <v>717.32681887305603</v>
      </c>
      <c r="K117" s="104">
        <v>696.43884380695488</v>
      </c>
      <c r="L117" s="104">
        <v>0</v>
      </c>
      <c r="M117" s="104">
        <v>771.0799003269675</v>
      </c>
      <c r="N117" s="104">
        <v>757.49550455180963</v>
      </c>
      <c r="O117" s="104">
        <v>749.17260640398467</v>
      </c>
      <c r="P117" s="104">
        <v>794.97558500209016</v>
      </c>
      <c r="Q117" s="104">
        <v>756.26110343976063</v>
      </c>
      <c r="R117" s="104">
        <v>795.60815416324101</v>
      </c>
      <c r="S117" s="104">
        <v>839.39128381584271</v>
      </c>
      <c r="T117" s="104">
        <v>0</v>
      </c>
      <c r="U117" s="104">
        <v>873.40330869175477</v>
      </c>
      <c r="V117" s="104">
        <v>876.97326168172094</v>
      </c>
      <c r="W117" s="104">
        <v>902.62415420466095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37.630739629809383</v>
      </c>
      <c r="F118" s="98">
        <v>51.278518659465405</v>
      </c>
      <c r="G118" s="98">
        <v>52.784956983644044</v>
      </c>
      <c r="H118" s="98">
        <v>76.424532000005684</v>
      </c>
      <c r="I118" s="98">
        <v>64.498565075841526</v>
      </c>
      <c r="J118" s="98">
        <v>60.917375896534679</v>
      </c>
      <c r="K118" s="98">
        <v>56.213112590746569</v>
      </c>
      <c r="L118" s="98">
        <v>0</v>
      </c>
      <c r="M118" s="98">
        <v>85.627858176956295</v>
      </c>
      <c r="N118" s="98">
        <v>60.72546079343347</v>
      </c>
      <c r="O118" s="98">
        <v>40.12552497825812</v>
      </c>
      <c r="P118" s="98">
        <v>78.716300904355919</v>
      </c>
      <c r="Q118" s="98">
        <v>21.907783736772473</v>
      </c>
      <c r="R118" s="98">
        <v>32.263216135822212</v>
      </c>
      <c r="S118" s="98">
        <v>57.109137782211512</v>
      </c>
      <c r="T118" s="98">
        <v>0</v>
      </c>
      <c r="U118" s="98">
        <v>83.821652376224463</v>
      </c>
      <c r="V118" s="98">
        <v>69.509973020544109</v>
      </c>
      <c r="W118" s="98">
        <v>58.096648385082254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613.97381179533249</v>
      </c>
      <c r="F119" s="98">
        <v>606.92597535239111</v>
      </c>
      <c r="G119" s="98">
        <v>625.76250445061828</v>
      </c>
      <c r="H119" s="98">
        <v>650.86585806612311</v>
      </c>
      <c r="I119" s="98">
        <v>655.47160329648216</v>
      </c>
      <c r="J119" s="98">
        <v>656.4094429765214</v>
      </c>
      <c r="K119" s="98">
        <v>640.22573121620826</v>
      </c>
      <c r="L119" s="98">
        <v>0</v>
      </c>
      <c r="M119" s="98">
        <v>685.45204215001115</v>
      </c>
      <c r="N119" s="98">
        <v>696.770043758376</v>
      </c>
      <c r="O119" s="98">
        <v>709.04708142572656</v>
      </c>
      <c r="P119" s="98">
        <v>716.25928409773417</v>
      </c>
      <c r="Q119" s="98">
        <v>734.35331970298807</v>
      </c>
      <c r="R119" s="98">
        <v>763.34493802741883</v>
      </c>
      <c r="S119" s="98">
        <v>782.28214603363131</v>
      </c>
      <c r="T119" s="98">
        <v>0</v>
      </c>
      <c r="U119" s="98">
        <v>789.58165631553027</v>
      </c>
      <c r="V119" s="98">
        <v>807.46328866117676</v>
      </c>
      <c r="W119" s="98">
        <v>844.52750581957866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426.83466939277599</v>
      </c>
      <c r="D120" s="122">
        <v>425.45367195469345</v>
      </c>
      <c r="E120" s="122">
        <v>434.81516524722298</v>
      </c>
      <c r="F120" s="122">
        <v>432.93168088539483</v>
      </c>
      <c r="G120" s="122">
        <v>444.64399635458921</v>
      </c>
      <c r="H120" s="122">
        <v>516.3332568602317</v>
      </c>
      <c r="I120" s="122">
        <v>509.73661934255625</v>
      </c>
      <c r="J120" s="122">
        <v>503.05122844648542</v>
      </c>
      <c r="K120" s="122">
        <v>485.42781974445529</v>
      </c>
      <c r="L120" s="122">
        <v>504.99471975153108</v>
      </c>
      <c r="M120" s="122">
        <v>472.03932447720291</v>
      </c>
      <c r="N120" s="122">
        <v>457.01593050642987</v>
      </c>
      <c r="O120" s="122">
        <v>403.02344584039218</v>
      </c>
      <c r="P120" s="122">
        <v>453.8558602592625</v>
      </c>
      <c r="Q120" s="122">
        <v>448.05307116510295</v>
      </c>
      <c r="R120" s="122">
        <v>453.99325312945462</v>
      </c>
      <c r="S120" s="122">
        <v>469.10037679363745</v>
      </c>
      <c r="T120" s="122">
        <v>506.34626806830698</v>
      </c>
      <c r="U120" s="122">
        <v>477.46685941096968</v>
      </c>
      <c r="V120" s="122">
        <v>478.75224628103825</v>
      </c>
      <c r="W120" s="122">
        <v>491.73125455571926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410.19787031044194</v>
      </c>
      <c r="D121" s="98">
        <v>423.58896194277594</v>
      </c>
      <c r="E121" s="98">
        <v>432.51204891108233</v>
      </c>
      <c r="F121" s="98">
        <v>444.82989343088838</v>
      </c>
      <c r="G121" s="98">
        <v>462.63628233351136</v>
      </c>
      <c r="H121" s="98">
        <v>480.83103610321655</v>
      </c>
      <c r="I121" s="98">
        <v>500.11688307892956</v>
      </c>
      <c r="J121" s="98">
        <v>505.57729349914547</v>
      </c>
      <c r="K121" s="98">
        <v>495.28488682062175</v>
      </c>
      <c r="L121" s="98">
        <v>491.81988700517235</v>
      </c>
      <c r="M121" s="98">
        <v>467.92521379134405</v>
      </c>
      <c r="N121" s="98">
        <v>452.67416904954797</v>
      </c>
      <c r="O121" s="98">
        <v>441.32791109208432</v>
      </c>
      <c r="P121" s="98">
        <v>440.23989337963684</v>
      </c>
      <c r="Q121" s="98">
        <v>447.55367303625911</v>
      </c>
      <c r="R121" s="98">
        <v>461.15342601164747</v>
      </c>
      <c r="S121" s="98">
        <v>480.66424407025761</v>
      </c>
      <c r="T121" s="98">
        <v>0</v>
      </c>
      <c r="U121" s="98">
        <v>463.26755627231694</v>
      </c>
      <c r="V121" s="98">
        <v>465.91392694763471</v>
      </c>
      <c r="W121" s="98">
        <v>500.58353903324615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435.15306893394302</v>
      </c>
      <c r="D122" s="33">
        <v>426.38602696065215</v>
      </c>
      <c r="E122" s="33">
        <v>435.58287069260314</v>
      </c>
      <c r="F122" s="33">
        <v>428.96561003689686</v>
      </c>
      <c r="G122" s="33">
        <v>440.14592485985872</v>
      </c>
      <c r="H122" s="33">
        <v>522.2502936530675</v>
      </c>
      <c r="I122" s="33">
        <v>512.14155340846287</v>
      </c>
      <c r="J122" s="33">
        <v>502.41971218332037</v>
      </c>
      <c r="K122" s="33">
        <v>482.14213071906647</v>
      </c>
      <c r="L122" s="33">
        <v>510.26465285007441</v>
      </c>
      <c r="M122" s="33">
        <v>473.58211598439999</v>
      </c>
      <c r="N122" s="33">
        <v>458.64409105276059</v>
      </c>
      <c r="O122" s="33">
        <v>393.44732952746921</v>
      </c>
      <c r="P122" s="33">
        <v>456.57905363518768</v>
      </c>
      <c r="Q122" s="33">
        <v>448.17792069731394</v>
      </c>
      <c r="R122" s="33">
        <v>452.56121855301609</v>
      </c>
      <c r="S122" s="33">
        <v>463.31844315532737</v>
      </c>
      <c r="T122" s="33">
        <v>506.34626806830698</v>
      </c>
      <c r="U122" s="33">
        <v>482.19996045718722</v>
      </c>
      <c r="V122" s="33">
        <v>481.31991014771893</v>
      </c>
      <c r="W122" s="33">
        <v>489.96079766021393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0</v>
      </c>
      <c r="F129" s="98">
        <f>IF(RES_hhdet_in_tes!F129=0,0,RES_hhdet_in_tes!F129*1000*11630/RES_hhdet_in_new!F126)</f>
        <v>0</v>
      </c>
      <c r="G129" s="98">
        <f>IF(RES_hhdet_in_tes!G129=0,0,RES_hhdet_in_tes!G129*1000*11630/RES_hhdet_in_new!G126)</f>
        <v>0</v>
      </c>
      <c r="H129" s="98">
        <f>IF(RES_hhdet_in_tes!H129=0,0,RES_hhdet_in_tes!H129*1000*11630/RES_hhdet_in_new!H126)</f>
        <v>0</v>
      </c>
      <c r="I129" s="98">
        <f>IF(RES_hhdet_in_tes!I129=0,0,RES_hhdet_in_tes!I129*1000*11630/RES_hhdet_in_new!I126)</f>
        <v>0</v>
      </c>
      <c r="J129" s="98">
        <f>IF(RES_hhdet_in_tes!J129=0,0,RES_hhdet_in_tes!J129*1000*11630/RES_hhdet_in_new!J126)</f>
        <v>0</v>
      </c>
      <c r="K129" s="98">
        <f>IF(RES_hhdet_in_tes!K129=0,0,RES_hhdet_in_tes!K129*1000*11630/RES_hhdet_in_new!K126)</f>
        <v>0</v>
      </c>
      <c r="L129" s="98">
        <f>IF(RES_hhdet_in_tes!L129=0,0,RES_hhdet_in_tes!L129*1000*11630/RES_hhdet_in_new!L126)</f>
        <v>0</v>
      </c>
      <c r="M129" s="98">
        <f>IF(RES_hhdet_in_tes!M129=0,0,RES_hhdet_in_tes!M129*1000*11630/RES_hhdet_in_new!M126)</f>
        <v>0</v>
      </c>
      <c r="N129" s="98">
        <f>IF(RES_hhdet_in_tes!N129=0,0,RES_hhdet_in_tes!N129*1000*11630/RES_hhdet_in_new!N126)</f>
        <v>0</v>
      </c>
      <c r="O129" s="98">
        <f>IF(RES_hhdet_in_tes!O129=0,0,RES_hhdet_in_tes!O129*1000*11630/RES_hhdet_in_new!O126)</f>
        <v>0</v>
      </c>
      <c r="P129" s="98">
        <f>IF(RES_hhdet_in_tes!P129=0,0,RES_hhdet_in_tes!P129*1000*11630/RES_hhdet_in_new!P126)</f>
        <v>0</v>
      </c>
      <c r="Q129" s="98">
        <f>IF(RES_hhdet_in_tes!Q129=0,0,RES_hhdet_in_tes!Q129*1000*11630/RES_hhdet_in_new!Q126)</f>
        <v>0</v>
      </c>
      <c r="R129" s="98">
        <f>IF(RES_hhdet_in_tes!R129=0,0,RES_hhdet_in_tes!R129*1000*11630/RES_hhdet_in_new!R126)</f>
        <v>0</v>
      </c>
      <c r="S129" s="98">
        <f>IF(RES_hhdet_in_tes!S129=0,0,RES_hhdet_in_tes!S129*1000*11630/RES_hhdet_in_new!S126)</f>
        <v>0</v>
      </c>
      <c r="T129" s="98">
        <f>IF(RES_hhdet_in_tes!T129=0,0,RES_hhdet_in_tes!T129*1000*11630/RES_hhdet_in_new!T126)</f>
        <v>0</v>
      </c>
      <c r="U129" s="98">
        <f>IF(RES_hhdet_in_tes!U129=0,0,RES_hhdet_in_tes!U129*1000*11630/RES_hhdet_in_new!U126)</f>
        <v>0</v>
      </c>
      <c r="V129" s="98">
        <f>IF(RES_hhdet_in_tes!V129=0,0,RES_hhdet_in_tes!V129*1000*11630/RES_hhdet_in_new!V126)</f>
        <v>0</v>
      </c>
      <c r="W129" s="98">
        <f>IF(RES_hhdet_in_tes!W129=0,0,RES_hhdet_in_tes!W129*1000*11630/RES_hhdet_in_new!W126)</f>
        <v>0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4426.8757523355544</v>
      </c>
      <c r="D143" s="117">
        <f t="shared" si="49"/>
        <v>4212.6162388643252</v>
      </c>
      <c r="E143" s="117">
        <f t="shared" si="49"/>
        <v>4791.8581141403738</v>
      </c>
      <c r="F143" s="117">
        <f t="shared" si="49"/>
        <v>4809.7678055327551</v>
      </c>
      <c r="G143" s="117">
        <f t="shared" si="49"/>
        <v>5149.2211959094539</v>
      </c>
      <c r="H143" s="117">
        <f t="shared" si="49"/>
        <v>5497.7660587985483</v>
      </c>
      <c r="I143" s="117">
        <f t="shared" si="49"/>
        <v>5207.5500428902833</v>
      </c>
      <c r="J143" s="117">
        <f t="shared" si="49"/>
        <v>4958.4035362430377</v>
      </c>
      <c r="K143" s="117">
        <f t="shared" si="49"/>
        <v>5141.8212438687924</v>
      </c>
      <c r="L143" s="117">
        <f t="shared" si="49"/>
        <v>5695.2213521354788</v>
      </c>
      <c r="M143" s="117">
        <f t="shared" si="49"/>
        <v>5315.8906023738346</v>
      </c>
      <c r="N143" s="117">
        <f t="shared" si="49"/>
        <v>5136.4482978189226</v>
      </c>
      <c r="O143" s="117">
        <f t="shared" si="49"/>
        <v>4542.3967417715785</v>
      </c>
      <c r="P143" s="117">
        <f t="shared" si="49"/>
        <v>4222.0207470006981</v>
      </c>
      <c r="Q143" s="117">
        <f t="shared" si="49"/>
        <v>4183.011691997368</v>
      </c>
      <c r="R143" s="117">
        <f t="shared" ref="R143:V143" si="50">R144+R146+R148+R157</f>
        <v>4603.7625347366711</v>
      </c>
      <c r="S143" s="117">
        <f t="shared" si="50"/>
        <v>4808.1241031028749</v>
      </c>
      <c r="T143" s="117">
        <f t="shared" si="50"/>
        <v>4900.1925549344505</v>
      </c>
      <c r="U143" s="117">
        <f t="shared" si="50"/>
        <v>4610.744783860674</v>
      </c>
      <c r="V143" s="117">
        <f t="shared" si="50"/>
        <v>4585.9663387000983</v>
      </c>
      <c r="W143" s="117">
        <f t="shared" ref="W143" si="51">W144+W146+W148+W157</f>
        <v>4756.9478322525993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2894.9163643965458</v>
      </c>
      <c r="D144" s="122">
        <f t="shared" si="52"/>
        <v>2765.163246324958</v>
      </c>
      <c r="E144" s="122">
        <f t="shared" si="52"/>
        <v>2977.0966648530757</v>
      </c>
      <c r="F144" s="122">
        <f t="shared" si="52"/>
        <v>3133.3360945273789</v>
      </c>
      <c r="G144" s="122">
        <f t="shared" si="52"/>
        <v>3374.4797239040054</v>
      </c>
      <c r="H144" s="122">
        <f t="shared" si="52"/>
        <v>3570.8876319338756</v>
      </c>
      <c r="I144" s="122">
        <f t="shared" si="52"/>
        <v>3554.9950370463412</v>
      </c>
      <c r="J144" s="122">
        <f t="shared" si="52"/>
        <v>3260.6333936245987</v>
      </c>
      <c r="K144" s="122">
        <f t="shared" si="52"/>
        <v>3247.9291250364336</v>
      </c>
      <c r="L144" s="122">
        <f t="shared" si="52"/>
        <v>3770.5198489150098</v>
      </c>
      <c r="M144" s="122">
        <f t="shared" si="52"/>
        <v>3380.8659234630109</v>
      </c>
      <c r="N144" s="122">
        <f t="shared" si="52"/>
        <v>3236.1191076828013</v>
      </c>
      <c r="O144" s="122">
        <f t="shared" si="52"/>
        <v>2949.4726599202681</v>
      </c>
      <c r="P144" s="122">
        <f t="shared" si="52"/>
        <v>2841.0638422690454</v>
      </c>
      <c r="Q144" s="122">
        <f t="shared" si="52"/>
        <v>2812.4468903882366</v>
      </c>
      <c r="R144" s="122">
        <f t="shared" si="52"/>
        <v>2704.6191872494574</v>
      </c>
      <c r="S144" s="122">
        <f t="shared" si="52"/>
        <v>2715.6708268169818</v>
      </c>
      <c r="T144" s="122">
        <f t="shared" si="52"/>
        <v>2775.4802903183468</v>
      </c>
      <c r="U144" s="122">
        <f t="shared" si="52"/>
        <v>2715.1779399459406</v>
      </c>
      <c r="V144" s="122">
        <f t="shared" si="52"/>
        <v>2635.878711212179</v>
      </c>
      <c r="W144" s="122">
        <f t="shared" si="52"/>
        <v>2638.3500077630383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2894.9163643965458</v>
      </c>
      <c r="D145" s="98">
        <v>2765.163246324958</v>
      </c>
      <c r="E145" s="98">
        <v>2977.0966648530757</v>
      </c>
      <c r="F145" s="98">
        <v>3133.3360945273789</v>
      </c>
      <c r="G145" s="98">
        <v>3374.4797239040054</v>
      </c>
      <c r="H145" s="98">
        <v>3570.8876319338756</v>
      </c>
      <c r="I145" s="98">
        <v>3554.9950370463412</v>
      </c>
      <c r="J145" s="98">
        <v>3260.6333936245987</v>
      </c>
      <c r="K145" s="98">
        <v>3247.9291250364336</v>
      </c>
      <c r="L145" s="98">
        <v>3770.5198489150098</v>
      </c>
      <c r="M145" s="98">
        <v>3380.8659234630109</v>
      </c>
      <c r="N145" s="98">
        <v>3236.1191076828013</v>
      </c>
      <c r="O145" s="98">
        <v>2949.4726599202681</v>
      </c>
      <c r="P145" s="98">
        <v>2841.0638422690454</v>
      </c>
      <c r="Q145" s="98">
        <v>2812.4468903882366</v>
      </c>
      <c r="R145" s="98">
        <v>2704.6191872494574</v>
      </c>
      <c r="S145" s="98">
        <v>2715.6708268169818</v>
      </c>
      <c r="T145" s="98">
        <v>2775.4802903183468</v>
      </c>
      <c r="U145" s="98">
        <v>2715.1779399459406</v>
      </c>
      <c r="V145" s="98">
        <v>2635.878711212179</v>
      </c>
      <c r="W145" s="98">
        <v>2638.3500077630383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381.38165243131243</v>
      </c>
      <c r="D146" s="122">
        <f t="shared" si="53"/>
        <v>322.4587619380751</v>
      </c>
      <c r="E146" s="122">
        <f t="shared" si="53"/>
        <v>713.98911540828033</v>
      </c>
      <c r="F146" s="122">
        <f t="shared" si="53"/>
        <v>572.9567297707888</v>
      </c>
      <c r="G146" s="122">
        <f t="shared" si="53"/>
        <v>635.10736290740078</v>
      </c>
      <c r="H146" s="122">
        <f t="shared" si="53"/>
        <v>703.95139254102799</v>
      </c>
      <c r="I146" s="122">
        <f t="shared" si="53"/>
        <v>428.07079005905206</v>
      </c>
      <c r="J146" s="122">
        <f t="shared" si="53"/>
        <v>478.1629249975731</v>
      </c>
      <c r="K146" s="122">
        <f t="shared" si="53"/>
        <v>708.94169190525622</v>
      </c>
      <c r="L146" s="122">
        <f t="shared" si="53"/>
        <v>683.98388484966279</v>
      </c>
      <c r="M146" s="122">
        <f t="shared" si="53"/>
        <v>702.5511424586366</v>
      </c>
      <c r="N146" s="122">
        <f t="shared" si="53"/>
        <v>688.59245332211503</v>
      </c>
      <c r="O146" s="122">
        <f t="shared" si="53"/>
        <v>421.82755832757874</v>
      </c>
      <c r="P146" s="122">
        <f t="shared" si="53"/>
        <v>132.90884656281781</v>
      </c>
      <c r="Q146" s="122">
        <f t="shared" si="53"/>
        <v>155.07523359389381</v>
      </c>
      <c r="R146" s="122">
        <f t="shared" si="53"/>
        <v>638.86217107955838</v>
      </c>
      <c r="S146" s="122">
        <f t="shared" si="53"/>
        <v>776.5540655325625</v>
      </c>
      <c r="T146" s="122">
        <f t="shared" si="53"/>
        <v>753.0582287738514</v>
      </c>
      <c r="U146" s="122">
        <f t="shared" si="53"/>
        <v>554.43969428646062</v>
      </c>
      <c r="V146" s="122">
        <f t="shared" si="53"/>
        <v>602.44774013272718</v>
      </c>
      <c r="W146" s="122">
        <f t="shared" si="53"/>
        <v>712.91292826847359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381.38165243131243</v>
      </c>
      <c r="D147" s="98">
        <f>IF(RES_hhdet_in_tes!D147=0,0,RES_hhdet_in_tes!D147*1000*11630/RES_hhdet_in_new!D145)</f>
        <v>322.4587619380751</v>
      </c>
      <c r="E147" s="98">
        <f>IF(RES_hhdet_in_tes!E147=0,0,RES_hhdet_in_tes!E147*1000*11630/RES_hhdet_in_new!E145)</f>
        <v>713.98911540828033</v>
      </c>
      <c r="F147" s="98">
        <f>IF(RES_hhdet_in_tes!F147=0,0,RES_hhdet_in_tes!F147*1000*11630/RES_hhdet_in_new!F145)</f>
        <v>572.9567297707888</v>
      </c>
      <c r="G147" s="98">
        <f>IF(RES_hhdet_in_tes!G147=0,0,RES_hhdet_in_tes!G147*1000*11630/RES_hhdet_in_new!G145)</f>
        <v>635.10736290740078</v>
      </c>
      <c r="H147" s="98">
        <f>IF(RES_hhdet_in_tes!H147=0,0,RES_hhdet_in_tes!H147*1000*11630/RES_hhdet_in_new!H145)</f>
        <v>703.95139254102799</v>
      </c>
      <c r="I147" s="98">
        <f>IF(RES_hhdet_in_tes!I147=0,0,RES_hhdet_in_tes!I147*1000*11630/RES_hhdet_in_new!I145)</f>
        <v>428.07079005905206</v>
      </c>
      <c r="J147" s="98">
        <f>IF(RES_hhdet_in_tes!J147=0,0,RES_hhdet_in_tes!J147*1000*11630/RES_hhdet_in_new!J145)</f>
        <v>478.1629249975731</v>
      </c>
      <c r="K147" s="98">
        <f>IF(RES_hhdet_in_tes!K147=0,0,RES_hhdet_in_tes!K147*1000*11630/RES_hhdet_in_new!K145)</f>
        <v>708.94169190525622</v>
      </c>
      <c r="L147" s="98">
        <f>IF(RES_hhdet_in_tes!L147=0,0,RES_hhdet_in_tes!L147*1000*11630/RES_hhdet_in_new!L145)</f>
        <v>683.98388484966279</v>
      </c>
      <c r="M147" s="98">
        <f>IF(RES_hhdet_in_tes!M147=0,0,RES_hhdet_in_tes!M147*1000*11630/RES_hhdet_in_new!M145)</f>
        <v>702.5511424586366</v>
      </c>
      <c r="N147" s="98">
        <f>IF(RES_hhdet_in_tes!N147=0,0,RES_hhdet_in_tes!N147*1000*11630/RES_hhdet_in_new!N145)</f>
        <v>688.59245332211503</v>
      </c>
      <c r="O147" s="98">
        <f>IF(RES_hhdet_in_tes!O147=0,0,RES_hhdet_in_tes!O147*1000*11630/RES_hhdet_in_new!O145)</f>
        <v>421.82755832757874</v>
      </c>
      <c r="P147" s="98">
        <f>IF(RES_hhdet_in_tes!P147=0,0,RES_hhdet_in_tes!P147*1000*11630/RES_hhdet_in_new!P145)</f>
        <v>132.90884656281781</v>
      </c>
      <c r="Q147" s="98">
        <f>IF(RES_hhdet_in_tes!Q147=0,0,RES_hhdet_in_tes!Q147*1000*11630/RES_hhdet_in_new!Q145)</f>
        <v>155.07523359389381</v>
      </c>
      <c r="R147" s="98">
        <f>IF(RES_hhdet_in_tes!R147=0,0,RES_hhdet_in_tes!R147*1000*11630/RES_hhdet_in_new!R145)</f>
        <v>638.86217107955838</v>
      </c>
      <c r="S147" s="98">
        <f>IF(RES_hhdet_in_tes!S147=0,0,RES_hhdet_in_tes!S147*1000*11630/RES_hhdet_in_new!S145)</f>
        <v>776.5540655325625</v>
      </c>
      <c r="T147" s="98">
        <f>IF(RES_hhdet_in_tes!T147=0,0,RES_hhdet_in_tes!T147*1000*11630/RES_hhdet_in_new!T145)</f>
        <v>753.0582287738514</v>
      </c>
      <c r="U147" s="98">
        <f>IF(RES_hhdet_in_tes!U147=0,0,RES_hhdet_in_tes!U147*1000*11630/RES_hhdet_in_new!U145)</f>
        <v>554.43969428646062</v>
      </c>
      <c r="V147" s="98">
        <f>IF(RES_hhdet_in_tes!V147=0,0,RES_hhdet_in_tes!V147*1000*11630/RES_hhdet_in_new!V145)</f>
        <v>602.44774013272718</v>
      </c>
      <c r="W147" s="98">
        <f>IF(RES_hhdet_in_tes!W147=0,0,RES_hhdet_in_tes!W147*1000*11630/RES_hhdet_in_new!W145)</f>
        <v>712.91292826847359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720.82809223527283</v>
      </c>
      <c r="D148" s="122">
        <v>699.41399978359721</v>
      </c>
      <c r="E148" s="122">
        <v>666.0454476099178</v>
      </c>
      <c r="F148" s="122">
        <v>670.13634265495841</v>
      </c>
      <c r="G148" s="122">
        <v>694.10324866978772</v>
      </c>
      <c r="H148" s="122">
        <v>709.21258748989044</v>
      </c>
      <c r="I148" s="122">
        <v>714.87465054326583</v>
      </c>
      <c r="J148" s="122">
        <v>716.53474100573828</v>
      </c>
      <c r="K148" s="122">
        <v>699.62634508244651</v>
      </c>
      <c r="L148" s="122">
        <v>735.32961734093055</v>
      </c>
      <c r="M148" s="122">
        <v>760.45433600281547</v>
      </c>
      <c r="N148" s="122">
        <v>754.55110811218196</v>
      </c>
      <c r="O148" s="122">
        <v>767.24203640665974</v>
      </c>
      <c r="P148" s="122">
        <v>795.12453412304967</v>
      </c>
      <c r="Q148" s="122">
        <v>767.42893458054721</v>
      </c>
      <c r="R148" s="122">
        <v>805.85616387657353</v>
      </c>
      <c r="S148" s="122">
        <v>848.67817097560794</v>
      </c>
      <c r="T148" s="122">
        <v>864.22985601833375</v>
      </c>
      <c r="U148" s="122">
        <v>861.88601306523492</v>
      </c>
      <c r="V148" s="122">
        <v>868.49098154567196</v>
      </c>
      <c r="W148" s="122">
        <v>913.66059452696686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696.63962901667742</v>
      </c>
      <c r="D149" s="98">
        <v>699.7719477183573</v>
      </c>
      <c r="E149" s="98">
        <v>669.26217412501603</v>
      </c>
      <c r="F149" s="98">
        <v>675.32640895051202</v>
      </c>
      <c r="G149" s="98">
        <v>710.69808554862072</v>
      </c>
      <c r="H149" s="98">
        <v>693.42552036741563</v>
      </c>
      <c r="I149" s="98">
        <v>707.972472500967</v>
      </c>
      <c r="J149" s="98">
        <v>716.52004525710697</v>
      </c>
      <c r="K149" s="98">
        <v>704.52298736760577</v>
      </c>
      <c r="L149" s="98">
        <v>735.06637130962588</v>
      </c>
      <c r="M149" s="98">
        <v>750.16589613879671</v>
      </c>
      <c r="N149" s="98">
        <v>750.95039344225802</v>
      </c>
      <c r="O149" s="98">
        <v>786.79960341569392</v>
      </c>
      <c r="P149" s="98">
        <v>795.75624054666548</v>
      </c>
      <c r="Q149" s="98">
        <v>782.48081598413285</v>
      </c>
      <c r="R149" s="98">
        <v>818.07914453933972</v>
      </c>
      <c r="S149" s="98">
        <v>862.6422215963413</v>
      </c>
      <c r="T149" s="98">
        <v>873.47646711342406</v>
      </c>
      <c r="U149" s="98">
        <v>837.95196180815708</v>
      </c>
      <c r="V149" s="98">
        <v>848.9856754661381</v>
      </c>
      <c r="W149" s="98">
        <v>925.88406652322089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699.71720328316474</v>
      </c>
      <c r="E150" s="98">
        <v>669.32501142101353</v>
      </c>
      <c r="F150" s="98">
        <v>675.45224317319992</v>
      </c>
      <c r="G150" s="98">
        <v>710.84536730089042</v>
      </c>
      <c r="H150" s="98">
        <v>693.49506443273435</v>
      </c>
      <c r="I150" s="98">
        <v>708.56938836514018</v>
      </c>
      <c r="J150" s="98">
        <v>717.67211181672508</v>
      </c>
      <c r="K150" s="98">
        <v>705.61105020245964</v>
      </c>
      <c r="L150" s="98">
        <v>735.90175687059389</v>
      </c>
      <c r="M150" s="98">
        <v>0</v>
      </c>
      <c r="N150" s="98">
        <v>751.01778081517148</v>
      </c>
      <c r="O150" s="98">
        <v>786.83715339824448</v>
      </c>
      <c r="P150" s="98">
        <v>795.8278376348112</v>
      </c>
      <c r="Q150" s="98">
        <v>782.91102141390957</v>
      </c>
      <c r="R150" s="98">
        <v>818.76887462623881</v>
      </c>
      <c r="S150" s="98">
        <v>863.31206711563482</v>
      </c>
      <c r="T150" s="98">
        <v>873.66571705645822</v>
      </c>
      <c r="U150" s="98">
        <v>837.26994346203367</v>
      </c>
      <c r="V150" s="98">
        <v>848.32993686210762</v>
      </c>
      <c r="W150" s="98">
        <v>925.94843772010927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64.041851130055846</v>
      </c>
      <c r="E151" s="101">
        <v>39.517067663019461</v>
      </c>
      <c r="F151" s="101">
        <v>53.016879007140204</v>
      </c>
      <c r="G151" s="101">
        <v>55.842477144202761</v>
      </c>
      <c r="H151" s="101">
        <v>72.30054243670692</v>
      </c>
      <c r="I151" s="101">
        <v>63.310635017620029</v>
      </c>
      <c r="J151" s="101">
        <v>61.08800980572191</v>
      </c>
      <c r="K151" s="101">
        <v>57.531120309157885</v>
      </c>
      <c r="L151" s="101">
        <v>58.172168279352434</v>
      </c>
      <c r="M151" s="101">
        <v>0</v>
      </c>
      <c r="N151" s="101">
        <v>60.229674775025735</v>
      </c>
      <c r="O151" s="101">
        <v>44.425909385016062</v>
      </c>
      <c r="P151" s="101">
        <v>78.347627068130393</v>
      </c>
      <c r="Q151" s="101">
        <v>26.696132928156896</v>
      </c>
      <c r="R151" s="101">
        <v>37.186014411942871</v>
      </c>
      <c r="S151" s="101">
        <v>60.229450725259596</v>
      </c>
      <c r="T151" s="101">
        <v>67.768528322276296</v>
      </c>
      <c r="U151" s="101">
        <v>78.239676848174881</v>
      </c>
      <c r="V151" s="101">
        <v>65.768884876985751</v>
      </c>
      <c r="W151" s="101">
        <v>61.696680931696683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635.67535215310886</v>
      </c>
      <c r="E152" s="104">
        <v>629.80794375799417</v>
      </c>
      <c r="F152" s="104">
        <v>622.43536416605968</v>
      </c>
      <c r="G152" s="104">
        <v>655.00289015668773</v>
      </c>
      <c r="H152" s="104">
        <v>621.19452199602745</v>
      </c>
      <c r="I152" s="104">
        <v>645.25875334752004</v>
      </c>
      <c r="J152" s="104">
        <v>656.58410201100321</v>
      </c>
      <c r="K152" s="104">
        <v>648.07992989330171</v>
      </c>
      <c r="L152" s="104">
        <v>677.7295885912414</v>
      </c>
      <c r="M152" s="104">
        <v>0</v>
      </c>
      <c r="N152" s="104">
        <v>690.78810604014552</v>
      </c>
      <c r="O152" s="104">
        <v>742.41124401322838</v>
      </c>
      <c r="P152" s="104">
        <v>717.48021056668085</v>
      </c>
      <c r="Q152" s="104">
        <v>756.21488848575268</v>
      </c>
      <c r="R152" s="104">
        <v>781.58286021429592</v>
      </c>
      <c r="S152" s="104">
        <v>803.08261639037516</v>
      </c>
      <c r="T152" s="104">
        <v>805.89718873418178</v>
      </c>
      <c r="U152" s="104">
        <v>759.03026661385877</v>
      </c>
      <c r="V152" s="104">
        <v>782.56105198512171</v>
      </c>
      <c r="W152" s="104">
        <v>864.25175678841254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754.5317418309802</v>
      </c>
      <c r="D153" s="101">
        <v>698.57924388141737</v>
      </c>
      <c r="E153" s="101">
        <v>651.45532010421118</v>
      </c>
      <c r="F153" s="101">
        <v>657.93840373027092</v>
      </c>
      <c r="G153" s="101">
        <v>678.36070081687592</v>
      </c>
      <c r="H153" s="101">
        <v>727.08464027304228</v>
      </c>
      <c r="I153" s="101">
        <v>719.19066530798773</v>
      </c>
      <c r="J153" s="101">
        <v>715.71810162279644</v>
      </c>
      <c r="K153" s="101">
        <v>694.71728234763839</v>
      </c>
      <c r="L153" s="101">
        <v>735.07254701357829</v>
      </c>
      <c r="M153" s="101">
        <v>770.83311868546002</v>
      </c>
      <c r="N153" s="101">
        <v>757.75912031065161</v>
      </c>
      <c r="O153" s="101">
        <v>749.34622109050474</v>
      </c>
      <c r="P153" s="101">
        <v>793.20480440971698</v>
      </c>
      <c r="Q153" s="101">
        <v>752.82903726579866</v>
      </c>
      <c r="R153" s="101">
        <v>789.86599216802801</v>
      </c>
      <c r="S153" s="101">
        <v>833.15845521323831</v>
      </c>
      <c r="T153" s="101">
        <v>856.58204179919369</v>
      </c>
      <c r="U153" s="101">
        <v>873.64685181616494</v>
      </c>
      <c r="V153" s="101">
        <v>878.83898280431265</v>
      </c>
      <c r="W153" s="101">
        <v>904.4120372121339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754.42368681674373</v>
      </c>
      <c r="D154" s="104">
        <v>698.43616547171041</v>
      </c>
      <c r="E154" s="104">
        <v>651.60455142514184</v>
      </c>
      <c r="F154" s="104">
        <v>658.20449401185658</v>
      </c>
      <c r="G154" s="104">
        <v>678.54746143426235</v>
      </c>
      <c r="H154" s="104">
        <v>727.29039006612868</v>
      </c>
      <c r="I154" s="104">
        <v>719.97016837232343</v>
      </c>
      <c r="J154" s="104">
        <v>717.32681887305603</v>
      </c>
      <c r="K154" s="104">
        <v>696.43884380695488</v>
      </c>
      <c r="L154" s="104">
        <v>736.49799126272467</v>
      </c>
      <c r="M154" s="104">
        <v>771.07990032696739</v>
      </c>
      <c r="N154" s="104">
        <v>757.49550455180929</v>
      </c>
      <c r="O154" s="104">
        <v>749.17260640398479</v>
      </c>
      <c r="P154" s="104">
        <v>794.97558500208993</v>
      </c>
      <c r="Q154" s="104">
        <v>756.26110343976052</v>
      </c>
      <c r="R154" s="104">
        <v>795.60815416324124</v>
      </c>
      <c r="S154" s="104">
        <v>839.39128381584294</v>
      </c>
      <c r="T154" s="104">
        <v>859.90519269317838</v>
      </c>
      <c r="U154" s="104">
        <v>873.40330869175466</v>
      </c>
      <c r="V154" s="104">
        <v>876.97326168172128</v>
      </c>
      <c r="W154" s="104">
        <v>902.62415420466084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163.65722082648028</v>
      </c>
      <c r="D155" s="98">
        <v>63.851738727708963</v>
      </c>
      <c r="E155" s="98">
        <v>37.630739629809369</v>
      </c>
      <c r="F155" s="98">
        <v>51.278518659465405</v>
      </c>
      <c r="G155" s="98">
        <v>52.784956983644037</v>
      </c>
      <c r="H155" s="98">
        <v>76.424532000005684</v>
      </c>
      <c r="I155" s="98">
        <v>64.498565075841526</v>
      </c>
      <c r="J155" s="98">
        <v>60.917375896534686</v>
      </c>
      <c r="K155" s="98">
        <v>56.213112590746562</v>
      </c>
      <c r="L155" s="98">
        <v>57.749589440652599</v>
      </c>
      <c r="M155" s="98">
        <v>85.627858176956295</v>
      </c>
      <c r="N155" s="98">
        <v>60.725460793433456</v>
      </c>
      <c r="O155" s="98">
        <v>40.125524978258127</v>
      </c>
      <c r="P155" s="98">
        <v>78.716300904355904</v>
      </c>
      <c r="Q155" s="98">
        <v>21.907783736772469</v>
      </c>
      <c r="R155" s="98">
        <v>32.263216135822212</v>
      </c>
      <c r="S155" s="98">
        <v>57.109137782211519</v>
      </c>
      <c r="T155" s="98">
        <v>66.001815789702945</v>
      </c>
      <c r="U155" s="98">
        <v>83.821652376224463</v>
      </c>
      <c r="V155" s="98">
        <v>69.509973020544138</v>
      </c>
      <c r="W155" s="98">
        <v>58.09664838508224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590.76646599026344</v>
      </c>
      <c r="D156" s="98">
        <v>634.58442674400146</v>
      </c>
      <c r="E156" s="98">
        <v>613.97381179533249</v>
      </c>
      <c r="F156" s="98">
        <v>606.92597535239111</v>
      </c>
      <c r="G156" s="98">
        <v>625.76250445061828</v>
      </c>
      <c r="H156" s="98">
        <v>650.865858066123</v>
      </c>
      <c r="I156" s="98">
        <v>655.47160329648193</v>
      </c>
      <c r="J156" s="98">
        <v>656.40944297652129</v>
      </c>
      <c r="K156" s="98">
        <v>640.22573121620837</v>
      </c>
      <c r="L156" s="98">
        <v>678.74840182207197</v>
      </c>
      <c r="M156" s="98">
        <v>685.45204215001104</v>
      </c>
      <c r="N156" s="98">
        <v>696.770043758376</v>
      </c>
      <c r="O156" s="98">
        <v>709.04708142572679</v>
      </c>
      <c r="P156" s="98">
        <v>716.25928409773417</v>
      </c>
      <c r="Q156" s="98">
        <v>734.35331970298807</v>
      </c>
      <c r="R156" s="98">
        <v>763.34493802741883</v>
      </c>
      <c r="S156" s="98">
        <v>782.28214603363153</v>
      </c>
      <c r="T156" s="98">
        <v>793.90337690347553</v>
      </c>
      <c r="U156" s="98">
        <v>789.58165631553015</v>
      </c>
      <c r="V156" s="98">
        <v>807.4632886611771</v>
      </c>
      <c r="W156" s="98">
        <v>844.52750581957889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429.74964327242304</v>
      </c>
      <c r="D157" s="122">
        <v>425.58023081769528</v>
      </c>
      <c r="E157" s="122">
        <v>434.72688626909951</v>
      </c>
      <c r="F157" s="122">
        <v>433.33863857962803</v>
      </c>
      <c r="G157" s="122">
        <v>445.53086042825993</v>
      </c>
      <c r="H157" s="122">
        <v>513.71444683375489</v>
      </c>
      <c r="I157" s="122">
        <v>509.60956524162395</v>
      </c>
      <c r="J157" s="122">
        <v>503.07247661512827</v>
      </c>
      <c r="K157" s="122">
        <v>485.32408184465618</v>
      </c>
      <c r="L157" s="122">
        <v>505.38800102987511</v>
      </c>
      <c r="M157" s="122">
        <v>472.01920044937225</v>
      </c>
      <c r="N157" s="122">
        <v>457.1856287018241</v>
      </c>
      <c r="O157" s="122">
        <v>403.85448711707187</v>
      </c>
      <c r="P157" s="122">
        <v>452.92352404578486</v>
      </c>
      <c r="Q157" s="122">
        <v>448.06063343468986</v>
      </c>
      <c r="R157" s="122">
        <v>454.42501253108207</v>
      </c>
      <c r="S157" s="122">
        <v>467.22103977772213</v>
      </c>
      <c r="T157" s="122">
        <v>507.42417982391936</v>
      </c>
      <c r="U157" s="122">
        <v>479.24113656303774</v>
      </c>
      <c r="V157" s="122">
        <v>479.14890580952039</v>
      </c>
      <c r="W157" s="122">
        <v>492.02430169412065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410.19787031044189</v>
      </c>
      <c r="D158" s="98">
        <v>423.588961942776</v>
      </c>
      <c r="E158" s="98">
        <v>432.51204891108227</v>
      </c>
      <c r="F158" s="98">
        <v>444.82989343088826</v>
      </c>
      <c r="G158" s="98">
        <v>462.63628233351136</v>
      </c>
      <c r="H158" s="98">
        <v>480.83103610321649</v>
      </c>
      <c r="I158" s="98">
        <v>500.11688307892956</v>
      </c>
      <c r="J158" s="98">
        <v>505.57729349914553</v>
      </c>
      <c r="K158" s="98">
        <v>495.28488682062186</v>
      </c>
      <c r="L158" s="98">
        <v>491.81988700517252</v>
      </c>
      <c r="M158" s="98">
        <v>467.92521379134411</v>
      </c>
      <c r="N158" s="98">
        <v>452.67416904954797</v>
      </c>
      <c r="O158" s="98">
        <v>441.32791109208432</v>
      </c>
      <c r="P158" s="98">
        <v>440.23989337963678</v>
      </c>
      <c r="Q158" s="98">
        <v>447.553673036259</v>
      </c>
      <c r="R158" s="98">
        <v>461.15342601164735</v>
      </c>
      <c r="S158" s="98">
        <v>480.66424407025761</v>
      </c>
      <c r="T158" s="98">
        <v>512.08688603557596</v>
      </c>
      <c r="U158" s="98">
        <v>463.26755627231694</v>
      </c>
      <c r="V158" s="98">
        <v>465.91392694763465</v>
      </c>
      <c r="W158" s="98">
        <v>500.58353903324615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435.15306893394285</v>
      </c>
      <c r="D159" s="33">
        <v>426.38602696065215</v>
      </c>
      <c r="E159" s="33">
        <v>435.58287069260314</v>
      </c>
      <c r="F159" s="33">
        <v>428.96561003689686</v>
      </c>
      <c r="G159" s="33">
        <v>440.14592485985867</v>
      </c>
      <c r="H159" s="33">
        <v>522.25029365306762</v>
      </c>
      <c r="I159" s="33">
        <v>512.14155340846287</v>
      </c>
      <c r="J159" s="33">
        <v>502.41971218332048</v>
      </c>
      <c r="K159" s="33">
        <v>482.14213071906653</v>
      </c>
      <c r="L159" s="33">
        <v>510.26465285007453</v>
      </c>
      <c r="M159" s="33">
        <v>473.58211598439999</v>
      </c>
      <c r="N159" s="33">
        <v>458.6440910527607</v>
      </c>
      <c r="O159" s="33">
        <v>393.44732952746915</v>
      </c>
      <c r="P159" s="33">
        <v>456.57905363518756</v>
      </c>
      <c r="Q159" s="33">
        <v>448.17792069731388</v>
      </c>
      <c r="R159" s="33">
        <v>452.56121855301609</v>
      </c>
      <c r="S159" s="33">
        <v>463.31844315532743</v>
      </c>
      <c r="T159" s="33">
        <v>506.34626806830704</v>
      </c>
      <c r="U159" s="33">
        <v>482.19996045718722</v>
      </c>
      <c r="V159" s="33">
        <v>481.31991014771893</v>
      </c>
      <c r="W159" s="33">
        <v>489.96079766021387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4628.6724596755712</v>
      </c>
      <c r="D161" s="117">
        <f t="shared" si="54"/>
        <v>4295.6622644686795</v>
      </c>
      <c r="E161" s="117">
        <f t="shared" si="54"/>
        <v>4736.37740755503</v>
      </c>
      <c r="F161" s="117">
        <f t="shared" si="54"/>
        <v>4765.1330627176822</v>
      </c>
      <c r="G161" s="117">
        <f t="shared" si="54"/>
        <v>5031.5116275958953</v>
      </c>
      <c r="H161" s="117">
        <f t="shared" si="54"/>
        <v>5583.1880523936779</v>
      </c>
      <c r="I161" s="117">
        <f t="shared" si="54"/>
        <v>5207.1944309903492</v>
      </c>
      <c r="J161" s="117">
        <f t="shared" si="54"/>
        <v>4923.5546053421622</v>
      </c>
      <c r="K161" s="117">
        <f t="shared" si="54"/>
        <v>4950.6299987438179</v>
      </c>
      <c r="L161" s="117">
        <f t="shared" si="54"/>
        <v>5864.5369063667249</v>
      </c>
      <c r="M161" s="117">
        <f t="shared" si="54"/>
        <v>5829.0265893244332</v>
      </c>
      <c r="N161" s="117">
        <f t="shared" si="54"/>
        <v>5441.7298293961985</v>
      </c>
      <c r="O161" s="117">
        <f t="shared" si="54"/>
        <v>0</v>
      </c>
      <c r="P161" s="117">
        <f t="shared" si="54"/>
        <v>4407.8755304493025</v>
      </c>
      <c r="Q161" s="117">
        <f t="shared" si="54"/>
        <v>3382.4705056178868</v>
      </c>
      <c r="R161" s="117">
        <f t="shared" ref="R161:V161" si="55">R162+R164+R166+R175</f>
        <v>3697.620438486751</v>
      </c>
      <c r="S161" s="117">
        <f t="shared" si="55"/>
        <v>4244.827267047609</v>
      </c>
      <c r="T161" s="117">
        <f t="shared" si="55"/>
        <v>5302.4373911243556</v>
      </c>
      <c r="U161" s="117">
        <f t="shared" si="55"/>
        <v>4695.9338421160555</v>
      </c>
      <c r="V161" s="117">
        <f t="shared" si="55"/>
        <v>4552.7009873405304</v>
      </c>
      <c r="W161" s="117">
        <f t="shared" ref="W161" si="56">W162+W164+W166+W175</f>
        <v>4134.0562177356478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3096.7309424357468</v>
      </c>
      <c r="D162" s="122">
        <f t="shared" si="57"/>
        <v>2848.1921727888362</v>
      </c>
      <c r="E162" s="122">
        <f t="shared" si="57"/>
        <v>2922.445989202643</v>
      </c>
      <c r="F162" s="122">
        <f t="shared" si="57"/>
        <v>3089.8012328310065</v>
      </c>
      <c r="G162" s="122">
        <f t="shared" si="57"/>
        <v>3260.5890431647281</v>
      </c>
      <c r="H162" s="122">
        <f t="shared" si="57"/>
        <v>3735.735143012379</v>
      </c>
      <c r="I162" s="122">
        <f t="shared" si="57"/>
        <v>3556.7187555147311</v>
      </c>
      <c r="J162" s="122">
        <f t="shared" si="57"/>
        <v>3226.1358902203565</v>
      </c>
      <c r="K162" s="122">
        <f t="shared" si="57"/>
        <v>3057.1621127948001</v>
      </c>
      <c r="L162" s="122">
        <f t="shared" si="57"/>
        <v>3942.7594728035651</v>
      </c>
      <c r="M162" s="122">
        <f t="shared" si="57"/>
        <v>3903.2214657039262</v>
      </c>
      <c r="N162" s="122">
        <f t="shared" si="57"/>
        <v>3558.7107128095276</v>
      </c>
      <c r="O162" s="122">
        <f t="shared" si="57"/>
        <v>0</v>
      </c>
      <c r="P162" s="122">
        <f t="shared" si="57"/>
        <v>3155.5402362674495</v>
      </c>
      <c r="Q162" s="122">
        <f t="shared" si="57"/>
        <v>2181.4635476547742</v>
      </c>
      <c r="R162" s="122">
        <f t="shared" si="57"/>
        <v>2088.1795911459571</v>
      </c>
      <c r="S162" s="122">
        <f t="shared" si="57"/>
        <v>2496.0629013268594</v>
      </c>
      <c r="T162" s="122">
        <f t="shared" si="57"/>
        <v>3382.5733643378248</v>
      </c>
      <c r="U162" s="122">
        <f t="shared" si="57"/>
        <v>3041.8154392465067</v>
      </c>
      <c r="V162" s="122">
        <f t="shared" si="57"/>
        <v>2861.1788304509814</v>
      </c>
      <c r="W162" s="122">
        <f t="shared" si="57"/>
        <v>2308.6700001930644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3096.7309424357468</v>
      </c>
      <c r="D163" s="33">
        <v>2848.1921727888362</v>
      </c>
      <c r="E163" s="33">
        <v>2922.445989202643</v>
      </c>
      <c r="F163" s="33">
        <v>3089.8012328310065</v>
      </c>
      <c r="G163" s="33">
        <v>3260.5890431647281</v>
      </c>
      <c r="H163" s="33">
        <v>3735.735143012379</v>
      </c>
      <c r="I163" s="33">
        <v>3556.7187555147311</v>
      </c>
      <c r="J163" s="33">
        <v>3226.1358902203565</v>
      </c>
      <c r="K163" s="33">
        <v>3057.1621127948001</v>
      </c>
      <c r="L163" s="33">
        <v>3942.7594728035651</v>
      </c>
      <c r="M163" s="33">
        <v>3903.2214657039262</v>
      </c>
      <c r="N163" s="33">
        <v>3558.7107128095276</v>
      </c>
      <c r="O163" s="33">
        <v>0</v>
      </c>
      <c r="P163" s="33">
        <v>3155.5402362674495</v>
      </c>
      <c r="Q163" s="33">
        <v>2181.4635476547742</v>
      </c>
      <c r="R163" s="33">
        <v>2088.1795911459571</v>
      </c>
      <c r="S163" s="33">
        <v>2496.0629013268594</v>
      </c>
      <c r="T163" s="33">
        <v>3382.5733643378248</v>
      </c>
      <c r="U163" s="33">
        <v>3041.8154392465067</v>
      </c>
      <c r="V163" s="33">
        <v>2861.1788304509814</v>
      </c>
      <c r="W163" s="33">
        <v>2308.6700001930644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381.36476670818831</v>
      </c>
      <c r="D164" s="122">
        <f t="shared" si="58"/>
        <v>322.47579410403995</v>
      </c>
      <c r="E164" s="122">
        <f t="shared" si="58"/>
        <v>713.15944774296963</v>
      </c>
      <c r="F164" s="122">
        <f t="shared" si="58"/>
        <v>571.85687559366954</v>
      </c>
      <c r="G164" s="122">
        <f t="shared" si="58"/>
        <v>631.28952337960368</v>
      </c>
      <c r="H164" s="122">
        <f t="shared" si="58"/>
        <v>624.5263706834221</v>
      </c>
      <c r="I164" s="122">
        <f t="shared" si="58"/>
        <v>425.99117964184524</v>
      </c>
      <c r="J164" s="122">
        <f t="shared" si="58"/>
        <v>477.81149079462222</v>
      </c>
      <c r="K164" s="122">
        <f t="shared" si="58"/>
        <v>708.51743396854249</v>
      </c>
      <c r="L164" s="122">
        <f t="shared" si="58"/>
        <v>681.06016526434291</v>
      </c>
      <c r="M164" s="122">
        <f t="shared" si="58"/>
        <v>693.33235306849883</v>
      </c>
      <c r="N164" s="122">
        <f t="shared" si="58"/>
        <v>671.28256308285688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349.1598131910344</v>
      </c>
      <c r="S164" s="122">
        <f t="shared" si="58"/>
        <v>432.86531387859441</v>
      </c>
      <c r="T164" s="122">
        <f t="shared" si="58"/>
        <v>548.20997901360147</v>
      </c>
      <c r="U164" s="122">
        <f t="shared" si="58"/>
        <v>312.99110703643606</v>
      </c>
      <c r="V164" s="122">
        <f t="shared" si="58"/>
        <v>343.88213201260226</v>
      </c>
      <c r="W164" s="122">
        <f t="shared" si="58"/>
        <v>419.70084616610654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381.36476670818831</v>
      </c>
      <c r="D165" s="98">
        <f>IF(RES_hhdet_in_tes!D165=0,0,RES_hhdet_in_tes!D165*1000*11630/RES_hhdet_in_new!D163)</f>
        <v>322.47579410403995</v>
      </c>
      <c r="E165" s="98">
        <f>IF(RES_hhdet_in_tes!E165=0,0,RES_hhdet_in_tes!E165*1000*11630/RES_hhdet_in_new!E163)</f>
        <v>713.15944774296963</v>
      </c>
      <c r="F165" s="98">
        <f>IF(RES_hhdet_in_tes!F165=0,0,RES_hhdet_in_tes!F165*1000*11630/RES_hhdet_in_new!F163)</f>
        <v>571.85687559366954</v>
      </c>
      <c r="G165" s="98">
        <f>IF(RES_hhdet_in_tes!G165=0,0,RES_hhdet_in_tes!G165*1000*11630/RES_hhdet_in_new!G163)</f>
        <v>631.28952337960368</v>
      </c>
      <c r="H165" s="98">
        <f>IF(RES_hhdet_in_tes!H165=0,0,RES_hhdet_in_tes!H165*1000*11630/RES_hhdet_in_new!H163)</f>
        <v>624.5263706834221</v>
      </c>
      <c r="I165" s="98">
        <f>IF(RES_hhdet_in_tes!I165=0,0,RES_hhdet_in_tes!I165*1000*11630/RES_hhdet_in_new!I163)</f>
        <v>425.99117964184524</v>
      </c>
      <c r="J165" s="98">
        <f>IF(RES_hhdet_in_tes!J165=0,0,RES_hhdet_in_tes!J165*1000*11630/RES_hhdet_in_new!J163)</f>
        <v>477.81149079462222</v>
      </c>
      <c r="K165" s="98">
        <f>IF(RES_hhdet_in_tes!K165=0,0,RES_hhdet_in_tes!K165*1000*11630/RES_hhdet_in_new!K163)</f>
        <v>708.51743396854249</v>
      </c>
      <c r="L165" s="98">
        <f>IF(RES_hhdet_in_tes!L165=0,0,RES_hhdet_in_tes!L165*1000*11630/RES_hhdet_in_new!L163)</f>
        <v>681.06016526434291</v>
      </c>
      <c r="M165" s="98">
        <f>IF(RES_hhdet_in_tes!M165=0,0,RES_hhdet_in_tes!M165*1000*11630/RES_hhdet_in_new!M163)</f>
        <v>693.33235306849883</v>
      </c>
      <c r="N165" s="98">
        <f>IF(RES_hhdet_in_tes!N165=0,0,RES_hhdet_in_tes!N165*1000*11630/RES_hhdet_in_new!N163)</f>
        <v>671.28256308285688</v>
      </c>
      <c r="O165" s="98">
        <f>IF(RES_hhdet_in_tes!O165=0,0,RES_hhdet_in_tes!O165*1000*11630/RES_hhdet_in_new!O163)</f>
        <v>0</v>
      </c>
      <c r="P165" s="98">
        <f>IF(RES_hhdet_in_tes!P165=0,0,RES_hhdet_in_tes!P165*1000*11630/RES_hhdet_in_new!P163)</f>
        <v>0</v>
      </c>
      <c r="Q165" s="98">
        <f>IF(RES_hhdet_in_tes!Q165=0,0,RES_hhdet_in_tes!Q165*1000*11630/RES_hhdet_in_new!Q163)</f>
        <v>0</v>
      </c>
      <c r="R165" s="98">
        <f>IF(RES_hhdet_in_tes!R165=0,0,RES_hhdet_in_tes!R165*1000*11630/RES_hhdet_in_new!R163)</f>
        <v>349.1598131910344</v>
      </c>
      <c r="S165" s="98">
        <f>IF(RES_hhdet_in_tes!S165=0,0,RES_hhdet_in_tes!S165*1000*11630/RES_hhdet_in_new!S163)</f>
        <v>432.86531387859441</v>
      </c>
      <c r="T165" s="98">
        <f>IF(RES_hhdet_in_tes!T165=0,0,RES_hhdet_in_tes!T165*1000*11630/RES_hhdet_in_new!T163)</f>
        <v>548.20997901360147</v>
      </c>
      <c r="U165" s="98">
        <f>IF(RES_hhdet_in_tes!U165=0,0,RES_hhdet_in_tes!U165*1000*11630/RES_hhdet_in_new!U163)</f>
        <v>312.99110703643606</v>
      </c>
      <c r="V165" s="98">
        <f>IF(RES_hhdet_in_tes!V165=0,0,RES_hhdet_in_tes!V165*1000*11630/RES_hhdet_in_new!V163)</f>
        <v>343.88213201260226</v>
      </c>
      <c r="W165" s="98">
        <f>IF(RES_hhdet_in_tes!W165=0,0,RES_hhdet_in_tes!W165*1000*11630/RES_hhdet_in_new!W163)</f>
        <v>419.70084616610654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720.82766662879317</v>
      </c>
      <c r="D166" s="122">
        <v>699.41403262652761</v>
      </c>
      <c r="E166" s="122">
        <v>666.04507702115473</v>
      </c>
      <c r="F166" s="122">
        <v>670.13655061812108</v>
      </c>
      <c r="G166" s="122">
        <v>694.10274548378834</v>
      </c>
      <c r="H166" s="122">
        <v>709.21273919781163</v>
      </c>
      <c r="I166" s="122">
        <v>714.87471235146415</v>
      </c>
      <c r="J166" s="122">
        <v>716.53467310202643</v>
      </c>
      <c r="K166" s="122">
        <v>699.62651701266373</v>
      </c>
      <c r="L166" s="122">
        <v>735.32957393647825</v>
      </c>
      <c r="M166" s="122">
        <v>760.45363980092759</v>
      </c>
      <c r="N166" s="122">
        <v>754.55102722276422</v>
      </c>
      <c r="O166" s="122">
        <v>0</v>
      </c>
      <c r="P166" s="122">
        <v>795.75624054666548</v>
      </c>
      <c r="Q166" s="122">
        <v>752.82903726579877</v>
      </c>
      <c r="R166" s="122">
        <v>805.8561371973243</v>
      </c>
      <c r="S166" s="122">
        <v>848.67826196763224</v>
      </c>
      <c r="T166" s="122">
        <v>864.22990016491212</v>
      </c>
      <c r="U166" s="122">
        <v>861.88640902551742</v>
      </c>
      <c r="V166" s="122">
        <v>868.49094761607671</v>
      </c>
      <c r="W166" s="122">
        <v>913.66088915946943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696.63962901667742</v>
      </c>
      <c r="D167" s="98">
        <v>699.77194771835752</v>
      </c>
      <c r="E167" s="98">
        <v>669.26217412501603</v>
      </c>
      <c r="F167" s="98">
        <v>675.32640895051213</v>
      </c>
      <c r="G167" s="98">
        <v>710.69808554862072</v>
      </c>
      <c r="H167" s="98">
        <v>693.42552036741563</v>
      </c>
      <c r="I167" s="98">
        <v>707.97247250096711</v>
      </c>
      <c r="J167" s="98">
        <v>716.52004525710686</v>
      </c>
      <c r="K167" s="98">
        <v>704.52298736760577</v>
      </c>
      <c r="L167" s="98">
        <v>735.06637130962611</v>
      </c>
      <c r="M167" s="98">
        <v>750.16589613879682</v>
      </c>
      <c r="N167" s="98">
        <v>750.95039344225791</v>
      </c>
      <c r="O167" s="98">
        <v>0</v>
      </c>
      <c r="P167" s="98">
        <v>795.75624054666548</v>
      </c>
      <c r="Q167" s="98">
        <v>0</v>
      </c>
      <c r="R167" s="98">
        <v>818.07914453933995</v>
      </c>
      <c r="S167" s="98">
        <v>862.64222159634119</v>
      </c>
      <c r="T167" s="98">
        <v>873.47646711342406</v>
      </c>
      <c r="U167" s="98">
        <v>837.95196180815697</v>
      </c>
      <c r="V167" s="98">
        <v>848.98567546613822</v>
      </c>
      <c r="W167" s="98">
        <v>925.88406652322078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699.71720328316462</v>
      </c>
      <c r="E168" s="98">
        <v>669.32501142101364</v>
      </c>
      <c r="F168" s="98">
        <v>675.45224317319969</v>
      </c>
      <c r="G168" s="98">
        <v>710.84536730089042</v>
      </c>
      <c r="H168" s="98">
        <v>693.49506443273447</v>
      </c>
      <c r="I168" s="98">
        <v>708.5693883651403</v>
      </c>
      <c r="J168" s="98">
        <v>717.67211181672496</v>
      </c>
      <c r="K168" s="98">
        <v>705.61105020245952</v>
      </c>
      <c r="L168" s="98">
        <v>735.90175687059389</v>
      </c>
      <c r="M168" s="98">
        <v>750.44673648322043</v>
      </c>
      <c r="N168" s="98">
        <v>751.01778081517114</v>
      </c>
      <c r="O168" s="98">
        <v>0</v>
      </c>
      <c r="P168" s="98">
        <v>0</v>
      </c>
      <c r="Q168" s="98">
        <v>0</v>
      </c>
      <c r="R168" s="98">
        <v>818.76887462623893</v>
      </c>
      <c r="S168" s="98">
        <v>863.31206711563493</v>
      </c>
      <c r="T168" s="98">
        <v>873.66571705645822</v>
      </c>
      <c r="U168" s="98">
        <v>837.26994346203344</v>
      </c>
      <c r="V168" s="98">
        <v>848.3299368621075</v>
      </c>
      <c r="W168" s="98">
        <v>925.94843772010904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64.041851130055846</v>
      </c>
      <c r="E169" s="101">
        <v>39.517067663019454</v>
      </c>
      <c r="F169" s="101">
        <v>53.016879007140211</v>
      </c>
      <c r="G169" s="101">
        <v>55.842477144202775</v>
      </c>
      <c r="H169" s="101">
        <v>72.30054243670692</v>
      </c>
      <c r="I169" s="101">
        <v>63.310635017620058</v>
      </c>
      <c r="J169" s="101">
        <v>61.088009805721917</v>
      </c>
      <c r="K169" s="101">
        <v>57.531120309157892</v>
      </c>
      <c r="L169" s="101">
        <v>58.172168279352427</v>
      </c>
      <c r="M169" s="101">
        <v>84.092700272220199</v>
      </c>
      <c r="N169" s="101">
        <v>60.229674775025735</v>
      </c>
      <c r="O169" s="101">
        <v>0</v>
      </c>
      <c r="P169" s="101">
        <v>0</v>
      </c>
      <c r="Q169" s="101">
        <v>0</v>
      </c>
      <c r="R169" s="101">
        <v>37.186014411942864</v>
      </c>
      <c r="S169" s="101">
        <v>60.229450725259589</v>
      </c>
      <c r="T169" s="101">
        <v>67.76852832227631</v>
      </c>
      <c r="U169" s="101">
        <v>78.239676848174867</v>
      </c>
      <c r="V169" s="101">
        <v>65.768884876985766</v>
      </c>
      <c r="W169" s="101">
        <v>61.696680931696669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635.67535215310875</v>
      </c>
      <c r="E170" s="104">
        <v>629.80794375799417</v>
      </c>
      <c r="F170" s="104">
        <v>622.43536416605957</v>
      </c>
      <c r="G170" s="104">
        <v>655.00289015668761</v>
      </c>
      <c r="H170" s="104">
        <v>621.19452199602756</v>
      </c>
      <c r="I170" s="104">
        <v>645.25875334752027</v>
      </c>
      <c r="J170" s="104">
        <v>656.5841020110031</v>
      </c>
      <c r="K170" s="104">
        <v>648.07992989330171</v>
      </c>
      <c r="L170" s="104">
        <v>677.7295885912414</v>
      </c>
      <c r="M170" s="104">
        <v>666.35403621100033</v>
      </c>
      <c r="N170" s="104">
        <v>690.78810604014541</v>
      </c>
      <c r="O170" s="104">
        <v>0</v>
      </c>
      <c r="P170" s="104">
        <v>0</v>
      </c>
      <c r="Q170" s="104">
        <v>0</v>
      </c>
      <c r="R170" s="104">
        <v>781.58286021429615</v>
      </c>
      <c r="S170" s="104">
        <v>803.08261639037516</v>
      </c>
      <c r="T170" s="104">
        <v>805.8971887341819</v>
      </c>
      <c r="U170" s="104">
        <v>759.03026661385843</v>
      </c>
      <c r="V170" s="104">
        <v>782.56105198512171</v>
      </c>
      <c r="W170" s="104">
        <v>864.25175678841231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754.5317418309802</v>
      </c>
      <c r="D171" s="101">
        <v>698.57924388141737</v>
      </c>
      <c r="E171" s="101">
        <v>651.45532010421107</v>
      </c>
      <c r="F171" s="101">
        <v>657.93840373027115</v>
      </c>
      <c r="G171" s="101">
        <v>678.36070081687592</v>
      </c>
      <c r="H171" s="101">
        <v>727.08464027304228</v>
      </c>
      <c r="I171" s="101">
        <v>719.19066530798762</v>
      </c>
      <c r="J171" s="101">
        <v>715.71810162279621</v>
      </c>
      <c r="K171" s="101">
        <v>694.71728234763839</v>
      </c>
      <c r="L171" s="101">
        <v>735.07254701357829</v>
      </c>
      <c r="M171" s="101">
        <v>770.83311868546002</v>
      </c>
      <c r="N171" s="101">
        <v>757.75912031065127</v>
      </c>
      <c r="O171" s="101">
        <v>0</v>
      </c>
      <c r="P171" s="101">
        <v>0</v>
      </c>
      <c r="Q171" s="101">
        <v>752.82903726579877</v>
      </c>
      <c r="R171" s="101">
        <v>789.8659921680279</v>
      </c>
      <c r="S171" s="101">
        <v>833.15845521323843</v>
      </c>
      <c r="T171" s="101">
        <v>856.58204179919369</v>
      </c>
      <c r="U171" s="101">
        <v>873.64685181616494</v>
      </c>
      <c r="V171" s="101">
        <v>878.83898280431288</v>
      </c>
      <c r="W171" s="101">
        <v>904.4120372121339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754.42368681674361</v>
      </c>
      <c r="D172" s="104">
        <v>698.43616547171052</v>
      </c>
      <c r="E172" s="104">
        <v>651.60455142514184</v>
      </c>
      <c r="F172" s="104">
        <v>658.20449401185658</v>
      </c>
      <c r="G172" s="104">
        <v>678.54746143426235</v>
      </c>
      <c r="H172" s="104">
        <v>727.29039006612891</v>
      </c>
      <c r="I172" s="104">
        <v>719.97016837232343</v>
      </c>
      <c r="J172" s="104">
        <v>717.32681887305603</v>
      </c>
      <c r="K172" s="104">
        <v>696.43884380695499</v>
      </c>
      <c r="L172" s="104">
        <v>736.49799126272478</v>
      </c>
      <c r="M172" s="104">
        <v>771.07990032696762</v>
      </c>
      <c r="N172" s="104">
        <v>757.49550455180952</v>
      </c>
      <c r="O172" s="104">
        <v>0</v>
      </c>
      <c r="P172" s="104">
        <v>0</v>
      </c>
      <c r="Q172" s="104">
        <v>0</v>
      </c>
      <c r="R172" s="104">
        <v>795.60815416324124</v>
      </c>
      <c r="S172" s="104">
        <v>839.39128381584283</v>
      </c>
      <c r="T172" s="104">
        <v>859.90519269317826</v>
      </c>
      <c r="U172" s="104">
        <v>873.40330869175477</v>
      </c>
      <c r="V172" s="104">
        <v>876.97326168172094</v>
      </c>
      <c r="W172" s="104">
        <v>902.62415420466095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163.65722082648034</v>
      </c>
      <c r="D173" s="98">
        <v>63.85173872770897</v>
      </c>
      <c r="E173" s="98">
        <v>37.630739629809376</v>
      </c>
      <c r="F173" s="98">
        <v>51.278518659465405</v>
      </c>
      <c r="G173" s="98">
        <v>52.784956983644044</v>
      </c>
      <c r="H173" s="98">
        <v>76.424532000005684</v>
      </c>
      <c r="I173" s="98">
        <v>64.49856507584154</v>
      </c>
      <c r="J173" s="98">
        <v>60.917375896534686</v>
      </c>
      <c r="K173" s="98">
        <v>56.213112590746562</v>
      </c>
      <c r="L173" s="98">
        <v>57.749589440652578</v>
      </c>
      <c r="M173" s="98">
        <v>85.627858176956309</v>
      </c>
      <c r="N173" s="98">
        <v>60.725460793433456</v>
      </c>
      <c r="O173" s="98">
        <v>0</v>
      </c>
      <c r="P173" s="98">
        <v>0</v>
      </c>
      <c r="Q173" s="98">
        <v>0</v>
      </c>
      <c r="R173" s="98">
        <v>32.263216135822205</v>
      </c>
      <c r="S173" s="98">
        <v>57.109137782211498</v>
      </c>
      <c r="T173" s="98">
        <v>66.00181578970296</v>
      </c>
      <c r="U173" s="98">
        <v>83.821652376224449</v>
      </c>
      <c r="V173" s="98">
        <v>69.509973020544123</v>
      </c>
      <c r="W173" s="98">
        <v>58.096648385082247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590.76646599026344</v>
      </c>
      <c r="D174" s="33">
        <v>634.58442674400158</v>
      </c>
      <c r="E174" s="33">
        <v>613.97381179533249</v>
      </c>
      <c r="F174" s="33">
        <v>606.92597535239122</v>
      </c>
      <c r="G174" s="33">
        <v>625.76250445061828</v>
      </c>
      <c r="H174" s="33">
        <v>650.86585806612322</v>
      </c>
      <c r="I174" s="33">
        <v>655.47160329648193</v>
      </c>
      <c r="J174" s="33">
        <v>656.4094429765214</v>
      </c>
      <c r="K174" s="33">
        <v>640.22573121620837</v>
      </c>
      <c r="L174" s="33">
        <v>678.7484018220722</v>
      </c>
      <c r="M174" s="33">
        <v>685.45204215001115</v>
      </c>
      <c r="N174" s="33">
        <v>696.770043758376</v>
      </c>
      <c r="O174" s="33">
        <v>0</v>
      </c>
      <c r="P174" s="33">
        <v>0</v>
      </c>
      <c r="Q174" s="33">
        <v>0</v>
      </c>
      <c r="R174" s="33">
        <v>763.34493802741906</v>
      </c>
      <c r="S174" s="33">
        <v>782.28214603363131</v>
      </c>
      <c r="T174" s="33">
        <v>793.90337690347542</v>
      </c>
      <c r="U174" s="33">
        <v>789.58165631553015</v>
      </c>
      <c r="V174" s="33">
        <v>807.46328866117688</v>
      </c>
      <c r="W174" s="33">
        <v>844.52750581957855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429.74908390284367</v>
      </c>
      <c r="D175" s="122">
        <v>425.58026494927662</v>
      </c>
      <c r="E175" s="122">
        <v>434.72689358826301</v>
      </c>
      <c r="F175" s="122">
        <v>433.33840367488466</v>
      </c>
      <c r="G175" s="122">
        <v>445.53031556777512</v>
      </c>
      <c r="H175" s="122">
        <v>513.71379950006485</v>
      </c>
      <c r="I175" s="122">
        <v>509.6097834823085</v>
      </c>
      <c r="J175" s="122">
        <v>503.07255122515636</v>
      </c>
      <c r="K175" s="122">
        <v>485.32393496781157</v>
      </c>
      <c r="L175" s="122">
        <v>505.38769436233849</v>
      </c>
      <c r="M175" s="122">
        <v>472.01913075108058</v>
      </c>
      <c r="N175" s="122">
        <v>457.18552628105033</v>
      </c>
      <c r="O175" s="122">
        <v>0</v>
      </c>
      <c r="P175" s="122">
        <v>456.57905363518745</v>
      </c>
      <c r="Q175" s="122">
        <v>448.17792069731394</v>
      </c>
      <c r="R175" s="122">
        <v>454.42489695243495</v>
      </c>
      <c r="S175" s="122">
        <v>467.22078987452278</v>
      </c>
      <c r="T175" s="122">
        <v>507.42414760801785</v>
      </c>
      <c r="U175" s="122">
        <v>479.24088680759547</v>
      </c>
      <c r="V175" s="122">
        <v>479.14907726087068</v>
      </c>
      <c r="W175" s="122">
        <v>492.02448221700746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410.19787031044183</v>
      </c>
      <c r="D176" s="98">
        <v>423.58896194277611</v>
      </c>
      <c r="E176" s="98">
        <v>432.51204891108239</v>
      </c>
      <c r="F176" s="98">
        <v>444.82989343088843</v>
      </c>
      <c r="G176" s="98">
        <v>462.6362823335113</v>
      </c>
      <c r="H176" s="98">
        <v>480.83103610321655</v>
      </c>
      <c r="I176" s="98">
        <v>500.11688307892945</v>
      </c>
      <c r="J176" s="98">
        <v>505.57729349914553</v>
      </c>
      <c r="K176" s="98">
        <v>495.28488682062192</v>
      </c>
      <c r="L176" s="98">
        <v>491.81988700517235</v>
      </c>
      <c r="M176" s="98">
        <v>467.92521379134405</v>
      </c>
      <c r="N176" s="98">
        <v>452.67416904954786</v>
      </c>
      <c r="O176" s="98">
        <v>0</v>
      </c>
      <c r="P176" s="98">
        <v>0</v>
      </c>
      <c r="Q176" s="98">
        <v>0</v>
      </c>
      <c r="R176" s="98">
        <v>461.15342601164747</v>
      </c>
      <c r="S176" s="98">
        <v>480.66424407025761</v>
      </c>
      <c r="T176" s="98">
        <v>512.08688603557607</v>
      </c>
      <c r="U176" s="98">
        <v>463.26755627231688</v>
      </c>
      <c r="V176" s="98">
        <v>465.91392694763471</v>
      </c>
      <c r="W176" s="98">
        <v>500.58353903324627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435.15306893394296</v>
      </c>
      <c r="D177" s="33">
        <v>426.38602696065203</v>
      </c>
      <c r="E177" s="33">
        <v>435.58287069260308</v>
      </c>
      <c r="F177" s="33">
        <v>428.96561003689692</v>
      </c>
      <c r="G177" s="33">
        <v>440.14592485985861</v>
      </c>
      <c r="H177" s="33">
        <v>522.25029365306739</v>
      </c>
      <c r="I177" s="33">
        <v>512.14155340846298</v>
      </c>
      <c r="J177" s="33">
        <v>502.41971218332037</v>
      </c>
      <c r="K177" s="33">
        <v>482.14213071906647</v>
      </c>
      <c r="L177" s="33">
        <v>510.26465285007458</v>
      </c>
      <c r="M177" s="33">
        <v>473.58211598440005</v>
      </c>
      <c r="N177" s="33">
        <v>458.64409105276064</v>
      </c>
      <c r="O177" s="33">
        <v>0</v>
      </c>
      <c r="P177" s="33">
        <v>456.57905363518745</v>
      </c>
      <c r="Q177" s="33">
        <v>448.17792069731394</v>
      </c>
      <c r="R177" s="33">
        <v>452.56121855301609</v>
      </c>
      <c r="S177" s="33">
        <v>463.31844315532743</v>
      </c>
      <c r="T177" s="33">
        <v>506.34626806830698</v>
      </c>
      <c r="U177" s="33">
        <v>482.19996045718716</v>
      </c>
      <c r="V177" s="33">
        <v>481.31991014771876</v>
      </c>
      <c r="W177" s="33">
        <v>489.96079766021393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1777.0879506878423</v>
      </c>
      <c r="D3" s="117">
        <f t="shared" si="0"/>
        <v>2001.2462463882332</v>
      </c>
      <c r="E3" s="117">
        <f t="shared" si="0"/>
        <v>1868.5248788898089</v>
      </c>
      <c r="F3" s="117">
        <f t="shared" si="0"/>
        <v>2196.3420072857821</v>
      </c>
      <c r="G3" s="117">
        <f t="shared" si="0"/>
        <v>2206.8870453609998</v>
      </c>
      <c r="H3" s="117">
        <f t="shared" si="0"/>
        <v>2213.9240718355077</v>
      </c>
      <c r="I3" s="117">
        <f t="shared" si="0"/>
        <v>2004.1517651588215</v>
      </c>
      <c r="J3" s="117">
        <f t="shared" si="0"/>
        <v>2103.8927780472286</v>
      </c>
      <c r="K3" s="117">
        <f t="shared" si="0"/>
        <v>2240.0467048369565</v>
      </c>
      <c r="L3" s="117">
        <f t="shared" si="0"/>
        <v>2286.7723490035396</v>
      </c>
      <c r="M3" s="117">
        <f t="shared" si="0"/>
        <v>2219.8401537662025</v>
      </c>
      <c r="N3" s="117">
        <f t="shared" si="0"/>
        <v>2128.0299273954647</v>
      </c>
      <c r="O3" s="117">
        <f t="shared" si="0"/>
        <v>1741.527164127511</v>
      </c>
      <c r="P3" s="117">
        <f t="shared" si="0"/>
        <v>1607.9416384031003</v>
      </c>
      <c r="Q3" s="117">
        <f t="shared" si="0"/>
        <v>1403.6483387306052</v>
      </c>
      <c r="R3" s="117">
        <f t="shared" ref="R3:V3" si="1">R4+R7+R9+R19</f>
        <v>1231.3058654004503</v>
      </c>
      <c r="S3" s="117">
        <f t="shared" si="1"/>
        <v>1898.4159069431666</v>
      </c>
      <c r="T3" s="117">
        <f t="shared" si="1"/>
        <v>2043.6597886671209</v>
      </c>
      <c r="U3" s="117">
        <f t="shared" si="1"/>
        <v>1355.7303343634781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1554.1777818494163</v>
      </c>
      <c r="D4" s="122">
        <f t="shared" si="3"/>
        <v>1705.0878175134415</v>
      </c>
      <c r="E4" s="122">
        <f t="shared" si="3"/>
        <v>1533.6017745499796</v>
      </c>
      <c r="F4" s="122">
        <f t="shared" si="3"/>
        <v>1904.687712625504</v>
      </c>
      <c r="G4" s="122">
        <f t="shared" si="3"/>
        <v>1961.204926253029</v>
      </c>
      <c r="H4" s="122">
        <f t="shared" si="3"/>
        <v>1970.3904912239923</v>
      </c>
      <c r="I4" s="122">
        <f t="shared" si="3"/>
        <v>1766.1707833810017</v>
      </c>
      <c r="J4" s="122">
        <f t="shared" si="3"/>
        <v>1827.6159506989479</v>
      </c>
      <c r="K4" s="122">
        <f t="shared" si="3"/>
        <v>1940.9597631019628</v>
      </c>
      <c r="L4" s="122">
        <f t="shared" si="3"/>
        <v>1879.2798069244609</v>
      </c>
      <c r="M4" s="122">
        <f t="shared" si="3"/>
        <v>1821.5874925268643</v>
      </c>
      <c r="N4" s="122">
        <f t="shared" si="3"/>
        <v>1815.5607819505694</v>
      </c>
      <c r="O4" s="122">
        <f t="shared" si="3"/>
        <v>1432.5046667341455</v>
      </c>
      <c r="P4" s="122">
        <f t="shared" si="3"/>
        <v>1375.3440213623376</v>
      </c>
      <c r="Q4" s="122">
        <f t="shared" si="3"/>
        <v>1206.0199755938122</v>
      </c>
      <c r="R4" s="122">
        <f t="shared" ref="R4:V4" si="4">SUM(R5:R6)</f>
        <v>1024.8899263717747</v>
      </c>
      <c r="S4" s="122">
        <f t="shared" si="4"/>
        <v>1682.7963411871867</v>
      </c>
      <c r="T4" s="122">
        <f t="shared" si="4"/>
        <v>1828.5608174093791</v>
      </c>
      <c r="U4" s="122">
        <f t="shared" si="4"/>
        <v>1133.8750155825824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1554.1777818494163</v>
      </c>
      <c r="D5" s="98">
        <v>1705.0878175134415</v>
      </c>
      <c r="E5" s="98">
        <v>1533.6017745499796</v>
      </c>
      <c r="F5" s="98">
        <v>1904.687712625504</v>
      </c>
      <c r="G5" s="98">
        <v>1961.204926253029</v>
      </c>
      <c r="H5" s="98">
        <v>1970.3904912239923</v>
      </c>
      <c r="I5" s="98">
        <v>1766.1707833810017</v>
      </c>
      <c r="J5" s="98">
        <v>1827.6159506989479</v>
      </c>
      <c r="K5" s="98">
        <v>1940.9597631019628</v>
      </c>
      <c r="L5" s="98">
        <v>1879.2798069244609</v>
      </c>
      <c r="M5" s="98">
        <v>1821.5874925268643</v>
      </c>
      <c r="N5" s="98">
        <v>1815.5607819505694</v>
      </c>
      <c r="O5" s="98">
        <v>1432.5046667341455</v>
      </c>
      <c r="P5" s="98">
        <v>1375.3440213623376</v>
      </c>
      <c r="Q5" s="98">
        <v>1206.0199755938122</v>
      </c>
      <c r="R5" s="98">
        <v>1024.8899263717747</v>
      </c>
      <c r="S5" s="98">
        <v>1682.7963411871867</v>
      </c>
      <c r="T5" s="98">
        <v>1828.5608174093791</v>
      </c>
      <c r="U5" s="98">
        <v>1133.8750155825824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171.95886124307063</v>
      </c>
      <c r="D9" s="122">
        <v>209.23716112790177</v>
      </c>
      <c r="E9" s="122">
        <v>231.57997815628772</v>
      </c>
      <c r="F9" s="122">
        <v>198.5477799114785</v>
      </c>
      <c r="G9" s="122">
        <v>147.32018546496704</v>
      </c>
      <c r="H9" s="122">
        <v>150.52136338260374</v>
      </c>
      <c r="I9" s="122">
        <v>116.03139043131127</v>
      </c>
      <c r="J9" s="122">
        <v>141.82137566033941</v>
      </c>
      <c r="K9" s="122">
        <v>142.97403717783192</v>
      </c>
      <c r="L9" s="122">
        <v>182.12572787364752</v>
      </c>
      <c r="M9" s="122">
        <v>176.81434443662621</v>
      </c>
      <c r="N9" s="122">
        <v>165.82207068486292</v>
      </c>
      <c r="O9" s="122">
        <v>174.40952020469129</v>
      </c>
      <c r="P9" s="122">
        <v>165.70689148480645</v>
      </c>
      <c r="Q9" s="122">
        <v>125.01336203589493</v>
      </c>
      <c r="R9" s="122">
        <v>136.71083172600561</v>
      </c>
      <c r="S9" s="122">
        <v>132.09756098325053</v>
      </c>
      <c r="T9" s="122">
        <v>122.06459851761316</v>
      </c>
      <c r="U9" s="122">
        <v>100.33223630743409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426.67598068681076</v>
      </c>
      <c r="D10" s="98">
        <v>405.98527598873039</v>
      </c>
      <c r="E10" s="98">
        <v>388.77461829258795</v>
      </c>
      <c r="F10" s="98">
        <v>396.58085167926623</v>
      </c>
      <c r="G10" s="98">
        <v>411.92354945080552</v>
      </c>
      <c r="H10" s="98">
        <v>405.65443585297533</v>
      </c>
      <c r="I10" s="98">
        <v>392.38132268933128</v>
      </c>
      <c r="J10" s="98">
        <v>411.2902182480891</v>
      </c>
      <c r="K10" s="98">
        <v>396.13784160970607</v>
      </c>
      <c r="L10" s="98">
        <v>427.8391242443156</v>
      </c>
      <c r="M10" s="98">
        <v>399.52961202461154</v>
      </c>
      <c r="N10" s="98">
        <v>402.13224499467509</v>
      </c>
      <c r="O10" s="98">
        <v>407.63732544772773</v>
      </c>
      <c r="P10" s="98">
        <v>426.18380309154423</v>
      </c>
      <c r="Q10" s="98">
        <v>421.75501365457581</v>
      </c>
      <c r="R10" s="98">
        <v>409.26428648775618</v>
      </c>
      <c r="S10" s="98">
        <v>457.91713886437094</v>
      </c>
      <c r="T10" s="98">
        <v>427.6249028174451</v>
      </c>
      <c r="U10" s="98">
        <v>464.24398307358354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285.17189764604376</v>
      </c>
      <c r="D11" s="98">
        <v>285.48736233397284</v>
      </c>
      <c r="E11" s="98">
        <v>271.97039994812269</v>
      </c>
      <c r="F11" s="98">
        <v>273.34298557959568</v>
      </c>
      <c r="G11" s="98">
        <v>286.37446990905113</v>
      </c>
      <c r="H11" s="98">
        <v>278.04547362450433</v>
      </c>
      <c r="I11" s="98">
        <v>282.33718881526022</v>
      </c>
      <c r="J11" s="98">
        <v>283.92376563974733</v>
      </c>
      <c r="K11" s="98">
        <v>277.02994116413174</v>
      </c>
      <c r="L11" s="98">
        <v>286.43361422957605</v>
      </c>
      <c r="M11" s="98">
        <v>286.87644208981044</v>
      </c>
      <c r="N11" s="98">
        <v>278.53274186825831</v>
      </c>
      <c r="O11" s="98">
        <v>279.45109408684959</v>
      </c>
      <c r="P11" s="98">
        <v>268.74294773262591</v>
      </c>
      <c r="Q11" s="98">
        <v>252.97214935428804</v>
      </c>
      <c r="R11" s="98">
        <v>257.07051807838093</v>
      </c>
      <c r="S11" s="98">
        <v>263.94735506618593</v>
      </c>
      <c r="T11" s="98">
        <v>261.04690253926941</v>
      </c>
      <c r="U11" s="98">
        <v>245.66898575518567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26.127282206321251</v>
      </c>
      <c r="E12" s="98">
        <v>16.058688377450174</v>
      </c>
      <c r="F12" s="98">
        <v>21.458944596058071</v>
      </c>
      <c r="G12" s="98">
        <v>22.501622159618616</v>
      </c>
      <c r="H12" s="98">
        <v>28.990624046359212</v>
      </c>
      <c r="I12" s="98">
        <v>25.248081538875645</v>
      </c>
      <c r="J12" s="98">
        <v>24.206353882611541</v>
      </c>
      <c r="K12" s="98">
        <v>22.622175798554252</v>
      </c>
      <c r="L12" s="98">
        <v>22.667972659583718</v>
      </c>
      <c r="M12" s="98">
        <v>0</v>
      </c>
      <c r="N12" s="98">
        <v>22.339606721587426</v>
      </c>
      <c r="O12" s="98">
        <v>15.778946671490338</v>
      </c>
      <c r="P12" s="98">
        <v>26.45957539922188</v>
      </c>
      <c r="Q12" s="98">
        <v>8.6307267709686286</v>
      </c>
      <c r="R12" s="98">
        <v>11.685211698595749</v>
      </c>
      <c r="S12" s="98">
        <v>18.428734205245476</v>
      </c>
      <c r="T12" s="98">
        <v>20.253281083390391</v>
      </c>
      <c r="U12" s="98">
        <v>22.938143155162305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26.127282206321251</v>
      </c>
      <c r="E13" s="101">
        <v>16.058688377450174</v>
      </c>
      <c r="F13" s="101">
        <v>21.458944596058071</v>
      </c>
      <c r="G13" s="101">
        <v>22.501622159618616</v>
      </c>
      <c r="H13" s="101">
        <v>28.990624046359212</v>
      </c>
      <c r="I13" s="101">
        <v>25.248081538875645</v>
      </c>
      <c r="J13" s="101">
        <v>24.206353882611541</v>
      </c>
      <c r="K13" s="101">
        <v>22.622175798554252</v>
      </c>
      <c r="L13" s="101">
        <v>22.667972659583718</v>
      </c>
      <c r="M13" s="101">
        <v>0</v>
      </c>
      <c r="N13" s="101">
        <v>22.339606721587426</v>
      </c>
      <c r="O13" s="101">
        <v>15.778946671490338</v>
      </c>
      <c r="P13" s="101">
        <v>26.45957539922188</v>
      </c>
      <c r="Q13" s="101">
        <v>8.6307267709686286</v>
      </c>
      <c r="R13" s="101">
        <v>11.685211698595749</v>
      </c>
      <c r="S13" s="101">
        <v>18.428734205245476</v>
      </c>
      <c r="T13" s="101">
        <v>20.253281083390391</v>
      </c>
      <c r="U13" s="101">
        <v>22.938143155162305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50.951307595355175</v>
      </c>
      <c r="D19" s="122">
        <v>86.921267746890024</v>
      </c>
      <c r="E19" s="122">
        <v>103.34312618354159</v>
      </c>
      <c r="F19" s="122">
        <v>93.106514748799938</v>
      </c>
      <c r="G19" s="122">
        <v>98.361933643004008</v>
      </c>
      <c r="H19" s="122">
        <v>93.012217228911609</v>
      </c>
      <c r="I19" s="122">
        <v>121.9495913465084</v>
      </c>
      <c r="J19" s="122">
        <v>134.45545168794135</v>
      </c>
      <c r="K19" s="122">
        <v>156.1129045571617</v>
      </c>
      <c r="L19" s="122">
        <v>225.36681420543141</v>
      </c>
      <c r="M19" s="122">
        <v>221.43831680271214</v>
      </c>
      <c r="N19" s="122">
        <v>146.64707476003258</v>
      </c>
      <c r="O19" s="122">
        <v>134.61297718867417</v>
      </c>
      <c r="P19" s="122">
        <v>66.890725555956365</v>
      </c>
      <c r="Q19" s="122">
        <v>72.615001100898127</v>
      </c>
      <c r="R19" s="122">
        <v>69.705107302670086</v>
      </c>
      <c r="S19" s="122">
        <v>83.522004772729431</v>
      </c>
      <c r="T19" s="122">
        <v>93.034372740128632</v>
      </c>
      <c r="U19" s="122">
        <v>121.52308247346153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252.38956822292724</v>
      </c>
      <c r="D20" s="98">
        <v>260.46811931692758</v>
      </c>
      <c r="E20" s="98">
        <v>261.24566501550754</v>
      </c>
      <c r="F20" s="98">
        <v>270.71330059215381</v>
      </c>
      <c r="G20" s="98">
        <v>281.42450067178623</v>
      </c>
      <c r="H20" s="98">
        <v>296.72320027513643</v>
      </c>
      <c r="I20" s="98">
        <v>303.53118604104651</v>
      </c>
      <c r="J20" s="98">
        <v>308.1983929089613</v>
      </c>
      <c r="K20" s="98">
        <v>303.02353471940916</v>
      </c>
      <c r="L20" s="98">
        <v>299.21114738902895</v>
      </c>
      <c r="M20" s="98">
        <v>302.99027077029382</v>
      </c>
      <c r="N20" s="98">
        <v>279.94153657500732</v>
      </c>
      <c r="O20" s="98">
        <v>252.93461209161936</v>
      </c>
      <c r="P20" s="98">
        <v>267.78359047022326</v>
      </c>
      <c r="Q20" s="98">
        <v>277.67817079580135</v>
      </c>
      <c r="R20" s="98">
        <v>272.32369286216056</v>
      </c>
      <c r="S20" s="98">
        <v>307.37728029102487</v>
      </c>
      <c r="T20" s="98">
        <v>307.95550835328373</v>
      </c>
      <c r="U20" s="98">
        <v>323.18161586559228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161.74573180114484</v>
      </c>
      <c r="D21" s="98">
        <v>166.72625820230232</v>
      </c>
      <c r="E21" s="98">
        <v>169.93776058277786</v>
      </c>
      <c r="F21" s="98">
        <v>174.47001759995993</v>
      </c>
      <c r="G21" s="98">
        <v>181.13947411048807</v>
      </c>
      <c r="H21" s="98">
        <v>187.94154265411743</v>
      </c>
      <c r="I21" s="98">
        <v>195.15112416751339</v>
      </c>
      <c r="J21" s="98">
        <v>196.95965215270186</v>
      </c>
      <c r="K21" s="98">
        <v>192.64736970978382</v>
      </c>
      <c r="L21" s="98">
        <v>191.0127468684363</v>
      </c>
      <c r="M21" s="98">
        <v>181.58601248669996</v>
      </c>
      <c r="N21" s="98">
        <v>175.66759578399595</v>
      </c>
      <c r="O21" s="98">
        <v>171.2644952918304</v>
      </c>
      <c r="P21" s="98">
        <v>170.84227226965677</v>
      </c>
      <c r="Q21" s="98">
        <v>173.68050377526785</v>
      </c>
      <c r="R21" s="98">
        <v>178.05110643296891</v>
      </c>
      <c r="S21" s="98">
        <v>184.05879445460403</v>
      </c>
      <c r="T21" s="98">
        <v>194.22877384236523</v>
      </c>
      <c r="U21" s="98">
        <v>174.00039240208935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1457.596985988223</v>
      </c>
      <c r="E24" s="117">
        <f t="shared" si="7"/>
        <v>1557.3381719543852</v>
      </c>
      <c r="F24" s="117">
        <f t="shared" si="7"/>
        <v>1624.9706693071541</v>
      </c>
      <c r="G24" s="117">
        <f t="shared" si="7"/>
        <v>1614.1748242285289</v>
      </c>
      <c r="H24" s="117">
        <f t="shared" si="7"/>
        <v>1550.5879678248812</v>
      </c>
      <c r="I24" s="117">
        <f t="shared" si="7"/>
        <v>1549.5916232878658</v>
      </c>
      <c r="J24" s="117">
        <f t="shared" si="7"/>
        <v>1526.0885801995112</v>
      </c>
      <c r="K24" s="117">
        <f t="shared" si="7"/>
        <v>1485.6458131809638</v>
      </c>
      <c r="L24" s="117">
        <f t="shared" si="7"/>
        <v>1625.0988857221453</v>
      </c>
      <c r="M24" s="117">
        <f t="shared" si="7"/>
        <v>1414.6366790455841</v>
      </c>
      <c r="N24" s="117">
        <f t="shared" si="7"/>
        <v>1398.5923934476048</v>
      </c>
      <c r="O24" s="117">
        <f t="shared" si="7"/>
        <v>1268.0527839350957</v>
      </c>
      <c r="P24" s="117">
        <f t="shared" si="7"/>
        <v>0</v>
      </c>
      <c r="Q24" s="117">
        <f t="shared" si="7"/>
        <v>1042.6215864020348</v>
      </c>
      <c r="R24" s="117">
        <f t="shared" ref="R24:V24" si="8">R25+R28+R30+R39</f>
        <v>1129.7271218198782</v>
      </c>
      <c r="S24" s="117">
        <f t="shared" si="8"/>
        <v>934.0023318146981</v>
      </c>
      <c r="T24" s="117">
        <f t="shared" si="8"/>
        <v>1081.0809654645077</v>
      </c>
      <c r="U24" s="117">
        <f t="shared" si="8"/>
        <v>894.51216759284068</v>
      </c>
      <c r="V24" s="117">
        <f t="shared" si="8"/>
        <v>871.40532393366436</v>
      </c>
      <c r="W24" s="117">
        <f t="shared" ref="W24" si="9">W25+W28+W30+W39</f>
        <v>953.17733780029198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1208.5762489031265</v>
      </c>
      <c r="E25" s="122">
        <f t="shared" si="10"/>
        <v>1287.9243912495233</v>
      </c>
      <c r="F25" s="122">
        <f t="shared" si="10"/>
        <v>1385.8305090694425</v>
      </c>
      <c r="G25" s="122">
        <f t="shared" si="10"/>
        <v>1431.8035671278813</v>
      </c>
      <c r="H25" s="122">
        <f t="shared" si="10"/>
        <v>1364.2624339000115</v>
      </c>
      <c r="I25" s="122">
        <f t="shared" si="10"/>
        <v>1395.9626193371491</v>
      </c>
      <c r="J25" s="122">
        <f t="shared" si="10"/>
        <v>1378.7490347604</v>
      </c>
      <c r="K25" s="122">
        <f t="shared" si="10"/>
        <v>1315.1854705868213</v>
      </c>
      <c r="L25" s="122">
        <f t="shared" si="10"/>
        <v>1428.1034404272611</v>
      </c>
      <c r="M25" s="122">
        <f t="shared" si="10"/>
        <v>1220.1150749510989</v>
      </c>
      <c r="N25" s="122">
        <f t="shared" si="10"/>
        <v>1227.0787316233418</v>
      </c>
      <c r="O25" s="122">
        <f t="shared" si="10"/>
        <v>1098.1991251011318</v>
      </c>
      <c r="P25" s="122">
        <f t="shared" si="10"/>
        <v>0</v>
      </c>
      <c r="Q25" s="122">
        <f t="shared" si="10"/>
        <v>895.11079931423114</v>
      </c>
      <c r="R25" s="122">
        <f t="shared" ref="R25:V25" si="11">SUM(R26:R27)</f>
        <v>961.79222829646312</v>
      </c>
      <c r="S25" s="122">
        <f t="shared" si="11"/>
        <v>770.20477286909033</v>
      </c>
      <c r="T25" s="122">
        <f t="shared" si="11"/>
        <v>939.43105480486929</v>
      </c>
      <c r="U25" s="122">
        <f t="shared" si="11"/>
        <v>787.06407464137601</v>
      </c>
      <c r="V25" s="122">
        <f t="shared" si="11"/>
        <v>767.22423010892282</v>
      </c>
      <c r="W25" s="122">
        <f t="shared" ref="W25" si="12">SUM(W26:W27)</f>
        <v>798.27845303991523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1208.5762489031265</v>
      </c>
      <c r="E26" s="98">
        <v>1287.9243912495233</v>
      </c>
      <c r="F26" s="98">
        <v>1385.8305090694425</v>
      </c>
      <c r="G26" s="98">
        <v>1431.8035671278813</v>
      </c>
      <c r="H26" s="98">
        <v>1364.2624339000115</v>
      </c>
      <c r="I26" s="98">
        <v>1395.9626193371491</v>
      </c>
      <c r="J26" s="98">
        <v>1378.7490347604</v>
      </c>
      <c r="K26" s="98">
        <v>1315.1854705868213</v>
      </c>
      <c r="L26" s="98">
        <v>1428.1034404272611</v>
      </c>
      <c r="M26" s="98">
        <v>1220.1150749510989</v>
      </c>
      <c r="N26" s="98">
        <v>1227.0787316233418</v>
      </c>
      <c r="O26" s="98">
        <v>1098.1991251011318</v>
      </c>
      <c r="P26" s="98">
        <v>0</v>
      </c>
      <c r="Q26" s="98">
        <v>895.11079931423114</v>
      </c>
      <c r="R26" s="98">
        <v>961.79222829646312</v>
      </c>
      <c r="S26" s="98">
        <v>770.20477286909033</v>
      </c>
      <c r="T26" s="98">
        <v>939.43105480486929</v>
      </c>
      <c r="U26" s="98">
        <v>787.06407464137601</v>
      </c>
      <c r="V26" s="98">
        <v>767.22423010892282</v>
      </c>
      <c r="W26" s="98">
        <v>798.27845303991523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200.98793647208564</v>
      </c>
      <c r="E30" s="122">
        <v>222.04155976022597</v>
      </c>
      <c r="F30" s="122">
        <v>191.05103879614134</v>
      </c>
      <c r="G30" s="122">
        <v>139.00468626708769</v>
      </c>
      <c r="H30" s="122">
        <v>147.5912068090002</v>
      </c>
      <c r="I30" s="122">
        <v>112.5420598999651</v>
      </c>
      <c r="J30" s="122">
        <v>106.61937617429241</v>
      </c>
      <c r="K30" s="122">
        <v>123.81830470439266</v>
      </c>
      <c r="L30" s="122">
        <v>146.48644942121484</v>
      </c>
      <c r="M30" s="122">
        <v>144.3472013411733</v>
      </c>
      <c r="N30" s="122">
        <v>128.59282490373062</v>
      </c>
      <c r="O30" s="122">
        <v>132.63070108733703</v>
      </c>
      <c r="P30" s="122">
        <v>0</v>
      </c>
      <c r="Q30" s="122">
        <v>114.88462679732753</v>
      </c>
      <c r="R30" s="122">
        <v>129.30990180786014</v>
      </c>
      <c r="S30" s="122">
        <v>122.39212108632827</v>
      </c>
      <c r="T30" s="122">
        <v>105.18272289277986</v>
      </c>
      <c r="U30" s="122">
        <v>80.252918983058748</v>
      </c>
      <c r="V30" s="122">
        <v>79.745256104716844</v>
      </c>
      <c r="W30" s="122">
        <v>119.00238507189512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285.4873623339729</v>
      </c>
      <c r="E31" s="98">
        <v>271.97039994812269</v>
      </c>
      <c r="F31" s="98">
        <v>273.34298557959568</v>
      </c>
      <c r="G31" s="98">
        <v>286.37446990905119</v>
      </c>
      <c r="H31" s="98">
        <v>278.04547362450427</v>
      </c>
      <c r="I31" s="98">
        <v>282.33718881526028</v>
      </c>
      <c r="J31" s="98">
        <v>283.92376563974733</v>
      </c>
      <c r="K31" s="98">
        <v>277.02994116413169</v>
      </c>
      <c r="L31" s="98">
        <v>286.43361422957611</v>
      </c>
      <c r="M31" s="98">
        <v>286.87644208981044</v>
      </c>
      <c r="N31" s="98">
        <v>278.53274186825831</v>
      </c>
      <c r="O31" s="98">
        <v>279.45109408684959</v>
      </c>
      <c r="P31" s="98">
        <v>0</v>
      </c>
      <c r="Q31" s="98">
        <v>252.97214935428804</v>
      </c>
      <c r="R31" s="98">
        <v>257.07051807838099</v>
      </c>
      <c r="S31" s="98">
        <v>263.94735506618593</v>
      </c>
      <c r="T31" s="98">
        <v>261.04690253926941</v>
      </c>
      <c r="U31" s="98">
        <v>245.6689857551857</v>
      </c>
      <c r="V31" s="98">
        <v>245.51972883595823</v>
      </c>
      <c r="W31" s="98">
        <v>266.05657786483061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26.127282206321251</v>
      </c>
      <c r="E32" s="98">
        <v>16.058688377450174</v>
      </c>
      <c r="F32" s="98">
        <v>21.458944596058075</v>
      </c>
      <c r="G32" s="98">
        <v>22.501622159618616</v>
      </c>
      <c r="H32" s="98">
        <v>28.990624046359205</v>
      </c>
      <c r="I32" s="98">
        <v>25.248081538875653</v>
      </c>
      <c r="J32" s="98">
        <v>24.206353882611545</v>
      </c>
      <c r="K32" s="98">
        <v>22.622175798554252</v>
      </c>
      <c r="L32" s="98">
        <v>22.667972659583718</v>
      </c>
      <c r="M32" s="98">
        <v>32.158506250403939</v>
      </c>
      <c r="N32" s="98">
        <v>22.339606721587426</v>
      </c>
      <c r="O32" s="98">
        <v>15.778946671490335</v>
      </c>
      <c r="P32" s="98">
        <v>0</v>
      </c>
      <c r="Q32" s="98">
        <v>8.6307267709686286</v>
      </c>
      <c r="R32" s="98">
        <v>11.685211698595749</v>
      </c>
      <c r="S32" s="98">
        <v>18.428734205245473</v>
      </c>
      <c r="T32" s="98">
        <v>20.253281083390387</v>
      </c>
      <c r="U32" s="98">
        <v>22.938143155162312</v>
      </c>
      <c r="V32" s="98">
        <v>19.019824771454513</v>
      </c>
      <c r="W32" s="98">
        <v>17.728793903911388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26.127282206321251</v>
      </c>
      <c r="E33" s="101">
        <v>16.058688377450174</v>
      </c>
      <c r="F33" s="101">
        <v>21.458944596058075</v>
      </c>
      <c r="G33" s="101">
        <v>22.501622159618616</v>
      </c>
      <c r="H33" s="101">
        <v>28.990624046359205</v>
      </c>
      <c r="I33" s="101">
        <v>25.248081538875653</v>
      </c>
      <c r="J33" s="101">
        <v>24.206353882611545</v>
      </c>
      <c r="K33" s="101">
        <v>22.622175798554252</v>
      </c>
      <c r="L33" s="101">
        <v>22.667972659583718</v>
      </c>
      <c r="M33" s="101">
        <v>32.158506250403939</v>
      </c>
      <c r="N33" s="101">
        <v>22.339606721587426</v>
      </c>
      <c r="O33" s="101">
        <v>15.778946671490335</v>
      </c>
      <c r="P33" s="101">
        <v>0</v>
      </c>
      <c r="Q33" s="101">
        <v>8.6307267709686286</v>
      </c>
      <c r="R33" s="101">
        <v>11.685211698595749</v>
      </c>
      <c r="S33" s="101">
        <v>18.428734205245473</v>
      </c>
      <c r="T33" s="101">
        <v>20.253281083390387</v>
      </c>
      <c r="U33" s="101">
        <v>22.938143155162312</v>
      </c>
      <c r="V33" s="101">
        <v>19.019824771454513</v>
      </c>
      <c r="W33" s="101">
        <v>17.728793903911388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48.032800613010785</v>
      </c>
      <c r="E39" s="122">
        <v>47.372220944635892</v>
      </c>
      <c r="F39" s="122">
        <v>48.089121441570413</v>
      </c>
      <c r="G39" s="122">
        <v>43.36657083356004</v>
      </c>
      <c r="H39" s="122">
        <v>38.734327115869583</v>
      </c>
      <c r="I39" s="122">
        <v>41.08694405075142</v>
      </c>
      <c r="J39" s="122">
        <v>40.720169264818551</v>
      </c>
      <c r="K39" s="122">
        <v>46.642037889749886</v>
      </c>
      <c r="L39" s="122">
        <v>50.508995873669072</v>
      </c>
      <c r="M39" s="122">
        <v>50.174402753311938</v>
      </c>
      <c r="N39" s="122">
        <v>42.920836920532267</v>
      </c>
      <c r="O39" s="122">
        <v>37.22295774662679</v>
      </c>
      <c r="P39" s="122">
        <v>0</v>
      </c>
      <c r="Q39" s="122">
        <v>32.62616029047615</v>
      </c>
      <c r="R39" s="122">
        <v>38.624991715554977</v>
      </c>
      <c r="S39" s="122">
        <v>41.405437859279424</v>
      </c>
      <c r="T39" s="122">
        <v>36.467187766858515</v>
      </c>
      <c r="U39" s="122">
        <v>27.195173968405975</v>
      </c>
      <c r="V39" s="122">
        <v>24.435837720024672</v>
      </c>
      <c r="W39" s="122">
        <v>35.896499688481668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166.72625820230235</v>
      </c>
      <c r="E40" s="98">
        <v>169.93776058277786</v>
      </c>
      <c r="F40" s="98">
        <v>174.4700175999599</v>
      </c>
      <c r="G40" s="98">
        <v>181.13947411048807</v>
      </c>
      <c r="H40" s="98">
        <v>187.94154265411743</v>
      </c>
      <c r="I40" s="98">
        <v>195.15112416751344</v>
      </c>
      <c r="J40" s="98">
        <v>196.95965215270189</v>
      </c>
      <c r="K40" s="98">
        <v>192.64736970978379</v>
      </c>
      <c r="L40" s="98">
        <v>191.0127468684363</v>
      </c>
      <c r="M40" s="98">
        <v>181.5860124866999</v>
      </c>
      <c r="N40" s="98">
        <v>175.66759578399595</v>
      </c>
      <c r="O40" s="98">
        <v>171.26449529183046</v>
      </c>
      <c r="P40" s="98">
        <v>0</v>
      </c>
      <c r="Q40" s="98">
        <v>173.68050377526782</v>
      </c>
      <c r="R40" s="98">
        <v>178.05110643296891</v>
      </c>
      <c r="S40" s="98">
        <v>184.058794454604</v>
      </c>
      <c r="T40" s="98">
        <v>194.22877384236523</v>
      </c>
      <c r="U40" s="98">
        <v>174.00039240208935</v>
      </c>
      <c r="V40" s="98">
        <v>173.42142117071302</v>
      </c>
      <c r="W40" s="98">
        <v>184.78813690229615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1511.2696897204539</v>
      </c>
      <c r="D43" s="117">
        <f t="shared" si="14"/>
        <v>1511.1660589712801</v>
      </c>
      <c r="E43" s="117">
        <f t="shared" si="14"/>
        <v>1680.2834761410265</v>
      </c>
      <c r="F43" s="117">
        <f t="shared" si="14"/>
        <v>1855.9401584250143</v>
      </c>
      <c r="G43" s="117">
        <f t="shared" si="14"/>
        <v>1870.1894306625456</v>
      </c>
      <c r="H43" s="117">
        <f t="shared" si="14"/>
        <v>1719.5480614059725</v>
      </c>
      <c r="I43" s="117">
        <f t="shared" si="14"/>
        <v>1798.2188021393636</v>
      </c>
      <c r="J43" s="117">
        <f t="shared" si="14"/>
        <v>1817.1342852283838</v>
      </c>
      <c r="K43" s="117">
        <f t="shared" si="14"/>
        <v>1750.3062566205761</v>
      </c>
      <c r="L43" s="117">
        <f t="shared" si="14"/>
        <v>1872.0997374776282</v>
      </c>
      <c r="M43" s="117">
        <f t="shared" si="14"/>
        <v>1663.2669709793174</v>
      </c>
      <c r="N43" s="117">
        <f t="shared" si="14"/>
        <v>1538.2208782649334</v>
      </c>
      <c r="O43" s="117">
        <f t="shared" si="14"/>
        <v>1463.6316549295896</v>
      </c>
      <c r="P43" s="117">
        <f t="shared" si="14"/>
        <v>1228.9680109393971</v>
      </c>
      <c r="Q43" s="117">
        <f t="shared" si="14"/>
        <v>1292.3153195984705</v>
      </c>
      <c r="R43" s="117">
        <f t="shared" ref="R43:V43" si="15">R44+R47+R49+R58</f>
        <v>1088.6418343269836</v>
      </c>
      <c r="S43" s="117">
        <f t="shared" si="15"/>
        <v>1097.1691706700715</v>
      </c>
      <c r="T43" s="117">
        <f t="shared" si="15"/>
        <v>1160.0399724799324</v>
      </c>
      <c r="U43" s="117">
        <f t="shared" si="15"/>
        <v>1009.504098390869</v>
      </c>
      <c r="V43" s="117">
        <f t="shared" si="15"/>
        <v>1059.9884717519562</v>
      </c>
      <c r="W43" s="117">
        <f t="shared" ref="W43" si="16">W44+W47+W49+W58</f>
        <v>999.97331617937073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1468.8959306367844</v>
      </c>
      <c r="D44" s="122">
        <f t="shared" si="17"/>
        <v>1450.4191649746294</v>
      </c>
      <c r="E44" s="122">
        <f t="shared" si="17"/>
        <v>1614.9137485961326</v>
      </c>
      <c r="F44" s="122">
        <f t="shared" si="17"/>
        <v>1788.0539235985486</v>
      </c>
      <c r="G44" s="122">
        <f t="shared" si="17"/>
        <v>1808.0208756323455</v>
      </c>
      <c r="H44" s="122">
        <f t="shared" si="17"/>
        <v>1668.3307007611809</v>
      </c>
      <c r="I44" s="122">
        <f t="shared" si="17"/>
        <v>1692.0656823922102</v>
      </c>
      <c r="J44" s="122">
        <f t="shared" si="17"/>
        <v>1656.7745131896775</v>
      </c>
      <c r="K44" s="122">
        <f t="shared" si="17"/>
        <v>1636.4796257366049</v>
      </c>
      <c r="L44" s="122">
        <f t="shared" si="17"/>
        <v>1756.0405837684905</v>
      </c>
      <c r="M44" s="122">
        <f t="shared" si="17"/>
        <v>1529.9170908336168</v>
      </c>
      <c r="N44" s="122">
        <f t="shared" si="17"/>
        <v>1398.2931089030412</v>
      </c>
      <c r="O44" s="122">
        <f t="shared" si="17"/>
        <v>1324.719234151115</v>
      </c>
      <c r="P44" s="122">
        <f t="shared" si="17"/>
        <v>1168.9348702140446</v>
      </c>
      <c r="Q44" s="122">
        <f t="shared" si="17"/>
        <v>1247.8995419746047</v>
      </c>
      <c r="R44" s="122">
        <f t="shared" ref="R44:V44" si="18">SUM(R45:R46)</f>
        <v>1029.9415019760877</v>
      </c>
      <c r="S44" s="122">
        <f t="shared" si="18"/>
        <v>1009.5574700132762</v>
      </c>
      <c r="T44" s="122">
        <f t="shared" si="18"/>
        <v>1085.6302078190824</v>
      </c>
      <c r="U44" s="122">
        <f t="shared" si="18"/>
        <v>951.40115476599453</v>
      </c>
      <c r="V44" s="122">
        <f t="shared" si="18"/>
        <v>1001.3243512992304</v>
      </c>
      <c r="W44" s="122">
        <f t="shared" ref="W44" si="19">SUM(W45:W46)</f>
        <v>941.19992312606757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1468.8959306367844</v>
      </c>
      <c r="D45" s="98">
        <v>1450.4191649746294</v>
      </c>
      <c r="E45" s="98">
        <v>1614.9137485961326</v>
      </c>
      <c r="F45" s="98">
        <v>1788.0539235985486</v>
      </c>
      <c r="G45" s="98">
        <v>1808.0208756323455</v>
      </c>
      <c r="H45" s="98">
        <v>1668.3307007611809</v>
      </c>
      <c r="I45" s="98">
        <v>1692.0656823922102</v>
      </c>
      <c r="J45" s="98">
        <v>1656.7745131896775</v>
      </c>
      <c r="K45" s="98">
        <v>1636.4796257366049</v>
      </c>
      <c r="L45" s="98">
        <v>1756.0405837684905</v>
      </c>
      <c r="M45" s="98">
        <v>1529.9170908336168</v>
      </c>
      <c r="N45" s="98">
        <v>1398.2931089030412</v>
      </c>
      <c r="O45" s="98">
        <v>1324.719234151115</v>
      </c>
      <c r="P45" s="98">
        <v>1168.9348702140446</v>
      </c>
      <c r="Q45" s="98">
        <v>1247.8995419746047</v>
      </c>
      <c r="R45" s="98">
        <v>1029.9415019760877</v>
      </c>
      <c r="S45" s="98">
        <v>1009.5574700132762</v>
      </c>
      <c r="T45" s="98">
        <v>1085.6302078190824</v>
      </c>
      <c r="U45" s="98">
        <v>951.40115476599453</v>
      </c>
      <c r="V45" s="98">
        <v>1001.3243512992304</v>
      </c>
      <c r="W45" s="98">
        <v>941.19992312606757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7.3475950954998552</v>
      </c>
      <c r="D49" s="122">
        <v>12.717323103822689</v>
      </c>
      <c r="E49" s="122">
        <v>18.000062137929671</v>
      </c>
      <c r="F49" s="122">
        <v>19.796001128047426</v>
      </c>
      <c r="G49" s="122">
        <v>18.803369552633498</v>
      </c>
      <c r="H49" s="122">
        <v>12.48936433295715</v>
      </c>
      <c r="I49" s="122">
        <v>65.063734695324086</v>
      </c>
      <c r="J49" s="122">
        <v>119.63926271889795</v>
      </c>
      <c r="K49" s="122">
        <v>67.187454793827115</v>
      </c>
      <c r="L49" s="122">
        <v>65.552872025158564</v>
      </c>
      <c r="M49" s="122">
        <v>83.177771634262157</v>
      </c>
      <c r="N49" s="122">
        <v>97.00874516421753</v>
      </c>
      <c r="O49" s="122">
        <v>101.69007872048802</v>
      </c>
      <c r="P49" s="122">
        <v>21.810375030151448</v>
      </c>
      <c r="Q49" s="122">
        <v>11.784424393601348</v>
      </c>
      <c r="R49" s="122">
        <v>20.079614747728307</v>
      </c>
      <c r="S49" s="122">
        <v>46.201697278180369</v>
      </c>
      <c r="T49" s="122">
        <v>37.942977109390334</v>
      </c>
      <c r="U49" s="122">
        <v>30.907468843264461</v>
      </c>
      <c r="V49" s="122">
        <v>34.22765735108127</v>
      </c>
      <c r="W49" s="122">
        <v>22.874161048285284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379.30977381708442</v>
      </c>
      <c r="D50" s="98">
        <v>364.19913133110958</v>
      </c>
      <c r="E50" s="98">
        <v>357.26785535789213</v>
      </c>
      <c r="F50" s="98">
        <v>357.66594334008818</v>
      </c>
      <c r="G50" s="98">
        <v>366.62014097293974</v>
      </c>
      <c r="H50" s="98">
        <v>362.27918154629651</v>
      </c>
      <c r="I50" s="98">
        <v>365.8466864049139</v>
      </c>
      <c r="J50" s="98">
        <v>378.39762788031169</v>
      </c>
      <c r="K50" s="98">
        <v>361.99982875516986</v>
      </c>
      <c r="L50" s="98">
        <v>365.2665856009005</v>
      </c>
      <c r="M50" s="98">
        <v>362.37063708733831</v>
      </c>
      <c r="N50" s="98">
        <v>334.25751756670394</v>
      </c>
      <c r="O50" s="98">
        <v>355.45523995102246</v>
      </c>
      <c r="P50" s="98">
        <v>343.16773738630849</v>
      </c>
      <c r="Q50" s="98">
        <v>381.64816153755754</v>
      </c>
      <c r="R50" s="98">
        <v>320.36582004581805</v>
      </c>
      <c r="S50" s="98">
        <v>307.52204170143011</v>
      </c>
      <c r="T50" s="98">
        <v>315.05273026292969</v>
      </c>
      <c r="U50" s="98">
        <v>293.18640978388714</v>
      </c>
      <c r="V50" s="98">
        <v>315.75045620990284</v>
      </c>
      <c r="W50" s="98">
        <v>310.91892746565554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21.117337623313645</v>
      </c>
      <c r="F51" s="98">
        <v>28.092741250125755</v>
      </c>
      <c r="G51" s="98">
        <v>28.751728373250092</v>
      </c>
      <c r="H51" s="98">
        <v>37.787048409130016</v>
      </c>
      <c r="I51" s="98">
        <v>32.718368523917867</v>
      </c>
      <c r="J51" s="98">
        <v>32.523439356426032</v>
      </c>
      <c r="K51" s="98">
        <v>29.709210898844837</v>
      </c>
      <c r="L51" s="98">
        <v>28.833013223243707</v>
      </c>
      <c r="M51" s="98">
        <v>0</v>
      </c>
      <c r="N51" s="98">
        <v>26.443297023862389</v>
      </c>
      <c r="O51" s="98">
        <v>20.127307970180269</v>
      </c>
      <c r="P51" s="98">
        <v>34.016875813552389</v>
      </c>
      <c r="Q51" s="98">
        <v>16.651371357998745</v>
      </c>
      <c r="R51" s="98">
        <v>0</v>
      </c>
      <c r="S51" s="98">
        <v>20.915756727934458</v>
      </c>
      <c r="T51" s="98">
        <v>24.406974311887993</v>
      </c>
      <c r="U51" s="98">
        <v>27.15050972876066</v>
      </c>
      <c r="V51" s="98">
        <v>25.205014196985022</v>
      </c>
      <c r="W51" s="98">
        <v>20.352891798370162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21.117337623313645</v>
      </c>
      <c r="F52" s="101">
        <v>28.092741250125755</v>
      </c>
      <c r="G52" s="101">
        <v>28.751728373250092</v>
      </c>
      <c r="H52" s="101">
        <v>37.787048409130016</v>
      </c>
      <c r="I52" s="101">
        <v>32.718368523917867</v>
      </c>
      <c r="J52" s="101">
        <v>32.523439356426032</v>
      </c>
      <c r="K52" s="101">
        <v>29.709210898844837</v>
      </c>
      <c r="L52" s="101">
        <v>28.833013223243707</v>
      </c>
      <c r="M52" s="101">
        <v>0</v>
      </c>
      <c r="N52" s="101">
        <v>26.443297023862389</v>
      </c>
      <c r="O52" s="101">
        <v>20.127307970180269</v>
      </c>
      <c r="P52" s="101">
        <v>34.016875813552389</v>
      </c>
      <c r="Q52" s="101">
        <v>16.651371357998745</v>
      </c>
      <c r="R52" s="101">
        <v>0</v>
      </c>
      <c r="S52" s="101">
        <v>20.915756727934458</v>
      </c>
      <c r="T52" s="101">
        <v>24.406974311887993</v>
      </c>
      <c r="U52" s="101">
        <v>27.15050972876066</v>
      </c>
      <c r="V52" s="101">
        <v>25.205014196985022</v>
      </c>
      <c r="W52" s="101">
        <v>20.352891798370162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35.026163988169543</v>
      </c>
      <c r="D58" s="122">
        <v>48.029570892827813</v>
      </c>
      <c r="E58" s="122">
        <v>47.369665406964302</v>
      </c>
      <c r="F58" s="122">
        <v>48.090233698418231</v>
      </c>
      <c r="G58" s="122">
        <v>43.365185477566726</v>
      </c>
      <c r="H58" s="122">
        <v>38.727996311834467</v>
      </c>
      <c r="I58" s="122">
        <v>41.089385051829446</v>
      </c>
      <c r="J58" s="122">
        <v>40.720509319808365</v>
      </c>
      <c r="K58" s="122">
        <v>46.639176090144076</v>
      </c>
      <c r="L58" s="122">
        <v>50.506281683979154</v>
      </c>
      <c r="M58" s="122">
        <v>50.172108511438445</v>
      </c>
      <c r="N58" s="122">
        <v>42.919024197674673</v>
      </c>
      <c r="O58" s="122">
        <v>37.222342057986708</v>
      </c>
      <c r="P58" s="122">
        <v>38.222765695201154</v>
      </c>
      <c r="Q58" s="122">
        <v>32.631353230264402</v>
      </c>
      <c r="R58" s="122">
        <v>38.62071760316762</v>
      </c>
      <c r="S58" s="122">
        <v>41.410003378614888</v>
      </c>
      <c r="T58" s="122">
        <v>36.466787551459603</v>
      </c>
      <c r="U58" s="122">
        <v>27.19547478160991</v>
      </c>
      <c r="V58" s="122">
        <v>24.436463101644456</v>
      </c>
      <c r="W58" s="122">
        <v>35.899232005017893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161.74573180114479</v>
      </c>
      <c r="D59" s="98">
        <v>166.72625820230235</v>
      </c>
      <c r="E59" s="98">
        <v>169.93776058277788</v>
      </c>
      <c r="F59" s="98">
        <v>174.47001759995993</v>
      </c>
      <c r="G59" s="98">
        <v>181.13947411048804</v>
      </c>
      <c r="H59" s="98">
        <v>187.9415426541174</v>
      </c>
      <c r="I59" s="98">
        <v>195.15112416751336</v>
      </c>
      <c r="J59" s="98">
        <v>196.95965215270189</v>
      </c>
      <c r="K59" s="98">
        <v>192.64736970978382</v>
      </c>
      <c r="L59" s="98">
        <v>191.0127468684363</v>
      </c>
      <c r="M59" s="98">
        <v>181.58601248669993</v>
      </c>
      <c r="N59" s="98">
        <v>175.66759578399595</v>
      </c>
      <c r="O59" s="98">
        <v>171.26449529183043</v>
      </c>
      <c r="P59" s="98">
        <v>170.84227226965675</v>
      </c>
      <c r="Q59" s="98">
        <v>173.68050377526779</v>
      </c>
      <c r="R59" s="98">
        <v>178.05110643296888</v>
      </c>
      <c r="S59" s="98">
        <v>184.05879445460403</v>
      </c>
      <c r="T59" s="98">
        <v>194.2287738423652</v>
      </c>
      <c r="U59" s="98">
        <v>174.00039240208935</v>
      </c>
      <c r="V59" s="98">
        <v>173.42142117071302</v>
      </c>
      <c r="W59" s="98">
        <v>184.78813690229615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1277.196113607373</v>
      </c>
      <c r="D62" s="117">
        <f t="shared" si="21"/>
        <v>1352.5469988582411</v>
      </c>
      <c r="E62" s="117">
        <f t="shared" si="21"/>
        <v>1406.6579627612473</v>
      </c>
      <c r="F62" s="117">
        <f t="shared" si="21"/>
        <v>1375.9618690298798</v>
      </c>
      <c r="G62" s="117">
        <f t="shared" si="21"/>
        <v>1436.4402589169945</v>
      </c>
      <c r="H62" s="117">
        <f t="shared" si="21"/>
        <v>1479.6790982815835</v>
      </c>
      <c r="I62" s="117">
        <f t="shared" si="21"/>
        <v>1501.806581481073</v>
      </c>
      <c r="J62" s="117">
        <f t="shared" si="21"/>
        <v>1309.2414898798088</v>
      </c>
      <c r="K62" s="117">
        <f t="shared" si="21"/>
        <v>1353.1502429405989</v>
      </c>
      <c r="L62" s="117">
        <f t="shared" si="21"/>
        <v>1441.850023853827</v>
      </c>
      <c r="M62" s="117">
        <f t="shared" si="21"/>
        <v>1183.504705891404</v>
      </c>
      <c r="N62" s="117">
        <f t="shared" si="21"/>
        <v>1302.5853740986765</v>
      </c>
      <c r="O62" s="117">
        <f t="shared" si="21"/>
        <v>1224.2129309714162</v>
      </c>
      <c r="P62" s="117">
        <f t="shared" si="21"/>
        <v>1078.8768991385164</v>
      </c>
      <c r="Q62" s="117">
        <f t="shared" si="21"/>
        <v>1165.7064496871919</v>
      </c>
      <c r="R62" s="117">
        <f t="shared" ref="R62:V62" si="22">R63+R66+R68+R77</f>
        <v>1056.257320398259</v>
      </c>
      <c r="S62" s="117">
        <f t="shared" si="22"/>
        <v>974.53142199300919</v>
      </c>
      <c r="T62" s="117">
        <f t="shared" si="22"/>
        <v>985.91678245462356</v>
      </c>
      <c r="U62" s="117">
        <f t="shared" si="22"/>
        <v>993.40433796909394</v>
      </c>
      <c r="V62" s="117">
        <f t="shared" si="22"/>
        <v>1007.906780965339</v>
      </c>
      <c r="W62" s="117">
        <f t="shared" ref="W62" si="23">W63+W66+W68+W77</f>
        <v>1057.0340191470052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935.58431664286195</v>
      </c>
      <c r="D63" s="122">
        <f t="shared" si="24"/>
        <v>985.21015393008895</v>
      </c>
      <c r="E63" s="122">
        <f t="shared" si="24"/>
        <v>1077.513048733299</v>
      </c>
      <c r="F63" s="122">
        <f t="shared" si="24"/>
        <v>1059.1783276273006</v>
      </c>
      <c r="G63" s="122">
        <f t="shared" si="24"/>
        <v>1084.5425326567074</v>
      </c>
      <c r="H63" s="122">
        <f t="shared" si="24"/>
        <v>1145.2856153046723</v>
      </c>
      <c r="I63" s="122">
        <f t="shared" si="24"/>
        <v>1127.5769792936958</v>
      </c>
      <c r="J63" s="122">
        <f t="shared" si="24"/>
        <v>1011.7187164166095</v>
      </c>
      <c r="K63" s="122">
        <f t="shared" si="24"/>
        <v>1013.5476761220807</v>
      </c>
      <c r="L63" s="122">
        <f t="shared" si="24"/>
        <v>1172.336339644223</v>
      </c>
      <c r="M63" s="122">
        <f t="shared" si="24"/>
        <v>925.24856158913417</v>
      </c>
      <c r="N63" s="122">
        <f t="shared" si="24"/>
        <v>942.71288246376014</v>
      </c>
      <c r="O63" s="122">
        <f t="shared" si="24"/>
        <v>861.53791219571349</v>
      </c>
      <c r="P63" s="122">
        <f t="shared" si="24"/>
        <v>784.10071738677618</v>
      </c>
      <c r="Q63" s="122">
        <f t="shared" si="24"/>
        <v>805.87335391101794</v>
      </c>
      <c r="R63" s="122">
        <f t="shared" ref="R63:V63" si="25">SUM(R64:R65)</f>
        <v>716.47593431738039</v>
      </c>
      <c r="S63" s="122">
        <f t="shared" si="25"/>
        <v>678.19323532126975</v>
      </c>
      <c r="T63" s="122">
        <f t="shared" si="25"/>
        <v>728.82923894914143</v>
      </c>
      <c r="U63" s="122">
        <f t="shared" si="25"/>
        <v>665.98079658143365</v>
      </c>
      <c r="V63" s="122">
        <f t="shared" si="25"/>
        <v>653.1188207729964</v>
      </c>
      <c r="W63" s="122">
        <f t="shared" ref="W63" si="26">SUM(W64:W65)</f>
        <v>664.70677164905305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935.58431664286195</v>
      </c>
      <c r="D64" s="98">
        <v>985.21015393008895</v>
      </c>
      <c r="E64" s="98">
        <v>1077.513048733299</v>
      </c>
      <c r="F64" s="98">
        <v>1059.1783276273006</v>
      </c>
      <c r="G64" s="98">
        <v>1084.5425326567074</v>
      </c>
      <c r="H64" s="98">
        <v>1145.2856153046723</v>
      </c>
      <c r="I64" s="98">
        <v>1127.5769792936958</v>
      </c>
      <c r="J64" s="98">
        <v>1011.7187164166095</v>
      </c>
      <c r="K64" s="98">
        <v>1013.5476761220807</v>
      </c>
      <c r="L64" s="98">
        <v>1172.336339644223</v>
      </c>
      <c r="M64" s="98">
        <v>925.24856158913417</v>
      </c>
      <c r="N64" s="98">
        <v>942.71288246376014</v>
      </c>
      <c r="O64" s="98">
        <v>861.53791219571349</v>
      </c>
      <c r="P64" s="98">
        <v>784.10071738677618</v>
      </c>
      <c r="Q64" s="98">
        <v>805.87335391101794</v>
      </c>
      <c r="R64" s="98">
        <v>716.47593431738039</v>
      </c>
      <c r="S64" s="98">
        <v>678.19323532126975</v>
      </c>
      <c r="T64" s="98">
        <v>728.82923894914143</v>
      </c>
      <c r="U64" s="98">
        <v>665.98079658143365</v>
      </c>
      <c r="V64" s="98">
        <v>653.1188207729964</v>
      </c>
      <c r="W64" s="98">
        <v>664.70677164905305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244.68498791527099</v>
      </c>
      <c r="D68" s="122">
        <v>250.57271342966573</v>
      </c>
      <c r="E68" s="122">
        <v>228.21156398663419</v>
      </c>
      <c r="F68" s="122">
        <v>224.77350690557441</v>
      </c>
      <c r="G68" s="122">
        <v>232.78601354847282</v>
      </c>
      <c r="H68" s="122">
        <v>223.81389395470478</v>
      </c>
      <c r="I68" s="122">
        <v>247.05319513694087</v>
      </c>
      <c r="J68" s="122">
        <v>193.09513002702465</v>
      </c>
      <c r="K68" s="122">
        <v>229.41617052367491</v>
      </c>
      <c r="L68" s="122">
        <v>183.97904301725853</v>
      </c>
      <c r="M68" s="122">
        <v>179.48934082653415</v>
      </c>
      <c r="N68" s="122">
        <v>244.08419077067413</v>
      </c>
      <c r="O68" s="122">
        <v>230.2022729363448</v>
      </c>
      <c r="P68" s="122">
        <v>209.47019550512067</v>
      </c>
      <c r="Q68" s="122">
        <v>223.22114053989611</v>
      </c>
      <c r="R68" s="122">
        <v>226.09254425445391</v>
      </c>
      <c r="S68" s="122">
        <v>206.74817724533517</v>
      </c>
      <c r="T68" s="122">
        <v>167.14417699094966</v>
      </c>
      <c r="U68" s="122">
        <v>218.36509498477332</v>
      </c>
      <c r="V68" s="122">
        <v>222.28628793162093</v>
      </c>
      <c r="W68" s="122">
        <v>238.60957894181649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256.65398880739298</v>
      </c>
      <c r="D69" s="98">
        <v>250.97583527603032</v>
      </c>
      <c r="E69" s="98">
        <v>252.06291410780236</v>
      </c>
      <c r="F69" s="98">
        <v>233.30952388413232</v>
      </c>
      <c r="G69" s="98">
        <v>233.11836992290296</v>
      </c>
      <c r="H69" s="98">
        <v>251.5699454524503</v>
      </c>
      <c r="I69" s="98">
        <v>251.03463124749149</v>
      </c>
      <c r="J69" s="98">
        <v>244.25686271985953</v>
      </c>
      <c r="K69" s="98">
        <v>235.6179377661775</v>
      </c>
      <c r="L69" s="98">
        <v>253.34583880113883</v>
      </c>
      <c r="M69" s="98">
        <v>235.1487112771739</v>
      </c>
      <c r="N69" s="98">
        <v>244.08419077067413</v>
      </c>
      <c r="O69" s="98">
        <v>232.36918430113519</v>
      </c>
      <c r="P69" s="98">
        <v>217.53910575102466</v>
      </c>
      <c r="Q69" s="98">
        <v>228.08133549307485</v>
      </c>
      <c r="R69" s="98">
        <v>241.17105857945606</v>
      </c>
      <c r="S69" s="98">
        <v>229.17950623482542</v>
      </c>
      <c r="T69" s="98">
        <v>228.23354949315888</v>
      </c>
      <c r="U69" s="98">
        <v>224.1507019267506</v>
      </c>
      <c r="V69" s="98">
        <v>223.93906202261115</v>
      </c>
      <c r="W69" s="98">
        <v>241.45523129507697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22.958774839840942</v>
      </c>
      <c r="E70" s="98">
        <v>15.021330459711113</v>
      </c>
      <c r="F70" s="98">
        <v>18.268469612872895</v>
      </c>
      <c r="G70" s="98">
        <v>18.181101525319061</v>
      </c>
      <c r="H70" s="98">
        <v>26.338382842330208</v>
      </c>
      <c r="I70" s="98">
        <v>22.601587981929118</v>
      </c>
      <c r="J70" s="98">
        <v>20.888710279608016</v>
      </c>
      <c r="K70" s="98">
        <v>19.292363245731696</v>
      </c>
      <c r="L70" s="98">
        <v>20.465500950149931</v>
      </c>
      <c r="M70" s="98">
        <v>0</v>
      </c>
      <c r="N70" s="98">
        <v>0</v>
      </c>
      <c r="O70" s="98">
        <v>13.007656409772933</v>
      </c>
      <c r="P70" s="98">
        <v>21.024683581092198</v>
      </c>
      <c r="Q70" s="98">
        <v>8.2217425961325254</v>
      </c>
      <c r="R70" s="98">
        <v>11.772303177550553</v>
      </c>
      <c r="S70" s="98">
        <v>15.84741623372677</v>
      </c>
      <c r="T70" s="98">
        <v>17.553926887331123</v>
      </c>
      <c r="U70" s="98">
        <v>21.035393541694418</v>
      </c>
      <c r="V70" s="98">
        <v>17.432686731932481</v>
      </c>
      <c r="W70" s="98">
        <v>16.165109067344005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22.958774839840942</v>
      </c>
      <c r="E71" s="101">
        <v>15.021330459711113</v>
      </c>
      <c r="F71" s="101">
        <v>18.268469612872895</v>
      </c>
      <c r="G71" s="101">
        <v>18.181101525319061</v>
      </c>
      <c r="H71" s="101">
        <v>26.338382842330208</v>
      </c>
      <c r="I71" s="101">
        <v>22.601587981929118</v>
      </c>
      <c r="J71" s="101">
        <v>20.888710279608016</v>
      </c>
      <c r="K71" s="101">
        <v>19.292363245731696</v>
      </c>
      <c r="L71" s="101">
        <v>20.465500950149931</v>
      </c>
      <c r="M71" s="101">
        <v>0</v>
      </c>
      <c r="N71" s="101">
        <v>0</v>
      </c>
      <c r="O71" s="101">
        <v>13.007656409772933</v>
      </c>
      <c r="P71" s="101">
        <v>21.024683581092198</v>
      </c>
      <c r="Q71" s="101">
        <v>8.2217425961325254</v>
      </c>
      <c r="R71" s="101">
        <v>11.772303177550553</v>
      </c>
      <c r="S71" s="101">
        <v>15.84741623372677</v>
      </c>
      <c r="T71" s="101">
        <v>17.553926887331123</v>
      </c>
      <c r="U71" s="101">
        <v>21.035393541694418</v>
      </c>
      <c r="V71" s="101">
        <v>17.432686731932481</v>
      </c>
      <c r="W71" s="101">
        <v>16.165109067344005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96.926809049240191</v>
      </c>
      <c r="D77" s="122">
        <v>116.76413149848642</v>
      </c>
      <c r="E77" s="122">
        <v>100.93335004131396</v>
      </c>
      <c r="F77" s="122">
        <v>92.010034497004895</v>
      </c>
      <c r="G77" s="122">
        <v>119.11171271181438</v>
      </c>
      <c r="H77" s="122">
        <v>110.57958902220631</v>
      </c>
      <c r="I77" s="122">
        <v>127.17640705043651</v>
      </c>
      <c r="J77" s="122">
        <v>104.42764343617451</v>
      </c>
      <c r="K77" s="122">
        <v>110.18639629484325</v>
      </c>
      <c r="L77" s="122">
        <v>85.534641192345305</v>
      </c>
      <c r="M77" s="122">
        <v>78.766803475735713</v>
      </c>
      <c r="N77" s="122">
        <v>115.78830086424226</v>
      </c>
      <c r="O77" s="122">
        <v>132.472745839358</v>
      </c>
      <c r="P77" s="122">
        <v>85.305986246619511</v>
      </c>
      <c r="Q77" s="122">
        <v>136.61195523627799</v>
      </c>
      <c r="R77" s="122">
        <v>113.68884182642469</v>
      </c>
      <c r="S77" s="122">
        <v>89.59000942640435</v>
      </c>
      <c r="T77" s="122">
        <v>89.943366514532485</v>
      </c>
      <c r="U77" s="122">
        <v>109.05844640288699</v>
      </c>
      <c r="V77" s="122">
        <v>132.50167226072168</v>
      </c>
      <c r="W77" s="122">
        <v>153.71766855613566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148.39863798872329</v>
      </c>
      <c r="D78" s="98">
        <v>149.31461045499569</v>
      </c>
      <c r="E78" s="98">
        <v>162.51374456413924</v>
      </c>
      <c r="F78" s="98">
        <v>148.82196508074136</v>
      </c>
      <c r="G78" s="98">
        <v>149.71508786683296</v>
      </c>
      <c r="H78" s="98">
        <v>184.53326007555339</v>
      </c>
      <c r="I78" s="98">
        <v>181.64943939846066</v>
      </c>
      <c r="J78" s="98">
        <v>176.54933722207699</v>
      </c>
      <c r="K78" s="98">
        <v>174.1217758034484</v>
      </c>
      <c r="L78" s="98">
        <v>180.62831622816208</v>
      </c>
      <c r="M78" s="98">
        <v>154.1001246037828</v>
      </c>
      <c r="N78" s="98">
        <v>163.3044485211629</v>
      </c>
      <c r="O78" s="98">
        <v>141.04908846137542</v>
      </c>
      <c r="P78" s="98">
        <v>144.19768716141459</v>
      </c>
      <c r="Q78" s="98">
        <v>155.81648561300136</v>
      </c>
      <c r="R78" s="98">
        <v>167.09759585250623</v>
      </c>
      <c r="S78" s="98">
        <v>160.25373625394604</v>
      </c>
      <c r="T78" s="98">
        <v>172.17365599281635</v>
      </c>
      <c r="U78" s="98">
        <v>158.06333969474807</v>
      </c>
      <c r="V78" s="98">
        <v>156.67490045115565</v>
      </c>
      <c r="W78" s="98">
        <v>166.14156112937209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199.56253186602825</v>
      </c>
      <c r="D81" s="117">
        <f t="shared" si="28"/>
        <v>246.30831018307936</v>
      </c>
      <c r="E81" s="117">
        <f t="shared" si="28"/>
        <v>266.48634428747215</v>
      </c>
      <c r="F81" s="117">
        <f t="shared" si="28"/>
        <v>236.27909145028937</v>
      </c>
      <c r="G81" s="117">
        <f t="shared" si="28"/>
        <v>179.63335232792377</v>
      </c>
      <c r="H81" s="117">
        <f t="shared" si="28"/>
        <v>182.99244375408605</v>
      </c>
      <c r="I81" s="117">
        <f t="shared" si="28"/>
        <v>150.29862282917844</v>
      </c>
      <c r="J81" s="117">
        <f t="shared" si="28"/>
        <v>136.74577593614697</v>
      </c>
      <c r="K81" s="117">
        <f t="shared" si="28"/>
        <v>161.31430016340283</v>
      </c>
      <c r="L81" s="117">
        <f t="shared" si="28"/>
        <v>185.27131629844939</v>
      </c>
      <c r="M81" s="117">
        <f t="shared" si="28"/>
        <v>187.51955163497752</v>
      </c>
      <c r="N81" s="117">
        <f t="shared" si="28"/>
        <v>166.46247574834649</v>
      </c>
      <c r="O81" s="117">
        <f t="shared" si="28"/>
        <v>165.31725230066007</v>
      </c>
      <c r="P81" s="117">
        <f t="shared" si="28"/>
        <v>187.72225264792769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106.88658622403219</v>
      </c>
      <c r="V81" s="117">
        <f t="shared" si="29"/>
        <v>102.83479740150003</v>
      </c>
      <c r="W81" s="117">
        <f t="shared" ref="W81" si="30">W82+W85+W87+W100</f>
        <v>151.87079398512819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165.06163899830298</v>
      </c>
      <c r="D87" s="122">
        <v>199.28661328273486</v>
      </c>
      <c r="E87" s="122">
        <v>220.20523558259015</v>
      </c>
      <c r="F87" s="122">
        <v>189.23773663402417</v>
      </c>
      <c r="G87" s="122">
        <v>137.34770915931242</v>
      </c>
      <c r="H87" s="122">
        <v>145.34588910706131</v>
      </c>
      <c r="I87" s="122">
        <v>109.97516771600763</v>
      </c>
      <c r="J87" s="122">
        <v>98.14168944829963</v>
      </c>
      <c r="K87" s="122">
        <v>116.74371686871334</v>
      </c>
      <c r="L87" s="122">
        <v>137.26672480565205</v>
      </c>
      <c r="M87" s="122">
        <v>138.92436837956683</v>
      </c>
      <c r="N87" s="122">
        <v>124.73446708153634</v>
      </c>
      <c r="O87" s="122">
        <v>128.91692740927436</v>
      </c>
      <c r="P87" s="122">
        <v>150.05647442950416</v>
      </c>
      <c r="Q87" s="122">
        <v>0</v>
      </c>
      <c r="R87" s="122">
        <v>0</v>
      </c>
      <c r="S87" s="122">
        <v>0</v>
      </c>
      <c r="T87" s="122">
        <v>0</v>
      </c>
      <c r="U87" s="122">
        <v>80.029846779667238</v>
      </c>
      <c r="V87" s="122">
        <v>79.020952847453941</v>
      </c>
      <c r="W87" s="122">
        <v>117.16092423572952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285.17189764604382</v>
      </c>
      <c r="D92" s="101">
        <v>285.48736233397284</v>
      </c>
      <c r="E92" s="101">
        <v>271.97039994812269</v>
      </c>
      <c r="F92" s="101">
        <v>273.34298557959562</v>
      </c>
      <c r="G92" s="101">
        <v>286.37446990905119</v>
      </c>
      <c r="H92" s="101">
        <v>278.04547362450438</v>
      </c>
      <c r="I92" s="101">
        <v>282.33718881526022</v>
      </c>
      <c r="J92" s="101">
        <v>283.92376563974733</v>
      </c>
      <c r="K92" s="101">
        <v>277.02994116413174</v>
      </c>
      <c r="L92" s="101">
        <v>286.43361422957611</v>
      </c>
      <c r="M92" s="101">
        <v>286.8764420898105</v>
      </c>
      <c r="N92" s="101">
        <v>278.53274186825831</v>
      </c>
      <c r="O92" s="101">
        <v>279.45109408684965</v>
      </c>
      <c r="P92" s="101">
        <v>268.74294773262596</v>
      </c>
      <c r="Q92" s="101">
        <v>0</v>
      </c>
      <c r="R92" s="101">
        <v>0</v>
      </c>
      <c r="S92" s="101">
        <v>0</v>
      </c>
      <c r="T92" s="101">
        <v>0</v>
      </c>
      <c r="U92" s="101">
        <v>245.66898575518573</v>
      </c>
      <c r="V92" s="101">
        <v>245.51972883595818</v>
      </c>
      <c r="W92" s="101">
        <v>266.05657786483056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26.127282206321254</v>
      </c>
      <c r="E93" s="104">
        <v>16.058688377450171</v>
      </c>
      <c r="F93" s="104">
        <v>21.458944596058075</v>
      </c>
      <c r="G93" s="104">
        <v>22.501622159618616</v>
      </c>
      <c r="H93" s="104">
        <v>28.990624046359208</v>
      </c>
      <c r="I93" s="104">
        <v>25.248081538875649</v>
      </c>
      <c r="J93" s="104">
        <v>24.206353882611552</v>
      </c>
      <c r="K93" s="104">
        <v>22.622175798554252</v>
      </c>
      <c r="L93" s="104">
        <v>22.667972659583718</v>
      </c>
      <c r="M93" s="104">
        <v>32.158506250403939</v>
      </c>
      <c r="N93" s="104">
        <v>22.339606721587426</v>
      </c>
      <c r="O93" s="104">
        <v>15.778946671490337</v>
      </c>
      <c r="P93" s="104">
        <v>26.459575399221876</v>
      </c>
      <c r="Q93" s="104">
        <v>0</v>
      </c>
      <c r="R93" s="104">
        <v>0</v>
      </c>
      <c r="S93" s="104">
        <v>0</v>
      </c>
      <c r="T93" s="104">
        <v>0</v>
      </c>
      <c r="U93" s="104">
        <v>22.938143155162308</v>
      </c>
      <c r="V93" s="104">
        <v>19.019824771454513</v>
      </c>
      <c r="W93" s="104">
        <v>17.728793903911392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26.127282206321254</v>
      </c>
      <c r="E94" s="98">
        <v>16.058688377450171</v>
      </c>
      <c r="F94" s="98">
        <v>21.458944596058075</v>
      </c>
      <c r="G94" s="98">
        <v>22.501622159618616</v>
      </c>
      <c r="H94" s="98">
        <v>28.990624046359208</v>
      </c>
      <c r="I94" s="98">
        <v>25.248081538875649</v>
      </c>
      <c r="J94" s="98">
        <v>24.206353882611552</v>
      </c>
      <c r="K94" s="98">
        <v>22.622175798554252</v>
      </c>
      <c r="L94" s="98">
        <v>22.667972659583718</v>
      </c>
      <c r="M94" s="98">
        <v>32.158506250403939</v>
      </c>
      <c r="N94" s="98">
        <v>22.339606721587426</v>
      </c>
      <c r="O94" s="98">
        <v>15.778946671490337</v>
      </c>
      <c r="P94" s="98">
        <v>26.459575399221876</v>
      </c>
      <c r="Q94" s="98">
        <v>0</v>
      </c>
      <c r="R94" s="98">
        <v>0</v>
      </c>
      <c r="S94" s="98">
        <v>0</v>
      </c>
      <c r="T94" s="98">
        <v>0</v>
      </c>
      <c r="U94" s="98">
        <v>22.938143155162308</v>
      </c>
      <c r="V94" s="98">
        <v>19.019824771454513</v>
      </c>
      <c r="W94" s="98">
        <v>17.728793903911392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34.50089286772527</v>
      </c>
      <c r="D100" s="122">
        <v>47.021696900344494</v>
      </c>
      <c r="E100" s="122">
        <v>46.28110870488198</v>
      </c>
      <c r="F100" s="122">
        <v>47.041354816265191</v>
      </c>
      <c r="G100" s="122">
        <v>42.285643168611351</v>
      </c>
      <c r="H100" s="122">
        <v>37.646554647024736</v>
      </c>
      <c r="I100" s="122">
        <v>40.323455113170802</v>
      </c>
      <c r="J100" s="122">
        <v>38.604086487847354</v>
      </c>
      <c r="K100" s="122">
        <v>44.570583294689506</v>
      </c>
      <c r="L100" s="122">
        <v>48.004591492797331</v>
      </c>
      <c r="M100" s="122">
        <v>48.595183255410689</v>
      </c>
      <c r="N100" s="122">
        <v>41.728008666810169</v>
      </c>
      <c r="O100" s="122">
        <v>36.400324891385722</v>
      </c>
      <c r="P100" s="122">
        <v>37.665778218423533</v>
      </c>
      <c r="Q100" s="122">
        <v>0</v>
      </c>
      <c r="R100" s="122">
        <v>0</v>
      </c>
      <c r="S100" s="122">
        <v>0</v>
      </c>
      <c r="T100" s="122">
        <v>0</v>
      </c>
      <c r="U100" s="122">
        <v>26.856739444364941</v>
      </c>
      <c r="V100" s="122">
        <v>23.813844554046078</v>
      </c>
      <c r="W100" s="122">
        <v>34.709869749398671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161.74573180114484</v>
      </c>
      <c r="D102" s="98">
        <v>166.72625820230232</v>
      </c>
      <c r="E102" s="98">
        <v>169.93776058277786</v>
      </c>
      <c r="F102" s="98">
        <v>174.47001759995996</v>
      </c>
      <c r="G102" s="98">
        <v>181.13947411048807</v>
      </c>
      <c r="H102" s="98">
        <v>187.94154265411743</v>
      </c>
      <c r="I102" s="98">
        <v>195.15112416751339</v>
      </c>
      <c r="J102" s="98">
        <v>196.95965215270186</v>
      </c>
      <c r="K102" s="98">
        <v>192.64736970978379</v>
      </c>
      <c r="L102" s="98">
        <v>191.01274686843627</v>
      </c>
      <c r="M102" s="98">
        <v>181.58601248669993</v>
      </c>
      <c r="N102" s="98">
        <v>175.66759578399595</v>
      </c>
      <c r="O102" s="98">
        <v>171.26449529183046</v>
      </c>
      <c r="P102" s="98">
        <v>170.84227226965677</v>
      </c>
      <c r="Q102" s="98">
        <v>0</v>
      </c>
      <c r="R102" s="98">
        <v>0</v>
      </c>
      <c r="S102" s="98">
        <v>0</v>
      </c>
      <c r="T102" s="98">
        <v>0</v>
      </c>
      <c r="U102" s="98">
        <v>174.00039240208937</v>
      </c>
      <c r="V102" s="98">
        <v>173.42142117071307</v>
      </c>
      <c r="W102" s="98">
        <v>184.78813690229615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53.915243933714947</v>
      </c>
      <c r="D105" s="117">
        <f t="shared" si="35"/>
        <v>55.575419400767437</v>
      </c>
      <c r="E105" s="117">
        <f t="shared" si="35"/>
        <v>42.484440145694471</v>
      </c>
      <c r="F105" s="117">
        <f t="shared" si="35"/>
        <v>43.617504399989976</v>
      </c>
      <c r="G105" s="117">
        <f t="shared" si="35"/>
        <v>36.22789482209761</v>
      </c>
      <c r="H105" s="117">
        <f t="shared" si="35"/>
        <v>26.848791807731061</v>
      </c>
      <c r="I105" s="117">
        <f t="shared" si="35"/>
        <v>39.030224833502686</v>
      </c>
      <c r="J105" s="117">
        <f t="shared" si="35"/>
        <v>39.39193043054037</v>
      </c>
      <c r="K105" s="117">
        <f t="shared" si="35"/>
        <v>48.16184242744594</v>
      </c>
      <c r="L105" s="117">
        <f t="shared" si="35"/>
        <v>54.575070533838939</v>
      </c>
      <c r="M105" s="117">
        <f t="shared" si="35"/>
        <v>49.523457950918164</v>
      </c>
      <c r="N105" s="117">
        <f t="shared" si="35"/>
        <v>47.909344304726169</v>
      </c>
      <c r="O105" s="117">
        <f t="shared" si="35"/>
        <v>34.25289905836609</v>
      </c>
      <c r="P105" s="117">
        <f t="shared" si="35"/>
        <v>28.473712044942797</v>
      </c>
      <c r="Q105" s="117">
        <f t="shared" si="35"/>
        <v>34.736100755053577</v>
      </c>
      <c r="R105" s="117">
        <f t="shared" ref="R105:V105" si="36">R106+R109+R111+R120</f>
        <v>29.675184405494818</v>
      </c>
      <c r="S105" s="117">
        <f t="shared" si="36"/>
        <v>61.352931484868002</v>
      </c>
      <c r="T105" s="117">
        <f t="shared" si="36"/>
        <v>0</v>
      </c>
      <c r="U105" s="117">
        <f t="shared" si="36"/>
        <v>43.500098100522344</v>
      </c>
      <c r="V105" s="117">
        <f t="shared" si="36"/>
        <v>28.903570195118846</v>
      </c>
      <c r="W105" s="117">
        <f t="shared" ref="W105" si="37">W106+W109+W111+W120</f>
        <v>30.798022817049361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53.915243933714947</v>
      </c>
      <c r="D120" s="122">
        <v>55.575419400767437</v>
      </c>
      <c r="E120" s="122">
        <v>42.484440145694471</v>
      </c>
      <c r="F120" s="122">
        <v>43.617504399989976</v>
      </c>
      <c r="G120" s="122">
        <v>36.22789482209761</v>
      </c>
      <c r="H120" s="122">
        <v>26.848791807731061</v>
      </c>
      <c r="I120" s="122">
        <v>39.030224833502686</v>
      </c>
      <c r="J120" s="122">
        <v>39.39193043054037</v>
      </c>
      <c r="K120" s="122">
        <v>48.16184242744594</v>
      </c>
      <c r="L120" s="122">
        <v>54.575070533838939</v>
      </c>
      <c r="M120" s="122">
        <v>49.523457950918164</v>
      </c>
      <c r="N120" s="122">
        <v>47.909344304726169</v>
      </c>
      <c r="O120" s="122">
        <v>34.25289905836609</v>
      </c>
      <c r="P120" s="122">
        <v>28.473712044942797</v>
      </c>
      <c r="Q120" s="122">
        <v>34.736100755053577</v>
      </c>
      <c r="R120" s="122">
        <v>29.675184405494818</v>
      </c>
      <c r="S120" s="122">
        <v>61.352931484868002</v>
      </c>
      <c r="T120" s="122">
        <v>0</v>
      </c>
      <c r="U120" s="122">
        <v>43.500098100522344</v>
      </c>
      <c r="V120" s="122">
        <v>28.903570195118846</v>
      </c>
      <c r="W120" s="122">
        <v>30.798022817049361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161.74573180114484</v>
      </c>
      <c r="D121" s="98">
        <v>166.72625820230232</v>
      </c>
      <c r="E121" s="98">
        <v>169.93776058277788</v>
      </c>
      <c r="F121" s="98">
        <v>174.4700175999599</v>
      </c>
      <c r="G121" s="98">
        <v>181.13947411048807</v>
      </c>
      <c r="H121" s="98">
        <v>187.94154265411743</v>
      </c>
      <c r="I121" s="98">
        <v>195.15112416751342</v>
      </c>
      <c r="J121" s="98">
        <v>196.95965215270186</v>
      </c>
      <c r="K121" s="98">
        <v>192.64736970978376</v>
      </c>
      <c r="L121" s="98">
        <v>191.0127468684363</v>
      </c>
      <c r="M121" s="98">
        <v>181.58601248669993</v>
      </c>
      <c r="N121" s="98">
        <v>175.66759578399595</v>
      </c>
      <c r="O121" s="98">
        <v>171.26449529183046</v>
      </c>
      <c r="P121" s="98">
        <v>170.84227226965677</v>
      </c>
      <c r="Q121" s="98">
        <v>173.68050377526788</v>
      </c>
      <c r="R121" s="98">
        <v>178.05110643296891</v>
      </c>
      <c r="S121" s="98">
        <v>184.058794454604</v>
      </c>
      <c r="T121" s="98">
        <v>0</v>
      </c>
      <c r="U121" s="98">
        <v>174.00039240208937</v>
      </c>
      <c r="V121" s="98">
        <v>173.42142117071307</v>
      </c>
      <c r="W121" s="98">
        <v>184.78813690229617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201.01716938895981</v>
      </c>
      <c r="D143" s="117">
        <f t="shared" si="49"/>
        <v>249.02206507202396</v>
      </c>
      <c r="E143" s="117">
        <f t="shared" si="49"/>
        <v>269.41837940046338</v>
      </c>
      <c r="F143" s="117">
        <f t="shared" si="49"/>
        <v>239.13734018210772</v>
      </c>
      <c r="G143" s="117">
        <f t="shared" si="49"/>
        <v>182.3718585801636</v>
      </c>
      <c r="H143" s="117">
        <f t="shared" si="49"/>
        <v>186.32100982246885</v>
      </c>
      <c r="I143" s="117">
        <f t="shared" si="49"/>
        <v>153.63371893338771</v>
      </c>
      <c r="J143" s="117">
        <f t="shared" si="49"/>
        <v>147.33493487468263</v>
      </c>
      <c r="K143" s="117">
        <f t="shared" si="49"/>
        <v>170.45060802472565</v>
      </c>
      <c r="L143" s="117">
        <f t="shared" si="49"/>
        <v>196.98973121125721</v>
      </c>
      <c r="M143" s="117">
        <f t="shared" si="49"/>
        <v>194.51844444531076</v>
      </c>
      <c r="N143" s="117">
        <f t="shared" si="49"/>
        <v>171.5187293678147</v>
      </c>
      <c r="O143" s="117">
        <f t="shared" si="49"/>
        <v>169.86326823053193</v>
      </c>
      <c r="P143" s="117">
        <f t="shared" si="49"/>
        <v>188.52198461537472</v>
      </c>
      <c r="Q143" s="117">
        <f t="shared" si="49"/>
        <v>147.52279926070409</v>
      </c>
      <c r="R143" s="117">
        <f t="shared" ref="R143:V143" si="50">R144+R146+R148+R157</f>
        <v>167.93097391261645</v>
      </c>
      <c r="S143" s="117">
        <f t="shared" si="50"/>
        <v>163.80268083096499</v>
      </c>
      <c r="T143" s="117">
        <f t="shared" si="50"/>
        <v>141.66085456951603</v>
      </c>
      <c r="U143" s="117">
        <f t="shared" si="50"/>
        <v>107.4400013265617</v>
      </c>
      <c r="V143" s="117">
        <f t="shared" si="50"/>
        <v>104.18032631195817</v>
      </c>
      <c r="W143" s="117">
        <f t="shared" ref="W143" si="51">W144+W146+W148+W157</f>
        <v>154.89309105678711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165.99516651727916</v>
      </c>
      <c r="D148" s="122">
        <v>200.99051238003008</v>
      </c>
      <c r="E148" s="122">
        <v>222.04862421008247</v>
      </c>
      <c r="F148" s="122">
        <v>191.04425284452313</v>
      </c>
      <c r="G148" s="122">
        <v>139.00107631839725</v>
      </c>
      <c r="H148" s="122">
        <v>147.58926246678391</v>
      </c>
      <c r="I148" s="122">
        <v>112.54150404547894</v>
      </c>
      <c r="J148" s="122">
        <v>106.61761279585868</v>
      </c>
      <c r="K148" s="122">
        <v>123.80936244782454</v>
      </c>
      <c r="L148" s="122">
        <v>146.48745498123921</v>
      </c>
      <c r="M148" s="122">
        <v>144.34900715018148</v>
      </c>
      <c r="N148" s="122">
        <v>128.60282952982203</v>
      </c>
      <c r="O148" s="122">
        <v>132.63780993904237</v>
      </c>
      <c r="P148" s="122">
        <v>150.29976440118975</v>
      </c>
      <c r="Q148" s="122">
        <v>114.89070124926441</v>
      </c>
      <c r="R148" s="122">
        <v>129.30870116658363</v>
      </c>
      <c r="S148" s="122">
        <v>122.39166538789571</v>
      </c>
      <c r="T148" s="122">
        <v>105.19065575179977</v>
      </c>
      <c r="U148" s="122">
        <v>80.24659717126103</v>
      </c>
      <c r="V148" s="122">
        <v>79.741856348150861</v>
      </c>
      <c r="W148" s="122">
        <v>118.99736014084499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285.17189764604382</v>
      </c>
      <c r="D149" s="98">
        <v>285.48736233397284</v>
      </c>
      <c r="E149" s="98">
        <v>271.97039994812269</v>
      </c>
      <c r="F149" s="98">
        <v>273.34298557959568</v>
      </c>
      <c r="G149" s="98">
        <v>286.37446990905119</v>
      </c>
      <c r="H149" s="98">
        <v>278.04547362450433</v>
      </c>
      <c r="I149" s="98">
        <v>282.33718881526028</v>
      </c>
      <c r="J149" s="98">
        <v>283.92376563974733</v>
      </c>
      <c r="K149" s="98">
        <v>277.02994116413174</v>
      </c>
      <c r="L149" s="98">
        <v>286.43361422957611</v>
      </c>
      <c r="M149" s="98">
        <v>286.87644208981038</v>
      </c>
      <c r="N149" s="98">
        <v>278.53274186825826</v>
      </c>
      <c r="O149" s="98">
        <v>279.45109408684959</v>
      </c>
      <c r="P149" s="98">
        <v>268.74294773262591</v>
      </c>
      <c r="Q149" s="98">
        <v>252.97214935428809</v>
      </c>
      <c r="R149" s="98">
        <v>257.07051807838099</v>
      </c>
      <c r="S149" s="98">
        <v>263.94735506618588</v>
      </c>
      <c r="T149" s="98">
        <v>261.04690253926935</v>
      </c>
      <c r="U149" s="98">
        <v>245.6689857551857</v>
      </c>
      <c r="V149" s="98">
        <v>245.5197288359582</v>
      </c>
      <c r="W149" s="98">
        <v>266.05657786483056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26.127282206321247</v>
      </c>
      <c r="E150" s="98">
        <v>16.058688377450174</v>
      </c>
      <c r="F150" s="98">
        <v>21.458944596058068</v>
      </c>
      <c r="G150" s="98">
        <v>22.501622159618616</v>
      </c>
      <c r="H150" s="98">
        <v>28.990624046359216</v>
      </c>
      <c r="I150" s="98">
        <v>25.248081538875645</v>
      </c>
      <c r="J150" s="98">
        <v>24.206353882611548</v>
      </c>
      <c r="K150" s="98">
        <v>22.622175798554252</v>
      </c>
      <c r="L150" s="98">
        <v>22.667972659583718</v>
      </c>
      <c r="M150" s="98">
        <v>0</v>
      </c>
      <c r="N150" s="98">
        <v>22.339606721587426</v>
      </c>
      <c r="O150" s="98">
        <v>15.778946671490337</v>
      </c>
      <c r="P150" s="98">
        <v>26.459575399221869</v>
      </c>
      <c r="Q150" s="98">
        <v>8.6307267709686304</v>
      </c>
      <c r="R150" s="98">
        <v>11.685211698595751</v>
      </c>
      <c r="S150" s="98">
        <v>18.428734205245476</v>
      </c>
      <c r="T150" s="98">
        <v>20.253281083390387</v>
      </c>
      <c r="U150" s="98">
        <v>22.938143155162308</v>
      </c>
      <c r="V150" s="98">
        <v>19.019824771454509</v>
      </c>
      <c r="W150" s="98">
        <v>17.728793903911392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26.127282206321247</v>
      </c>
      <c r="E151" s="101">
        <v>16.058688377450174</v>
      </c>
      <c r="F151" s="101">
        <v>21.458944596058068</v>
      </c>
      <c r="G151" s="101">
        <v>22.501622159618616</v>
      </c>
      <c r="H151" s="101">
        <v>28.990624046359216</v>
      </c>
      <c r="I151" s="101">
        <v>25.248081538875645</v>
      </c>
      <c r="J151" s="101">
        <v>24.206353882611548</v>
      </c>
      <c r="K151" s="101">
        <v>22.622175798554252</v>
      </c>
      <c r="L151" s="101">
        <v>22.667972659583718</v>
      </c>
      <c r="M151" s="101">
        <v>0</v>
      </c>
      <c r="N151" s="101">
        <v>22.339606721587426</v>
      </c>
      <c r="O151" s="101">
        <v>15.778946671490337</v>
      </c>
      <c r="P151" s="101">
        <v>26.459575399221869</v>
      </c>
      <c r="Q151" s="101">
        <v>8.6307267709686304</v>
      </c>
      <c r="R151" s="101">
        <v>11.685211698595751</v>
      </c>
      <c r="S151" s="101">
        <v>18.428734205245476</v>
      </c>
      <c r="T151" s="101">
        <v>20.253281083390387</v>
      </c>
      <c r="U151" s="101">
        <v>22.938143155162308</v>
      </c>
      <c r="V151" s="101">
        <v>19.019824771454509</v>
      </c>
      <c r="W151" s="101">
        <v>17.728793903911392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35.022002871680648</v>
      </c>
      <c r="D157" s="122">
        <v>48.031552691993895</v>
      </c>
      <c r="E157" s="122">
        <v>47.369755190380928</v>
      </c>
      <c r="F157" s="122">
        <v>48.093087337584599</v>
      </c>
      <c r="G157" s="122">
        <v>43.370782261766358</v>
      </c>
      <c r="H157" s="122">
        <v>38.731747355684931</v>
      </c>
      <c r="I157" s="122">
        <v>41.092214887908774</v>
      </c>
      <c r="J157" s="122">
        <v>40.717322078823948</v>
      </c>
      <c r="K157" s="122">
        <v>46.64124557690112</v>
      </c>
      <c r="L157" s="122">
        <v>50.502276230017991</v>
      </c>
      <c r="M157" s="122">
        <v>50.169437295129292</v>
      </c>
      <c r="N157" s="122">
        <v>42.915899837992669</v>
      </c>
      <c r="O157" s="122">
        <v>37.225458291489566</v>
      </c>
      <c r="P157" s="122">
        <v>38.222220214184965</v>
      </c>
      <c r="Q157" s="122">
        <v>32.63209801143968</v>
      </c>
      <c r="R157" s="122">
        <v>38.622272746032813</v>
      </c>
      <c r="S157" s="122">
        <v>41.411015443069275</v>
      </c>
      <c r="T157" s="122">
        <v>36.470198817716273</v>
      </c>
      <c r="U157" s="122">
        <v>27.193404155300669</v>
      </c>
      <c r="V157" s="122">
        <v>24.438469963807304</v>
      </c>
      <c r="W157" s="122">
        <v>35.89573091594211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161.74573180114484</v>
      </c>
      <c r="D158" s="98">
        <v>166.72625820230232</v>
      </c>
      <c r="E158" s="98">
        <v>169.93776058277786</v>
      </c>
      <c r="F158" s="98">
        <v>174.47001759995993</v>
      </c>
      <c r="G158" s="98">
        <v>181.13947411048809</v>
      </c>
      <c r="H158" s="98">
        <v>187.9415426541174</v>
      </c>
      <c r="I158" s="98">
        <v>195.15112416751342</v>
      </c>
      <c r="J158" s="98">
        <v>196.95965215270189</v>
      </c>
      <c r="K158" s="98">
        <v>192.64736970978379</v>
      </c>
      <c r="L158" s="98">
        <v>191.0127468684363</v>
      </c>
      <c r="M158" s="98">
        <v>181.58601248669993</v>
      </c>
      <c r="N158" s="98">
        <v>175.66759578399601</v>
      </c>
      <c r="O158" s="98">
        <v>171.26449529183046</v>
      </c>
      <c r="P158" s="98">
        <v>170.84227226965677</v>
      </c>
      <c r="Q158" s="98">
        <v>173.68050377526785</v>
      </c>
      <c r="R158" s="98">
        <v>178.05110643296888</v>
      </c>
      <c r="S158" s="98">
        <v>184.058794454604</v>
      </c>
      <c r="T158" s="98">
        <v>194.22877384236517</v>
      </c>
      <c r="U158" s="98">
        <v>174.00039240208937</v>
      </c>
      <c r="V158" s="98">
        <v>173.42142117071302</v>
      </c>
      <c r="W158" s="98">
        <v>184.78813690229615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201.02290178128291</v>
      </c>
      <c r="D161" s="117">
        <f t="shared" si="54"/>
        <v>249.02375210583844</v>
      </c>
      <c r="E161" s="117">
        <f t="shared" si="54"/>
        <v>269.41148277166133</v>
      </c>
      <c r="F161" s="117">
        <f t="shared" si="54"/>
        <v>239.1402774328279</v>
      </c>
      <c r="G161" s="117">
        <f t="shared" si="54"/>
        <v>182.36750440095273</v>
      </c>
      <c r="H161" s="117">
        <f t="shared" si="54"/>
        <v>186.32626651860869</v>
      </c>
      <c r="I161" s="117">
        <f t="shared" si="54"/>
        <v>153.63072432276539</v>
      </c>
      <c r="J161" s="117">
        <f t="shared" si="54"/>
        <v>147.34241846031964</v>
      </c>
      <c r="K161" s="117">
        <f t="shared" si="54"/>
        <v>170.4551763557499</v>
      </c>
      <c r="L161" s="117">
        <f t="shared" si="54"/>
        <v>197.00033691099171</v>
      </c>
      <c r="M161" s="117">
        <f t="shared" si="54"/>
        <v>194.52295019797589</v>
      </c>
      <c r="N161" s="117">
        <f t="shared" si="54"/>
        <v>171.51514553576772</v>
      </c>
      <c r="O161" s="117">
        <f t="shared" si="54"/>
        <v>0</v>
      </c>
      <c r="P161" s="117">
        <f t="shared" si="54"/>
        <v>268.74294773262591</v>
      </c>
      <c r="Q161" s="117">
        <f t="shared" si="54"/>
        <v>0</v>
      </c>
      <c r="R161" s="117">
        <f t="shared" ref="R161:V161" si="55">R162+R164+R166+R175</f>
        <v>167.92627705766074</v>
      </c>
      <c r="S161" s="117">
        <f t="shared" si="55"/>
        <v>163.7975508453579</v>
      </c>
      <c r="T161" s="117">
        <f t="shared" si="55"/>
        <v>141.65859094909018</v>
      </c>
      <c r="U161" s="117">
        <f t="shared" si="55"/>
        <v>107.44126098311142</v>
      </c>
      <c r="V161" s="117">
        <f t="shared" si="55"/>
        <v>104.1792229940783</v>
      </c>
      <c r="W161" s="117">
        <f t="shared" ref="W161" si="56">W162+W164+W166+W175</f>
        <v>154.89966418892843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165.99727338678719</v>
      </c>
      <c r="D166" s="122">
        <v>200.99423391458186</v>
      </c>
      <c r="E166" s="122">
        <v>222.04213262016884</v>
      </c>
      <c r="F166" s="122">
        <v>191.04977349807862</v>
      </c>
      <c r="G166" s="122">
        <v>139.00111049725498</v>
      </c>
      <c r="H166" s="122">
        <v>147.5915818603381</v>
      </c>
      <c r="I166" s="122">
        <v>112.5420513128243</v>
      </c>
      <c r="J166" s="122">
        <v>106.62044245061418</v>
      </c>
      <c r="K166" s="122">
        <v>123.81608370914738</v>
      </c>
      <c r="L166" s="122">
        <v>146.49488485271843</v>
      </c>
      <c r="M166" s="122">
        <v>144.35127559443458</v>
      </c>
      <c r="N166" s="122">
        <v>128.59623192120162</v>
      </c>
      <c r="O166" s="122">
        <v>0</v>
      </c>
      <c r="P166" s="122">
        <v>268.74294773262591</v>
      </c>
      <c r="Q166" s="122">
        <v>0</v>
      </c>
      <c r="R166" s="122">
        <v>129.30639937786827</v>
      </c>
      <c r="S166" s="122">
        <v>122.38918716116839</v>
      </c>
      <c r="T166" s="122">
        <v>105.18948212814355</v>
      </c>
      <c r="U166" s="122">
        <v>80.245561422297371</v>
      </c>
      <c r="V166" s="122">
        <v>79.742683016593006</v>
      </c>
      <c r="W166" s="122">
        <v>119.00079298304348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285.17189764604376</v>
      </c>
      <c r="D167" s="98">
        <v>285.4873623339729</v>
      </c>
      <c r="E167" s="98">
        <v>271.97039994812269</v>
      </c>
      <c r="F167" s="98">
        <v>273.34298557959562</v>
      </c>
      <c r="G167" s="98">
        <v>286.37446990905113</v>
      </c>
      <c r="H167" s="98">
        <v>278.04547362450433</v>
      </c>
      <c r="I167" s="98">
        <v>282.33718881526022</v>
      </c>
      <c r="J167" s="98">
        <v>283.92376563974727</v>
      </c>
      <c r="K167" s="98">
        <v>277.02994116413174</v>
      </c>
      <c r="L167" s="98">
        <v>286.43361422957611</v>
      </c>
      <c r="M167" s="98">
        <v>286.87644208981044</v>
      </c>
      <c r="N167" s="98">
        <v>278.53274186825831</v>
      </c>
      <c r="O167" s="98">
        <v>0</v>
      </c>
      <c r="P167" s="98">
        <v>268.74294773262591</v>
      </c>
      <c r="Q167" s="98">
        <v>0</v>
      </c>
      <c r="R167" s="98">
        <v>257.07051807838104</v>
      </c>
      <c r="S167" s="98">
        <v>263.94735506618588</v>
      </c>
      <c r="T167" s="98">
        <v>261.04690253926935</v>
      </c>
      <c r="U167" s="98">
        <v>245.6689857551857</v>
      </c>
      <c r="V167" s="98">
        <v>245.51972883595818</v>
      </c>
      <c r="W167" s="98">
        <v>266.05657786483056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26.127282206321251</v>
      </c>
      <c r="E168" s="98">
        <v>16.058688377450174</v>
      </c>
      <c r="F168" s="98">
        <v>21.458944596058071</v>
      </c>
      <c r="G168" s="98">
        <v>22.50162215961862</v>
      </c>
      <c r="H168" s="98">
        <v>28.990624046359208</v>
      </c>
      <c r="I168" s="98">
        <v>25.248081538875656</v>
      </c>
      <c r="J168" s="98">
        <v>24.206353882611552</v>
      </c>
      <c r="K168" s="98">
        <v>22.622175798554245</v>
      </c>
      <c r="L168" s="98">
        <v>22.667972659583722</v>
      </c>
      <c r="M168" s="98">
        <v>32.158506250403939</v>
      </c>
      <c r="N168" s="98">
        <v>22.339606721587426</v>
      </c>
      <c r="O168" s="98">
        <v>0</v>
      </c>
      <c r="P168" s="98">
        <v>0</v>
      </c>
      <c r="Q168" s="98">
        <v>0</v>
      </c>
      <c r="R168" s="98">
        <v>11.685211698595751</v>
      </c>
      <c r="S168" s="98">
        <v>18.428734205245476</v>
      </c>
      <c r="T168" s="98">
        <v>20.253281083390391</v>
      </c>
      <c r="U168" s="98">
        <v>22.938143155162305</v>
      </c>
      <c r="V168" s="98">
        <v>19.019824771454513</v>
      </c>
      <c r="W168" s="98">
        <v>17.728793903911384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26.127282206321251</v>
      </c>
      <c r="E169" s="101">
        <v>16.058688377450174</v>
      </c>
      <c r="F169" s="101">
        <v>21.458944596058071</v>
      </c>
      <c r="G169" s="101">
        <v>22.50162215961862</v>
      </c>
      <c r="H169" s="101">
        <v>28.990624046359208</v>
      </c>
      <c r="I169" s="101">
        <v>25.248081538875656</v>
      </c>
      <c r="J169" s="101">
        <v>24.206353882611552</v>
      </c>
      <c r="K169" s="101">
        <v>22.622175798554245</v>
      </c>
      <c r="L169" s="101">
        <v>22.667972659583722</v>
      </c>
      <c r="M169" s="101">
        <v>32.158506250403939</v>
      </c>
      <c r="N169" s="101">
        <v>22.339606721587426</v>
      </c>
      <c r="O169" s="101">
        <v>0</v>
      </c>
      <c r="P169" s="101">
        <v>0</v>
      </c>
      <c r="Q169" s="101">
        <v>0</v>
      </c>
      <c r="R169" s="101">
        <v>11.685211698595751</v>
      </c>
      <c r="S169" s="101">
        <v>18.428734205245476</v>
      </c>
      <c r="T169" s="101">
        <v>20.253281083390391</v>
      </c>
      <c r="U169" s="101">
        <v>22.938143155162305</v>
      </c>
      <c r="V169" s="101">
        <v>19.019824771454513</v>
      </c>
      <c r="W169" s="101">
        <v>17.728793903911384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35.025628394495719</v>
      </c>
      <c r="D175" s="122">
        <v>48.029518191256592</v>
      </c>
      <c r="E175" s="122">
        <v>47.369350151492469</v>
      </c>
      <c r="F175" s="122">
        <v>48.090503934749279</v>
      </c>
      <c r="G175" s="122">
        <v>43.366393903697727</v>
      </c>
      <c r="H175" s="122">
        <v>38.734684658270602</v>
      </c>
      <c r="I175" s="122">
        <v>41.088673009941104</v>
      </c>
      <c r="J175" s="122">
        <v>40.72197600970545</v>
      </c>
      <c r="K175" s="122">
        <v>46.639092646602514</v>
      </c>
      <c r="L175" s="122">
        <v>50.505452058273271</v>
      </c>
      <c r="M175" s="122">
        <v>50.171674603541305</v>
      </c>
      <c r="N175" s="122">
        <v>42.918913614566101</v>
      </c>
      <c r="O175" s="122">
        <v>0</v>
      </c>
      <c r="P175" s="122">
        <v>0</v>
      </c>
      <c r="Q175" s="122">
        <v>0</v>
      </c>
      <c r="R175" s="122">
        <v>38.619877679792481</v>
      </c>
      <c r="S175" s="122">
        <v>41.408363684189503</v>
      </c>
      <c r="T175" s="122">
        <v>36.469108820946623</v>
      </c>
      <c r="U175" s="122">
        <v>27.195699560814052</v>
      </c>
      <c r="V175" s="122">
        <v>24.436539977485292</v>
      </c>
      <c r="W175" s="122">
        <v>35.898871205884952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161.74573180114481</v>
      </c>
      <c r="D176" s="98">
        <v>166.72625820230235</v>
      </c>
      <c r="E176" s="98">
        <v>169.93776058277788</v>
      </c>
      <c r="F176" s="98">
        <v>174.47001759995996</v>
      </c>
      <c r="G176" s="98">
        <v>181.13947411048807</v>
      </c>
      <c r="H176" s="98">
        <v>187.94154265411743</v>
      </c>
      <c r="I176" s="98">
        <v>195.15112416751339</v>
      </c>
      <c r="J176" s="98">
        <v>196.95965215270189</v>
      </c>
      <c r="K176" s="98">
        <v>192.64736970978385</v>
      </c>
      <c r="L176" s="98">
        <v>191.01274686843627</v>
      </c>
      <c r="M176" s="98">
        <v>181.58601248669993</v>
      </c>
      <c r="N176" s="98">
        <v>175.66759578399592</v>
      </c>
      <c r="O176" s="98">
        <v>0</v>
      </c>
      <c r="P176" s="98">
        <v>0</v>
      </c>
      <c r="Q176" s="98">
        <v>0</v>
      </c>
      <c r="R176" s="98">
        <v>178.05110643296891</v>
      </c>
      <c r="S176" s="98">
        <v>184.05879445460405</v>
      </c>
      <c r="T176" s="98">
        <v>194.22877384236514</v>
      </c>
      <c r="U176" s="98">
        <v>174.00039240208935</v>
      </c>
      <c r="V176" s="98">
        <v>173.42142117071305</v>
      </c>
      <c r="W176" s="98">
        <v>184.78813690229615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66.388074160317842</v>
      </c>
      <c r="D3" s="118">
        <f t="shared" si="0"/>
        <v>69.472850377778713</v>
      </c>
      <c r="E3" s="118">
        <f t="shared" si="0"/>
        <v>63.768437290463822</v>
      </c>
      <c r="F3" s="118">
        <f t="shared" si="0"/>
        <v>73.682932039459288</v>
      </c>
      <c r="G3" s="118">
        <f t="shared" si="0"/>
        <v>74.356567306028509</v>
      </c>
      <c r="H3" s="118">
        <f t="shared" si="0"/>
        <v>73.308118772766264</v>
      </c>
      <c r="I3" s="118">
        <f t="shared" si="0"/>
        <v>66.021536510516668</v>
      </c>
      <c r="J3" s="118">
        <f t="shared" si="0"/>
        <v>66.905395371979978</v>
      </c>
      <c r="K3" s="118">
        <f t="shared" si="0"/>
        <v>69.672101321955807</v>
      </c>
      <c r="L3" s="118">
        <f t="shared" si="0"/>
        <v>68.2538055218333</v>
      </c>
      <c r="M3" s="118">
        <f t="shared" si="0"/>
        <v>63.517462992241946</v>
      </c>
      <c r="N3" s="118">
        <f t="shared" si="0"/>
        <v>62.000144936413534</v>
      </c>
      <c r="O3" s="118">
        <f t="shared" si="0"/>
        <v>50.38304339626665</v>
      </c>
      <c r="P3" s="118">
        <f t="shared" si="0"/>
        <v>48.179555672406877</v>
      </c>
      <c r="Q3" s="118">
        <f t="shared" si="0"/>
        <v>43.076787395043539</v>
      </c>
      <c r="R3" s="118">
        <f t="shared" ref="R3:V3" si="1">R4+R7+R9+R19</f>
        <v>38.859300547278878</v>
      </c>
      <c r="S3" s="118">
        <f t="shared" si="1"/>
        <v>53.197628956840433</v>
      </c>
      <c r="T3" s="118">
        <f t="shared" si="1"/>
        <v>55.802601936570234</v>
      </c>
      <c r="U3" s="118">
        <f t="shared" si="1"/>
        <v>40.320114364392012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46.433169608818105</v>
      </c>
      <c r="D4" s="123">
        <f t="shared" si="3"/>
        <v>50.045080024293817</v>
      </c>
      <c r="E4" s="123">
        <f t="shared" si="3"/>
        <v>44.519032727509028</v>
      </c>
      <c r="F4" s="123">
        <f t="shared" si="3"/>
        <v>54.61851497363255</v>
      </c>
      <c r="G4" s="123">
        <f t="shared" si="3"/>
        <v>54.927596406848522</v>
      </c>
      <c r="H4" s="123">
        <f t="shared" si="3"/>
        <v>54.356186236062882</v>
      </c>
      <c r="I4" s="123">
        <f t="shared" si="3"/>
        <v>47.865804057861247</v>
      </c>
      <c r="J4" s="123">
        <f t="shared" si="3"/>
        <v>49.170942608264141</v>
      </c>
      <c r="K4" s="123">
        <f t="shared" si="3"/>
        <v>52.008346125705557</v>
      </c>
      <c r="L4" s="123">
        <f t="shared" si="3"/>
        <v>49.46663744146521</v>
      </c>
      <c r="M4" s="123">
        <f t="shared" si="3"/>
        <v>45.460984608631058</v>
      </c>
      <c r="N4" s="123">
        <f t="shared" si="3"/>
        <v>45.231043459231763</v>
      </c>
      <c r="O4" s="123">
        <f t="shared" si="3"/>
        <v>35.242729186881455</v>
      </c>
      <c r="P4" s="123">
        <f t="shared" si="3"/>
        <v>33.336537310478832</v>
      </c>
      <c r="Q4" s="123">
        <f t="shared" si="3"/>
        <v>29.024617928116751</v>
      </c>
      <c r="R4" s="123">
        <f t="shared" ref="R4:V4" si="4">SUM(R5:R6)</f>
        <v>24.580880272387837</v>
      </c>
      <c r="S4" s="123">
        <f t="shared" si="4"/>
        <v>38.43869031926328</v>
      </c>
      <c r="T4" s="123">
        <f t="shared" si="4"/>
        <v>40.689155386578292</v>
      </c>
      <c r="U4" s="123">
        <f t="shared" si="4"/>
        <v>25.584930307482992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46.187735244718475</v>
      </c>
      <c r="D5" s="99">
        <v>49.787145180429313</v>
      </c>
      <c r="E5" s="99">
        <v>44.302586839095881</v>
      </c>
      <c r="F5" s="99">
        <v>54.351279504913649</v>
      </c>
      <c r="G5" s="99">
        <v>54.665640898358347</v>
      </c>
      <c r="H5" s="99">
        <v>54.105198792805574</v>
      </c>
      <c r="I5" s="99">
        <v>47.644572620399678</v>
      </c>
      <c r="J5" s="99">
        <v>48.947123591940432</v>
      </c>
      <c r="K5" s="99">
        <v>51.778133842838507</v>
      </c>
      <c r="L5" s="99">
        <v>49.247675283959737</v>
      </c>
      <c r="M5" s="99">
        <v>45.255303415106965</v>
      </c>
      <c r="N5" s="99">
        <v>45.026890011733308</v>
      </c>
      <c r="O5" s="99">
        <v>35.079999457503511</v>
      </c>
      <c r="P5" s="99">
        <v>33.179295499217083</v>
      </c>
      <c r="Q5" s="99">
        <v>28.891115000261173</v>
      </c>
      <c r="R5" s="99">
        <v>24.464925739379034</v>
      </c>
      <c r="S5" s="99">
        <v>38.255202127647955</v>
      </c>
      <c r="T5" s="99">
        <v>40.487924026279735</v>
      </c>
      <c r="U5" s="99">
        <v>25.456615729680934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0.24543436409962788</v>
      </c>
      <c r="D6" s="99">
        <v>0.25793484386450127</v>
      </c>
      <c r="E6" s="99">
        <v>0.21644588841315024</v>
      </c>
      <c r="F6" s="99">
        <v>0.2672354687189033</v>
      </c>
      <c r="G6" s="99">
        <v>0.26195550849017146</v>
      </c>
      <c r="H6" s="99">
        <v>0.25098744325730604</v>
      </c>
      <c r="I6" s="99">
        <v>0.22123143746156571</v>
      </c>
      <c r="J6" s="99">
        <v>0.22381901632370862</v>
      </c>
      <c r="K6" s="99">
        <v>0.23021228286705173</v>
      </c>
      <c r="L6" s="99">
        <v>0.21896215750547496</v>
      </c>
      <c r="M6" s="99">
        <v>0.20568119352409406</v>
      </c>
      <c r="N6" s="99">
        <v>0.20415344749845299</v>
      </c>
      <c r="O6" s="99">
        <v>0.16272972937794172</v>
      </c>
      <c r="P6" s="99">
        <v>0.1572418112617463</v>
      </c>
      <c r="Q6" s="99">
        <v>0.13350292785557674</v>
      </c>
      <c r="R6" s="99">
        <v>0.11595453300880477</v>
      </c>
      <c r="S6" s="99">
        <v>0.18348819161532817</v>
      </c>
      <c r="T6" s="99">
        <v>0.20123136029855498</v>
      </c>
      <c r="U6" s="99">
        <v>0.12831457780205716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0.73338017000907962</v>
      </c>
      <c r="D7" s="123">
        <f t="shared" si="6"/>
        <v>0.46657433755472094</v>
      </c>
      <c r="E7" s="123">
        <f t="shared" si="6"/>
        <v>0.89505847086326673</v>
      </c>
      <c r="F7" s="123">
        <f t="shared" si="6"/>
        <v>1.0196824158951896</v>
      </c>
      <c r="G7" s="123">
        <f t="shared" si="6"/>
        <v>1.5869367594542907</v>
      </c>
      <c r="H7" s="123">
        <f t="shared" si="6"/>
        <v>0.49381543010453022</v>
      </c>
      <c r="I7" s="123">
        <f t="shared" si="6"/>
        <v>0.53474091256958622</v>
      </c>
      <c r="J7" s="123">
        <f t="shared" si="6"/>
        <v>0.40953438676241982</v>
      </c>
      <c r="K7" s="123">
        <f t="shared" si="6"/>
        <v>0.61396044460357269</v>
      </c>
      <c r="L7" s="123">
        <f t="shared" si="6"/>
        <v>0.72137634770343506</v>
      </c>
      <c r="M7" s="123">
        <f t="shared" si="6"/>
        <v>0.46817544636494873</v>
      </c>
      <c r="N7" s="123">
        <f t="shared" si="6"/>
        <v>0.69475322101927894</v>
      </c>
      <c r="O7" s="123">
        <f t="shared" si="6"/>
        <v>0.13533272762585752</v>
      </c>
      <c r="P7" s="123">
        <f t="shared" si="6"/>
        <v>3.4464527976933862E-2</v>
      </c>
      <c r="Q7" s="123">
        <f t="shared" si="6"/>
        <v>3.8455226149225884E-2</v>
      </c>
      <c r="R7" s="123">
        <f t="shared" si="6"/>
        <v>0.17986187215189967</v>
      </c>
      <c r="S7" s="123">
        <f t="shared" si="6"/>
        <v>0.22033010881304108</v>
      </c>
      <c r="T7" s="123">
        <f t="shared" si="6"/>
        <v>0.28289518997076263</v>
      </c>
      <c r="U7" s="123">
        <f t="shared" si="6"/>
        <v>0.15449798621499772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0.73338017000907962</v>
      </c>
      <c r="D8" s="99">
        <f>RES_hhdet_in_fech!D8/RES_summary!D$21</f>
        <v>0.46657433755472094</v>
      </c>
      <c r="E8" s="99">
        <f>RES_hhdet_in_fech!E8/RES_summary!E$21</f>
        <v>0.89505847086326673</v>
      </c>
      <c r="F8" s="99">
        <f>RES_hhdet_in_fech!F8/RES_summary!F$21</f>
        <v>1.0196824158951896</v>
      </c>
      <c r="G8" s="99">
        <f>RES_hhdet_in_fech!G8/RES_summary!G$21</f>
        <v>1.5869367594542907</v>
      </c>
      <c r="H8" s="99">
        <f>RES_hhdet_in_fech!H8/RES_summary!H$21</f>
        <v>0.49381543010453022</v>
      </c>
      <c r="I8" s="99">
        <f>RES_hhdet_in_fech!I8/RES_summary!I$21</f>
        <v>0.53474091256958622</v>
      </c>
      <c r="J8" s="99">
        <f>RES_hhdet_in_fech!J8/RES_summary!J$21</f>
        <v>0.40953438676241982</v>
      </c>
      <c r="K8" s="99">
        <f>RES_hhdet_in_fech!K8/RES_summary!K$21</f>
        <v>0.61396044460357269</v>
      </c>
      <c r="L8" s="99">
        <f>RES_hhdet_in_fech!L8/RES_summary!L$21</f>
        <v>0.72137634770343506</v>
      </c>
      <c r="M8" s="99">
        <f>RES_hhdet_in_fech!M8/RES_summary!M$21</f>
        <v>0.46817544636494873</v>
      </c>
      <c r="N8" s="99">
        <f>RES_hhdet_in_fech!N8/RES_summary!N$21</f>
        <v>0.69475322101927894</v>
      </c>
      <c r="O8" s="99">
        <f>RES_hhdet_in_fech!O8/RES_summary!O$21</f>
        <v>0.13533272762585752</v>
      </c>
      <c r="P8" s="99">
        <f>RES_hhdet_in_fech!P8/RES_summary!P$21</f>
        <v>3.4464527976933862E-2</v>
      </c>
      <c r="Q8" s="99">
        <f>RES_hhdet_in_fech!Q8/RES_summary!Q$21</f>
        <v>3.8455226149225884E-2</v>
      </c>
      <c r="R8" s="99">
        <f>RES_hhdet_in_fech!R8/RES_summary!R$21</f>
        <v>0.17986187215189967</v>
      </c>
      <c r="S8" s="99">
        <f>RES_hhdet_in_fech!S8/RES_summary!S$21</f>
        <v>0.22033010881304108</v>
      </c>
      <c r="T8" s="99">
        <f>RES_hhdet_in_fech!T8/RES_summary!T$21</f>
        <v>0.28289518997076263</v>
      </c>
      <c r="U8" s="99">
        <f>RES_hhdet_in_fech!U8/RES_summary!U$21</f>
        <v>0.15449798621499772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12.735288590732937</v>
      </c>
      <c r="D9" s="123">
        <v>12.353038745407474</v>
      </c>
      <c r="E9" s="123">
        <v>11.665146752475898</v>
      </c>
      <c r="F9" s="123">
        <v>11.436532497183583</v>
      </c>
      <c r="G9" s="123">
        <v>11.200571379757987</v>
      </c>
      <c r="H9" s="123">
        <v>11.203236583407817</v>
      </c>
      <c r="I9" s="123">
        <v>10.364218085695738</v>
      </c>
      <c r="J9" s="123">
        <v>10.084330763403758</v>
      </c>
      <c r="K9" s="123">
        <v>9.8839840832395733</v>
      </c>
      <c r="L9" s="123">
        <v>10.585524294373229</v>
      </c>
      <c r="M9" s="123">
        <v>10.56261665001969</v>
      </c>
      <c r="N9" s="123">
        <v>9.8659841165703241</v>
      </c>
      <c r="O9" s="123">
        <v>9.5325257482681529</v>
      </c>
      <c r="P9" s="123">
        <v>9.324071487905643</v>
      </c>
      <c r="Q9" s="123">
        <v>8.6153122256878074</v>
      </c>
      <c r="R9" s="123">
        <v>8.7448709383659935</v>
      </c>
      <c r="S9" s="123">
        <v>9.0390968835610916</v>
      </c>
      <c r="T9" s="123">
        <v>9.0908215556837586</v>
      </c>
      <c r="U9" s="123">
        <v>8.8827054054386867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12.680143456813653</v>
      </c>
      <c r="D10" s="99">
        <v>11.854432170094517</v>
      </c>
      <c r="E10" s="99">
        <v>11.230895512492388</v>
      </c>
      <c r="F10" s="99">
        <v>11.316646069084261</v>
      </c>
      <c r="G10" s="99">
        <v>11.481750086604501</v>
      </c>
      <c r="H10" s="99">
        <v>11.138915859959662</v>
      </c>
      <c r="I10" s="99">
        <v>10.584956222621107</v>
      </c>
      <c r="J10" s="99">
        <v>11.015155091553206</v>
      </c>
      <c r="K10" s="99">
        <v>10.567595770403932</v>
      </c>
      <c r="L10" s="99">
        <v>11.211785593035261</v>
      </c>
      <c r="M10" s="99">
        <v>9.9258662510975224</v>
      </c>
      <c r="N10" s="99">
        <v>9.9730973182255074</v>
      </c>
      <c r="O10" s="99">
        <v>9.9824576405504661</v>
      </c>
      <c r="P10" s="99">
        <v>10.281411865045765</v>
      </c>
      <c r="Q10" s="99">
        <v>10.103458357256077</v>
      </c>
      <c r="R10" s="99">
        <v>9.76945925515016</v>
      </c>
      <c r="S10" s="99">
        <v>10.409882810068552</v>
      </c>
      <c r="T10" s="99">
        <v>9.4684543233006337</v>
      </c>
      <c r="U10" s="99">
        <v>10.4227366504311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13.112049101921551</v>
      </c>
      <c r="D11" s="99">
        <v>12.954555163496909</v>
      </c>
      <c r="E11" s="99">
        <v>12.137482817568046</v>
      </c>
      <c r="F11" s="99">
        <v>12.129138876222241</v>
      </c>
      <c r="G11" s="99">
        <v>12.411541459662363</v>
      </c>
      <c r="H11" s="99">
        <v>11.882140926469596</v>
      </c>
      <c r="I11" s="99">
        <v>11.840682355967978</v>
      </c>
      <c r="J11" s="99">
        <v>11.823630086183247</v>
      </c>
      <c r="K11" s="99">
        <v>11.482341621489502</v>
      </c>
      <c r="L11" s="99">
        <v>11.650378904755494</v>
      </c>
      <c r="M11" s="99">
        <v>11.240703461681738</v>
      </c>
      <c r="N11" s="99">
        <v>10.770170324733151</v>
      </c>
      <c r="O11" s="99">
        <v>10.652956902972344</v>
      </c>
      <c r="P11" s="99">
        <v>10.133606882784061</v>
      </c>
      <c r="Q11" s="99">
        <v>9.4657336926503159</v>
      </c>
      <c r="R11" s="99">
        <v>9.5481183021416918</v>
      </c>
      <c r="S11" s="99">
        <v>9.7281749580639527</v>
      </c>
      <c r="T11" s="99">
        <v>9.5594303242822267</v>
      </c>
      <c r="U11" s="99">
        <v>8.9472348461755136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7.7380141611468236</v>
      </c>
      <c r="E12" s="99">
        <v>7.1014617864610674</v>
      </c>
      <c r="F12" s="99">
        <v>7.2262574461954729</v>
      </c>
      <c r="G12" s="99">
        <v>7.4238417168200481</v>
      </c>
      <c r="H12" s="99">
        <v>7.2691925788608138</v>
      </c>
      <c r="I12" s="99">
        <v>7.2060147803838674</v>
      </c>
      <c r="J12" s="99">
        <v>7.2191815109681414</v>
      </c>
      <c r="K12" s="99">
        <v>7.0395316777525538</v>
      </c>
      <c r="L12" s="99">
        <v>7.1838700950918453</v>
      </c>
      <c r="M12" s="99">
        <v>0</v>
      </c>
      <c r="N12" s="99">
        <v>6.9315022123389092</v>
      </c>
      <c r="O12" s="99">
        <v>7.030469811817448</v>
      </c>
      <c r="P12" s="99">
        <v>7.1433859841734568</v>
      </c>
      <c r="Q12" s="99">
        <v>6.7506905093297398</v>
      </c>
      <c r="R12" s="99">
        <v>7.0283686144520114</v>
      </c>
      <c r="S12" s="99">
        <v>7.4028847744193245</v>
      </c>
      <c r="T12" s="99">
        <v>7.4455273318119541</v>
      </c>
      <c r="U12" s="99">
        <v>7.1149679289778636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1.1855772383300431</v>
      </c>
      <c r="E13" s="102">
        <v>0.71666642506375666</v>
      </c>
      <c r="F13" s="102">
        <v>0.95220485936689891</v>
      </c>
      <c r="G13" s="102">
        <v>0.97522595653327415</v>
      </c>
      <c r="H13" s="102">
        <v>1.2389005149939618</v>
      </c>
      <c r="I13" s="102">
        <v>1.0588563088478524</v>
      </c>
      <c r="J13" s="102">
        <v>1.0080416248296531</v>
      </c>
      <c r="K13" s="102">
        <v>0.93764431977587137</v>
      </c>
      <c r="L13" s="102">
        <v>0.92199538520335933</v>
      </c>
      <c r="M13" s="102">
        <v>0</v>
      </c>
      <c r="N13" s="102">
        <v>0.86381718632149485</v>
      </c>
      <c r="O13" s="102">
        <v>0.6015093246099249</v>
      </c>
      <c r="P13" s="102">
        <v>0.99772268497949135</v>
      </c>
      <c r="Q13" s="102">
        <v>0.32294527834999404</v>
      </c>
      <c r="R13" s="102">
        <v>0.43401236562546613</v>
      </c>
      <c r="S13" s="102">
        <v>0.67921859099262771</v>
      </c>
      <c r="T13" s="102">
        <v>0.74166683255568955</v>
      </c>
      <c r="U13" s="102">
        <v>0.83540440855220333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6.5524369228167814</v>
      </c>
      <c r="E14" s="105">
        <v>6.3847953613973099</v>
      </c>
      <c r="F14" s="105">
        <v>6.2740525868285735</v>
      </c>
      <c r="G14" s="105">
        <v>6.4486157602867742</v>
      </c>
      <c r="H14" s="105">
        <v>6.0302920638668516</v>
      </c>
      <c r="I14" s="105">
        <v>6.1471584715360157</v>
      </c>
      <c r="J14" s="105">
        <v>6.2111398861384899</v>
      </c>
      <c r="K14" s="105">
        <v>6.1018873579766835</v>
      </c>
      <c r="L14" s="105">
        <v>6.2618747098884855</v>
      </c>
      <c r="M14" s="105">
        <v>0</v>
      </c>
      <c r="N14" s="105">
        <v>6.067685026017414</v>
      </c>
      <c r="O14" s="105">
        <v>6.4289604872075241</v>
      </c>
      <c r="P14" s="105">
        <v>6.1456632991939655</v>
      </c>
      <c r="Q14" s="105">
        <v>6.4277452309797454</v>
      </c>
      <c r="R14" s="105">
        <v>6.5943562488265473</v>
      </c>
      <c r="S14" s="105">
        <v>6.7236661834266975</v>
      </c>
      <c r="T14" s="105">
        <v>6.7038604992562636</v>
      </c>
      <c r="U14" s="105">
        <v>6.2795635204256612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12.655826964506925</v>
      </c>
      <c r="D15" s="102">
        <v>11.535408821410172</v>
      </c>
      <c r="E15" s="102">
        <v>10.551802802370442</v>
      </c>
      <c r="F15" s="102">
        <v>10.567876026430609</v>
      </c>
      <c r="G15" s="102">
        <v>10.612200120927641</v>
      </c>
      <c r="H15" s="102">
        <v>11.182152033823471</v>
      </c>
      <c r="I15" s="102">
        <v>10.820358765129802</v>
      </c>
      <c r="J15" s="102">
        <v>10.655178470028307</v>
      </c>
      <c r="K15" s="102">
        <v>10.253167592946584</v>
      </c>
      <c r="L15" s="102">
        <v>10.598559571857894</v>
      </c>
      <c r="M15" s="102">
        <v>10.620827526893219</v>
      </c>
      <c r="N15" s="102">
        <v>10.171342762717469</v>
      </c>
      <c r="O15" s="102">
        <v>9.7275458729380677</v>
      </c>
      <c r="P15" s="102">
        <v>9.9391279778693384</v>
      </c>
      <c r="Q15" s="102">
        <v>9.1440630383494099</v>
      </c>
      <c r="R15" s="102">
        <v>9.3676440774009553</v>
      </c>
      <c r="S15" s="102">
        <v>9.6491237591439862</v>
      </c>
      <c r="T15" s="102">
        <v>9.7069712400360864</v>
      </c>
      <c r="U15" s="102">
        <v>9.7078927415651997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8.9154115774794001</v>
      </c>
      <c r="D16" s="105">
        <v>7.5955545610296022</v>
      </c>
      <c r="E16" s="105">
        <v>6.8337894428550969</v>
      </c>
      <c r="F16" s="105">
        <v>6.9413613112576158</v>
      </c>
      <c r="G16" s="105">
        <v>6.986501205265168</v>
      </c>
      <c r="H16" s="105">
        <v>7.4936950021842792</v>
      </c>
      <c r="I16" s="105">
        <v>7.2148458215789226</v>
      </c>
      <c r="J16" s="105">
        <v>7.116388720328044</v>
      </c>
      <c r="K16" s="105">
        <v>6.8575734697757991</v>
      </c>
      <c r="L16" s="105">
        <v>7.1039438831652468</v>
      </c>
      <c r="M16" s="105">
        <v>7.280904231282836</v>
      </c>
      <c r="N16" s="105">
        <v>6.9353418744462774</v>
      </c>
      <c r="O16" s="105">
        <v>6.6609258308992523</v>
      </c>
      <c r="P16" s="105">
        <v>7.1215475274146529</v>
      </c>
      <c r="Q16" s="105">
        <v>6.5080220538004383</v>
      </c>
      <c r="R16" s="105">
        <v>6.8231145325957225</v>
      </c>
      <c r="S16" s="105">
        <v>7.2109205134454131</v>
      </c>
      <c r="T16" s="105">
        <v>7.3520366240102248</v>
      </c>
      <c r="U16" s="105">
        <v>7.4637388208744264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2.745036893008538</v>
      </c>
      <c r="D17" s="99">
        <v>1.0543627178064578</v>
      </c>
      <c r="E17" s="99">
        <v>0.60951554408608799</v>
      </c>
      <c r="F17" s="99">
        <v>0.82364097450435358</v>
      </c>
      <c r="G17" s="99">
        <v>0.82576205580665629</v>
      </c>
      <c r="H17" s="99">
        <v>1.1753662346889158</v>
      </c>
      <c r="I17" s="99">
        <v>0.97039303709233737</v>
      </c>
      <c r="J17" s="99">
        <v>0.90690106989282782</v>
      </c>
      <c r="K17" s="99">
        <v>0.82963599576278679</v>
      </c>
      <c r="L17" s="99">
        <v>0.83265586019196824</v>
      </c>
      <c r="M17" s="99">
        <v>1.1798127132181828</v>
      </c>
      <c r="N17" s="99">
        <v>0.81511321948953475</v>
      </c>
      <c r="O17" s="99">
        <v>0.52088457099803775</v>
      </c>
      <c r="P17" s="99">
        <v>0.98634222118092996</v>
      </c>
      <c r="Q17" s="99">
        <v>0.26609780654468174</v>
      </c>
      <c r="R17" s="99">
        <v>0.38263493877370092</v>
      </c>
      <c r="S17" s="99">
        <v>0.66140256369063477</v>
      </c>
      <c r="T17" s="99">
        <v>0.74794671893319786</v>
      </c>
      <c r="U17" s="99">
        <v>0.93141938186755846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6.1703746844708638</v>
      </c>
      <c r="D18" s="99">
        <v>6.541191843223146</v>
      </c>
      <c r="E18" s="99">
        <v>6.2242738987690096</v>
      </c>
      <c r="F18" s="99">
        <v>6.117720336753262</v>
      </c>
      <c r="G18" s="99">
        <v>6.1607391494585118</v>
      </c>
      <c r="H18" s="99">
        <v>6.3183287674953634</v>
      </c>
      <c r="I18" s="99">
        <v>6.244452784486584</v>
      </c>
      <c r="J18" s="99">
        <v>6.2094876504352161</v>
      </c>
      <c r="K18" s="99">
        <v>6.0279374740130116</v>
      </c>
      <c r="L18" s="99">
        <v>6.2712880229732795</v>
      </c>
      <c r="M18" s="99">
        <v>6.1010915180646519</v>
      </c>
      <c r="N18" s="99">
        <v>6.120228654956744</v>
      </c>
      <c r="O18" s="99">
        <v>6.1400412599012144</v>
      </c>
      <c r="P18" s="99">
        <v>6.1352053062337228</v>
      </c>
      <c r="Q18" s="99">
        <v>6.2419242472557563</v>
      </c>
      <c r="R18" s="99">
        <v>6.4404795938220216</v>
      </c>
      <c r="S18" s="99">
        <v>6.5495179497547769</v>
      </c>
      <c r="T18" s="99">
        <v>6.6040899050770268</v>
      </c>
      <c r="U18" s="99">
        <v>6.5323194390068693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6.486235790757731</v>
      </c>
      <c r="D19" s="123">
        <v>6.6081572705227103</v>
      </c>
      <c r="E19" s="123">
        <v>6.6891993396156249</v>
      </c>
      <c r="F19" s="123">
        <v>6.6082021527479702</v>
      </c>
      <c r="G19" s="123">
        <v>6.6414627599677036</v>
      </c>
      <c r="H19" s="123">
        <v>7.2548805231910327</v>
      </c>
      <c r="I19" s="123">
        <v>7.2567734543900926</v>
      </c>
      <c r="J19" s="123">
        <v>7.2405876135496596</v>
      </c>
      <c r="K19" s="123">
        <v>7.1658106684071017</v>
      </c>
      <c r="L19" s="123">
        <v>7.4802674382914338</v>
      </c>
      <c r="M19" s="123">
        <v>7.0256862872262484</v>
      </c>
      <c r="N19" s="123">
        <v>6.2083641395921738</v>
      </c>
      <c r="O19" s="123">
        <v>5.4724557334911808</v>
      </c>
      <c r="P19" s="123">
        <v>5.4844823460454677</v>
      </c>
      <c r="Q19" s="123">
        <v>5.3984020150897551</v>
      </c>
      <c r="R19" s="123">
        <v>5.3536874643731425</v>
      </c>
      <c r="S19" s="123">
        <v>5.4995116452030119</v>
      </c>
      <c r="T19" s="123">
        <v>5.7397298043374141</v>
      </c>
      <c r="U19" s="123">
        <v>5.6979806652553338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7.5006236041655425</v>
      </c>
      <c r="D20" s="99">
        <v>7.6054523046306555</v>
      </c>
      <c r="E20" s="99">
        <v>7.5468475276661122</v>
      </c>
      <c r="F20" s="99">
        <v>7.7249483832181474</v>
      </c>
      <c r="G20" s="99">
        <v>7.8442851574496002</v>
      </c>
      <c r="H20" s="99">
        <v>8.1477594460735201</v>
      </c>
      <c r="I20" s="99">
        <v>8.1881173508060492</v>
      </c>
      <c r="J20" s="99">
        <v>8.2541547215010471</v>
      </c>
      <c r="K20" s="99">
        <v>8.0836261711868147</v>
      </c>
      <c r="L20" s="99">
        <v>7.8410108881397758</v>
      </c>
      <c r="M20" s="99">
        <v>7.5274543176151303</v>
      </c>
      <c r="N20" s="99">
        <v>6.94270161725803</v>
      </c>
      <c r="O20" s="99">
        <v>6.1940084810938876</v>
      </c>
      <c r="P20" s="99">
        <v>6.4601079730233764</v>
      </c>
      <c r="Q20" s="99">
        <v>6.6519892936048812</v>
      </c>
      <c r="R20" s="99">
        <v>6.5005799662133379</v>
      </c>
      <c r="S20" s="99">
        <v>6.9876429483345674</v>
      </c>
      <c r="T20" s="99">
        <v>6.8187391455466484</v>
      </c>
      <c r="U20" s="99">
        <v>7.2557469676326436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7.4369809750160254</v>
      </c>
      <c r="D21" s="99">
        <v>7.5655345701729226</v>
      </c>
      <c r="E21" s="99">
        <v>7.5839747616758855</v>
      </c>
      <c r="F21" s="99">
        <v>7.7418159047313031</v>
      </c>
      <c r="G21" s="99">
        <v>7.8506303079941624</v>
      </c>
      <c r="H21" s="99">
        <v>8.0315923386335992</v>
      </c>
      <c r="I21" s="99">
        <v>8.1842653543935047</v>
      </c>
      <c r="J21" s="99">
        <v>8.2021244812303244</v>
      </c>
      <c r="K21" s="99">
        <v>7.9848513925740559</v>
      </c>
      <c r="L21" s="99">
        <v>7.7692378481521374</v>
      </c>
      <c r="M21" s="99">
        <v>7.115099811901672</v>
      </c>
      <c r="N21" s="99">
        <v>6.7926302467696393</v>
      </c>
      <c r="O21" s="99">
        <v>6.5287748946374062</v>
      </c>
      <c r="P21" s="99">
        <v>6.4420236540111633</v>
      </c>
      <c r="Q21" s="99">
        <v>6.4987920628352995</v>
      </c>
      <c r="R21" s="99">
        <v>6.6131777411008343</v>
      </c>
      <c r="S21" s="99">
        <v>6.7837624460215915</v>
      </c>
      <c r="T21" s="99">
        <v>7.1125779024999316</v>
      </c>
      <c r="U21" s="99">
        <v>6.3370733157973529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6.1210789931965248</v>
      </c>
      <c r="D22" s="110">
        <v>5.9068306048800681</v>
      </c>
      <c r="E22" s="110">
        <v>5.9218314970146961</v>
      </c>
      <c r="F22" s="110">
        <v>5.7860553016145317</v>
      </c>
      <c r="G22" s="110">
        <v>5.7857196703776452</v>
      </c>
      <c r="H22" s="110">
        <v>6.7535611440818144</v>
      </c>
      <c r="I22" s="110">
        <v>6.4840819291326381</v>
      </c>
      <c r="J22" s="110">
        <v>6.3006128911618617</v>
      </c>
      <c r="K22" s="110">
        <v>6.0018340710148372</v>
      </c>
      <c r="L22" s="110">
        <v>6.2154193674300799</v>
      </c>
      <c r="M22" s="110">
        <v>5.535577363042453</v>
      </c>
      <c r="N22" s="110">
        <v>5.2633390637530102</v>
      </c>
      <c r="O22" s="110">
        <v>4.4206241040772714</v>
      </c>
      <c r="P22" s="110">
        <v>5.0289890216628201</v>
      </c>
      <c r="Q22" s="110">
        <v>4.8428467489113283</v>
      </c>
      <c r="R22" s="110">
        <v>4.7801546954581777</v>
      </c>
      <c r="S22" s="110">
        <v>4.7655127355246911</v>
      </c>
      <c r="T22" s="110">
        <v>5.0727980684007763</v>
      </c>
      <c r="U22" s="110">
        <v>4.7159436153865082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74.667194230045766</v>
      </c>
      <c r="E24" s="118">
        <f t="shared" si="7"/>
        <v>77.045206034923496</v>
      </c>
      <c r="F24" s="118">
        <f t="shared" si="7"/>
        <v>80.923834061809501</v>
      </c>
      <c r="G24" s="118">
        <f t="shared" si="7"/>
        <v>81.74939972443569</v>
      </c>
      <c r="H24" s="118">
        <f t="shared" si="7"/>
        <v>77.595850128543574</v>
      </c>
      <c r="I24" s="118">
        <f t="shared" si="7"/>
        <v>76.867348026326326</v>
      </c>
      <c r="J24" s="118">
        <f t="shared" si="7"/>
        <v>75.049468650395895</v>
      </c>
      <c r="K24" s="118">
        <f t="shared" si="7"/>
        <v>71.965702644733483</v>
      </c>
      <c r="L24" s="118">
        <f t="shared" si="7"/>
        <v>76.49255737433694</v>
      </c>
      <c r="M24" s="118">
        <f t="shared" si="7"/>
        <v>65.384347863791106</v>
      </c>
      <c r="N24" s="118">
        <f t="shared" si="7"/>
        <v>64.115619460626078</v>
      </c>
      <c r="O24" s="118">
        <f t="shared" si="7"/>
        <v>56.785762627258663</v>
      </c>
      <c r="P24" s="118">
        <f t="shared" si="7"/>
        <v>0</v>
      </c>
      <c r="Q24" s="118">
        <f t="shared" si="7"/>
        <v>47.63716664003114</v>
      </c>
      <c r="R24" s="118">
        <f t="shared" ref="R24:V24" si="8">R25+R28+R30+R39</f>
        <v>50.218673667597116</v>
      </c>
      <c r="S24" s="118">
        <f t="shared" si="8"/>
        <v>43.158524527095537</v>
      </c>
      <c r="T24" s="118">
        <f t="shared" si="8"/>
        <v>49.620345703288606</v>
      </c>
      <c r="U24" s="118">
        <f t="shared" si="8"/>
        <v>42.926577347506992</v>
      </c>
      <c r="V24" s="118">
        <f t="shared" si="8"/>
        <v>41.850438882761651</v>
      </c>
      <c r="W24" s="118">
        <f t="shared" ref="W24" si="9">W25+W28+W30+W39</f>
        <v>43.149329615900399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55.442157021830077</v>
      </c>
      <c r="E25" s="123">
        <f t="shared" si="10"/>
        <v>58.073470565020124</v>
      </c>
      <c r="F25" s="123">
        <f t="shared" si="10"/>
        <v>62.138011786891411</v>
      </c>
      <c r="G25" s="123">
        <f t="shared" si="10"/>
        <v>62.690449604532972</v>
      </c>
      <c r="H25" s="123">
        <f t="shared" si="10"/>
        <v>58.881298725271392</v>
      </c>
      <c r="I25" s="123">
        <f t="shared" si="10"/>
        <v>59.129198929938141</v>
      </c>
      <c r="J25" s="123">
        <f t="shared" si="10"/>
        <v>57.983519588125894</v>
      </c>
      <c r="K25" s="123">
        <f t="shared" si="10"/>
        <v>55.03790413739484</v>
      </c>
      <c r="L25" s="123">
        <f t="shared" si="10"/>
        <v>58.650061553382393</v>
      </c>
      <c r="M25" s="123">
        <f t="shared" si="10"/>
        <v>48.288462347960319</v>
      </c>
      <c r="N25" s="123">
        <f t="shared" si="10"/>
        <v>47.935559563751426</v>
      </c>
      <c r="O25" s="123">
        <f t="shared" si="10"/>
        <v>42.320165010478895</v>
      </c>
      <c r="P25" s="123">
        <f t="shared" si="10"/>
        <v>0</v>
      </c>
      <c r="Q25" s="123">
        <f t="shared" si="10"/>
        <v>33.88027048291687</v>
      </c>
      <c r="R25" s="123">
        <f t="shared" ref="R25:V25" si="11">SUM(R26:R27)</f>
        <v>36.144071157159175</v>
      </c>
      <c r="S25" s="123">
        <f t="shared" si="11"/>
        <v>28.720375743315138</v>
      </c>
      <c r="T25" s="123">
        <f t="shared" si="11"/>
        <v>34.811857612013789</v>
      </c>
      <c r="U25" s="123">
        <f t="shared" si="11"/>
        <v>29.005001193468932</v>
      </c>
      <c r="V25" s="123">
        <f t="shared" si="11"/>
        <v>28.136340281346438</v>
      </c>
      <c r="W25" s="123">
        <f t="shared" ref="W25" si="12">SUM(W26:W27)</f>
        <v>28.941080933840066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54.84154379972918</v>
      </c>
      <c r="E26" s="99">
        <v>57.477432000319354</v>
      </c>
      <c r="F26" s="99">
        <v>61.493916398723123</v>
      </c>
      <c r="G26" s="99">
        <v>62.054726251065475</v>
      </c>
      <c r="H26" s="99">
        <v>58.301105531320964</v>
      </c>
      <c r="I26" s="99">
        <v>58.544005576224777</v>
      </c>
      <c r="J26" s="99">
        <v>57.416181882334939</v>
      </c>
      <c r="K26" s="99">
        <v>54.511829318659061</v>
      </c>
      <c r="L26" s="99">
        <v>58.086570044908278</v>
      </c>
      <c r="M26" s="99">
        <v>47.80787033868485</v>
      </c>
      <c r="N26" s="99">
        <v>47.448091211092894</v>
      </c>
      <c r="O26" s="99">
        <v>41.864455706687551</v>
      </c>
      <c r="P26" s="99">
        <v>0</v>
      </c>
      <c r="Q26" s="99">
        <v>33.49333305405721</v>
      </c>
      <c r="R26" s="99">
        <v>35.722906097910091</v>
      </c>
      <c r="S26" s="99">
        <v>28.387050069615569</v>
      </c>
      <c r="T26" s="99">
        <v>34.401579277590457</v>
      </c>
      <c r="U26" s="99">
        <v>28.664778719043326</v>
      </c>
      <c r="V26" s="99">
        <v>27.803756783014631</v>
      </c>
      <c r="W26" s="99">
        <v>28.596260267264192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0.6006132221008994</v>
      </c>
      <c r="E27" s="99">
        <v>0.59603856470077032</v>
      </c>
      <c r="F27" s="99">
        <v>0.6440953881682896</v>
      </c>
      <c r="G27" s="99">
        <v>0.63572335346749609</v>
      </c>
      <c r="H27" s="99">
        <v>0.58019319395042623</v>
      </c>
      <c r="I27" s="99">
        <v>0.58519335371336312</v>
      </c>
      <c r="J27" s="99">
        <v>0.56733770579095344</v>
      </c>
      <c r="K27" s="99">
        <v>0.52607481873577899</v>
      </c>
      <c r="L27" s="99">
        <v>0.563491508474118</v>
      </c>
      <c r="M27" s="99">
        <v>0.48059200927546697</v>
      </c>
      <c r="N27" s="99">
        <v>0.48746835265852995</v>
      </c>
      <c r="O27" s="99">
        <v>0.45570930379134483</v>
      </c>
      <c r="P27" s="99">
        <v>0</v>
      </c>
      <c r="Q27" s="99">
        <v>0.38693742885966165</v>
      </c>
      <c r="R27" s="99">
        <v>0.42116505924908054</v>
      </c>
      <c r="S27" s="99">
        <v>0.33332567369956767</v>
      </c>
      <c r="T27" s="99">
        <v>0.41027833442333256</v>
      </c>
      <c r="U27" s="99">
        <v>0.34022247442560549</v>
      </c>
      <c r="V27" s="99">
        <v>0.33258349833180834</v>
      </c>
      <c r="W27" s="99">
        <v>0.34482066657587485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0.46655993723211531</v>
      </c>
      <c r="E28" s="123">
        <f t="shared" si="13"/>
        <v>0.89487911906692752</v>
      </c>
      <c r="F28" s="123">
        <f t="shared" si="13"/>
        <v>1.0196803228526539</v>
      </c>
      <c r="G28" s="123">
        <f t="shared" si="13"/>
        <v>1.5869467850199304</v>
      </c>
      <c r="H28" s="123">
        <f t="shared" si="13"/>
        <v>0.49381649542850076</v>
      </c>
      <c r="I28" s="123">
        <f t="shared" si="13"/>
        <v>0.53470288781232356</v>
      </c>
      <c r="J28" s="123">
        <f t="shared" si="13"/>
        <v>0.40948963591229903</v>
      </c>
      <c r="K28" s="123">
        <f t="shared" si="13"/>
        <v>0.61382451973970986</v>
      </c>
      <c r="L28" s="123">
        <f t="shared" si="13"/>
        <v>0.7213831032705712</v>
      </c>
      <c r="M28" s="123">
        <f t="shared" si="13"/>
        <v>0.4679658211080992</v>
      </c>
      <c r="N28" s="123">
        <f t="shared" si="13"/>
        <v>0.69491465022284327</v>
      </c>
      <c r="O28" s="123">
        <f t="shared" si="13"/>
        <v>0.13494048630900499</v>
      </c>
      <c r="P28" s="123">
        <f t="shared" si="13"/>
        <v>0</v>
      </c>
      <c r="Q28" s="123">
        <f t="shared" si="13"/>
        <v>3.8532559700280133E-2</v>
      </c>
      <c r="R28" s="123">
        <f t="shared" si="13"/>
        <v>0.17981739894189164</v>
      </c>
      <c r="S28" s="123">
        <f t="shared" si="13"/>
        <v>0.22036965126897554</v>
      </c>
      <c r="T28" s="123">
        <f t="shared" si="13"/>
        <v>0.28282399695871668</v>
      </c>
      <c r="U28" s="123">
        <f t="shared" si="13"/>
        <v>0.15432101257672165</v>
      </c>
      <c r="V28" s="123">
        <f t="shared" si="13"/>
        <v>0.16788871619937559</v>
      </c>
      <c r="W28" s="123">
        <f t="shared" si="13"/>
        <v>0.19918780042488901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0.46655993723211531</v>
      </c>
      <c r="E29" s="99">
        <f>RES_hhdet_in_fech!E29/RES_summary!E$21</f>
        <v>0.89487911906692752</v>
      </c>
      <c r="F29" s="99">
        <f>RES_hhdet_in_fech!F29/RES_summary!F$21</f>
        <v>1.0196803228526539</v>
      </c>
      <c r="G29" s="99">
        <f>RES_hhdet_in_fech!G29/RES_summary!G$21</f>
        <v>1.5869467850199304</v>
      </c>
      <c r="H29" s="99">
        <f>RES_hhdet_in_fech!H29/RES_summary!H$21</f>
        <v>0.49381649542850076</v>
      </c>
      <c r="I29" s="99">
        <f>RES_hhdet_in_fech!I29/RES_summary!I$21</f>
        <v>0.53470288781232356</v>
      </c>
      <c r="J29" s="99">
        <f>RES_hhdet_in_fech!J29/RES_summary!J$21</f>
        <v>0.40948963591229903</v>
      </c>
      <c r="K29" s="99">
        <f>RES_hhdet_in_fech!K29/RES_summary!K$21</f>
        <v>0.61382451973970986</v>
      </c>
      <c r="L29" s="99">
        <f>RES_hhdet_in_fech!L29/RES_summary!L$21</f>
        <v>0.7213831032705712</v>
      </c>
      <c r="M29" s="99">
        <f>RES_hhdet_in_fech!M29/RES_summary!M$21</f>
        <v>0.4679658211080992</v>
      </c>
      <c r="N29" s="99">
        <f>RES_hhdet_in_fech!N29/RES_summary!N$21</f>
        <v>0.69491465022284327</v>
      </c>
      <c r="O29" s="99">
        <f>RES_hhdet_in_fech!O29/RES_summary!O$21</f>
        <v>0.13494048630900499</v>
      </c>
      <c r="P29" s="99">
        <f>RES_hhdet_in_fech!P29/RES_summary!P$21</f>
        <v>0</v>
      </c>
      <c r="Q29" s="99">
        <f>RES_hhdet_in_fech!Q29/RES_summary!Q$21</f>
        <v>3.8532559700280133E-2</v>
      </c>
      <c r="R29" s="99">
        <f>RES_hhdet_in_fech!R29/RES_summary!R$21</f>
        <v>0.17981739894189164</v>
      </c>
      <c r="S29" s="99">
        <f>RES_hhdet_in_fech!S29/RES_summary!S$21</f>
        <v>0.22036965126897554</v>
      </c>
      <c r="T29" s="99">
        <f>RES_hhdet_in_fech!T29/RES_summary!T$21</f>
        <v>0.28282399695871668</v>
      </c>
      <c r="U29" s="99">
        <f>RES_hhdet_in_fech!U29/RES_summary!U$21</f>
        <v>0.15432101257672165</v>
      </c>
      <c r="V29" s="99">
        <f>RES_hhdet_in_fech!V29/RES_summary!V$21</f>
        <v>0.16788871619937559</v>
      </c>
      <c r="W29" s="99">
        <f>RES_hhdet_in_fech!W29/RES_summary!W$21</f>
        <v>0.19918780042488901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12.373784344355425</v>
      </c>
      <c r="E30" s="123">
        <v>11.691682170564404</v>
      </c>
      <c r="F30" s="123">
        <v>11.44102091040169</v>
      </c>
      <c r="G30" s="123">
        <v>11.191923758300769</v>
      </c>
      <c r="H30" s="123">
        <v>11.203774423440608</v>
      </c>
      <c r="I30" s="123">
        <v>10.361409173790102</v>
      </c>
      <c r="J30" s="123">
        <v>9.9627209738926972</v>
      </c>
      <c r="K30" s="123">
        <v>9.8320297069947795</v>
      </c>
      <c r="L30" s="123">
        <v>10.494821235602421</v>
      </c>
      <c r="M30" s="123">
        <v>10.655901251105464</v>
      </c>
      <c r="N30" s="123">
        <v>9.8481547010912163</v>
      </c>
      <c r="O30" s="123">
        <v>9.4518434426924198</v>
      </c>
      <c r="P30" s="123">
        <v>0</v>
      </c>
      <c r="Q30" s="123">
        <v>8.5644448739864316</v>
      </c>
      <c r="R30" s="123">
        <v>8.7169889670698204</v>
      </c>
      <c r="S30" s="123">
        <v>8.9982456411727547</v>
      </c>
      <c r="T30" s="123">
        <v>9.0698896381144323</v>
      </c>
      <c r="U30" s="123">
        <v>8.7979390846716861</v>
      </c>
      <c r="V30" s="123">
        <v>8.6974921155234153</v>
      </c>
      <c r="W30" s="123">
        <v>9.0247379067084985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12.954555163496913</v>
      </c>
      <c r="E31" s="99">
        <v>12.137482817568049</v>
      </c>
      <c r="F31" s="99">
        <v>12.129138876222243</v>
      </c>
      <c r="G31" s="99">
        <v>12.411541459662363</v>
      </c>
      <c r="H31" s="99">
        <v>11.882140926469594</v>
      </c>
      <c r="I31" s="99">
        <v>11.840682355967978</v>
      </c>
      <c r="J31" s="99">
        <v>11.823630086183245</v>
      </c>
      <c r="K31" s="99">
        <v>11.482341621489498</v>
      </c>
      <c r="L31" s="99">
        <v>11.650378904755495</v>
      </c>
      <c r="M31" s="99">
        <v>11.240703461681735</v>
      </c>
      <c r="N31" s="99">
        <v>10.770170324733153</v>
      </c>
      <c r="O31" s="99">
        <v>10.652956902972345</v>
      </c>
      <c r="P31" s="99">
        <v>0</v>
      </c>
      <c r="Q31" s="99">
        <v>9.4657336926503159</v>
      </c>
      <c r="R31" s="99">
        <v>9.5481183021416935</v>
      </c>
      <c r="S31" s="99">
        <v>9.7281749580639527</v>
      </c>
      <c r="T31" s="99">
        <v>9.5594303242822267</v>
      </c>
      <c r="U31" s="99">
        <v>8.9472348461755153</v>
      </c>
      <c r="V31" s="99">
        <v>8.8974911871820659</v>
      </c>
      <c r="W31" s="99">
        <v>9.5307885581372602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7.7380141611468236</v>
      </c>
      <c r="E32" s="99">
        <v>7.1014617864610674</v>
      </c>
      <c r="F32" s="99">
        <v>7.2262574461954721</v>
      </c>
      <c r="G32" s="99">
        <v>7.4238417168200499</v>
      </c>
      <c r="H32" s="99">
        <v>7.2691925788608138</v>
      </c>
      <c r="I32" s="99">
        <v>7.2060147803838692</v>
      </c>
      <c r="J32" s="99">
        <v>7.2191815109681423</v>
      </c>
      <c r="K32" s="99">
        <v>7.0395316777525556</v>
      </c>
      <c r="L32" s="99">
        <v>7.1838700950918453</v>
      </c>
      <c r="M32" s="99">
        <v>7.1911728519527633</v>
      </c>
      <c r="N32" s="99">
        <v>6.9315022123389092</v>
      </c>
      <c r="O32" s="99">
        <v>7.0304698118174471</v>
      </c>
      <c r="P32" s="99">
        <v>0</v>
      </c>
      <c r="Q32" s="99">
        <v>6.7506905093297407</v>
      </c>
      <c r="R32" s="99">
        <v>7.0283686144520123</v>
      </c>
      <c r="S32" s="99">
        <v>7.4028847744193236</v>
      </c>
      <c r="T32" s="99">
        <v>7.4455273318119541</v>
      </c>
      <c r="U32" s="99">
        <v>7.1149679289778645</v>
      </c>
      <c r="V32" s="99">
        <v>7.1314236489457761</v>
      </c>
      <c r="W32" s="99">
        <v>7.6678670903587074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1.1855772383300431</v>
      </c>
      <c r="E33" s="102">
        <v>0.71666642506375666</v>
      </c>
      <c r="F33" s="102">
        <v>0.95220485936689869</v>
      </c>
      <c r="G33" s="102">
        <v>0.97522595653327415</v>
      </c>
      <c r="H33" s="102">
        <v>1.2389005149939614</v>
      </c>
      <c r="I33" s="102">
        <v>1.0588563088478526</v>
      </c>
      <c r="J33" s="102">
        <v>1.0080416248296531</v>
      </c>
      <c r="K33" s="102">
        <v>0.93764431977587126</v>
      </c>
      <c r="L33" s="102">
        <v>0.92199538520335933</v>
      </c>
      <c r="M33" s="102">
        <v>1.2600694218672088</v>
      </c>
      <c r="N33" s="102">
        <v>0.86381718632149485</v>
      </c>
      <c r="O33" s="102">
        <v>0.60150932460992479</v>
      </c>
      <c r="P33" s="102">
        <v>0</v>
      </c>
      <c r="Q33" s="102">
        <v>0.32294527834999398</v>
      </c>
      <c r="R33" s="102">
        <v>0.43401236562546608</v>
      </c>
      <c r="S33" s="102">
        <v>0.67921859099262771</v>
      </c>
      <c r="T33" s="102">
        <v>0.74166683255568944</v>
      </c>
      <c r="U33" s="102">
        <v>0.83540440855220333</v>
      </c>
      <c r="V33" s="102">
        <v>0.68926731097374383</v>
      </c>
      <c r="W33" s="102">
        <v>0.63508817351930591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6.5524369228167814</v>
      </c>
      <c r="E34" s="105">
        <v>6.3847953613973107</v>
      </c>
      <c r="F34" s="105">
        <v>6.2740525868285744</v>
      </c>
      <c r="G34" s="105">
        <v>6.4486157602867751</v>
      </c>
      <c r="H34" s="105">
        <v>6.0302920638668516</v>
      </c>
      <c r="I34" s="105">
        <v>6.1471584715360175</v>
      </c>
      <c r="J34" s="105">
        <v>6.2111398861384899</v>
      </c>
      <c r="K34" s="105">
        <v>6.1018873579766844</v>
      </c>
      <c r="L34" s="105">
        <v>6.2618747098884855</v>
      </c>
      <c r="M34" s="105">
        <v>5.931103430085555</v>
      </c>
      <c r="N34" s="105">
        <v>6.067685026017414</v>
      </c>
      <c r="O34" s="105">
        <v>6.4289604872075214</v>
      </c>
      <c r="P34" s="105">
        <v>0</v>
      </c>
      <c r="Q34" s="105">
        <v>6.4277452309797463</v>
      </c>
      <c r="R34" s="105">
        <v>6.5943562488265455</v>
      </c>
      <c r="S34" s="105">
        <v>6.7236661834266958</v>
      </c>
      <c r="T34" s="105">
        <v>6.7038604992562654</v>
      </c>
      <c r="U34" s="105">
        <v>6.2795635204256612</v>
      </c>
      <c r="V34" s="105">
        <v>6.4421563379720315</v>
      </c>
      <c r="W34" s="105">
        <v>7.0327789168394004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11.535408821410172</v>
      </c>
      <c r="E35" s="102">
        <v>10.551802802370439</v>
      </c>
      <c r="F35" s="102">
        <v>10.567876026430609</v>
      </c>
      <c r="G35" s="102">
        <v>10.612200120927641</v>
      </c>
      <c r="H35" s="102">
        <v>11.182152033823471</v>
      </c>
      <c r="I35" s="102">
        <v>10.820358765129804</v>
      </c>
      <c r="J35" s="102">
        <v>10.655178470028307</v>
      </c>
      <c r="K35" s="102">
        <v>10.253167592946584</v>
      </c>
      <c r="L35" s="102">
        <v>10.598559571857892</v>
      </c>
      <c r="M35" s="102">
        <v>10.620827526893219</v>
      </c>
      <c r="N35" s="102">
        <v>10.171342762717469</v>
      </c>
      <c r="O35" s="102">
        <v>9.7275458729380695</v>
      </c>
      <c r="P35" s="102">
        <v>0</v>
      </c>
      <c r="Q35" s="102">
        <v>9.1440630383494117</v>
      </c>
      <c r="R35" s="102">
        <v>9.3676440774009517</v>
      </c>
      <c r="S35" s="102">
        <v>9.6491237591439862</v>
      </c>
      <c r="T35" s="102">
        <v>9.7069712400360864</v>
      </c>
      <c r="U35" s="102">
        <v>9.7078927415651997</v>
      </c>
      <c r="V35" s="102">
        <v>9.5972734689470585</v>
      </c>
      <c r="W35" s="102">
        <v>9.6689587582041057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7.5955545610296058</v>
      </c>
      <c r="E36" s="105">
        <v>6.8337894428550978</v>
      </c>
      <c r="F36" s="105">
        <v>6.9413613112576158</v>
      </c>
      <c r="G36" s="105">
        <v>6.9865012052651672</v>
      </c>
      <c r="H36" s="105">
        <v>7.4936950021842783</v>
      </c>
      <c r="I36" s="105">
        <v>7.2148458215789244</v>
      </c>
      <c r="J36" s="105">
        <v>7.1163887203280458</v>
      </c>
      <c r="K36" s="105">
        <v>6.8575734697758</v>
      </c>
      <c r="L36" s="105">
        <v>7.1039438831652477</v>
      </c>
      <c r="M36" s="105">
        <v>7.2809042312828307</v>
      </c>
      <c r="N36" s="105">
        <v>6.9353418744462783</v>
      </c>
      <c r="O36" s="105">
        <v>6.6609258308992532</v>
      </c>
      <c r="P36" s="105">
        <v>0</v>
      </c>
      <c r="Q36" s="105">
        <v>6.5080220538004374</v>
      </c>
      <c r="R36" s="105">
        <v>6.8231145325957208</v>
      </c>
      <c r="S36" s="105">
        <v>7.2109205134454095</v>
      </c>
      <c r="T36" s="105">
        <v>7.352036624010224</v>
      </c>
      <c r="U36" s="105">
        <v>7.4637388208744273</v>
      </c>
      <c r="V36" s="105">
        <v>7.4062318986814448</v>
      </c>
      <c r="W36" s="105">
        <v>7.4933785970511044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1.0543627178064578</v>
      </c>
      <c r="E37" s="99">
        <v>0.6095155440860881</v>
      </c>
      <c r="F37" s="99">
        <v>0.82364097450435336</v>
      </c>
      <c r="G37" s="99">
        <v>0.8257620558066564</v>
      </c>
      <c r="H37" s="99">
        <v>1.1753662346889155</v>
      </c>
      <c r="I37" s="99">
        <v>0.97039303709233726</v>
      </c>
      <c r="J37" s="99">
        <v>0.9069010698928277</v>
      </c>
      <c r="K37" s="99">
        <v>0.82963599576278668</v>
      </c>
      <c r="L37" s="99">
        <v>0.83265586019196847</v>
      </c>
      <c r="M37" s="99">
        <v>1.1798127132181828</v>
      </c>
      <c r="N37" s="99">
        <v>0.81511321948953486</v>
      </c>
      <c r="O37" s="99">
        <v>0.52088457099803787</v>
      </c>
      <c r="P37" s="99">
        <v>0</v>
      </c>
      <c r="Q37" s="99">
        <v>0.26609780654468174</v>
      </c>
      <c r="R37" s="99">
        <v>0.38263493877370086</v>
      </c>
      <c r="S37" s="99">
        <v>0.66140256369063466</v>
      </c>
      <c r="T37" s="99">
        <v>0.74794671893319775</v>
      </c>
      <c r="U37" s="99">
        <v>0.93141938186755879</v>
      </c>
      <c r="V37" s="99">
        <v>0.75907672844530094</v>
      </c>
      <c r="W37" s="99">
        <v>0.62110418052019833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6.541191843223146</v>
      </c>
      <c r="E38" s="99">
        <v>6.2242738987690096</v>
      </c>
      <c r="F38" s="99">
        <v>6.1177203367532629</v>
      </c>
      <c r="G38" s="99">
        <v>6.1607391494585118</v>
      </c>
      <c r="H38" s="99">
        <v>6.3183287674953643</v>
      </c>
      <c r="I38" s="99">
        <v>6.2444527844865858</v>
      </c>
      <c r="J38" s="99">
        <v>6.2094876504352179</v>
      </c>
      <c r="K38" s="99">
        <v>6.0279374740130134</v>
      </c>
      <c r="L38" s="99">
        <v>6.2712880229732804</v>
      </c>
      <c r="M38" s="99">
        <v>6.1010915180646492</v>
      </c>
      <c r="N38" s="99">
        <v>6.120228654956744</v>
      </c>
      <c r="O38" s="99">
        <v>6.1400412599012153</v>
      </c>
      <c r="P38" s="99">
        <v>0</v>
      </c>
      <c r="Q38" s="99">
        <v>6.2419242472557572</v>
      </c>
      <c r="R38" s="99">
        <v>6.4404795938220207</v>
      </c>
      <c r="S38" s="99">
        <v>6.5495179497547751</v>
      </c>
      <c r="T38" s="99">
        <v>6.6040899050770268</v>
      </c>
      <c r="U38" s="99">
        <v>6.5323194390068693</v>
      </c>
      <c r="V38" s="99">
        <v>6.6471551702361449</v>
      </c>
      <c r="W38" s="99">
        <v>6.8722744165309066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6.3846929266281505</v>
      </c>
      <c r="E39" s="123">
        <v>6.3851741802720401</v>
      </c>
      <c r="F39" s="123">
        <v>6.3251210416637429</v>
      </c>
      <c r="G39" s="123">
        <v>6.2800795765820094</v>
      </c>
      <c r="H39" s="123">
        <v>7.0169604844030742</v>
      </c>
      <c r="I39" s="123">
        <v>6.8420370347857613</v>
      </c>
      <c r="J39" s="123">
        <v>6.6937384524650003</v>
      </c>
      <c r="K39" s="123">
        <v>6.4819442806041563</v>
      </c>
      <c r="L39" s="123">
        <v>6.6262914820815544</v>
      </c>
      <c r="M39" s="123">
        <v>5.9720184436172286</v>
      </c>
      <c r="N39" s="123">
        <v>5.6369905455605878</v>
      </c>
      <c r="O39" s="123">
        <v>4.8788136877783437</v>
      </c>
      <c r="P39" s="123">
        <v>0</v>
      </c>
      <c r="Q39" s="123">
        <v>5.1539187234275587</v>
      </c>
      <c r="R39" s="123">
        <v>5.177796144426221</v>
      </c>
      <c r="S39" s="123">
        <v>5.2195334913386651</v>
      </c>
      <c r="T39" s="123">
        <v>5.4557744562016692</v>
      </c>
      <c r="U39" s="123">
        <v>4.9693160567896548</v>
      </c>
      <c r="V39" s="123">
        <v>4.8487177696924206</v>
      </c>
      <c r="W39" s="123">
        <v>4.9843229749269478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7.5655345701729235</v>
      </c>
      <c r="E40" s="99">
        <v>7.5839747616758864</v>
      </c>
      <c r="F40" s="99">
        <v>7.7418159047312995</v>
      </c>
      <c r="G40" s="99">
        <v>7.8506303079941633</v>
      </c>
      <c r="H40" s="99">
        <v>8.0315923386335992</v>
      </c>
      <c r="I40" s="99">
        <v>8.1842653543935064</v>
      </c>
      <c r="J40" s="99">
        <v>8.2021244812303227</v>
      </c>
      <c r="K40" s="99">
        <v>7.9848513925740567</v>
      </c>
      <c r="L40" s="99">
        <v>7.7692378481521391</v>
      </c>
      <c r="M40" s="99">
        <v>7.1150998119016702</v>
      </c>
      <c r="N40" s="99">
        <v>6.7926302467696393</v>
      </c>
      <c r="O40" s="99">
        <v>6.528774894637408</v>
      </c>
      <c r="P40" s="99">
        <v>0</v>
      </c>
      <c r="Q40" s="99">
        <v>6.4987920628352995</v>
      </c>
      <c r="R40" s="99">
        <v>6.6131777411008352</v>
      </c>
      <c r="S40" s="99">
        <v>6.7837624460215906</v>
      </c>
      <c r="T40" s="99">
        <v>7.1125779024999325</v>
      </c>
      <c r="U40" s="99">
        <v>6.3370733157973529</v>
      </c>
      <c r="V40" s="99">
        <v>6.2846907409463633</v>
      </c>
      <c r="W40" s="99">
        <v>6.6195569190650394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5.9068306048800689</v>
      </c>
      <c r="E41" s="110">
        <v>5.9218314970146952</v>
      </c>
      <c r="F41" s="110">
        <v>5.78605530161453</v>
      </c>
      <c r="G41" s="110">
        <v>5.7857196703776461</v>
      </c>
      <c r="H41" s="110">
        <v>6.7535611440818144</v>
      </c>
      <c r="I41" s="110">
        <v>6.4840819291326373</v>
      </c>
      <c r="J41" s="110">
        <v>6.3006128911618617</v>
      </c>
      <c r="K41" s="110">
        <v>6.0018340710148372</v>
      </c>
      <c r="L41" s="110">
        <v>6.2154193674300799</v>
      </c>
      <c r="M41" s="110">
        <v>5.5355773630424538</v>
      </c>
      <c r="N41" s="110">
        <v>5.2633390637530102</v>
      </c>
      <c r="O41" s="110">
        <v>4.4206241040772722</v>
      </c>
      <c r="P41" s="110">
        <v>0</v>
      </c>
      <c r="Q41" s="110">
        <v>4.8428467489113274</v>
      </c>
      <c r="R41" s="110">
        <v>4.7801546954581777</v>
      </c>
      <c r="S41" s="110">
        <v>4.7655127355246911</v>
      </c>
      <c r="T41" s="110">
        <v>5.0727980684007763</v>
      </c>
      <c r="U41" s="110">
        <v>4.7159436153865082</v>
      </c>
      <c r="V41" s="110">
        <v>4.6131969784642077</v>
      </c>
      <c r="W41" s="110">
        <v>4.5900820634508159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77.390485968142087</v>
      </c>
      <c r="D43" s="118">
        <f t="shared" si="14"/>
        <v>74.43556565055728</v>
      </c>
      <c r="E43" s="118">
        <f t="shared" si="14"/>
        <v>79.026177497348371</v>
      </c>
      <c r="F43" s="118">
        <f t="shared" si="14"/>
        <v>85.537172663904315</v>
      </c>
      <c r="G43" s="118">
        <f t="shared" si="14"/>
        <v>85.384557695427702</v>
      </c>
      <c r="H43" s="118">
        <f t="shared" si="14"/>
        <v>79.102082561742989</v>
      </c>
      <c r="I43" s="118">
        <f t="shared" si="14"/>
        <v>78.196177478464946</v>
      </c>
      <c r="J43" s="118">
        <f t="shared" si="14"/>
        <v>76.466694425501558</v>
      </c>
      <c r="K43" s="118">
        <f t="shared" si="14"/>
        <v>74.481712280788457</v>
      </c>
      <c r="L43" s="118">
        <f t="shared" si="14"/>
        <v>78.442437068762942</v>
      </c>
      <c r="M43" s="118">
        <f t="shared" si="14"/>
        <v>68.360298959415587</v>
      </c>
      <c r="N43" s="118">
        <f t="shared" si="14"/>
        <v>62.311284453667326</v>
      </c>
      <c r="O43" s="118">
        <f t="shared" si="14"/>
        <v>57.685685486619697</v>
      </c>
      <c r="P43" s="118">
        <f t="shared" si="14"/>
        <v>51.690472507318567</v>
      </c>
      <c r="Q43" s="118">
        <f t="shared" si="14"/>
        <v>53.364855202833255</v>
      </c>
      <c r="R43" s="118">
        <f t="shared" ref="R43:V43" si="15">R44+R47+R49+R58</f>
        <v>46.329456704822135</v>
      </c>
      <c r="S43" s="118">
        <f t="shared" si="15"/>
        <v>46.048902288364118</v>
      </c>
      <c r="T43" s="118">
        <f t="shared" si="15"/>
        <v>48.867312199760363</v>
      </c>
      <c r="U43" s="118">
        <f t="shared" si="15"/>
        <v>43.727870179192067</v>
      </c>
      <c r="V43" s="118">
        <f t="shared" si="15"/>
        <v>44.999921332885954</v>
      </c>
      <c r="W43" s="118">
        <f t="shared" ref="W43" si="16">W44+W47+W49+W58</f>
        <v>42.913676235950781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57.987028037175349</v>
      </c>
      <c r="D44" s="123">
        <f t="shared" si="17"/>
        <v>56.47675622864508</v>
      </c>
      <c r="E44" s="123">
        <f t="shared" si="17"/>
        <v>61.805523213059644</v>
      </c>
      <c r="F44" s="123">
        <f t="shared" si="17"/>
        <v>68.131268067353062</v>
      </c>
      <c r="G44" s="123">
        <f t="shared" si="17"/>
        <v>67.292864262491122</v>
      </c>
      <c r="H44" s="123">
        <f t="shared" si="17"/>
        <v>61.05661648592752</v>
      </c>
      <c r="I44" s="123">
        <f t="shared" si="17"/>
        <v>60.786871475516577</v>
      </c>
      <c r="J44" s="123">
        <f t="shared" si="17"/>
        <v>59.086302863379665</v>
      </c>
      <c r="K44" s="123">
        <f t="shared" si="17"/>
        <v>58.095009339480114</v>
      </c>
      <c r="L44" s="123">
        <f t="shared" si="17"/>
        <v>61.203664162207659</v>
      </c>
      <c r="M44" s="123">
        <f t="shared" si="17"/>
        <v>51.398764004027925</v>
      </c>
      <c r="N44" s="123">
        <f t="shared" si="17"/>
        <v>46.358789713386884</v>
      </c>
      <c r="O44" s="123">
        <f t="shared" si="17"/>
        <v>43.39648258907625</v>
      </c>
      <c r="P44" s="123">
        <f t="shared" si="17"/>
        <v>37.949668585262891</v>
      </c>
      <c r="Q44" s="123">
        <f t="shared" si="17"/>
        <v>40.208098390982286</v>
      </c>
      <c r="R44" s="123">
        <f t="shared" ref="R44:V44" si="18">SUM(R45:R46)</f>
        <v>32.944574839718989</v>
      </c>
      <c r="S44" s="123">
        <f t="shared" si="18"/>
        <v>32.042200337858901</v>
      </c>
      <c r="T44" s="123">
        <f t="shared" si="18"/>
        <v>34.255872094619392</v>
      </c>
      <c r="U44" s="123">
        <f t="shared" si="18"/>
        <v>29.838876693545714</v>
      </c>
      <c r="V44" s="123">
        <f t="shared" si="18"/>
        <v>31.253813631388468</v>
      </c>
      <c r="W44" s="123">
        <f t="shared" ref="W44" si="19">SUM(W45:W46)</f>
        <v>29.041703460282644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57.377083670999163</v>
      </c>
      <c r="D45" s="99">
        <v>55.894831453212035</v>
      </c>
      <c r="E45" s="99">
        <v>61.201953307483166</v>
      </c>
      <c r="F45" s="99">
        <v>67.459042749855016</v>
      </c>
      <c r="G45" s="99">
        <v>66.643062735137235</v>
      </c>
      <c r="H45" s="99">
        <v>60.483498760889404</v>
      </c>
      <c r="I45" s="99">
        <v>60.213541067087405</v>
      </c>
      <c r="J45" s="99">
        <v>58.535100220044868</v>
      </c>
      <c r="K45" s="99">
        <v>57.565327945238508</v>
      </c>
      <c r="L45" s="99">
        <v>60.642473989883094</v>
      </c>
      <c r="M45" s="99">
        <v>50.910131402957923</v>
      </c>
      <c r="N45" s="99">
        <v>45.907903572913852</v>
      </c>
      <c r="O45" s="99">
        <v>42.94881756257206</v>
      </c>
      <c r="P45" s="99">
        <v>37.533458819881567</v>
      </c>
      <c r="Q45" s="99">
        <v>39.766855917336713</v>
      </c>
      <c r="R45" s="99">
        <v>32.575474690556561</v>
      </c>
      <c r="S45" s="99">
        <v>31.684471690816583</v>
      </c>
      <c r="T45" s="99">
        <v>33.867362405954033</v>
      </c>
      <c r="U45" s="99">
        <v>29.501974932336321</v>
      </c>
      <c r="V45" s="99">
        <v>30.898148951185853</v>
      </c>
      <c r="W45" s="99">
        <v>28.708576449812572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0.60994436617618597</v>
      </c>
      <c r="D46" s="99">
        <v>0.58192477543304288</v>
      </c>
      <c r="E46" s="99">
        <v>0.60356990557647627</v>
      </c>
      <c r="F46" s="99">
        <v>0.67222531749804282</v>
      </c>
      <c r="G46" s="99">
        <v>0.6498015273538893</v>
      </c>
      <c r="H46" s="99">
        <v>0.57311772503811964</v>
      </c>
      <c r="I46" s="99">
        <v>0.57333040842917482</v>
      </c>
      <c r="J46" s="99">
        <v>0.55120264333479618</v>
      </c>
      <c r="K46" s="99">
        <v>0.52968139424160621</v>
      </c>
      <c r="L46" s="99">
        <v>0.56119017232456347</v>
      </c>
      <c r="M46" s="99">
        <v>0.48863260107000178</v>
      </c>
      <c r="N46" s="99">
        <v>0.45088614047303016</v>
      </c>
      <c r="O46" s="99">
        <v>0.44766502650419304</v>
      </c>
      <c r="P46" s="99">
        <v>0.4162097653813247</v>
      </c>
      <c r="Q46" s="99">
        <v>0.44124247364557045</v>
      </c>
      <c r="R46" s="99">
        <v>0.36910014916242762</v>
      </c>
      <c r="S46" s="99">
        <v>0.35772864704232177</v>
      </c>
      <c r="T46" s="99">
        <v>0.38850968866536145</v>
      </c>
      <c r="U46" s="99">
        <v>0.3369017612093933</v>
      </c>
      <c r="V46" s="99">
        <v>0.35566468020261449</v>
      </c>
      <c r="W46" s="99">
        <v>0.33312701047007137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0.73331107545337237</v>
      </c>
      <c r="D47" s="123">
        <f t="shared" si="20"/>
        <v>0.46651826110253153</v>
      </c>
      <c r="E47" s="123">
        <f t="shared" si="20"/>
        <v>0.89495218055855152</v>
      </c>
      <c r="F47" s="123">
        <f t="shared" si="20"/>
        <v>1.0196455017049895</v>
      </c>
      <c r="G47" s="123">
        <f t="shared" si="20"/>
        <v>1.5869644634437474</v>
      </c>
      <c r="H47" s="123">
        <f t="shared" si="20"/>
        <v>0.49391444871610507</v>
      </c>
      <c r="I47" s="123">
        <f t="shared" si="20"/>
        <v>0.53468323359785352</v>
      </c>
      <c r="J47" s="123">
        <f t="shared" si="20"/>
        <v>0.40947593733347221</v>
      </c>
      <c r="K47" s="123">
        <f t="shared" si="20"/>
        <v>0.61377623269570358</v>
      </c>
      <c r="L47" s="123">
        <f t="shared" si="20"/>
        <v>0.72148426780018349</v>
      </c>
      <c r="M47" s="123">
        <f t="shared" si="20"/>
        <v>0.46794853107363388</v>
      </c>
      <c r="N47" s="123">
        <f t="shared" si="20"/>
        <v>0.69491709060186324</v>
      </c>
      <c r="O47" s="123">
        <f t="shared" si="20"/>
        <v>0.13496385547050482</v>
      </c>
      <c r="P47" s="123">
        <f t="shared" si="20"/>
        <v>3.4510279192957634E-2</v>
      </c>
      <c r="Q47" s="123">
        <f t="shared" si="20"/>
        <v>3.8519529427950262E-2</v>
      </c>
      <c r="R47" s="123">
        <f t="shared" si="20"/>
        <v>0.17985647522153012</v>
      </c>
      <c r="S47" s="123">
        <f t="shared" si="20"/>
        <v>0.22034731142988687</v>
      </c>
      <c r="T47" s="123">
        <f t="shared" si="20"/>
        <v>0.28288820955795219</v>
      </c>
      <c r="U47" s="123">
        <f t="shared" si="20"/>
        <v>0.15445029113656306</v>
      </c>
      <c r="V47" s="123">
        <f t="shared" si="20"/>
        <v>0.16789209513631093</v>
      </c>
      <c r="W47" s="123">
        <f t="shared" si="20"/>
        <v>0.19915838202279265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0.73331107545337237</v>
      </c>
      <c r="D48" s="99">
        <f>RES_hhdet_in_fech!D48/RES_summary!D$21</f>
        <v>0.46651826110253153</v>
      </c>
      <c r="E48" s="99">
        <f>RES_hhdet_in_fech!E48/RES_summary!E$21</f>
        <v>0.89495218055855152</v>
      </c>
      <c r="F48" s="99">
        <f>RES_hhdet_in_fech!F48/RES_summary!F$21</f>
        <v>1.0196455017049895</v>
      </c>
      <c r="G48" s="99">
        <f>RES_hhdet_in_fech!G48/RES_summary!G$21</f>
        <v>1.5869644634437474</v>
      </c>
      <c r="H48" s="99">
        <f>RES_hhdet_in_fech!H48/RES_summary!H$21</f>
        <v>0.49391444871610507</v>
      </c>
      <c r="I48" s="99">
        <f>RES_hhdet_in_fech!I48/RES_summary!I$21</f>
        <v>0.53468323359785352</v>
      </c>
      <c r="J48" s="99">
        <f>RES_hhdet_in_fech!J48/RES_summary!J$21</f>
        <v>0.40947593733347221</v>
      </c>
      <c r="K48" s="99">
        <f>RES_hhdet_in_fech!K48/RES_summary!K$21</f>
        <v>0.61377623269570358</v>
      </c>
      <c r="L48" s="99">
        <f>RES_hhdet_in_fech!L48/RES_summary!L$21</f>
        <v>0.72148426780018349</v>
      </c>
      <c r="M48" s="99">
        <f>RES_hhdet_in_fech!M48/RES_summary!M$21</f>
        <v>0.46794853107363388</v>
      </c>
      <c r="N48" s="99">
        <f>RES_hhdet_in_fech!N48/RES_summary!N$21</f>
        <v>0.69491709060186324</v>
      </c>
      <c r="O48" s="99">
        <f>RES_hhdet_in_fech!O48/RES_summary!O$21</f>
        <v>0.13496385547050482</v>
      </c>
      <c r="P48" s="99">
        <f>RES_hhdet_in_fech!P48/RES_summary!P$21</f>
        <v>3.4510279192957634E-2</v>
      </c>
      <c r="Q48" s="99">
        <f>RES_hhdet_in_fech!Q48/RES_summary!Q$21</f>
        <v>3.8519529427950262E-2</v>
      </c>
      <c r="R48" s="99">
        <f>RES_hhdet_in_fech!R48/RES_summary!R$21</f>
        <v>0.17985647522153012</v>
      </c>
      <c r="S48" s="99">
        <f>RES_hhdet_in_fech!S48/RES_summary!S$21</f>
        <v>0.22034731142988687</v>
      </c>
      <c r="T48" s="99">
        <f>RES_hhdet_in_fech!T48/RES_summary!T$21</f>
        <v>0.28288820955795219</v>
      </c>
      <c r="U48" s="99">
        <f>RES_hhdet_in_fech!U48/RES_summary!U$21</f>
        <v>0.15445029113656306</v>
      </c>
      <c r="V48" s="99">
        <f>RES_hhdet_in_fech!V48/RES_summary!V$21</f>
        <v>0.16789209513631093</v>
      </c>
      <c r="W48" s="99">
        <f>RES_hhdet_in_fech!W48/RES_summary!W$21</f>
        <v>0.19915838202279265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12.264108264964181</v>
      </c>
      <c r="D49" s="123">
        <v>11.107630365591008</v>
      </c>
      <c r="E49" s="123">
        <v>9.940552918901842</v>
      </c>
      <c r="F49" s="123">
        <v>10.061125585091137</v>
      </c>
      <c r="G49" s="123">
        <v>10.22466518536214</v>
      </c>
      <c r="H49" s="123">
        <v>10.534634193130634</v>
      </c>
      <c r="I49" s="123">
        <v>10.032564468227742</v>
      </c>
      <c r="J49" s="123">
        <v>10.277173889323585</v>
      </c>
      <c r="K49" s="123">
        <v>9.2910118859668032</v>
      </c>
      <c r="L49" s="123">
        <v>9.8910192356089528</v>
      </c>
      <c r="M49" s="123">
        <v>10.521587937115772</v>
      </c>
      <c r="N49" s="123">
        <v>9.6206028849515093</v>
      </c>
      <c r="O49" s="123">
        <v>9.2754329330078171</v>
      </c>
      <c r="P49" s="123">
        <v>8.3611645292078745</v>
      </c>
      <c r="Q49" s="123">
        <v>7.9642690472533744</v>
      </c>
      <c r="R49" s="123">
        <v>8.027273247128079</v>
      </c>
      <c r="S49" s="123">
        <v>8.5667710857002124</v>
      </c>
      <c r="T49" s="123">
        <v>8.8727816424213195</v>
      </c>
      <c r="U49" s="123">
        <v>8.7652243350987611</v>
      </c>
      <c r="V49" s="123">
        <v>8.7294918090311668</v>
      </c>
      <c r="W49" s="123">
        <v>8.6884614104732734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14.816358446915837</v>
      </c>
      <c r="D50" s="99">
        <v>14.035148978133286</v>
      </c>
      <c r="E50" s="99">
        <v>13.539726577277795</v>
      </c>
      <c r="F50" s="99">
        <v>13.493889554173967</v>
      </c>
      <c r="G50" s="99">
        <v>13.513499420342301</v>
      </c>
      <c r="H50" s="99">
        <v>13.134034168497935</v>
      </c>
      <c r="I50" s="99">
        <v>13.018953522511053</v>
      </c>
      <c r="J50" s="99">
        <v>13.369075208887814</v>
      </c>
      <c r="K50" s="99">
        <v>12.733821143072124</v>
      </c>
      <c r="L50" s="99">
        <v>12.613984905257901</v>
      </c>
      <c r="M50" s="99">
        <v>12.058389870419644</v>
      </c>
      <c r="N50" s="99">
        <v>10.97413824560144</v>
      </c>
      <c r="O50" s="99">
        <v>11.524239898350608</v>
      </c>
      <c r="P50" s="99">
        <v>11.018810771846018</v>
      </c>
      <c r="Q50" s="99">
        <v>12.161994568060633</v>
      </c>
      <c r="R50" s="99">
        <v>10.132680975180511</v>
      </c>
      <c r="S50" s="99">
        <v>9.6514301701545975</v>
      </c>
      <c r="T50" s="99">
        <v>9.828397290302787</v>
      </c>
      <c r="U50" s="99">
        <v>9.0914101466203956</v>
      </c>
      <c r="V50" s="99">
        <v>9.7432012062023681</v>
      </c>
      <c r="W50" s="99">
        <v>9.4836809688582147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7.235493904671408</v>
      </c>
      <c r="F51" s="99">
        <v>7.3724492293931663</v>
      </c>
      <c r="G51" s="99">
        <v>7.4178114705636755</v>
      </c>
      <c r="H51" s="99">
        <v>7.4127571247195432</v>
      </c>
      <c r="I51" s="99">
        <v>7.2997121175533453</v>
      </c>
      <c r="J51" s="99">
        <v>7.5307074609995501</v>
      </c>
      <c r="K51" s="99">
        <v>7.2091099000039112</v>
      </c>
      <c r="L51" s="99">
        <v>7.1897734283718417</v>
      </c>
      <c r="M51" s="99">
        <v>0</v>
      </c>
      <c r="N51" s="99">
        <v>6.5804648611362362</v>
      </c>
      <c r="O51" s="99">
        <v>7.1323391853873703</v>
      </c>
      <c r="P51" s="99">
        <v>7.3832546918474371</v>
      </c>
      <c r="Q51" s="99">
        <v>8.315272334508558</v>
      </c>
      <c r="R51" s="99">
        <v>0</v>
      </c>
      <c r="S51" s="99">
        <v>7.0757939425149265</v>
      </c>
      <c r="T51" s="99">
        <v>7.4143108901474815</v>
      </c>
      <c r="U51" s="99">
        <v>7.0289790102273972</v>
      </c>
      <c r="V51" s="99">
        <v>7.6112857511205325</v>
      </c>
      <c r="W51" s="99">
        <v>7.4231888700429325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0.80030423440503884</v>
      </c>
      <c r="F52" s="102">
        <v>1.0598726402718581</v>
      </c>
      <c r="G52" s="102">
        <v>1.059779377299493</v>
      </c>
      <c r="H52" s="102">
        <v>1.3699279732660437</v>
      </c>
      <c r="I52" s="102">
        <v>1.1643099007703734</v>
      </c>
      <c r="J52" s="102">
        <v>1.1490777816009263</v>
      </c>
      <c r="K52" s="102">
        <v>1.0450606542788217</v>
      </c>
      <c r="L52" s="102">
        <v>0.99570890935116774</v>
      </c>
      <c r="M52" s="102">
        <v>0</v>
      </c>
      <c r="N52" s="102">
        <v>0.86817014415077909</v>
      </c>
      <c r="O52" s="102">
        <v>0.6525488992321562</v>
      </c>
      <c r="P52" s="102">
        <v>1.0922516215939415</v>
      </c>
      <c r="Q52" s="102">
        <v>0.53062980099489376</v>
      </c>
      <c r="R52" s="102">
        <v>0</v>
      </c>
      <c r="S52" s="102">
        <v>0.65643088345384726</v>
      </c>
      <c r="T52" s="102">
        <v>0.76140092482694799</v>
      </c>
      <c r="U52" s="102">
        <v>0.84190948624091366</v>
      </c>
      <c r="V52" s="102">
        <v>0.77775825781597152</v>
      </c>
      <c r="W52" s="102">
        <v>0.62080599011057247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6.435189670266368</v>
      </c>
      <c r="F53" s="105">
        <v>6.3125765891213073</v>
      </c>
      <c r="G53" s="105">
        <v>6.3580320932641827</v>
      </c>
      <c r="H53" s="105">
        <v>6.0428291514535006</v>
      </c>
      <c r="I53" s="105">
        <v>6.1354022167829712</v>
      </c>
      <c r="J53" s="105">
        <v>6.3816296793986256</v>
      </c>
      <c r="K53" s="105">
        <v>6.1640492457250913</v>
      </c>
      <c r="L53" s="105">
        <v>6.1940645190206745</v>
      </c>
      <c r="M53" s="105">
        <v>0</v>
      </c>
      <c r="N53" s="105">
        <v>5.7122947169854577</v>
      </c>
      <c r="O53" s="105">
        <v>6.4797902861552146</v>
      </c>
      <c r="P53" s="105">
        <v>6.2910030702534963</v>
      </c>
      <c r="Q53" s="105">
        <v>7.7846425335136642</v>
      </c>
      <c r="R53" s="105">
        <v>0</v>
      </c>
      <c r="S53" s="105">
        <v>6.4193630590610802</v>
      </c>
      <c r="T53" s="105">
        <v>6.6529099653205339</v>
      </c>
      <c r="U53" s="105">
        <v>6.1870695239864846</v>
      </c>
      <c r="V53" s="105">
        <v>6.8335274933045618</v>
      </c>
      <c r="W53" s="105">
        <v>6.8023828799323605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12.655826964506925</v>
      </c>
      <c r="D54" s="102">
        <v>11.535408821410172</v>
      </c>
      <c r="E54" s="102">
        <v>10.551802802370442</v>
      </c>
      <c r="F54" s="102">
        <v>10.567876026430609</v>
      </c>
      <c r="G54" s="102">
        <v>10.612200120927641</v>
      </c>
      <c r="H54" s="102">
        <v>11.182152033823474</v>
      </c>
      <c r="I54" s="102">
        <v>10.820358765129804</v>
      </c>
      <c r="J54" s="102">
        <v>10.655178470028304</v>
      </c>
      <c r="K54" s="102">
        <v>10.253167592946584</v>
      </c>
      <c r="L54" s="102">
        <v>10.598559571857892</v>
      </c>
      <c r="M54" s="102">
        <v>10.620827526893219</v>
      </c>
      <c r="N54" s="102">
        <v>10.171342762717469</v>
      </c>
      <c r="O54" s="102">
        <v>9.7275458729380695</v>
      </c>
      <c r="P54" s="102">
        <v>9.9391279778693384</v>
      </c>
      <c r="Q54" s="102">
        <v>9.1440630383494099</v>
      </c>
      <c r="R54" s="102">
        <v>9.3676440774009571</v>
      </c>
      <c r="S54" s="102">
        <v>9.6491237591439845</v>
      </c>
      <c r="T54" s="102">
        <v>9.7069712400360881</v>
      </c>
      <c r="U54" s="102">
        <v>9.7078927415651997</v>
      </c>
      <c r="V54" s="102">
        <v>9.5972734689470585</v>
      </c>
      <c r="W54" s="102">
        <v>9.6689587582041039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8.9154115774794018</v>
      </c>
      <c r="D55" s="105">
        <v>7.5955545610296058</v>
      </c>
      <c r="E55" s="105">
        <v>6.8337894428550978</v>
      </c>
      <c r="F55" s="105">
        <v>6.9413613112576149</v>
      </c>
      <c r="G55" s="105">
        <v>6.9865012052651672</v>
      </c>
      <c r="H55" s="105">
        <v>7.4936950021842792</v>
      </c>
      <c r="I55" s="105">
        <v>7.2148458215789226</v>
      </c>
      <c r="J55" s="105">
        <v>7.116388720328044</v>
      </c>
      <c r="K55" s="105">
        <v>6.8575734697758008</v>
      </c>
      <c r="L55" s="105">
        <v>7.1039438831652486</v>
      </c>
      <c r="M55" s="105">
        <v>7.2809042312828343</v>
      </c>
      <c r="N55" s="105">
        <v>6.9353418744462783</v>
      </c>
      <c r="O55" s="105">
        <v>6.6609258308992541</v>
      </c>
      <c r="P55" s="105">
        <v>7.1215475274146529</v>
      </c>
      <c r="Q55" s="105">
        <v>6.5080220538004401</v>
      </c>
      <c r="R55" s="105">
        <v>6.8231145325957216</v>
      </c>
      <c r="S55" s="105">
        <v>7.210920513445414</v>
      </c>
      <c r="T55" s="105">
        <v>7.3520366240102266</v>
      </c>
      <c r="U55" s="105">
        <v>7.4637388208744282</v>
      </c>
      <c r="V55" s="105">
        <v>7.4062318986814457</v>
      </c>
      <c r="W55" s="105">
        <v>7.4933785970511062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2.7450368930085385</v>
      </c>
      <c r="D56" s="99">
        <v>1.0543627178064581</v>
      </c>
      <c r="E56" s="99">
        <v>0.6095155440860881</v>
      </c>
      <c r="F56" s="99">
        <v>0.82364097450435336</v>
      </c>
      <c r="G56" s="99">
        <v>0.82576205580665618</v>
      </c>
      <c r="H56" s="99">
        <v>1.1753662346889158</v>
      </c>
      <c r="I56" s="99">
        <v>0.97039303709233737</v>
      </c>
      <c r="J56" s="99">
        <v>0.90690106989282804</v>
      </c>
      <c r="K56" s="99">
        <v>0.82963599576278679</v>
      </c>
      <c r="L56" s="99">
        <v>0.83265586019196836</v>
      </c>
      <c r="M56" s="99">
        <v>1.1798127132181826</v>
      </c>
      <c r="N56" s="99">
        <v>0.81511321948953464</v>
      </c>
      <c r="O56" s="99">
        <v>0.52088457099803787</v>
      </c>
      <c r="P56" s="99">
        <v>0.98634222118092996</v>
      </c>
      <c r="Q56" s="99">
        <v>0.26609780654468168</v>
      </c>
      <c r="R56" s="99">
        <v>0.38263493877370081</v>
      </c>
      <c r="S56" s="99">
        <v>0.66140256369063466</v>
      </c>
      <c r="T56" s="99">
        <v>0.74794671893319775</v>
      </c>
      <c r="U56" s="99">
        <v>0.93141938186755857</v>
      </c>
      <c r="V56" s="99">
        <v>0.75907672844530105</v>
      </c>
      <c r="W56" s="99">
        <v>0.62110418052019822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6.1703746844708638</v>
      </c>
      <c r="D57" s="99">
        <v>6.5411918432231468</v>
      </c>
      <c r="E57" s="99">
        <v>6.2242738987690105</v>
      </c>
      <c r="F57" s="99">
        <v>6.1177203367532629</v>
      </c>
      <c r="G57" s="99">
        <v>6.1607391494585118</v>
      </c>
      <c r="H57" s="99">
        <v>6.3183287674953634</v>
      </c>
      <c r="I57" s="99">
        <v>6.2444527844865849</v>
      </c>
      <c r="J57" s="99">
        <v>6.2094876504352179</v>
      </c>
      <c r="K57" s="99">
        <v>6.0279374740130134</v>
      </c>
      <c r="L57" s="99">
        <v>6.2712880229732804</v>
      </c>
      <c r="M57" s="99">
        <v>6.101091518064651</v>
      </c>
      <c r="N57" s="99">
        <v>6.120228654956744</v>
      </c>
      <c r="O57" s="99">
        <v>6.1400412599012171</v>
      </c>
      <c r="P57" s="99">
        <v>6.1352053062337228</v>
      </c>
      <c r="Q57" s="99">
        <v>6.2419242472557581</v>
      </c>
      <c r="R57" s="99">
        <v>6.4404795938220198</v>
      </c>
      <c r="S57" s="99">
        <v>6.5495179497547795</v>
      </c>
      <c r="T57" s="99">
        <v>6.6040899050770285</v>
      </c>
      <c r="U57" s="99">
        <v>6.5323194390068693</v>
      </c>
      <c r="V57" s="99">
        <v>6.6471551702361458</v>
      </c>
      <c r="W57" s="99">
        <v>6.8722744165309084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6.4060385905491932</v>
      </c>
      <c r="D58" s="123">
        <v>6.3846607952186645</v>
      </c>
      <c r="E58" s="123">
        <v>6.3851491848283315</v>
      </c>
      <c r="F58" s="123">
        <v>6.3251335097551289</v>
      </c>
      <c r="G58" s="123">
        <v>6.280063784130685</v>
      </c>
      <c r="H58" s="123">
        <v>7.016917433968727</v>
      </c>
      <c r="I58" s="123">
        <v>6.84205830112277</v>
      </c>
      <c r="J58" s="123">
        <v>6.6937417354648296</v>
      </c>
      <c r="K58" s="123">
        <v>6.4819148226458276</v>
      </c>
      <c r="L58" s="123">
        <v>6.6262694031461455</v>
      </c>
      <c r="M58" s="123">
        <v>5.9719984871982703</v>
      </c>
      <c r="N58" s="123">
        <v>5.6369747647270714</v>
      </c>
      <c r="O58" s="123">
        <v>4.8788061090651293</v>
      </c>
      <c r="P58" s="123">
        <v>5.3451291136548429</v>
      </c>
      <c r="Q58" s="123">
        <v>5.1539682351696428</v>
      </c>
      <c r="R58" s="123">
        <v>5.1777521427535405</v>
      </c>
      <c r="S58" s="123">
        <v>5.2195835533751165</v>
      </c>
      <c r="T58" s="123">
        <v>5.4557702531616989</v>
      </c>
      <c r="U58" s="123">
        <v>4.9693188594110298</v>
      </c>
      <c r="V58" s="123">
        <v>4.848723797330007</v>
      </c>
      <c r="W58" s="123">
        <v>4.9843529831720703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7.4369809750160236</v>
      </c>
      <c r="D59" s="99">
        <v>7.5655345701729244</v>
      </c>
      <c r="E59" s="99">
        <v>7.5839747616758864</v>
      </c>
      <c r="F59" s="99">
        <v>7.7418159047313022</v>
      </c>
      <c r="G59" s="99">
        <v>7.8506303079941633</v>
      </c>
      <c r="H59" s="99">
        <v>8.0315923386335992</v>
      </c>
      <c r="I59" s="99">
        <v>8.1842653543935047</v>
      </c>
      <c r="J59" s="99">
        <v>8.2021244812303244</v>
      </c>
      <c r="K59" s="99">
        <v>7.9848513925740567</v>
      </c>
      <c r="L59" s="99">
        <v>7.7692378481521374</v>
      </c>
      <c r="M59" s="99">
        <v>7.115099811901672</v>
      </c>
      <c r="N59" s="99">
        <v>6.7926302467696393</v>
      </c>
      <c r="O59" s="99">
        <v>6.528774894637408</v>
      </c>
      <c r="P59" s="99">
        <v>6.4420236540111633</v>
      </c>
      <c r="Q59" s="99">
        <v>6.4987920628352986</v>
      </c>
      <c r="R59" s="99">
        <v>6.6131777411008335</v>
      </c>
      <c r="S59" s="99">
        <v>6.7837624460215906</v>
      </c>
      <c r="T59" s="99">
        <v>7.1125779024999325</v>
      </c>
      <c r="U59" s="99">
        <v>6.337073315797352</v>
      </c>
      <c r="V59" s="99">
        <v>6.2846907409463642</v>
      </c>
      <c r="W59" s="99">
        <v>6.6195569190650385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6.1210789931965222</v>
      </c>
      <c r="D60" s="110">
        <v>5.9068306048800689</v>
      </c>
      <c r="E60" s="110">
        <v>5.9218314970146944</v>
      </c>
      <c r="F60" s="110">
        <v>5.7860553016145317</v>
      </c>
      <c r="G60" s="110">
        <v>5.7857196703776461</v>
      </c>
      <c r="H60" s="110">
        <v>6.7535611440818144</v>
      </c>
      <c r="I60" s="110">
        <v>6.4840819291326381</v>
      </c>
      <c r="J60" s="110">
        <v>6.30061289116186</v>
      </c>
      <c r="K60" s="110">
        <v>6.0018340710148363</v>
      </c>
      <c r="L60" s="110">
        <v>6.2154193674300799</v>
      </c>
      <c r="M60" s="110">
        <v>5.535577363042453</v>
      </c>
      <c r="N60" s="110">
        <v>5.2633390637530102</v>
      </c>
      <c r="O60" s="110">
        <v>4.4206241040772714</v>
      </c>
      <c r="P60" s="110">
        <v>5.0289890216628201</v>
      </c>
      <c r="Q60" s="110">
        <v>4.8428467489113283</v>
      </c>
      <c r="R60" s="110">
        <v>4.7801546954581786</v>
      </c>
      <c r="S60" s="110">
        <v>4.765512735524692</v>
      </c>
      <c r="T60" s="110">
        <v>5.0727980684007781</v>
      </c>
      <c r="U60" s="110">
        <v>4.7159436153865082</v>
      </c>
      <c r="V60" s="110">
        <v>4.6131969784642077</v>
      </c>
      <c r="W60" s="110">
        <v>4.5900820634508177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70.215374687286072</v>
      </c>
      <c r="D62" s="118">
        <f t="shared" si="21"/>
        <v>71.536831287639373</v>
      </c>
      <c r="E62" s="118">
        <f t="shared" si="21"/>
        <v>75.399078918925937</v>
      </c>
      <c r="F62" s="118">
        <f t="shared" si="21"/>
        <v>72.996427367006291</v>
      </c>
      <c r="G62" s="118">
        <f t="shared" si="21"/>
        <v>73.536829381691547</v>
      </c>
      <c r="H62" s="118">
        <f t="shared" si="21"/>
        <v>76.187894559798579</v>
      </c>
      <c r="I62" s="118">
        <f t="shared" si="21"/>
        <v>74.149655657568829</v>
      </c>
      <c r="J62" s="118">
        <f t="shared" si="21"/>
        <v>66.763203441011569</v>
      </c>
      <c r="K62" s="118">
        <f t="shared" si="21"/>
        <v>66.6904850721088</v>
      </c>
      <c r="L62" s="118">
        <f t="shared" si="21"/>
        <v>73.086100251232679</v>
      </c>
      <c r="M62" s="118">
        <f t="shared" si="21"/>
        <v>58.180016629125284</v>
      </c>
      <c r="N62" s="118">
        <f t="shared" si="21"/>
        <v>59.351228490945502</v>
      </c>
      <c r="O62" s="118">
        <f t="shared" si="21"/>
        <v>53.400899981705408</v>
      </c>
      <c r="P62" s="118">
        <f t="shared" si="21"/>
        <v>48.559863686039044</v>
      </c>
      <c r="Q62" s="118">
        <f t="shared" si="21"/>
        <v>50.263809216837537</v>
      </c>
      <c r="R62" s="118">
        <f t="shared" ref="R62:V62" si="22">R63+R66+R68+R77</f>
        <v>46.699875286010965</v>
      </c>
      <c r="S62" s="118">
        <f t="shared" si="22"/>
        <v>43.889749059931532</v>
      </c>
      <c r="T62" s="118">
        <f t="shared" si="22"/>
        <v>46.029966401942687</v>
      </c>
      <c r="U62" s="118">
        <f t="shared" si="22"/>
        <v>42.871264314344288</v>
      </c>
      <c r="V62" s="118">
        <f t="shared" si="22"/>
        <v>42.355771272878535</v>
      </c>
      <c r="W62" s="118">
        <f t="shared" ref="W62" si="23">W63+W66+W68+W77</f>
        <v>43.567429318880571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49.086376379082623</v>
      </c>
      <c r="D63" s="123">
        <f t="shared" si="24"/>
        <v>50.989223388834226</v>
      </c>
      <c r="E63" s="123">
        <f t="shared" si="24"/>
        <v>54.799209367290864</v>
      </c>
      <c r="F63" s="123">
        <f t="shared" si="24"/>
        <v>53.574857996410252</v>
      </c>
      <c r="G63" s="123">
        <f t="shared" si="24"/>
        <v>53.573495818943066</v>
      </c>
      <c r="H63" s="123">
        <f t="shared" si="24"/>
        <v>55.748295493787325</v>
      </c>
      <c r="I63" s="123">
        <f t="shared" si="24"/>
        <v>53.862616115372518</v>
      </c>
      <c r="J63" s="123">
        <f t="shared" si="24"/>
        <v>47.988366336613574</v>
      </c>
      <c r="K63" s="123">
        <f t="shared" si="24"/>
        <v>47.828035192424288</v>
      </c>
      <c r="L63" s="123">
        <f t="shared" si="24"/>
        <v>54.23224263559554</v>
      </c>
      <c r="M63" s="123">
        <f t="shared" si="24"/>
        <v>41.24181952755734</v>
      </c>
      <c r="N63" s="123">
        <f t="shared" si="24"/>
        <v>41.473028551764209</v>
      </c>
      <c r="O63" s="123">
        <f t="shared" si="24"/>
        <v>37.384677846685001</v>
      </c>
      <c r="P63" s="123">
        <f t="shared" si="24"/>
        <v>33.673190686242521</v>
      </c>
      <c r="Q63" s="123">
        <f t="shared" si="24"/>
        <v>34.337273899579195</v>
      </c>
      <c r="R63" s="123">
        <f t="shared" ref="R63:V63" si="25">SUM(R64:R65)</f>
        <v>30.30923406476898</v>
      </c>
      <c r="S63" s="123">
        <f t="shared" si="25"/>
        <v>28.467255439917878</v>
      </c>
      <c r="T63" s="123">
        <f t="shared" si="25"/>
        <v>30.401870894618817</v>
      </c>
      <c r="U63" s="123">
        <f t="shared" si="25"/>
        <v>27.627213262256909</v>
      </c>
      <c r="V63" s="123">
        <f t="shared" si="25"/>
        <v>26.962151136020491</v>
      </c>
      <c r="W63" s="123">
        <f t="shared" ref="W63" si="26">SUM(W64:W65)</f>
        <v>27.12772032818064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48.483821879620713</v>
      </c>
      <c r="D64" s="99">
        <v>50.373707935251481</v>
      </c>
      <c r="E64" s="99">
        <v>54.170112702348824</v>
      </c>
      <c r="F64" s="99">
        <v>52.95154839496459</v>
      </c>
      <c r="G64" s="99">
        <v>52.961858481035584</v>
      </c>
      <c r="H64" s="99">
        <v>55.128188840157478</v>
      </c>
      <c r="I64" s="99">
        <v>53.259517124788232</v>
      </c>
      <c r="J64" s="99">
        <v>47.456265046246514</v>
      </c>
      <c r="K64" s="99">
        <v>47.309467618450036</v>
      </c>
      <c r="L64" s="99">
        <v>53.641071462133667</v>
      </c>
      <c r="M64" s="99">
        <v>40.778149701171259</v>
      </c>
      <c r="N64" s="99">
        <v>41.001107297019217</v>
      </c>
      <c r="O64" s="99">
        <v>36.940710757503545</v>
      </c>
      <c r="P64" s="99">
        <v>33.255641153423703</v>
      </c>
      <c r="Q64" s="99">
        <v>33.916799598770027</v>
      </c>
      <c r="R64" s="99">
        <v>29.931854400846895</v>
      </c>
      <c r="S64" s="99">
        <v>28.114735998121109</v>
      </c>
      <c r="T64" s="99">
        <v>30.01965887395151</v>
      </c>
      <c r="U64" s="99">
        <v>27.281403471102674</v>
      </c>
      <c r="V64" s="99">
        <v>26.621950257928901</v>
      </c>
      <c r="W64" s="99">
        <v>26.78251983365649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0.6025544994619092</v>
      </c>
      <c r="D65" s="99">
        <v>0.61551545358274296</v>
      </c>
      <c r="E65" s="99">
        <v>0.62909666494204119</v>
      </c>
      <c r="F65" s="99">
        <v>0.62330960144566283</v>
      </c>
      <c r="G65" s="99">
        <v>0.61163733790747921</v>
      </c>
      <c r="H65" s="99">
        <v>0.62010665362984618</v>
      </c>
      <c r="I65" s="99">
        <v>0.60309899058428318</v>
      </c>
      <c r="J65" s="99">
        <v>0.53210129036705578</v>
      </c>
      <c r="K65" s="99">
        <v>0.51856757397424946</v>
      </c>
      <c r="L65" s="99">
        <v>0.59117117346187609</v>
      </c>
      <c r="M65" s="99">
        <v>0.46366982638607829</v>
      </c>
      <c r="N65" s="99">
        <v>0.47192125474498786</v>
      </c>
      <c r="O65" s="99">
        <v>0.44396708918145289</v>
      </c>
      <c r="P65" s="99">
        <v>0.41754953281881863</v>
      </c>
      <c r="Q65" s="99">
        <v>0.42047430080916642</v>
      </c>
      <c r="R65" s="99">
        <v>0.37737966392208433</v>
      </c>
      <c r="S65" s="99">
        <v>0.35251944179677069</v>
      </c>
      <c r="T65" s="99">
        <v>0.38221202066730869</v>
      </c>
      <c r="U65" s="99">
        <v>0.34580979115423571</v>
      </c>
      <c r="V65" s="99">
        <v>0.34020087809159166</v>
      </c>
      <c r="W65" s="99">
        <v>0.34520049452414847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0.73333106450278374</v>
      </c>
      <c r="D66" s="123">
        <f t="shared" si="27"/>
        <v>0.46651274094688516</v>
      </c>
      <c r="E66" s="123">
        <f t="shared" si="27"/>
        <v>0.89495272422467465</v>
      </c>
      <c r="F66" s="123">
        <f t="shared" si="27"/>
        <v>1.0196534608391485</v>
      </c>
      <c r="G66" s="123">
        <f t="shared" si="27"/>
        <v>1.5869677216198417</v>
      </c>
      <c r="H66" s="123">
        <f t="shared" si="27"/>
        <v>0.49379803571830649</v>
      </c>
      <c r="I66" s="123">
        <f t="shared" si="27"/>
        <v>0.53471080519196612</v>
      </c>
      <c r="J66" s="123">
        <f t="shared" si="27"/>
        <v>0.40946921422316529</v>
      </c>
      <c r="K66" s="123">
        <f t="shared" si="27"/>
        <v>0.61378511111466061</v>
      </c>
      <c r="L66" s="123">
        <f t="shared" si="27"/>
        <v>0.7214505666291835</v>
      </c>
      <c r="M66" s="123">
        <f t="shared" si="27"/>
        <v>0.46796007932040229</v>
      </c>
      <c r="N66" s="123">
        <f t="shared" si="27"/>
        <v>0.69492563409830943</v>
      </c>
      <c r="O66" s="123">
        <f t="shared" si="27"/>
        <v>0.13496219157808981</v>
      </c>
      <c r="P66" s="123">
        <f t="shared" si="27"/>
        <v>3.4506152674158456E-2</v>
      </c>
      <c r="Q66" s="123">
        <f t="shared" si="27"/>
        <v>3.8524837760770599E-2</v>
      </c>
      <c r="R66" s="123">
        <f t="shared" si="27"/>
        <v>0.17983680706597296</v>
      </c>
      <c r="S66" s="123">
        <f t="shared" si="27"/>
        <v>0.22032135213366666</v>
      </c>
      <c r="T66" s="123">
        <f t="shared" si="27"/>
        <v>0.28290545567792885</v>
      </c>
      <c r="U66" s="123">
        <f t="shared" si="27"/>
        <v>0.15446881066814633</v>
      </c>
      <c r="V66" s="123">
        <f t="shared" si="27"/>
        <v>0.1678968403650305</v>
      </c>
      <c r="W66" s="123">
        <f t="shared" si="27"/>
        <v>0.19914349354844607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0.73333106450278374</v>
      </c>
      <c r="D67" s="99">
        <f>RES_hhdet_in_fech!D67/RES_summary!D$21</f>
        <v>0.46651274094688516</v>
      </c>
      <c r="E67" s="99">
        <f>RES_hhdet_in_fech!E67/RES_summary!E$21</f>
        <v>0.89495272422467465</v>
      </c>
      <c r="F67" s="99">
        <f>RES_hhdet_in_fech!F67/RES_summary!F$21</f>
        <v>1.0196534608391485</v>
      </c>
      <c r="G67" s="99">
        <f>RES_hhdet_in_fech!G67/RES_summary!G$21</f>
        <v>1.5869677216198417</v>
      </c>
      <c r="H67" s="99">
        <f>RES_hhdet_in_fech!H67/RES_summary!H$21</f>
        <v>0.49379803571830649</v>
      </c>
      <c r="I67" s="99">
        <f>RES_hhdet_in_fech!I67/RES_summary!I$21</f>
        <v>0.53471080519196612</v>
      </c>
      <c r="J67" s="99">
        <f>RES_hhdet_in_fech!J67/RES_summary!J$21</f>
        <v>0.40946921422316529</v>
      </c>
      <c r="K67" s="99">
        <f>RES_hhdet_in_fech!K67/RES_summary!K$21</f>
        <v>0.61378511111466061</v>
      </c>
      <c r="L67" s="99">
        <f>RES_hhdet_in_fech!L67/RES_summary!L$21</f>
        <v>0.7214505666291835</v>
      </c>
      <c r="M67" s="99">
        <f>RES_hhdet_in_fech!M67/RES_summary!M$21</f>
        <v>0.46796007932040229</v>
      </c>
      <c r="N67" s="99">
        <f>RES_hhdet_in_fech!N67/RES_summary!N$21</f>
        <v>0.69492563409830943</v>
      </c>
      <c r="O67" s="99">
        <f>RES_hhdet_in_fech!O67/RES_summary!O$21</f>
        <v>0.13496219157808981</v>
      </c>
      <c r="P67" s="99">
        <f>RES_hhdet_in_fech!P67/RES_summary!P$21</f>
        <v>3.4506152674158456E-2</v>
      </c>
      <c r="Q67" s="99">
        <f>RES_hhdet_in_fech!Q67/RES_summary!Q$21</f>
        <v>3.8524837760770599E-2</v>
      </c>
      <c r="R67" s="99">
        <f>RES_hhdet_in_fech!R67/RES_summary!R$21</f>
        <v>0.17983680706597296</v>
      </c>
      <c r="S67" s="99">
        <f>RES_hhdet_in_fech!S67/RES_summary!S$21</f>
        <v>0.22032135213366666</v>
      </c>
      <c r="T67" s="99">
        <f>RES_hhdet_in_fech!T67/RES_summary!T$21</f>
        <v>0.28290545567792885</v>
      </c>
      <c r="U67" s="99">
        <f>RES_hhdet_in_fech!U67/RES_summary!U$21</f>
        <v>0.15446881066814633</v>
      </c>
      <c r="V67" s="99">
        <f>RES_hhdet_in_fech!V67/RES_summary!V$21</f>
        <v>0.1678968403650305</v>
      </c>
      <c r="W67" s="99">
        <f>RES_hhdet_in_fech!W67/RES_summary!W$21</f>
        <v>0.19914349354844607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13.249642700590625</v>
      </c>
      <c r="D68" s="123">
        <v>12.823270579502328</v>
      </c>
      <c r="E68" s="123">
        <v>12.386741089915592</v>
      </c>
      <c r="F68" s="123">
        <v>11.593260850498391</v>
      </c>
      <c r="G68" s="123">
        <v>11.377077049119578</v>
      </c>
      <c r="H68" s="123">
        <v>11.916503855304976</v>
      </c>
      <c r="I68" s="123">
        <v>11.800883088287797</v>
      </c>
      <c r="J68" s="123">
        <v>10.893177878740325</v>
      </c>
      <c r="K68" s="123">
        <v>10.901683354277985</v>
      </c>
      <c r="L68" s="123">
        <v>10.946536715117498</v>
      </c>
      <c r="M68" s="123">
        <v>10.292655812246233</v>
      </c>
      <c r="N68" s="123">
        <v>10.615874972599872</v>
      </c>
      <c r="O68" s="123">
        <v>9.9323500618896592</v>
      </c>
      <c r="P68" s="123">
        <v>9.1802432877581559</v>
      </c>
      <c r="Q68" s="123">
        <v>9.541536327199875</v>
      </c>
      <c r="R68" s="123">
        <v>9.9334206699729144</v>
      </c>
      <c r="S68" s="123">
        <v>9.3868391897751806</v>
      </c>
      <c r="T68" s="123">
        <v>9.2177508507881729</v>
      </c>
      <c r="U68" s="123">
        <v>9.1599854428931682</v>
      </c>
      <c r="V68" s="123">
        <v>9.11302135747016</v>
      </c>
      <c r="W68" s="123">
        <v>9.7036958987071404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13.300315168474398</v>
      </c>
      <c r="D69" s="99">
        <v>12.832372235069011</v>
      </c>
      <c r="E69" s="99">
        <v>12.672028873667745</v>
      </c>
      <c r="F69" s="99">
        <v>11.663853217834994</v>
      </c>
      <c r="G69" s="99">
        <v>11.383953828848602</v>
      </c>
      <c r="H69" s="99">
        <v>12.109289834851742</v>
      </c>
      <c r="I69" s="99">
        <v>11.85726871633679</v>
      </c>
      <c r="J69" s="99">
        <v>11.457254104830758</v>
      </c>
      <c r="K69" s="99">
        <v>10.997962364951752</v>
      </c>
      <c r="L69" s="99">
        <v>11.592016543554607</v>
      </c>
      <c r="M69" s="99">
        <v>10.363625244689823</v>
      </c>
      <c r="N69" s="99">
        <v>10.615874972599872</v>
      </c>
      <c r="O69" s="99">
        <v>9.9634417762863219</v>
      </c>
      <c r="P69" s="99">
        <v>9.2263688545054947</v>
      </c>
      <c r="Q69" s="99">
        <v>9.5992613611004405</v>
      </c>
      <c r="R69" s="99">
        <v>10.075281897606207</v>
      </c>
      <c r="S69" s="99">
        <v>9.5007159882973067</v>
      </c>
      <c r="T69" s="99">
        <v>9.4006839095184329</v>
      </c>
      <c r="U69" s="99">
        <v>9.1821652651013324</v>
      </c>
      <c r="V69" s="99">
        <v>9.1280397691147055</v>
      </c>
      <c r="W69" s="99">
        <v>9.7287703344096474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7.6842197195618001</v>
      </c>
      <c r="E70" s="99">
        <v>7.4818073955627318</v>
      </c>
      <c r="F70" s="99">
        <v>7.0440079961815778</v>
      </c>
      <c r="G70" s="99">
        <v>6.9366906979284195</v>
      </c>
      <c r="H70" s="99">
        <v>7.5857605724740242</v>
      </c>
      <c r="I70" s="99">
        <v>7.4320727890450939</v>
      </c>
      <c r="J70" s="99">
        <v>7.2397820770794352</v>
      </c>
      <c r="K70" s="99">
        <v>7.012318199773854</v>
      </c>
      <c r="L70" s="99">
        <v>7.4715803337294622</v>
      </c>
      <c r="M70" s="99">
        <v>0</v>
      </c>
      <c r="N70" s="99">
        <v>0</v>
      </c>
      <c r="O70" s="99">
        <v>6.8159544883263745</v>
      </c>
      <c r="P70" s="99">
        <v>6.6615430483882259</v>
      </c>
      <c r="Q70" s="99">
        <v>6.9879664283653424</v>
      </c>
      <c r="R70" s="99">
        <v>7.5222340222473338</v>
      </c>
      <c r="S70" s="99">
        <v>7.2648508391658178</v>
      </c>
      <c r="T70" s="99">
        <v>7.3127728855198333</v>
      </c>
      <c r="U70" s="99">
        <v>7.2640764898091614</v>
      </c>
      <c r="V70" s="99">
        <v>7.2515596329332617</v>
      </c>
      <c r="W70" s="99">
        <v>7.7436287981511098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1.1738801246819215</v>
      </c>
      <c r="E71" s="102">
        <v>0.75517151731791354</v>
      </c>
      <c r="F71" s="102">
        <v>0.91329639927108119</v>
      </c>
      <c r="G71" s="102">
        <v>0.88784431870509117</v>
      </c>
      <c r="H71" s="102">
        <v>1.2677949706808123</v>
      </c>
      <c r="I71" s="102">
        <v>1.067554308287652</v>
      </c>
      <c r="J71" s="102">
        <v>0.97981796265903109</v>
      </c>
      <c r="K71" s="102">
        <v>0.90051159482643228</v>
      </c>
      <c r="L71" s="102">
        <v>0.93641334986554414</v>
      </c>
      <c r="M71" s="102">
        <v>0</v>
      </c>
      <c r="N71" s="102">
        <v>0</v>
      </c>
      <c r="O71" s="102">
        <v>0.55773758329656897</v>
      </c>
      <c r="P71" s="102">
        <v>0.89170857395375869</v>
      </c>
      <c r="Q71" s="102">
        <v>0.34602855973879043</v>
      </c>
      <c r="R71" s="102">
        <v>0.49180558312651018</v>
      </c>
      <c r="S71" s="102">
        <v>0.65696014123836755</v>
      </c>
      <c r="T71" s="102">
        <v>0.72302655943903182</v>
      </c>
      <c r="U71" s="102">
        <v>0.86169910803760186</v>
      </c>
      <c r="V71" s="102">
        <v>0.71057838830963282</v>
      </c>
      <c r="W71" s="102">
        <v>0.65132833404914214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6.5103395948798797</v>
      </c>
      <c r="E72" s="105">
        <v>6.7266358782448181</v>
      </c>
      <c r="F72" s="105">
        <v>6.1307115969104959</v>
      </c>
      <c r="G72" s="105">
        <v>6.0488463792233302</v>
      </c>
      <c r="H72" s="105">
        <v>6.3179656017932135</v>
      </c>
      <c r="I72" s="105">
        <v>6.3645184807574395</v>
      </c>
      <c r="J72" s="105">
        <v>6.259964114420403</v>
      </c>
      <c r="K72" s="105">
        <v>6.1118066049474216</v>
      </c>
      <c r="L72" s="105">
        <v>6.5351669838639177</v>
      </c>
      <c r="M72" s="105">
        <v>0</v>
      </c>
      <c r="N72" s="105">
        <v>0</v>
      </c>
      <c r="O72" s="105">
        <v>6.2582169050298049</v>
      </c>
      <c r="P72" s="105">
        <v>5.7698344744344672</v>
      </c>
      <c r="Q72" s="105">
        <v>6.6419378686265533</v>
      </c>
      <c r="R72" s="105">
        <v>7.0304284391208229</v>
      </c>
      <c r="S72" s="105">
        <v>6.6078906979274503</v>
      </c>
      <c r="T72" s="105">
        <v>6.5897463260808022</v>
      </c>
      <c r="U72" s="105">
        <v>6.4023773817715597</v>
      </c>
      <c r="V72" s="105">
        <v>6.5409812446236293</v>
      </c>
      <c r="W72" s="105">
        <v>7.0923004641019665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12.655826964506929</v>
      </c>
      <c r="D73" s="102">
        <v>0</v>
      </c>
      <c r="E73" s="102">
        <v>10.551802802370437</v>
      </c>
      <c r="F73" s="102">
        <v>10.567876026430607</v>
      </c>
      <c r="G73" s="102">
        <v>0</v>
      </c>
      <c r="H73" s="102">
        <v>11.182152033823471</v>
      </c>
      <c r="I73" s="102">
        <v>10.820358765129805</v>
      </c>
      <c r="J73" s="102">
        <v>10.655178470028307</v>
      </c>
      <c r="K73" s="102">
        <v>10.253167592946584</v>
      </c>
      <c r="L73" s="102">
        <v>10.598559571857894</v>
      </c>
      <c r="M73" s="102">
        <v>10.620827526893217</v>
      </c>
      <c r="N73" s="102">
        <v>0</v>
      </c>
      <c r="O73" s="102">
        <v>0</v>
      </c>
      <c r="P73" s="102">
        <v>9.9391279778693367</v>
      </c>
      <c r="Q73" s="102">
        <v>0</v>
      </c>
      <c r="R73" s="102">
        <v>9.3676440774009571</v>
      </c>
      <c r="S73" s="102">
        <v>9.649123759143988</v>
      </c>
      <c r="T73" s="102">
        <v>9.7069712400360864</v>
      </c>
      <c r="U73" s="102">
        <v>9.7078927415651997</v>
      </c>
      <c r="V73" s="102">
        <v>0</v>
      </c>
      <c r="W73" s="102">
        <v>0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8.9154115774794036</v>
      </c>
      <c r="D74" s="105">
        <v>0</v>
      </c>
      <c r="E74" s="105">
        <v>6.8337894428550996</v>
      </c>
      <c r="F74" s="105">
        <v>6.9413613112576176</v>
      </c>
      <c r="G74" s="105">
        <v>0</v>
      </c>
      <c r="H74" s="105">
        <v>7.4936950021842783</v>
      </c>
      <c r="I74" s="105">
        <v>7.2148458215789226</v>
      </c>
      <c r="J74" s="105">
        <v>7.116388720328044</v>
      </c>
      <c r="K74" s="105">
        <v>6.8575734697757991</v>
      </c>
      <c r="L74" s="105">
        <v>7.1039438831652477</v>
      </c>
      <c r="M74" s="105">
        <v>7.2809042312828334</v>
      </c>
      <c r="N74" s="105">
        <v>0</v>
      </c>
      <c r="O74" s="105">
        <v>0</v>
      </c>
      <c r="P74" s="105">
        <v>7.1215475274146529</v>
      </c>
      <c r="Q74" s="105">
        <v>0</v>
      </c>
      <c r="R74" s="105">
        <v>6.8231145325957199</v>
      </c>
      <c r="S74" s="105">
        <v>7.2109205134454104</v>
      </c>
      <c r="T74" s="105">
        <v>7.3520366240102257</v>
      </c>
      <c r="U74" s="105">
        <v>7.4637388208744273</v>
      </c>
      <c r="V74" s="105">
        <v>0</v>
      </c>
      <c r="W74" s="105">
        <v>0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2.745036893008538</v>
      </c>
      <c r="D75" s="99">
        <v>0</v>
      </c>
      <c r="E75" s="99">
        <v>0.60951554408608799</v>
      </c>
      <c r="F75" s="99">
        <v>0.82364097450435336</v>
      </c>
      <c r="G75" s="99">
        <v>0</v>
      </c>
      <c r="H75" s="99">
        <v>1.1753662346889155</v>
      </c>
      <c r="I75" s="99">
        <v>0.97039303709233726</v>
      </c>
      <c r="J75" s="99">
        <v>0.90690106989282782</v>
      </c>
      <c r="K75" s="99">
        <v>0.82963599576278646</v>
      </c>
      <c r="L75" s="99">
        <v>0.83265586019196824</v>
      </c>
      <c r="M75" s="99">
        <v>1.1798127132181828</v>
      </c>
      <c r="N75" s="99">
        <v>0</v>
      </c>
      <c r="O75" s="99">
        <v>0</v>
      </c>
      <c r="P75" s="99">
        <v>0.98634222118092985</v>
      </c>
      <c r="Q75" s="99">
        <v>0</v>
      </c>
      <c r="R75" s="99">
        <v>0.38263493877370075</v>
      </c>
      <c r="S75" s="99">
        <v>0.66140256369063466</v>
      </c>
      <c r="T75" s="99">
        <v>0.74794671893319797</v>
      </c>
      <c r="U75" s="99">
        <v>0.93141938186755857</v>
      </c>
      <c r="V75" s="99">
        <v>0</v>
      </c>
      <c r="W75" s="99">
        <v>0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6.1703746844708638</v>
      </c>
      <c r="D76" s="99">
        <v>0</v>
      </c>
      <c r="E76" s="99">
        <v>6.2242738987690105</v>
      </c>
      <c r="F76" s="99">
        <v>6.1177203367532629</v>
      </c>
      <c r="G76" s="99">
        <v>0</v>
      </c>
      <c r="H76" s="99">
        <v>6.3183287674953625</v>
      </c>
      <c r="I76" s="99">
        <v>6.2444527844865849</v>
      </c>
      <c r="J76" s="99">
        <v>6.2094876504352152</v>
      </c>
      <c r="K76" s="99">
        <v>6.0279374740130134</v>
      </c>
      <c r="L76" s="99">
        <v>6.2712880229732804</v>
      </c>
      <c r="M76" s="99">
        <v>6.1010915180646501</v>
      </c>
      <c r="N76" s="99">
        <v>0</v>
      </c>
      <c r="O76" s="99">
        <v>0</v>
      </c>
      <c r="P76" s="99">
        <v>6.1352053062337228</v>
      </c>
      <c r="Q76" s="99">
        <v>0</v>
      </c>
      <c r="R76" s="99">
        <v>6.4404795938220198</v>
      </c>
      <c r="S76" s="99">
        <v>6.549517949754776</v>
      </c>
      <c r="T76" s="99">
        <v>6.6040899050770276</v>
      </c>
      <c r="U76" s="99">
        <v>6.5323194390068693</v>
      </c>
      <c r="V76" s="99">
        <v>0</v>
      </c>
      <c r="W76" s="99">
        <v>0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7.1460245431100375</v>
      </c>
      <c r="D77" s="123">
        <v>7.2578245783559314</v>
      </c>
      <c r="E77" s="123">
        <v>7.3181757374948102</v>
      </c>
      <c r="F77" s="123">
        <v>6.8086550592584976</v>
      </c>
      <c r="G77" s="123">
        <v>6.999288792009061</v>
      </c>
      <c r="H77" s="123">
        <v>8.0292971749879705</v>
      </c>
      <c r="I77" s="123">
        <v>7.9514456487165548</v>
      </c>
      <c r="J77" s="123">
        <v>7.4721900114345123</v>
      </c>
      <c r="K77" s="123">
        <v>7.3469814142918715</v>
      </c>
      <c r="L77" s="123">
        <v>7.1858703338904535</v>
      </c>
      <c r="M77" s="123">
        <v>6.1775812100013132</v>
      </c>
      <c r="N77" s="123">
        <v>6.5673993324831095</v>
      </c>
      <c r="O77" s="123">
        <v>5.9489098815526598</v>
      </c>
      <c r="P77" s="123">
        <v>5.6719235593642079</v>
      </c>
      <c r="Q77" s="123">
        <v>6.3464741522976942</v>
      </c>
      <c r="R77" s="123">
        <v>6.2773837442030995</v>
      </c>
      <c r="S77" s="123">
        <v>5.8153330781048078</v>
      </c>
      <c r="T77" s="123">
        <v>6.1274392008577623</v>
      </c>
      <c r="U77" s="123">
        <v>5.9295967985260614</v>
      </c>
      <c r="V77" s="123">
        <v>6.1127019390228474</v>
      </c>
      <c r="W77" s="123">
        <v>6.536869598444337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7.6903096850116173</v>
      </c>
      <c r="D78" s="99">
        <v>7.634442811537987</v>
      </c>
      <c r="E78" s="99">
        <v>8.1700986072226414</v>
      </c>
      <c r="F78" s="99">
        <v>7.4400630004011106</v>
      </c>
      <c r="G78" s="99">
        <v>7.311091135038831</v>
      </c>
      <c r="H78" s="99">
        <v>8.8824868424010983</v>
      </c>
      <c r="I78" s="99">
        <v>8.5799564961059751</v>
      </c>
      <c r="J78" s="99">
        <v>8.2813256342882173</v>
      </c>
      <c r="K78" s="99">
        <v>8.127499779347378</v>
      </c>
      <c r="L78" s="99">
        <v>8.2647752963284731</v>
      </c>
      <c r="M78" s="99">
        <v>6.7915998045643411</v>
      </c>
      <c r="N78" s="99">
        <v>7.1025477008416145</v>
      </c>
      <c r="O78" s="99">
        <v>6.0478517610233187</v>
      </c>
      <c r="P78" s="99">
        <v>6.11577879354014</v>
      </c>
      <c r="Q78" s="99">
        <v>6.5578499289906178</v>
      </c>
      <c r="R78" s="99">
        <v>6.9807521372702812</v>
      </c>
      <c r="S78" s="99">
        <v>6.6433742668605467</v>
      </c>
      <c r="T78" s="99">
        <v>7.0916397748226103</v>
      </c>
      <c r="U78" s="99">
        <v>6.4749460740270806</v>
      </c>
      <c r="V78" s="99">
        <v>6.386267358732777</v>
      </c>
      <c r="W78" s="99">
        <v>6.6942144204472989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6.121078993196523</v>
      </c>
      <c r="D79" s="110">
        <v>5.9068306048800689</v>
      </c>
      <c r="E79" s="110">
        <v>5.9218314970146952</v>
      </c>
      <c r="F79" s="110">
        <v>5.7860553016145317</v>
      </c>
      <c r="G79" s="110">
        <v>5.7857196703776461</v>
      </c>
      <c r="H79" s="110">
        <v>6.7535611440818144</v>
      </c>
      <c r="I79" s="110">
        <v>6.4840819291326381</v>
      </c>
      <c r="J79" s="110">
        <v>6.30061289116186</v>
      </c>
      <c r="K79" s="110">
        <v>6.0018340710148363</v>
      </c>
      <c r="L79" s="110">
        <v>6.2154193674300799</v>
      </c>
      <c r="M79" s="110">
        <v>5.535577363042453</v>
      </c>
      <c r="N79" s="110">
        <v>5.2633390637530102</v>
      </c>
      <c r="O79" s="110">
        <v>4.4206241040772722</v>
      </c>
      <c r="P79" s="110">
        <v>5.0289890216628201</v>
      </c>
      <c r="Q79" s="110">
        <v>4.8428467489113283</v>
      </c>
      <c r="R79" s="110">
        <v>4.7801546954581768</v>
      </c>
      <c r="S79" s="110">
        <v>4.765512735524692</v>
      </c>
      <c r="T79" s="110">
        <v>5.072798068400779</v>
      </c>
      <c r="U79" s="110">
        <v>4.7159436153865082</v>
      </c>
      <c r="V79" s="110">
        <v>4.6131969784642077</v>
      </c>
      <c r="W79" s="110">
        <v>4.5900820634508168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72.341314576435977</v>
      </c>
      <c r="D81" s="118">
        <f t="shared" si="28"/>
        <v>72.709394662265311</v>
      </c>
      <c r="E81" s="118">
        <f t="shared" si="28"/>
        <v>73.695495329763929</v>
      </c>
      <c r="F81" s="118">
        <f t="shared" si="28"/>
        <v>75.221410028166133</v>
      </c>
      <c r="G81" s="118">
        <f t="shared" si="28"/>
        <v>75.463231268700909</v>
      </c>
      <c r="H81" s="118">
        <f t="shared" si="28"/>
        <v>74.031922303406631</v>
      </c>
      <c r="I81" s="118">
        <f t="shared" si="28"/>
        <v>70.074203355204077</v>
      </c>
      <c r="J81" s="118">
        <f t="shared" si="28"/>
        <v>66.253437437925513</v>
      </c>
      <c r="K81" s="118">
        <f t="shared" si="28"/>
        <v>70.394680293842328</v>
      </c>
      <c r="L81" s="118">
        <f t="shared" si="28"/>
        <v>68.649725788731587</v>
      </c>
      <c r="M81" s="118">
        <f t="shared" si="28"/>
        <v>63.498385716790594</v>
      </c>
      <c r="N81" s="118">
        <f t="shared" si="28"/>
        <v>60.081159065276239</v>
      </c>
      <c r="O81" s="118">
        <f t="shared" si="28"/>
        <v>55.046644763087755</v>
      </c>
      <c r="P81" s="118">
        <f t="shared" si="28"/>
        <v>54.023557778973419</v>
      </c>
      <c r="Q81" s="118">
        <f t="shared" si="28"/>
        <v>0</v>
      </c>
      <c r="R81" s="118">
        <f t="shared" ref="R81:V81" si="29">R82+R85+R87+R100</f>
        <v>0</v>
      </c>
      <c r="S81" s="118">
        <f t="shared" si="29"/>
        <v>0</v>
      </c>
      <c r="T81" s="118">
        <f t="shared" si="29"/>
        <v>0</v>
      </c>
      <c r="U81" s="118">
        <f t="shared" si="29"/>
        <v>44.031059290298259</v>
      </c>
      <c r="V81" s="118">
        <f t="shared" si="29"/>
        <v>42.623633048302374</v>
      </c>
      <c r="W81" s="118">
        <f t="shared" ref="W81" si="30">W82+W85+W87+W100</f>
        <v>42.041826742971395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52.441617813774052</v>
      </c>
      <c r="D82" s="123">
        <f t="shared" si="31"/>
        <v>53.458076379242307</v>
      </c>
      <c r="E82" s="123">
        <f t="shared" si="31"/>
        <v>54.692469223338968</v>
      </c>
      <c r="F82" s="123">
        <f t="shared" si="31"/>
        <v>56.414950343732329</v>
      </c>
      <c r="G82" s="123">
        <f t="shared" si="31"/>
        <v>56.377770919803297</v>
      </c>
      <c r="H82" s="123">
        <f t="shared" si="31"/>
        <v>55.279017219728118</v>
      </c>
      <c r="I82" s="123">
        <f t="shared" si="31"/>
        <v>52.313920330547312</v>
      </c>
      <c r="J82" s="123">
        <f t="shared" si="31"/>
        <v>49.09775585357486</v>
      </c>
      <c r="K82" s="123">
        <f t="shared" si="31"/>
        <v>53.406152873084054</v>
      </c>
      <c r="L82" s="123">
        <f t="shared" si="31"/>
        <v>50.799173460991796</v>
      </c>
      <c r="M82" s="123">
        <f t="shared" si="31"/>
        <v>46.375089975255058</v>
      </c>
      <c r="N82" s="123">
        <f t="shared" si="31"/>
        <v>43.84067647970069</v>
      </c>
      <c r="O82" s="123">
        <f t="shared" si="31"/>
        <v>40.494988189364477</v>
      </c>
      <c r="P82" s="123">
        <f t="shared" si="31"/>
        <v>39.343375614054509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30.085616227648785</v>
      </c>
      <c r="V82" s="123">
        <f t="shared" si="32"/>
        <v>28.860506789974359</v>
      </c>
      <c r="W82" s="123">
        <f t="shared" ref="W82" si="33">SUM(W83:W84)</f>
        <v>27.778683781803686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52.195799716073438</v>
      </c>
      <c r="D83" s="99">
        <v>53.210815914665723</v>
      </c>
      <c r="E83" s="99">
        <v>54.45111907275863</v>
      </c>
      <c r="F83" s="99">
        <v>56.16166355997575</v>
      </c>
      <c r="G83" s="99">
        <v>56.128464459366384</v>
      </c>
      <c r="H83" s="99">
        <v>55.039977806676291</v>
      </c>
      <c r="I83" s="99">
        <v>52.085329470525949</v>
      </c>
      <c r="J83" s="99">
        <v>48.884574148712993</v>
      </c>
      <c r="K83" s="99">
        <v>53.178760281756212</v>
      </c>
      <c r="L83" s="99">
        <v>50.581186842291423</v>
      </c>
      <c r="M83" s="99">
        <v>46.170460660432006</v>
      </c>
      <c r="N83" s="99">
        <v>43.646896406265448</v>
      </c>
      <c r="O83" s="99">
        <v>40.311496386625457</v>
      </c>
      <c r="P83" s="99">
        <v>39.161217303504742</v>
      </c>
      <c r="Q83" s="99">
        <v>0</v>
      </c>
      <c r="R83" s="99">
        <v>0</v>
      </c>
      <c r="S83" s="99">
        <v>0</v>
      </c>
      <c r="T83" s="99">
        <v>0</v>
      </c>
      <c r="U83" s="99">
        <v>29.943233448628504</v>
      </c>
      <c r="V83" s="99">
        <v>28.72184507354854</v>
      </c>
      <c r="W83" s="99">
        <v>27.643248883551887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0.24581809770061261</v>
      </c>
      <c r="D84" s="99">
        <v>0.24726046457658532</v>
      </c>
      <c r="E84" s="99">
        <v>0.24135015058033604</v>
      </c>
      <c r="F84" s="99">
        <v>0.25328678375657626</v>
      </c>
      <c r="G84" s="99">
        <v>0.24930646043691235</v>
      </c>
      <c r="H84" s="99">
        <v>0.23903941305182866</v>
      </c>
      <c r="I84" s="99">
        <v>0.22859086002136367</v>
      </c>
      <c r="J84" s="99">
        <v>0.21318170486186511</v>
      </c>
      <c r="K84" s="99">
        <v>0.22739259132783937</v>
      </c>
      <c r="L84" s="99">
        <v>0.21798661870037178</v>
      </c>
      <c r="M84" s="99">
        <v>0.20462931482305316</v>
      </c>
      <c r="N84" s="99">
        <v>0.19378007343524387</v>
      </c>
      <c r="O84" s="99">
        <v>0.18349180273902305</v>
      </c>
      <c r="P84" s="99">
        <v>0.18215831054976384</v>
      </c>
      <c r="Q84" s="99">
        <v>0</v>
      </c>
      <c r="R84" s="99">
        <v>0</v>
      </c>
      <c r="S84" s="99">
        <v>0</v>
      </c>
      <c r="T84" s="99">
        <v>0</v>
      </c>
      <c r="U84" s="99">
        <v>0.14238277902027985</v>
      </c>
      <c r="V84" s="99">
        <v>0.13866171642581768</v>
      </c>
      <c r="W84" s="99">
        <v>0.13543489825179716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0.73334947800535621</v>
      </c>
      <c r="D85" s="123">
        <f t="shared" si="34"/>
        <v>0.46649274819069148</v>
      </c>
      <c r="E85" s="123">
        <f t="shared" si="34"/>
        <v>0.89496256587910361</v>
      </c>
      <c r="F85" s="123">
        <f t="shared" si="34"/>
        <v>1.0196561755586331</v>
      </c>
      <c r="G85" s="123">
        <f t="shared" si="34"/>
        <v>1.5869711985576151</v>
      </c>
      <c r="H85" s="123">
        <f t="shared" si="34"/>
        <v>0.49380652937438635</v>
      </c>
      <c r="I85" s="123">
        <f t="shared" si="34"/>
        <v>0.5347021794413408</v>
      </c>
      <c r="J85" s="123">
        <f t="shared" si="34"/>
        <v>0.40946825359003436</v>
      </c>
      <c r="K85" s="123">
        <f t="shared" si="34"/>
        <v>0.61378745631681642</v>
      </c>
      <c r="L85" s="123">
        <f t="shared" si="34"/>
        <v>0.72146877551183108</v>
      </c>
      <c r="M85" s="123">
        <f t="shared" si="34"/>
        <v>0.46795802949484727</v>
      </c>
      <c r="N85" s="123">
        <f t="shared" si="34"/>
        <v>0.69492482433922642</v>
      </c>
      <c r="O85" s="123">
        <f t="shared" si="34"/>
        <v>0.13496316731525168</v>
      </c>
      <c r="P85" s="123">
        <f t="shared" si="34"/>
        <v>3.450644852135451E-2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0.15445714305991234</v>
      </c>
      <c r="V85" s="123">
        <f t="shared" si="34"/>
        <v>0.16789151074851419</v>
      </c>
      <c r="W85" s="123">
        <f t="shared" si="34"/>
        <v>0.19915978762397601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0.73334947800535621</v>
      </c>
      <c r="D86" s="99">
        <f>RES_hhdet_in_fech!D86/RES_summary!D$21</f>
        <v>0.46649274819069148</v>
      </c>
      <c r="E86" s="99">
        <f>RES_hhdet_in_fech!E86/RES_summary!E$21</f>
        <v>0.89496256587910361</v>
      </c>
      <c r="F86" s="99">
        <f>RES_hhdet_in_fech!F86/RES_summary!F$21</f>
        <v>1.0196561755586331</v>
      </c>
      <c r="G86" s="99">
        <f>RES_hhdet_in_fech!G86/RES_summary!G$21</f>
        <v>1.5869711985576151</v>
      </c>
      <c r="H86" s="99">
        <f>RES_hhdet_in_fech!H86/RES_summary!H$21</f>
        <v>0.49380652937438635</v>
      </c>
      <c r="I86" s="99">
        <f>RES_hhdet_in_fech!I86/RES_summary!I$21</f>
        <v>0.5347021794413408</v>
      </c>
      <c r="J86" s="99">
        <f>RES_hhdet_in_fech!J86/RES_summary!J$21</f>
        <v>0.40946825359003436</v>
      </c>
      <c r="K86" s="99">
        <f>RES_hhdet_in_fech!K86/RES_summary!K$21</f>
        <v>0.61378745631681642</v>
      </c>
      <c r="L86" s="99">
        <f>RES_hhdet_in_fech!L86/RES_summary!L$21</f>
        <v>0.72146877551183108</v>
      </c>
      <c r="M86" s="99">
        <f>RES_hhdet_in_fech!M86/RES_summary!M$21</f>
        <v>0.46795802949484727</v>
      </c>
      <c r="N86" s="99">
        <f>RES_hhdet_in_fech!N86/RES_summary!N$21</f>
        <v>0.69492482433922642</v>
      </c>
      <c r="O86" s="99">
        <f>RES_hhdet_in_fech!O86/RES_summary!O$21</f>
        <v>0.13496316731525168</v>
      </c>
      <c r="P86" s="99">
        <f>RES_hhdet_in_fech!P86/RES_summary!P$21</f>
        <v>3.450644852135451E-2</v>
      </c>
      <c r="Q86" s="99">
        <f>RES_hhdet_in_fech!Q86/RES_summary!Q$21</f>
        <v>0</v>
      </c>
      <c r="R86" s="99">
        <f>RES_hhdet_in_fech!R86/RES_summary!R$21</f>
        <v>0</v>
      </c>
      <c r="S86" s="99">
        <f>RES_hhdet_in_fech!S86/RES_summary!S$21</f>
        <v>0</v>
      </c>
      <c r="T86" s="99">
        <f>RES_hhdet_in_fech!T86/RES_summary!T$21</f>
        <v>0</v>
      </c>
      <c r="U86" s="99">
        <f>RES_hhdet_in_fech!U86/RES_summary!U$21</f>
        <v>0.15445714305991234</v>
      </c>
      <c r="V86" s="99">
        <f>RES_hhdet_in_fech!V86/RES_summary!V$21</f>
        <v>0.16789151074851419</v>
      </c>
      <c r="W86" s="99">
        <f>RES_hhdet_in_fech!W86/RES_summary!W$21</f>
        <v>0.19915978762397601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12.737861816244166</v>
      </c>
      <c r="D87" s="123">
        <v>12.373784533213506</v>
      </c>
      <c r="E87" s="123">
        <v>11.688157569648357</v>
      </c>
      <c r="F87" s="123">
        <v>11.434815770007607</v>
      </c>
      <c r="G87" s="123">
        <v>11.185345141366817</v>
      </c>
      <c r="H87" s="123">
        <v>11.19219026251991</v>
      </c>
      <c r="I87" s="123">
        <v>10.354285111867654</v>
      </c>
      <c r="J87" s="123">
        <v>9.9720604509969153</v>
      </c>
      <c r="K87" s="123">
        <v>9.8242590794722009</v>
      </c>
      <c r="L87" s="123">
        <v>10.435901630914632</v>
      </c>
      <c r="M87" s="123">
        <v>10.633165429035289</v>
      </c>
      <c r="N87" s="123">
        <v>9.856043002832271</v>
      </c>
      <c r="O87" s="123">
        <v>9.4827317960860444</v>
      </c>
      <c r="P87" s="123">
        <v>9.269855577228352</v>
      </c>
      <c r="Q87" s="123">
        <v>0</v>
      </c>
      <c r="R87" s="123">
        <v>0</v>
      </c>
      <c r="S87" s="123">
        <v>0</v>
      </c>
      <c r="T87" s="123">
        <v>0</v>
      </c>
      <c r="U87" s="123">
        <v>8.7977616004638506</v>
      </c>
      <c r="V87" s="123">
        <v>8.6967959390208165</v>
      </c>
      <c r="W87" s="123">
        <v>9.0191328130593895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12.955044724282077</v>
      </c>
      <c r="D88" s="99">
        <v>12.361356259148678</v>
      </c>
      <c r="E88" s="99">
        <v>11.292871994532916</v>
      </c>
      <c r="F88" s="99">
        <v>10.794438174051468</v>
      </c>
      <c r="G88" s="99">
        <v>10.648126804941789</v>
      </c>
      <c r="H88" s="99">
        <v>10.451196940845184</v>
      </c>
      <c r="I88" s="99">
        <v>10.065791082508101</v>
      </c>
      <c r="J88" s="99">
        <v>10.10239385686045</v>
      </c>
      <c r="K88" s="99">
        <v>9.7226272283168935</v>
      </c>
      <c r="L88" s="99">
        <v>9.5738691380761924</v>
      </c>
      <c r="M88" s="99">
        <v>10.057829421677704</v>
      </c>
      <c r="N88" s="99">
        <v>10.128205114923768</v>
      </c>
      <c r="O88" s="99">
        <v>10.583459862190628</v>
      </c>
      <c r="P88" s="99">
        <v>10.514507226617832</v>
      </c>
      <c r="Q88" s="99">
        <v>0</v>
      </c>
      <c r="R88" s="99">
        <v>0</v>
      </c>
      <c r="S88" s="99">
        <v>0</v>
      </c>
      <c r="T88" s="99">
        <v>0</v>
      </c>
      <c r="U88" s="99">
        <v>8.794823078870202</v>
      </c>
      <c r="V88" s="99">
        <v>8.6362824997155929</v>
      </c>
      <c r="W88" s="99">
        <v>8.6778505746090246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7.0421683437395881</v>
      </c>
      <c r="F89" s="99">
        <v>6.9562433353843058</v>
      </c>
      <c r="G89" s="99">
        <v>7.0024335661544743</v>
      </c>
      <c r="H89" s="99">
        <v>7.1098016521187883</v>
      </c>
      <c r="I89" s="99">
        <v>6.9296305728590291</v>
      </c>
      <c r="J89" s="99">
        <v>7.084639015188432</v>
      </c>
      <c r="K89" s="99">
        <v>6.9394948881643588</v>
      </c>
      <c r="L89" s="99">
        <v>6.9487839352765297</v>
      </c>
      <c r="M89" s="99">
        <v>7.518088378744995</v>
      </c>
      <c r="N89" s="99">
        <v>7.5866332455786845</v>
      </c>
      <c r="O89" s="99">
        <v>7.9542673943468643</v>
      </c>
      <c r="P89" s="99">
        <v>8.0989893926932748</v>
      </c>
      <c r="Q89" s="99">
        <v>0</v>
      </c>
      <c r="R89" s="99">
        <v>0</v>
      </c>
      <c r="S89" s="99">
        <v>0</v>
      </c>
      <c r="T89" s="99">
        <v>0</v>
      </c>
      <c r="U89" s="99">
        <v>7.3354714491034914</v>
      </c>
      <c r="V89" s="99">
        <v>7.280319488143185</v>
      </c>
      <c r="W89" s="99">
        <v>7.3821433580396318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0.66631710777343689</v>
      </c>
      <c r="F90" s="102">
        <v>0.8444359695594843</v>
      </c>
      <c r="G90" s="102">
        <v>0.83213701955060182</v>
      </c>
      <c r="H90" s="102">
        <v>1.0900034006204755</v>
      </c>
      <c r="I90" s="102">
        <v>0.89803823092011459</v>
      </c>
      <c r="J90" s="102">
        <v>0.86162251169867787</v>
      </c>
      <c r="K90" s="102">
        <v>0.79652860304116146</v>
      </c>
      <c r="L90" s="102">
        <v>0.75504256567706918</v>
      </c>
      <c r="M90" s="102">
        <v>1.1442951043525562</v>
      </c>
      <c r="N90" s="102">
        <v>0.84011284820797949</v>
      </c>
      <c r="O90" s="102">
        <v>0.63932674388682587</v>
      </c>
      <c r="P90" s="102">
        <v>1.0760298924317282</v>
      </c>
      <c r="Q90" s="102">
        <v>0</v>
      </c>
      <c r="R90" s="102">
        <v>0</v>
      </c>
      <c r="S90" s="102">
        <v>0</v>
      </c>
      <c r="T90" s="102">
        <v>0</v>
      </c>
      <c r="U90" s="102">
        <v>0.83155702261781272</v>
      </c>
      <c r="V90" s="102">
        <v>0.67699137632436301</v>
      </c>
      <c r="W90" s="102">
        <v>0.57029991595672291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6.3758512359661523</v>
      </c>
      <c r="F91" s="105">
        <v>6.1118073658248218</v>
      </c>
      <c r="G91" s="105">
        <v>6.1702965466038711</v>
      </c>
      <c r="H91" s="105">
        <v>6.0197982514983126</v>
      </c>
      <c r="I91" s="105">
        <v>6.0315923419389144</v>
      </c>
      <c r="J91" s="105">
        <v>6.2230165034897551</v>
      </c>
      <c r="K91" s="105">
        <v>6.1429662851231974</v>
      </c>
      <c r="L91" s="105">
        <v>6.1937413695994596</v>
      </c>
      <c r="M91" s="105">
        <v>6.3737932743924377</v>
      </c>
      <c r="N91" s="105">
        <v>6.7465203973707064</v>
      </c>
      <c r="O91" s="105">
        <v>7.3149406504600378</v>
      </c>
      <c r="P91" s="105">
        <v>7.0229595002615479</v>
      </c>
      <c r="Q91" s="105">
        <v>0</v>
      </c>
      <c r="R91" s="105">
        <v>0</v>
      </c>
      <c r="S91" s="105">
        <v>0</v>
      </c>
      <c r="T91" s="105">
        <v>0</v>
      </c>
      <c r="U91" s="105">
        <v>6.5039144264856787</v>
      </c>
      <c r="V91" s="105">
        <v>6.6033281118188221</v>
      </c>
      <c r="W91" s="105">
        <v>6.8118434420829095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13.112049101921549</v>
      </c>
      <c r="D92" s="102">
        <v>12.954555163496913</v>
      </c>
      <c r="E92" s="102">
        <v>12.137482817568049</v>
      </c>
      <c r="F92" s="102">
        <v>12.129138876222241</v>
      </c>
      <c r="G92" s="102">
        <v>12.411541459662363</v>
      </c>
      <c r="H92" s="102">
        <v>11.882140926469596</v>
      </c>
      <c r="I92" s="102">
        <v>11.840682355967976</v>
      </c>
      <c r="J92" s="102">
        <v>11.823630086183247</v>
      </c>
      <c r="K92" s="102">
        <v>11.4823416214895</v>
      </c>
      <c r="L92" s="102">
        <v>11.650378904755495</v>
      </c>
      <c r="M92" s="102">
        <v>11.240703461681738</v>
      </c>
      <c r="N92" s="102">
        <v>10.770170324733153</v>
      </c>
      <c r="O92" s="102">
        <v>10.652956902972344</v>
      </c>
      <c r="P92" s="102">
        <v>10.133606882784061</v>
      </c>
      <c r="Q92" s="102">
        <v>0</v>
      </c>
      <c r="R92" s="102">
        <v>0</v>
      </c>
      <c r="S92" s="102">
        <v>0</v>
      </c>
      <c r="T92" s="102">
        <v>0</v>
      </c>
      <c r="U92" s="102">
        <v>8.9472348461755153</v>
      </c>
      <c r="V92" s="102">
        <v>8.8974911871820641</v>
      </c>
      <c r="W92" s="102">
        <v>9.5307885581372567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7.7380141611468245</v>
      </c>
      <c r="E93" s="105">
        <v>7.1014617864610674</v>
      </c>
      <c r="F93" s="105">
        <v>7.2262574461954729</v>
      </c>
      <c r="G93" s="105">
        <v>7.4238417168200472</v>
      </c>
      <c r="H93" s="105">
        <v>7.2691925788608147</v>
      </c>
      <c r="I93" s="105">
        <v>7.2060147803838674</v>
      </c>
      <c r="J93" s="105">
        <v>7.2191815109681414</v>
      </c>
      <c r="K93" s="105">
        <v>7.0395316777525547</v>
      </c>
      <c r="L93" s="105">
        <v>7.1838700950918453</v>
      </c>
      <c r="M93" s="105">
        <v>7.1911728519527642</v>
      </c>
      <c r="N93" s="105">
        <v>6.9315022123389092</v>
      </c>
      <c r="O93" s="105">
        <v>7.030469811817448</v>
      </c>
      <c r="P93" s="105">
        <v>7.143385984173455</v>
      </c>
      <c r="Q93" s="105">
        <v>0</v>
      </c>
      <c r="R93" s="105">
        <v>0</v>
      </c>
      <c r="S93" s="105">
        <v>0</v>
      </c>
      <c r="T93" s="105">
        <v>0</v>
      </c>
      <c r="U93" s="105">
        <v>7.1149679289778653</v>
      </c>
      <c r="V93" s="105">
        <v>7.1314236489457761</v>
      </c>
      <c r="W93" s="105">
        <v>7.6678670903587083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1.1855772383300434</v>
      </c>
      <c r="E94" s="99">
        <v>0.71666642506375655</v>
      </c>
      <c r="F94" s="99">
        <v>0.95220485936689903</v>
      </c>
      <c r="G94" s="99">
        <v>0.97522595653327393</v>
      </c>
      <c r="H94" s="99">
        <v>1.2389005149939614</v>
      </c>
      <c r="I94" s="99">
        <v>1.0588563088478531</v>
      </c>
      <c r="J94" s="99">
        <v>1.0080416248296531</v>
      </c>
      <c r="K94" s="99">
        <v>0.93764431977587137</v>
      </c>
      <c r="L94" s="99">
        <v>0.92199538520335933</v>
      </c>
      <c r="M94" s="99">
        <v>1.2600694218672093</v>
      </c>
      <c r="N94" s="99">
        <v>0.86381718632149496</v>
      </c>
      <c r="O94" s="99">
        <v>0.60150932460992501</v>
      </c>
      <c r="P94" s="99">
        <v>0.99772268497949113</v>
      </c>
      <c r="Q94" s="99">
        <v>0</v>
      </c>
      <c r="R94" s="99">
        <v>0</v>
      </c>
      <c r="S94" s="99">
        <v>0</v>
      </c>
      <c r="T94" s="99">
        <v>0</v>
      </c>
      <c r="U94" s="99">
        <v>0.83540440855220344</v>
      </c>
      <c r="V94" s="99">
        <v>0.68926731097374361</v>
      </c>
      <c r="W94" s="99">
        <v>0.63508817351930602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6.5524369228167822</v>
      </c>
      <c r="E95" s="99">
        <v>6.3847953613973107</v>
      </c>
      <c r="F95" s="99">
        <v>6.2740525868285744</v>
      </c>
      <c r="G95" s="99">
        <v>6.4486157602867751</v>
      </c>
      <c r="H95" s="99">
        <v>6.0302920638668525</v>
      </c>
      <c r="I95" s="99">
        <v>6.1471584715360157</v>
      </c>
      <c r="J95" s="99">
        <v>6.2111398861384881</v>
      </c>
      <c r="K95" s="99">
        <v>6.1018873579766835</v>
      </c>
      <c r="L95" s="99">
        <v>6.2618747098884855</v>
      </c>
      <c r="M95" s="99">
        <v>5.931103430085555</v>
      </c>
      <c r="N95" s="99">
        <v>6.067685026017414</v>
      </c>
      <c r="O95" s="99">
        <v>6.4289604872075241</v>
      </c>
      <c r="P95" s="99">
        <v>6.1456632991939655</v>
      </c>
      <c r="Q95" s="99">
        <v>0</v>
      </c>
      <c r="R95" s="99">
        <v>0</v>
      </c>
      <c r="S95" s="99">
        <v>0</v>
      </c>
      <c r="T95" s="99">
        <v>0</v>
      </c>
      <c r="U95" s="99">
        <v>6.279563520425663</v>
      </c>
      <c r="V95" s="99">
        <v>6.4421563379720315</v>
      </c>
      <c r="W95" s="99">
        <v>7.0327789168394022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12.655826964506929</v>
      </c>
      <c r="D96" s="102">
        <v>11.535408821410169</v>
      </c>
      <c r="E96" s="102">
        <v>10.551802802370439</v>
      </c>
      <c r="F96" s="102">
        <v>10.567876026430611</v>
      </c>
      <c r="G96" s="102">
        <v>10.612200120927643</v>
      </c>
      <c r="H96" s="102">
        <v>11.182152033823471</v>
      </c>
      <c r="I96" s="102">
        <v>10.820358765129804</v>
      </c>
      <c r="J96" s="102">
        <v>10.655178470028305</v>
      </c>
      <c r="K96" s="102">
        <v>10.25316759294658</v>
      </c>
      <c r="L96" s="102">
        <v>10.598559571857892</v>
      </c>
      <c r="M96" s="102">
        <v>10.620827526893219</v>
      </c>
      <c r="N96" s="102">
        <v>10.171342762717469</v>
      </c>
      <c r="O96" s="102">
        <v>9.7275458729380713</v>
      </c>
      <c r="P96" s="102">
        <v>9.9391279778693402</v>
      </c>
      <c r="Q96" s="102">
        <v>0</v>
      </c>
      <c r="R96" s="102">
        <v>0</v>
      </c>
      <c r="S96" s="102">
        <v>0</v>
      </c>
      <c r="T96" s="102">
        <v>0</v>
      </c>
      <c r="U96" s="102">
        <v>9.7078927415651997</v>
      </c>
      <c r="V96" s="102">
        <v>9.5972734689470585</v>
      </c>
      <c r="W96" s="102">
        <v>9.6689587582041057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8.9154115774794018</v>
      </c>
      <c r="D97" s="105">
        <v>7.5955545610296049</v>
      </c>
      <c r="E97" s="105">
        <v>6.8337894428550969</v>
      </c>
      <c r="F97" s="105">
        <v>6.9413613112576158</v>
      </c>
      <c r="G97" s="105">
        <v>6.9865012052651689</v>
      </c>
      <c r="H97" s="105">
        <v>7.4936950021842792</v>
      </c>
      <c r="I97" s="105">
        <v>7.2148458215789217</v>
      </c>
      <c r="J97" s="105">
        <v>7.1163887203280458</v>
      </c>
      <c r="K97" s="105">
        <v>6.8575734697757991</v>
      </c>
      <c r="L97" s="105">
        <v>7.1039438831652477</v>
      </c>
      <c r="M97" s="105">
        <v>7.2809042312828334</v>
      </c>
      <c r="N97" s="105">
        <v>6.9353418744462791</v>
      </c>
      <c r="O97" s="105">
        <v>6.6609258308992532</v>
      </c>
      <c r="P97" s="105">
        <v>7.121547527414652</v>
      </c>
      <c r="Q97" s="105">
        <v>0</v>
      </c>
      <c r="R97" s="105">
        <v>0</v>
      </c>
      <c r="S97" s="105">
        <v>0</v>
      </c>
      <c r="T97" s="105">
        <v>0</v>
      </c>
      <c r="U97" s="105">
        <v>7.4637388208744273</v>
      </c>
      <c r="V97" s="105">
        <v>7.4062318986814475</v>
      </c>
      <c r="W97" s="105">
        <v>7.4933785970511062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2.745036893008538</v>
      </c>
      <c r="D98" s="99">
        <v>1.0543627178064578</v>
      </c>
      <c r="E98" s="99">
        <v>0.6095155440860881</v>
      </c>
      <c r="F98" s="99">
        <v>0.82364097450435325</v>
      </c>
      <c r="G98" s="99">
        <v>0.8257620558066564</v>
      </c>
      <c r="H98" s="99">
        <v>1.1753662346889155</v>
      </c>
      <c r="I98" s="99">
        <v>0.97039303709233726</v>
      </c>
      <c r="J98" s="99">
        <v>0.90690106989282804</v>
      </c>
      <c r="K98" s="99">
        <v>0.82963599576278668</v>
      </c>
      <c r="L98" s="99">
        <v>0.83265586019196847</v>
      </c>
      <c r="M98" s="99">
        <v>1.1798127132181826</v>
      </c>
      <c r="N98" s="99">
        <v>0.81511321948953464</v>
      </c>
      <c r="O98" s="99">
        <v>0.52088457099803775</v>
      </c>
      <c r="P98" s="99">
        <v>0.98634222118092962</v>
      </c>
      <c r="Q98" s="99">
        <v>0</v>
      </c>
      <c r="R98" s="99">
        <v>0</v>
      </c>
      <c r="S98" s="99">
        <v>0</v>
      </c>
      <c r="T98" s="99">
        <v>0</v>
      </c>
      <c r="U98" s="99">
        <v>0.93141938186755846</v>
      </c>
      <c r="V98" s="99">
        <v>0.75907672844530105</v>
      </c>
      <c r="W98" s="99">
        <v>0.62110418052019833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6.1703746844708647</v>
      </c>
      <c r="D99" s="99">
        <v>6.541191843223146</v>
      </c>
      <c r="E99" s="99">
        <v>6.2242738987690096</v>
      </c>
      <c r="F99" s="99">
        <v>6.117720336753262</v>
      </c>
      <c r="G99" s="99">
        <v>6.1607391494585118</v>
      </c>
      <c r="H99" s="99">
        <v>6.3183287674953625</v>
      </c>
      <c r="I99" s="99">
        <v>6.2444527844865849</v>
      </c>
      <c r="J99" s="99">
        <v>6.209487650435217</v>
      </c>
      <c r="K99" s="99">
        <v>6.0279374740130116</v>
      </c>
      <c r="L99" s="99">
        <v>6.2712880229732795</v>
      </c>
      <c r="M99" s="99">
        <v>6.101091518064651</v>
      </c>
      <c r="N99" s="99">
        <v>6.120228654956744</v>
      </c>
      <c r="O99" s="99">
        <v>6.1400412599012153</v>
      </c>
      <c r="P99" s="99">
        <v>6.135205306233722</v>
      </c>
      <c r="Q99" s="99">
        <v>0</v>
      </c>
      <c r="R99" s="99">
        <v>0</v>
      </c>
      <c r="S99" s="99">
        <v>0</v>
      </c>
      <c r="T99" s="99">
        <v>0</v>
      </c>
      <c r="U99" s="99">
        <v>6.5323194390068702</v>
      </c>
      <c r="V99" s="99">
        <v>6.6471551702361458</v>
      </c>
      <c r="W99" s="99">
        <v>6.8722744165309075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6.4284854684124086</v>
      </c>
      <c r="D100" s="123">
        <v>6.41104100161881</v>
      </c>
      <c r="E100" s="123">
        <v>6.4199059708975001</v>
      </c>
      <c r="F100" s="123">
        <v>6.351987738867563</v>
      </c>
      <c r="G100" s="123">
        <v>6.3131440089731861</v>
      </c>
      <c r="H100" s="123">
        <v>7.0669082917842223</v>
      </c>
      <c r="I100" s="123">
        <v>6.8712957333477656</v>
      </c>
      <c r="J100" s="123">
        <v>6.7741528797637001</v>
      </c>
      <c r="K100" s="123">
        <v>6.5504808849692679</v>
      </c>
      <c r="L100" s="123">
        <v>6.6931819213133243</v>
      </c>
      <c r="M100" s="123">
        <v>6.0221722830054061</v>
      </c>
      <c r="N100" s="123">
        <v>5.6895147584040533</v>
      </c>
      <c r="O100" s="123">
        <v>4.9339616103219832</v>
      </c>
      <c r="P100" s="123">
        <v>5.375820139169198</v>
      </c>
      <c r="Q100" s="123">
        <v>0</v>
      </c>
      <c r="R100" s="123">
        <v>0</v>
      </c>
      <c r="S100" s="123">
        <v>0</v>
      </c>
      <c r="T100" s="123">
        <v>0</v>
      </c>
      <c r="U100" s="123">
        <v>4.9932243191257184</v>
      </c>
      <c r="V100" s="123">
        <v>4.8984388085586845</v>
      </c>
      <c r="W100" s="123">
        <v>5.0448503604843502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7.8996246995613095</v>
      </c>
      <c r="D101" s="99">
        <v>7.642034675360045</v>
      </c>
      <c r="E101" s="99">
        <v>7.8953067131782593</v>
      </c>
      <c r="F101" s="99">
        <v>7.5554699011644511</v>
      </c>
      <c r="G101" s="99">
        <v>7.6075998644280638</v>
      </c>
      <c r="H101" s="99">
        <v>8.7952011824368039</v>
      </c>
      <c r="I101" s="99">
        <v>8.4141023635520735</v>
      </c>
      <c r="J101" s="99">
        <v>8.2403828664970469</v>
      </c>
      <c r="K101" s="99">
        <v>8.0281062698680987</v>
      </c>
      <c r="L101" s="99">
        <v>7.9773827599028495</v>
      </c>
      <c r="M101" s="99">
        <v>7.5693075453843015</v>
      </c>
      <c r="N101" s="99">
        <v>7.5310425888724613</v>
      </c>
      <c r="O101" s="99">
        <v>7.3781789402735969</v>
      </c>
      <c r="P101" s="99">
        <v>7.4566614226414938</v>
      </c>
      <c r="Q101" s="99">
        <v>0</v>
      </c>
      <c r="R101" s="99">
        <v>0</v>
      </c>
      <c r="S101" s="99">
        <v>0</v>
      </c>
      <c r="T101" s="99">
        <v>0</v>
      </c>
      <c r="U101" s="99">
        <v>6.8895290614879272</v>
      </c>
      <c r="V101" s="99">
        <v>6.7968986670671256</v>
      </c>
      <c r="W101" s="99">
        <v>6.8111596759103898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7.4369809750160254</v>
      </c>
      <c r="D102" s="99">
        <v>7.5655345701729235</v>
      </c>
      <c r="E102" s="99">
        <v>7.5839747616758855</v>
      </c>
      <c r="F102" s="99">
        <v>7.7418159047313004</v>
      </c>
      <c r="G102" s="99">
        <v>7.8506303079941633</v>
      </c>
      <c r="H102" s="99">
        <v>8.0315923386335992</v>
      </c>
      <c r="I102" s="99">
        <v>8.1842653543935064</v>
      </c>
      <c r="J102" s="99">
        <v>8.2021244812303244</v>
      </c>
      <c r="K102" s="99">
        <v>7.9848513925740541</v>
      </c>
      <c r="L102" s="99">
        <v>7.7692378481521374</v>
      </c>
      <c r="M102" s="99">
        <v>7.115099811901672</v>
      </c>
      <c r="N102" s="99">
        <v>6.7926302467696402</v>
      </c>
      <c r="O102" s="99">
        <v>6.528774894637408</v>
      </c>
      <c r="P102" s="99">
        <v>6.4420236540111642</v>
      </c>
      <c r="Q102" s="99">
        <v>0</v>
      </c>
      <c r="R102" s="99">
        <v>0</v>
      </c>
      <c r="S102" s="99">
        <v>0</v>
      </c>
      <c r="T102" s="99">
        <v>0</v>
      </c>
      <c r="U102" s="99">
        <v>6.3370733157973538</v>
      </c>
      <c r="V102" s="99">
        <v>6.2846907409463642</v>
      </c>
      <c r="W102" s="99">
        <v>6.6195569190650385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6.121078993196523</v>
      </c>
      <c r="D103" s="110">
        <v>5.9068306048800689</v>
      </c>
      <c r="E103" s="110">
        <v>5.9218314970146961</v>
      </c>
      <c r="F103" s="110">
        <v>5.7860553016145326</v>
      </c>
      <c r="G103" s="110">
        <v>5.7857196703776461</v>
      </c>
      <c r="H103" s="110">
        <v>6.7535611440818135</v>
      </c>
      <c r="I103" s="110">
        <v>6.4840819291326381</v>
      </c>
      <c r="J103" s="110">
        <v>6.30061289116186</v>
      </c>
      <c r="K103" s="110">
        <v>6.0018340710148363</v>
      </c>
      <c r="L103" s="110">
        <v>6.2154193674300799</v>
      </c>
      <c r="M103" s="110">
        <v>5.535577363042453</v>
      </c>
      <c r="N103" s="110">
        <v>5.2633390637530111</v>
      </c>
      <c r="O103" s="110">
        <v>4.4206241040772714</v>
      </c>
      <c r="P103" s="110">
        <v>5.0289890216628192</v>
      </c>
      <c r="Q103" s="110">
        <v>0</v>
      </c>
      <c r="R103" s="110">
        <v>0</v>
      </c>
      <c r="S103" s="110">
        <v>0</v>
      </c>
      <c r="T103" s="110">
        <v>0</v>
      </c>
      <c r="U103" s="110">
        <v>4.7159436153865082</v>
      </c>
      <c r="V103" s="110">
        <v>4.6131969784642077</v>
      </c>
      <c r="W103" s="110">
        <v>4.5900820634508168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56.443174220861174</v>
      </c>
      <c r="D105" s="118">
        <f t="shared" si="35"/>
        <v>57.113098593279005</v>
      </c>
      <c r="E105" s="118">
        <f t="shared" si="35"/>
        <v>56.989920830751714</v>
      </c>
      <c r="F105" s="118">
        <f t="shared" si="35"/>
        <v>57.836172562910093</v>
      </c>
      <c r="G105" s="118">
        <f t="shared" si="35"/>
        <v>59.719173742658334</v>
      </c>
      <c r="H105" s="118">
        <f t="shared" si="35"/>
        <v>59.477460082078395</v>
      </c>
      <c r="I105" s="118">
        <f t="shared" si="35"/>
        <v>57.282026467302998</v>
      </c>
      <c r="J105" s="118">
        <f t="shared" si="35"/>
        <v>56.048946171494983</v>
      </c>
      <c r="K105" s="118">
        <f t="shared" si="35"/>
        <v>55.963052860124833</v>
      </c>
      <c r="L105" s="118">
        <f t="shared" si="35"/>
        <v>55.475842340865988</v>
      </c>
      <c r="M105" s="118">
        <f t="shared" si="35"/>
        <v>52.836348732874008</v>
      </c>
      <c r="N105" s="118">
        <f t="shared" si="35"/>
        <v>50.432175012603743</v>
      </c>
      <c r="O105" s="118">
        <f t="shared" si="35"/>
        <v>46.056211122866777</v>
      </c>
      <c r="P105" s="118">
        <f t="shared" si="35"/>
        <v>44.34917426915068</v>
      </c>
      <c r="Q105" s="118">
        <f t="shared" si="35"/>
        <v>42.55252618159885</v>
      </c>
      <c r="R105" s="118">
        <f t="shared" ref="R105:V105" si="36">R106+R109+R111+R120</f>
        <v>40.850587814897175</v>
      </c>
      <c r="S105" s="118">
        <f t="shared" si="36"/>
        <v>40.491057278821863</v>
      </c>
      <c r="T105" s="118">
        <f t="shared" si="36"/>
        <v>41.402254968403746</v>
      </c>
      <c r="U105" s="118">
        <f t="shared" si="36"/>
        <v>40.388206543992403</v>
      </c>
      <c r="V105" s="118">
        <f t="shared" si="36"/>
        <v>39.257955987977716</v>
      </c>
      <c r="W105" s="118">
        <f t="shared" ref="W105" si="37">W106+W109+W111+W120</f>
        <v>38.355612304998481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36.943328073797346</v>
      </c>
      <c r="D106" s="123">
        <f t="shared" si="38"/>
        <v>38.300053682222355</v>
      </c>
      <c r="E106" s="123">
        <f t="shared" si="38"/>
        <v>39.928596230251848</v>
      </c>
      <c r="F106" s="123">
        <f t="shared" si="38"/>
        <v>41.562368336919697</v>
      </c>
      <c r="G106" s="123">
        <f t="shared" si="38"/>
        <v>42.102894518608259</v>
      </c>
      <c r="H106" s="123">
        <f t="shared" si="38"/>
        <v>42.065212552351376</v>
      </c>
      <c r="I106" s="123">
        <f t="shared" si="38"/>
        <v>41.025847026844389</v>
      </c>
      <c r="J106" s="123">
        <f t="shared" si="38"/>
        <v>40.096918587751119</v>
      </c>
      <c r="K106" s="123">
        <f t="shared" si="38"/>
        <v>39.870338795578974</v>
      </c>
      <c r="L106" s="123">
        <f t="shared" si="38"/>
        <v>40.099554700188044</v>
      </c>
      <c r="M106" s="123">
        <f t="shared" si="38"/>
        <v>37.217807231319235</v>
      </c>
      <c r="N106" s="123">
        <f t="shared" si="38"/>
        <v>35.403343492953908</v>
      </c>
      <c r="O106" s="123">
        <f t="shared" si="38"/>
        <v>32.869760506888213</v>
      </c>
      <c r="P106" s="123">
        <f t="shared" si="38"/>
        <v>30.960370135531338</v>
      </c>
      <c r="Q106" s="123">
        <f t="shared" si="38"/>
        <v>29.43440013246483</v>
      </c>
      <c r="R106" s="123">
        <f t="shared" ref="R106:V106" si="39">SUM(R107:R108)</f>
        <v>27.277242571430413</v>
      </c>
      <c r="S106" s="123">
        <f t="shared" si="39"/>
        <v>26.738637627030105</v>
      </c>
      <c r="T106" s="123">
        <f t="shared" si="39"/>
        <v>27.254640578693763</v>
      </c>
      <c r="U106" s="123">
        <f t="shared" si="39"/>
        <v>26.307742346954175</v>
      </c>
      <c r="V106" s="123">
        <f t="shared" si="39"/>
        <v>25.423101133216129</v>
      </c>
      <c r="W106" s="123">
        <f t="shared" ref="W106" si="40">SUM(W107:W108)</f>
        <v>24.468177917292341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36.820199852911983</v>
      </c>
      <c r="D107" s="99">
        <v>38.175871979296915</v>
      </c>
      <c r="E107" s="99">
        <v>39.806806791608729</v>
      </c>
      <c r="F107" s="99">
        <v>41.435154739317362</v>
      </c>
      <c r="G107" s="99">
        <v>41.977687075430296</v>
      </c>
      <c r="H107" s="99">
        <v>41.944516698733217</v>
      </c>
      <c r="I107" s="99">
        <v>40.908451567676202</v>
      </c>
      <c r="J107" s="99">
        <v>39.984365296640597</v>
      </c>
      <c r="K107" s="99">
        <v>39.761959792472418</v>
      </c>
      <c r="L107" s="99">
        <v>39.991020028136589</v>
      </c>
      <c r="M107" s="99">
        <v>37.115291965087856</v>
      </c>
      <c r="N107" s="99">
        <v>35.306445349272373</v>
      </c>
      <c r="O107" s="99">
        <v>32.77804105777345</v>
      </c>
      <c r="P107" s="99">
        <v>30.872457758759754</v>
      </c>
      <c r="Q107" s="99">
        <v>29.35359089005534</v>
      </c>
      <c r="R107" s="99">
        <v>27.201857733416233</v>
      </c>
      <c r="S107" s="99">
        <v>26.665669281021056</v>
      </c>
      <c r="T107" s="99">
        <v>27.179506622615655</v>
      </c>
      <c r="U107" s="99">
        <v>26.235818635329618</v>
      </c>
      <c r="V107" s="99">
        <v>25.353245932019679</v>
      </c>
      <c r="W107" s="99">
        <v>24.40046485388973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0.12312822088536073</v>
      </c>
      <c r="D108" s="99">
        <v>0.12418170292544299</v>
      </c>
      <c r="E108" s="99">
        <v>0.12178943864312035</v>
      </c>
      <c r="F108" s="99">
        <v>0.12721359760233752</v>
      </c>
      <c r="G108" s="99">
        <v>0.12520744317796148</v>
      </c>
      <c r="H108" s="99">
        <v>0.12069585361816207</v>
      </c>
      <c r="I108" s="99">
        <v>0.11739545916818359</v>
      </c>
      <c r="J108" s="99">
        <v>0.11255329111052498</v>
      </c>
      <c r="K108" s="99">
        <v>0.10837900310655516</v>
      </c>
      <c r="L108" s="99">
        <v>0.10853467205145637</v>
      </c>
      <c r="M108" s="99">
        <v>0.10251526623137548</v>
      </c>
      <c r="N108" s="99">
        <v>9.6898143681533863E-2</v>
      </c>
      <c r="O108" s="99">
        <v>9.1719449114761695E-2</v>
      </c>
      <c r="P108" s="99">
        <v>8.791237677158302E-2</v>
      </c>
      <c r="Q108" s="99">
        <v>8.0809242409491375E-2</v>
      </c>
      <c r="R108" s="99">
        <v>7.5384838014180375E-2</v>
      </c>
      <c r="S108" s="99">
        <v>7.2968346009050084E-2</v>
      </c>
      <c r="T108" s="99">
        <v>7.5133956078108785E-2</v>
      </c>
      <c r="U108" s="99">
        <v>7.1923711624557865E-2</v>
      </c>
      <c r="V108" s="99">
        <v>6.9855201196448863E-2</v>
      </c>
      <c r="W108" s="99">
        <v>6.7713063402612073E-2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1.164279450807707</v>
      </c>
      <c r="D109" s="123">
        <f t="shared" si="41"/>
        <v>0.81790416300213231</v>
      </c>
      <c r="E109" s="123">
        <f t="shared" si="41"/>
        <v>1.1016578248282634</v>
      </c>
      <c r="F109" s="123">
        <f t="shared" si="41"/>
        <v>0.76129722574435199</v>
      </c>
      <c r="G109" s="123">
        <f t="shared" si="41"/>
        <v>1.8732368374112949</v>
      </c>
      <c r="H109" s="123">
        <f t="shared" si="41"/>
        <v>0.46945341482697395</v>
      </c>
      <c r="I109" s="123">
        <f t="shared" si="41"/>
        <v>0.57154320071036635</v>
      </c>
      <c r="J109" s="123">
        <f t="shared" si="41"/>
        <v>0.41275607218682786</v>
      </c>
      <c r="K109" s="123">
        <f t="shared" si="41"/>
        <v>0.7376523232889326</v>
      </c>
      <c r="L109" s="123">
        <f t="shared" si="41"/>
        <v>0.76608975768505283</v>
      </c>
      <c r="M109" s="123">
        <f t="shared" si="41"/>
        <v>0.45762515874212639</v>
      </c>
      <c r="N109" s="123">
        <f t="shared" si="41"/>
        <v>0.62066660827139131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0.29127134094918189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1.164279450807707</v>
      </c>
      <c r="D110" s="99">
        <f>RES_hhdet_in_fech!D110/RES_summary!D$21</f>
        <v>0.81790416300213231</v>
      </c>
      <c r="E110" s="99">
        <f>RES_hhdet_in_fech!E110/RES_summary!E$21</f>
        <v>1.1016578248282634</v>
      </c>
      <c r="F110" s="99">
        <f>RES_hhdet_in_fech!F110/RES_summary!F$21</f>
        <v>0.76129722574435199</v>
      </c>
      <c r="G110" s="99">
        <f>RES_hhdet_in_fech!G110/RES_summary!G$21</f>
        <v>1.8732368374112949</v>
      </c>
      <c r="H110" s="99">
        <f>RES_hhdet_in_fech!H110/RES_summary!H$21</f>
        <v>0.46945341482697395</v>
      </c>
      <c r="I110" s="99">
        <f>RES_hhdet_in_fech!I110/RES_summary!I$21</f>
        <v>0.57154320071036635</v>
      </c>
      <c r="J110" s="99">
        <f>RES_hhdet_in_fech!J110/RES_summary!J$21</f>
        <v>0.41275607218682786</v>
      </c>
      <c r="K110" s="99">
        <f>RES_hhdet_in_fech!K110/RES_summary!K$21</f>
        <v>0.7376523232889326</v>
      </c>
      <c r="L110" s="99">
        <f>RES_hhdet_in_fech!L110/RES_summary!L$21</f>
        <v>0.76608975768505283</v>
      </c>
      <c r="M110" s="99">
        <f>RES_hhdet_in_fech!M110/RES_summary!M$21</f>
        <v>0.45762515874212639</v>
      </c>
      <c r="N110" s="99">
        <f>RES_hhdet_in_fech!N110/RES_summary!N$21</f>
        <v>0.62066660827139131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0.29127134094918189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11.775853709119762</v>
      </c>
      <c r="D111" s="123">
        <v>11.535408821410169</v>
      </c>
      <c r="E111" s="123">
        <v>9.6222994624916041</v>
      </c>
      <c r="F111" s="123">
        <v>9.2375115478523249</v>
      </c>
      <c r="G111" s="123">
        <v>9.5443405887378248</v>
      </c>
      <c r="H111" s="123">
        <v>10.006657085882262</v>
      </c>
      <c r="I111" s="123">
        <v>8.8605176255634301</v>
      </c>
      <c r="J111" s="123">
        <v>8.8583563023814786</v>
      </c>
      <c r="K111" s="123">
        <v>8.8574733398522856</v>
      </c>
      <c r="L111" s="123">
        <v>7.9508303782136522</v>
      </c>
      <c r="M111" s="123">
        <v>9.1945601300813138</v>
      </c>
      <c r="N111" s="123">
        <v>8.7277464340754385</v>
      </c>
      <c r="O111" s="123">
        <v>8.3441963537892647</v>
      </c>
      <c r="P111" s="123">
        <v>8.1243093398984616</v>
      </c>
      <c r="Q111" s="123">
        <v>7.9440902374378997</v>
      </c>
      <c r="R111" s="123">
        <v>8.4876867070681445</v>
      </c>
      <c r="S111" s="123">
        <v>8.3141570127680993</v>
      </c>
      <c r="T111" s="123">
        <v>9.074816321309207</v>
      </c>
      <c r="U111" s="123">
        <v>8.9592381565490111</v>
      </c>
      <c r="V111" s="123">
        <v>8.9430755825503567</v>
      </c>
      <c r="W111" s="123">
        <v>8.6678351740370996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10.015907198345431</v>
      </c>
      <c r="D112" s="99">
        <v>0</v>
      </c>
      <c r="E112" s="99">
        <v>0</v>
      </c>
      <c r="F112" s="99">
        <v>8.8729328272904695</v>
      </c>
      <c r="G112" s="99">
        <v>8.8986013756410163</v>
      </c>
      <c r="H112" s="99">
        <v>8.9121482318488354</v>
      </c>
      <c r="I112" s="99">
        <v>8.7557945137028064</v>
      </c>
      <c r="J112" s="99">
        <v>9.0993724447329125</v>
      </c>
      <c r="K112" s="99">
        <v>9.1595761483433797</v>
      </c>
      <c r="L112" s="99">
        <v>7.9508303782136522</v>
      </c>
      <c r="M112" s="99">
        <v>8.5626578486731226</v>
      </c>
      <c r="N112" s="99">
        <v>8.3651200874615927</v>
      </c>
      <c r="O112" s="99">
        <v>8.444170021703</v>
      </c>
      <c r="P112" s="99">
        <v>8.659316150479528</v>
      </c>
      <c r="Q112" s="99">
        <v>8.0227886983465471</v>
      </c>
      <c r="R112" s="99">
        <v>9.2723015112077594</v>
      </c>
      <c r="S112" s="99">
        <v>8.8657752624294428</v>
      </c>
      <c r="T112" s="99">
        <v>8.4426614025823277</v>
      </c>
      <c r="U112" s="99">
        <v>8.9574283221912214</v>
      </c>
      <c r="V112" s="99">
        <v>9.0192248862421955</v>
      </c>
      <c r="W112" s="99">
        <v>8.8411681668560878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7.2450007057330712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0.86700310897988442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6.377997596753187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12.655826964506929</v>
      </c>
      <c r="D116" s="102">
        <v>11.535408821410169</v>
      </c>
      <c r="E116" s="102">
        <v>10.551802802370439</v>
      </c>
      <c r="F116" s="102">
        <v>10.567876026430609</v>
      </c>
      <c r="G116" s="102">
        <v>10.612200120927646</v>
      </c>
      <c r="H116" s="102">
        <v>11.182152033823471</v>
      </c>
      <c r="I116" s="102">
        <v>10.820358765129804</v>
      </c>
      <c r="J116" s="102">
        <v>10.655178470028305</v>
      </c>
      <c r="K116" s="102">
        <v>10.253167592946584</v>
      </c>
      <c r="L116" s="102">
        <v>0</v>
      </c>
      <c r="M116" s="102">
        <v>10.620827526893219</v>
      </c>
      <c r="N116" s="102">
        <v>10.171342762717469</v>
      </c>
      <c r="O116" s="102">
        <v>9.7275458729380713</v>
      </c>
      <c r="P116" s="102">
        <v>9.9391279778693384</v>
      </c>
      <c r="Q116" s="102">
        <v>9.1440630383494117</v>
      </c>
      <c r="R116" s="102">
        <v>9.3676440774009571</v>
      </c>
      <c r="S116" s="102">
        <v>0</v>
      </c>
      <c r="T116" s="102">
        <v>9.7069712400360846</v>
      </c>
      <c r="U116" s="102">
        <v>9.7078927415652014</v>
      </c>
      <c r="V116" s="102">
        <v>9.5972734689470567</v>
      </c>
      <c r="W116" s="102">
        <v>9.6689587582041039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6.8337894428550996</v>
      </c>
      <c r="F117" s="105">
        <v>6.9413613112576149</v>
      </c>
      <c r="G117" s="105">
        <v>6.9865012052651698</v>
      </c>
      <c r="H117" s="105">
        <v>7.4936950021842783</v>
      </c>
      <c r="I117" s="105">
        <v>7.2148458215789235</v>
      </c>
      <c r="J117" s="105">
        <v>7.116388720328044</v>
      </c>
      <c r="K117" s="105">
        <v>6.8575734697758</v>
      </c>
      <c r="L117" s="105">
        <v>0</v>
      </c>
      <c r="M117" s="105">
        <v>7.2809042312828343</v>
      </c>
      <c r="N117" s="105">
        <v>6.9353418744462791</v>
      </c>
      <c r="O117" s="105">
        <v>6.6609258308992514</v>
      </c>
      <c r="P117" s="105">
        <v>7.1215475274146529</v>
      </c>
      <c r="Q117" s="105">
        <v>6.5080220538004383</v>
      </c>
      <c r="R117" s="105">
        <v>6.8231145325957208</v>
      </c>
      <c r="S117" s="105">
        <v>7.2109205134454104</v>
      </c>
      <c r="T117" s="105">
        <v>0</v>
      </c>
      <c r="U117" s="105">
        <v>7.4637388208744282</v>
      </c>
      <c r="V117" s="105">
        <v>7.4062318986814475</v>
      </c>
      <c r="W117" s="105">
        <v>7.4933785970511053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0.6095155440860881</v>
      </c>
      <c r="F118" s="99">
        <v>0.82364097450435325</v>
      </c>
      <c r="G118" s="99">
        <v>0.8257620558066564</v>
      </c>
      <c r="H118" s="99">
        <v>1.1753662346889158</v>
      </c>
      <c r="I118" s="99">
        <v>0.97039303709233726</v>
      </c>
      <c r="J118" s="99">
        <v>0.90690106989282759</v>
      </c>
      <c r="K118" s="99">
        <v>0.82963599576278679</v>
      </c>
      <c r="L118" s="99">
        <v>0</v>
      </c>
      <c r="M118" s="99">
        <v>1.1798127132181826</v>
      </c>
      <c r="N118" s="99">
        <v>0.81511321948953475</v>
      </c>
      <c r="O118" s="99">
        <v>0.52088457099803775</v>
      </c>
      <c r="P118" s="99">
        <v>0.98634222118092985</v>
      </c>
      <c r="Q118" s="99">
        <v>0.26609780654468174</v>
      </c>
      <c r="R118" s="99">
        <v>0.38263493877370081</v>
      </c>
      <c r="S118" s="99">
        <v>0.66140256369063477</v>
      </c>
      <c r="T118" s="99">
        <v>0</v>
      </c>
      <c r="U118" s="99">
        <v>0.93141938186755857</v>
      </c>
      <c r="V118" s="99">
        <v>0.75907672844530094</v>
      </c>
      <c r="W118" s="99">
        <v>0.62110418052019822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6.2242738987690105</v>
      </c>
      <c r="F119" s="99">
        <v>6.117720336753262</v>
      </c>
      <c r="G119" s="99">
        <v>6.1607391494585126</v>
      </c>
      <c r="H119" s="99">
        <v>6.3183287674953634</v>
      </c>
      <c r="I119" s="99">
        <v>6.2444527844865876</v>
      </c>
      <c r="J119" s="99">
        <v>6.209487650435217</v>
      </c>
      <c r="K119" s="99">
        <v>6.0279374740130125</v>
      </c>
      <c r="L119" s="99">
        <v>0</v>
      </c>
      <c r="M119" s="99">
        <v>6.101091518064651</v>
      </c>
      <c r="N119" s="99">
        <v>6.120228654956744</v>
      </c>
      <c r="O119" s="99">
        <v>6.1400412599012144</v>
      </c>
      <c r="P119" s="99">
        <v>6.135205306233722</v>
      </c>
      <c r="Q119" s="99">
        <v>6.2419242472557572</v>
      </c>
      <c r="R119" s="99">
        <v>6.4404795938220198</v>
      </c>
      <c r="S119" s="99">
        <v>6.549517949754776</v>
      </c>
      <c r="T119" s="99">
        <v>0</v>
      </c>
      <c r="U119" s="99">
        <v>6.5323194390068711</v>
      </c>
      <c r="V119" s="99">
        <v>6.6471551702361458</v>
      </c>
      <c r="W119" s="99">
        <v>6.8722744165309066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6.5597129871363578</v>
      </c>
      <c r="D120" s="123">
        <v>6.4597319266443529</v>
      </c>
      <c r="E120" s="123">
        <v>6.3373673131799935</v>
      </c>
      <c r="F120" s="123">
        <v>6.2749954523937239</v>
      </c>
      <c r="G120" s="123">
        <v>6.1987017979009504</v>
      </c>
      <c r="H120" s="123">
        <v>6.9361370290177851</v>
      </c>
      <c r="I120" s="123">
        <v>6.8241186141848118</v>
      </c>
      <c r="J120" s="123">
        <v>6.6809152091755548</v>
      </c>
      <c r="K120" s="123">
        <v>6.4975884014046406</v>
      </c>
      <c r="L120" s="123">
        <v>6.6593675047792393</v>
      </c>
      <c r="M120" s="123">
        <v>5.9663562127313314</v>
      </c>
      <c r="N120" s="123">
        <v>5.6804184773030002</v>
      </c>
      <c r="O120" s="123">
        <v>4.8422542621892983</v>
      </c>
      <c r="P120" s="123">
        <v>5.2644947937208784</v>
      </c>
      <c r="Q120" s="123">
        <v>5.1740358116961236</v>
      </c>
      <c r="R120" s="123">
        <v>5.0856585363986202</v>
      </c>
      <c r="S120" s="123">
        <v>5.4382626390236579</v>
      </c>
      <c r="T120" s="123">
        <v>5.0727980684007781</v>
      </c>
      <c r="U120" s="123">
        <v>5.12122604048922</v>
      </c>
      <c r="V120" s="123">
        <v>4.8917792722112337</v>
      </c>
      <c r="W120" s="123">
        <v>4.9283278727198541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7.4369809750160254</v>
      </c>
      <c r="D121" s="99">
        <v>7.5655345701729235</v>
      </c>
      <c r="E121" s="99">
        <v>7.5839747616758864</v>
      </c>
      <c r="F121" s="99">
        <v>7.7418159047313004</v>
      </c>
      <c r="G121" s="99">
        <v>7.8506303079941633</v>
      </c>
      <c r="H121" s="99">
        <v>8.0315923386335992</v>
      </c>
      <c r="I121" s="99">
        <v>8.1842653543935064</v>
      </c>
      <c r="J121" s="99">
        <v>8.2021244812303244</v>
      </c>
      <c r="K121" s="99">
        <v>7.9848513925740532</v>
      </c>
      <c r="L121" s="99">
        <v>7.7692378481521374</v>
      </c>
      <c r="M121" s="99">
        <v>7.1150998119016711</v>
      </c>
      <c r="N121" s="99">
        <v>6.7926302467696402</v>
      </c>
      <c r="O121" s="99">
        <v>6.528774894637408</v>
      </c>
      <c r="P121" s="99">
        <v>6.4420236540111651</v>
      </c>
      <c r="Q121" s="99">
        <v>6.4987920628353004</v>
      </c>
      <c r="R121" s="99">
        <v>6.6131777411008352</v>
      </c>
      <c r="S121" s="99">
        <v>6.7837624460215906</v>
      </c>
      <c r="T121" s="99">
        <v>0</v>
      </c>
      <c r="U121" s="99">
        <v>6.337073315797352</v>
      </c>
      <c r="V121" s="99">
        <v>6.284690740946365</v>
      </c>
      <c r="W121" s="99">
        <v>6.6195569190650394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6.1210789931965248</v>
      </c>
      <c r="D122" s="110">
        <v>5.9068306048800681</v>
      </c>
      <c r="E122" s="110">
        <v>5.9218314970146961</v>
      </c>
      <c r="F122" s="110">
        <v>5.7860553016145317</v>
      </c>
      <c r="G122" s="110">
        <v>5.7857196703776461</v>
      </c>
      <c r="H122" s="110">
        <v>6.7535611440818144</v>
      </c>
      <c r="I122" s="110">
        <v>6.484081929132639</v>
      </c>
      <c r="J122" s="110">
        <v>6.3006128911618617</v>
      </c>
      <c r="K122" s="110">
        <v>6.0018340710148363</v>
      </c>
      <c r="L122" s="110">
        <v>6.2154193674300799</v>
      </c>
      <c r="M122" s="110">
        <v>5.535577363042453</v>
      </c>
      <c r="N122" s="110">
        <v>5.2633390637530102</v>
      </c>
      <c r="O122" s="110">
        <v>4.4206241040772714</v>
      </c>
      <c r="P122" s="110">
        <v>5.028989021662821</v>
      </c>
      <c r="Q122" s="110">
        <v>4.8428467489113283</v>
      </c>
      <c r="R122" s="110">
        <v>4.7801546954581768</v>
      </c>
      <c r="S122" s="110">
        <v>4.7655127355246902</v>
      </c>
      <c r="T122" s="110">
        <v>5.0727980684007781</v>
      </c>
      <c r="U122" s="110">
        <v>4.7159436153865082</v>
      </c>
      <c r="V122" s="110">
        <v>4.6131969784642086</v>
      </c>
      <c r="W122" s="110">
        <v>4.5900820634508159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</v>
      </c>
      <c r="D129" s="99">
        <f>RES_hhdet_in_fech!D129/RES_summary!D$21</f>
        <v>0</v>
      </c>
      <c r="E129" s="99">
        <f>RES_hhdet_in_fech!E129/RES_summary!E$21</f>
        <v>0</v>
      </c>
      <c r="F129" s="99">
        <f>RES_hhdet_in_fech!F129/RES_summary!F$21</f>
        <v>0</v>
      </c>
      <c r="G129" s="99">
        <f>RES_hhdet_in_fech!G129/RES_summary!G$21</f>
        <v>0</v>
      </c>
      <c r="H129" s="99">
        <f>RES_hhdet_in_fech!H129/RES_summary!H$21</f>
        <v>0</v>
      </c>
      <c r="I129" s="99">
        <f>RES_hhdet_in_fech!I129/RES_summary!I$21</f>
        <v>0</v>
      </c>
      <c r="J129" s="99">
        <f>RES_hhdet_in_fech!J129/RES_summary!J$21</f>
        <v>0</v>
      </c>
      <c r="K129" s="99">
        <f>RES_hhdet_in_fech!K129/RES_summary!K$21</f>
        <v>0</v>
      </c>
      <c r="L129" s="99">
        <f>RES_hhdet_in_fech!L129/RES_summary!L$21</f>
        <v>0</v>
      </c>
      <c r="M129" s="99">
        <f>RES_hhdet_in_fech!M129/RES_summary!M$21</f>
        <v>0</v>
      </c>
      <c r="N129" s="99">
        <f>RES_hhdet_in_fech!N129/RES_summary!N$21</f>
        <v>0</v>
      </c>
      <c r="O129" s="99">
        <f>RES_hhdet_in_fech!O129/RES_summary!O$21</f>
        <v>0</v>
      </c>
      <c r="P129" s="99">
        <f>RES_hhdet_in_fech!P129/RES_summary!P$21</f>
        <v>0</v>
      </c>
      <c r="Q129" s="99">
        <f>RES_hhdet_in_fech!Q129/RES_summary!Q$21</f>
        <v>0</v>
      </c>
      <c r="R129" s="99">
        <f>RES_hhdet_in_fech!R129/RES_summary!R$21</f>
        <v>0</v>
      </c>
      <c r="S129" s="99">
        <f>RES_hhdet_in_fech!S129/RES_summary!S$21</f>
        <v>0</v>
      </c>
      <c r="T129" s="99">
        <f>RES_hhdet_in_fech!T129/RES_summary!T$21</f>
        <v>0</v>
      </c>
      <c r="U129" s="99">
        <f>RES_hhdet_in_fech!U129/RES_summary!U$21</f>
        <v>0</v>
      </c>
      <c r="V129" s="99">
        <f>RES_hhdet_in_fech!V129/RES_summary!V$21</f>
        <v>0</v>
      </c>
      <c r="W129" s="99">
        <f>RES_hhdet_in_fech!W129/RES_summary!W$21</f>
        <v>0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41.962038784362832</v>
      </c>
      <c r="D143" s="118">
        <f t="shared" si="49"/>
        <v>38.50686775236646</v>
      </c>
      <c r="E143" s="118">
        <f t="shared" si="49"/>
        <v>39.133339084328313</v>
      </c>
      <c r="F143" s="118">
        <f t="shared" si="49"/>
        <v>37.643948718215228</v>
      </c>
      <c r="G143" s="118">
        <f t="shared" si="49"/>
        <v>37.155351045306517</v>
      </c>
      <c r="H143" s="118">
        <f t="shared" si="49"/>
        <v>37.661789540075446</v>
      </c>
      <c r="I143" s="118">
        <f t="shared" si="49"/>
        <v>34.116444000733722</v>
      </c>
      <c r="J143" s="118">
        <f t="shared" si="49"/>
        <v>31.492434547877508</v>
      </c>
      <c r="K143" s="118">
        <f t="shared" si="49"/>
        <v>31.023714738612931</v>
      </c>
      <c r="L143" s="118">
        <f t="shared" si="49"/>
        <v>32.565218167863165</v>
      </c>
      <c r="M143" s="118">
        <f t="shared" si="49"/>
        <v>29.519433932000151</v>
      </c>
      <c r="N143" s="118">
        <f t="shared" si="49"/>
        <v>27.022684857632864</v>
      </c>
      <c r="O143" s="118">
        <f t="shared" si="49"/>
        <v>23.530287855606137</v>
      </c>
      <c r="P143" s="118">
        <f t="shared" si="49"/>
        <v>22.174852631825253</v>
      </c>
      <c r="Q143" s="118">
        <f t="shared" si="49"/>
        <v>20.870218348995657</v>
      </c>
      <c r="R143" s="118">
        <f t="shared" ref="R143:V143" si="50">R144+R146+R148+R157</f>
        <v>21.784076479033747</v>
      </c>
      <c r="S143" s="118">
        <f t="shared" si="50"/>
        <v>22.302007376268062</v>
      </c>
      <c r="T143" s="118">
        <f t="shared" si="50"/>
        <v>22.571751610150784</v>
      </c>
      <c r="U143" s="118">
        <f t="shared" si="50"/>
        <v>21.128694497701037</v>
      </c>
      <c r="V143" s="118">
        <f t="shared" si="50"/>
        <v>20.746248680869932</v>
      </c>
      <c r="W143" s="118">
        <f t="shared" ref="W143" si="51">W144+W146+W148+W157</f>
        <v>21.312081304924437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20.987961466076435</v>
      </c>
      <c r="D144" s="123">
        <f t="shared" si="52"/>
        <v>18.266981942266874</v>
      </c>
      <c r="E144" s="123">
        <f t="shared" si="52"/>
        <v>17.927840533206684</v>
      </c>
      <c r="F144" s="123">
        <f t="shared" si="52"/>
        <v>17.454333276915726</v>
      </c>
      <c r="G144" s="123">
        <f t="shared" si="52"/>
        <v>17.134900142074066</v>
      </c>
      <c r="H144" s="123">
        <f t="shared" si="52"/>
        <v>16.734055473633578</v>
      </c>
      <c r="I144" s="123">
        <f t="shared" si="52"/>
        <v>15.342064312513443</v>
      </c>
      <c r="J144" s="123">
        <f t="shared" si="52"/>
        <v>13.141378829467243</v>
      </c>
      <c r="K144" s="123">
        <f t="shared" si="52"/>
        <v>12.277186424779119</v>
      </c>
      <c r="L144" s="123">
        <f t="shared" si="52"/>
        <v>13.20368075477881</v>
      </c>
      <c r="M144" s="123">
        <f t="shared" si="52"/>
        <v>10.744093981336549</v>
      </c>
      <c r="N144" s="123">
        <f t="shared" si="52"/>
        <v>9.5366300442427416</v>
      </c>
      <c r="O144" s="123">
        <f t="shared" si="52"/>
        <v>8.0418694014644672</v>
      </c>
      <c r="P144" s="123">
        <f t="shared" si="52"/>
        <v>7.2166050484813367</v>
      </c>
      <c r="Q144" s="123">
        <f t="shared" si="52"/>
        <v>6.766492069026925</v>
      </c>
      <c r="R144" s="123">
        <f t="shared" si="52"/>
        <v>6.3489391289246964</v>
      </c>
      <c r="S144" s="123">
        <f t="shared" si="52"/>
        <v>6.258340296528953</v>
      </c>
      <c r="T144" s="123">
        <f t="shared" si="52"/>
        <v>6.3118399810414028</v>
      </c>
      <c r="U144" s="123">
        <f t="shared" si="52"/>
        <v>6.1079699896946895</v>
      </c>
      <c r="V144" s="123">
        <f t="shared" si="52"/>
        <v>5.8621052523640804</v>
      </c>
      <c r="W144" s="123">
        <f t="shared" si="52"/>
        <v>5.7575869602965355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20.987961466076435</v>
      </c>
      <c r="D145" s="99">
        <v>18.266981942266874</v>
      </c>
      <c r="E145" s="99">
        <v>17.927840533206684</v>
      </c>
      <c r="F145" s="99">
        <v>17.454333276915726</v>
      </c>
      <c r="G145" s="99">
        <v>17.134900142074066</v>
      </c>
      <c r="H145" s="99">
        <v>16.734055473633578</v>
      </c>
      <c r="I145" s="99">
        <v>15.342064312513443</v>
      </c>
      <c r="J145" s="99">
        <v>13.141378829467243</v>
      </c>
      <c r="K145" s="99">
        <v>12.277186424779119</v>
      </c>
      <c r="L145" s="99">
        <v>13.20368075477881</v>
      </c>
      <c r="M145" s="99">
        <v>10.744093981336549</v>
      </c>
      <c r="N145" s="99">
        <v>9.5366300442427416</v>
      </c>
      <c r="O145" s="99">
        <v>8.0418694014644672</v>
      </c>
      <c r="P145" s="99">
        <v>7.2166050484813367</v>
      </c>
      <c r="Q145" s="99">
        <v>6.766492069026925</v>
      </c>
      <c r="R145" s="99">
        <v>6.3489391289246964</v>
      </c>
      <c r="S145" s="99">
        <v>6.258340296528953</v>
      </c>
      <c r="T145" s="99">
        <v>6.3118399810414028</v>
      </c>
      <c r="U145" s="99">
        <v>6.1079699896946895</v>
      </c>
      <c r="V145" s="99">
        <v>5.8621052523640804</v>
      </c>
      <c r="W145" s="99">
        <v>5.7575869602965355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1.8315313130344504</v>
      </c>
      <c r="D146" s="123">
        <f t="shared" si="53"/>
        <v>1.4813521721830645</v>
      </c>
      <c r="E146" s="123">
        <f t="shared" si="53"/>
        <v>3.1288005402070858</v>
      </c>
      <c r="F146" s="123">
        <f t="shared" si="53"/>
        <v>2.4234482067191552</v>
      </c>
      <c r="G146" s="123">
        <f t="shared" si="53"/>
        <v>2.5485510975887702</v>
      </c>
      <c r="H146" s="123">
        <f t="shared" si="53"/>
        <v>2.7070577684266244</v>
      </c>
      <c r="I146" s="123">
        <f t="shared" si="53"/>
        <v>1.5708793243379127</v>
      </c>
      <c r="J146" s="123">
        <f t="shared" si="53"/>
        <v>1.694741947202737</v>
      </c>
      <c r="K146" s="123">
        <f t="shared" si="53"/>
        <v>2.4327184206625878</v>
      </c>
      <c r="L146" s="123">
        <f t="shared" si="53"/>
        <v>2.2406004078007324</v>
      </c>
      <c r="M146" s="123">
        <f t="shared" si="53"/>
        <v>2.1473141539396767</v>
      </c>
      <c r="N146" s="123">
        <f t="shared" si="53"/>
        <v>2.000840636910731</v>
      </c>
      <c r="O146" s="123">
        <f t="shared" si="53"/>
        <v>1.1577124072919289</v>
      </c>
      <c r="P146" s="123">
        <f t="shared" si="53"/>
        <v>0.34511988485444889</v>
      </c>
      <c r="Q146" s="123">
        <f t="shared" si="53"/>
        <v>0.38519098634758475</v>
      </c>
      <c r="R146" s="123">
        <f t="shared" si="53"/>
        <v>1.5403418276005174</v>
      </c>
      <c r="S146" s="123">
        <f t="shared" si="53"/>
        <v>1.8258096326043398</v>
      </c>
      <c r="T146" s="123">
        <f t="shared" si="53"/>
        <v>1.7341337554596403</v>
      </c>
      <c r="U146" s="123">
        <f t="shared" si="53"/>
        <v>1.2535428481952748</v>
      </c>
      <c r="V146" s="123">
        <f t="shared" si="53"/>
        <v>1.3378771988007852</v>
      </c>
      <c r="W146" s="123">
        <f t="shared" si="53"/>
        <v>1.5454834461070788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1.8315313130344504</v>
      </c>
      <c r="D147" s="99">
        <f>RES_hhdet_in_fech!D147/RES_summary!D$21</f>
        <v>1.4813521721830645</v>
      </c>
      <c r="E147" s="99">
        <f>RES_hhdet_in_fech!E147/RES_summary!E$21</f>
        <v>3.1288005402070858</v>
      </c>
      <c r="F147" s="99">
        <f>RES_hhdet_in_fech!F147/RES_summary!F$21</f>
        <v>2.4234482067191552</v>
      </c>
      <c r="G147" s="99">
        <f>RES_hhdet_in_fech!G147/RES_summary!G$21</f>
        <v>2.5485510975887702</v>
      </c>
      <c r="H147" s="99">
        <f>RES_hhdet_in_fech!H147/RES_summary!H$21</f>
        <v>2.7070577684266244</v>
      </c>
      <c r="I147" s="99">
        <f>RES_hhdet_in_fech!I147/RES_summary!I$21</f>
        <v>1.5708793243379127</v>
      </c>
      <c r="J147" s="99">
        <f>RES_hhdet_in_fech!J147/RES_summary!J$21</f>
        <v>1.694741947202737</v>
      </c>
      <c r="K147" s="99">
        <f>RES_hhdet_in_fech!K147/RES_summary!K$21</f>
        <v>2.4327184206625878</v>
      </c>
      <c r="L147" s="99">
        <f>RES_hhdet_in_fech!L147/RES_summary!L$21</f>
        <v>2.2406004078007324</v>
      </c>
      <c r="M147" s="99">
        <f>RES_hhdet_in_fech!M147/RES_summary!M$21</f>
        <v>2.1473141539396767</v>
      </c>
      <c r="N147" s="99">
        <f>RES_hhdet_in_fech!N147/RES_summary!N$21</f>
        <v>2.000840636910731</v>
      </c>
      <c r="O147" s="99">
        <f>RES_hhdet_in_fech!O147/RES_summary!O$21</f>
        <v>1.1577124072919289</v>
      </c>
      <c r="P147" s="99">
        <f>RES_hhdet_in_fech!P147/RES_summary!P$21</f>
        <v>0.34511988485444889</v>
      </c>
      <c r="Q147" s="99">
        <f>RES_hhdet_in_fech!Q147/RES_summary!Q$21</f>
        <v>0.38519098634758475</v>
      </c>
      <c r="R147" s="99">
        <f>RES_hhdet_in_fech!R147/RES_summary!R$21</f>
        <v>1.5403418276005174</v>
      </c>
      <c r="S147" s="99">
        <f>RES_hhdet_in_fech!S147/RES_summary!S$21</f>
        <v>1.8258096326043398</v>
      </c>
      <c r="T147" s="99">
        <f>RES_hhdet_in_fech!T147/RES_summary!T$21</f>
        <v>1.7341337554596403</v>
      </c>
      <c r="U147" s="99">
        <f>RES_hhdet_in_fech!U147/RES_summary!U$21</f>
        <v>1.2535428481952748</v>
      </c>
      <c r="V147" s="99">
        <f>RES_hhdet_in_fech!V147/RES_summary!V$21</f>
        <v>1.3378771988007852</v>
      </c>
      <c r="W147" s="99">
        <f>RES_hhdet_in_fech!W147/RES_summary!W$21</f>
        <v>1.5454834461070788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12.73654126796969</v>
      </c>
      <c r="D148" s="123">
        <v>12.373853126438586</v>
      </c>
      <c r="E148" s="123">
        <v>11.691547947924112</v>
      </c>
      <c r="F148" s="123">
        <v>11.441001736320068</v>
      </c>
      <c r="G148" s="123">
        <v>11.191772220625381</v>
      </c>
      <c r="H148" s="123">
        <v>11.203733356375432</v>
      </c>
      <c r="I148" s="123">
        <v>10.361417408838598</v>
      </c>
      <c r="J148" s="123">
        <v>9.9626028063883911</v>
      </c>
      <c r="K148" s="123">
        <v>9.8318737682460497</v>
      </c>
      <c r="L148" s="123">
        <v>10.494700185033068</v>
      </c>
      <c r="M148" s="123">
        <v>10.656050545049517</v>
      </c>
      <c r="N148" s="123">
        <v>9.8482666111666077</v>
      </c>
      <c r="O148" s="123">
        <v>9.4518615790453335</v>
      </c>
      <c r="P148" s="123">
        <v>9.2680030965023583</v>
      </c>
      <c r="Q148" s="123">
        <v>8.5645599573844855</v>
      </c>
      <c r="R148" s="123">
        <v>8.7170273696735698</v>
      </c>
      <c r="S148" s="123">
        <v>8.9982627962253119</v>
      </c>
      <c r="T148" s="123">
        <v>9.0699717955585957</v>
      </c>
      <c r="U148" s="123">
        <v>8.7978820920450893</v>
      </c>
      <c r="V148" s="123">
        <v>8.697523089565129</v>
      </c>
      <c r="W148" s="123">
        <v>9.0246963668011322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13.112049101921551</v>
      </c>
      <c r="D149" s="99">
        <v>12.954555163496909</v>
      </c>
      <c r="E149" s="99">
        <v>12.137482817568049</v>
      </c>
      <c r="F149" s="99">
        <v>12.129138876222241</v>
      </c>
      <c r="G149" s="99">
        <v>12.411541459662361</v>
      </c>
      <c r="H149" s="99">
        <v>11.882140926469594</v>
      </c>
      <c r="I149" s="99">
        <v>11.840682355967978</v>
      </c>
      <c r="J149" s="99">
        <v>11.823630086183245</v>
      </c>
      <c r="K149" s="99">
        <v>11.4823416214895</v>
      </c>
      <c r="L149" s="99">
        <v>11.650378904755494</v>
      </c>
      <c r="M149" s="99">
        <v>11.240703461681738</v>
      </c>
      <c r="N149" s="99">
        <v>10.770170324733153</v>
      </c>
      <c r="O149" s="99">
        <v>10.652956902972344</v>
      </c>
      <c r="P149" s="99">
        <v>10.133606882784056</v>
      </c>
      <c r="Q149" s="99">
        <v>9.4657336926503177</v>
      </c>
      <c r="R149" s="99">
        <v>9.5481183021416935</v>
      </c>
      <c r="S149" s="99">
        <v>9.7281749580639527</v>
      </c>
      <c r="T149" s="99">
        <v>9.5594303242822249</v>
      </c>
      <c r="U149" s="99">
        <v>8.9472348461755136</v>
      </c>
      <c r="V149" s="99">
        <v>8.8974911871820641</v>
      </c>
      <c r="W149" s="99">
        <v>9.5307885581372584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7.7380141611468245</v>
      </c>
      <c r="E150" s="99">
        <v>7.1014617864610665</v>
      </c>
      <c r="F150" s="99">
        <v>7.2262574461954756</v>
      </c>
      <c r="G150" s="99">
        <v>7.4238417168200499</v>
      </c>
      <c r="H150" s="99">
        <v>7.2691925788608156</v>
      </c>
      <c r="I150" s="99">
        <v>7.2060147803838692</v>
      </c>
      <c r="J150" s="99">
        <v>7.2191815109681441</v>
      </c>
      <c r="K150" s="99">
        <v>7.0395316777525538</v>
      </c>
      <c r="L150" s="99">
        <v>7.1838700950918435</v>
      </c>
      <c r="M150" s="99">
        <v>0</v>
      </c>
      <c r="N150" s="99">
        <v>6.9315022123389092</v>
      </c>
      <c r="O150" s="99">
        <v>7.0304698118174471</v>
      </c>
      <c r="P150" s="99">
        <v>7.1433859841734559</v>
      </c>
      <c r="Q150" s="99">
        <v>6.7506905093297416</v>
      </c>
      <c r="R150" s="99">
        <v>7.0283686144520123</v>
      </c>
      <c r="S150" s="99">
        <v>7.4028847744193254</v>
      </c>
      <c r="T150" s="99">
        <v>7.4455273318119541</v>
      </c>
      <c r="U150" s="99">
        <v>7.1149679289778662</v>
      </c>
      <c r="V150" s="99">
        <v>7.1314236489457752</v>
      </c>
      <c r="W150" s="99">
        <v>7.6678670903587065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1.1855772383300434</v>
      </c>
      <c r="E151" s="102">
        <v>0.71666642506375666</v>
      </c>
      <c r="F151" s="102">
        <v>0.95220485936689869</v>
      </c>
      <c r="G151" s="102">
        <v>0.97522595653327415</v>
      </c>
      <c r="H151" s="102">
        <v>1.2389005149939618</v>
      </c>
      <c r="I151" s="102">
        <v>1.0588563088478526</v>
      </c>
      <c r="J151" s="102">
        <v>1.0080416248296531</v>
      </c>
      <c r="K151" s="102">
        <v>0.93764431977587126</v>
      </c>
      <c r="L151" s="102">
        <v>0.92199538520335933</v>
      </c>
      <c r="M151" s="102">
        <v>0</v>
      </c>
      <c r="N151" s="102">
        <v>0.86381718632149507</v>
      </c>
      <c r="O151" s="102">
        <v>0.6015093246099249</v>
      </c>
      <c r="P151" s="102">
        <v>0.9977226849794909</v>
      </c>
      <c r="Q151" s="102">
        <v>0.32294527834999409</v>
      </c>
      <c r="R151" s="102">
        <v>0.43401236562546613</v>
      </c>
      <c r="S151" s="102">
        <v>0.67921859099262771</v>
      </c>
      <c r="T151" s="102">
        <v>0.74166683255568921</v>
      </c>
      <c r="U151" s="102">
        <v>0.83540440855220333</v>
      </c>
      <c r="V151" s="102">
        <v>0.68926731097374372</v>
      </c>
      <c r="W151" s="102">
        <v>0.63508817351930602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6.5524369228167822</v>
      </c>
      <c r="E152" s="105">
        <v>6.3847953613973107</v>
      </c>
      <c r="F152" s="105">
        <v>6.2740525868285761</v>
      </c>
      <c r="G152" s="105">
        <v>6.4486157602867742</v>
      </c>
      <c r="H152" s="105">
        <v>6.0302920638668525</v>
      </c>
      <c r="I152" s="105">
        <v>6.1471584715360166</v>
      </c>
      <c r="J152" s="105">
        <v>6.2111398861384908</v>
      </c>
      <c r="K152" s="105">
        <v>6.1018873579766835</v>
      </c>
      <c r="L152" s="105">
        <v>6.2618747098884846</v>
      </c>
      <c r="M152" s="105">
        <v>0</v>
      </c>
      <c r="N152" s="105">
        <v>6.067685026017414</v>
      </c>
      <c r="O152" s="105">
        <v>6.4289604872075214</v>
      </c>
      <c r="P152" s="105">
        <v>6.1456632991939655</v>
      </c>
      <c r="Q152" s="105">
        <v>6.427745230979748</v>
      </c>
      <c r="R152" s="105">
        <v>6.5943562488265446</v>
      </c>
      <c r="S152" s="105">
        <v>6.7236661834266966</v>
      </c>
      <c r="T152" s="105">
        <v>6.7038604992562636</v>
      </c>
      <c r="U152" s="105">
        <v>6.2795635204256639</v>
      </c>
      <c r="V152" s="105">
        <v>6.4421563379720306</v>
      </c>
      <c r="W152" s="105">
        <v>7.0327789168394022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12.655826964506925</v>
      </c>
      <c r="D153" s="102">
        <v>11.535408821410172</v>
      </c>
      <c r="E153" s="102">
        <v>10.551802802370437</v>
      </c>
      <c r="F153" s="102">
        <v>10.567876026430607</v>
      </c>
      <c r="G153" s="102">
        <v>10.612200120927641</v>
      </c>
      <c r="H153" s="102">
        <v>11.182152033823471</v>
      </c>
      <c r="I153" s="102">
        <v>10.820358765129804</v>
      </c>
      <c r="J153" s="102">
        <v>10.655178470028304</v>
      </c>
      <c r="K153" s="102">
        <v>10.25316759294658</v>
      </c>
      <c r="L153" s="102">
        <v>10.598559571857892</v>
      </c>
      <c r="M153" s="102">
        <v>10.620827526893219</v>
      </c>
      <c r="N153" s="102">
        <v>10.171342762717471</v>
      </c>
      <c r="O153" s="102">
        <v>9.7275458729380695</v>
      </c>
      <c r="P153" s="102">
        <v>9.9391279778693367</v>
      </c>
      <c r="Q153" s="102">
        <v>9.1440630383494099</v>
      </c>
      <c r="R153" s="102">
        <v>9.3676440774009553</v>
      </c>
      <c r="S153" s="102">
        <v>9.649123759143988</v>
      </c>
      <c r="T153" s="102">
        <v>9.7069712400360864</v>
      </c>
      <c r="U153" s="102">
        <v>9.7078927415652014</v>
      </c>
      <c r="V153" s="102">
        <v>9.5972734689470567</v>
      </c>
      <c r="W153" s="102">
        <v>9.6689587582041057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8.9154115774794036</v>
      </c>
      <c r="D154" s="105">
        <v>7.5955545610296031</v>
      </c>
      <c r="E154" s="105">
        <v>6.8337894428550996</v>
      </c>
      <c r="F154" s="105">
        <v>6.9413613112576158</v>
      </c>
      <c r="G154" s="105">
        <v>6.9865012052651689</v>
      </c>
      <c r="H154" s="105">
        <v>7.4936950021842792</v>
      </c>
      <c r="I154" s="105">
        <v>7.2148458215789226</v>
      </c>
      <c r="J154" s="105">
        <v>7.116388720328044</v>
      </c>
      <c r="K154" s="105">
        <v>6.8575734697758008</v>
      </c>
      <c r="L154" s="105">
        <v>7.1039438831652468</v>
      </c>
      <c r="M154" s="105">
        <v>7.2809042312828325</v>
      </c>
      <c r="N154" s="105">
        <v>6.9353418744462774</v>
      </c>
      <c r="O154" s="105">
        <v>6.6609258308992532</v>
      </c>
      <c r="P154" s="105">
        <v>7.1215475274146511</v>
      </c>
      <c r="Q154" s="105">
        <v>6.5080220538004383</v>
      </c>
      <c r="R154" s="105">
        <v>6.8231145325957216</v>
      </c>
      <c r="S154" s="105">
        <v>7.2109205134454131</v>
      </c>
      <c r="T154" s="105">
        <v>7.3520366240102257</v>
      </c>
      <c r="U154" s="105">
        <v>7.4637388208744291</v>
      </c>
      <c r="V154" s="105">
        <v>7.4062318986814502</v>
      </c>
      <c r="W154" s="105">
        <v>7.4933785970511053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2.7450368930085385</v>
      </c>
      <c r="D155" s="99">
        <v>1.0543627178064578</v>
      </c>
      <c r="E155" s="99">
        <v>0.60951554408608799</v>
      </c>
      <c r="F155" s="99">
        <v>0.82364097450435358</v>
      </c>
      <c r="G155" s="99">
        <v>0.82576205580665629</v>
      </c>
      <c r="H155" s="99">
        <v>1.1753662346889155</v>
      </c>
      <c r="I155" s="99">
        <v>0.97039303709233726</v>
      </c>
      <c r="J155" s="99">
        <v>0.90690106989282782</v>
      </c>
      <c r="K155" s="99">
        <v>0.82963599576278679</v>
      </c>
      <c r="L155" s="99">
        <v>0.83265586019196836</v>
      </c>
      <c r="M155" s="99">
        <v>1.1798127132181826</v>
      </c>
      <c r="N155" s="99">
        <v>0.81511321948953475</v>
      </c>
      <c r="O155" s="99">
        <v>0.52088457099803775</v>
      </c>
      <c r="P155" s="99">
        <v>0.98634222118092985</v>
      </c>
      <c r="Q155" s="99">
        <v>0.26609780654468174</v>
      </c>
      <c r="R155" s="99">
        <v>0.38263493877370075</v>
      </c>
      <c r="S155" s="99">
        <v>0.66140256369063477</v>
      </c>
      <c r="T155" s="99">
        <v>0.74794671893319786</v>
      </c>
      <c r="U155" s="99">
        <v>0.93141938186755846</v>
      </c>
      <c r="V155" s="99">
        <v>0.75907672844530105</v>
      </c>
      <c r="W155" s="99">
        <v>0.62110418052019822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6.1703746844708638</v>
      </c>
      <c r="D156" s="99">
        <v>6.541191843223146</v>
      </c>
      <c r="E156" s="99">
        <v>6.2242738987690105</v>
      </c>
      <c r="F156" s="99">
        <v>6.117720336753262</v>
      </c>
      <c r="G156" s="99">
        <v>6.1607391494585126</v>
      </c>
      <c r="H156" s="99">
        <v>6.3183287674953625</v>
      </c>
      <c r="I156" s="99">
        <v>6.2444527844865849</v>
      </c>
      <c r="J156" s="99">
        <v>6.2094876504352161</v>
      </c>
      <c r="K156" s="99">
        <v>6.0279374740130134</v>
      </c>
      <c r="L156" s="99">
        <v>6.2712880229732786</v>
      </c>
      <c r="M156" s="99">
        <v>6.1010915180646501</v>
      </c>
      <c r="N156" s="99">
        <v>6.120228654956744</v>
      </c>
      <c r="O156" s="99">
        <v>6.1400412599012162</v>
      </c>
      <c r="P156" s="99">
        <v>6.135205306233722</v>
      </c>
      <c r="Q156" s="99">
        <v>6.2419242472557572</v>
      </c>
      <c r="R156" s="99">
        <v>6.4404795938220198</v>
      </c>
      <c r="S156" s="99">
        <v>6.5495179497547786</v>
      </c>
      <c r="T156" s="99">
        <v>6.6040899050770285</v>
      </c>
      <c r="U156" s="99">
        <v>6.5323194390068702</v>
      </c>
      <c r="V156" s="99">
        <v>6.6471551702361484</v>
      </c>
      <c r="W156" s="99">
        <v>6.8722744165309084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6.4060047372822586</v>
      </c>
      <c r="D157" s="123">
        <v>6.3846805114779412</v>
      </c>
      <c r="E157" s="123">
        <v>6.3851500629904345</v>
      </c>
      <c r="F157" s="123">
        <v>6.3251654982602821</v>
      </c>
      <c r="G157" s="123">
        <v>6.2801275850182998</v>
      </c>
      <c r="H157" s="123">
        <v>7.0169429416398099</v>
      </c>
      <c r="I157" s="123">
        <v>6.8420829550437698</v>
      </c>
      <c r="J157" s="123">
        <v>6.6937109648191377</v>
      </c>
      <c r="K157" s="123">
        <v>6.4819361249251788</v>
      </c>
      <c r="L157" s="123">
        <v>6.6262368202505506</v>
      </c>
      <c r="M157" s="123">
        <v>5.9719752516744071</v>
      </c>
      <c r="N157" s="123">
        <v>5.6369475653127852</v>
      </c>
      <c r="O157" s="123">
        <v>4.8788444678044085</v>
      </c>
      <c r="P157" s="123">
        <v>5.345124601987111</v>
      </c>
      <c r="Q157" s="123">
        <v>5.1539753362366616</v>
      </c>
      <c r="R157" s="123">
        <v>5.1777681528349611</v>
      </c>
      <c r="S157" s="123">
        <v>5.219594650909456</v>
      </c>
      <c r="T157" s="123">
        <v>5.455806078091145</v>
      </c>
      <c r="U157" s="123">
        <v>4.9692995677659821</v>
      </c>
      <c r="V157" s="123">
        <v>4.8487431401399359</v>
      </c>
      <c r="W157" s="123">
        <v>4.9843145317196891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7.4369809750160254</v>
      </c>
      <c r="D158" s="99">
        <v>7.5655345701729235</v>
      </c>
      <c r="E158" s="99">
        <v>7.5839747616758855</v>
      </c>
      <c r="F158" s="99">
        <v>7.7418159047313022</v>
      </c>
      <c r="G158" s="99">
        <v>7.8506303079941642</v>
      </c>
      <c r="H158" s="99">
        <v>8.0315923386335992</v>
      </c>
      <c r="I158" s="99">
        <v>8.1842653543935047</v>
      </c>
      <c r="J158" s="99">
        <v>8.2021244812303244</v>
      </c>
      <c r="K158" s="99">
        <v>7.9848513925740541</v>
      </c>
      <c r="L158" s="99">
        <v>7.7692378481521391</v>
      </c>
      <c r="M158" s="99">
        <v>7.115099811901672</v>
      </c>
      <c r="N158" s="99">
        <v>6.7926302467696411</v>
      </c>
      <c r="O158" s="99">
        <v>6.528774894637408</v>
      </c>
      <c r="P158" s="99">
        <v>6.4420236540111651</v>
      </c>
      <c r="Q158" s="99">
        <v>6.4987920628353004</v>
      </c>
      <c r="R158" s="99">
        <v>6.6131777411008343</v>
      </c>
      <c r="S158" s="99">
        <v>6.7837624460215906</v>
      </c>
      <c r="T158" s="99">
        <v>7.1125779024999298</v>
      </c>
      <c r="U158" s="99">
        <v>6.3370733157973529</v>
      </c>
      <c r="V158" s="99">
        <v>6.2846907409463633</v>
      </c>
      <c r="W158" s="99">
        <v>6.6195569190650385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6.121078993196523</v>
      </c>
      <c r="D159" s="110">
        <v>5.9068306048800689</v>
      </c>
      <c r="E159" s="110">
        <v>5.9218314970146952</v>
      </c>
      <c r="F159" s="110">
        <v>5.7860553016145317</v>
      </c>
      <c r="G159" s="110">
        <v>5.7857196703776452</v>
      </c>
      <c r="H159" s="110">
        <v>6.7535611440818162</v>
      </c>
      <c r="I159" s="110">
        <v>6.4840819291326381</v>
      </c>
      <c r="J159" s="110">
        <v>6.3006128911618617</v>
      </c>
      <c r="K159" s="110">
        <v>6.0018340710148363</v>
      </c>
      <c r="L159" s="110">
        <v>6.2154193674300817</v>
      </c>
      <c r="M159" s="110">
        <v>5.535577363042453</v>
      </c>
      <c r="N159" s="110">
        <v>5.2633390637530102</v>
      </c>
      <c r="O159" s="110">
        <v>4.4206241040772714</v>
      </c>
      <c r="P159" s="110">
        <v>5.028989021662821</v>
      </c>
      <c r="Q159" s="110">
        <v>4.8428467489113283</v>
      </c>
      <c r="R159" s="110">
        <v>4.7801546954581768</v>
      </c>
      <c r="S159" s="110">
        <v>4.765512735524692</v>
      </c>
      <c r="T159" s="110">
        <v>5.072798068400779</v>
      </c>
      <c r="U159" s="110">
        <v>4.7159436153865082</v>
      </c>
      <c r="V159" s="110">
        <v>4.6131969784642077</v>
      </c>
      <c r="W159" s="110">
        <v>4.5900820634508159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68.56433303624938</v>
      </c>
      <c r="D161" s="118">
        <f t="shared" si="54"/>
        <v>63.231371894940722</v>
      </c>
      <c r="E161" s="118">
        <f t="shared" si="54"/>
        <v>64.374912449830745</v>
      </c>
      <c r="F161" s="118">
        <f t="shared" si="54"/>
        <v>65.349490125694444</v>
      </c>
      <c r="G161" s="118">
        <f t="shared" si="54"/>
        <v>66.326462921983321</v>
      </c>
      <c r="H161" s="118">
        <f t="shared" si="54"/>
        <v>72.689488594875996</v>
      </c>
      <c r="I161" s="118">
        <f t="shared" si="54"/>
        <v>67.16621671450099</v>
      </c>
      <c r="J161" s="118">
        <f t="shared" si="54"/>
        <v>61.711768262855657</v>
      </c>
      <c r="K161" s="118">
        <f t="shared" si="54"/>
        <v>59.415262789345924</v>
      </c>
      <c r="L161" s="118">
        <f t="shared" si="54"/>
        <v>70.523282499099622</v>
      </c>
      <c r="M161" s="118">
        <f t="shared" si="54"/>
        <v>67.172156737204858</v>
      </c>
      <c r="N161" s="118">
        <f t="shared" si="54"/>
        <v>60.570470241381969</v>
      </c>
      <c r="O161" s="118">
        <f t="shared" si="54"/>
        <v>0</v>
      </c>
      <c r="P161" s="118">
        <f t="shared" si="54"/>
        <v>51.427723117987085</v>
      </c>
      <c r="Q161" s="118">
        <f t="shared" si="54"/>
        <v>38.472357491087735</v>
      </c>
      <c r="R161" s="118">
        <f t="shared" ref="R161:V161" si="55">R162+R164+R166+R175</f>
        <v>37.613977798478182</v>
      </c>
      <c r="S161" s="118">
        <f t="shared" si="55"/>
        <v>41.854237836815308</v>
      </c>
      <c r="T161" s="118">
        <f t="shared" si="55"/>
        <v>50.950988837628216</v>
      </c>
      <c r="U161" s="118">
        <f t="shared" si="55"/>
        <v>45.40564581699811</v>
      </c>
      <c r="V161" s="118">
        <f t="shared" si="55"/>
        <v>42.918882736084882</v>
      </c>
      <c r="W161" s="118">
        <f t="shared" ref="W161" si="56">W162+W164+W166+W175</f>
        <v>37.603565974699094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47.590231096702169</v>
      </c>
      <c r="D162" s="123">
        <f t="shared" si="57"/>
        <v>42.991354929984141</v>
      </c>
      <c r="E162" s="123">
        <f t="shared" si="57"/>
        <v>43.173023384998281</v>
      </c>
      <c r="F162" s="123">
        <f t="shared" si="57"/>
        <v>45.164528758248096</v>
      </c>
      <c r="G162" s="123">
        <f t="shared" si="57"/>
        <v>46.321265036274802</v>
      </c>
      <c r="H162" s="123">
        <f t="shared" si="57"/>
        <v>52.0671278654997</v>
      </c>
      <c r="I162" s="123">
        <f t="shared" si="57"/>
        <v>48.399501660025813</v>
      </c>
      <c r="J162" s="123">
        <f t="shared" si="57"/>
        <v>43.361746639900531</v>
      </c>
      <c r="K162" s="123">
        <f t="shared" si="57"/>
        <v>40.670062634291597</v>
      </c>
      <c r="L162" s="123">
        <f t="shared" si="57"/>
        <v>51.171122951567803</v>
      </c>
      <c r="M162" s="123">
        <f t="shared" si="57"/>
        <v>48.42512928807232</v>
      </c>
      <c r="N162" s="123">
        <f t="shared" si="57"/>
        <v>43.134747321008632</v>
      </c>
      <c r="O162" s="123">
        <f t="shared" si="57"/>
        <v>0</v>
      </c>
      <c r="P162" s="123">
        <f t="shared" si="57"/>
        <v>36.265127213540204</v>
      </c>
      <c r="Q162" s="123">
        <f t="shared" si="57"/>
        <v>24.485447703826992</v>
      </c>
      <c r="R162" s="123">
        <f t="shared" si="57"/>
        <v>22.877369656959559</v>
      </c>
      <c r="S162" s="123">
        <f t="shared" si="57"/>
        <v>26.618687898174894</v>
      </c>
      <c r="T162" s="123">
        <f t="shared" si="57"/>
        <v>35.162824698205746</v>
      </c>
      <c r="U162" s="123">
        <f t="shared" si="57"/>
        <v>30.930796411654594</v>
      </c>
      <c r="V162" s="123">
        <f t="shared" si="57"/>
        <v>28.608988550753448</v>
      </c>
      <c r="W162" s="123">
        <f t="shared" si="57"/>
        <v>22.684645927237494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47.590231096702169</v>
      </c>
      <c r="D163" s="110">
        <v>42.991354929984141</v>
      </c>
      <c r="E163" s="110">
        <v>43.173023384998281</v>
      </c>
      <c r="F163" s="110">
        <v>45.164528758248096</v>
      </c>
      <c r="G163" s="110">
        <v>46.321265036274802</v>
      </c>
      <c r="H163" s="110">
        <v>52.0671278654997</v>
      </c>
      <c r="I163" s="110">
        <v>48.399501660025813</v>
      </c>
      <c r="J163" s="110">
        <v>43.361746639900531</v>
      </c>
      <c r="K163" s="110">
        <v>40.670062634291597</v>
      </c>
      <c r="L163" s="110">
        <v>51.171122951567803</v>
      </c>
      <c r="M163" s="110">
        <v>48.42512928807232</v>
      </c>
      <c r="N163" s="110">
        <v>43.134747321008632</v>
      </c>
      <c r="O163" s="110">
        <v>0</v>
      </c>
      <c r="P163" s="110">
        <v>36.265127213540204</v>
      </c>
      <c r="Q163" s="110">
        <v>24.485447703826992</v>
      </c>
      <c r="R163" s="110">
        <v>22.877369656959559</v>
      </c>
      <c r="S163" s="110">
        <v>26.618687898174894</v>
      </c>
      <c r="T163" s="110">
        <v>35.162824698205746</v>
      </c>
      <c r="U163" s="110">
        <v>30.930796411654594</v>
      </c>
      <c r="V163" s="110">
        <v>28.608988550753448</v>
      </c>
      <c r="W163" s="110">
        <v>22.684645927237494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1.8314502217432254</v>
      </c>
      <c r="D164" s="123">
        <f t="shared" si="58"/>
        <v>1.481430416718575</v>
      </c>
      <c r="E164" s="123">
        <f t="shared" si="58"/>
        <v>3.1251648200211668</v>
      </c>
      <c r="F164" s="123">
        <f t="shared" si="58"/>
        <v>2.4187961283078265</v>
      </c>
      <c r="G164" s="123">
        <f t="shared" si="58"/>
        <v>2.5332309175888987</v>
      </c>
      <c r="H164" s="123">
        <f t="shared" si="58"/>
        <v>2.4016274152725812</v>
      </c>
      <c r="I164" s="123">
        <f t="shared" si="58"/>
        <v>1.5632478365491349</v>
      </c>
      <c r="J164" s="123">
        <f t="shared" si="58"/>
        <v>1.6934963669741454</v>
      </c>
      <c r="K164" s="123">
        <f t="shared" si="58"/>
        <v>2.4312625885264043</v>
      </c>
      <c r="L164" s="123">
        <f t="shared" si="58"/>
        <v>2.2310228615452354</v>
      </c>
      <c r="M164" s="123">
        <f t="shared" si="58"/>
        <v>2.1191373626097887</v>
      </c>
      <c r="N164" s="123">
        <f t="shared" si="58"/>
        <v>1.9505433505491405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0.84184897638642153</v>
      </c>
      <c r="S164" s="123">
        <f t="shared" si="58"/>
        <v>1.0177393883809349</v>
      </c>
      <c r="T164" s="123">
        <f t="shared" si="58"/>
        <v>1.2624115816850068</v>
      </c>
      <c r="U164" s="123">
        <f t="shared" si="58"/>
        <v>0.70764732001950248</v>
      </c>
      <c r="V164" s="123">
        <f t="shared" si="58"/>
        <v>0.76367132424349748</v>
      </c>
      <c r="W164" s="123">
        <f t="shared" si="58"/>
        <v>0.90984562678961778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1.8314502217432254</v>
      </c>
      <c r="D165" s="99">
        <f>RES_hhdet_in_fech!D165/RES_summary!D$21</f>
        <v>1.481430416718575</v>
      </c>
      <c r="E165" s="99">
        <f>RES_hhdet_in_fech!E165/RES_summary!E$21</f>
        <v>3.1251648200211668</v>
      </c>
      <c r="F165" s="99">
        <f>RES_hhdet_in_fech!F165/RES_summary!F$21</f>
        <v>2.4187961283078265</v>
      </c>
      <c r="G165" s="99">
        <f>RES_hhdet_in_fech!G165/RES_summary!G$21</f>
        <v>2.5332309175888987</v>
      </c>
      <c r="H165" s="99">
        <f>RES_hhdet_in_fech!H165/RES_summary!H$21</f>
        <v>2.4016274152725812</v>
      </c>
      <c r="I165" s="99">
        <f>RES_hhdet_in_fech!I165/RES_summary!I$21</f>
        <v>1.5632478365491349</v>
      </c>
      <c r="J165" s="99">
        <f>RES_hhdet_in_fech!J165/RES_summary!J$21</f>
        <v>1.6934963669741454</v>
      </c>
      <c r="K165" s="99">
        <f>RES_hhdet_in_fech!K165/RES_summary!K$21</f>
        <v>2.4312625885264043</v>
      </c>
      <c r="L165" s="99">
        <f>RES_hhdet_in_fech!L165/RES_summary!L$21</f>
        <v>2.2310228615452354</v>
      </c>
      <c r="M165" s="99">
        <f>RES_hhdet_in_fech!M165/RES_summary!M$21</f>
        <v>2.1191373626097887</v>
      </c>
      <c r="N165" s="99">
        <f>RES_hhdet_in_fech!N165/RES_summary!N$21</f>
        <v>1.9505433505491405</v>
      </c>
      <c r="O165" s="99">
        <f>RES_hhdet_in_fech!O165/RES_summary!O$21</f>
        <v>0</v>
      </c>
      <c r="P165" s="99">
        <f>RES_hhdet_in_fech!P165/RES_summary!P$21</f>
        <v>0</v>
      </c>
      <c r="Q165" s="99">
        <f>RES_hhdet_in_fech!Q165/RES_summary!Q$21</f>
        <v>0</v>
      </c>
      <c r="R165" s="99">
        <f>RES_hhdet_in_fech!R165/RES_summary!R$21</f>
        <v>0.84184897638642153</v>
      </c>
      <c r="S165" s="99">
        <f>RES_hhdet_in_fech!S165/RES_summary!S$21</f>
        <v>1.0177393883809349</v>
      </c>
      <c r="T165" s="99">
        <f>RES_hhdet_in_fech!T165/RES_summary!T$21</f>
        <v>1.2624115816850068</v>
      </c>
      <c r="U165" s="99">
        <f>RES_hhdet_in_fech!U165/RES_summary!U$21</f>
        <v>0.70764732001950248</v>
      </c>
      <c r="V165" s="99">
        <f>RES_hhdet_in_fech!V165/RES_summary!V$21</f>
        <v>0.76367132424349748</v>
      </c>
      <c r="W165" s="99">
        <f>RES_hhdet_in_fech!W165/RES_summary!W$21</f>
        <v>0.90984562678961778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12.736617484641966</v>
      </c>
      <c r="D166" s="123">
        <v>12.37392627732971</v>
      </c>
      <c r="E166" s="123">
        <v>11.69157814346339</v>
      </c>
      <c r="F166" s="123">
        <v>11.441028700108932</v>
      </c>
      <c r="G166" s="123">
        <v>11.19188940846051</v>
      </c>
      <c r="H166" s="123">
        <v>11.203770398357715</v>
      </c>
      <c r="I166" s="123">
        <v>10.361415120210104</v>
      </c>
      <c r="J166" s="123">
        <v>9.9627693606219427</v>
      </c>
      <c r="K166" s="123">
        <v>9.8320236028088956</v>
      </c>
      <c r="L166" s="123">
        <v>10.494874031540594</v>
      </c>
      <c r="M166" s="123">
        <v>10.655895373664011</v>
      </c>
      <c r="N166" s="123">
        <v>9.8482057677890342</v>
      </c>
      <c r="O166" s="123">
        <v>0</v>
      </c>
      <c r="P166" s="123">
        <v>10.13360688278406</v>
      </c>
      <c r="Q166" s="123">
        <v>9.1440630383494117</v>
      </c>
      <c r="R166" s="123">
        <v>8.7170156693280347</v>
      </c>
      <c r="S166" s="123">
        <v>8.9982449765348864</v>
      </c>
      <c r="T166" s="123">
        <v>9.0699579267320711</v>
      </c>
      <c r="U166" s="123">
        <v>8.7978811316864221</v>
      </c>
      <c r="V166" s="123">
        <v>8.6974983228028186</v>
      </c>
      <c r="W166" s="123">
        <v>9.0247254000528105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13.112049101921546</v>
      </c>
      <c r="D167" s="99">
        <v>12.954555163496913</v>
      </c>
      <c r="E167" s="99">
        <v>12.137482817568049</v>
      </c>
      <c r="F167" s="99">
        <v>12.129138876222239</v>
      </c>
      <c r="G167" s="99">
        <v>12.411541459662363</v>
      </c>
      <c r="H167" s="99">
        <v>11.882140926469594</v>
      </c>
      <c r="I167" s="99">
        <v>11.840682355967978</v>
      </c>
      <c r="J167" s="99">
        <v>11.823630086183247</v>
      </c>
      <c r="K167" s="99">
        <v>11.4823416214895</v>
      </c>
      <c r="L167" s="99">
        <v>11.650378904755495</v>
      </c>
      <c r="M167" s="99">
        <v>11.24070346168174</v>
      </c>
      <c r="N167" s="99">
        <v>10.770170324733154</v>
      </c>
      <c r="O167" s="99">
        <v>0</v>
      </c>
      <c r="P167" s="99">
        <v>10.13360688278406</v>
      </c>
      <c r="Q167" s="99">
        <v>0</v>
      </c>
      <c r="R167" s="99">
        <v>9.5481183021416971</v>
      </c>
      <c r="S167" s="99">
        <v>9.7281749580639474</v>
      </c>
      <c r="T167" s="99">
        <v>9.5594303242822267</v>
      </c>
      <c r="U167" s="99">
        <v>8.9472348461755136</v>
      </c>
      <c r="V167" s="99">
        <v>8.8974911871820659</v>
      </c>
      <c r="W167" s="99">
        <v>9.5307885581372584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7.7380141611468218</v>
      </c>
      <c r="E168" s="99">
        <v>7.1014617864610665</v>
      </c>
      <c r="F168" s="99">
        <v>7.2262574461954721</v>
      </c>
      <c r="G168" s="99">
        <v>7.4238417168200481</v>
      </c>
      <c r="H168" s="99">
        <v>7.2691925788608156</v>
      </c>
      <c r="I168" s="99">
        <v>7.2060147803838701</v>
      </c>
      <c r="J168" s="99">
        <v>7.2191815109681423</v>
      </c>
      <c r="K168" s="99">
        <v>7.0395316777525538</v>
      </c>
      <c r="L168" s="99">
        <v>7.1838700950918444</v>
      </c>
      <c r="M168" s="99">
        <v>7.1911728519527633</v>
      </c>
      <c r="N168" s="99">
        <v>6.9315022123389092</v>
      </c>
      <c r="O168" s="99">
        <v>0</v>
      </c>
      <c r="P168" s="99">
        <v>0</v>
      </c>
      <c r="Q168" s="99">
        <v>0</v>
      </c>
      <c r="R168" s="99">
        <v>7.0283686144520132</v>
      </c>
      <c r="S168" s="99">
        <v>7.4028847744193245</v>
      </c>
      <c r="T168" s="99">
        <v>7.4455273318119541</v>
      </c>
      <c r="U168" s="99">
        <v>7.1149679289778645</v>
      </c>
      <c r="V168" s="99">
        <v>7.1314236489457743</v>
      </c>
      <c r="W168" s="99">
        <v>7.6678670903587056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1.1855772383300431</v>
      </c>
      <c r="E169" s="102">
        <v>0.71666642506375655</v>
      </c>
      <c r="F169" s="102">
        <v>0.95220485936689869</v>
      </c>
      <c r="G169" s="102">
        <v>0.97522595653327437</v>
      </c>
      <c r="H169" s="102">
        <v>1.2389005149939614</v>
      </c>
      <c r="I169" s="102">
        <v>1.0588563088478531</v>
      </c>
      <c r="J169" s="102">
        <v>1.0080416248296531</v>
      </c>
      <c r="K169" s="102">
        <v>0.93764431977587115</v>
      </c>
      <c r="L169" s="102">
        <v>0.92199538520335944</v>
      </c>
      <c r="M169" s="102">
        <v>1.2600694218672088</v>
      </c>
      <c r="N169" s="102">
        <v>0.86381718632149496</v>
      </c>
      <c r="O169" s="102">
        <v>0</v>
      </c>
      <c r="P169" s="102">
        <v>0</v>
      </c>
      <c r="Q169" s="102">
        <v>0</v>
      </c>
      <c r="R169" s="102">
        <v>0.43401236562546619</v>
      </c>
      <c r="S169" s="102">
        <v>0.67921859099262771</v>
      </c>
      <c r="T169" s="102">
        <v>0.74166683255568944</v>
      </c>
      <c r="U169" s="102">
        <v>0.83540440855220321</v>
      </c>
      <c r="V169" s="102">
        <v>0.68926731097374383</v>
      </c>
      <c r="W169" s="102">
        <v>0.63508817351930591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6.5524369228167814</v>
      </c>
      <c r="E170" s="105">
        <v>6.3847953613973107</v>
      </c>
      <c r="F170" s="105">
        <v>6.2740525868285744</v>
      </c>
      <c r="G170" s="105">
        <v>6.4486157602867733</v>
      </c>
      <c r="H170" s="105">
        <v>6.0302920638668542</v>
      </c>
      <c r="I170" s="105">
        <v>6.1471584715360184</v>
      </c>
      <c r="J170" s="105">
        <v>6.2111398861384899</v>
      </c>
      <c r="K170" s="105">
        <v>6.1018873579766835</v>
      </c>
      <c r="L170" s="105">
        <v>6.2618747098884846</v>
      </c>
      <c r="M170" s="105">
        <v>5.931103430085555</v>
      </c>
      <c r="N170" s="105">
        <v>6.0676850260174122</v>
      </c>
      <c r="O170" s="105">
        <v>0</v>
      </c>
      <c r="P170" s="105">
        <v>0</v>
      </c>
      <c r="Q170" s="105">
        <v>0</v>
      </c>
      <c r="R170" s="105">
        <v>6.5943562488265473</v>
      </c>
      <c r="S170" s="105">
        <v>6.7236661834266966</v>
      </c>
      <c r="T170" s="105">
        <v>6.7038604992562645</v>
      </c>
      <c r="U170" s="105">
        <v>6.2795635204256612</v>
      </c>
      <c r="V170" s="105">
        <v>6.4421563379720306</v>
      </c>
      <c r="W170" s="105">
        <v>7.0327789168394004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12.655826964506929</v>
      </c>
      <c r="D171" s="102">
        <v>11.535408821410172</v>
      </c>
      <c r="E171" s="102">
        <v>10.551802802370437</v>
      </c>
      <c r="F171" s="102">
        <v>10.567876026430611</v>
      </c>
      <c r="G171" s="102">
        <v>10.612200120927643</v>
      </c>
      <c r="H171" s="102">
        <v>11.182152033823471</v>
      </c>
      <c r="I171" s="102">
        <v>10.820358765129804</v>
      </c>
      <c r="J171" s="102">
        <v>10.655178470028305</v>
      </c>
      <c r="K171" s="102">
        <v>10.25316759294658</v>
      </c>
      <c r="L171" s="102">
        <v>10.598559571857894</v>
      </c>
      <c r="M171" s="102">
        <v>10.620827526893219</v>
      </c>
      <c r="N171" s="102">
        <v>10.171342762717465</v>
      </c>
      <c r="O171" s="102">
        <v>0</v>
      </c>
      <c r="P171" s="102">
        <v>0</v>
      </c>
      <c r="Q171" s="102">
        <v>9.1440630383494117</v>
      </c>
      <c r="R171" s="102">
        <v>9.3676440774009553</v>
      </c>
      <c r="S171" s="102">
        <v>9.649123759143988</v>
      </c>
      <c r="T171" s="102">
        <v>9.7069712400360881</v>
      </c>
      <c r="U171" s="102">
        <v>9.7078927415652014</v>
      </c>
      <c r="V171" s="102">
        <v>9.5972734689470585</v>
      </c>
      <c r="W171" s="102">
        <v>9.6689587582041057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8.9154115774794018</v>
      </c>
      <c r="D172" s="105">
        <v>7.5955545610296058</v>
      </c>
      <c r="E172" s="105">
        <v>6.8337894428550996</v>
      </c>
      <c r="F172" s="105">
        <v>6.9413613112576149</v>
      </c>
      <c r="G172" s="105">
        <v>6.986501205265168</v>
      </c>
      <c r="H172" s="105">
        <v>7.4936950021842792</v>
      </c>
      <c r="I172" s="105">
        <v>7.2148458215789226</v>
      </c>
      <c r="J172" s="105">
        <v>7.116388720328044</v>
      </c>
      <c r="K172" s="105">
        <v>6.8575734697758008</v>
      </c>
      <c r="L172" s="105">
        <v>7.1039438831652486</v>
      </c>
      <c r="M172" s="105">
        <v>7.2809042312828334</v>
      </c>
      <c r="N172" s="105">
        <v>6.9353418744462774</v>
      </c>
      <c r="O172" s="105">
        <v>0</v>
      </c>
      <c r="P172" s="105">
        <v>0</v>
      </c>
      <c r="Q172" s="105">
        <v>0</v>
      </c>
      <c r="R172" s="105">
        <v>6.8231145325957225</v>
      </c>
      <c r="S172" s="105">
        <v>7.2109205134454104</v>
      </c>
      <c r="T172" s="105">
        <v>7.3520366240102275</v>
      </c>
      <c r="U172" s="105">
        <v>7.4637388208744282</v>
      </c>
      <c r="V172" s="105">
        <v>7.4062318986814484</v>
      </c>
      <c r="W172" s="105">
        <v>7.4933785970511044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2.745036893008538</v>
      </c>
      <c r="D173" s="99">
        <v>1.0543627178064578</v>
      </c>
      <c r="E173" s="99">
        <v>0.60951554408608821</v>
      </c>
      <c r="F173" s="99">
        <v>0.82364097450435336</v>
      </c>
      <c r="G173" s="99">
        <v>0.8257620558066564</v>
      </c>
      <c r="H173" s="99">
        <v>1.1753662346889158</v>
      </c>
      <c r="I173" s="99">
        <v>0.97039303709233737</v>
      </c>
      <c r="J173" s="99">
        <v>0.90690106989282782</v>
      </c>
      <c r="K173" s="99">
        <v>0.82963599576278679</v>
      </c>
      <c r="L173" s="99">
        <v>0.83265586019196836</v>
      </c>
      <c r="M173" s="99">
        <v>1.1798127132181828</v>
      </c>
      <c r="N173" s="99">
        <v>0.81511321948953475</v>
      </c>
      <c r="O173" s="99">
        <v>0</v>
      </c>
      <c r="P173" s="99">
        <v>0</v>
      </c>
      <c r="Q173" s="99">
        <v>0</v>
      </c>
      <c r="R173" s="99">
        <v>0.38263493877370081</v>
      </c>
      <c r="S173" s="99">
        <v>0.66140256369063466</v>
      </c>
      <c r="T173" s="99">
        <v>0.74794671893319786</v>
      </c>
      <c r="U173" s="99">
        <v>0.93141938186755846</v>
      </c>
      <c r="V173" s="99">
        <v>0.75907672844530105</v>
      </c>
      <c r="W173" s="99">
        <v>0.62110418052019822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6.1703746844708638</v>
      </c>
      <c r="D174" s="110">
        <v>6.5411918432231468</v>
      </c>
      <c r="E174" s="110">
        <v>6.2242738987690105</v>
      </c>
      <c r="F174" s="110">
        <v>6.1177203367532629</v>
      </c>
      <c r="G174" s="110">
        <v>6.1607391494585126</v>
      </c>
      <c r="H174" s="110">
        <v>6.3183287674953643</v>
      </c>
      <c r="I174" s="110">
        <v>6.2444527844865849</v>
      </c>
      <c r="J174" s="110">
        <v>6.209487650435217</v>
      </c>
      <c r="K174" s="110">
        <v>6.0279374740130134</v>
      </c>
      <c r="L174" s="110">
        <v>6.2712880229732804</v>
      </c>
      <c r="M174" s="110">
        <v>6.101091518064651</v>
      </c>
      <c r="N174" s="110">
        <v>6.120228654956744</v>
      </c>
      <c r="O174" s="110">
        <v>0</v>
      </c>
      <c r="P174" s="110">
        <v>0</v>
      </c>
      <c r="Q174" s="110">
        <v>0</v>
      </c>
      <c r="R174" s="110">
        <v>6.4404795938220216</v>
      </c>
      <c r="S174" s="110">
        <v>6.549517949754776</v>
      </c>
      <c r="T174" s="110">
        <v>6.6040899050770276</v>
      </c>
      <c r="U174" s="110">
        <v>6.5323194390068702</v>
      </c>
      <c r="V174" s="110">
        <v>6.6471551702361467</v>
      </c>
      <c r="W174" s="110">
        <v>6.8722744165309058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6.4060342331620221</v>
      </c>
      <c r="D175" s="123">
        <v>6.3846602709082987</v>
      </c>
      <c r="E175" s="123">
        <v>6.3851461013479014</v>
      </c>
      <c r="F175" s="123">
        <v>6.3251365390295957</v>
      </c>
      <c r="G175" s="123">
        <v>6.2800775596590999</v>
      </c>
      <c r="H175" s="123">
        <v>7.0169629157460092</v>
      </c>
      <c r="I175" s="123">
        <v>6.8420520977159391</v>
      </c>
      <c r="J175" s="123">
        <v>6.6937558953590415</v>
      </c>
      <c r="K175" s="123">
        <v>6.4819139637190304</v>
      </c>
      <c r="L175" s="123">
        <v>6.6262626544459939</v>
      </c>
      <c r="M175" s="123">
        <v>5.9719947128587432</v>
      </c>
      <c r="N175" s="123">
        <v>5.6369738020351621</v>
      </c>
      <c r="O175" s="123">
        <v>0</v>
      </c>
      <c r="P175" s="123">
        <v>5.0289890216628201</v>
      </c>
      <c r="Q175" s="123">
        <v>4.8428467489113283</v>
      </c>
      <c r="R175" s="123">
        <v>5.1777434958041662</v>
      </c>
      <c r="S175" s="123">
        <v>5.219565573724597</v>
      </c>
      <c r="T175" s="123">
        <v>5.4557946310053902</v>
      </c>
      <c r="U175" s="123">
        <v>4.9693209536375935</v>
      </c>
      <c r="V175" s="123">
        <v>4.8487245382851185</v>
      </c>
      <c r="W175" s="123">
        <v>4.9843490206191667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7.4369809750160245</v>
      </c>
      <c r="D176" s="99">
        <v>7.5655345701729262</v>
      </c>
      <c r="E176" s="99">
        <v>7.5839747616758864</v>
      </c>
      <c r="F176" s="99">
        <v>7.7418159047313022</v>
      </c>
      <c r="G176" s="99">
        <v>7.8506303079941633</v>
      </c>
      <c r="H176" s="99">
        <v>8.031592338633601</v>
      </c>
      <c r="I176" s="99">
        <v>8.1842653543935047</v>
      </c>
      <c r="J176" s="99">
        <v>8.2021244812303227</v>
      </c>
      <c r="K176" s="99">
        <v>7.9848513925740559</v>
      </c>
      <c r="L176" s="99">
        <v>7.7692378481521374</v>
      </c>
      <c r="M176" s="99">
        <v>7.1150998119016711</v>
      </c>
      <c r="N176" s="99">
        <v>6.7926302467696393</v>
      </c>
      <c r="O176" s="99">
        <v>0</v>
      </c>
      <c r="P176" s="99">
        <v>0</v>
      </c>
      <c r="Q176" s="99">
        <v>0</v>
      </c>
      <c r="R176" s="99">
        <v>6.6131777411008361</v>
      </c>
      <c r="S176" s="99">
        <v>6.7837624460215933</v>
      </c>
      <c r="T176" s="99">
        <v>7.1125779024999316</v>
      </c>
      <c r="U176" s="99">
        <v>6.3370733157973529</v>
      </c>
      <c r="V176" s="99">
        <v>6.284690740946365</v>
      </c>
      <c r="W176" s="99">
        <v>6.6195569190650385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6.121078993196523</v>
      </c>
      <c r="D177" s="110">
        <v>5.9068306048800681</v>
      </c>
      <c r="E177" s="110">
        <v>5.9218314970146961</v>
      </c>
      <c r="F177" s="110">
        <v>5.7860553016145317</v>
      </c>
      <c r="G177" s="110">
        <v>5.7857196703776452</v>
      </c>
      <c r="H177" s="110">
        <v>6.7535611440818135</v>
      </c>
      <c r="I177" s="110">
        <v>6.484081929132639</v>
      </c>
      <c r="J177" s="110">
        <v>6.3006128911618617</v>
      </c>
      <c r="K177" s="110">
        <v>6.0018340710148372</v>
      </c>
      <c r="L177" s="110">
        <v>6.2154193674300817</v>
      </c>
      <c r="M177" s="110">
        <v>5.5355773630424538</v>
      </c>
      <c r="N177" s="110">
        <v>5.2633390637530102</v>
      </c>
      <c r="O177" s="110">
        <v>0</v>
      </c>
      <c r="P177" s="110">
        <v>5.0289890216628201</v>
      </c>
      <c r="Q177" s="110">
        <v>4.8428467489113283</v>
      </c>
      <c r="R177" s="110">
        <v>4.7801546954581777</v>
      </c>
      <c r="S177" s="110">
        <v>4.7655127355246911</v>
      </c>
      <c r="T177" s="110">
        <v>5.0727980684007781</v>
      </c>
      <c r="U177" s="110">
        <v>4.7159436153865073</v>
      </c>
      <c r="V177" s="110">
        <v>4.6131969784642068</v>
      </c>
      <c r="W177" s="110">
        <v>4.5900820634508168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41.761401796877308</v>
      </c>
      <c r="D3" s="118">
        <f t="shared" si="0"/>
        <v>43.233904108156622</v>
      </c>
      <c r="E3" s="118">
        <f t="shared" si="0"/>
        <v>40.659664126792912</v>
      </c>
      <c r="F3" s="118">
        <f t="shared" si="0"/>
        <v>47.535178922495987</v>
      </c>
      <c r="G3" s="118">
        <f t="shared" si="0"/>
        <v>49.606943122597478</v>
      </c>
      <c r="H3" s="118">
        <f t="shared" si="0"/>
        <v>47.464439766531711</v>
      </c>
      <c r="I3" s="118">
        <f t="shared" si="0"/>
        <v>43.595835799073853</v>
      </c>
      <c r="J3" s="118">
        <f t="shared" si="0"/>
        <v>44.367693681640411</v>
      </c>
      <c r="K3" s="118">
        <f t="shared" si="0"/>
        <v>46.768379079266921</v>
      </c>
      <c r="L3" s="118">
        <f t="shared" si="0"/>
        <v>45.995368665133604</v>
      </c>
      <c r="M3" s="118">
        <f t="shared" si="0"/>
        <v>42.601457472697746</v>
      </c>
      <c r="N3" s="118">
        <f t="shared" si="0"/>
        <v>43.067530017661966</v>
      </c>
      <c r="O3" s="118">
        <f t="shared" si="0"/>
        <v>34.45274041026515</v>
      </c>
      <c r="P3" s="118">
        <f t="shared" si="0"/>
        <v>33.566591254910122</v>
      </c>
      <c r="Q3" s="118">
        <f t="shared" si="0"/>
        <v>30.58425172855862</v>
      </c>
      <c r="R3" s="118">
        <f t="shared" ref="R3:V3" si="1">R4+R7+R9+R19</f>
        <v>28.677319290978367</v>
      </c>
      <c r="S3" s="118">
        <f t="shared" si="1"/>
        <v>39.871464923047107</v>
      </c>
      <c r="T3" s="118">
        <f t="shared" si="1"/>
        <v>42.922332876654409</v>
      </c>
      <c r="U3" s="118">
        <f t="shared" si="1"/>
        <v>31.505438994546779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28.160689015663905</v>
      </c>
      <c r="D4" s="123">
        <f t="shared" si="3"/>
        <v>30.594546011852273</v>
      </c>
      <c r="E4" s="123">
        <f t="shared" si="3"/>
        <v>27.4407182688944</v>
      </c>
      <c r="F4" s="123">
        <f t="shared" si="3"/>
        <v>33.95775035602184</v>
      </c>
      <c r="G4" s="123">
        <f t="shared" si="3"/>
        <v>34.451926132592867</v>
      </c>
      <c r="H4" s="123">
        <f t="shared" si="3"/>
        <v>34.402373626350752</v>
      </c>
      <c r="I4" s="123">
        <f t="shared" si="3"/>
        <v>30.578236659164851</v>
      </c>
      <c r="J4" s="123">
        <f t="shared" si="3"/>
        <v>31.711654471431228</v>
      </c>
      <c r="K4" s="123">
        <f t="shared" si="3"/>
        <v>33.867071744586916</v>
      </c>
      <c r="L4" s="123">
        <f t="shared" si="3"/>
        <v>32.531056181753925</v>
      </c>
      <c r="M4" s="123">
        <f t="shared" si="3"/>
        <v>30.198061936113334</v>
      </c>
      <c r="N4" s="123">
        <f t="shared" si="3"/>
        <v>30.335491817152462</v>
      </c>
      <c r="O4" s="123">
        <f t="shared" si="3"/>
        <v>23.854219089909435</v>
      </c>
      <c r="P4" s="123">
        <f t="shared" si="3"/>
        <v>22.779283379755363</v>
      </c>
      <c r="Q4" s="123">
        <f t="shared" si="3"/>
        <v>20.103983858800973</v>
      </c>
      <c r="R4" s="123">
        <f t="shared" ref="R4:V4" si="4">SUM(R5:R6)</f>
        <v>17.424381817187697</v>
      </c>
      <c r="S4" s="123">
        <f t="shared" si="4"/>
        <v>28.036780268377541</v>
      </c>
      <c r="T4" s="123">
        <f t="shared" si="4"/>
        <v>30.555313410257067</v>
      </c>
      <c r="U4" s="123">
        <f t="shared" si="4"/>
        <v>19.716021241635453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27.915254651564279</v>
      </c>
      <c r="D5" s="99">
        <v>30.336611167987773</v>
      </c>
      <c r="E5" s="99">
        <v>27.224272380481249</v>
      </c>
      <c r="F5" s="99">
        <v>33.690514887302939</v>
      </c>
      <c r="G5" s="99">
        <v>34.189970624102692</v>
      </c>
      <c r="H5" s="99">
        <v>34.151386183093443</v>
      </c>
      <c r="I5" s="99">
        <v>30.357005221703286</v>
      </c>
      <c r="J5" s="99">
        <v>31.487835455107518</v>
      </c>
      <c r="K5" s="99">
        <v>33.636859461719865</v>
      </c>
      <c r="L5" s="99">
        <v>32.312094024248452</v>
      </c>
      <c r="M5" s="99">
        <v>29.992380742589241</v>
      </c>
      <c r="N5" s="99">
        <v>30.13133836965401</v>
      </c>
      <c r="O5" s="99">
        <v>23.691489360531492</v>
      </c>
      <c r="P5" s="99">
        <v>22.622041568493618</v>
      </c>
      <c r="Q5" s="99">
        <v>19.970480930945396</v>
      </c>
      <c r="R5" s="99">
        <v>17.308427284178894</v>
      </c>
      <c r="S5" s="99">
        <v>27.853292076762212</v>
      </c>
      <c r="T5" s="99">
        <v>30.354082049958514</v>
      </c>
      <c r="U5" s="99">
        <v>19.587706663833394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0.24543436409962788</v>
      </c>
      <c r="D6" s="99">
        <v>0.25793484386450127</v>
      </c>
      <c r="E6" s="99">
        <v>0.21644588841315024</v>
      </c>
      <c r="F6" s="99">
        <v>0.2672354687189033</v>
      </c>
      <c r="G6" s="99">
        <v>0.26195550849017146</v>
      </c>
      <c r="H6" s="99">
        <v>0.25098744325730604</v>
      </c>
      <c r="I6" s="99">
        <v>0.22123143746156571</v>
      </c>
      <c r="J6" s="99">
        <v>0.22381901632370862</v>
      </c>
      <c r="K6" s="99">
        <v>0.23021228286705173</v>
      </c>
      <c r="L6" s="99">
        <v>0.21896215750547496</v>
      </c>
      <c r="M6" s="99">
        <v>0.20568119352409406</v>
      </c>
      <c r="N6" s="99">
        <v>0.20415344749845299</v>
      </c>
      <c r="O6" s="99">
        <v>0.16272972937794172</v>
      </c>
      <c r="P6" s="99">
        <v>0.1572418112617463</v>
      </c>
      <c r="Q6" s="99">
        <v>0.13350292785557674</v>
      </c>
      <c r="R6" s="99">
        <v>0.11595453300880477</v>
      </c>
      <c r="S6" s="99">
        <v>0.18348819161532817</v>
      </c>
      <c r="T6" s="99">
        <v>0.20123136029855498</v>
      </c>
      <c r="U6" s="99">
        <v>0.12831457780205716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1.5950353486901701</v>
      </c>
      <c r="D7" s="123">
        <f t="shared" si="6"/>
        <v>1.0468975615932681</v>
      </c>
      <c r="E7" s="123">
        <f t="shared" si="6"/>
        <v>2.0706369922312229</v>
      </c>
      <c r="F7" s="123">
        <f t="shared" si="6"/>
        <v>2.4300035465421805</v>
      </c>
      <c r="G7" s="123">
        <f t="shared" si="6"/>
        <v>3.8934688672061606</v>
      </c>
      <c r="H7" s="123">
        <f t="shared" si="6"/>
        <v>1.2465810891141926</v>
      </c>
      <c r="I7" s="123">
        <f t="shared" si="6"/>
        <v>1.3882148568137629</v>
      </c>
      <c r="J7" s="123">
        <f t="shared" si="6"/>
        <v>1.0930590931129092</v>
      </c>
      <c r="K7" s="123">
        <f t="shared" si="6"/>
        <v>1.6845917895728122</v>
      </c>
      <c r="L7" s="123">
        <f t="shared" si="6"/>
        <v>2.0346573646306436</v>
      </c>
      <c r="M7" s="123">
        <f t="shared" si="6"/>
        <v>1.3633942427376782</v>
      </c>
      <c r="N7" s="123">
        <f t="shared" si="6"/>
        <v>2.1001896093914638</v>
      </c>
      <c r="O7" s="123">
        <f t="shared" si="6"/>
        <v>0.42700534602922935</v>
      </c>
      <c r="P7" s="123">
        <f t="shared" si="6"/>
        <v>0.11368811796173856</v>
      </c>
      <c r="Q7" s="123">
        <f t="shared" si="6"/>
        <v>0.13159370939908319</v>
      </c>
      <c r="R7" s="123">
        <f t="shared" si="6"/>
        <v>0.62939973023079077</v>
      </c>
      <c r="S7" s="123">
        <f t="shared" si="6"/>
        <v>0.78457771958883871</v>
      </c>
      <c r="T7" s="123">
        <f t="shared" si="6"/>
        <v>1.0219199026267691</v>
      </c>
      <c r="U7" s="123">
        <f t="shared" si="6"/>
        <v>0.56533818324971152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1.5950353486901701</v>
      </c>
      <c r="D8" s="99">
        <f>RES_hhdet_in_tesh!D8/RES_summary!D$21</f>
        <v>1.0468975615932681</v>
      </c>
      <c r="E8" s="99">
        <f>RES_hhdet_in_tesh!E8/RES_summary!E$21</f>
        <v>2.0706369922312229</v>
      </c>
      <c r="F8" s="99">
        <f>RES_hhdet_in_tesh!F8/RES_summary!F$21</f>
        <v>2.4300035465421805</v>
      </c>
      <c r="G8" s="99">
        <f>RES_hhdet_in_tesh!G8/RES_summary!G$21</f>
        <v>3.8934688672061606</v>
      </c>
      <c r="H8" s="99">
        <f>RES_hhdet_in_tesh!H8/RES_summary!H$21</f>
        <v>1.2465810891141926</v>
      </c>
      <c r="I8" s="99">
        <f>RES_hhdet_in_tesh!I8/RES_summary!I$21</f>
        <v>1.3882148568137629</v>
      </c>
      <c r="J8" s="99">
        <f>RES_hhdet_in_tesh!J8/RES_summary!J$21</f>
        <v>1.0930590931129092</v>
      </c>
      <c r="K8" s="99">
        <f>RES_hhdet_in_tesh!K8/RES_summary!K$21</f>
        <v>1.6845917895728122</v>
      </c>
      <c r="L8" s="99">
        <f>RES_hhdet_in_tesh!L8/RES_summary!L$21</f>
        <v>2.0346573646306436</v>
      </c>
      <c r="M8" s="99">
        <f>RES_hhdet_in_tesh!M8/RES_summary!M$21</f>
        <v>1.3633942427376782</v>
      </c>
      <c r="N8" s="99">
        <f>RES_hhdet_in_tesh!N8/RES_summary!N$21</f>
        <v>2.1001896093914638</v>
      </c>
      <c r="O8" s="99">
        <f>RES_hhdet_in_tesh!O8/RES_summary!O$21</f>
        <v>0.42700534602922935</v>
      </c>
      <c r="P8" s="99">
        <f>RES_hhdet_in_tesh!P8/RES_summary!P$21</f>
        <v>0.11368811796173856</v>
      </c>
      <c r="Q8" s="99">
        <f>RES_hhdet_in_tesh!Q8/RES_summary!Q$21</f>
        <v>0.13159370939908319</v>
      </c>
      <c r="R8" s="99">
        <f>RES_hhdet_in_tesh!R8/RES_summary!R$21</f>
        <v>0.62939973023079077</v>
      </c>
      <c r="S8" s="99">
        <f>RES_hhdet_in_tesh!S8/RES_summary!S$21</f>
        <v>0.78457771958883871</v>
      </c>
      <c r="T8" s="99">
        <f>RES_hhdet_in_tesh!T8/RES_summary!T$21</f>
        <v>1.0219199026267691</v>
      </c>
      <c r="U8" s="99">
        <f>RES_hhdet_in_tesh!U8/RES_summary!U$21</f>
        <v>0.56533818324971152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7.5287711036254006</v>
      </c>
      <c r="D9" s="123">
        <v>7.2045119133470372</v>
      </c>
      <c r="E9" s="123">
        <v>6.7528429789228799</v>
      </c>
      <c r="F9" s="123">
        <v>6.7590123517557359</v>
      </c>
      <c r="G9" s="123">
        <v>6.8393680744615457</v>
      </c>
      <c r="H9" s="123">
        <v>6.8845632083205279</v>
      </c>
      <c r="I9" s="123">
        <v>6.8075224257576954</v>
      </c>
      <c r="J9" s="123">
        <v>6.7933279635220121</v>
      </c>
      <c r="K9" s="123">
        <v>6.5941495061451656</v>
      </c>
      <c r="L9" s="123">
        <v>6.8399671621751299</v>
      </c>
      <c r="M9" s="123">
        <v>6.7207739709446779</v>
      </c>
      <c r="N9" s="123">
        <v>6.6074518908319178</v>
      </c>
      <c r="O9" s="123">
        <v>6.6278263445055767</v>
      </c>
      <c r="P9" s="123">
        <v>6.8096219363014043</v>
      </c>
      <c r="Q9" s="123">
        <v>6.5307425004460971</v>
      </c>
      <c r="R9" s="123">
        <v>6.7957304629004724</v>
      </c>
      <c r="S9" s="123">
        <v>7.1108188029748467</v>
      </c>
      <c r="T9" s="123">
        <v>7.1692745122657229</v>
      </c>
      <c r="U9" s="123">
        <v>7.1589159969998954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7.5261168806952767</v>
      </c>
      <c r="D10" s="99">
        <v>7.0866732974612558</v>
      </c>
      <c r="E10" s="99">
        <v>6.7642493428183039</v>
      </c>
      <c r="F10" s="99">
        <v>6.8683463908792408</v>
      </c>
      <c r="G10" s="99">
        <v>7.0238865704388544</v>
      </c>
      <c r="H10" s="99">
        <v>6.8697059811948584</v>
      </c>
      <c r="I10" s="99">
        <v>6.58255596652835</v>
      </c>
      <c r="J10" s="99">
        <v>6.9086568169246103</v>
      </c>
      <c r="K10" s="99">
        <v>6.6858198442625802</v>
      </c>
      <c r="L10" s="99">
        <v>7.1562164995010793</v>
      </c>
      <c r="M10" s="99">
        <v>6.3923068040243027</v>
      </c>
      <c r="N10" s="99">
        <v>6.47834504306556</v>
      </c>
      <c r="O10" s="99">
        <v>6.5377033050042197</v>
      </c>
      <c r="P10" s="99">
        <v>6.7909051735266228</v>
      </c>
      <c r="Q10" s="99">
        <v>6.7556912451955267</v>
      </c>
      <c r="R10" s="99">
        <v>6.6696449591682034</v>
      </c>
      <c r="S10" s="99">
        <v>7.2924548408085297</v>
      </c>
      <c r="T10" s="99">
        <v>6.8099751393705494</v>
      </c>
      <c r="U10" s="99">
        <v>7.674343533986173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7.2761874252262064</v>
      </c>
      <c r="D11" s="99">
        <v>7.2131340821230792</v>
      </c>
      <c r="E11" s="99">
        <v>6.7847699719615395</v>
      </c>
      <c r="F11" s="99">
        <v>6.8071861705775678</v>
      </c>
      <c r="G11" s="99">
        <v>6.9969445084099373</v>
      </c>
      <c r="H11" s="99">
        <v>6.7314798574175292</v>
      </c>
      <c r="I11" s="99">
        <v>6.7446105292968141</v>
      </c>
      <c r="J11" s="99">
        <v>6.7781206073728422</v>
      </c>
      <c r="K11" s="99">
        <v>6.6333174531884112</v>
      </c>
      <c r="L11" s="99">
        <v>6.7916372519031132</v>
      </c>
      <c r="M11" s="99">
        <v>6.6770984760916976</v>
      </c>
      <c r="N11" s="99">
        <v>6.5961333406436342</v>
      </c>
      <c r="O11" s="99">
        <v>6.8133444940388257</v>
      </c>
      <c r="P11" s="99">
        <v>6.8161460770738591</v>
      </c>
      <c r="Q11" s="99">
        <v>6.6510027901545481</v>
      </c>
      <c r="R11" s="99">
        <v>6.9022820144092432</v>
      </c>
      <c r="S11" s="99">
        <v>7.2223183709457679</v>
      </c>
      <c r="T11" s="99">
        <v>7.2660191234927307</v>
      </c>
      <c r="U11" s="99">
        <v>6.9324937392997859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7.2125697854938933</v>
      </c>
      <c r="E12" s="99">
        <v>6.7854069967561372</v>
      </c>
      <c r="F12" s="99">
        <v>6.8084545601579425</v>
      </c>
      <c r="G12" s="99">
        <v>6.9983945225139417</v>
      </c>
      <c r="H12" s="99">
        <v>6.7321549616084564</v>
      </c>
      <c r="I12" s="99">
        <v>6.7502971416708544</v>
      </c>
      <c r="J12" s="99">
        <v>6.7890189013431259</v>
      </c>
      <c r="K12" s="99">
        <v>6.6435619254370302</v>
      </c>
      <c r="L12" s="99">
        <v>6.799355787149751</v>
      </c>
      <c r="M12" s="99">
        <v>0</v>
      </c>
      <c r="N12" s="99">
        <v>6.5967252520416348</v>
      </c>
      <c r="O12" s="99">
        <v>6.813669660657812</v>
      </c>
      <c r="P12" s="99">
        <v>6.8167593505697193</v>
      </c>
      <c r="Q12" s="99">
        <v>6.6546594900446072</v>
      </c>
      <c r="R12" s="99">
        <v>6.9081013921618473</v>
      </c>
      <c r="S12" s="99">
        <v>7.2279265332621634</v>
      </c>
      <c r="T12" s="99">
        <v>7.2675934002557323</v>
      </c>
      <c r="U12" s="99">
        <v>6.9268513061650872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0.66013286267711291</v>
      </c>
      <c r="E13" s="102">
        <v>0.40061163535882721</v>
      </c>
      <c r="F13" s="102">
        <v>0.53440197332936745</v>
      </c>
      <c r="G13" s="102">
        <v>0.5497787622271656</v>
      </c>
      <c r="H13" s="102">
        <v>0.70186289774160393</v>
      </c>
      <c r="I13" s="102">
        <v>0.60313867013483968</v>
      </c>
      <c r="J13" s="102">
        <v>0.57787901520463558</v>
      </c>
      <c r="K13" s="102">
        <v>0.54167456746034692</v>
      </c>
      <c r="L13" s="102">
        <v>0.53748107726126459</v>
      </c>
      <c r="M13" s="102">
        <v>0</v>
      </c>
      <c r="N13" s="102">
        <v>0.52904022602422129</v>
      </c>
      <c r="O13" s="102">
        <v>0.38470917345028927</v>
      </c>
      <c r="P13" s="102">
        <v>0.67109605137575501</v>
      </c>
      <c r="Q13" s="102">
        <v>0.22691425906486209</v>
      </c>
      <c r="R13" s="102">
        <v>0.31374514333530179</v>
      </c>
      <c r="S13" s="102">
        <v>0.50426034983546664</v>
      </c>
      <c r="T13" s="102">
        <v>0.56373290099946971</v>
      </c>
      <c r="U13" s="102">
        <v>0.64728778573942658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6.5524369228167814</v>
      </c>
      <c r="E14" s="105">
        <v>6.3847953613973099</v>
      </c>
      <c r="F14" s="105">
        <v>6.2740525868285735</v>
      </c>
      <c r="G14" s="105">
        <v>6.4486157602867742</v>
      </c>
      <c r="H14" s="105">
        <v>6.0302920638668516</v>
      </c>
      <c r="I14" s="105">
        <v>6.1471584715360157</v>
      </c>
      <c r="J14" s="105">
        <v>6.2111398861384899</v>
      </c>
      <c r="K14" s="105">
        <v>6.1018873579766835</v>
      </c>
      <c r="L14" s="105">
        <v>6.2618747098884855</v>
      </c>
      <c r="M14" s="105">
        <v>0</v>
      </c>
      <c r="N14" s="105">
        <v>6.067685026017414</v>
      </c>
      <c r="O14" s="105">
        <v>6.4289604872075241</v>
      </c>
      <c r="P14" s="105">
        <v>6.1456632991939655</v>
      </c>
      <c r="Q14" s="105">
        <v>6.4277452309797454</v>
      </c>
      <c r="R14" s="105">
        <v>6.5943562488265473</v>
      </c>
      <c r="S14" s="105">
        <v>6.7236661834266975</v>
      </c>
      <c r="T14" s="105">
        <v>6.7038604992562636</v>
      </c>
      <c r="U14" s="105">
        <v>6.2795635204256612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7.8808528013171237</v>
      </c>
      <c r="D15" s="102">
        <v>7.2008398872440722</v>
      </c>
      <c r="E15" s="102">
        <v>6.6042496719559249</v>
      </c>
      <c r="F15" s="102">
        <v>6.631917756518213</v>
      </c>
      <c r="G15" s="102">
        <v>6.6785774111629284</v>
      </c>
      <c r="H15" s="102">
        <v>7.0582282694792537</v>
      </c>
      <c r="I15" s="102">
        <v>6.8514823982815338</v>
      </c>
      <c r="J15" s="102">
        <v>6.7705343985714945</v>
      </c>
      <c r="K15" s="102">
        <v>6.5409934901438582</v>
      </c>
      <c r="L15" s="102">
        <v>6.7916943122484845</v>
      </c>
      <c r="M15" s="102">
        <v>6.8610538929956943</v>
      </c>
      <c r="N15" s="102">
        <v>6.655939248858262</v>
      </c>
      <c r="O15" s="102">
        <v>6.4890143912519802</v>
      </c>
      <c r="P15" s="102">
        <v>6.7942914430419359</v>
      </c>
      <c r="Q15" s="102">
        <v>6.3989658597147283</v>
      </c>
      <c r="R15" s="102">
        <v>6.6642425343880936</v>
      </c>
      <c r="S15" s="102">
        <v>6.9754707877155999</v>
      </c>
      <c r="T15" s="102">
        <v>7.1254827472589364</v>
      </c>
      <c r="U15" s="102">
        <v>7.2278025550599914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7.8797241998091545</v>
      </c>
      <c r="D16" s="105">
        <v>7.199365058541896</v>
      </c>
      <c r="E16" s="105">
        <v>6.605762532273256</v>
      </c>
      <c r="F16" s="105">
        <v>6.6345999055663292</v>
      </c>
      <c r="G16" s="105">
        <v>6.6804161014630417</v>
      </c>
      <c r="H16" s="105">
        <v>7.060225600911612</v>
      </c>
      <c r="I16" s="105">
        <v>6.858908456185687</v>
      </c>
      <c r="J16" s="105">
        <v>6.7857525067285493</v>
      </c>
      <c r="K16" s="105">
        <v>6.5572025619265792</v>
      </c>
      <c r="L16" s="105">
        <v>6.8048646879327448</v>
      </c>
      <c r="M16" s="105">
        <v>6.863250454224243</v>
      </c>
      <c r="N16" s="105">
        <v>6.6536237234770894</v>
      </c>
      <c r="O16" s="105">
        <v>6.4875109631066845</v>
      </c>
      <c r="P16" s="105">
        <v>6.8094592778298475</v>
      </c>
      <c r="Q16" s="105">
        <v>6.4281380531189924</v>
      </c>
      <c r="R16" s="105">
        <v>6.7126901958740772</v>
      </c>
      <c r="S16" s="105">
        <v>7.0276540351762291</v>
      </c>
      <c r="T16" s="105">
        <v>7.1531263974945754</v>
      </c>
      <c r="U16" s="105">
        <v>7.2257876887404704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1.7093495153382912</v>
      </c>
      <c r="D17" s="99">
        <v>0.65817321531875039</v>
      </c>
      <c r="E17" s="99">
        <v>0.38148863350424694</v>
      </c>
      <c r="F17" s="99">
        <v>0.51687956881306563</v>
      </c>
      <c r="G17" s="99">
        <v>0.51967695200453146</v>
      </c>
      <c r="H17" s="99">
        <v>0.74189683341624801</v>
      </c>
      <c r="I17" s="99">
        <v>0.61445567169910298</v>
      </c>
      <c r="J17" s="99">
        <v>0.57626485629333335</v>
      </c>
      <c r="K17" s="99">
        <v>0.52926508791356663</v>
      </c>
      <c r="L17" s="99">
        <v>0.53357666495946587</v>
      </c>
      <c r="M17" s="99">
        <v>0.76215893615959007</v>
      </c>
      <c r="N17" s="99">
        <v>0.53339506852034646</v>
      </c>
      <c r="O17" s="99">
        <v>0.34746970320546955</v>
      </c>
      <c r="P17" s="99">
        <v>0.67425397159612543</v>
      </c>
      <c r="Q17" s="99">
        <v>0.18621380586323641</v>
      </c>
      <c r="R17" s="99">
        <v>0.27221060205205505</v>
      </c>
      <c r="S17" s="99">
        <v>0.47813608542145181</v>
      </c>
      <c r="T17" s="99">
        <v>0.54903649241754815</v>
      </c>
      <c r="U17" s="99">
        <v>0.6934682497336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6.1703746844708638</v>
      </c>
      <c r="D18" s="99">
        <v>6.541191843223146</v>
      </c>
      <c r="E18" s="99">
        <v>6.2242738987690096</v>
      </c>
      <c r="F18" s="99">
        <v>6.117720336753262</v>
      </c>
      <c r="G18" s="99">
        <v>6.1607391494585118</v>
      </c>
      <c r="H18" s="99">
        <v>6.3183287674953634</v>
      </c>
      <c r="I18" s="99">
        <v>6.244452784486584</v>
      </c>
      <c r="J18" s="99">
        <v>6.2094876504352161</v>
      </c>
      <c r="K18" s="99">
        <v>6.0279374740130116</v>
      </c>
      <c r="L18" s="99">
        <v>6.2712880229732795</v>
      </c>
      <c r="M18" s="99">
        <v>6.1010915180646519</v>
      </c>
      <c r="N18" s="99">
        <v>6.120228654956744</v>
      </c>
      <c r="O18" s="99">
        <v>6.1400412599012144</v>
      </c>
      <c r="P18" s="99">
        <v>6.1352053062337228</v>
      </c>
      <c r="Q18" s="99">
        <v>6.2419242472557563</v>
      </c>
      <c r="R18" s="99">
        <v>6.4404795938220216</v>
      </c>
      <c r="S18" s="99">
        <v>6.5495179497547769</v>
      </c>
      <c r="T18" s="99">
        <v>6.6040899050770268</v>
      </c>
      <c r="U18" s="99">
        <v>6.5323194390068693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4.4769063288978304</v>
      </c>
      <c r="D19" s="123">
        <v>4.387948621364048</v>
      </c>
      <c r="E19" s="123">
        <v>4.3954658867444092</v>
      </c>
      <c r="F19" s="123">
        <v>4.3884126681762261</v>
      </c>
      <c r="G19" s="123">
        <v>4.422180048336906</v>
      </c>
      <c r="H19" s="123">
        <v>4.9309218427462378</v>
      </c>
      <c r="I19" s="123">
        <v>4.8218618573375487</v>
      </c>
      <c r="J19" s="123">
        <v>4.7696521535742615</v>
      </c>
      <c r="K19" s="123">
        <v>4.6225660389620256</v>
      </c>
      <c r="L19" s="123">
        <v>4.5896879565739059</v>
      </c>
      <c r="M19" s="123">
        <v>4.3192273229020595</v>
      </c>
      <c r="N19" s="123">
        <v>4.0243967002861218</v>
      </c>
      <c r="O19" s="123">
        <v>3.5436896298209093</v>
      </c>
      <c r="P19" s="123">
        <v>3.8639978208916146</v>
      </c>
      <c r="Q19" s="123">
        <v>3.8179316599124684</v>
      </c>
      <c r="R19" s="123">
        <v>3.8278072806594077</v>
      </c>
      <c r="S19" s="123">
        <v>3.9392881321058821</v>
      </c>
      <c r="T19" s="123">
        <v>4.1758250515048481</v>
      </c>
      <c r="U19" s="123">
        <v>4.0651635726617199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4.3290442250557719</v>
      </c>
      <c r="D20" s="99">
        <v>4.3930243362440713</v>
      </c>
      <c r="E20" s="99">
        <v>4.3625752685014154</v>
      </c>
      <c r="F20" s="99">
        <v>4.4690047305101821</v>
      </c>
      <c r="G20" s="99">
        <v>4.5415254759376698</v>
      </c>
      <c r="H20" s="99">
        <v>4.7207988032591688</v>
      </c>
      <c r="I20" s="99">
        <v>4.74771997434258</v>
      </c>
      <c r="J20" s="99">
        <v>4.7894805050702294</v>
      </c>
      <c r="K20" s="99">
        <v>4.6938000675176541</v>
      </c>
      <c r="L20" s="99">
        <v>4.555960339120035</v>
      </c>
      <c r="M20" s="99">
        <v>4.3753391492811176</v>
      </c>
      <c r="N20" s="99">
        <v>4.0354511506873427</v>
      </c>
      <c r="O20" s="99">
        <v>3.6002726359813413</v>
      </c>
      <c r="P20" s="99">
        <v>3.7549431893340683</v>
      </c>
      <c r="Q20" s="99">
        <v>3.8664743682070357</v>
      </c>
      <c r="R20" s="99">
        <v>3.7870250495094813</v>
      </c>
      <c r="S20" s="99">
        <v>4.0858138866485918</v>
      </c>
      <c r="T20" s="99">
        <v>4.0041771571332276</v>
      </c>
      <c r="U20" s="99">
        <v>4.2796748211762132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4.2843910416356099</v>
      </c>
      <c r="D21" s="99">
        <v>4.3662853136123498</v>
      </c>
      <c r="E21" s="99">
        <v>4.384671471684455</v>
      </c>
      <c r="F21" s="99">
        <v>4.4838168013123418</v>
      </c>
      <c r="G21" s="99">
        <v>4.5547335231187942</v>
      </c>
      <c r="H21" s="99">
        <v>4.6677030759338303</v>
      </c>
      <c r="I21" s="99">
        <v>4.7644417353933823</v>
      </c>
      <c r="J21" s="99">
        <v>4.7826489912877364</v>
      </c>
      <c r="K21" s="99">
        <v>4.6632713807156909</v>
      </c>
      <c r="L21" s="99">
        <v>4.5441641682776934</v>
      </c>
      <c r="M21" s="99">
        <v>4.1649223831857407</v>
      </c>
      <c r="N21" s="99">
        <v>3.9761603495923432</v>
      </c>
      <c r="O21" s="99">
        <v>3.8217089587375486</v>
      </c>
      <c r="P21" s="99">
        <v>3.7709279165308063</v>
      </c>
      <c r="Q21" s="99">
        <v>3.8041580921882141</v>
      </c>
      <c r="R21" s="99">
        <v>3.8908350365486353</v>
      </c>
      <c r="S21" s="99">
        <v>4.0242757811938112</v>
      </c>
      <c r="T21" s="99">
        <v>4.2597977700768155</v>
      </c>
      <c r="U21" s="99">
        <v>3.8326772653511845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4.54504044321307</v>
      </c>
      <c r="D22" s="110">
        <v>4.3951169995296553</v>
      </c>
      <c r="E22" s="110">
        <v>4.4158024995805816</v>
      </c>
      <c r="F22" s="110">
        <v>4.3239072685376279</v>
      </c>
      <c r="G22" s="110">
        <v>4.3333120975974726</v>
      </c>
      <c r="H22" s="110">
        <v>5.0697836018398865</v>
      </c>
      <c r="I22" s="110">
        <v>4.8789966386785286</v>
      </c>
      <c r="J22" s="110">
        <v>4.7527789728173255</v>
      </c>
      <c r="K22" s="110">
        <v>4.5395279756109312</v>
      </c>
      <c r="L22" s="110">
        <v>4.7145843693701188</v>
      </c>
      <c r="M22" s="110">
        <v>4.2152735031274364</v>
      </c>
      <c r="N22" s="110">
        <v>4.028598435929748</v>
      </c>
      <c r="O22" s="110">
        <v>3.4070838173948057</v>
      </c>
      <c r="P22" s="110">
        <v>3.9108829648280641</v>
      </c>
      <c r="Q22" s="110">
        <v>3.8094641301774019</v>
      </c>
      <c r="R22" s="110">
        <v>3.8183410249341736</v>
      </c>
      <c r="S22" s="110">
        <v>3.8790511521757223</v>
      </c>
      <c r="T22" s="110">
        <v>4.2120444057890669</v>
      </c>
      <c r="U22" s="110">
        <v>3.9893076922294677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41.499814965131648</v>
      </c>
      <c r="E24" s="118">
        <f t="shared" si="7"/>
        <v>43.813108900816992</v>
      </c>
      <c r="F24" s="118">
        <f t="shared" si="7"/>
        <v>46.677528092346712</v>
      </c>
      <c r="G24" s="118">
        <f t="shared" si="7"/>
        <v>48.938498132229704</v>
      </c>
      <c r="H24" s="118">
        <f t="shared" si="7"/>
        <v>45.276745691256515</v>
      </c>
      <c r="I24" s="118">
        <f t="shared" si="7"/>
        <v>45.75825283350833</v>
      </c>
      <c r="J24" s="118">
        <f t="shared" si="7"/>
        <v>45.123708139375573</v>
      </c>
      <c r="K24" s="118">
        <f t="shared" si="7"/>
        <v>44.113409850530068</v>
      </c>
      <c r="L24" s="118">
        <f t="shared" si="7"/>
        <v>47.323378368090218</v>
      </c>
      <c r="M24" s="118">
        <f t="shared" si="7"/>
        <v>40.84532939658672</v>
      </c>
      <c r="N24" s="118">
        <f t="shared" si="7"/>
        <v>42.010191090970267</v>
      </c>
      <c r="O24" s="118">
        <f t="shared" si="7"/>
        <v>37.560973560145122</v>
      </c>
      <c r="P24" s="118">
        <f t="shared" si="7"/>
        <v>0</v>
      </c>
      <c r="Q24" s="118">
        <f t="shared" si="7"/>
        <v>34.00285207106792</v>
      </c>
      <c r="R24" s="118">
        <f t="shared" ref="R24:V24" si="8">R25+R28+R30+R39</f>
        <v>36.830396584366973</v>
      </c>
      <c r="S24" s="118">
        <f t="shared" si="8"/>
        <v>32.374553428971026</v>
      </c>
      <c r="T24" s="118">
        <f t="shared" si="8"/>
        <v>37.596883779166731</v>
      </c>
      <c r="U24" s="118">
        <f t="shared" si="8"/>
        <v>32.774738848756535</v>
      </c>
      <c r="V24" s="118">
        <f t="shared" si="8"/>
        <v>32.325021157728237</v>
      </c>
      <c r="W24" s="118">
        <f t="shared" ref="W24" si="9">W25+W28+W30+W39</f>
        <v>33.47083726947919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28.856694499431416</v>
      </c>
      <c r="E25" s="123">
        <f t="shared" si="10"/>
        <v>30.58360978381571</v>
      </c>
      <c r="F25" s="123">
        <f t="shared" si="10"/>
        <v>33.124671964255029</v>
      </c>
      <c r="G25" s="123">
        <f t="shared" si="10"/>
        <v>33.825119377831314</v>
      </c>
      <c r="H25" s="123">
        <f t="shared" si="10"/>
        <v>32.158508937961919</v>
      </c>
      <c r="I25" s="123">
        <f t="shared" si="10"/>
        <v>32.704891888816668</v>
      </c>
      <c r="J25" s="123">
        <f t="shared" si="10"/>
        <v>32.493554916194142</v>
      </c>
      <c r="K25" s="123">
        <f t="shared" si="10"/>
        <v>31.272487692603779</v>
      </c>
      <c r="L25" s="123">
        <f t="shared" si="10"/>
        <v>33.82511225812538</v>
      </c>
      <c r="M25" s="123">
        <f t="shared" si="10"/>
        <v>28.512515156098864</v>
      </c>
      <c r="N25" s="123">
        <f t="shared" si="10"/>
        <v>29.265966209890749</v>
      </c>
      <c r="O25" s="123">
        <f t="shared" si="10"/>
        <v>26.994024493127192</v>
      </c>
      <c r="P25" s="123">
        <f t="shared" si="10"/>
        <v>0</v>
      </c>
      <c r="Q25" s="123">
        <f t="shared" si="10"/>
        <v>23.539467994692107</v>
      </c>
      <c r="R25" s="123">
        <f t="shared" ref="R25:V25" si="11">SUM(R26:R27)</f>
        <v>25.567934619680408</v>
      </c>
      <c r="S25" s="123">
        <f t="shared" si="11"/>
        <v>20.572704054410607</v>
      </c>
      <c r="T25" s="123">
        <f t="shared" si="11"/>
        <v>25.165112189205114</v>
      </c>
      <c r="U25" s="123">
        <f t="shared" si="11"/>
        <v>21.114722593259263</v>
      </c>
      <c r="V25" s="123">
        <f t="shared" si="11"/>
        <v>20.608702860928744</v>
      </c>
      <c r="W25" s="123">
        <f t="shared" ref="W25" si="12">SUM(W26:W27)</f>
        <v>21.284498727680564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28.256081277330516</v>
      </c>
      <c r="E26" s="99">
        <v>29.98757121911494</v>
      </c>
      <c r="F26" s="99">
        <v>32.48057657608674</v>
      </c>
      <c r="G26" s="99">
        <v>33.189396024363816</v>
      </c>
      <c r="H26" s="99">
        <v>31.578315744011494</v>
      </c>
      <c r="I26" s="99">
        <v>32.119698535103304</v>
      </c>
      <c r="J26" s="99">
        <v>31.926217210403188</v>
      </c>
      <c r="K26" s="99">
        <v>30.746412873868</v>
      </c>
      <c r="L26" s="99">
        <v>33.261620749651264</v>
      </c>
      <c r="M26" s="99">
        <v>28.031923146823399</v>
      </c>
      <c r="N26" s="99">
        <v>28.778497857232217</v>
      </c>
      <c r="O26" s="99">
        <v>26.538315189335847</v>
      </c>
      <c r="P26" s="99">
        <v>0</v>
      </c>
      <c r="Q26" s="99">
        <v>23.152530565832446</v>
      </c>
      <c r="R26" s="99">
        <v>25.146769560431327</v>
      </c>
      <c r="S26" s="99">
        <v>20.239378380711038</v>
      </c>
      <c r="T26" s="99">
        <v>24.754833854781783</v>
      </c>
      <c r="U26" s="99">
        <v>20.774500118833657</v>
      </c>
      <c r="V26" s="99">
        <v>20.276119362596937</v>
      </c>
      <c r="W26" s="99">
        <v>20.93967806110469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0.6006132221008994</v>
      </c>
      <c r="E27" s="99">
        <v>0.59603856470077032</v>
      </c>
      <c r="F27" s="99">
        <v>0.6440953881682896</v>
      </c>
      <c r="G27" s="99">
        <v>0.63572335346749609</v>
      </c>
      <c r="H27" s="99">
        <v>0.58019319395042623</v>
      </c>
      <c r="I27" s="99">
        <v>0.58519335371336312</v>
      </c>
      <c r="J27" s="99">
        <v>0.56733770579095344</v>
      </c>
      <c r="K27" s="99">
        <v>0.52607481873577899</v>
      </c>
      <c r="L27" s="99">
        <v>0.563491508474118</v>
      </c>
      <c r="M27" s="99">
        <v>0.48059200927546697</v>
      </c>
      <c r="N27" s="99">
        <v>0.48746835265852995</v>
      </c>
      <c r="O27" s="99">
        <v>0.45570930379134483</v>
      </c>
      <c r="P27" s="99">
        <v>0</v>
      </c>
      <c r="Q27" s="99">
        <v>0.38693742885966165</v>
      </c>
      <c r="R27" s="99">
        <v>0.42116505924908054</v>
      </c>
      <c r="S27" s="99">
        <v>0.33332567369956767</v>
      </c>
      <c r="T27" s="99">
        <v>0.41027833442333256</v>
      </c>
      <c r="U27" s="99">
        <v>0.34022247442560549</v>
      </c>
      <c r="V27" s="99">
        <v>0.33258349833180834</v>
      </c>
      <c r="W27" s="99">
        <v>0.34482066657587485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1.0468652502091893</v>
      </c>
      <c r="E28" s="123">
        <f t="shared" si="13"/>
        <v>2.0702220780371094</v>
      </c>
      <c r="F28" s="123">
        <f t="shared" si="13"/>
        <v>2.429998558615837</v>
      </c>
      <c r="G28" s="123">
        <f t="shared" si="13"/>
        <v>3.8934934644230696</v>
      </c>
      <c r="H28" s="123">
        <f t="shared" si="13"/>
        <v>1.2465837784038225</v>
      </c>
      <c r="I28" s="123">
        <f t="shared" si="13"/>
        <v>1.3881161425921318</v>
      </c>
      <c r="J28" s="123">
        <f t="shared" si="13"/>
        <v>1.0929396518028993</v>
      </c>
      <c r="K28" s="123">
        <f t="shared" si="13"/>
        <v>1.6842188373546771</v>
      </c>
      <c r="L28" s="123">
        <f t="shared" si="13"/>
        <v>2.0346764188517441</v>
      </c>
      <c r="M28" s="123">
        <f t="shared" si="13"/>
        <v>1.3627837838369816</v>
      </c>
      <c r="N28" s="123">
        <f t="shared" si="13"/>
        <v>2.1006775984006842</v>
      </c>
      <c r="O28" s="123">
        <f t="shared" si="13"/>
        <v>0.4257677360130282</v>
      </c>
      <c r="P28" s="123">
        <f t="shared" si="13"/>
        <v>0</v>
      </c>
      <c r="Q28" s="123">
        <f t="shared" si="13"/>
        <v>0.13185834466100418</v>
      </c>
      <c r="R28" s="123">
        <f t="shared" si="13"/>
        <v>0.6292441028816107</v>
      </c>
      <c r="S28" s="123">
        <f t="shared" si="13"/>
        <v>0.78471852708024858</v>
      </c>
      <c r="T28" s="123">
        <f t="shared" si="13"/>
        <v>1.0216627276781771</v>
      </c>
      <c r="U28" s="123">
        <f t="shared" si="13"/>
        <v>0.56469060228378976</v>
      </c>
      <c r="V28" s="123">
        <f t="shared" si="13"/>
        <v>0.62235425961989643</v>
      </c>
      <c r="W28" s="123">
        <f t="shared" si="13"/>
        <v>0.74768998374279005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1.0468652502091893</v>
      </c>
      <c r="E29" s="99">
        <f>RES_hhdet_in_tesh!E29/RES_summary!E$21</f>
        <v>2.0702220780371094</v>
      </c>
      <c r="F29" s="99">
        <f>RES_hhdet_in_tesh!F29/RES_summary!F$21</f>
        <v>2.429998558615837</v>
      </c>
      <c r="G29" s="99">
        <f>RES_hhdet_in_tesh!G29/RES_summary!G$21</f>
        <v>3.8934934644230696</v>
      </c>
      <c r="H29" s="99">
        <f>RES_hhdet_in_tesh!H29/RES_summary!H$21</f>
        <v>1.2465837784038225</v>
      </c>
      <c r="I29" s="99">
        <f>RES_hhdet_in_tesh!I29/RES_summary!I$21</f>
        <v>1.3881161425921318</v>
      </c>
      <c r="J29" s="99">
        <f>RES_hhdet_in_tesh!J29/RES_summary!J$21</f>
        <v>1.0929396518028993</v>
      </c>
      <c r="K29" s="99">
        <f>RES_hhdet_in_tesh!K29/RES_summary!K$21</f>
        <v>1.6842188373546771</v>
      </c>
      <c r="L29" s="99">
        <f>RES_hhdet_in_tesh!L29/RES_summary!L$21</f>
        <v>2.0346764188517441</v>
      </c>
      <c r="M29" s="99">
        <f>RES_hhdet_in_tesh!M29/RES_summary!M$21</f>
        <v>1.3627837838369816</v>
      </c>
      <c r="N29" s="99">
        <f>RES_hhdet_in_tesh!N29/RES_summary!N$21</f>
        <v>2.1006775984006842</v>
      </c>
      <c r="O29" s="99">
        <f>RES_hhdet_in_tesh!O29/RES_summary!O$21</f>
        <v>0.4257677360130282</v>
      </c>
      <c r="P29" s="99">
        <f>RES_hhdet_in_tesh!P29/RES_summary!P$21</f>
        <v>0</v>
      </c>
      <c r="Q29" s="99">
        <f>RES_hhdet_in_tesh!Q29/RES_summary!Q$21</f>
        <v>0.13185834466100418</v>
      </c>
      <c r="R29" s="99">
        <f>RES_hhdet_in_tesh!R29/RES_summary!R$21</f>
        <v>0.6292441028816107</v>
      </c>
      <c r="S29" s="99">
        <f>RES_hhdet_in_tesh!S29/RES_summary!S$21</f>
        <v>0.78471852708024858</v>
      </c>
      <c r="T29" s="99">
        <f>RES_hhdet_in_tesh!T29/RES_summary!T$21</f>
        <v>1.0216627276781771</v>
      </c>
      <c r="U29" s="99">
        <f>RES_hhdet_in_tesh!U29/RES_summary!U$21</f>
        <v>0.56469060228378976</v>
      </c>
      <c r="V29" s="99">
        <f>RES_hhdet_in_tesh!V29/RES_summary!V$21</f>
        <v>0.62235425961989643</v>
      </c>
      <c r="W29" s="99">
        <f>RES_hhdet_in_tesh!W29/RES_summary!W$21</f>
        <v>0.74768998374279005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7.2094444458014539</v>
      </c>
      <c r="E30" s="123">
        <v>6.7521526926478908</v>
      </c>
      <c r="F30" s="123">
        <v>6.7548744817971897</v>
      </c>
      <c r="G30" s="123">
        <v>6.8335627263759369</v>
      </c>
      <c r="H30" s="123">
        <v>6.8847372605728498</v>
      </c>
      <c r="I30" s="123">
        <v>6.8103664508359119</v>
      </c>
      <c r="J30" s="123">
        <v>6.778259160115998</v>
      </c>
      <c r="K30" s="123">
        <v>6.5872157114697227</v>
      </c>
      <c r="L30" s="123">
        <v>6.794069085156079</v>
      </c>
      <c r="M30" s="123">
        <v>6.7686695745256715</v>
      </c>
      <c r="N30" s="123">
        <v>6.6277610363966328</v>
      </c>
      <c r="O30" s="123">
        <v>6.6439820808078043</v>
      </c>
      <c r="P30" s="123">
        <v>0</v>
      </c>
      <c r="Q30" s="123">
        <v>6.5230583492562326</v>
      </c>
      <c r="R30" s="123">
        <v>6.7991505622402482</v>
      </c>
      <c r="S30" s="123">
        <v>7.1054103008847829</v>
      </c>
      <c r="T30" s="123">
        <v>7.189098581523691</v>
      </c>
      <c r="U30" s="123">
        <v>7.1304983178895167</v>
      </c>
      <c r="V30" s="123">
        <v>7.1495386674579962</v>
      </c>
      <c r="W30" s="123">
        <v>7.43484015483065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7.21313408212308</v>
      </c>
      <c r="E31" s="99">
        <v>6.7847699719615395</v>
      </c>
      <c r="F31" s="99">
        <v>6.8071861705775678</v>
      </c>
      <c r="G31" s="99">
        <v>6.9969445084099373</v>
      </c>
      <c r="H31" s="99">
        <v>6.7314798574175283</v>
      </c>
      <c r="I31" s="99">
        <v>6.7446105292968141</v>
      </c>
      <c r="J31" s="99">
        <v>6.7781206073728422</v>
      </c>
      <c r="K31" s="99">
        <v>6.6333174531884112</v>
      </c>
      <c r="L31" s="99">
        <v>6.7916372519031132</v>
      </c>
      <c r="M31" s="99">
        <v>6.6770984760916967</v>
      </c>
      <c r="N31" s="99">
        <v>6.5961333406436333</v>
      </c>
      <c r="O31" s="99">
        <v>6.8133444940388257</v>
      </c>
      <c r="P31" s="99">
        <v>0</v>
      </c>
      <c r="Q31" s="99">
        <v>6.6510027901545463</v>
      </c>
      <c r="R31" s="99">
        <v>6.902282014409244</v>
      </c>
      <c r="S31" s="99">
        <v>7.2223183709457679</v>
      </c>
      <c r="T31" s="99">
        <v>7.2660191234927325</v>
      </c>
      <c r="U31" s="99">
        <v>6.932493739299785</v>
      </c>
      <c r="V31" s="99">
        <v>6.9889734943716979</v>
      </c>
      <c r="W31" s="99">
        <v>7.5343068629436445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7.2125697854938933</v>
      </c>
      <c r="E32" s="99">
        <v>6.7854069967561381</v>
      </c>
      <c r="F32" s="99">
        <v>6.8084545601579425</v>
      </c>
      <c r="G32" s="99">
        <v>6.9983945225139426</v>
      </c>
      <c r="H32" s="99">
        <v>6.7321549616084564</v>
      </c>
      <c r="I32" s="99">
        <v>6.750297141670857</v>
      </c>
      <c r="J32" s="99">
        <v>6.7890189013431259</v>
      </c>
      <c r="K32" s="99">
        <v>6.6435619254370311</v>
      </c>
      <c r="L32" s="99">
        <v>6.799355787149751</v>
      </c>
      <c r="M32" s="99">
        <v>6.6795981880159898</v>
      </c>
      <c r="N32" s="99">
        <v>6.5967252520416331</v>
      </c>
      <c r="O32" s="99">
        <v>6.8136696606578111</v>
      </c>
      <c r="P32" s="99">
        <v>0</v>
      </c>
      <c r="Q32" s="99">
        <v>6.654659490044609</v>
      </c>
      <c r="R32" s="99">
        <v>6.9081013921618482</v>
      </c>
      <c r="S32" s="99">
        <v>7.2279265332621625</v>
      </c>
      <c r="T32" s="99">
        <v>7.2675934002557341</v>
      </c>
      <c r="U32" s="99">
        <v>6.9268513061650889</v>
      </c>
      <c r="V32" s="99">
        <v>6.9835753588610006</v>
      </c>
      <c r="W32" s="99">
        <v>7.534830678362904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0.66013286267711291</v>
      </c>
      <c r="E33" s="102">
        <v>0.40061163535882721</v>
      </c>
      <c r="F33" s="102">
        <v>0.53440197332936745</v>
      </c>
      <c r="G33" s="102">
        <v>0.54977876222716571</v>
      </c>
      <c r="H33" s="102">
        <v>0.70186289774160382</v>
      </c>
      <c r="I33" s="102">
        <v>0.60313867013483979</v>
      </c>
      <c r="J33" s="102">
        <v>0.57787901520463569</v>
      </c>
      <c r="K33" s="102">
        <v>0.54167456746034692</v>
      </c>
      <c r="L33" s="102">
        <v>0.53748107726126459</v>
      </c>
      <c r="M33" s="102">
        <v>0.74849475793043607</v>
      </c>
      <c r="N33" s="102">
        <v>0.52904022602422129</v>
      </c>
      <c r="O33" s="102">
        <v>0.38470917345028921</v>
      </c>
      <c r="P33" s="102">
        <v>0</v>
      </c>
      <c r="Q33" s="102">
        <v>0.22691425906486215</v>
      </c>
      <c r="R33" s="102">
        <v>0.31374514333530173</v>
      </c>
      <c r="S33" s="102">
        <v>0.50426034983546664</v>
      </c>
      <c r="T33" s="102">
        <v>0.56373290099946971</v>
      </c>
      <c r="U33" s="102">
        <v>0.6472877857394268</v>
      </c>
      <c r="V33" s="102">
        <v>0.54141902088896965</v>
      </c>
      <c r="W33" s="102">
        <v>0.50205176152350217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6.5524369228167814</v>
      </c>
      <c r="E34" s="105">
        <v>6.3847953613973107</v>
      </c>
      <c r="F34" s="105">
        <v>6.2740525868285744</v>
      </c>
      <c r="G34" s="105">
        <v>6.4486157602867751</v>
      </c>
      <c r="H34" s="105">
        <v>6.0302920638668516</v>
      </c>
      <c r="I34" s="105">
        <v>6.1471584715360175</v>
      </c>
      <c r="J34" s="105">
        <v>6.2111398861384899</v>
      </c>
      <c r="K34" s="105">
        <v>6.1018873579766844</v>
      </c>
      <c r="L34" s="105">
        <v>6.2618747098884855</v>
      </c>
      <c r="M34" s="105">
        <v>5.931103430085555</v>
      </c>
      <c r="N34" s="105">
        <v>6.067685026017414</v>
      </c>
      <c r="O34" s="105">
        <v>6.4289604872075214</v>
      </c>
      <c r="P34" s="105">
        <v>0</v>
      </c>
      <c r="Q34" s="105">
        <v>6.4277452309797463</v>
      </c>
      <c r="R34" s="105">
        <v>6.5943562488265455</v>
      </c>
      <c r="S34" s="105">
        <v>6.7236661834266958</v>
      </c>
      <c r="T34" s="105">
        <v>6.7038604992562654</v>
      </c>
      <c r="U34" s="105">
        <v>6.2795635204256612</v>
      </c>
      <c r="V34" s="105">
        <v>6.4421563379720315</v>
      </c>
      <c r="W34" s="105">
        <v>7.0327789168394004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7.2008398872440731</v>
      </c>
      <c r="E35" s="102">
        <v>6.6042496719559232</v>
      </c>
      <c r="F35" s="102">
        <v>6.631917756518213</v>
      </c>
      <c r="G35" s="102">
        <v>6.6785774111629292</v>
      </c>
      <c r="H35" s="102">
        <v>7.0582282694792537</v>
      </c>
      <c r="I35" s="102">
        <v>6.8514823982815338</v>
      </c>
      <c r="J35" s="102">
        <v>6.7705343985714936</v>
      </c>
      <c r="K35" s="102">
        <v>6.5409934901438564</v>
      </c>
      <c r="L35" s="102">
        <v>6.7916943122484845</v>
      </c>
      <c r="M35" s="102">
        <v>6.8610538929956961</v>
      </c>
      <c r="N35" s="102">
        <v>6.6559392488582638</v>
      </c>
      <c r="O35" s="102">
        <v>6.4890143912519811</v>
      </c>
      <c r="P35" s="102">
        <v>0</v>
      </c>
      <c r="Q35" s="102">
        <v>6.3989658597147283</v>
      </c>
      <c r="R35" s="102">
        <v>6.6642425343880927</v>
      </c>
      <c r="S35" s="102">
        <v>6.9754707877155999</v>
      </c>
      <c r="T35" s="102">
        <v>7.1254827472589373</v>
      </c>
      <c r="U35" s="102">
        <v>7.2278025550599905</v>
      </c>
      <c r="V35" s="102">
        <v>7.2347302600453656</v>
      </c>
      <c r="W35" s="102">
        <v>7.3595799574387941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7.1993650585418969</v>
      </c>
      <c r="E36" s="105">
        <v>6.6057625322732552</v>
      </c>
      <c r="F36" s="105">
        <v>6.6345999055663292</v>
      </c>
      <c r="G36" s="105">
        <v>6.6804161014630434</v>
      </c>
      <c r="H36" s="105">
        <v>7.060225600911612</v>
      </c>
      <c r="I36" s="105">
        <v>6.8589084561856888</v>
      </c>
      <c r="J36" s="105">
        <v>6.7857525067285511</v>
      </c>
      <c r="K36" s="105">
        <v>6.5572025619265792</v>
      </c>
      <c r="L36" s="105">
        <v>6.8048646879327466</v>
      </c>
      <c r="M36" s="105">
        <v>6.8632504542242394</v>
      </c>
      <c r="N36" s="105">
        <v>6.6536237234770894</v>
      </c>
      <c r="O36" s="105">
        <v>6.4875109631066845</v>
      </c>
      <c r="P36" s="105">
        <v>0</v>
      </c>
      <c r="Q36" s="105">
        <v>6.4281380531189933</v>
      </c>
      <c r="R36" s="105">
        <v>6.7126901958740754</v>
      </c>
      <c r="S36" s="105">
        <v>7.0276540351762273</v>
      </c>
      <c r="T36" s="105">
        <v>7.1531263974945754</v>
      </c>
      <c r="U36" s="105">
        <v>7.2257876887404695</v>
      </c>
      <c r="V36" s="105">
        <v>7.2193713725511515</v>
      </c>
      <c r="W36" s="105">
        <v>7.3450312037660739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0.65817321531875017</v>
      </c>
      <c r="E37" s="99">
        <v>0.38148863350424711</v>
      </c>
      <c r="F37" s="99">
        <v>0.51687956881306552</v>
      </c>
      <c r="G37" s="99">
        <v>0.51967695200453135</v>
      </c>
      <c r="H37" s="99">
        <v>0.74189683341624801</v>
      </c>
      <c r="I37" s="99">
        <v>0.61445567169910298</v>
      </c>
      <c r="J37" s="99">
        <v>0.57626485629333324</v>
      </c>
      <c r="K37" s="99">
        <v>0.52926508791356641</v>
      </c>
      <c r="L37" s="99">
        <v>0.53357666495946598</v>
      </c>
      <c r="M37" s="99">
        <v>0.76215893615958996</v>
      </c>
      <c r="N37" s="99">
        <v>0.53339506852034635</v>
      </c>
      <c r="O37" s="99">
        <v>0.3474697032054696</v>
      </c>
      <c r="P37" s="99">
        <v>0</v>
      </c>
      <c r="Q37" s="99">
        <v>0.18621380586323641</v>
      </c>
      <c r="R37" s="99">
        <v>0.272210602052055</v>
      </c>
      <c r="S37" s="99">
        <v>0.47813608542145181</v>
      </c>
      <c r="T37" s="99">
        <v>0.54903649241754793</v>
      </c>
      <c r="U37" s="99">
        <v>0.6934682497336</v>
      </c>
      <c r="V37" s="99">
        <v>0.57221620231500703</v>
      </c>
      <c r="W37" s="99">
        <v>0.47275678723516651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6.541191843223146</v>
      </c>
      <c r="E38" s="99">
        <v>6.2242738987690096</v>
      </c>
      <c r="F38" s="99">
        <v>6.1177203367532629</v>
      </c>
      <c r="G38" s="99">
        <v>6.1607391494585118</v>
      </c>
      <c r="H38" s="99">
        <v>6.3183287674953643</v>
      </c>
      <c r="I38" s="99">
        <v>6.2444527844865858</v>
      </c>
      <c r="J38" s="99">
        <v>6.2094876504352179</v>
      </c>
      <c r="K38" s="99">
        <v>6.0279374740130134</v>
      </c>
      <c r="L38" s="99">
        <v>6.2712880229732804</v>
      </c>
      <c r="M38" s="99">
        <v>6.1010915180646492</v>
      </c>
      <c r="N38" s="99">
        <v>6.120228654956744</v>
      </c>
      <c r="O38" s="99">
        <v>6.1400412599012153</v>
      </c>
      <c r="P38" s="99">
        <v>0</v>
      </c>
      <c r="Q38" s="99">
        <v>6.2419242472557572</v>
      </c>
      <c r="R38" s="99">
        <v>6.4404795938220207</v>
      </c>
      <c r="S38" s="99">
        <v>6.5495179497547751</v>
      </c>
      <c r="T38" s="99">
        <v>6.6040899050770268</v>
      </c>
      <c r="U38" s="99">
        <v>6.5323194390068693</v>
      </c>
      <c r="V38" s="99">
        <v>6.6471551702361449</v>
      </c>
      <c r="W38" s="99">
        <v>6.8722744165309066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4.3868107696895882</v>
      </c>
      <c r="E39" s="123">
        <v>4.4071243463162828</v>
      </c>
      <c r="F39" s="123">
        <v>4.367983087678657</v>
      </c>
      <c r="G39" s="123">
        <v>4.3863225635993848</v>
      </c>
      <c r="H39" s="123">
        <v>4.986915714317921</v>
      </c>
      <c r="I39" s="123">
        <v>4.8548783512636122</v>
      </c>
      <c r="J39" s="123">
        <v>4.7589544112625317</v>
      </c>
      <c r="K39" s="123">
        <v>4.5694876091018921</v>
      </c>
      <c r="L39" s="123">
        <v>4.6695206059570111</v>
      </c>
      <c r="M39" s="123">
        <v>4.2013608821251998</v>
      </c>
      <c r="N39" s="123">
        <v>4.0157862462822038</v>
      </c>
      <c r="O39" s="123">
        <v>3.4971992501971014</v>
      </c>
      <c r="P39" s="123">
        <v>0</v>
      </c>
      <c r="Q39" s="123">
        <v>3.8084673824585762</v>
      </c>
      <c r="R39" s="123">
        <v>3.8340672995647109</v>
      </c>
      <c r="S39" s="123">
        <v>3.9117205465953875</v>
      </c>
      <c r="T39" s="123">
        <v>4.2210102807597529</v>
      </c>
      <c r="U39" s="123">
        <v>3.9648273353239651</v>
      </c>
      <c r="V39" s="123">
        <v>3.9444253697216021</v>
      </c>
      <c r="W39" s="123">
        <v>4.0038084032251877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4.3662853136123498</v>
      </c>
      <c r="E40" s="99">
        <v>4.384671471684455</v>
      </c>
      <c r="F40" s="99">
        <v>4.4838168013123418</v>
      </c>
      <c r="G40" s="99">
        <v>4.5547335231187933</v>
      </c>
      <c r="H40" s="99">
        <v>4.6677030759338312</v>
      </c>
      <c r="I40" s="99">
        <v>4.7644417353933823</v>
      </c>
      <c r="J40" s="99">
        <v>4.7826489912877372</v>
      </c>
      <c r="K40" s="99">
        <v>4.66327138071569</v>
      </c>
      <c r="L40" s="99">
        <v>4.5441641682776925</v>
      </c>
      <c r="M40" s="99">
        <v>4.1649223831857407</v>
      </c>
      <c r="N40" s="99">
        <v>3.9761603495923419</v>
      </c>
      <c r="O40" s="99">
        <v>3.8217089587375495</v>
      </c>
      <c r="P40" s="99">
        <v>0</v>
      </c>
      <c r="Q40" s="99">
        <v>3.8041580921882132</v>
      </c>
      <c r="R40" s="99">
        <v>3.8908350365486357</v>
      </c>
      <c r="S40" s="99">
        <v>4.0242757811938112</v>
      </c>
      <c r="T40" s="99">
        <v>4.2597977700768155</v>
      </c>
      <c r="U40" s="99">
        <v>3.8326772653511845</v>
      </c>
      <c r="V40" s="99">
        <v>3.8354711748320018</v>
      </c>
      <c r="W40" s="99">
        <v>4.0734581466309479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4.3951169995296562</v>
      </c>
      <c r="E41" s="110">
        <v>4.4158024995805816</v>
      </c>
      <c r="F41" s="110">
        <v>4.3239072685376287</v>
      </c>
      <c r="G41" s="110">
        <v>4.3333120975974726</v>
      </c>
      <c r="H41" s="110">
        <v>5.0697836018398865</v>
      </c>
      <c r="I41" s="110">
        <v>4.8789966386785268</v>
      </c>
      <c r="J41" s="110">
        <v>4.7527789728173255</v>
      </c>
      <c r="K41" s="110">
        <v>4.5395279756109304</v>
      </c>
      <c r="L41" s="110">
        <v>4.7145843693701197</v>
      </c>
      <c r="M41" s="110">
        <v>4.2152735031274364</v>
      </c>
      <c r="N41" s="110">
        <v>4.028598435929748</v>
      </c>
      <c r="O41" s="110">
        <v>3.4070838173948057</v>
      </c>
      <c r="P41" s="110">
        <v>0</v>
      </c>
      <c r="Q41" s="110">
        <v>3.8094641301774019</v>
      </c>
      <c r="R41" s="110">
        <v>3.8183410249341732</v>
      </c>
      <c r="S41" s="110">
        <v>3.8790511521757232</v>
      </c>
      <c r="T41" s="110">
        <v>4.2120444057890669</v>
      </c>
      <c r="U41" s="110">
        <v>3.9893076922294681</v>
      </c>
      <c r="V41" s="110">
        <v>3.9622954680463796</v>
      </c>
      <c r="W41" s="110">
        <v>3.9870164460726358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42.314723756839392</v>
      </c>
      <c r="D43" s="118">
        <f t="shared" si="14"/>
        <v>40.587928819664988</v>
      </c>
      <c r="E43" s="118">
        <f t="shared" si="14"/>
        <v>44.064014030327812</v>
      </c>
      <c r="F43" s="118">
        <f t="shared" si="14"/>
        <v>48.013770424488442</v>
      </c>
      <c r="G43" s="118">
        <f t="shared" si="14"/>
        <v>49.544188260811048</v>
      </c>
      <c r="H43" s="118">
        <f t="shared" si="14"/>
        <v>45.047924271819447</v>
      </c>
      <c r="I43" s="118">
        <f t="shared" si="14"/>
        <v>45.11733114311609</v>
      </c>
      <c r="J43" s="118">
        <f t="shared" si="14"/>
        <v>44.260436800628675</v>
      </c>
      <c r="K43" s="118">
        <f t="shared" si="14"/>
        <v>44.318321692949468</v>
      </c>
      <c r="L43" s="118">
        <f t="shared" si="14"/>
        <v>47.173028301872023</v>
      </c>
      <c r="M43" s="118">
        <f t="shared" si="14"/>
        <v>41.347732023240816</v>
      </c>
      <c r="N43" s="118">
        <f t="shared" si="14"/>
        <v>39.710824475937535</v>
      </c>
      <c r="O43" s="118">
        <f t="shared" si="14"/>
        <v>37.039155229455005</v>
      </c>
      <c r="P43" s="118">
        <f t="shared" si="14"/>
        <v>35.176456340678172</v>
      </c>
      <c r="Q43" s="118">
        <f t="shared" si="14"/>
        <v>37.253094518074775</v>
      </c>
      <c r="R43" s="118">
        <f t="shared" ref="R43:V43" si="15">R44+R47+R49+R58</f>
        <v>33.582041175154906</v>
      </c>
      <c r="S43" s="118">
        <f t="shared" si="15"/>
        <v>33.758809909571802</v>
      </c>
      <c r="T43" s="118">
        <f t="shared" si="15"/>
        <v>36.217039015404026</v>
      </c>
      <c r="U43" s="118">
        <f t="shared" si="15"/>
        <v>32.621384014257615</v>
      </c>
      <c r="V43" s="118">
        <f t="shared" si="15"/>
        <v>33.854117379562474</v>
      </c>
      <c r="W43" s="118">
        <f t="shared" ref="W43" si="16">W44+W47+W49+W58</f>
        <v>32.660704498760907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28.359525998817691</v>
      </c>
      <c r="D44" s="123">
        <f t="shared" si="17"/>
        <v>27.9588008528732</v>
      </c>
      <c r="E44" s="123">
        <f t="shared" si="17"/>
        <v>30.970053890175038</v>
      </c>
      <c r="F44" s="123">
        <f t="shared" si="17"/>
        <v>34.571343836996796</v>
      </c>
      <c r="G44" s="123">
        <f t="shared" si="17"/>
        <v>34.57418091494764</v>
      </c>
      <c r="H44" s="123">
        <f t="shared" si="17"/>
        <v>31.766335205782415</v>
      </c>
      <c r="I44" s="123">
        <f t="shared" si="17"/>
        <v>32.041903595220347</v>
      </c>
      <c r="J44" s="123">
        <f t="shared" si="17"/>
        <v>31.569439468474279</v>
      </c>
      <c r="K44" s="123">
        <f t="shared" si="17"/>
        <v>31.48688036851528</v>
      </c>
      <c r="L44" s="123">
        <f t="shared" si="17"/>
        <v>33.686968288905419</v>
      </c>
      <c r="M44" s="123">
        <f t="shared" si="17"/>
        <v>28.98954659020719</v>
      </c>
      <c r="N44" s="123">
        <f t="shared" si="17"/>
        <v>27.069692790570222</v>
      </c>
      <c r="O44" s="123">
        <f t="shared" si="17"/>
        <v>26.517520247301423</v>
      </c>
      <c r="P44" s="123">
        <f t="shared" si="17"/>
        <v>24.367891670129008</v>
      </c>
      <c r="Q44" s="123">
        <f t="shared" si="17"/>
        <v>26.843133570430069</v>
      </c>
      <c r="R44" s="123">
        <f t="shared" ref="R44:V44" si="18">SUM(R45:R46)</f>
        <v>22.407197070728607</v>
      </c>
      <c r="S44" s="123">
        <f t="shared" si="18"/>
        <v>22.078844109738732</v>
      </c>
      <c r="T44" s="123">
        <f t="shared" si="18"/>
        <v>23.829895662413893</v>
      </c>
      <c r="U44" s="123">
        <f t="shared" si="18"/>
        <v>20.908634096341277</v>
      </c>
      <c r="V44" s="123">
        <f t="shared" si="18"/>
        <v>22.038939842740557</v>
      </c>
      <c r="W44" s="123">
        <f t="shared" ref="W44" si="19">SUM(W45:W46)</f>
        <v>20.562692778584008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27.749581632641505</v>
      </c>
      <c r="D45" s="99">
        <v>27.376876077440158</v>
      </c>
      <c r="E45" s="99">
        <v>30.366483984598563</v>
      </c>
      <c r="F45" s="99">
        <v>33.899118519498757</v>
      </c>
      <c r="G45" s="99">
        <v>33.924379387593753</v>
      </c>
      <c r="H45" s="99">
        <v>31.193217480744295</v>
      </c>
      <c r="I45" s="99">
        <v>31.468573186791176</v>
      </c>
      <c r="J45" s="99">
        <v>31.018236825139482</v>
      </c>
      <c r="K45" s="99">
        <v>30.957198974273673</v>
      </c>
      <c r="L45" s="99">
        <v>33.125778116580854</v>
      </c>
      <c r="M45" s="99">
        <v>28.500913989137189</v>
      </c>
      <c r="N45" s="99">
        <v>26.618806650097191</v>
      </c>
      <c r="O45" s="99">
        <v>26.06985522079723</v>
      </c>
      <c r="P45" s="99">
        <v>23.951681904747684</v>
      </c>
      <c r="Q45" s="99">
        <v>26.4018910967845</v>
      </c>
      <c r="R45" s="99">
        <v>22.038096921566179</v>
      </c>
      <c r="S45" s="99">
        <v>21.72111546269641</v>
      </c>
      <c r="T45" s="99">
        <v>23.441385973748531</v>
      </c>
      <c r="U45" s="99">
        <v>20.571732335131884</v>
      </c>
      <c r="V45" s="99">
        <v>21.683275162537942</v>
      </c>
      <c r="W45" s="99">
        <v>20.229565768113936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0.60994436617618597</v>
      </c>
      <c r="D46" s="99">
        <v>0.58192477543304288</v>
      </c>
      <c r="E46" s="99">
        <v>0.60356990557647627</v>
      </c>
      <c r="F46" s="99">
        <v>0.67222531749804282</v>
      </c>
      <c r="G46" s="99">
        <v>0.6498015273538893</v>
      </c>
      <c r="H46" s="99">
        <v>0.57311772503811964</v>
      </c>
      <c r="I46" s="99">
        <v>0.57333040842917482</v>
      </c>
      <c r="J46" s="99">
        <v>0.55120264333479618</v>
      </c>
      <c r="K46" s="99">
        <v>0.52968139424160621</v>
      </c>
      <c r="L46" s="99">
        <v>0.56119017232456347</v>
      </c>
      <c r="M46" s="99">
        <v>0.48863260107000178</v>
      </c>
      <c r="N46" s="99">
        <v>0.45088614047303016</v>
      </c>
      <c r="O46" s="99">
        <v>0.44766502650419304</v>
      </c>
      <c r="P46" s="99">
        <v>0.4162097653813247</v>
      </c>
      <c r="Q46" s="99">
        <v>0.44124247364557045</v>
      </c>
      <c r="R46" s="99">
        <v>0.36910014916242762</v>
      </c>
      <c r="S46" s="99">
        <v>0.35772864704232177</v>
      </c>
      <c r="T46" s="99">
        <v>0.38850968866536145</v>
      </c>
      <c r="U46" s="99">
        <v>0.3369017612093933</v>
      </c>
      <c r="V46" s="99">
        <v>0.35566468020261449</v>
      </c>
      <c r="W46" s="99">
        <v>0.33312701047007137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1.5948850742987124</v>
      </c>
      <c r="D47" s="123">
        <f t="shared" si="20"/>
        <v>1.0467717374826502</v>
      </c>
      <c r="E47" s="123">
        <f t="shared" si="20"/>
        <v>2.0703910992040933</v>
      </c>
      <c r="F47" s="123">
        <f t="shared" si="20"/>
        <v>2.4299155763941176</v>
      </c>
      <c r="G47" s="123">
        <f t="shared" si="20"/>
        <v>3.8935368375394477</v>
      </c>
      <c r="H47" s="123">
        <f t="shared" si="20"/>
        <v>1.2468310503773172</v>
      </c>
      <c r="I47" s="123">
        <f t="shared" si="20"/>
        <v>1.3880651192425337</v>
      </c>
      <c r="J47" s="123">
        <f t="shared" si="20"/>
        <v>1.0929030899008141</v>
      </c>
      <c r="K47" s="123">
        <f t="shared" si="20"/>
        <v>1.6840863468032248</v>
      </c>
      <c r="L47" s="123">
        <f t="shared" si="20"/>
        <v>2.0349617555638089</v>
      </c>
      <c r="M47" s="123">
        <f t="shared" si="20"/>
        <v>1.362733432769599</v>
      </c>
      <c r="N47" s="123">
        <f t="shared" si="20"/>
        <v>2.1006849754930186</v>
      </c>
      <c r="O47" s="123">
        <f t="shared" si="20"/>
        <v>0.42584147099988401</v>
      </c>
      <c r="P47" s="123">
        <f t="shared" si="20"/>
        <v>0.11383903747085487</v>
      </c>
      <c r="Q47" s="123">
        <f t="shared" si="20"/>
        <v>0.13181375509432958</v>
      </c>
      <c r="R47" s="123">
        <f t="shared" si="20"/>
        <v>0.62938084447986398</v>
      </c>
      <c r="S47" s="123">
        <f t="shared" si="20"/>
        <v>0.78463897671782823</v>
      </c>
      <c r="T47" s="123">
        <f t="shared" si="20"/>
        <v>1.0218946868471006</v>
      </c>
      <c r="U47" s="123">
        <f t="shared" si="20"/>
        <v>0.56516365768046128</v>
      </c>
      <c r="V47" s="123">
        <f t="shared" si="20"/>
        <v>0.62236678515372812</v>
      </c>
      <c r="W47" s="123">
        <f t="shared" si="20"/>
        <v>0.74757955607333315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1.5948850742987124</v>
      </c>
      <c r="D48" s="99">
        <f>RES_hhdet_in_tesh!D48/RES_summary!D$21</f>
        <v>1.0467717374826502</v>
      </c>
      <c r="E48" s="99">
        <f>RES_hhdet_in_tesh!E48/RES_summary!E$21</f>
        <v>2.0703910992040933</v>
      </c>
      <c r="F48" s="99">
        <f>RES_hhdet_in_tesh!F48/RES_summary!F$21</f>
        <v>2.4299155763941176</v>
      </c>
      <c r="G48" s="99">
        <f>RES_hhdet_in_tesh!G48/RES_summary!G$21</f>
        <v>3.8935368375394477</v>
      </c>
      <c r="H48" s="99">
        <f>RES_hhdet_in_tesh!H48/RES_summary!H$21</f>
        <v>1.2468310503773172</v>
      </c>
      <c r="I48" s="99">
        <f>RES_hhdet_in_tesh!I48/RES_summary!I$21</f>
        <v>1.3880651192425337</v>
      </c>
      <c r="J48" s="99">
        <f>RES_hhdet_in_tesh!J48/RES_summary!J$21</f>
        <v>1.0929030899008141</v>
      </c>
      <c r="K48" s="99">
        <f>RES_hhdet_in_tesh!K48/RES_summary!K$21</f>
        <v>1.6840863468032248</v>
      </c>
      <c r="L48" s="99">
        <f>RES_hhdet_in_tesh!L48/RES_summary!L$21</f>
        <v>2.0349617555638089</v>
      </c>
      <c r="M48" s="99">
        <f>RES_hhdet_in_tesh!M48/RES_summary!M$21</f>
        <v>1.362733432769599</v>
      </c>
      <c r="N48" s="99">
        <f>RES_hhdet_in_tesh!N48/RES_summary!N$21</f>
        <v>2.1006849754930186</v>
      </c>
      <c r="O48" s="99">
        <f>RES_hhdet_in_tesh!O48/RES_summary!O$21</f>
        <v>0.42584147099988401</v>
      </c>
      <c r="P48" s="99">
        <f>RES_hhdet_in_tesh!P48/RES_summary!P$21</f>
        <v>0.11383903747085487</v>
      </c>
      <c r="Q48" s="99">
        <f>RES_hhdet_in_tesh!Q48/RES_summary!Q$21</f>
        <v>0.13181375509432958</v>
      </c>
      <c r="R48" s="99">
        <f>RES_hhdet_in_tesh!R48/RES_summary!R$21</f>
        <v>0.62938084447986398</v>
      </c>
      <c r="S48" s="99">
        <f>RES_hhdet_in_tesh!S48/RES_summary!S$21</f>
        <v>0.78463897671782823</v>
      </c>
      <c r="T48" s="99">
        <f>RES_hhdet_in_tesh!T48/RES_summary!T$21</f>
        <v>1.0218946868471006</v>
      </c>
      <c r="U48" s="99">
        <f>RES_hhdet_in_tesh!U48/RES_summary!U$21</f>
        <v>0.56516365768046128</v>
      </c>
      <c r="V48" s="99">
        <f>RES_hhdet_in_tesh!V48/RES_summary!V$21</f>
        <v>0.62236678515372812</v>
      </c>
      <c r="W48" s="99">
        <f>RES_hhdet_in_tesh!W48/RES_summary!W$21</f>
        <v>0.74757955607333315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7.8717160710914591</v>
      </c>
      <c r="D49" s="123">
        <v>7.1955449011095762</v>
      </c>
      <c r="E49" s="123">
        <v>6.6164442264815069</v>
      </c>
      <c r="F49" s="123">
        <v>6.6445269039859891</v>
      </c>
      <c r="G49" s="123">
        <v>6.6901496381572203</v>
      </c>
      <c r="H49" s="123">
        <v>7.0478287572738845</v>
      </c>
      <c r="I49" s="123">
        <v>6.8324855102721536</v>
      </c>
      <c r="J49" s="123">
        <v>6.8391397794198339</v>
      </c>
      <c r="K49" s="123">
        <v>6.5778692067520863</v>
      </c>
      <c r="L49" s="123">
        <v>6.7815752298652319</v>
      </c>
      <c r="M49" s="123">
        <v>6.7940904819794348</v>
      </c>
      <c r="N49" s="123">
        <v>6.5246599224808079</v>
      </c>
      <c r="O49" s="123">
        <v>6.5985957515164921</v>
      </c>
      <c r="P49" s="123">
        <v>6.8151549948065391</v>
      </c>
      <c r="Q49" s="123">
        <v>6.469679968739058</v>
      </c>
      <c r="R49" s="123">
        <v>6.7113977005986687</v>
      </c>
      <c r="S49" s="123">
        <v>6.9836026742695259</v>
      </c>
      <c r="T49" s="123">
        <v>7.1442384837808079</v>
      </c>
      <c r="U49" s="123">
        <v>7.1827591956957892</v>
      </c>
      <c r="V49" s="123">
        <v>7.2483858392925233</v>
      </c>
      <c r="W49" s="123">
        <v>7.3466224827330819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7.4159348214384586</v>
      </c>
      <c r="D50" s="99">
        <v>7.0547235256371934</v>
      </c>
      <c r="E50" s="99">
        <v>6.8392108402007992</v>
      </c>
      <c r="F50" s="99">
        <v>6.8501007642603602</v>
      </c>
      <c r="G50" s="99">
        <v>6.8985229671153458</v>
      </c>
      <c r="H50" s="99">
        <v>6.7460049819390306</v>
      </c>
      <c r="I50" s="99">
        <v>6.7323909624492781</v>
      </c>
      <c r="J50" s="99">
        <v>6.9686717630931403</v>
      </c>
      <c r="K50" s="99">
        <v>6.7012614822961192</v>
      </c>
      <c r="L50" s="99">
        <v>6.7131261567659912</v>
      </c>
      <c r="M50" s="99">
        <v>6.5680926404436892</v>
      </c>
      <c r="N50" s="99">
        <v>6.2061005011826902</v>
      </c>
      <c r="O50" s="99">
        <v>6.870462743046704</v>
      </c>
      <c r="P50" s="99">
        <v>6.9807019567853059</v>
      </c>
      <c r="Q50" s="99">
        <v>8.1173869442388735</v>
      </c>
      <c r="R50" s="99">
        <v>6.9948515682195227</v>
      </c>
      <c r="S50" s="99">
        <v>6.8754920527586316</v>
      </c>
      <c r="T50" s="99">
        <v>7.1978739614683196</v>
      </c>
      <c r="U50" s="99">
        <v>6.8094656037224643</v>
      </c>
      <c r="V50" s="99">
        <v>7.4152352914004558</v>
      </c>
      <c r="W50" s="99">
        <v>7.2715570647527477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6.8394407726916597</v>
      </c>
      <c r="F51" s="99">
        <v>6.8506152586981717</v>
      </c>
      <c r="G51" s="99">
        <v>6.8990401731824322</v>
      </c>
      <c r="H51" s="99">
        <v>6.746462232804566</v>
      </c>
      <c r="I51" s="99">
        <v>6.7374928103074803</v>
      </c>
      <c r="J51" s="99">
        <v>6.9805900237099978</v>
      </c>
      <c r="K51" s="99">
        <v>6.714019645850585</v>
      </c>
      <c r="L51" s="99">
        <v>6.7239779107121471</v>
      </c>
      <c r="M51" s="99">
        <v>0</v>
      </c>
      <c r="N51" s="99">
        <v>6.2032627589531772</v>
      </c>
      <c r="O51" s="99">
        <v>6.8688235707566845</v>
      </c>
      <c r="P51" s="99">
        <v>6.9829727564599642</v>
      </c>
      <c r="Q51" s="99">
        <v>8.1388054460783312</v>
      </c>
      <c r="R51" s="99">
        <v>0</v>
      </c>
      <c r="S51" s="99">
        <v>6.8869917154159506</v>
      </c>
      <c r="T51" s="99">
        <v>7.2105255896357114</v>
      </c>
      <c r="U51" s="99">
        <v>6.8176596739794748</v>
      </c>
      <c r="V51" s="99">
        <v>7.4254541465141637</v>
      </c>
      <c r="W51" s="99">
        <v>7.2783822517008563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0.40425110242528972</v>
      </c>
      <c r="F52" s="102">
        <v>0.53803866957686386</v>
      </c>
      <c r="G52" s="102">
        <v>0.54100807991824851</v>
      </c>
      <c r="H52" s="102">
        <v>0.70363308135106462</v>
      </c>
      <c r="I52" s="102">
        <v>0.60209059352450911</v>
      </c>
      <c r="J52" s="102">
        <v>0.59896034431137268</v>
      </c>
      <c r="K52" s="102">
        <v>0.54997040012549381</v>
      </c>
      <c r="L52" s="102">
        <v>0.52991339169147322</v>
      </c>
      <c r="M52" s="102">
        <v>0</v>
      </c>
      <c r="N52" s="102">
        <v>0.49096804196771904</v>
      </c>
      <c r="O52" s="102">
        <v>0.38903328460147163</v>
      </c>
      <c r="P52" s="102">
        <v>0.69196968620646926</v>
      </c>
      <c r="Q52" s="102">
        <v>0.3541629125646677</v>
      </c>
      <c r="R52" s="102">
        <v>0</v>
      </c>
      <c r="S52" s="102">
        <v>0.46762865635487066</v>
      </c>
      <c r="T52" s="102">
        <v>0.55761562431517731</v>
      </c>
      <c r="U52" s="102">
        <v>0.63059014999299079</v>
      </c>
      <c r="V52" s="102">
        <v>0.59192665320960225</v>
      </c>
      <c r="W52" s="102">
        <v>0.47599937176849677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6.435189670266368</v>
      </c>
      <c r="F53" s="105">
        <v>6.3125765891213073</v>
      </c>
      <c r="G53" s="105">
        <v>6.3580320932641827</v>
      </c>
      <c r="H53" s="105">
        <v>6.0428291514535006</v>
      </c>
      <c r="I53" s="105">
        <v>6.1354022167829712</v>
      </c>
      <c r="J53" s="105">
        <v>6.3816296793986256</v>
      </c>
      <c r="K53" s="105">
        <v>6.1640492457250913</v>
      </c>
      <c r="L53" s="105">
        <v>6.1940645190206745</v>
      </c>
      <c r="M53" s="105">
        <v>0</v>
      </c>
      <c r="N53" s="105">
        <v>5.7122947169854577</v>
      </c>
      <c r="O53" s="105">
        <v>6.4797902861552146</v>
      </c>
      <c r="P53" s="105">
        <v>6.2910030702534963</v>
      </c>
      <c r="Q53" s="105">
        <v>7.7846425335136642</v>
      </c>
      <c r="R53" s="105">
        <v>0</v>
      </c>
      <c r="S53" s="105">
        <v>6.4193630590610802</v>
      </c>
      <c r="T53" s="105">
        <v>6.6529099653205339</v>
      </c>
      <c r="U53" s="105">
        <v>6.1870695239864846</v>
      </c>
      <c r="V53" s="105">
        <v>6.8335274933045618</v>
      </c>
      <c r="W53" s="105">
        <v>6.8023828799323605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7.8808528013171237</v>
      </c>
      <c r="D54" s="102">
        <v>7.2008398872440731</v>
      </c>
      <c r="E54" s="102">
        <v>6.6042496719559249</v>
      </c>
      <c r="F54" s="102">
        <v>6.6319177565182121</v>
      </c>
      <c r="G54" s="102">
        <v>6.6785774111629284</v>
      </c>
      <c r="H54" s="102">
        <v>7.0582282694792537</v>
      </c>
      <c r="I54" s="102">
        <v>6.8514823982815356</v>
      </c>
      <c r="J54" s="102">
        <v>6.7705343985714945</v>
      </c>
      <c r="K54" s="102">
        <v>6.5409934901438564</v>
      </c>
      <c r="L54" s="102">
        <v>6.7916943122484845</v>
      </c>
      <c r="M54" s="102">
        <v>6.8610538929956952</v>
      </c>
      <c r="N54" s="102">
        <v>6.6559392488582612</v>
      </c>
      <c r="O54" s="102">
        <v>6.4890143912519811</v>
      </c>
      <c r="P54" s="102">
        <v>6.7942914430419368</v>
      </c>
      <c r="Q54" s="102">
        <v>6.3989658597147301</v>
      </c>
      <c r="R54" s="102">
        <v>6.6642425343880944</v>
      </c>
      <c r="S54" s="102">
        <v>6.9754707877155999</v>
      </c>
      <c r="T54" s="102">
        <v>7.1254827472589364</v>
      </c>
      <c r="U54" s="102">
        <v>7.2278025550599914</v>
      </c>
      <c r="V54" s="102">
        <v>7.2347302600453656</v>
      </c>
      <c r="W54" s="102">
        <v>7.3595799574387897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7.8797241998091545</v>
      </c>
      <c r="D55" s="105">
        <v>7.1993650585418969</v>
      </c>
      <c r="E55" s="105">
        <v>6.6057625322732578</v>
      </c>
      <c r="F55" s="105">
        <v>6.6345999055663283</v>
      </c>
      <c r="G55" s="105">
        <v>6.6804161014630434</v>
      </c>
      <c r="H55" s="105">
        <v>7.0602256009116102</v>
      </c>
      <c r="I55" s="105">
        <v>6.8589084561856879</v>
      </c>
      <c r="J55" s="105">
        <v>6.7857525067285511</v>
      </c>
      <c r="K55" s="105">
        <v>6.557202561926581</v>
      </c>
      <c r="L55" s="105">
        <v>6.8048646879327475</v>
      </c>
      <c r="M55" s="105">
        <v>6.8632504542242421</v>
      </c>
      <c r="N55" s="105">
        <v>6.6536237234770903</v>
      </c>
      <c r="O55" s="105">
        <v>6.4875109631066863</v>
      </c>
      <c r="P55" s="105">
        <v>6.8094592778298475</v>
      </c>
      <c r="Q55" s="105">
        <v>6.4281380531189942</v>
      </c>
      <c r="R55" s="105">
        <v>6.7126901958740754</v>
      </c>
      <c r="S55" s="105">
        <v>7.02765403517623</v>
      </c>
      <c r="T55" s="105">
        <v>7.1531263974945771</v>
      </c>
      <c r="U55" s="105">
        <v>7.2257876887404695</v>
      </c>
      <c r="V55" s="105">
        <v>7.2193713725511532</v>
      </c>
      <c r="W55" s="105">
        <v>7.3450312037660739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1.7093495153382914</v>
      </c>
      <c r="D56" s="99">
        <v>0.65817321531875039</v>
      </c>
      <c r="E56" s="99">
        <v>0.38148863350424711</v>
      </c>
      <c r="F56" s="99">
        <v>0.51687956881306552</v>
      </c>
      <c r="G56" s="99">
        <v>0.51967695200453146</v>
      </c>
      <c r="H56" s="99">
        <v>0.74189683341624824</v>
      </c>
      <c r="I56" s="99">
        <v>0.61445567169910298</v>
      </c>
      <c r="J56" s="99">
        <v>0.57626485629333335</v>
      </c>
      <c r="K56" s="99">
        <v>0.52926508791356652</v>
      </c>
      <c r="L56" s="99">
        <v>0.53357666495946598</v>
      </c>
      <c r="M56" s="99">
        <v>0.76215893615958996</v>
      </c>
      <c r="N56" s="99">
        <v>0.53339506852034635</v>
      </c>
      <c r="O56" s="99">
        <v>0.34746970320546955</v>
      </c>
      <c r="P56" s="99">
        <v>0.67425397159612555</v>
      </c>
      <c r="Q56" s="99">
        <v>0.18621380586323644</v>
      </c>
      <c r="R56" s="99">
        <v>0.27221060205205494</v>
      </c>
      <c r="S56" s="99">
        <v>0.47813608542145181</v>
      </c>
      <c r="T56" s="99">
        <v>0.54903649241754815</v>
      </c>
      <c r="U56" s="99">
        <v>0.69346824973360011</v>
      </c>
      <c r="V56" s="99">
        <v>0.57221620231500692</v>
      </c>
      <c r="W56" s="99">
        <v>0.47275678723516651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6.1703746844708638</v>
      </c>
      <c r="D57" s="99">
        <v>6.5411918432231468</v>
      </c>
      <c r="E57" s="99">
        <v>6.2242738987690105</v>
      </c>
      <c r="F57" s="99">
        <v>6.1177203367532629</v>
      </c>
      <c r="G57" s="99">
        <v>6.1607391494585118</v>
      </c>
      <c r="H57" s="99">
        <v>6.3183287674953634</v>
      </c>
      <c r="I57" s="99">
        <v>6.2444527844865849</v>
      </c>
      <c r="J57" s="99">
        <v>6.2094876504352179</v>
      </c>
      <c r="K57" s="99">
        <v>6.0279374740130134</v>
      </c>
      <c r="L57" s="99">
        <v>6.2712880229732804</v>
      </c>
      <c r="M57" s="99">
        <v>6.101091518064651</v>
      </c>
      <c r="N57" s="99">
        <v>6.120228654956744</v>
      </c>
      <c r="O57" s="99">
        <v>6.1400412599012171</v>
      </c>
      <c r="P57" s="99">
        <v>6.1352053062337228</v>
      </c>
      <c r="Q57" s="99">
        <v>6.2419242472557581</v>
      </c>
      <c r="R57" s="99">
        <v>6.4404795938220198</v>
      </c>
      <c r="S57" s="99">
        <v>6.5495179497547795</v>
      </c>
      <c r="T57" s="99">
        <v>6.6040899050770285</v>
      </c>
      <c r="U57" s="99">
        <v>6.5323194390068693</v>
      </c>
      <c r="V57" s="99">
        <v>6.6471551702361458</v>
      </c>
      <c r="W57" s="99">
        <v>6.8722744165309084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4.4885966126315333</v>
      </c>
      <c r="D58" s="123">
        <v>4.3868113281995607</v>
      </c>
      <c r="E58" s="123">
        <v>4.4071248144671769</v>
      </c>
      <c r="F58" s="123">
        <v>4.3679841071115391</v>
      </c>
      <c r="G58" s="123">
        <v>4.3863208701667373</v>
      </c>
      <c r="H58" s="123">
        <v>4.9869292583858256</v>
      </c>
      <c r="I58" s="123">
        <v>4.854876918381053</v>
      </c>
      <c r="J58" s="123">
        <v>4.7589544628337492</v>
      </c>
      <c r="K58" s="123">
        <v>4.569485770878881</v>
      </c>
      <c r="L58" s="123">
        <v>4.6695230275375614</v>
      </c>
      <c r="M58" s="123">
        <v>4.2013615182845943</v>
      </c>
      <c r="N58" s="123">
        <v>4.0157867873934849</v>
      </c>
      <c r="O58" s="123">
        <v>3.4971977596371993</v>
      </c>
      <c r="P58" s="123">
        <v>3.8795706382717707</v>
      </c>
      <c r="Q58" s="123">
        <v>3.8084672238113173</v>
      </c>
      <c r="R58" s="123">
        <v>3.8340655593477626</v>
      </c>
      <c r="S58" s="123">
        <v>3.9117241488457108</v>
      </c>
      <c r="T58" s="123">
        <v>4.2210101823622237</v>
      </c>
      <c r="U58" s="123">
        <v>3.9648270645400894</v>
      </c>
      <c r="V58" s="123">
        <v>3.9444249123756667</v>
      </c>
      <c r="W58" s="123">
        <v>4.0038096813704831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4.2843910416356081</v>
      </c>
      <c r="D59" s="99">
        <v>4.3662853136123498</v>
      </c>
      <c r="E59" s="99">
        <v>4.3846714716844559</v>
      </c>
      <c r="F59" s="99">
        <v>4.4838168013123418</v>
      </c>
      <c r="G59" s="99">
        <v>4.5547335231187933</v>
      </c>
      <c r="H59" s="99">
        <v>4.6677030759338303</v>
      </c>
      <c r="I59" s="99">
        <v>4.7644417353933823</v>
      </c>
      <c r="J59" s="99">
        <v>4.7826489912877364</v>
      </c>
      <c r="K59" s="99">
        <v>4.6632713807156909</v>
      </c>
      <c r="L59" s="99">
        <v>4.5441641682776925</v>
      </c>
      <c r="M59" s="99">
        <v>4.1649223831857416</v>
      </c>
      <c r="N59" s="99">
        <v>3.9761603495923428</v>
      </c>
      <c r="O59" s="99">
        <v>3.8217089587375499</v>
      </c>
      <c r="P59" s="99">
        <v>3.7709279165308054</v>
      </c>
      <c r="Q59" s="99">
        <v>3.8041580921882132</v>
      </c>
      <c r="R59" s="99">
        <v>3.8908350365486357</v>
      </c>
      <c r="S59" s="99">
        <v>4.0242757811938112</v>
      </c>
      <c r="T59" s="99">
        <v>4.2597977700768155</v>
      </c>
      <c r="U59" s="99">
        <v>3.8326772653511845</v>
      </c>
      <c r="V59" s="99">
        <v>3.8354711748320023</v>
      </c>
      <c r="W59" s="99">
        <v>4.0734581466309479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4.54504044321307</v>
      </c>
      <c r="D60" s="110">
        <v>4.3951169995296562</v>
      </c>
      <c r="E60" s="110">
        <v>4.4158024995805816</v>
      </c>
      <c r="F60" s="110">
        <v>4.323907268537627</v>
      </c>
      <c r="G60" s="110">
        <v>4.3333120975974717</v>
      </c>
      <c r="H60" s="110">
        <v>5.0697836018398865</v>
      </c>
      <c r="I60" s="110">
        <v>4.8789966386785295</v>
      </c>
      <c r="J60" s="110">
        <v>4.7527789728173255</v>
      </c>
      <c r="K60" s="110">
        <v>4.5395279756109304</v>
      </c>
      <c r="L60" s="110">
        <v>4.7145843693701197</v>
      </c>
      <c r="M60" s="110">
        <v>4.2152735031274364</v>
      </c>
      <c r="N60" s="110">
        <v>4.0285984359297471</v>
      </c>
      <c r="O60" s="110">
        <v>3.4070838173948057</v>
      </c>
      <c r="P60" s="110">
        <v>3.9108829648280636</v>
      </c>
      <c r="Q60" s="110">
        <v>3.8094641301774024</v>
      </c>
      <c r="R60" s="110">
        <v>3.8183410249341732</v>
      </c>
      <c r="S60" s="110">
        <v>3.8790511521757227</v>
      </c>
      <c r="T60" s="110">
        <v>4.2120444057890678</v>
      </c>
      <c r="U60" s="110">
        <v>3.9893076922294672</v>
      </c>
      <c r="V60" s="110">
        <v>3.96229546804638</v>
      </c>
      <c r="W60" s="110">
        <v>3.9870164460726363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41.435045918752351</v>
      </c>
      <c r="D62" s="118">
        <f t="shared" si="21"/>
        <v>42.161111946709276</v>
      </c>
      <c r="E62" s="118">
        <f t="shared" si="21"/>
        <v>46.034019701521494</v>
      </c>
      <c r="F62" s="118">
        <f t="shared" si="21"/>
        <v>45.428251641743358</v>
      </c>
      <c r="G62" s="118">
        <f t="shared" si="21"/>
        <v>47.230404603376932</v>
      </c>
      <c r="H62" s="118">
        <f t="shared" si="21"/>
        <v>47.772381487588483</v>
      </c>
      <c r="I62" s="118">
        <f t="shared" si="21"/>
        <v>47.009685307383265</v>
      </c>
      <c r="J62" s="118">
        <f t="shared" si="21"/>
        <v>43.162243012561227</v>
      </c>
      <c r="K62" s="118">
        <f t="shared" si="21"/>
        <v>43.793657946343629</v>
      </c>
      <c r="L62" s="118">
        <f t="shared" si="21"/>
        <v>49.28594764385285</v>
      </c>
      <c r="M62" s="118">
        <f t="shared" si="21"/>
        <v>39.505839838626009</v>
      </c>
      <c r="N62" s="118">
        <f t="shared" si="21"/>
        <v>41.335399120376017</v>
      </c>
      <c r="O62" s="118">
        <f t="shared" si="21"/>
        <v>36.850545722493756</v>
      </c>
      <c r="P62" s="118">
        <f t="shared" si="21"/>
        <v>34.652938095968665</v>
      </c>
      <c r="Q62" s="118">
        <f t="shared" si="21"/>
        <v>36.39161773509251</v>
      </c>
      <c r="R62" s="118">
        <f t="shared" ref="R62:V62" si="22">R63+R66+R68+R77</f>
        <v>34.869011456638191</v>
      </c>
      <c r="S62" s="118">
        <f t="shared" si="22"/>
        <v>33.52084038456389</v>
      </c>
      <c r="T62" s="118">
        <f t="shared" si="22"/>
        <v>35.817468966073811</v>
      </c>
      <c r="U62" s="118">
        <f t="shared" si="22"/>
        <v>33.019448568826085</v>
      </c>
      <c r="V62" s="118">
        <f t="shared" si="22"/>
        <v>32.691778074581428</v>
      </c>
      <c r="W62" s="118">
        <f t="shared" ref="W62" si="23">W63+W66+W68+W77</f>
        <v>33.753517836286591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28.015932174801954</v>
      </c>
      <c r="D63" s="123">
        <f t="shared" si="24"/>
        <v>29.572677973333573</v>
      </c>
      <c r="E63" s="123">
        <f t="shared" si="24"/>
        <v>32.279869217097279</v>
      </c>
      <c r="F63" s="123">
        <f t="shared" si="24"/>
        <v>32.055696189309586</v>
      </c>
      <c r="G63" s="123">
        <f t="shared" si="24"/>
        <v>32.543567666367359</v>
      </c>
      <c r="H63" s="123">
        <f t="shared" si="24"/>
        <v>34.370801952132091</v>
      </c>
      <c r="I63" s="123">
        <f t="shared" si="24"/>
        <v>33.705590058657279</v>
      </c>
      <c r="J63" s="123">
        <f t="shared" si="24"/>
        <v>30.475433455308671</v>
      </c>
      <c r="K63" s="123">
        <f t="shared" si="24"/>
        <v>30.826219954538534</v>
      </c>
      <c r="L63" s="123">
        <f t="shared" si="24"/>
        <v>35.486659524407258</v>
      </c>
      <c r="M63" s="123">
        <f t="shared" si="24"/>
        <v>27.508557564637091</v>
      </c>
      <c r="N63" s="123">
        <f t="shared" si="24"/>
        <v>28.332570555140805</v>
      </c>
      <c r="O63" s="123">
        <f t="shared" si="24"/>
        <v>26.298472249304428</v>
      </c>
      <c r="P63" s="123">
        <f t="shared" si="24"/>
        <v>24.446331222718815</v>
      </c>
      <c r="Q63" s="123">
        <f t="shared" si="24"/>
        <v>25.57969482470957</v>
      </c>
      <c r="R63" s="123">
        <f t="shared" ref="R63:V63" si="25">SUM(R64:R65)</f>
        <v>22.909826829320203</v>
      </c>
      <c r="S63" s="123">
        <f t="shared" si="25"/>
        <v>21.757334408172813</v>
      </c>
      <c r="T63" s="123">
        <f t="shared" si="25"/>
        <v>23.443617596027281</v>
      </c>
      <c r="U63" s="123">
        <f t="shared" si="25"/>
        <v>21.461479940682818</v>
      </c>
      <c r="V63" s="123">
        <f t="shared" si="25"/>
        <v>21.080717608610566</v>
      </c>
      <c r="W63" s="123">
        <f t="shared" ref="W63" si="26">SUM(W64:W65)</f>
        <v>21.307944095854257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27.413377675340044</v>
      </c>
      <c r="D64" s="99">
        <v>28.957162519750831</v>
      </c>
      <c r="E64" s="99">
        <v>31.650772552155235</v>
      </c>
      <c r="F64" s="99">
        <v>31.432386587863924</v>
      </c>
      <c r="G64" s="99">
        <v>31.931930328459881</v>
      </c>
      <c r="H64" s="99">
        <v>33.750695298502244</v>
      </c>
      <c r="I64" s="99">
        <v>33.102491068072993</v>
      </c>
      <c r="J64" s="99">
        <v>29.943332164941616</v>
      </c>
      <c r="K64" s="99">
        <v>30.307652380564285</v>
      </c>
      <c r="L64" s="99">
        <v>34.895488350945385</v>
      </c>
      <c r="M64" s="99">
        <v>27.044887738251013</v>
      </c>
      <c r="N64" s="99">
        <v>27.860649300395817</v>
      </c>
      <c r="O64" s="99">
        <v>25.854505160122976</v>
      </c>
      <c r="P64" s="99">
        <v>24.028781689899997</v>
      </c>
      <c r="Q64" s="99">
        <v>25.159220523900405</v>
      </c>
      <c r="R64" s="99">
        <v>22.532447165398118</v>
      </c>
      <c r="S64" s="99">
        <v>21.404814966376044</v>
      </c>
      <c r="T64" s="99">
        <v>23.061405575359974</v>
      </c>
      <c r="U64" s="99">
        <v>21.115670149528583</v>
      </c>
      <c r="V64" s="99">
        <v>20.740516730518976</v>
      </c>
      <c r="W64" s="99">
        <v>20.962743601330107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0.6025544994619092</v>
      </c>
      <c r="D65" s="99">
        <v>0.61551545358274296</v>
      </c>
      <c r="E65" s="99">
        <v>0.62909666494204119</v>
      </c>
      <c r="F65" s="99">
        <v>0.62330960144566283</v>
      </c>
      <c r="G65" s="99">
        <v>0.61163733790747921</v>
      </c>
      <c r="H65" s="99">
        <v>0.62010665362984618</v>
      </c>
      <c r="I65" s="99">
        <v>0.60309899058428318</v>
      </c>
      <c r="J65" s="99">
        <v>0.53210129036705578</v>
      </c>
      <c r="K65" s="99">
        <v>0.51856757397424946</v>
      </c>
      <c r="L65" s="99">
        <v>0.59117117346187609</v>
      </c>
      <c r="M65" s="99">
        <v>0.46366982638607829</v>
      </c>
      <c r="N65" s="99">
        <v>0.47192125474498786</v>
      </c>
      <c r="O65" s="99">
        <v>0.44396708918145289</v>
      </c>
      <c r="P65" s="99">
        <v>0.41754953281881863</v>
      </c>
      <c r="Q65" s="99">
        <v>0.42047430080916642</v>
      </c>
      <c r="R65" s="99">
        <v>0.37737966392208433</v>
      </c>
      <c r="S65" s="99">
        <v>0.35251944179677069</v>
      </c>
      <c r="T65" s="99">
        <v>0.38221202066730869</v>
      </c>
      <c r="U65" s="99">
        <v>0.34580979115423571</v>
      </c>
      <c r="V65" s="99">
        <v>0.34020087809159166</v>
      </c>
      <c r="W65" s="99">
        <v>0.34520049452414847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1.5949285486680802</v>
      </c>
      <c r="D66" s="123">
        <f t="shared" si="27"/>
        <v>1.0467593513803284</v>
      </c>
      <c r="E66" s="123">
        <f t="shared" si="27"/>
        <v>2.070392356926603</v>
      </c>
      <c r="F66" s="123">
        <f t="shared" si="27"/>
        <v>2.4299345437940962</v>
      </c>
      <c r="G66" s="123">
        <f t="shared" si="27"/>
        <v>3.893544831309276</v>
      </c>
      <c r="H66" s="123">
        <f t="shared" si="27"/>
        <v>1.2465371789574793</v>
      </c>
      <c r="I66" s="123">
        <f t="shared" si="27"/>
        <v>1.3881366965160755</v>
      </c>
      <c r="J66" s="123">
        <f t="shared" si="27"/>
        <v>1.0928851457254467</v>
      </c>
      <c r="K66" s="123">
        <f t="shared" si="27"/>
        <v>1.6841107075121446</v>
      </c>
      <c r="L66" s="123">
        <f t="shared" si="27"/>
        <v>2.0348667006926724</v>
      </c>
      <c r="M66" s="123">
        <f t="shared" si="27"/>
        <v>1.3627670629253026</v>
      </c>
      <c r="N66" s="123">
        <f t="shared" si="27"/>
        <v>2.1007108018755685</v>
      </c>
      <c r="O66" s="123">
        <f t="shared" si="27"/>
        <v>0.42583622104321128</v>
      </c>
      <c r="P66" s="123">
        <f t="shared" si="27"/>
        <v>0.11382542532574362</v>
      </c>
      <c r="Q66" s="123">
        <f t="shared" si="27"/>
        <v>0.13183192019895912</v>
      </c>
      <c r="R66" s="123">
        <f t="shared" si="27"/>
        <v>0.62931201871010145</v>
      </c>
      <c r="S66" s="123">
        <f t="shared" si="27"/>
        <v>0.7845465377609363</v>
      </c>
      <c r="T66" s="123">
        <f t="shared" si="27"/>
        <v>1.0219569860797215</v>
      </c>
      <c r="U66" s="123">
        <f t="shared" si="27"/>
        <v>0.5652314242487928</v>
      </c>
      <c r="V66" s="123">
        <f t="shared" si="27"/>
        <v>0.62238437545624148</v>
      </c>
      <c r="W66" s="123">
        <f t="shared" si="27"/>
        <v>0.74752366930156122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1.5949285486680802</v>
      </c>
      <c r="D67" s="99">
        <f>RES_hhdet_in_tesh!D67/RES_summary!D$21</f>
        <v>1.0467593513803284</v>
      </c>
      <c r="E67" s="99">
        <f>RES_hhdet_in_tesh!E67/RES_summary!E$21</f>
        <v>2.070392356926603</v>
      </c>
      <c r="F67" s="99">
        <f>RES_hhdet_in_tesh!F67/RES_summary!F$21</f>
        <v>2.4299345437940962</v>
      </c>
      <c r="G67" s="99">
        <f>RES_hhdet_in_tesh!G67/RES_summary!G$21</f>
        <v>3.893544831309276</v>
      </c>
      <c r="H67" s="99">
        <f>RES_hhdet_in_tesh!H67/RES_summary!H$21</f>
        <v>1.2465371789574793</v>
      </c>
      <c r="I67" s="99">
        <f>RES_hhdet_in_tesh!I67/RES_summary!I$21</f>
        <v>1.3881366965160755</v>
      </c>
      <c r="J67" s="99">
        <f>RES_hhdet_in_tesh!J67/RES_summary!J$21</f>
        <v>1.0928851457254467</v>
      </c>
      <c r="K67" s="99">
        <f>RES_hhdet_in_tesh!K67/RES_summary!K$21</f>
        <v>1.6841107075121446</v>
      </c>
      <c r="L67" s="99">
        <f>RES_hhdet_in_tesh!L67/RES_summary!L$21</f>
        <v>2.0348667006926724</v>
      </c>
      <c r="M67" s="99">
        <f>RES_hhdet_in_tesh!M67/RES_summary!M$21</f>
        <v>1.3627670629253026</v>
      </c>
      <c r="N67" s="99">
        <f>RES_hhdet_in_tesh!N67/RES_summary!N$21</f>
        <v>2.1007108018755685</v>
      </c>
      <c r="O67" s="99">
        <f>RES_hhdet_in_tesh!O67/RES_summary!O$21</f>
        <v>0.42583622104321128</v>
      </c>
      <c r="P67" s="99">
        <f>RES_hhdet_in_tesh!P67/RES_summary!P$21</f>
        <v>0.11382542532574362</v>
      </c>
      <c r="Q67" s="99">
        <f>RES_hhdet_in_tesh!Q67/RES_summary!Q$21</f>
        <v>0.13183192019895912</v>
      </c>
      <c r="R67" s="99">
        <f>RES_hhdet_in_tesh!R67/RES_summary!R$21</f>
        <v>0.62931201871010145</v>
      </c>
      <c r="S67" s="99">
        <f>RES_hhdet_in_tesh!S67/RES_summary!S$21</f>
        <v>0.7845465377609363</v>
      </c>
      <c r="T67" s="99">
        <f>RES_hhdet_in_tesh!T67/RES_summary!T$21</f>
        <v>1.0219569860797215</v>
      </c>
      <c r="U67" s="99">
        <f>RES_hhdet_in_tesh!U67/RES_summary!U$21</f>
        <v>0.5652314242487928</v>
      </c>
      <c r="V67" s="99">
        <f>RES_hhdet_in_tesh!V67/RES_summary!V$21</f>
        <v>0.62238437545624148</v>
      </c>
      <c r="W67" s="99">
        <f>RES_hhdet_in_tesh!W67/RES_summary!W$21</f>
        <v>0.74752366930156122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7.378343785070661</v>
      </c>
      <c r="D68" s="123">
        <v>7.1663550945686243</v>
      </c>
      <c r="E68" s="123">
        <v>7.1005013808551185</v>
      </c>
      <c r="F68" s="123">
        <v>6.6489761242915311</v>
      </c>
      <c r="G68" s="123">
        <v>6.5590358118469432</v>
      </c>
      <c r="H68" s="123">
        <v>7.0533913173322285</v>
      </c>
      <c r="I68" s="123">
        <v>6.9819567475829398</v>
      </c>
      <c r="J68" s="123">
        <v>6.8170353030569482</v>
      </c>
      <c r="K68" s="123">
        <v>6.6343071912525318</v>
      </c>
      <c r="L68" s="123">
        <v>7.0093944384768792</v>
      </c>
      <c r="M68" s="123">
        <v>6.5559222476568797</v>
      </c>
      <c r="N68" s="123">
        <v>6.8026003891940601</v>
      </c>
      <c r="O68" s="123">
        <v>6.6172926284256128</v>
      </c>
      <c r="P68" s="123">
        <v>6.3924211264309223</v>
      </c>
      <c r="Q68" s="123">
        <v>6.8684082990915982</v>
      </c>
      <c r="R68" s="123">
        <v>7.3332765434849456</v>
      </c>
      <c r="S68" s="123">
        <v>7.0780376567364476</v>
      </c>
      <c r="T68" s="123">
        <v>7.1324615242309415</v>
      </c>
      <c r="U68" s="123">
        <v>7.0650911825713729</v>
      </c>
      <c r="V68" s="123">
        <v>7.0922428573997198</v>
      </c>
      <c r="W68" s="123">
        <v>7.5986335129880622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7.3537695995881034</v>
      </c>
      <c r="D69" s="99">
        <v>7.1663558940053571</v>
      </c>
      <c r="E69" s="99">
        <v>7.1502772409745452</v>
      </c>
      <c r="F69" s="99">
        <v>6.6495755811006774</v>
      </c>
      <c r="G69" s="99">
        <v>6.5590337130167953</v>
      </c>
      <c r="H69" s="99">
        <v>7.0527471787663432</v>
      </c>
      <c r="I69" s="99">
        <v>6.982987406545913</v>
      </c>
      <c r="J69" s="99">
        <v>6.8264896544506133</v>
      </c>
      <c r="K69" s="99">
        <v>6.6347686530443477</v>
      </c>
      <c r="L69" s="99">
        <v>7.0862413681373146</v>
      </c>
      <c r="M69" s="99">
        <v>6.4611877881769333</v>
      </c>
      <c r="N69" s="99">
        <v>6.8026003891940601</v>
      </c>
      <c r="O69" s="99">
        <v>6.6171794570673343</v>
      </c>
      <c r="P69" s="99">
        <v>6.3783586728031798</v>
      </c>
      <c r="Q69" s="99">
        <v>6.8679313037399616</v>
      </c>
      <c r="R69" s="99">
        <v>7.3684693787012643</v>
      </c>
      <c r="S69" s="99">
        <v>7.0858974433878439</v>
      </c>
      <c r="T69" s="99">
        <v>7.1308690173883615</v>
      </c>
      <c r="U69" s="99">
        <v>7.0618450014648539</v>
      </c>
      <c r="V69" s="99">
        <v>7.0922360941689995</v>
      </c>
      <c r="W69" s="99">
        <v>7.5986030230700337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7.1659037100931222</v>
      </c>
      <c r="E70" s="99">
        <v>7.1527464693065976</v>
      </c>
      <c r="F70" s="99">
        <v>6.6513828812176383</v>
      </c>
      <c r="G70" s="99">
        <v>6.560391041635766</v>
      </c>
      <c r="H70" s="99">
        <v>7.0563604643052082</v>
      </c>
      <c r="I70" s="99">
        <v>6.9932229884241588</v>
      </c>
      <c r="J70" s="99">
        <v>6.843761691408468</v>
      </c>
      <c r="K70" s="99">
        <v>6.6550605189722125</v>
      </c>
      <c r="L70" s="99">
        <v>7.1075998295695095</v>
      </c>
      <c r="M70" s="99">
        <v>0</v>
      </c>
      <c r="N70" s="99">
        <v>0</v>
      </c>
      <c r="O70" s="99">
        <v>6.628636059524033</v>
      </c>
      <c r="P70" s="99">
        <v>6.3862890304989026</v>
      </c>
      <c r="Q70" s="99">
        <v>6.8895090397844179</v>
      </c>
      <c r="R70" s="99">
        <v>7.3901061549773894</v>
      </c>
      <c r="S70" s="99">
        <v>7.0978697890762374</v>
      </c>
      <c r="T70" s="99">
        <v>7.1381966027922994</v>
      </c>
      <c r="U70" s="99">
        <v>7.0650953097520155</v>
      </c>
      <c r="V70" s="99">
        <v>7.0930811281449264</v>
      </c>
      <c r="W70" s="99">
        <v>7.6010169080098082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0.6555641152132452</v>
      </c>
      <c r="E71" s="102">
        <v>0.42611059106177906</v>
      </c>
      <c r="F71" s="102">
        <v>0.52067128430714349</v>
      </c>
      <c r="G71" s="102">
        <v>0.51154466241243624</v>
      </c>
      <c r="H71" s="102">
        <v>0.7383948625119956</v>
      </c>
      <c r="I71" s="102">
        <v>0.62870450766671893</v>
      </c>
      <c r="J71" s="102">
        <v>0.58379757698806456</v>
      </c>
      <c r="K71" s="102">
        <v>0.54325391402479106</v>
      </c>
      <c r="L71" s="102">
        <v>0.57243284570559172</v>
      </c>
      <c r="M71" s="102">
        <v>0</v>
      </c>
      <c r="N71" s="102">
        <v>0</v>
      </c>
      <c r="O71" s="102">
        <v>0.37041915449422691</v>
      </c>
      <c r="P71" s="102">
        <v>0.61645455606443467</v>
      </c>
      <c r="Q71" s="102">
        <v>0.24757117115786659</v>
      </c>
      <c r="R71" s="102">
        <v>0.35967771585656605</v>
      </c>
      <c r="S71" s="102">
        <v>0.48997909114878718</v>
      </c>
      <c r="T71" s="102">
        <v>0.54845027671149627</v>
      </c>
      <c r="U71" s="102">
        <v>0.66271792798045515</v>
      </c>
      <c r="V71" s="102">
        <v>0.5520998835212988</v>
      </c>
      <c r="W71" s="102">
        <v>0.50871644390784176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6.5103395948798797</v>
      </c>
      <c r="E72" s="105">
        <v>6.7266358782448181</v>
      </c>
      <c r="F72" s="105">
        <v>6.1307115969104959</v>
      </c>
      <c r="G72" s="105">
        <v>6.0488463792233302</v>
      </c>
      <c r="H72" s="105">
        <v>6.3179656017932135</v>
      </c>
      <c r="I72" s="105">
        <v>6.3645184807574395</v>
      </c>
      <c r="J72" s="105">
        <v>6.259964114420403</v>
      </c>
      <c r="K72" s="105">
        <v>6.1118066049474216</v>
      </c>
      <c r="L72" s="105">
        <v>6.5351669838639177</v>
      </c>
      <c r="M72" s="105">
        <v>0</v>
      </c>
      <c r="N72" s="105">
        <v>0</v>
      </c>
      <c r="O72" s="105">
        <v>6.2582169050298049</v>
      </c>
      <c r="P72" s="105">
        <v>5.7698344744344672</v>
      </c>
      <c r="Q72" s="105">
        <v>6.6419378686265533</v>
      </c>
      <c r="R72" s="105">
        <v>7.0304284391208229</v>
      </c>
      <c r="S72" s="105">
        <v>6.6078906979274503</v>
      </c>
      <c r="T72" s="105">
        <v>6.5897463260808022</v>
      </c>
      <c r="U72" s="105">
        <v>6.4023773817715597</v>
      </c>
      <c r="V72" s="105">
        <v>6.5409812446236293</v>
      </c>
      <c r="W72" s="105">
        <v>7.0923004641019665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7.8808528013171237</v>
      </c>
      <c r="D73" s="102">
        <v>0</v>
      </c>
      <c r="E73" s="102">
        <v>6.6042496719559223</v>
      </c>
      <c r="F73" s="102">
        <v>6.6319177565182121</v>
      </c>
      <c r="G73" s="102">
        <v>0</v>
      </c>
      <c r="H73" s="102">
        <v>7.0582282694792537</v>
      </c>
      <c r="I73" s="102">
        <v>6.8514823982815374</v>
      </c>
      <c r="J73" s="102">
        <v>6.7705343985714954</v>
      </c>
      <c r="K73" s="102">
        <v>6.5409934901438582</v>
      </c>
      <c r="L73" s="102">
        <v>6.7916943122484854</v>
      </c>
      <c r="M73" s="102">
        <v>6.8610538929956943</v>
      </c>
      <c r="N73" s="102">
        <v>0</v>
      </c>
      <c r="O73" s="102">
        <v>0</v>
      </c>
      <c r="P73" s="102">
        <v>6.7942914430419332</v>
      </c>
      <c r="Q73" s="102">
        <v>0</v>
      </c>
      <c r="R73" s="102">
        <v>6.6642425343880936</v>
      </c>
      <c r="S73" s="102">
        <v>6.9754707877155999</v>
      </c>
      <c r="T73" s="102">
        <v>7.1254827472589364</v>
      </c>
      <c r="U73" s="102">
        <v>7.2278025550599905</v>
      </c>
      <c r="V73" s="102">
        <v>0</v>
      </c>
      <c r="W73" s="102">
        <v>0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7.8797241998091554</v>
      </c>
      <c r="D74" s="105">
        <v>0</v>
      </c>
      <c r="E74" s="105">
        <v>6.6057625322732587</v>
      </c>
      <c r="F74" s="105">
        <v>6.6345999055663283</v>
      </c>
      <c r="G74" s="105">
        <v>0</v>
      </c>
      <c r="H74" s="105">
        <v>7.060225600911612</v>
      </c>
      <c r="I74" s="105">
        <v>6.8589084561856879</v>
      </c>
      <c r="J74" s="105">
        <v>6.7857525067285485</v>
      </c>
      <c r="K74" s="105">
        <v>6.5572025619265784</v>
      </c>
      <c r="L74" s="105">
        <v>6.8048646879327457</v>
      </c>
      <c r="M74" s="105">
        <v>6.8632504542242394</v>
      </c>
      <c r="N74" s="105">
        <v>0</v>
      </c>
      <c r="O74" s="105">
        <v>0</v>
      </c>
      <c r="P74" s="105">
        <v>6.8094592778298475</v>
      </c>
      <c r="Q74" s="105">
        <v>0</v>
      </c>
      <c r="R74" s="105">
        <v>6.7126901958740746</v>
      </c>
      <c r="S74" s="105">
        <v>7.0276540351762282</v>
      </c>
      <c r="T74" s="105">
        <v>7.1531263974945762</v>
      </c>
      <c r="U74" s="105">
        <v>7.2257876887404695</v>
      </c>
      <c r="V74" s="105">
        <v>0</v>
      </c>
      <c r="W74" s="105">
        <v>0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1.7093495153382909</v>
      </c>
      <c r="D75" s="99">
        <v>0</v>
      </c>
      <c r="E75" s="99">
        <v>0.381488633504247</v>
      </c>
      <c r="F75" s="99">
        <v>0.51687956881306552</v>
      </c>
      <c r="G75" s="99">
        <v>0</v>
      </c>
      <c r="H75" s="99">
        <v>0.7418968334162479</v>
      </c>
      <c r="I75" s="99">
        <v>0.61445567169910298</v>
      </c>
      <c r="J75" s="99">
        <v>0.57626485629333335</v>
      </c>
      <c r="K75" s="99">
        <v>0.52926508791356652</v>
      </c>
      <c r="L75" s="99">
        <v>0.53357666495946598</v>
      </c>
      <c r="M75" s="99">
        <v>0.76215893615959029</v>
      </c>
      <c r="N75" s="99">
        <v>0</v>
      </c>
      <c r="O75" s="99">
        <v>0</v>
      </c>
      <c r="P75" s="99">
        <v>0.67425397159612521</v>
      </c>
      <c r="Q75" s="99">
        <v>0</v>
      </c>
      <c r="R75" s="99">
        <v>0.27221060205205494</v>
      </c>
      <c r="S75" s="99">
        <v>0.4781360854214517</v>
      </c>
      <c r="T75" s="99">
        <v>0.54903649241754815</v>
      </c>
      <c r="U75" s="99">
        <v>0.69346824973359988</v>
      </c>
      <c r="V75" s="99">
        <v>0</v>
      </c>
      <c r="W75" s="99">
        <v>0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6.1703746844708638</v>
      </c>
      <c r="D76" s="99">
        <v>0</v>
      </c>
      <c r="E76" s="99">
        <v>6.2242738987690105</v>
      </c>
      <c r="F76" s="99">
        <v>6.1177203367532629</v>
      </c>
      <c r="G76" s="99">
        <v>0</v>
      </c>
      <c r="H76" s="99">
        <v>6.3183287674953625</v>
      </c>
      <c r="I76" s="99">
        <v>6.2444527844865849</v>
      </c>
      <c r="J76" s="99">
        <v>6.2094876504352152</v>
      </c>
      <c r="K76" s="99">
        <v>6.0279374740130134</v>
      </c>
      <c r="L76" s="99">
        <v>6.2712880229732804</v>
      </c>
      <c r="M76" s="99">
        <v>6.1010915180646501</v>
      </c>
      <c r="N76" s="99">
        <v>0</v>
      </c>
      <c r="O76" s="99">
        <v>0</v>
      </c>
      <c r="P76" s="99">
        <v>6.1352053062337228</v>
      </c>
      <c r="Q76" s="99">
        <v>0</v>
      </c>
      <c r="R76" s="99">
        <v>6.4404795938220198</v>
      </c>
      <c r="S76" s="99">
        <v>6.549517949754776</v>
      </c>
      <c r="T76" s="99">
        <v>6.6040899050770276</v>
      </c>
      <c r="U76" s="99">
        <v>6.5323194390068693</v>
      </c>
      <c r="V76" s="99">
        <v>0</v>
      </c>
      <c r="W76" s="99">
        <v>0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4.4458414102116572</v>
      </c>
      <c r="D77" s="123">
        <v>4.3753195274267549</v>
      </c>
      <c r="E77" s="123">
        <v>4.5832567466424932</v>
      </c>
      <c r="F77" s="123">
        <v>4.2936447843481487</v>
      </c>
      <c r="G77" s="123">
        <v>4.2342562938533561</v>
      </c>
      <c r="H77" s="123">
        <v>5.1016510391666854</v>
      </c>
      <c r="I77" s="123">
        <v>4.9340018046269689</v>
      </c>
      <c r="J77" s="123">
        <v>4.7768891084701606</v>
      </c>
      <c r="K77" s="123">
        <v>4.6490200930404217</v>
      </c>
      <c r="L77" s="123">
        <v>4.7550269802760345</v>
      </c>
      <c r="M77" s="123">
        <v>4.0785929634067317</v>
      </c>
      <c r="N77" s="123">
        <v>4.0995173741655853</v>
      </c>
      <c r="O77" s="123">
        <v>3.5089446237205038</v>
      </c>
      <c r="P77" s="123">
        <v>3.7003603214931879</v>
      </c>
      <c r="Q77" s="123">
        <v>3.8116826910923858</v>
      </c>
      <c r="R77" s="123">
        <v>3.9965960651229415</v>
      </c>
      <c r="S77" s="123">
        <v>3.9009217818936901</v>
      </c>
      <c r="T77" s="123">
        <v>4.2194328597358695</v>
      </c>
      <c r="U77" s="123">
        <v>3.9276460213231044</v>
      </c>
      <c r="V77" s="123">
        <v>3.8964332331149003</v>
      </c>
      <c r="W77" s="123">
        <v>4.0994165581427131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4.393162943771924</v>
      </c>
      <c r="D78" s="99">
        <v>4.3698005620492246</v>
      </c>
      <c r="E78" s="99">
        <v>4.6854221715924664</v>
      </c>
      <c r="F78" s="99">
        <v>4.2749591033736456</v>
      </c>
      <c r="G78" s="99">
        <v>4.2088058838622118</v>
      </c>
      <c r="H78" s="99">
        <v>5.1229634169591725</v>
      </c>
      <c r="I78" s="99">
        <v>4.9575619778816638</v>
      </c>
      <c r="J78" s="99">
        <v>4.7935404831777895</v>
      </c>
      <c r="K78" s="99">
        <v>4.7125526189824001</v>
      </c>
      <c r="L78" s="99">
        <v>4.7999893071821438</v>
      </c>
      <c r="M78" s="99">
        <v>3.9478703932835639</v>
      </c>
      <c r="N78" s="99">
        <v>4.1286204417098364</v>
      </c>
      <c r="O78" s="99">
        <v>3.5155391361937602</v>
      </c>
      <c r="P78" s="99">
        <v>3.5550242543240334</v>
      </c>
      <c r="Q78" s="99">
        <v>3.8119945702424256</v>
      </c>
      <c r="R78" s="99">
        <v>4.0803367334454022</v>
      </c>
      <c r="S78" s="99">
        <v>3.9181721451186915</v>
      </c>
      <c r="T78" s="99">
        <v>4.2261877181583003</v>
      </c>
      <c r="U78" s="99">
        <v>3.8999386432828822</v>
      </c>
      <c r="V78" s="99">
        <v>3.8844175143170427</v>
      </c>
      <c r="W78" s="99">
        <v>4.1085010500602337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4.54504044321307</v>
      </c>
      <c r="D79" s="110">
        <v>4.3951169995296553</v>
      </c>
      <c r="E79" s="110">
        <v>4.4158024995805816</v>
      </c>
      <c r="F79" s="110">
        <v>4.3239072685376287</v>
      </c>
      <c r="G79" s="110">
        <v>4.3333120975974717</v>
      </c>
      <c r="H79" s="110">
        <v>5.0697836018398865</v>
      </c>
      <c r="I79" s="110">
        <v>4.8789966386785286</v>
      </c>
      <c r="J79" s="110">
        <v>4.7527789728173255</v>
      </c>
      <c r="K79" s="110">
        <v>4.5395279756109304</v>
      </c>
      <c r="L79" s="110">
        <v>4.7145843693701197</v>
      </c>
      <c r="M79" s="110">
        <v>4.2152735031274364</v>
      </c>
      <c r="N79" s="110">
        <v>4.028598435929748</v>
      </c>
      <c r="O79" s="110">
        <v>3.4070838173948053</v>
      </c>
      <c r="P79" s="110">
        <v>3.9108829648280645</v>
      </c>
      <c r="Q79" s="110">
        <v>3.8094641301774024</v>
      </c>
      <c r="R79" s="110">
        <v>3.8183410249341723</v>
      </c>
      <c r="S79" s="110">
        <v>3.8790511521757232</v>
      </c>
      <c r="T79" s="110">
        <v>4.2120444057890678</v>
      </c>
      <c r="U79" s="110">
        <v>3.9893076922294677</v>
      </c>
      <c r="V79" s="110">
        <v>3.9622954680463804</v>
      </c>
      <c r="W79" s="110">
        <v>3.9870164460726358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41.816689319404297</v>
      </c>
      <c r="D81" s="118">
        <f t="shared" si="28"/>
        <v>41.971152922608688</v>
      </c>
      <c r="E81" s="118">
        <f t="shared" si="28"/>
        <v>43.830299438449892</v>
      </c>
      <c r="F81" s="118">
        <f t="shared" si="28"/>
        <v>45.73582277015106</v>
      </c>
      <c r="G81" s="118">
        <f t="shared" si="28"/>
        <v>47.899237949633992</v>
      </c>
      <c r="H81" s="118">
        <f t="shared" si="28"/>
        <v>45.881702127254655</v>
      </c>
      <c r="I81" s="118">
        <f t="shared" si="28"/>
        <v>44.643756802050675</v>
      </c>
      <c r="J81" s="118">
        <f t="shared" si="28"/>
        <v>42.833599793063705</v>
      </c>
      <c r="K81" s="118">
        <f t="shared" si="28"/>
        <v>46.299610430929775</v>
      </c>
      <c r="L81" s="118">
        <f t="shared" si="28"/>
        <v>45.874810244147049</v>
      </c>
      <c r="M81" s="118">
        <f t="shared" si="28"/>
        <v>42.396494235866818</v>
      </c>
      <c r="N81" s="118">
        <f t="shared" si="28"/>
        <v>41.568573594662858</v>
      </c>
      <c r="O81" s="118">
        <f t="shared" si="28"/>
        <v>37.51288358144464</v>
      </c>
      <c r="P81" s="118">
        <f t="shared" si="28"/>
        <v>37.200451679556636</v>
      </c>
      <c r="Q81" s="118">
        <f t="shared" si="28"/>
        <v>0</v>
      </c>
      <c r="R81" s="118">
        <f t="shared" ref="R81:V81" si="29">R82+R85+R87+R100</f>
        <v>0</v>
      </c>
      <c r="S81" s="118">
        <f t="shared" si="29"/>
        <v>0</v>
      </c>
      <c r="T81" s="118">
        <f t="shared" si="29"/>
        <v>0</v>
      </c>
      <c r="U81" s="118">
        <f t="shared" si="29"/>
        <v>33.538796070965766</v>
      </c>
      <c r="V81" s="118">
        <f t="shared" si="29"/>
        <v>32.989556931597924</v>
      </c>
      <c r="W81" s="118">
        <f t="shared" ref="W81" si="30">W82+W85+W87+W100</f>
        <v>32.879896214973051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28.204717905594766</v>
      </c>
      <c r="D82" s="123">
        <f t="shared" si="31"/>
        <v>29.328420879709725</v>
      </c>
      <c r="E82" s="123">
        <f t="shared" si="31"/>
        <v>30.598047090590381</v>
      </c>
      <c r="F82" s="123">
        <f t="shared" si="31"/>
        <v>32.185283684527228</v>
      </c>
      <c r="G82" s="123">
        <f t="shared" si="31"/>
        <v>32.788345657838889</v>
      </c>
      <c r="H82" s="123">
        <f t="shared" si="31"/>
        <v>32.764679748548389</v>
      </c>
      <c r="I82" s="123">
        <f t="shared" si="31"/>
        <v>31.595443649683073</v>
      </c>
      <c r="J82" s="123">
        <f t="shared" si="31"/>
        <v>30.204513786409624</v>
      </c>
      <c r="K82" s="123">
        <f t="shared" si="31"/>
        <v>33.452260273770406</v>
      </c>
      <c r="L82" s="123">
        <f t="shared" si="31"/>
        <v>32.386121056717549</v>
      </c>
      <c r="M82" s="123">
        <f t="shared" si="31"/>
        <v>30.043625365520459</v>
      </c>
      <c r="N82" s="123">
        <f t="shared" si="31"/>
        <v>28.794095343732018</v>
      </c>
      <c r="O82" s="123">
        <f t="shared" si="31"/>
        <v>26.897689072986413</v>
      </c>
      <c r="P82" s="123">
        <f t="shared" si="31"/>
        <v>26.388883101094262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21.877653682790811</v>
      </c>
      <c r="V82" s="123">
        <f t="shared" si="32"/>
        <v>21.272613997391662</v>
      </c>
      <c r="W82" s="123">
        <f t="shared" ref="W82" si="33">SUM(W83:W84)</f>
        <v>20.696580462645308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27.958899807894152</v>
      </c>
      <c r="D83" s="99">
        <v>29.081160415133141</v>
      </c>
      <c r="E83" s="99">
        <v>30.356696940010046</v>
      </c>
      <c r="F83" s="99">
        <v>31.931996900770649</v>
      </c>
      <c r="G83" s="99">
        <v>32.539039197401976</v>
      </c>
      <c r="H83" s="99">
        <v>32.525640335496561</v>
      </c>
      <c r="I83" s="99">
        <v>31.36685278966171</v>
      </c>
      <c r="J83" s="99">
        <v>29.99133208154776</v>
      </c>
      <c r="K83" s="99">
        <v>33.224867682442564</v>
      </c>
      <c r="L83" s="99">
        <v>32.168134438017177</v>
      </c>
      <c r="M83" s="99">
        <v>29.838996050697407</v>
      </c>
      <c r="N83" s="99">
        <v>28.600315270296775</v>
      </c>
      <c r="O83" s="99">
        <v>26.714197270247389</v>
      </c>
      <c r="P83" s="99">
        <v>26.206724790544499</v>
      </c>
      <c r="Q83" s="99">
        <v>0</v>
      </c>
      <c r="R83" s="99">
        <v>0</v>
      </c>
      <c r="S83" s="99">
        <v>0</v>
      </c>
      <c r="T83" s="99">
        <v>0</v>
      </c>
      <c r="U83" s="99">
        <v>21.73527090377053</v>
      </c>
      <c r="V83" s="99">
        <v>21.133952280965843</v>
      </c>
      <c r="W83" s="99">
        <v>20.561145564393509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0.24581809770061261</v>
      </c>
      <c r="D84" s="99">
        <v>0.24726046457658532</v>
      </c>
      <c r="E84" s="99">
        <v>0.24135015058033604</v>
      </c>
      <c r="F84" s="99">
        <v>0.25328678375657626</v>
      </c>
      <c r="G84" s="99">
        <v>0.24930646043691235</v>
      </c>
      <c r="H84" s="99">
        <v>0.23903941305182866</v>
      </c>
      <c r="I84" s="99">
        <v>0.22859086002136367</v>
      </c>
      <c r="J84" s="99">
        <v>0.21318170486186511</v>
      </c>
      <c r="K84" s="99">
        <v>0.22739259132783937</v>
      </c>
      <c r="L84" s="99">
        <v>0.21798661870037178</v>
      </c>
      <c r="M84" s="99">
        <v>0.20462931482305316</v>
      </c>
      <c r="N84" s="99">
        <v>0.19378007343524387</v>
      </c>
      <c r="O84" s="99">
        <v>0.18349180273902305</v>
      </c>
      <c r="P84" s="99">
        <v>0.18215831054976384</v>
      </c>
      <c r="Q84" s="99">
        <v>0</v>
      </c>
      <c r="R84" s="99">
        <v>0</v>
      </c>
      <c r="S84" s="99">
        <v>0</v>
      </c>
      <c r="T84" s="99">
        <v>0</v>
      </c>
      <c r="U84" s="99">
        <v>0.14238277902027985</v>
      </c>
      <c r="V84" s="99">
        <v>0.13866171642581768</v>
      </c>
      <c r="W84" s="99">
        <v>0.13543489825179716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1.5949685963659828</v>
      </c>
      <c r="D85" s="123">
        <f t="shared" si="34"/>
        <v>1.0467144917169819</v>
      </c>
      <c r="E85" s="123">
        <f t="shared" si="34"/>
        <v>2.0704151247059026</v>
      </c>
      <c r="F85" s="123">
        <f t="shared" si="34"/>
        <v>2.4299410132377908</v>
      </c>
      <c r="G85" s="123">
        <f t="shared" si="34"/>
        <v>3.8935533617997908</v>
      </c>
      <c r="H85" s="123">
        <f t="shared" si="34"/>
        <v>1.2465586202296652</v>
      </c>
      <c r="I85" s="123">
        <f t="shared" si="34"/>
        <v>1.3881143036247003</v>
      </c>
      <c r="J85" s="123">
        <f t="shared" si="34"/>
        <v>1.0928825817679064</v>
      </c>
      <c r="K85" s="123">
        <f t="shared" si="34"/>
        <v>1.6841171423050232</v>
      </c>
      <c r="L85" s="123">
        <f t="shared" si="34"/>
        <v>2.0349180592342972</v>
      </c>
      <c r="M85" s="123">
        <f t="shared" si="34"/>
        <v>1.3627610935384373</v>
      </c>
      <c r="N85" s="123">
        <f t="shared" si="34"/>
        <v>2.1007083540314118</v>
      </c>
      <c r="O85" s="123">
        <f t="shared" si="34"/>
        <v>0.42583929971451095</v>
      </c>
      <c r="P85" s="123">
        <f t="shared" si="34"/>
        <v>0.11382640123671348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0.56518873020077665</v>
      </c>
      <c r="V85" s="123">
        <f t="shared" si="34"/>
        <v>0.62236461886022854</v>
      </c>
      <c r="W85" s="123">
        <f t="shared" si="34"/>
        <v>0.74758483226958483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1.5949685963659828</v>
      </c>
      <c r="D86" s="99">
        <f>RES_hhdet_in_tesh!D86/RES_summary!D$21</f>
        <v>1.0467144917169819</v>
      </c>
      <c r="E86" s="99">
        <f>RES_hhdet_in_tesh!E86/RES_summary!E$21</f>
        <v>2.0704151247059026</v>
      </c>
      <c r="F86" s="99">
        <f>RES_hhdet_in_tesh!F86/RES_summary!F$21</f>
        <v>2.4299410132377908</v>
      </c>
      <c r="G86" s="99">
        <f>RES_hhdet_in_tesh!G86/RES_summary!G$21</f>
        <v>3.8935533617997908</v>
      </c>
      <c r="H86" s="99">
        <f>RES_hhdet_in_tesh!H86/RES_summary!H$21</f>
        <v>1.2465586202296652</v>
      </c>
      <c r="I86" s="99">
        <f>RES_hhdet_in_tesh!I86/RES_summary!I$21</f>
        <v>1.3881143036247003</v>
      </c>
      <c r="J86" s="99">
        <f>RES_hhdet_in_tesh!J86/RES_summary!J$21</f>
        <v>1.0928825817679064</v>
      </c>
      <c r="K86" s="99">
        <f>RES_hhdet_in_tesh!K86/RES_summary!K$21</f>
        <v>1.6841171423050232</v>
      </c>
      <c r="L86" s="99">
        <f>RES_hhdet_in_tesh!L86/RES_summary!L$21</f>
        <v>2.0349180592342972</v>
      </c>
      <c r="M86" s="99">
        <f>RES_hhdet_in_tesh!M86/RES_summary!M$21</f>
        <v>1.3627610935384373</v>
      </c>
      <c r="N86" s="99">
        <f>RES_hhdet_in_tesh!N86/RES_summary!N$21</f>
        <v>2.1007083540314118</v>
      </c>
      <c r="O86" s="99">
        <f>RES_hhdet_in_tesh!O86/RES_summary!O$21</f>
        <v>0.42583929971451095</v>
      </c>
      <c r="P86" s="99">
        <f>RES_hhdet_in_tesh!P86/RES_summary!P$21</f>
        <v>0.11382640123671348</v>
      </c>
      <c r="Q86" s="99">
        <f>RES_hhdet_in_tesh!Q86/RES_summary!Q$21</f>
        <v>0</v>
      </c>
      <c r="R86" s="99">
        <f>RES_hhdet_in_tesh!R86/RES_summary!R$21</f>
        <v>0</v>
      </c>
      <c r="S86" s="99">
        <f>RES_hhdet_in_tesh!S86/RES_summary!S$21</f>
        <v>0</v>
      </c>
      <c r="T86" s="99">
        <f>RES_hhdet_in_tesh!T86/RES_summary!T$21</f>
        <v>0</v>
      </c>
      <c r="U86" s="99">
        <f>RES_hhdet_in_tesh!U86/RES_summary!U$21</f>
        <v>0.56518873020077665</v>
      </c>
      <c r="V86" s="99">
        <f>RES_hhdet_in_tesh!V86/RES_summary!V$21</f>
        <v>0.62236461886022854</v>
      </c>
      <c r="W86" s="99">
        <f>RES_hhdet_in_tesh!W86/RES_summary!W$21</f>
        <v>0.74758483226958483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7.5281420687843559</v>
      </c>
      <c r="D87" s="123">
        <v>7.2097210982714781</v>
      </c>
      <c r="E87" s="123">
        <v>6.7523496905277129</v>
      </c>
      <c r="F87" s="123">
        <v>6.7536918727448647</v>
      </c>
      <c r="G87" s="123">
        <v>6.8318921648382673</v>
      </c>
      <c r="H87" s="123">
        <v>6.8822348072079533</v>
      </c>
      <c r="I87" s="123">
        <v>6.8059956449094585</v>
      </c>
      <c r="J87" s="123">
        <v>6.7791678277557059</v>
      </c>
      <c r="K87" s="123">
        <v>6.5922556824521186</v>
      </c>
      <c r="L87" s="123">
        <v>6.7888483653242044</v>
      </c>
      <c r="M87" s="123">
        <v>6.7842699820660135</v>
      </c>
      <c r="N87" s="123">
        <v>6.6494915898146809</v>
      </c>
      <c r="O87" s="123">
        <v>6.6758938062590518</v>
      </c>
      <c r="P87" s="123">
        <v>6.8123600498942274</v>
      </c>
      <c r="Q87" s="123">
        <v>0</v>
      </c>
      <c r="R87" s="123">
        <v>0</v>
      </c>
      <c r="S87" s="123">
        <v>0</v>
      </c>
      <c r="T87" s="123">
        <v>0</v>
      </c>
      <c r="U87" s="123">
        <v>7.1306471140132555</v>
      </c>
      <c r="V87" s="123">
        <v>7.1496721697367587</v>
      </c>
      <c r="W87" s="123">
        <v>7.4325629949613887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7.4085492451392128</v>
      </c>
      <c r="D88" s="99">
        <v>7.2420314896695057</v>
      </c>
      <c r="E88" s="99">
        <v>6.7755905098210638</v>
      </c>
      <c r="F88" s="99">
        <v>6.6303257029773457</v>
      </c>
      <c r="G88" s="99">
        <v>6.6932894576978459</v>
      </c>
      <c r="H88" s="99">
        <v>6.720447734474984</v>
      </c>
      <c r="I88" s="99">
        <v>6.6186911464300238</v>
      </c>
      <c r="J88" s="99">
        <v>6.7895952764302567</v>
      </c>
      <c r="K88" s="99">
        <v>6.675317223522991</v>
      </c>
      <c r="L88" s="99">
        <v>6.7111128550649894</v>
      </c>
      <c r="M88" s="99">
        <v>7.1838091077665647</v>
      </c>
      <c r="N88" s="99">
        <v>7.3512264252909141</v>
      </c>
      <c r="O88" s="99">
        <v>7.7828490327189614</v>
      </c>
      <c r="P88" s="99">
        <v>7.8201991822814527</v>
      </c>
      <c r="Q88" s="99">
        <v>0</v>
      </c>
      <c r="R88" s="99">
        <v>0</v>
      </c>
      <c r="S88" s="99">
        <v>0</v>
      </c>
      <c r="T88" s="99">
        <v>0</v>
      </c>
      <c r="U88" s="99">
        <v>7.1828008480568952</v>
      </c>
      <c r="V88" s="99">
        <v>7.1637209668347746</v>
      </c>
      <c r="W88" s="99">
        <v>7.2874314276979133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6.7756336716606995</v>
      </c>
      <c r="F89" s="99">
        <v>6.6304898042446272</v>
      </c>
      <c r="G89" s="99">
        <v>6.6933682607511189</v>
      </c>
      <c r="H89" s="99">
        <v>6.7207046573130622</v>
      </c>
      <c r="I89" s="99">
        <v>6.6220911551395574</v>
      </c>
      <c r="J89" s="99">
        <v>6.8020939200292601</v>
      </c>
      <c r="K89" s="99">
        <v>6.6898432740324827</v>
      </c>
      <c r="L89" s="99">
        <v>6.7230128475731865</v>
      </c>
      <c r="M89" s="99">
        <v>7.1911065582012803</v>
      </c>
      <c r="N89" s="99">
        <v>7.356288831154977</v>
      </c>
      <c r="O89" s="99">
        <v>7.7850878041358325</v>
      </c>
      <c r="P89" s="99">
        <v>7.8232602564969635</v>
      </c>
      <c r="Q89" s="99">
        <v>0</v>
      </c>
      <c r="R89" s="99">
        <v>0</v>
      </c>
      <c r="S89" s="99">
        <v>0</v>
      </c>
      <c r="T89" s="99">
        <v>0</v>
      </c>
      <c r="U89" s="99">
        <v>7.1830535556873762</v>
      </c>
      <c r="V89" s="99">
        <v>7.164886550545309</v>
      </c>
      <c r="W89" s="99">
        <v>7.2907663614192737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0.39978243569454819</v>
      </c>
      <c r="F90" s="102">
        <v>0.51868243841980499</v>
      </c>
      <c r="G90" s="102">
        <v>0.52307171414724707</v>
      </c>
      <c r="H90" s="102">
        <v>0.70090640581474972</v>
      </c>
      <c r="I90" s="102">
        <v>0.59049881320064246</v>
      </c>
      <c r="J90" s="102">
        <v>0.57907741653950517</v>
      </c>
      <c r="K90" s="102">
        <v>0.54687698890928516</v>
      </c>
      <c r="L90" s="102">
        <v>0.52927147797372609</v>
      </c>
      <c r="M90" s="102">
        <v>0.81731328380884138</v>
      </c>
      <c r="N90" s="102">
        <v>0.60976843378427126</v>
      </c>
      <c r="O90" s="102">
        <v>0.47014715367579513</v>
      </c>
      <c r="P90" s="102">
        <v>0.80030075623541641</v>
      </c>
      <c r="Q90" s="102">
        <v>0</v>
      </c>
      <c r="R90" s="102">
        <v>0</v>
      </c>
      <c r="S90" s="102">
        <v>0</v>
      </c>
      <c r="T90" s="102">
        <v>0</v>
      </c>
      <c r="U90" s="102">
        <v>0.6791391292016965</v>
      </c>
      <c r="V90" s="102">
        <v>0.56155843872648692</v>
      </c>
      <c r="W90" s="102">
        <v>0.47892291933636438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6.3758512359661523</v>
      </c>
      <c r="F91" s="105">
        <v>6.1118073658248218</v>
      </c>
      <c r="G91" s="105">
        <v>6.1702965466038711</v>
      </c>
      <c r="H91" s="105">
        <v>6.0197982514983126</v>
      </c>
      <c r="I91" s="105">
        <v>6.0315923419389144</v>
      </c>
      <c r="J91" s="105">
        <v>6.2230165034897551</v>
      </c>
      <c r="K91" s="105">
        <v>6.1429662851231974</v>
      </c>
      <c r="L91" s="105">
        <v>6.1937413695994596</v>
      </c>
      <c r="M91" s="105">
        <v>6.3737932743924377</v>
      </c>
      <c r="N91" s="105">
        <v>6.7465203973707064</v>
      </c>
      <c r="O91" s="105">
        <v>7.3149406504600378</v>
      </c>
      <c r="P91" s="105">
        <v>7.0229595002615479</v>
      </c>
      <c r="Q91" s="105">
        <v>0</v>
      </c>
      <c r="R91" s="105">
        <v>0</v>
      </c>
      <c r="S91" s="105">
        <v>0</v>
      </c>
      <c r="T91" s="105">
        <v>0</v>
      </c>
      <c r="U91" s="105">
        <v>6.5039144264856787</v>
      </c>
      <c r="V91" s="105">
        <v>6.6033281118188221</v>
      </c>
      <c r="W91" s="105">
        <v>6.8118434420829095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7.2761874252262082</v>
      </c>
      <c r="D92" s="102">
        <v>7.2131340821230792</v>
      </c>
      <c r="E92" s="102">
        <v>6.7847699719615413</v>
      </c>
      <c r="F92" s="102">
        <v>6.8071861705775669</v>
      </c>
      <c r="G92" s="102">
        <v>6.9969445084099391</v>
      </c>
      <c r="H92" s="102">
        <v>6.731479857417531</v>
      </c>
      <c r="I92" s="102">
        <v>6.7446105292968133</v>
      </c>
      <c r="J92" s="102">
        <v>6.7781206073728422</v>
      </c>
      <c r="K92" s="102">
        <v>6.6333174531884103</v>
      </c>
      <c r="L92" s="102">
        <v>6.7916372519031132</v>
      </c>
      <c r="M92" s="102">
        <v>6.6770984760916967</v>
      </c>
      <c r="N92" s="102">
        <v>6.5961333406436342</v>
      </c>
      <c r="O92" s="102">
        <v>6.8133444940388257</v>
      </c>
      <c r="P92" s="102">
        <v>6.8161460770738591</v>
      </c>
      <c r="Q92" s="102">
        <v>0</v>
      </c>
      <c r="R92" s="102">
        <v>0</v>
      </c>
      <c r="S92" s="102">
        <v>0</v>
      </c>
      <c r="T92" s="102">
        <v>0</v>
      </c>
      <c r="U92" s="102">
        <v>6.9324937392997859</v>
      </c>
      <c r="V92" s="102">
        <v>6.988973494371697</v>
      </c>
      <c r="W92" s="102">
        <v>7.5343068629436463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7.2125697854938933</v>
      </c>
      <c r="E93" s="105">
        <v>6.7854069967561381</v>
      </c>
      <c r="F93" s="105">
        <v>6.8084545601579425</v>
      </c>
      <c r="G93" s="105">
        <v>6.998394522513939</v>
      </c>
      <c r="H93" s="105">
        <v>6.7321549616084582</v>
      </c>
      <c r="I93" s="105">
        <v>6.7502971416708561</v>
      </c>
      <c r="J93" s="105">
        <v>6.7890189013431259</v>
      </c>
      <c r="K93" s="105">
        <v>6.6435619254370302</v>
      </c>
      <c r="L93" s="105">
        <v>6.7993557871497501</v>
      </c>
      <c r="M93" s="105">
        <v>6.6795981880159916</v>
      </c>
      <c r="N93" s="105">
        <v>6.5967252520416348</v>
      </c>
      <c r="O93" s="105">
        <v>6.8136696606578111</v>
      </c>
      <c r="P93" s="105">
        <v>6.8167593505697202</v>
      </c>
      <c r="Q93" s="105">
        <v>0</v>
      </c>
      <c r="R93" s="105">
        <v>0</v>
      </c>
      <c r="S93" s="105">
        <v>0</v>
      </c>
      <c r="T93" s="105">
        <v>0</v>
      </c>
      <c r="U93" s="105">
        <v>6.9268513061650898</v>
      </c>
      <c r="V93" s="105">
        <v>6.9835753588610014</v>
      </c>
      <c r="W93" s="105">
        <v>7.5348306783629049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0.66013286267711302</v>
      </c>
      <c r="E94" s="99">
        <v>0.40061163535882705</v>
      </c>
      <c r="F94" s="99">
        <v>0.53440197332936734</v>
      </c>
      <c r="G94" s="99">
        <v>0.54977876222716549</v>
      </c>
      <c r="H94" s="99">
        <v>0.70186289774160382</v>
      </c>
      <c r="I94" s="99">
        <v>0.60313867013483979</v>
      </c>
      <c r="J94" s="99">
        <v>0.57787901520463569</v>
      </c>
      <c r="K94" s="99">
        <v>0.54167456746034692</v>
      </c>
      <c r="L94" s="99">
        <v>0.53748107726126459</v>
      </c>
      <c r="M94" s="99">
        <v>0.74849475793043618</v>
      </c>
      <c r="N94" s="99">
        <v>0.52904022602422129</v>
      </c>
      <c r="O94" s="99">
        <v>0.38470917345028927</v>
      </c>
      <c r="P94" s="99">
        <v>0.67109605137575501</v>
      </c>
      <c r="Q94" s="99">
        <v>0</v>
      </c>
      <c r="R94" s="99">
        <v>0</v>
      </c>
      <c r="S94" s="99">
        <v>0</v>
      </c>
      <c r="T94" s="99">
        <v>0</v>
      </c>
      <c r="U94" s="99">
        <v>0.64728778573942669</v>
      </c>
      <c r="V94" s="99">
        <v>0.54141902088896954</v>
      </c>
      <c r="W94" s="99">
        <v>0.50205176152350228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6.5524369228167822</v>
      </c>
      <c r="E95" s="99">
        <v>6.3847953613973107</v>
      </c>
      <c r="F95" s="99">
        <v>6.2740525868285744</v>
      </c>
      <c r="G95" s="99">
        <v>6.4486157602867751</v>
      </c>
      <c r="H95" s="99">
        <v>6.0302920638668525</v>
      </c>
      <c r="I95" s="99">
        <v>6.1471584715360157</v>
      </c>
      <c r="J95" s="99">
        <v>6.2111398861384881</v>
      </c>
      <c r="K95" s="99">
        <v>6.1018873579766835</v>
      </c>
      <c r="L95" s="99">
        <v>6.2618747098884855</v>
      </c>
      <c r="M95" s="99">
        <v>5.931103430085555</v>
      </c>
      <c r="N95" s="99">
        <v>6.067685026017414</v>
      </c>
      <c r="O95" s="99">
        <v>6.4289604872075241</v>
      </c>
      <c r="P95" s="99">
        <v>6.1456632991939655</v>
      </c>
      <c r="Q95" s="99">
        <v>0</v>
      </c>
      <c r="R95" s="99">
        <v>0</v>
      </c>
      <c r="S95" s="99">
        <v>0</v>
      </c>
      <c r="T95" s="99">
        <v>0</v>
      </c>
      <c r="U95" s="99">
        <v>6.279563520425663</v>
      </c>
      <c r="V95" s="99">
        <v>6.4421563379720315</v>
      </c>
      <c r="W95" s="99">
        <v>7.0327789168394022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7.8808528013171246</v>
      </c>
      <c r="D96" s="102">
        <v>7.2008398872440722</v>
      </c>
      <c r="E96" s="102">
        <v>6.6042496719559249</v>
      </c>
      <c r="F96" s="102">
        <v>6.631917756518213</v>
      </c>
      <c r="G96" s="102">
        <v>6.6785774111629301</v>
      </c>
      <c r="H96" s="102">
        <v>7.0582282694792529</v>
      </c>
      <c r="I96" s="102">
        <v>6.8514823982815356</v>
      </c>
      <c r="J96" s="102">
        <v>6.7705343985714936</v>
      </c>
      <c r="K96" s="102">
        <v>6.5409934901438564</v>
      </c>
      <c r="L96" s="102">
        <v>6.7916943122484845</v>
      </c>
      <c r="M96" s="102">
        <v>6.8610538929956943</v>
      </c>
      <c r="N96" s="102">
        <v>6.655939248858262</v>
      </c>
      <c r="O96" s="102">
        <v>6.4890143912519829</v>
      </c>
      <c r="P96" s="102">
        <v>6.7942914430419341</v>
      </c>
      <c r="Q96" s="102">
        <v>0</v>
      </c>
      <c r="R96" s="102">
        <v>0</v>
      </c>
      <c r="S96" s="102">
        <v>0</v>
      </c>
      <c r="T96" s="102">
        <v>0</v>
      </c>
      <c r="U96" s="102">
        <v>7.2278025550599914</v>
      </c>
      <c r="V96" s="102">
        <v>7.2347302600453656</v>
      </c>
      <c r="W96" s="102">
        <v>7.3595799574387923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7.8797241998091545</v>
      </c>
      <c r="D97" s="105">
        <v>7.199365058541896</v>
      </c>
      <c r="E97" s="105">
        <v>6.605762532273256</v>
      </c>
      <c r="F97" s="105">
        <v>6.6345999055663283</v>
      </c>
      <c r="G97" s="105">
        <v>6.6804161014630434</v>
      </c>
      <c r="H97" s="105">
        <v>7.0602256009116102</v>
      </c>
      <c r="I97" s="105">
        <v>6.8589084561856879</v>
      </c>
      <c r="J97" s="105">
        <v>6.7857525067285493</v>
      </c>
      <c r="K97" s="105">
        <v>6.5572025619265784</v>
      </c>
      <c r="L97" s="105">
        <v>6.8048646879327457</v>
      </c>
      <c r="M97" s="105">
        <v>6.8632504542242403</v>
      </c>
      <c r="N97" s="105">
        <v>6.6536237234770894</v>
      </c>
      <c r="O97" s="105">
        <v>6.4875109631066845</v>
      </c>
      <c r="P97" s="105">
        <v>6.8094592778298493</v>
      </c>
      <c r="Q97" s="105">
        <v>0</v>
      </c>
      <c r="R97" s="105">
        <v>0</v>
      </c>
      <c r="S97" s="105">
        <v>0</v>
      </c>
      <c r="T97" s="105">
        <v>0</v>
      </c>
      <c r="U97" s="105">
        <v>7.2257876887404695</v>
      </c>
      <c r="V97" s="105">
        <v>7.2193713725511532</v>
      </c>
      <c r="W97" s="105">
        <v>7.3450312037660748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1.7093495153382912</v>
      </c>
      <c r="D98" s="99">
        <v>0.65817321531875028</v>
      </c>
      <c r="E98" s="99">
        <v>0.381488633504247</v>
      </c>
      <c r="F98" s="99">
        <v>0.51687956881306552</v>
      </c>
      <c r="G98" s="99">
        <v>0.51967695200453146</v>
      </c>
      <c r="H98" s="99">
        <v>0.7418968334162479</v>
      </c>
      <c r="I98" s="99">
        <v>0.61445567169910298</v>
      </c>
      <c r="J98" s="99">
        <v>0.57626485629333346</v>
      </c>
      <c r="K98" s="99">
        <v>0.52926508791356652</v>
      </c>
      <c r="L98" s="99">
        <v>0.5335766649594661</v>
      </c>
      <c r="M98" s="99">
        <v>0.76215893615958996</v>
      </c>
      <c r="N98" s="99">
        <v>0.53339506852034646</v>
      </c>
      <c r="O98" s="99">
        <v>0.34746970320546955</v>
      </c>
      <c r="P98" s="99">
        <v>0.67425397159612543</v>
      </c>
      <c r="Q98" s="99">
        <v>0</v>
      </c>
      <c r="R98" s="99">
        <v>0</v>
      </c>
      <c r="S98" s="99">
        <v>0</v>
      </c>
      <c r="T98" s="99">
        <v>0</v>
      </c>
      <c r="U98" s="99">
        <v>0.69346824973359977</v>
      </c>
      <c r="V98" s="99">
        <v>0.57221620231500692</v>
      </c>
      <c r="W98" s="99">
        <v>0.4727567872351664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6.1703746844708647</v>
      </c>
      <c r="D99" s="99">
        <v>6.541191843223146</v>
      </c>
      <c r="E99" s="99">
        <v>6.2242738987690096</v>
      </c>
      <c r="F99" s="99">
        <v>6.117720336753262</v>
      </c>
      <c r="G99" s="99">
        <v>6.1607391494585118</v>
      </c>
      <c r="H99" s="99">
        <v>6.3183287674953625</v>
      </c>
      <c r="I99" s="99">
        <v>6.2444527844865849</v>
      </c>
      <c r="J99" s="99">
        <v>6.209487650435217</v>
      </c>
      <c r="K99" s="99">
        <v>6.0279374740130116</v>
      </c>
      <c r="L99" s="99">
        <v>6.2712880229732795</v>
      </c>
      <c r="M99" s="99">
        <v>6.101091518064651</v>
      </c>
      <c r="N99" s="99">
        <v>6.120228654956744</v>
      </c>
      <c r="O99" s="99">
        <v>6.1400412599012153</v>
      </c>
      <c r="P99" s="99">
        <v>6.135205306233722</v>
      </c>
      <c r="Q99" s="99">
        <v>0</v>
      </c>
      <c r="R99" s="99">
        <v>0</v>
      </c>
      <c r="S99" s="99">
        <v>0</v>
      </c>
      <c r="T99" s="99">
        <v>0</v>
      </c>
      <c r="U99" s="99">
        <v>6.5323194390068702</v>
      </c>
      <c r="V99" s="99">
        <v>6.6471551702361458</v>
      </c>
      <c r="W99" s="99">
        <v>6.8722744165309075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4.4888607486591932</v>
      </c>
      <c r="D100" s="123">
        <v>4.3862964529105009</v>
      </c>
      <c r="E100" s="123">
        <v>4.4094875326258949</v>
      </c>
      <c r="F100" s="123">
        <v>4.3669061996411749</v>
      </c>
      <c r="G100" s="123">
        <v>4.3854467651570506</v>
      </c>
      <c r="H100" s="123">
        <v>4.9882289512686544</v>
      </c>
      <c r="I100" s="123">
        <v>4.8542032038334435</v>
      </c>
      <c r="J100" s="123">
        <v>4.7570355971304688</v>
      </c>
      <c r="K100" s="123">
        <v>4.5709773324022285</v>
      </c>
      <c r="L100" s="123">
        <v>4.6649227628709919</v>
      </c>
      <c r="M100" s="123">
        <v>4.2058377947419077</v>
      </c>
      <c r="N100" s="123">
        <v>4.0242783070847521</v>
      </c>
      <c r="O100" s="123">
        <v>3.5134614024846655</v>
      </c>
      <c r="P100" s="123">
        <v>3.8853821273314293</v>
      </c>
      <c r="Q100" s="123">
        <v>0</v>
      </c>
      <c r="R100" s="123">
        <v>0</v>
      </c>
      <c r="S100" s="123">
        <v>0</v>
      </c>
      <c r="T100" s="123">
        <v>0</v>
      </c>
      <c r="U100" s="123">
        <v>3.9653065439609176</v>
      </c>
      <c r="V100" s="123">
        <v>3.9449061456092709</v>
      </c>
      <c r="W100" s="123">
        <v>4.0031679250967693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4.5062798822873198</v>
      </c>
      <c r="D101" s="99">
        <v>4.3622706946893572</v>
      </c>
      <c r="E101" s="99">
        <v>4.509830398646594</v>
      </c>
      <c r="F101" s="99">
        <v>4.3185656773911107</v>
      </c>
      <c r="G101" s="99">
        <v>4.351195377472826</v>
      </c>
      <c r="H101" s="99">
        <v>5.033684642501834</v>
      </c>
      <c r="I101" s="99">
        <v>4.8186231636245722</v>
      </c>
      <c r="J101" s="99">
        <v>4.7220427599798009</v>
      </c>
      <c r="K101" s="99">
        <v>4.6031237462084764</v>
      </c>
      <c r="L101" s="99">
        <v>4.5766312439366699</v>
      </c>
      <c r="M101" s="99">
        <v>4.3438411976840516</v>
      </c>
      <c r="N101" s="99">
        <v>4.3218818713484373</v>
      </c>
      <c r="O101" s="99">
        <v>4.2341571474644191</v>
      </c>
      <c r="P101" s="99">
        <v>4.2791963321140205</v>
      </c>
      <c r="Q101" s="99">
        <v>0</v>
      </c>
      <c r="R101" s="99">
        <v>0</v>
      </c>
      <c r="S101" s="99">
        <v>0</v>
      </c>
      <c r="T101" s="99">
        <v>0</v>
      </c>
      <c r="U101" s="99">
        <v>4.003328368615553</v>
      </c>
      <c r="V101" s="99">
        <v>3.9633108895275626</v>
      </c>
      <c r="W101" s="99">
        <v>3.9844382647937766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4.2843910416356099</v>
      </c>
      <c r="D102" s="99">
        <v>4.3662853136123498</v>
      </c>
      <c r="E102" s="99">
        <v>4.3846714716844559</v>
      </c>
      <c r="F102" s="99">
        <v>4.4838168013123427</v>
      </c>
      <c r="G102" s="99">
        <v>4.5547335231187942</v>
      </c>
      <c r="H102" s="99">
        <v>4.6677030759338303</v>
      </c>
      <c r="I102" s="99">
        <v>4.7644417353933832</v>
      </c>
      <c r="J102" s="99">
        <v>4.7826489912877364</v>
      </c>
      <c r="K102" s="99">
        <v>4.66327138071569</v>
      </c>
      <c r="L102" s="99">
        <v>4.5441641682776925</v>
      </c>
      <c r="M102" s="99">
        <v>4.1649223831857416</v>
      </c>
      <c r="N102" s="99">
        <v>3.9761603495923428</v>
      </c>
      <c r="O102" s="99">
        <v>3.8217089587375495</v>
      </c>
      <c r="P102" s="99">
        <v>3.7709279165308058</v>
      </c>
      <c r="Q102" s="99">
        <v>0</v>
      </c>
      <c r="R102" s="99">
        <v>0</v>
      </c>
      <c r="S102" s="99">
        <v>0</v>
      </c>
      <c r="T102" s="99">
        <v>0</v>
      </c>
      <c r="U102" s="99">
        <v>3.8326772653511849</v>
      </c>
      <c r="V102" s="99">
        <v>3.8354711748320027</v>
      </c>
      <c r="W102" s="99">
        <v>4.0734581466309479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4.54504044321307</v>
      </c>
      <c r="D103" s="110">
        <v>4.3951169995296553</v>
      </c>
      <c r="E103" s="110">
        <v>4.4158024995805816</v>
      </c>
      <c r="F103" s="110">
        <v>4.3239072685376287</v>
      </c>
      <c r="G103" s="110">
        <v>4.3333120975974726</v>
      </c>
      <c r="H103" s="110">
        <v>5.0697836018398847</v>
      </c>
      <c r="I103" s="110">
        <v>4.8789966386785286</v>
      </c>
      <c r="J103" s="110">
        <v>4.7527789728173255</v>
      </c>
      <c r="K103" s="110">
        <v>4.5395279756109312</v>
      </c>
      <c r="L103" s="110">
        <v>4.7145843693701188</v>
      </c>
      <c r="M103" s="110">
        <v>4.2152735031274355</v>
      </c>
      <c r="N103" s="110">
        <v>4.028598435929748</v>
      </c>
      <c r="O103" s="110">
        <v>3.4070838173948057</v>
      </c>
      <c r="P103" s="110">
        <v>3.9108829648280641</v>
      </c>
      <c r="Q103" s="110">
        <v>0</v>
      </c>
      <c r="R103" s="110">
        <v>0</v>
      </c>
      <c r="S103" s="110">
        <v>0</v>
      </c>
      <c r="T103" s="110">
        <v>0</v>
      </c>
      <c r="U103" s="110">
        <v>3.9893076922294672</v>
      </c>
      <c r="V103" s="110">
        <v>3.96229546804638</v>
      </c>
      <c r="W103" s="110">
        <v>3.9870164460726363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42.831823223114576</v>
      </c>
      <c r="D105" s="118">
        <f t="shared" si="35"/>
        <v>42.756619155054715</v>
      </c>
      <c r="E105" s="118">
        <f t="shared" si="35"/>
        <v>44.32004620396728</v>
      </c>
      <c r="F105" s="118">
        <f t="shared" si="35"/>
        <v>45.016111697324206</v>
      </c>
      <c r="G105" s="118">
        <f t="shared" si="35"/>
        <v>48.46549328192571</v>
      </c>
      <c r="H105" s="118">
        <f t="shared" si="35"/>
        <v>46.133734836827635</v>
      </c>
      <c r="I105" s="118">
        <f t="shared" si="35"/>
        <v>45.417497851787495</v>
      </c>
      <c r="J105" s="118">
        <f t="shared" si="35"/>
        <v>44.554212263649852</v>
      </c>
      <c r="K105" s="118">
        <f t="shared" si="35"/>
        <v>45.175628319444556</v>
      </c>
      <c r="L105" s="118">
        <f t="shared" si="35"/>
        <v>45.125965021689964</v>
      </c>
      <c r="M105" s="118">
        <f t="shared" si="35"/>
        <v>42.290930367011029</v>
      </c>
      <c r="N105" s="118">
        <f t="shared" si="35"/>
        <v>41.180162265883823</v>
      </c>
      <c r="O105" s="118">
        <f t="shared" si="35"/>
        <v>36.875033642327416</v>
      </c>
      <c r="P105" s="118">
        <f t="shared" si="35"/>
        <v>36.137489074785719</v>
      </c>
      <c r="Q105" s="118">
        <f t="shared" si="35"/>
        <v>34.464401983230935</v>
      </c>
      <c r="R105" s="118">
        <f t="shared" ref="R105:V105" si="36">R106+R109+R111+R120</f>
        <v>33.34259398654136</v>
      </c>
      <c r="S105" s="118">
        <f t="shared" si="36"/>
        <v>33.243885609080834</v>
      </c>
      <c r="T105" s="118">
        <f t="shared" si="36"/>
        <v>33.920592437669605</v>
      </c>
      <c r="U105" s="118">
        <f t="shared" si="36"/>
        <v>33.21358852164844</v>
      </c>
      <c r="V105" s="118">
        <f t="shared" si="36"/>
        <v>32.581898430264637</v>
      </c>
      <c r="W105" s="118">
        <f t="shared" ref="W105" si="37">W106+W109+W111+W120</f>
        <v>33.024896629959485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28.13188447975768</v>
      </c>
      <c r="D106" s="123">
        <f t="shared" si="38"/>
        <v>29.335062864888595</v>
      </c>
      <c r="E106" s="123">
        <f t="shared" si="38"/>
        <v>30.75881262253813</v>
      </c>
      <c r="F106" s="123">
        <f t="shared" si="38"/>
        <v>32.202982764285174</v>
      </c>
      <c r="G106" s="123">
        <f t="shared" si="38"/>
        <v>32.808916435188927</v>
      </c>
      <c r="H106" s="123">
        <f t="shared" si="38"/>
        <v>32.966408404953</v>
      </c>
      <c r="I106" s="123">
        <f t="shared" si="38"/>
        <v>32.335009807869739</v>
      </c>
      <c r="J106" s="123">
        <f t="shared" si="38"/>
        <v>31.781529132674116</v>
      </c>
      <c r="K106" s="123">
        <f t="shared" si="38"/>
        <v>31.779402379403127</v>
      </c>
      <c r="L106" s="123">
        <f t="shared" si="38"/>
        <v>32.141307532630698</v>
      </c>
      <c r="M106" s="123">
        <f t="shared" si="38"/>
        <v>30.000016773865717</v>
      </c>
      <c r="N106" s="123">
        <f t="shared" si="38"/>
        <v>28.699606453878189</v>
      </c>
      <c r="O106" s="123">
        <f t="shared" si="38"/>
        <v>26.798214459739864</v>
      </c>
      <c r="P106" s="123">
        <f t="shared" si="38"/>
        <v>25.383441927767635</v>
      </c>
      <c r="Q106" s="123">
        <f t="shared" si="38"/>
        <v>24.257049576684366</v>
      </c>
      <c r="R106" s="123">
        <f t="shared" ref="R106:V106" si="39">SUM(R107:R108)</f>
        <v>22.580636737031689</v>
      </c>
      <c r="S106" s="123">
        <f t="shared" si="39"/>
        <v>22.225986868412281</v>
      </c>
      <c r="T106" s="123">
        <f t="shared" si="39"/>
        <v>22.741802452969143</v>
      </c>
      <c r="U106" s="123">
        <f t="shared" si="39"/>
        <v>22.030778108500382</v>
      </c>
      <c r="V106" s="123">
        <f t="shared" si="39"/>
        <v>21.363641643726606</v>
      </c>
      <c r="W106" s="123">
        <f t="shared" ref="W106" si="40">SUM(W107:W108)</f>
        <v>20.627526984385703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28.008756258872321</v>
      </c>
      <c r="D107" s="99">
        <v>29.210881161963151</v>
      </c>
      <c r="E107" s="99">
        <v>30.63702318389501</v>
      </c>
      <c r="F107" s="99">
        <v>32.075769166682839</v>
      </c>
      <c r="G107" s="99">
        <v>32.683708992010963</v>
      </c>
      <c r="H107" s="99">
        <v>32.845712551334842</v>
      </c>
      <c r="I107" s="99">
        <v>32.217614348701552</v>
      </c>
      <c r="J107" s="99">
        <v>31.66897584156359</v>
      </c>
      <c r="K107" s="99">
        <v>31.671023376296571</v>
      </c>
      <c r="L107" s="99">
        <v>32.032772860579243</v>
      </c>
      <c r="M107" s="99">
        <v>29.897501507634342</v>
      </c>
      <c r="N107" s="99">
        <v>28.602708310196654</v>
      </c>
      <c r="O107" s="99">
        <v>26.706495010625101</v>
      </c>
      <c r="P107" s="99">
        <v>25.295529550996051</v>
      </c>
      <c r="Q107" s="99">
        <v>24.176240334274876</v>
      </c>
      <c r="R107" s="99">
        <v>22.505251899017509</v>
      </c>
      <c r="S107" s="99">
        <v>22.153018522403233</v>
      </c>
      <c r="T107" s="99">
        <v>22.666668496891035</v>
      </c>
      <c r="U107" s="99">
        <v>21.958854396875825</v>
      </c>
      <c r="V107" s="99">
        <v>21.293786442530156</v>
      </c>
      <c r="W107" s="99">
        <v>20.559813920983093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0.12312822088536073</v>
      </c>
      <c r="D108" s="99">
        <v>0.12418170292544299</v>
      </c>
      <c r="E108" s="99">
        <v>0.12178943864312035</v>
      </c>
      <c r="F108" s="99">
        <v>0.12721359760233752</v>
      </c>
      <c r="G108" s="99">
        <v>0.12520744317796148</v>
      </c>
      <c r="H108" s="99">
        <v>0.12069585361816207</v>
      </c>
      <c r="I108" s="99">
        <v>0.11739545916818359</v>
      </c>
      <c r="J108" s="99">
        <v>0.11255329111052498</v>
      </c>
      <c r="K108" s="99">
        <v>0.10837900310655516</v>
      </c>
      <c r="L108" s="99">
        <v>0.10853467205145637</v>
      </c>
      <c r="M108" s="99">
        <v>0.10251526623137548</v>
      </c>
      <c r="N108" s="99">
        <v>9.6898143681533863E-2</v>
      </c>
      <c r="O108" s="99">
        <v>9.1719449114761695E-2</v>
      </c>
      <c r="P108" s="99">
        <v>8.791237677158302E-2</v>
      </c>
      <c r="Q108" s="99">
        <v>8.0809242409491375E-2</v>
      </c>
      <c r="R108" s="99">
        <v>7.5384838014180375E-2</v>
      </c>
      <c r="S108" s="99">
        <v>7.2968346009050084E-2</v>
      </c>
      <c r="T108" s="99">
        <v>7.5133956078108785E-2</v>
      </c>
      <c r="U108" s="99">
        <v>7.1923711624557865E-2</v>
      </c>
      <c r="V108" s="99">
        <v>6.9855201196448863E-2</v>
      </c>
      <c r="W108" s="99">
        <v>6.7713063402612073E-2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2.532202199807065</v>
      </c>
      <c r="D109" s="123">
        <f t="shared" si="41"/>
        <v>1.8352099653648239</v>
      </c>
      <c r="E109" s="123">
        <f t="shared" si="41"/>
        <v>2.5485859517873481</v>
      </c>
      <c r="F109" s="123">
        <f t="shared" si="41"/>
        <v>1.8142462100882699</v>
      </c>
      <c r="G109" s="123">
        <f t="shared" si="41"/>
        <v>4.595891590457974</v>
      </c>
      <c r="H109" s="123">
        <f t="shared" si="41"/>
        <v>1.1850819424972383</v>
      </c>
      <c r="I109" s="123">
        <f t="shared" si="41"/>
        <v>1.4837554858564745</v>
      </c>
      <c r="J109" s="123">
        <f t="shared" si="41"/>
        <v>1.1016578644545243</v>
      </c>
      <c r="K109" s="123">
        <f t="shared" si="41"/>
        <v>2.0239790010807721</v>
      </c>
      <c r="L109" s="123">
        <f t="shared" si="41"/>
        <v>2.1607724905375014</v>
      </c>
      <c r="M109" s="123">
        <f t="shared" si="41"/>
        <v>1.3326702876138763</v>
      </c>
      <c r="N109" s="123">
        <f t="shared" si="41"/>
        <v>1.8762310445648815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1.0933433860632273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2.532202199807065</v>
      </c>
      <c r="D110" s="99">
        <f>RES_hhdet_in_tesh!D110/RES_summary!D$21</f>
        <v>1.8352099653648239</v>
      </c>
      <c r="E110" s="99">
        <f>RES_hhdet_in_tesh!E110/RES_summary!E$21</f>
        <v>2.5485859517873481</v>
      </c>
      <c r="F110" s="99">
        <f>RES_hhdet_in_tesh!F110/RES_summary!F$21</f>
        <v>1.8142462100882699</v>
      </c>
      <c r="G110" s="99">
        <f>RES_hhdet_in_tesh!G110/RES_summary!G$21</f>
        <v>4.595891590457974</v>
      </c>
      <c r="H110" s="99">
        <f>RES_hhdet_in_tesh!H110/RES_summary!H$21</f>
        <v>1.1850819424972383</v>
      </c>
      <c r="I110" s="99">
        <f>RES_hhdet_in_tesh!I110/RES_summary!I$21</f>
        <v>1.4837554858564745</v>
      </c>
      <c r="J110" s="99">
        <f>RES_hhdet_in_tesh!J110/RES_summary!J$21</f>
        <v>1.1016578644545243</v>
      </c>
      <c r="K110" s="99">
        <f>RES_hhdet_in_tesh!K110/RES_summary!K$21</f>
        <v>2.0239790010807721</v>
      </c>
      <c r="L110" s="99">
        <f>RES_hhdet_in_tesh!L110/RES_summary!L$21</f>
        <v>2.1607724905375014</v>
      </c>
      <c r="M110" s="99">
        <f>RES_hhdet_in_tesh!M110/RES_summary!M$21</f>
        <v>1.3326702876138763</v>
      </c>
      <c r="N110" s="99">
        <f>RES_hhdet_in_tesh!N110/RES_summary!N$21</f>
        <v>1.8762310445648815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1.0933433860632273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7.7095792341959175</v>
      </c>
      <c r="D111" s="123">
        <v>7.2008398872440722</v>
      </c>
      <c r="E111" s="123">
        <v>6.6046278870352566</v>
      </c>
      <c r="F111" s="123">
        <v>6.6349980712194485</v>
      </c>
      <c r="G111" s="123">
        <v>6.6830888735770682</v>
      </c>
      <c r="H111" s="123">
        <v>6.9699009626669417</v>
      </c>
      <c r="I111" s="123">
        <v>6.7426469000397793</v>
      </c>
      <c r="J111" s="123">
        <v>6.9122722900098026</v>
      </c>
      <c r="K111" s="123">
        <v>6.8017831120735384</v>
      </c>
      <c r="L111" s="123">
        <v>6.1579921151780459</v>
      </c>
      <c r="M111" s="123">
        <v>6.7567019260244603</v>
      </c>
      <c r="N111" s="123">
        <v>6.5900276277848429</v>
      </c>
      <c r="O111" s="123">
        <v>6.5868103369241977</v>
      </c>
      <c r="P111" s="123">
        <v>6.8664900235728901</v>
      </c>
      <c r="Q111" s="123">
        <v>6.3989494839670025</v>
      </c>
      <c r="R111" s="123">
        <v>6.9315338893064213</v>
      </c>
      <c r="S111" s="123">
        <v>7.0904393788201343</v>
      </c>
      <c r="T111" s="123">
        <v>6.966745578911393</v>
      </c>
      <c r="U111" s="123">
        <v>7.232660327638162</v>
      </c>
      <c r="V111" s="123">
        <v>7.277098700694042</v>
      </c>
      <c r="W111" s="123">
        <v>7.3026028633448696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7.3670320999535095</v>
      </c>
      <c r="D112" s="99">
        <v>0</v>
      </c>
      <c r="E112" s="99">
        <v>0</v>
      </c>
      <c r="F112" s="99">
        <v>6.641556866275045</v>
      </c>
      <c r="G112" s="99">
        <v>6.6992960329335078</v>
      </c>
      <c r="H112" s="99">
        <v>6.7480840299199851</v>
      </c>
      <c r="I112" s="99">
        <v>6.6676145485772231</v>
      </c>
      <c r="J112" s="99">
        <v>6.9686690697242035</v>
      </c>
      <c r="K112" s="99">
        <v>7.0544681981118584</v>
      </c>
      <c r="L112" s="99">
        <v>6.1579921151780459</v>
      </c>
      <c r="M112" s="99">
        <v>6.6693758600103425</v>
      </c>
      <c r="N112" s="99">
        <v>6.5526946336544851</v>
      </c>
      <c r="O112" s="99">
        <v>6.6525087767541091</v>
      </c>
      <c r="P112" s="99">
        <v>6.8604207834844555</v>
      </c>
      <c r="Q112" s="99">
        <v>6.389214502333763</v>
      </c>
      <c r="R112" s="99">
        <v>7.4176689376570977</v>
      </c>
      <c r="S112" s="99">
        <v>7.1218320506420891</v>
      </c>
      <c r="T112" s="99">
        <v>6.8080084105638505</v>
      </c>
      <c r="U112" s="99">
        <v>7.2492485116921923</v>
      </c>
      <c r="V112" s="99">
        <v>7.3245867705074517</v>
      </c>
      <c r="W112" s="99">
        <v>7.20319742882974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7.0648885757667959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0.68689097901360863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6.377997596753187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7.8808528013171246</v>
      </c>
      <c r="D116" s="102">
        <v>7.2008398872440722</v>
      </c>
      <c r="E116" s="102">
        <v>6.6042496719559232</v>
      </c>
      <c r="F116" s="102">
        <v>6.6319177565182121</v>
      </c>
      <c r="G116" s="102">
        <v>6.6785774111629292</v>
      </c>
      <c r="H116" s="102">
        <v>7.058228269479252</v>
      </c>
      <c r="I116" s="102">
        <v>6.8514823982815347</v>
      </c>
      <c r="J116" s="102">
        <v>6.7705343985714936</v>
      </c>
      <c r="K116" s="102">
        <v>6.5409934901438564</v>
      </c>
      <c r="L116" s="102">
        <v>0</v>
      </c>
      <c r="M116" s="102">
        <v>6.8610538929956952</v>
      </c>
      <c r="N116" s="102">
        <v>6.6559392488582612</v>
      </c>
      <c r="O116" s="102">
        <v>6.489014391251982</v>
      </c>
      <c r="P116" s="102">
        <v>6.7942914430419341</v>
      </c>
      <c r="Q116" s="102">
        <v>6.3989658597147301</v>
      </c>
      <c r="R116" s="102">
        <v>6.6642425343880944</v>
      </c>
      <c r="S116" s="102">
        <v>0</v>
      </c>
      <c r="T116" s="102">
        <v>7.1254827472589355</v>
      </c>
      <c r="U116" s="102">
        <v>7.2278025550599914</v>
      </c>
      <c r="V116" s="102">
        <v>7.2347302600453673</v>
      </c>
      <c r="W116" s="102">
        <v>7.3595799574387932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6.6057625322732578</v>
      </c>
      <c r="F117" s="105">
        <v>6.6345999055663283</v>
      </c>
      <c r="G117" s="105">
        <v>6.6804161014630443</v>
      </c>
      <c r="H117" s="105">
        <v>7.0602256009116102</v>
      </c>
      <c r="I117" s="105">
        <v>6.8589084561856914</v>
      </c>
      <c r="J117" s="105">
        <v>6.7857525067285493</v>
      </c>
      <c r="K117" s="105">
        <v>6.5572025619265792</v>
      </c>
      <c r="L117" s="105">
        <v>0</v>
      </c>
      <c r="M117" s="105">
        <v>6.8632504542242421</v>
      </c>
      <c r="N117" s="105">
        <v>6.6536237234770912</v>
      </c>
      <c r="O117" s="105">
        <v>6.4875109631066836</v>
      </c>
      <c r="P117" s="105">
        <v>6.8094592778298475</v>
      </c>
      <c r="Q117" s="105">
        <v>6.4281380531189942</v>
      </c>
      <c r="R117" s="105">
        <v>6.7126901958740746</v>
      </c>
      <c r="S117" s="105">
        <v>7.0276540351762273</v>
      </c>
      <c r="T117" s="105">
        <v>0</v>
      </c>
      <c r="U117" s="105">
        <v>7.2257876887404713</v>
      </c>
      <c r="V117" s="105">
        <v>7.2193713725511532</v>
      </c>
      <c r="W117" s="105">
        <v>7.345031203766073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0.38148863350424711</v>
      </c>
      <c r="F118" s="99">
        <v>0.51687956881306552</v>
      </c>
      <c r="G118" s="99">
        <v>0.51967695200453146</v>
      </c>
      <c r="H118" s="99">
        <v>0.74189683341624801</v>
      </c>
      <c r="I118" s="99">
        <v>0.61445567169910309</v>
      </c>
      <c r="J118" s="99">
        <v>0.57626485629333324</v>
      </c>
      <c r="K118" s="99">
        <v>0.52926508791356663</v>
      </c>
      <c r="L118" s="99">
        <v>0</v>
      </c>
      <c r="M118" s="99">
        <v>0.76215893615958996</v>
      </c>
      <c r="N118" s="99">
        <v>0.53339506852034646</v>
      </c>
      <c r="O118" s="99">
        <v>0.34746970320546955</v>
      </c>
      <c r="P118" s="99">
        <v>0.67425397159612543</v>
      </c>
      <c r="Q118" s="99">
        <v>0.18621380586323644</v>
      </c>
      <c r="R118" s="99">
        <v>0.272210602052055</v>
      </c>
      <c r="S118" s="99">
        <v>0.47813608542145181</v>
      </c>
      <c r="T118" s="99">
        <v>0</v>
      </c>
      <c r="U118" s="99">
        <v>0.69346824973359988</v>
      </c>
      <c r="V118" s="99">
        <v>0.57221620231500692</v>
      </c>
      <c r="W118" s="99">
        <v>0.47275678723516651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6.2242738987690105</v>
      </c>
      <c r="F119" s="99">
        <v>6.117720336753262</v>
      </c>
      <c r="G119" s="99">
        <v>6.1607391494585126</v>
      </c>
      <c r="H119" s="99">
        <v>6.3183287674953634</v>
      </c>
      <c r="I119" s="99">
        <v>6.2444527844865876</v>
      </c>
      <c r="J119" s="99">
        <v>6.209487650435217</v>
      </c>
      <c r="K119" s="99">
        <v>6.0279374740130125</v>
      </c>
      <c r="L119" s="99">
        <v>0</v>
      </c>
      <c r="M119" s="99">
        <v>6.101091518064651</v>
      </c>
      <c r="N119" s="99">
        <v>6.120228654956744</v>
      </c>
      <c r="O119" s="99">
        <v>6.1400412599012144</v>
      </c>
      <c r="P119" s="99">
        <v>6.135205306233722</v>
      </c>
      <c r="Q119" s="99">
        <v>6.2419242472557572</v>
      </c>
      <c r="R119" s="99">
        <v>6.4404795938220198</v>
      </c>
      <c r="S119" s="99">
        <v>6.549517949754776</v>
      </c>
      <c r="T119" s="99">
        <v>0</v>
      </c>
      <c r="U119" s="99">
        <v>6.5323194390068711</v>
      </c>
      <c r="V119" s="99">
        <v>6.6471551702361458</v>
      </c>
      <c r="W119" s="99">
        <v>6.8722744165309066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4.4581573093539175</v>
      </c>
      <c r="D120" s="123">
        <v>4.385506437557221</v>
      </c>
      <c r="E120" s="123">
        <v>4.4080197426065508</v>
      </c>
      <c r="F120" s="123">
        <v>4.3638846517313077</v>
      </c>
      <c r="G120" s="123">
        <v>4.3775963827017366</v>
      </c>
      <c r="H120" s="123">
        <v>5.0123435267104499</v>
      </c>
      <c r="I120" s="123">
        <v>4.8560856580214997</v>
      </c>
      <c r="J120" s="123">
        <v>4.7587529765114081</v>
      </c>
      <c r="K120" s="123">
        <v>4.5704638268871198</v>
      </c>
      <c r="L120" s="123">
        <v>4.6658928833437123</v>
      </c>
      <c r="M120" s="123">
        <v>4.201541379506974</v>
      </c>
      <c r="N120" s="123">
        <v>4.01429713965591</v>
      </c>
      <c r="O120" s="123">
        <v>3.4900088456633545</v>
      </c>
      <c r="P120" s="123">
        <v>3.8875571234451889</v>
      </c>
      <c r="Q120" s="123">
        <v>3.8084029225795648</v>
      </c>
      <c r="R120" s="123">
        <v>3.83042336020325</v>
      </c>
      <c r="S120" s="123">
        <v>3.927459361848419</v>
      </c>
      <c r="T120" s="123">
        <v>4.2120444057890669</v>
      </c>
      <c r="U120" s="123">
        <v>3.9501500855098972</v>
      </c>
      <c r="V120" s="123">
        <v>3.9411580858439845</v>
      </c>
      <c r="W120" s="123">
        <v>4.0014233961656878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4.2843910416356108</v>
      </c>
      <c r="D121" s="99">
        <v>4.3662853136123498</v>
      </c>
      <c r="E121" s="99">
        <v>4.3846714716844559</v>
      </c>
      <c r="F121" s="99">
        <v>4.4838168013123427</v>
      </c>
      <c r="G121" s="99">
        <v>4.5547335231187942</v>
      </c>
      <c r="H121" s="99">
        <v>4.6677030759338303</v>
      </c>
      <c r="I121" s="99">
        <v>4.7644417353933832</v>
      </c>
      <c r="J121" s="99">
        <v>4.7826489912877364</v>
      </c>
      <c r="K121" s="99">
        <v>4.66327138071569</v>
      </c>
      <c r="L121" s="99">
        <v>4.5441641682776925</v>
      </c>
      <c r="M121" s="99">
        <v>4.1649223831857416</v>
      </c>
      <c r="N121" s="99">
        <v>3.9761603495923432</v>
      </c>
      <c r="O121" s="99">
        <v>3.8217089587375499</v>
      </c>
      <c r="P121" s="99">
        <v>3.7709279165308067</v>
      </c>
      <c r="Q121" s="99">
        <v>3.8041580921882141</v>
      </c>
      <c r="R121" s="99">
        <v>3.8908350365486357</v>
      </c>
      <c r="S121" s="99">
        <v>4.0242757811938112</v>
      </c>
      <c r="T121" s="99">
        <v>0</v>
      </c>
      <c r="U121" s="99">
        <v>3.8326772653511849</v>
      </c>
      <c r="V121" s="99">
        <v>3.8354711748320023</v>
      </c>
      <c r="W121" s="99">
        <v>4.0734581466309479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4.5450404432130709</v>
      </c>
      <c r="D122" s="110">
        <v>4.3951169995296553</v>
      </c>
      <c r="E122" s="110">
        <v>4.4158024995805816</v>
      </c>
      <c r="F122" s="110">
        <v>4.3239072685376279</v>
      </c>
      <c r="G122" s="110">
        <v>4.3333120975974726</v>
      </c>
      <c r="H122" s="110">
        <v>5.0697836018398865</v>
      </c>
      <c r="I122" s="110">
        <v>4.8789966386785286</v>
      </c>
      <c r="J122" s="110">
        <v>4.7527789728173255</v>
      </c>
      <c r="K122" s="110">
        <v>4.5395279756109304</v>
      </c>
      <c r="L122" s="110">
        <v>4.7145843693701188</v>
      </c>
      <c r="M122" s="110">
        <v>4.2152735031274364</v>
      </c>
      <c r="N122" s="110">
        <v>4.0285984359297471</v>
      </c>
      <c r="O122" s="110">
        <v>3.4070838173948057</v>
      </c>
      <c r="P122" s="110">
        <v>3.9108829648280659</v>
      </c>
      <c r="Q122" s="110">
        <v>3.8094641301774028</v>
      </c>
      <c r="R122" s="110">
        <v>3.8183410249341732</v>
      </c>
      <c r="S122" s="110">
        <v>3.8790511521757227</v>
      </c>
      <c r="T122" s="110">
        <v>4.2120444057890669</v>
      </c>
      <c r="U122" s="110">
        <v>3.9893076922294677</v>
      </c>
      <c r="V122" s="110">
        <v>3.9622954680463804</v>
      </c>
      <c r="W122" s="110">
        <v>3.9870164460726363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</v>
      </c>
      <c r="D129" s="99">
        <f>RES_hhdet_in_tesh!D129/RES_summary!D$21</f>
        <v>0</v>
      </c>
      <c r="E129" s="99">
        <f>RES_hhdet_in_tesh!E129/RES_summary!E$21</f>
        <v>0</v>
      </c>
      <c r="F129" s="99">
        <f>RES_hhdet_in_tesh!F129/RES_summary!F$21</f>
        <v>0</v>
      </c>
      <c r="G129" s="99">
        <f>RES_hhdet_in_tesh!G129/RES_summary!G$21</f>
        <v>0</v>
      </c>
      <c r="H129" s="99">
        <f>RES_hhdet_in_tesh!H129/RES_summary!H$21</f>
        <v>0</v>
      </c>
      <c r="I129" s="99">
        <f>RES_hhdet_in_tesh!I129/RES_summary!I$21</f>
        <v>0</v>
      </c>
      <c r="J129" s="99">
        <f>RES_hhdet_in_tesh!J129/RES_summary!J$21</f>
        <v>0</v>
      </c>
      <c r="K129" s="99">
        <f>RES_hhdet_in_tesh!K129/RES_summary!K$21</f>
        <v>0</v>
      </c>
      <c r="L129" s="99">
        <f>RES_hhdet_in_tesh!L129/RES_summary!L$21</f>
        <v>0</v>
      </c>
      <c r="M129" s="99">
        <f>RES_hhdet_in_tesh!M129/RES_summary!M$21</f>
        <v>0</v>
      </c>
      <c r="N129" s="99">
        <f>RES_hhdet_in_tesh!N129/RES_summary!N$21</f>
        <v>0</v>
      </c>
      <c r="O129" s="99">
        <f>RES_hhdet_in_tesh!O129/RES_summary!O$21</f>
        <v>0</v>
      </c>
      <c r="P129" s="99">
        <f>RES_hhdet_in_tesh!P129/RES_summary!P$21</f>
        <v>0</v>
      </c>
      <c r="Q129" s="99">
        <f>RES_hhdet_in_tesh!Q129/RES_summary!Q$21</f>
        <v>0</v>
      </c>
      <c r="R129" s="99">
        <f>RES_hhdet_in_tesh!R129/RES_summary!R$21</f>
        <v>0</v>
      </c>
      <c r="S129" s="99">
        <f>RES_hhdet_in_tesh!S129/RES_summary!S$21</f>
        <v>0</v>
      </c>
      <c r="T129" s="99">
        <f>RES_hhdet_in_tesh!T129/RES_summary!T$21</f>
        <v>0</v>
      </c>
      <c r="U129" s="99">
        <f>RES_hhdet_in_tesh!U129/RES_summary!U$21</f>
        <v>0</v>
      </c>
      <c r="V129" s="99">
        <f>RES_hhdet_in_tesh!V129/RES_summary!V$21</f>
        <v>0</v>
      </c>
      <c r="W129" s="99">
        <f>RES_hhdet_in_tesh!W129/RES_summary!W$21</f>
        <v>0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46.237360524047425</v>
      </c>
      <c r="D143" s="118">
        <f t="shared" si="49"/>
        <v>43.422954959159291</v>
      </c>
      <c r="E143" s="118">
        <f t="shared" si="49"/>
        <v>48.578354342564104</v>
      </c>
      <c r="F143" s="118">
        <f t="shared" si="49"/>
        <v>48.481718552059519</v>
      </c>
      <c r="G143" s="118">
        <f t="shared" si="49"/>
        <v>50.694965558397975</v>
      </c>
      <c r="H143" s="118">
        <f t="shared" si="49"/>
        <v>53.36997326834355</v>
      </c>
      <c r="I143" s="118">
        <f t="shared" si="49"/>
        <v>49.610540261605856</v>
      </c>
      <c r="J143" s="118">
        <f t="shared" si="49"/>
        <v>46.905397010378977</v>
      </c>
      <c r="K143" s="118">
        <f t="shared" si="49"/>
        <v>48.411951362395072</v>
      </c>
      <c r="L143" s="118">
        <f t="shared" si="49"/>
        <v>52.620931935824501</v>
      </c>
      <c r="M143" s="118">
        <f t="shared" si="49"/>
        <v>47.315834034680279</v>
      </c>
      <c r="N143" s="118">
        <f t="shared" si="49"/>
        <v>45.117091842020308</v>
      </c>
      <c r="O143" s="118">
        <f t="shared" si="49"/>
        <v>39.335192463153653</v>
      </c>
      <c r="P143" s="118">
        <f t="shared" si="49"/>
        <v>36.164228045793905</v>
      </c>
      <c r="Q143" s="118">
        <f t="shared" si="49"/>
        <v>35.555149553069363</v>
      </c>
      <c r="R143" s="118">
        <f t="shared" ref="R143:V143" si="50">R144+R146+R148+R157</f>
        <v>38.842778909878419</v>
      </c>
      <c r="S143" s="118">
        <f t="shared" si="50"/>
        <v>40.255162766512925</v>
      </c>
      <c r="T143" s="118">
        <f t="shared" si="50"/>
        <v>40.762280557613479</v>
      </c>
      <c r="U143" s="118">
        <f t="shared" si="50"/>
        <v>38.145336253704208</v>
      </c>
      <c r="V143" s="118">
        <f t="shared" si="50"/>
        <v>37.752341545289326</v>
      </c>
      <c r="W143" s="118">
        <f t="shared" ref="W143" si="51">W144+W146+W148+W157</f>
        <v>38.709279050226307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30.236514218170392</v>
      </c>
      <c r="D144" s="123">
        <f t="shared" si="52"/>
        <v>28.502847705933284</v>
      </c>
      <c r="E144" s="123">
        <f t="shared" si="52"/>
        <v>30.180872065166056</v>
      </c>
      <c r="F144" s="123">
        <f t="shared" si="52"/>
        <v>31.583545153498211</v>
      </c>
      <c r="G144" s="123">
        <f t="shared" si="52"/>
        <v>33.222331469606189</v>
      </c>
      <c r="H144" s="123">
        <f t="shared" si="52"/>
        <v>34.664657503127266</v>
      </c>
      <c r="I144" s="123">
        <f t="shared" si="52"/>
        <v>33.867216438175731</v>
      </c>
      <c r="J144" s="123">
        <f t="shared" si="52"/>
        <v>30.844868255548256</v>
      </c>
      <c r="K144" s="123">
        <f t="shared" si="52"/>
        <v>30.580329298157643</v>
      </c>
      <c r="L144" s="123">
        <f t="shared" si="52"/>
        <v>34.837674616112487</v>
      </c>
      <c r="M144" s="123">
        <f t="shared" si="52"/>
        <v>30.092509965620291</v>
      </c>
      <c r="N144" s="123">
        <f t="shared" si="52"/>
        <v>28.425144093251983</v>
      </c>
      <c r="O144" s="123">
        <f t="shared" si="52"/>
        <v>25.541158410025918</v>
      </c>
      <c r="P144" s="123">
        <f t="shared" si="52"/>
        <v>24.335475082036641</v>
      </c>
      <c r="Q144" s="123">
        <f t="shared" si="52"/>
        <v>23.905496125943309</v>
      </c>
      <c r="R144" s="123">
        <f t="shared" si="52"/>
        <v>22.819362278805006</v>
      </c>
      <c r="S144" s="123">
        <f t="shared" si="52"/>
        <v>22.736470359248823</v>
      </c>
      <c r="T144" s="123">
        <f t="shared" si="52"/>
        <v>23.087849101390329</v>
      </c>
      <c r="U144" s="123">
        <f t="shared" si="52"/>
        <v>22.463046723040545</v>
      </c>
      <c r="V144" s="123">
        <f t="shared" si="52"/>
        <v>21.698936718721249</v>
      </c>
      <c r="W144" s="123">
        <f t="shared" si="52"/>
        <v>21.469360246127469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30.236514218170392</v>
      </c>
      <c r="D145" s="99">
        <v>28.502847705933284</v>
      </c>
      <c r="E145" s="99">
        <v>30.180872065166056</v>
      </c>
      <c r="F145" s="99">
        <v>31.583545153498211</v>
      </c>
      <c r="G145" s="99">
        <v>33.222331469606189</v>
      </c>
      <c r="H145" s="99">
        <v>34.664657503127266</v>
      </c>
      <c r="I145" s="99">
        <v>33.867216438175731</v>
      </c>
      <c r="J145" s="99">
        <v>30.844868255548256</v>
      </c>
      <c r="K145" s="99">
        <v>30.580329298157643</v>
      </c>
      <c r="L145" s="99">
        <v>34.837674616112487</v>
      </c>
      <c r="M145" s="99">
        <v>30.092509965620291</v>
      </c>
      <c r="N145" s="99">
        <v>28.425144093251983</v>
      </c>
      <c r="O145" s="99">
        <v>25.541158410025918</v>
      </c>
      <c r="P145" s="99">
        <v>24.335475082036641</v>
      </c>
      <c r="Q145" s="99">
        <v>23.905496125943309</v>
      </c>
      <c r="R145" s="99">
        <v>22.819362278805006</v>
      </c>
      <c r="S145" s="99">
        <v>22.736470359248823</v>
      </c>
      <c r="T145" s="99">
        <v>23.087849101390329</v>
      </c>
      <c r="U145" s="99">
        <v>22.463046723040545</v>
      </c>
      <c r="V145" s="99">
        <v>21.698936718721249</v>
      </c>
      <c r="W145" s="99">
        <v>21.469360246127469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3.9834144772235951</v>
      </c>
      <c r="D146" s="123">
        <f t="shared" si="53"/>
        <v>3.3238518540198472</v>
      </c>
      <c r="E146" s="123">
        <f t="shared" si="53"/>
        <v>7.2381976717312471</v>
      </c>
      <c r="F146" s="123">
        <f t="shared" si="53"/>
        <v>5.7753155741327893</v>
      </c>
      <c r="G146" s="123">
        <f t="shared" si="53"/>
        <v>6.2527408832335212</v>
      </c>
      <c r="H146" s="123">
        <f t="shared" si="53"/>
        <v>6.8336605450865964</v>
      </c>
      <c r="I146" s="123">
        <f t="shared" si="53"/>
        <v>4.078083357842341</v>
      </c>
      <c r="J146" s="123">
        <f t="shared" si="53"/>
        <v>4.5233151494662645</v>
      </c>
      <c r="K146" s="123">
        <f t="shared" si="53"/>
        <v>6.6749210210714081</v>
      </c>
      <c r="L146" s="123">
        <f t="shared" si="53"/>
        <v>6.3196612079668206</v>
      </c>
      <c r="M146" s="123">
        <f t="shared" si="53"/>
        <v>6.2532876885396389</v>
      </c>
      <c r="N146" s="123">
        <f t="shared" si="53"/>
        <v>6.0483990409185999</v>
      </c>
      <c r="O146" s="123">
        <f t="shared" si="53"/>
        <v>3.6528443322645967</v>
      </c>
      <c r="P146" s="123">
        <f t="shared" si="53"/>
        <v>1.1384467591296705</v>
      </c>
      <c r="Q146" s="123">
        <f t="shared" si="53"/>
        <v>1.318122809208617</v>
      </c>
      <c r="R146" s="123">
        <f t="shared" si="53"/>
        <v>5.3901959273291666</v>
      </c>
      <c r="S146" s="123">
        <f t="shared" si="53"/>
        <v>6.5015606158828394</v>
      </c>
      <c r="T146" s="123">
        <f t="shared" si="53"/>
        <v>6.2643193003891708</v>
      </c>
      <c r="U146" s="123">
        <f t="shared" si="53"/>
        <v>4.5869571104842759</v>
      </c>
      <c r="V146" s="123">
        <f t="shared" si="53"/>
        <v>4.9594373723914424</v>
      </c>
      <c r="W146" s="123">
        <f t="shared" si="53"/>
        <v>5.8012714143620059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3.9834144772235951</v>
      </c>
      <c r="D147" s="99">
        <f>RES_hhdet_in_tesh!D147/RES_summary!D$21</f>
        <v>3.3238518540198472</v>
      </c>
      <c r="E147" s="99">
        <f>RES_hhdet_in_tesh!E147/RES_summary!E$21</f>
        <v>7.2381976717312471</v>
      </c>
      <c r="F147" s="99">
        <f>RES_hhdet_in_tesh!F147/RES_summary!F$21</f>
        <v>5.7753155741327893</v>
      </c>
      <c r="G147" s="99">
        <f>RES_hhdet_in_tesh!G147/RES_summary!G$21</f>
        <v>6.2527408832335212</v>
      </c>
      <c r="H147" s="99">
        <f>RES_hhdet_in_tesh!H147/RES_summary!H$21</f>
        <v>6.8336605450865964</v>
      </c>
      <c r="I147" s="99">
        <f>RES_hhdet_in_tesh!I147/RES_summary!I$21</f>
        <v>4.078083357842341</v>
      </c>
      <c r="J147" s="99">
        <f>RES_hhdet_in_tesh!J147/RES_summary!J$21</f>
        <v>4.5233151494662645</v>
      </c>
      <c r="K147" s="99">
        <f>RES_hhdet_in_tesh!K147/RES_summary!K$21</f>
        <v>6.6749210210714081</v>
      </c>
      <c r="L147" s="99">
        <f>RES_hhdet_in_tesh!L147/RES_summary!L$21</f>
        <v>6.3196612079668206</v>
      </c>
      <c r="M147" s="99">
        <f>RES_hhdet_in_tesh!M147/RES_summary!M$21</f>
        <v>6.2532876885396389</v>
      </c>
      <c r="N147" s="99">
        <f>RES_hhdet_in_tesh!N147/RES_summary!N$21</f>
        <v>6.0483990409185999</v>
      </c>
      <c r="O147" s="99">
        <f>RES_hhdet_in_tesh!O147/RES_summary!O$21</f>
        <v>3.6528443322645967</v>
      </c>
      <c r="P147" s="99">
        <f>RES_hhdet_in_tesh!P147/RES_summary!P$21</f>
        <v>1.1384467591296705</v>
      </c>
      <c r="Q147" s="99">
        <f>RES_hhdet_in_tesh!Q147/RES_summary!Q$21</f>
        <v>1.318122809208617</v>
      </c>
      <c r="R147" s="99">
        <f>RES_hhdet_in_tesh!R147/RES_summary!R$21</f>
        <v>5.3901959273291666</v>
      </c>
      <c r="S147" s="99">
        <f>RES_hhdet_in_tesh!S147/RES_summary!S$21</f>
        <v>6.5015606158828394</v>
      </c>
      <c r="T147" s="99">
        <f>RES_hhdet_in_tesh!T147/RES_summary!T$21</f>
        <v>6.2643193003891708</v>
      </c>
      <c r="U147" s="99">
        <f>RES_hhdet_in_tesh!U147/RES_summary!U$21</f>
        <v>4.5869571104842759</v>
      </c>
      <c r="V147" s="99">
        <f>RES_hhdet_in_tesh!V147/RES_summary!V$21</f>
        <v>4.9594373723914424</v>
      </c>
      <c r="W147" s="99">
        <f>RES_hhdet_in_tesh!W147/RES_summary!W$21</f>
        <v>5.8012714143620059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7.5288285104816035</v>
      </c>
      <c r="D148" s="123">
        <v>7.2094444137157314</v>
      </c>
      <c r="E148" s="123">
        <v>6.7521598076471081</v>
      </c>
      <c r="F148" s="123">
        <v>6.7548711018297327</v>
      </c>
      <c r="G148" s="123">
        <v>6.8335654939896635</v>
      </c>
      <c r="H148" s="123">
        <v>6.8847339866949318</v>
      </c>
      <c r="I148" s="123">
        <v>6.8103652083378208</v>
      </c>
      <c r="J148" s="123">
        <v>6.778259625893396</v>
      </c>
      <c r="K148" s="123">
        <v>6.5872139429913492</v>
      </c>
      <c r="L148" s="123">
        <v>6.794069510570365</v>
      </c>
      <c r="M148" s="123">
        <v>6.7686741215469119</v>
      </c>
      <c r="N148" s="123">
        <v>6.6277609878115911</v>
      </c>
      <c r="O148" s="123">
        <v>6.6439844169374691</v>
      </c>
      <c r="P148" s="123">
        <v>6.8107351194943941</v>
      </c>
      <c r="Q148" s="123">
        <v>6.5230634168596087</v>
      </c>
      <c r="R148" s="123">
        <v>6.7991545112156624</v>
      </c>
      <c r="S148" s="123">
        <v>7.1054068440043796</v>
      </c>
      <c r="T148" s="123">
        <v>7.1891011347729492</v>
      </c>
      <c r="U148" s="123">
        <v>7.1305034917177386</v>
      </c>
      <c r="V148" s="123">
        <v>7.1495440094332388</v>
      </c>
      <c r="W148" s="123">
        <v>7.4348393461343294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7.2761874252262064</v>
      </c>
      <c r="D149" s="99">
        <v>7.2131340821230783</v>
      </c>
      <c r="E149" s="99">
        <v>6.7847699719615404</v>
      </c>
      <c r="F149" s="99">
        <v>6.807186170577566</v>
      </c>
      <c r="G149" s="99">
        <v>6.9969445084099373</v>
      </c>
      <c r="H149" s="99">
        <v>6.7314798574175292</v>
      </c>
      <c r="I149" s="99">
        <v>6.7446105292968133</v>
      </c>
      <c r="J149" s="99">
        <v>6.7781206073728422</v>
      </c>
      <c r="K149" s="99">
        <v>6.6333174531884112</v>
      </c>
      <c r="L149" s="99">
        <v>6.7916372519031114</v>
      </c>
      <c r="M149" s="99">
        <v>6.6770984760916967</v>
      </c>
      <c r="N149" s="99">
        <v>6.5961333406436342</v>
      </c>
      <c r="O149" s="99">
        <v>6.8133444940388257</v>
      </c>
      <c r="P149" s="99">
        <v>6.8161460770738573</v>
      </c>
      <c r="Q149" s="99">
        <v>6.6510027901545481</v>
      </c>
      <c r="R149" s="99">
        <v>6.902282014409244</v>
      </c>
      <c r="S149" s="99">
        <v>7.222318370945767</v>
      </c>
      <c r="T149" s="99">
        <v>7.2660191234927316</v>
      </c>
      <c r="U149" s="99">
        <v>6.932493739299785</v>
      </c>
      <c r="V149" s="99">
        <v>6.9889734943716961</v>
      </c>
      <c r="W149" s="99">
        <v>7.5343068629436454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7.212569785493895</v>
      </c>
      <c r="E150" s="99">
        <v>6.7854069967561372</v>
      </c>
      <c r="F150" s="99">
        <v>6.8084545601579434</v>
      </c>
      <c r="G150" s="99">
        <v>6.998394522513939</v>
      </c>
      <c r="H150" s="99">
        <v>6.7321549616084564</v>
      </c>
      <c r="I150" s="99">
        <v>6.750297141670857</v>
      </c>
      <c r="J150" s="99">
        <v>6.7890189013431259</v>
      </c>
      <c r="K150" s="99">
        <v>6.6435619254370311</v>
      </c>
      <c r="L150" s="99">
        <v>6.7993557871497501</v>
      </c>
      <c r="M150" s="99">
        <v>0</v>
      </c>
      <c r="N150" s="99">
        <v>6.5967252520416366</v>
      </c>
      <c r="O150" s="99">
        <v>6.8136696606578111</v>
      </c>
      <c r="P150" s="99">
        <v>6.8167593505697193</v>
      </c>
      <c r="Q150" s="99">
        <v>6.6546594900446099</v>
      </c>
      <c r="R150" s="99">
        <v>6.9081013921618473</v>
      </c>
      <c r="S150" s="99">
        <v>7.2279265332621634</v>
      </c>
      <c r="T150" s="99">
        <v>7.2675934002557341</v>
      </c>
      <c r="U150" s="99">
        <v>6.9268513061650907</v>
      </c>
      <c r="V150" s="99">
        <v>6.9835753588610014</v>
      </c>
      <c r="W150" s="99">
        <v>7.5348306783629049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0.66013286267711291</v>
      </c>
      <c r="E151" s="102">
        <v>0.40061163535882721</v>
      </c>
      <c r="F151" s="102">
        <v>0.53440197332936723</v>
      </c>
      <c r="G151" s="102">
        <v>0.5497787622271656</v>
      </c>
      <c r="H151" s="102">
        <v>0.70186289774160393</v>
      </c>
      <c r="I151" s="102">
        <v>0.60313867013483968</v>
      </c>
      <c r="J151" s="102">
        <v>0.57787901520463569</v>
      </c>
      <c r="K151" s="102">
        <v>0.54167456746034692</v>
      </c>
      <c r="L151" s="102">
        <v>0.53748107726126471</v>
      </c>
      <c r="M151" s="102">
        <v>0</v>
      </c>
      <c r="N151" s="102">
        <v>0.5290402260242214</v>
      </c>
      <c r="O151" s="102">
        <v>0.38470917345028921</v>
      </c>
      <c r="P151" s="102">
        <v>0.67109605137575479</v>
      </c>
      <c r="Q151" s="102">
        <v>0.22691425906486212</v>
      </c>
      <c r="R151" s="102">
        <v>0.31374514333530179</v>
      </c>
      <c r="S151" s="102">
        <v>0.50426034983546664</v>
      </c>
      <c r="T151" s="102">
        <v>0.5637329009994696</v>
      </c>
      <c r="U151" s="102">
        <v>0.64728778573942669</v>
      </c>
      <c r="V151" s="102">
        <v>0.54141902088896954</v>
      </c>
      <c r="W151" s="102">
        <v>0.50205176152350228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6.5524369228167822</v>
      </c>
      <c r="E152" s="105">
        <v>6.3847953613973107</v>
      </c>
      <c r="F152" s="105">
        <v>6.2740525868285761</v>
      </c>
      <c r="G152" s="105">
        <v>6.4486157602867742</v>
      </c>
      <c r="H152" s="105">
        <v>6.0302920638668525</v>
      </c>
      <c r="I152" s="105">
        <v>6.1471584715360166</v>
      </c>
      <c r="J152" s="105">
        <v>6.2111398861384908</v>
      </c>
      <c r="K152" s="105">
        <v>6.1018873579766835</v>
      </c>
      <c r="L152" s="105">
        <v>6.2618747098884846</v>
      </c>
      <c r="M152" s="105">
        <v>0</v>
      </c>
      <c r="N152" s="105">
        <v>6.067685026017414</v>
      </c>
      <c r="O152" s="105">
        <v>6.4289604872075214</v>
      </c>
      <c r="P152" s="105">
        <v>6.1456632991939655</v>
      </c>
      <c r="Q152" s="105">
        <v>6.427745230979748</v>
      </c>
      <c r="R152" s="105">
        <v>6.5943562488265446</v>
      </c>
      <c r="S152" s="105">
        <v>6.7236661834266966</v>
      </c>
      <c r="T152" s="105">
        <v>6.7038604992562636</v>
      </c>
      <c r="U152" s="105">
        <v>6.2795635204256639</v>
      </c>
      <c r="V152" s="105">
        <v>6.4421563379720306</v>
      </c>
      <c r="W152" s="105">
        <v>7.0327789168394022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7.8808528013171246</v>
      </c>
      <c r="D153" s="102">
        <v>7.2008398872440731</v>
      </c>
      <c r="E153" s="102">
        <v>6.6042496719559232</v>
      </c>
      <c r="F153" s="102">
        <v>6.6319177565182112</v>
      </c>
      <c r="G153" s="102">
        <v>6.6785774111629284</v>
      </c>
      <c r="H153" s="102">
        <v>7.0582282694792529</v>
      </c>
      <c r="I153" s="102">
        <v>6.8514823982815356</v>
      </c>
      <c r="J153" s="102">
        <v>6.7705343985714945</v>
      </c>
      <c r="K153" s="102">
        <v>6.5409934901438556</v>
      </c>
      <c r="L153" s="102">
        <v>6.7916943122484854</v>
      </c>
      <c r="M153" s="102">
        <v>6.8610538929956943</v>
      </c>
      <c r="N153" s="102">
        <v>6.6559392488582638</v>
      </c>
      <c r="O153" s="102">
        <v>6.4890143912519829</v>
      </c>
      <c r="P153" s="102">
        <v>6.7942914430419341</v>
      </c>
      <c r="Q153" s="102">
        <v>6.3989658597147292</v>
      </c>
      <c r="R153" s="102">
        <v>6.6642425343880936</v>
      </c>
      <c r="S153" s="102">
        <v>6.9754707877156017</v>
      </c>
      <c r="T153" s="102">
        <v>7.1254827472589373</v>
      </c>
      <c r="U153" s="102">
        <v>7.2278025550599914</v>
      </c>
      <c r="V153" s="102">
        <v>7.2347302600453665</v>
      </c>
      <c r="W153" s="102">
        <v>7.3595799574387941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7.8797241998091545</v>
      </c>
      <c r="D154" s="105">
        <v>7.199365058541896</v>
      </c>
      <c r="E154" s="105">
        <v>6.6057625322732578</v>
      </c>
      <c r="F154" s="105">
        <v>6.6345999055663283</v>
      </c>
      <c r="G154" s="105">
        <v>6.6804161014630443</v>
      </c>
      <c r="H154" s="105">
        <v>7.0602256009116102</v>
      </c>
      <c r="I154" s="105">
        <v>6.8589084561856879</v>
      </c>
      <c r="J154" s="105">
        <v>6.7857525067285493</v>
      </c>
      <c r="K154" s="105">
        <v>6.5572025619265792</v>
      </c>
      <c r="L154" s="105">
        <v>6.8048646879327457</v>
      </c>
      <c r="M154" s="105">
        <v>6.8632504542242403</v>
      </c>
      <c r="N154" s="105">
        <v>6.6536237234770885</v>
      </c>
      <c r="O154" s="105">
        <v>6.4875109631066845</v>
      </c>
      <c r="P154" s="105">
        <v>6.8094592778298457</v>
      </c>
      <c r="Q154" s="105">
        <v>6.4281380531189933</v>
      </c>
      <c r="R154" s="105">
        <v>6.7126901958740763</v>
      </c>
      <c r="S154" s="105">
        <v>7.0276540351762291</v>
      </c>
      <c r="T154" s="105">
        <v>7.1531263974945762</v>
      </c>
      <c r="U154" s="105">
        <v>7.2257876887404704</v>
      </c>
      <c r="V154" s="105">
        <v>7.2193713725511559</v>
      </c>
      <c r="W154" s="105">
        <v>7.3450312037660721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1.7093495153382909</v>
      </c>
      <c r="D155" s="99">
        <v>0.65817321531875017</v>
      </c>
      <c r="E155" s="99">
        <v>0.38148863350424694</v>
      </c>
      <c r="F155" s="99">
        <v>0.51687956881306552</v>
      </c>
      <c r="G155" s="99">
        <v>0.51967695200453146</v>
      </c>
      <c r="H155" s="99">
        <v>0.74189683341624801</v>
      </c>
      <c r="I155" s="99">
        <v>0.61445567169910309</v>
      </c>
      <c r="J155" s="99">
        <v>0.57626485629333335</v>
      </c>
      <c r="K155" s="99">
        <v>0.52926508791356652</v>
      </c>
      <c r="L155" s="99">
        <v>0.5335766649594661</v>
      </c>
      <c r="M155" s="99">
        <v>0.76215893615958996</v>
      </c>
      <c r="N155" s="99">
        <v>0.53339506852034635</v>
      </c>
      <c r="O155" s="99">
        <v>0.3474697032054696</v>
      </c>
      <c r="P155" s="99">
        <v>0.67425397159612521</v>
      </c>
      <c r="Q155" s="99">
        <v>0.18621380586323641</v>
      </c>
      <c r="R155" s="99">
        <v>0.272210602052055</v>
      </c>
      <c r="S155" s="99">
        <v>0.47813608542145186</v>
      </c>
      <c r="T155" s="99">
        <v>0.54903649241754815</v>
      </c>
      <c r="U155" s="99">
        <v>0.69346824973359988</v>
      </c>
      <c r="V155" s="99">
        <v>0.57221620231500714</v>
      </c>
      <c r="W155" s="99">
        <v>0.4727567872351664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6.1703746844708638</v>
      </c>
      <c r="D156" s="99">
        <v>6.541191843223146</v>
      </c>
      <c r="E156" s="99">
        <v>6.2242738987690105</v>
      </c>
      <c r="F156" s="99">
        <v>6.117720336753262</v>
      </c>
      <c r="G156" s="99">
        <v>6.1607391494585126</v>
      </c>
      <c r="H156" s="99">
        <v>6.3183287674953625</v>
      </c>
      <c r="I156" s="99">
        <v>6.2444527844865849</v>
      </c>
      <c r="J156" s="99">
        <v>6.2094876504352161</v>
      </c>
      <c r="K156" s="99">
        <v>6.0279374740130134</v>
      </c>
      <c r="L156" s="99">
        <v>6.2712880229732786</v>
      </c>
      <c r="M156" s="99">
        <v>6.1010915180646501</v>
      </c>
      <c r="N156" s="99">
        <v>6.120228654956744</v>
      </c>
      <c r="O156" s="99">
        <v>6.1400412599012162</v>
      </c>
      <c r="P156" s="99">
        <v>6.135205306233722</v>
      </c>
      <c r="Q156" s="99">
        <v>6.2419242472557572</v>
      </c>
      <c r="R156" s="99">
        <v>6.4404795938220198</v>
      </c>
      <c r="S156" s="99">
        <v>6.5495179497547786</v>
      </c>
      <c r="T156" s="99">
        <v>6.6040899050770285</v>
      </c>
      <c r="U156" s="99">
        <v>6.5323194390068702</v>
      </c>
      <c r="V156" s="99">
        <v>6.6471551702361484</v>
      </c>
      <c r="W156" s="99">
        <v>6.8722744165309084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4.4886033181718323</v>
      </c>
      <c r="D157" s="123">
        <v>4.3868109854904294</v>
      </c>
      <c r="E157" s="123">
        <v>4.4071247980196846</v>
      </c>
      <c r="F157" s="123">
        <v>4.3679867225987854</v>
      </c>
      <c r="G157" s="123">
        <v>4.3863277115686019</v>
      </c>
      <c r="H157" s="123">
        <v>4.9869212334347557</v>
      </c>
      <c r="I157" s="123">
        <v>4.8548752572499678</v>
      </c>
      <c r="J157" s="123">
        <v>4.7589539794710598</v>
      </c>
      <c r="K157" s="123">
        <v>4.5694871001746735</v>
      </c>
      <c r="L157" s="123">
        <v>4.6695266011748231</v>
      </c>
      <c r="M157" s="123">
        <v>4.2013622589734325</v>
      </c>
      <c r="N157" s="123">
        <v>4.0157877200381318</v>
      </c>
      <c r="O157" s="123">
        <v>3.4972053039256661</v>
      </c>
      <c r="P157" s="123">
        <v>3.8795710851332008</v>
      </c>
      <c r="Q157" s="123">
        <v>3.8084672010578293</v>
      </c>
      <c r="R157" s="123">
        <v>3.8340661925285788</v>
      </c>
      <c r="S157" s="123">
        <v>3.9117249473768827</v>
      </c>
      <c r="T157" s="123">
        <v>4.2210110210610274</v>
      </c>
      <c r="U157" s="123">
        <v>3.9648289284616491</v>
      </c>
      <c r="V157" s="123">
        <v>3.9444234447433906</v>
      </c>
      <c r="W157" s="123">
        <v>4.0038080436025041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4.2843910416356099</v>
      </c>
      <c r="D158" s="99">
        <v>4.3662853136123507</v>
      </c>
      <c r="E158" s="99">
        <v>4.384671471684455</v>
      </c>
      <c r="F158" s="99">
        <v>4.4838168013123418</v>
      </c>
      <c r="G158" s="99">
        <v>4.5547335231187942</v>
      </c>
      <c r="H158" s="99">
        <v>4.6677030759338303</v>
      </c>
      <c r="I158" s="99">
        <v>4.7644417353933832</v>
      </c>
      <c r="J158" s="99">
        <v>4.7826489912877364</v>
      </c>
      <c r="K158" s="99">
        <v>4.6632713807156909</v>
      </c>
      <c r="L158" s="99">
        <v>4.5441641682776934</v>
      </c>
      <c r="M158" s="99">
        <v>4.1649223831857416</v>
      </c>
      <c r="N158" s="99">
        <v>3.9761603495923432</v>
      </c>
      <c r="O158" s="99">
        <v>3.8217089587375499</v>
      </c>
      <c r="P158" s="99">
        <v>3.7709279165308063</v>
      </c>
      <c r="Q158" s="99">
        <v>3.8041580921882132</v>
      </c>
      <c r="R158" s="99">
        <v>3.8908350365486348</v>
      </c>
      <c r="S158" s="99">
        <v>4.0242757811938112</v>
      </c>
      <c r="T158" s="99">
        <v>4.2597977700768146</v>
      </c>
      <c r="U158" s="99">
        <v>3.8326772653511849</v>
      </c>
      <c r="V158" s="99">
        <v>3.8354711748320018</v>
      </c>
      <c r="W158" s="99">
        <v>4.0734581466309479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4.5450404432130691</v>
      </c>
      <c r="D159" s="110">
        <v>4.3951169995296553</v>
      </c>
      <c r="E159" s="110">
        <v>4.4158024995805816</v>
      </c>
      <c r="F159" s="110">
        <v>4.3239072685376279</v>
      </c>
      <c r="G159" s="110">
        <v>4.3333120975974717</v>
      </c>
      <c r="H159" s="110">
        <v>5.0697836018398874</v>
      </c>
      <c r="I159" s="110">
        <v>4.8789966386785286</v>
      </c>
      <c r="J159" s="110">
        <v>4.7527789728173264</v>
      </c>
      <c r="K159" s="110">
        <v>4.5395279756109304</v>
      </c>
      <c r="L159" s="110">
        <v>4.7145843693701206</v>
      </c>
      <c r="M159" s="110">
        <v>4.2152735031274364</v>
      </c>
      <c r="N159" s="110">
        <v>4.028598435929748</v>
      </c>
      <c r="O159" s="110">
        <v>3.4070838173948053</v>
      </c>
      <c r="P159" s="110">
        <v>3.910882964828065</v>
      </c>
      <c r="Q159" s="110">
        <v>3.8094641301774024</v>
      </c>
      <c r="R159" s="110">
        <v>3.8183410249341732</v>
      </c>
      <c r="S159" s="110">
        <v>3.8790511521757232</v>
      </c>
      <c r="T159" s="110">
        <v>4.2120444057890678</v>
      </c>
      <c r="U159" s="110">
        <v>3.9893076922294677</v>
      </c>
      <c r="V159" s="110">
        <v>3.9622954680463804</v>
      </c>
      <c r="W159" s="110">
        <v>3.9870164460726358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48.345065287372535</v>
      </c>
      <c r="D161" s="118">
        <f t="shared" si="54"/>
        <v>44.278979724977326</v>
      </c>
      <c r="E161" s="118">
        <f t="shared" si="54"/>
        <v>48.015908343646601</v>
      </c>
      <c r="F161" s="118">
        <f t="shared" si="54"/>
        <v>48.031807220307769</v>
      </c>
      <c r="G161" s="118">
        <f t="shared" si="54"/>
        <v>49.536094675886623</v>
      </c>
      <c r="H161" s="118">
        <f t="shared" si="54"/>
        <v>54.199213629963616</v>
      </c>
      <c r="I161" s="118">
        <f t="shared" si="54"/>
        <v>49.607152469201779</v>
      </c>
      <c r="J161" s="118">
        <f t="shared" si="54"/>
        <v>46.575733858248476</v>
      </c>
      <c r="K161" s="118">
        <f t="shared" si="54"/>
        <v>46.61182241568325</v>
      </c>
      <c r="L161" s="118">
        <f t="shared" si="54"/>
        <v>54.185321044517892</v>
      </c>
      <c r="M161" s="118">
        <f t="shared" si="54"/>
        <v>51.883169785520266</v>
      </c>
      <c r="N161" s="118">
        <f t="shared" si="54"/>
        <v>47.798597446523942</v>
      </c>
      <c r="O161" s="118">
        <f t="shared" si="54"/>
        <v>0</v>
      </c>
      <c r="P161" s="118">
        <f t="shared" si="54"/>
        <v>37.756189614626024</v>
      </c>
      <c r="Q161" s="118">
        <f t="shared" si="54"/>
        <v>28.750635556714052</v>
      </c>
      <c r="R161" s="118">
        <f t="shared" ref="R161:V161" si="55">R162+R164+R166+R175</f>
        <v>31.197493811005984</v>
      </c>
      <c r="S161" s="118">
        <f t="shared" si="55"/>
        <v>35.53906032509861</v>
      </c>
      <c r="T161" s="118">
        <f t="shared" si="55"/>
        <v>44.108356590710002</v>
      </c>
      <c r="U161" s="118">
        <f t="shared" si="55"/>
        <v>38.850117243461575</v>
      </c>
      <c r="V161" s="118">
        <f t="shared" si="55"/>
        <v>37.478496337235214</v>
      </c>
      <c r="W161" s="118">
        <f t="shared" ref="W161" si="56">W162+W164+W166+W175</f>
        <v>33.640548810869269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32.344405635471624</v>
      </c>
      <c r="D162" s="123">
        <f t="shared" si="57"/>
        <v>29.358696216625134</v>
      </c>
      <c r="E162" s="123">
        <f t="shared" si="57"/>
        <v>29.626840659483772</v>
      </c>
      <c r="F162" s="123">
        <f t="shared" si="57"/>
        <v>31.144720453990168</v>
      </c>
      <c r="G162" s="123">
        <f t="shared" si="57"/>
        <v>32.101058190049507</v>
      </c>
      <c r="H162" s="123">
        <f t="shared" si="57"/>
        <v>36.264926988136118</v>
      </c>
      <c r="I162" s="123">
        <f t="shared" si="57"/>
        <v>33.883637711859407</v>
      </c>
      <c r="J162" s="123">
        <f t="shared" si="57"/>
        <v>30.518529529541915</v>
      </c>
      <c r="K162" s="123">
        <f t="shared" si="57"/>
        <v>28.784194644662279</v>
      </c>
      <c r="L162" s="123">
        <f t="shared" si="57"/>
        <v>36.429080632648308</v>
      </c>
      <c r="M162" s="123">
        <f t="shared" si="57"/>
        <v>34.741907402943333</v>
      </c>
      <c r="N162" s="123">
        <f t="shared" si="57"/>
        <v>31.258696429824216</v>
      </c>
      <c r="O162" s="123">
        <f t="shared" si="57"/>
        <v>0</v>
      </c>
      <c r="P162" s="123">
        <f t="shared" si="57"/>
        <v>27.029160572724102</v>
      </c>
      <c r="Q162" s="123">
        <f t="shared" si="57"/>
        <v>18.542205566821917</v>
      </c>
      <c r="R162" s="123">
        <f t="shared" si="57"/>
        <v>17.618349680505865</v>
      </c>
      <c r="S162" s="123">
        <f t="shared" si="57"/>
        <v>20.897842113418793</v>
      </c>
      <c r="T162" s="123">
        <f t="shared" si="57"/>
        <v>28.137956404387324</v>
      </c>
      <c r="U162" s="123">
        <f t="shared" si="57"/>
        <v>25.165364423968768</v>
      </c>
      <c r="V162" s="123">
        <f t="shared" si="57"/>
        <v>23.553640051347237</v>
      </c>
      <c r="W162" s="123">
        <f t="shared" si="57"/>
        <v>18.786615793102072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32.344405635471624</v>
      </c>
      <c r="D163" s="110">
        <v>29.358696216625134</v>
      </c>
      <c r="E163" s="110">
        <v>29.626840659483772</v>
      </c>
      <c r="F163" s="110">
        <v>31.144720453990168</v>
      </c>
      <c r="G163" s="110">
        <v>32.101058190049507</v>
      </c>
      <c r="H163" s="110">
        <v>36.264926988136118</v>
      </c>
      <c r="I163" s="110">
        <v>33.883637711859407</v>
      </c>
      <c r="J163" s="110">
        <v>30.518529529541915</v>
      </c>
      <c r="K163" s="110">
        <v>28.784194644662279</v>
      </c>
      <c r="L163" s="110">
        <v>36.429080632648308</v>
      </c>
      <c r="M163" s="110">
        <v>34.741907402943333</v>
      </c>
      <c r="N163" s="110">
        <v>31.258696429824216</v>
      </c>
      <c r="O163" s="110">
        <v>0</v>
      </c>
      <c r="P163" s="110">
        <v>27.029160572724102</v>
      </c>
      <c r="Q163" s="110">
        <v>18.542205566821917</v>
      </c>
      <c r="R163" s="110">
        <v>17.618349680505865</v>
      </c>
      <c r="S163" s="110">
        <v>20.897842113418793</v>
      </c>
      <c r="T163" s="110">
        <v>28.137956404387324</v>
      </c>
      <c r="U163" s="110">
        <v>25.165364423968768</v>
      </c>
      <c r="V163" s="110">
        <v>23.553640051347237</v>
      </c>
      <c r="W163" s="110">
        <v>18.786615793102072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3.9832381110205484</v>
      </c>
      <c r="D164" s="123">
        <f t="shared" si="58"/>
        <v>3.3240274187837877</v>
      </c>
      <c r="E164" s="123">
        <f t="shared" si="58"/>
        <v>7.2297867612092723</v>
      </c>
      <c r="F164" s="123">
        <f t="shared" si="58"/>
        <v>5.7642292134560709</v>
      </c>
      <c r="G164" s="123">
        <f t="shared" si="58"/>
        <v>6.2151535984761841</v>
      </c>
      <c r="H164" s="123">
        <f t="shared" si="58"/>
        <v>6.0626362330218564</v>
      </c>
      <c r="I164" s="123">
        <f t="shared" si="58"/>
        <v>4.0582716238250844</v>
      </c>
      <c r="J164" s="123">
        <f t="shared" si="58"/>
        <v>4.5199906599018416</v>
      </c>
      <c r="K164" s="123">
        <f t="shared" si="58"/>
        <v>6.6709264919691398</v>
      </c>
      <c r="L164" s="123">
        <f t="shared" si="58"/>
        <v>6.292647534610496</v>
      </c>
      <c r="M164" s="123">
        <f t="shared" si="58"/>
        <v>6.1712328192032295</v>
      </c>
      <c r="N164" s="123">
        <f t="shared" si="58"/>
        <v>5.8963539189942686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2.9459246270115331</v>
      </c>
      <c r="S164" s="123">
        <f t="shared" si="58"/>
        <v>3.6240877507540694</v>
      </c>
      <c r="T164" s="123">
        <f t="shared" si="58"/>
        <v>4.5602879312432938</v>
      </c>
      <c r="U164" s="123">
        <f t="shared" si="58"/>
        <v>2.5894191897403345</v>
      </c>
      <c r="V164" s="123">
        <f t="shared" si="58"/>
        <v>2.8308876996122709</v>
      </c>
      <c r="W164" s="123">
        <f t="shared" si="58"/>
        <v>3.4152817614917295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3.9832381110205484</v>
      </c>
      <c r="D165" s="99">
        <f>RES_hhdet_in_tesh!D165/RES_summary!D$21</f>
        <v>3.3240274187837877</v>
      </c>
      <c r="E165" s="99">
        <f>RES_hhdet_in_tesh!E165/RES_summary!E$21</f>
        <v>7.2297867612092723</v>
      </c>
      <c r="F165" s="99">
        <f>RES_hhdet_in_tesh!F165/RES_summary!F$21</f>
        <v>5.7642292134560709</v>
      </c>
      <c r="G165" s="99">
        <f>RES_hhdet_in_tesh!G165/RES_summary!G$21</f>
        <v>6.2151535984761841</v>
      </c>
      <c r="H165" s="99">
        <f>RES_hhdet_in_tesh!H165/RES_summary!H$21</f>
        <v>6.0626362330218564</v>
      </c>
      <c r="I165" s="99">
        <f>RES_hhdet_in_tesh!I165/RES_summary!I$21</f>
        <v>4.0582716238250844</v>
      </c>
      <c r="J165" s="99">
        <f>RES_hhdet_in_tesh!J165/RES_summary!J$21</f>
        <v>4.5199906599018416</v>
      </c>
      <c r="K165" s="99">
        <f>RES_hhdet_in_tesh!K165/RES_summary!K$21</f>
        <v>6.6709264919691398</v>
      </c>
      <c r="L165" s="99">
        <f>RES_hhdet_in_tesh!L165/RES_summary!L$21</f>
        <v>6.292647534610496</v>
      </c>
      <c r="M165" s="99">
        <f>RES_hhdet_in_tesh!M165/RES_summary!M$21</f>
        <v>6.1712328192032295</v>
      </c>
      <c r="N165" s="99">
        <f>RES_hhdet_in_tesh!N165/RES_summary!N$21</f>
        <v>5.8963539189942686</v>
      </c>
      <c r="O165" s="99">
        <f>RES_hhdet_in_tesh!O165/RES_summary!O$21</f>
        <v>0</v>
      </c>
      <c r="P165" s="99">
        <f>RES_hhdet_in_tesh!P165/RES_summary!P$21</f>
        <v>0</v>
      </c>
      <c r="Q165" s="99">
        <f>RES_hhdet_in_tesh!Q165/RES_summary!Q$21</f>
        <v>0</v>
      </c>
      <c r="R165" s="99">
        <f>RES_hhdet_in_tesh!R165/RES_summary!R$21</f>
        <v>2.9459246270115331</v>
      </c>
      <c r="S165" s="99">
        <f>RES_hhdet_in_tesh!S165/RES_summary!S$21</f>
        <v>3.6240877507540694</v>
      </c>
      <c r="T165" s="99">
        <f>RES_hhdet_in_tesh!T165/RES_summary!T$21</f>
        <v>4.5602879312432938</v>
      </c>
      <c r="U165" s="99">
        <f>RES_hhdet_in_tesh!U165/RES_summary!U$21</f>
        <v>2.5894191897403345</v>
      </c>
      <c r="V165" s="99">
        <f>RES_hhdet_in_tesh!V165/RES_summary!V$21</f>
        <v>2.8308876996122709</v>
      </c>
      <c r="W165" s="99">
        <f>RES_hhdet_in_tesh!W165/RES_summary!W$21</f>
        <v>3.4152817614917295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7.5288240651523592</v>
      </c>
      <c r="D166" s="123">
        <v>7.2094447522552541</v>
      </c>
      <c r="E166" s="123">
        <v>6.7521560507344827</v>
      </c>
      <c r="F166" s="123">
        <v>6.7548731980663765</v>
      </c>
      <c r="G166" s="123">
        <v>6.8335605400372232</v>
      </c>
      <c r="H166" s="123">
        <v>6.8847354594108694</v>
      </c>
      <c r="I166" s="123">
        <v>6.8103657971632927</v>
      </c>
      <c r="J166" s="123">
        <v>6.7782589835393523</v>
      </c>
      <c r="K166" s="123">
        <v>6.5872155617713339</v>
      </c>
      <c r="L166" s="123">
        <v>6.7940691095354291</v>
      </c>
      <c r="M166" s="123">
        <v>6.7686679247728536</v>
      </c>
      <c r="N166" s="123">
        <v>6.6277602773020954</v>
      </c>
      <c r="O166" s="123">
        <v>0</v>
      </c>
      <c r="P166" s="123">
        <v>6.8161460770738573</v>
      </c>
      <c r="Q166" s="123">
        <v>6.3989658597147301</v>
      </c>
      <c r="R166" s="123">
        <v>6.7991542861180019</v>
      </c>
      <c r="S166" s="123">
        <v>7.1054076058188977</v>
      </c>
      <c r="T166" s="123">
        <v>7.1891015020065208</v>
      </c>
      <c r="U166" s="123">
        <v>7.130506767552518</v>
      </c>
      <c r="V166" s="123">
        <v>7.1495437301198788</v>
      </c>
      <c r="W166" s="123">
        <v>7.4348417436825391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7.2761874252262064</v>
      </c>
      <c r="D167" s="99">
        <v>7.21313408212308</v>
      </c>
      <c r="E167" s="99">
        <v>6.7847699719615404</v>
      </c>
      <c r="F167" s="99">
        <v>6.8071861705775669</v>
      </c>
      <c r="G167" s="99">
        <v>6.9969445084099373</v>
      </c>
      <c r="H167" s="99">
        <v>6.7314798574175292</v>
      </c>
      <c r="I167" s="99">
        <v>6.7446105292968141</v>
      </c>
      <c r="J167" s="99">
        <v>6.7781206073728413</v>
      </c>
      <c r="K167" s="99">
        <v>6.6333174531884112</v>
      </c>
      <c r="L167" s="99">
        <v>6.7916372519031132</v>
      </c>
      <c r="M167" s="99">
        <v>6.6770984760916976</v>
      </c>
      <c r="N167" s="99">
        <v>6.5961333406436333</v>
      </c>
      <c r="O167" s="99">
        <v>0</v>
      </c>
      <c r="P167" s="99">
        <v>6.8161460770738573</v>
      </c>
      <c r="Q167" s="99">
        <v>0</v>
      </c>
      <c r="R167" s="99">
        <v>6.9022820144092458</v>
      </c>
      <c r="S167" s="99">
        <v>7.2223183709457661</v>
      </c>
      <c r="T167" s="99">
        <v>7.2660191234927316</v>
      </c>
      <c r="U167" s="99">
        <v>6.9324937392997841</v>
      </c>
      <c r="V167" s="99">
        <v>6.988973494371697</v>
      </c>
      <c r="W167" s="99">
        <v>7.5343068629436445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7.2125697854938942</v>
      </c>
      <c r="E168" s="99">
        <v>6.7854069967561381</v>
      </c>
      <c r="F168" s="99">
        <v>6.8084545601579407</v>
      </c>
      <c r="G168" s="99">
        <v>6.998394522513939</v>
      </c>
      <c r="H168" s="99">
        <v>6.7321549616084582</v>
      </c>
      <c r="I168" s="99">
        <v>6.7502971416708579</v>
      </c>
      <c r="J168" s="99">
        <v>6.789018901343125</v>
      </c>
      <c r="K168" s="99">
        <v>6.6435619254370302</v>
      </c>
      <c r="L168" s="99">
        <v>6.7993557871497501</v>
      </c>
      <c r="M168" s="99">
        <v>6.6795981880159898</v>
      </c>
      <c r="N168" s="99">
        <v>6.596725252041634</v>
      </c>
      <c r="O168" s="99">
        <v>0</v>
      </c>
      <c r="P168" s="99">
        <v>0</v>
      </c>
      <c r="Q168" s="99">
        <v>0</v>
      </c>
      <c r="R168" s="99">
        <v>6.9081013921618482</v>
      </c>
      <c r="S168" s="99">
        <v>7.2279265332621643</v>
      </c>
      <c r="T168" s="99">
        <v>7.2675934002557341</v>
      </c>
      <c r="U168" s="99">
        <v>6.9268513061650889</v>
      </c>
      <c r="V168" s="99">
        <v>6.9835753588610006</v>
      </c>
      <c r="W168" s="99">
        <v>7.5348306783629031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0.66013286267711291</v>
      </c>
      <c r="E169" s="102">
        <v>0.40061163535882716</v>
      </c>
      <c r="F169" s="102">
        <v>0.53440197332936734</v>
      </c>
      <c r="G169" s="102">
        <v>0.54977876222716571</v>
      </c>
      <c r="H169" s="102">
        <v>0.70186289774160393</v>
      </c>
      <c r="I169" s="102">
        <v>0.6031386701348399</v>
      </c>
      <c r="J169" s="102">
        <v>0.57787901520463569</v>
      </c>
      <c r="K169" s="102">
        <v>0.54167456746034692</v>
      </c>
      <c r="L169" s="102">
        <v>0.53748107726126459</v>
      </c>
      <c r="M169" s="102">
        <v>0.74849475793043607</v>
      </c>
      <c r="N169" s="102">
        <v>0.5290402260242214</v>
      </c>
      <c r="O169" s="102">
        <v>0</v>
      </c>
      <c r="P169" s="102">
        <v>0</v>
      </c>
      <c r="Q169" s="102">
        <v>0</v>
      </c>
      <c r="R169" s="102">
        <v>0.31374514333530173</v>
      </c>
      <c r="S169" s="102">
        <v>0.50426034983546664</v>
      </c>
      <c r="T169" s="102">
        <v>0.56373290099946971</v>
      </c>
      <c r="U169" s="102">
        <v>0.64728778573942658</v>
      </c>
      <c r="V169" s="102">
        <v>0.54141902088896965</v>
      </c>
      <c r="W169" s="102">
        <v>0.50205176152350217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6.5524369228167814</v>
      </c>
      <c r="E170" s="105">
        <v>6.3847953613973107</v>
      </c>
      <c r="F170" s="105">
        <v>6.2740525868285744</v>
      </c>
      <c r="G170" s="105">
        <v>6.4486157602867733</v>
      </c>
      <c r="H170" s="105">
        <v>6.0302920638668542</v>
      </c>
      <c r="I170" s="105">
        <v>6.1471584715360184</v>
      </c>
      <c r="J170" s="105">
        <v>6.2111398861384899</v>
      </c>
      <c r="K170" s="105">
        <v>6.1018873579766835</v>
      </c>
      <c r="L170" s="105">
        <v>6.2618747098884846</v>
      </c>
      <c r="M170" s="105">
        <v>5.931103430085555</v>
      </c>
      <c r="N170" s="105">
        <v>6.0676850260174122</v>
      </c>
      <c r="O170" s="105">
        <v>0</v>
      </c>
      <c r="P170" s="105">
        <v>0</v>
      </c>
      <c r="Q170" s="105">
        <v>0</v>
      </c>
      <c r="R170" s="105">
        <v>6.5943562488265473</v>
      </c>
      <c r="S170" s="105">
        <v>6.7236661834266966</v>
      </c>
      <c r="T170" s="105">
        <v>6.7038604992562645</v>
      </c>
      <c r="U170" s="105">
        <v>6.2795635204256612</v>
      </c>
      <c r="V170" s="105">
        <v>6.4421563379720306</v>
      </c>
      <c r="W170" s="105">
        <v>7.0327789168394004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7.8808528013171246</v>
      </c>
      <c r="D171" s="102">
        <v>7.2008398872440731</v>
      </c>
      <c r="E171" s="102">
        <v>6.6042496719559223</v>
      </c>
      <c r="F171" s="102">
        <v>6.631917756518213</v>
      </c>
      <c r="G171" s="102">
        <v>6.6785774111629284</v>
      </c>
      <c r="H171" s="102">
        <v>7.0582282694792529</v>
      </c>
      <c r="I171" s="102">
        <v>6.8514823982815347</v>
      </c>
      <c r="J171" s="102">
        <v>6.7705343985714928</v>
      </c>
      <c r="K171" s="102">
        <v>6.5409934901438556</v>
      </c>
      <c r="L171" s="102">
        <v>6.7916943122484854</v>
      </c>
      <c r="M171" s="102">
        <v>6.8610538929956943</v>
      </c>
      <c r="N171" s="102">
        <v>6.6559392488582603</v>
      </c>
      <c r="O171" s="102">
        <v>0</v>
      </c>
      <c r="P171" s="102">
        <v>0</v>
      </c>
      <c r="Q171" s="102">
        <v>6.3989658597147301</v>
      </c>
      <c r="R171" s="102">
        <v>6.6642425343880927</v>
      </c>
      <c r="S171" s="102">
        <v>6.9754707877156026</v>
      </c>
      <c r="T171" s="102">
        <v>7.1254827472589373</v>
      </c>
      <c r="U171" s="102">
        <v>7.2278025550599914</v>
      </c>
      <c r="V171" s="102">
        <v>7.2347302600453682</v>
      </c>
      <c r="W171" s="102">
        <v>7.3595799574387941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7.8797241998091527</v>
      </c>
      <c r="D172" s="105">
        <v>7.1993650585418969</v>
      </c>
      <c r="E172" s="105">
        <v>6.6057625322732578</v>
      </c>
      <c r="F172" s="105">
        <v>6.6345999055663283</v>
      </c>
      <c r="G172" s="105">
        <v>6.6804161014630443</v>
      </c>
      <c r="H172" s="105">
        <v>7.0602256009116129</v>
      </c>
      <c r="I172" s="105">
        <v>6.8589084561856879</v>
      </c>
      <c r="J172" s="105">
        <v>6.7857525067285493</v>
      </c>
      <c r="K172" s="105">
        <v>6.557202561926581</v>
      </c>
      <c r="L172" s="105">
        <v>6.8048646879327466</v>
      </c>
      <c r="M172" s="105">
        <v>6.863250454224243</v>
      </c>
      <c r="N172" s="105">
        <v>6.6536237234770903</v>
      </c>
      <c r="O172" s="105">
        <v>0</v>
      </c>
      <c r="P172" s="105">
        <v>0</v>
      </c>
      <c r="Q172" s="105">
        <v>0</v>
      </c>
      <c r="R172" s="105">
        <v>6.7126901958740763</v>
      </c>
      <c r="S172" s="105">
        <v>7.0276540351762282</v>
      </c>
      <c r="T172" s="105">
        <v>7.1531263974945754</v>
      </c>
      <c r="U172" s="105">
        <v>7.2257876887404713</v>
      </c>
      <c r="V172" s="105">
        <v>7.2193713725511532</v>
      </c>
      <c r="W172" s="105">
        <v>7.345031203766073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1.7093495153382914</v>
      </c>
      <c r="D173" s="99">
        <v>0.65817321531875028</v>
      </c>
      <c r="E173" s="99">
        <v>0.381488633504247</v>
      </c>
      <c r="F173" s="99">
        <v>0.51687956881306552</v>
      </c>
      <c r="G173" s="99">
        <v>0.51967695200453146</v>
      </c>
      <c r="H173" s="99">
        <v>0.74189683341624801</v>
      </c>
      <c r="I173" s="99">
        <v>0.6144556716991032</v>
      </c>
      <c r="J173" s="99">
        <v>0.57626485629333335</v>
      </c>
      <c r="K173" s="99">
        <v>0.52926508791356652</v>
      </c>
      <c r="L173" s="99">
        <v>0.53357666495946587</v>
      </c>
      <c r="M173" s="99">
        <v>0.76215893615959007</v>
      </c>
      <c r="N173" s="99">
        <v>0.53339506852034635</v>
      </c>
      <c r="O173" s="99">
        <v>0</v>
      </c>
      <c r="P173" s="99">
        <v>0</v>
      </c>
      <c r="Q173" s="99">
        <v>0</v>
      </c>
      <c r="R173" s="99">
        <v>0.27221060205205494</v>
      </c>
      <c r="S173" s="99">
        <v>0.4781360854214517</v>
      </c>
      <c r="T173" s="99">
        <v>0.54903649241754826</v>
      </c>
      <c r="U173" s="99">
        <v>0.69346824973359977</v>
      </c>
      <c r="V173" s="99">
        <v>0.57221620231500703</v>
      </c>
      <c r="W173" s="99">
        <v>0.47275678723516645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6.1703746844708638</v>
      </c>
      <c r="D174" s="110">
        <v>6.5411918432231468</v>
      </c>
      <c r="E174" s="110">
        <v>6.2242738987690105</v>
      </c>
      <c r="F174" s="110">
        <v>6.1177203367532629</v>
      </c>
      <c r="G174" s="110">
        <v>6.1607391494585126</v>
      </c>
      <c r="H174" s="110">
        <v>6.3183287674953643</v>
      </c>
      <c r="I174" s="110">
        <v>6.2444527844865849</v>
      </c>
      <c r="J174" s="110">
        <v>6.209487650435217</v>
      </c>
      <c r="K174" s="110">
        <v>6.0279374740130134</v>
      </c>
      <c r="L174" s="110">
        <v>6.2712880229732804</v>
      </c>
      <c r="M174" s="110">
        <v>6.101091518064651</v>
      </c>
      <c r="N174" s="110">
        <v>6.120228654956744</v>
      </c>
      <c r="O174" s="110">
        <v>0</v>
      </c>
      <c r="P174" s="110">
        <v>0</v>
      </c>
      <c r="Q174" s="110">
        <v>0</v>
      </c>
      <c r="R174" s="110">
        <v>6.4404795938220216</v>
      </c>
      <c r="S174" s="110">
        <v>6.549517949754776</v>
      </c>
      <c r="T174" s="110">
        <v>6.6040899050770276</v>
      </c>
      <c r="U174" s="110">
        <v>6.5323194390068702</v>
      </c>
      <c r="V174" s="110">
        <v>6.6471551702361467</v>
      </c>
      <c r="W174" s="110">
        <v>6.8722744165309058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4.4885974757280067</v>
      </c>
      <c r="D175" s="123">
        <v>4.3868113373131532</v>
      </c>
      <c r="E175" s="123">
        <v>4.4071248722190681</v>
      </c>
      <c r="F175" s="123">
        <v>4.3679843547951585</v>
      </c>
      <c r="G175" s="123">
        <v>4.3863223473237065</v>
      </c>
      <c r="H175" s="123">
        <v>4.9869149493947722</v>
      </c>
      <c r="I175" s="123">
        <v>4.8548773363539954</v>
      </c>
      <c r="J175" s="123">
        <v>4.7589546852653672</v>
      </c>
      <c r="K175" s="123">
        <v>4.5694857172804966</v>
      </c>
      <c r="L175" s="123">
        <v>4.6695237677236587</v>
      </c>
      <c r="M175" s="123">
        <v>4.2013616386008463</v>
      </c>
      <c r="N175" s="123">
        <v>4.0157868204033669</v>
      </c>
      <c r="O175" s="123">
        <v>0</v>
      </c>
      <c r="P175" s="123">
        <v>3.9108829648280641</v>
      </c>
      <c r="Q175" s="123">
        <v>3.8094641301774028</v>
      </c>
      <c r="R175" s="123">
        <v>3.8340652173705849</v>
      </c>
      <c r="S175" s="123">
        <v>3.9117228551068521</v>
      </c>
      <c r="T175" s="123">
        <v>4.2210107530728616</v>
      </c>
      <c r="U175" s="123">
        <v>3.9648268621999554</v>
      </c>
      <c r="V175" s="123">
        <v>3.9444248561558291</v>
      </c>
      <c r="W175" s="123">
        <v>4.0038095125929258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4.2843910416356099</v>
      </c>
      <c r="D176" s="99">
        <v>4.3662853136123516</v>
      </c>
      <c r="E176" s="99">
        <v>4.3846714716844559</v>
      </c>
      <c r="F176" s="99">
        <v>4.4838168013123436</v>
      </c>
      <c r="G176" s="99">
        <v>4.5547335231187942</v>
      </c>
      <c r="H176" s="99">
        <v>4.6677030759338303</v>
      </c>
      <c r="I176" s="99">
        <v>4.7644417353933823</v>
      </c>
      <c r="J176" s="99">
        <v>4.7826489912877364</v>
      </c>
      <c r="K176" s="99">
        <v>4.6632713807156909</v>
      </c>
      <c r="L176" s="99">
        <v>4.5441641682776925</v>
      </c>
      <c r="M176" s="99">
        <v>4.1649223831857416</v>
      </c>
      <c r="N176" s="99">
        <v>3.9761603495923419</v>
      </c>
      <c r="O176" s="99">
        <v>0</v>
      </c>
      <c r="P176" s="99">
        <v>0</v>
      </c>
      <c r="Q176" s="99">
        <v>0</v>
      </c>
      <c r="R176" s="99">
        <v>3.8908350365486357</v>
      </c>
      <c r="S176" s="99">
        <v>4.0242757811938112</v>
      </c>
      <c r="T176" s="99">
        <v>4.2597977700768155</v>
      </c>
      <c r="U176" s="99">
        <v>3.8326772653511845</v>
      </c>
      <c r="V176" s="99">
        <v>3.8354711748320023</v>
      </c>
      <c r="W176" s="99">
        <v>4.0734581466309487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4.54504044321307</v>
      </c>
      <c r="D177" s="110">
        <v>4.3951169995296544</v>
      </c>
      <c r="E177" s="110">
        <v>4.4158024995805816</v>
      </c>
      <c r="F177" s="110">
        <v>4.3239072685376287</v>
      </c>
      <c r="G177" s="110">
        <v>4.3333120975974717</v>
      </c>
      <c r="H177" s="110">
        <v>5.0697836018398847</v>
      </c>
      <c r="I177" s="110">
        <v>4.8789966386785295</v>
      </c>
      <c r="J177" s="110">
        <v>4.7527789728173255</v>
      </c>
      <c r="K177" s="110">
        <v>4.5395279756109304</v>
      </c>
      <c r="L177" s="110">
        <v>4.7145843693701206</v>
      </c>
      <c r="M177" s="110">
        <v>4.2152735031274364</v>
      </c>
      <c r="N177" s="110">
        <v>4.028598435929748</v>
      </c>
      <c r="O177" s="110">
        <v>0</v>
      </c>
      <c r="P177" s="110">
        <v>3.9108829648280641</v>
      </c>
      <c r="Q177" s="110">
        <v>3.8094641301774028</v>
      </c>
      <c r="R177" s="110">
        <v>3.8183410249341732</v>
      </c>
      <c r="S177" s="110">
        <v>3.8790511521757232</v>
      </c>
      <c r="T177" s="110">
        <v>4.2120444057890669</v>
      </c>
      <c r="U177" s="110">
        <v>3.9893076922294672</v>
      </c>
      <c r="V177" s="110">
        <v>3.9622954680463791</v>
      </c>
      <c r="W177" s="110">
        <v>3.9870164460726363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18.561139018989593</v>
      </c>
      <c r="D3" s="118">
        <f t="shared" si="0"/>
        <v>20.628516981297622</v>
      </c>
      <c r="E3" s="118">
        <f t="shared" si="0"/>
        <v>18.942519060977936</v>
      </c>
      <c r="F3" s="118">
        <f t="shared" si="0"/>
        <v>22.13878909472642</v>
      </c>
      <c r="G3" s="118">
        <f t="shared" si="0"/>
        <v>21.727181354090323</v>
      </c>
      <c r="H3" s="118">
        <f t="shared" si="0"/>
        <v>21.491832731388492</v>
      </c>
      <c r="I3" s="118">
        <f t="shared" si="0"/>
        <v>19.092865362191773</v>
      </c>
      <c r="J3" s="118">
        <f t="shared" si="0"/>
        <v>19.902358753226206</v>
      </c>
      <c r="K3" s="118">
        <f t="shared" si="0"/>
        <v>21.090782230784871</v>
      </c>
      <c r="L3" s="118">
        <f t="shared" si="0"/>
        <v>21.128606719477389</v>
      </c>
      <c r="M3" s="118">
        <f t="shared" si="0"/>
        <v>19.758417950177069</v>
      </c>
      <c r="N3" s="118">
        <f t="shared" si="0"/>
        <v>18.692005858919618</v>
      </c>
      <c r="O3" s="118">
        <f t="shared" si="0"/>
        <v>15.080872516223423</v>
      </c>
      <c r="P3" s="118">
        <f t="shared" si="0"/>
        <v>13.773018083069974</v>
      </c>
      <c r="Q3" s="118">
        <f t="shared" si="0"/>
        <v>11.930859934951251</v>
      </c>
      <c r="R3" s="118">
        <f t="shared" ref="R3:V3" si="1">R4+R7+R9+R19</f>
        <v>10.388750753175383</v>
      </c>
      <c r="S3" s="118">
        <f t="shared" si="1"/>
        <v>15.894149088875821</v>
      </c>
      <c r="T3" s="118">
        <f t="shared" si="1"/>
        <v>17.000195958845662</v>
      </c>
      <c r="U3" s="118">
        <f t="shared" si="1"/>
        <v>11.216146609255571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16.232910620977549</v>
      </c>
      <c r="D4" s="123">
        <f t="shared" si="3"/>
        <v>17.575764632493023</v>
      </c>
      <c r="E4" s="123">
        <f t="shared" si="3"/>
        <v>15.547173695446276</v>
      </c>
      <c r="F4" s="123">
        <f t="shared" si="3"/>
        <v>19.198958732862859</v>
      </c>
      <c r="G4" s="123">
        <f t="shared" si="3"/>
        <v>19.308398766854229</v>
      </c>
      <c r="H4" s="123">
        <f t="shared" si="3"/>
        <v>19.127712369013352</v>
      </c>
      <c r="I4" s="123">
        <f t="shared" si="3"/>
        <v>16.825702304564722</v>
      </c>
      <c r="J4" s="123">
        <f t="shared" si="3"/>
        <v>17.288841281964089</v>
      </c>
      <c r="K4" s="123">
        <f t="shared" si="3"/>
        <v>18.274779536473492</v>
      </c>
      <c r="L4" s="123">
        <f t="shared" si="3"/>
        <v>17.363584081145838</v>
      </c>
      <c r="M4" s="123">
        <f t="shared" si="3"/>
        <v>16.213639053738614</v>
      </c>
      <c r="N4" s="123">
        <f t="shared" si="3"/>
        <v>15.94736631123426</v>
      </c>
      <c r="O4" s="123">
        <f t="shared" si="3"/>
        <v>12.404871254899939</v>
      </c>
      <c r="P4" s="123">
        <f t="shared" si="3"/>
        <v>11.780675134128753</v>
      </c>
      <c r="Q4" s="123">
        <f t="shared" si="3"/>
        <v>10.251040100667746</v>
      </c>
      <c r="R4" s="123">
        <f t="shared" ref="R4:V4" si="4">SUM(R5:R6)</f>
        <v>8.6471820639414148</v>
      </c>
      <c r="S4" s="123">
        <f t="shared" si="4"/>
        <v>14.088912674626366</v>
      </c>
      <c r="T4" s="123">
        <f t="shared" si="4"/>
        <v>15.210893902698318</v>
      </c>
      <c r="U4" s="123">
        <f t="shared" si="4"/>
        <v>9.3807065380131185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16.232910620977549</v>
      </c>
      <c r="D5" s="99">
        <v>17.575764632493023</v>
      </c>
      <c r="E5" s="99">
        <v>15.547173695446276</v>
      </c>
      <c r="F5" s="99">
        <v>19.198958732862859</v>
      </c>
      <c r="G5" s="99">
        <v>19.308398766854229</v>
      </c>
      <c r="H5" s="99">
        <v>19.127712369013352</v>
      </c>
      <c r="I5" s="99">
        <v>16.825702304564722</v>
      </c>
      <c r="J5" s="99">
        <v>17.288841281964089</v>
      </c>
      <c r="K5" s="99">
        <v>18.274779536473492</v>
      </c>
      <c r="L5" s="99">
        <v>17.363584081145838</v>
      </c>
      <c r="M5" s="99">
        <v>16.213639053738614</v>
      </c>
      <c r="N5" s="99">
        <v>15.94736631123426</v>
      </c>
      <c r="O5" s="99">
        <v>12.404871254899939</v>
      </c>
      <c r="P5" s="99">
        <v>11.780675134128753</v>
      </c>
      <c r="Q5" s="99">
        <v>10.251040100667746</v>
      </c>
      <c r="R5" s="99">
        <v>8.6471820639414148</v>
      </c>
      <c r="S5" s="99">
        <v>14.088912674626366</v>
      </c>
      <c r="T5" s="99">
        <v>15.210893902698318</v>
      </c>
      <c r="U5" s="99">
        <v>9.3807065380131185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1.7960576052774266</v>
      </c>
      <c r="D9" s="123">
        <v>2.1567822246938486</v>
      </c>
      <c r="E9" s="123">
        <v>2.3476851712955051</v>
      </c>
      <c r="F9" s="123">
        <v>2.0013310359247871</v>
      </c>
      <c r="G9" s="123">
        <v>1.4503924853988024</v>
      </c>
      <c r="H9" s="123">
        <v>1.4611973398154641</v>
      </c>
      <c r="I9" s="123">
        <v>1.1053911953206663</v>
      </c>
      <c r="J9" s="123">
        <v>1.3415987386429329</v>
      </c>
      <c r="K9" s="123">
        <v>1.34614795140768</v>
      </c>
      <c r="L9" s="123">
        <v>1.6827485601781269</v>
      </c>
      <c r="M9" s="123">
        <v>1.5737942711947968</v>
      </c>
      <c r="N9" s="123">
        <v>1.4565336120875112</v>
      </c>
      <c r="O9" s="123">
        <v>1.5103110614644775</v>
      </c>
      <c r="P9" s="123">
        <v>1.4193823696089891</v>
      </c>
      <c r="Q9" s="123">
        <v>1.0626001337318387</v>
      </c>
      <c r="R9" s="123">
        <v>1.1534540652893526</v>
      </c>
      <c r="S9" s="123">
        <v>1.105963303860741</v>
      </c>
      <c r="T9" s="123">
        <v>1.0153950799172127</v>
      </c>
      <c r="U9" s="123">
        <v>0.83006261904363798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4.4564998544535994</v>
      </c>
      <c r="D10" s="99">
        <v>4.1848294156728354</v>
      </c>
      <c r="E10" s="99">
        <v>3.9412751206220689</v>
      </c>
      <c r="F10" s="99">
        <v>3.9974738930501394</v>
      </c>
      <c r="G10" s="99">
        <v>4.0554579726912232</v>
      </c>
      <c r="H10" s="99">
        <v>3.9379206328741998</v>
      </c>
      <c r="I10" s="99">
        <v>3.7380820629382021</v>
      </c>
      <c r="J10" s="99">
        <v>3.8907141849994118</v>
      </c>
      <c r="K10" s="99">
        <v>3.7297690859403643</v>
      </c>
      <c r="L10" s="99">
        <v>3.9530146493606106</v>
      </c>
      <c r="M10" s="99">
        <v>3.5561448172118175</v>
      </c>
      <c r="N10" s="99">
        <v>3.5322145533454705</v>
      </c>
      <c r="O10" s="99">
        <v>3.5299630488458753</v>
      </c>
      <c r="P10" s="99">
        <v>3.6505287794654659</v>
      </c>
      <c r="Q10" s="99">
        <v>3.5848722617566833</v>
      </c>
      <c r="R10" s="99">
        <v>3.4530369617907186</v>
      </c>
      <c r="S10" s="99">
        <v>3.8338296939268397</v>
      </c>
      <c r="T10" s="99">
        <v>3.5572002664495423</v>
      </c>
      <c r="U10" s="99">
        <v>3.8407553807983503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2.9785330739924993</v>
      </c>
      <c r="D11" s="99">
        <v>2.9427567509399588</v>
      </c>
      <c r="E11" s="99">
        <v>2.7571505968387591</v>
      </c>
      <c r="F11" s="99">
        <v>2.7552551871226449</v>
      </c>
      <c r="G11" s="99">
        <v>2.8194057579769023</v>
      </c>
      <c r="H11" s="99">
        <v>2.6991471328568335</v>
      </c>
      <c r="I11" s="99">
        <v>2.6897294039816857</v>
      </c>
      <c r="J11" s="99">
        <v>2.6858558103773866</v>
      </c>
      <c r="K11" s="99">
        <v>2.6083287227375553</v>
      </c>
      <c r="L11" s="99">
        <v>2.6465000720042582</v>
      </c>
      <c r="M11" s="99">
        <v>2.5534381983556238</v>
      </c>
      <c r="N11" s="99">
        <v>2.4465518909663833</v>
      </c>
      <c r="O11" s="99">
        <v>2.4199256900791979</v>
      </c>
      <c r="P11" s="99">
        <v>2.3019501394932274</v>
      </c>
      <c r="Q11" s="99">
        <v>2.1502360656224457</v>
      </c>
      <c r="R11" s="99">
        <v>2.1689505535145068</v>
      </c>
      <c r="S11" s="99">
        <v>2.2098522234738076</v>
      </c>
      <c r="T11" s="99">
        <v>2.1715201924639516</v>
      </c>
      <c r="U11" s="99">
        <v>2.0324538676572304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0.26931572545905264</v>
      </c>
      <c r="E12" s="99">
        <v>0.16279794511748305</v>
      </c>
      <c r="F12" s="99">
        <v>0.21630285585378475</v>
      </c>
      <c r="G12" s="99">
        <v>0.22153232828609862</v>
      </c>
      <c r="H12" s="99">
        <v>0.28142864098602838</v>
      </c>
      <c r="I12" s="99">
        <v>0.24052979911787822</v>
      </c>
      <c r="J12" s="99">
        <v>0.22898673549630397</v>
      </c>
      <c r="K12" s="99">
        <v>0.21299528368028695</v>
      </c>
      <c r="L12" s="99">
        <v>0.20944047170279517</v>
      </c>
      <c r="M12" s="99">
        <v>0</v>
      </c>
      <c r="N12" s="99">
        <v>0.19622471204479083</v>
      </c>
      <c r="O12" s="99">
        <v>0.13663885817839058</v>
      </c>
      <c r="P12" s="99">
        <v>0.22664268511994129</v>
      </c>
      <c r="Q12" s="99">
        <v>7.3360249429984647E-2</v>
      </c>
      <c r="R12" s="99">
        <v>9.859024897548091E-2</v>
      </c>
      <c r="S12" s="99">
        <v>0.15429129512988535</v>
      </c>
      <c r="T12" s="99">
        <v>0.16847703768335046</v>
      </c>
      <c r="U12" s="99">
        <v>0.18977046544671855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0.26931572545905264</v>
      </c>
      <c r="E13" s="102">
        <v>0.16279794511748305</v>
      </c>
      <c r="F13" s="102">
        <v>0.21630285585378475</v>
      </c>
      <c r="G13" s="102">
        <v>0.22153232828609862</v>
      </c>
      <c r="H13" s="102">
        <v>0.28142864098602838</v>
      </c>
      <c r="I13" s="102">
        <v>0.24052979911787822</v>
      </c>
      <c r="J13" s="102">
        <v>0.22898673549630397</v>
      </c>
      <c r="K13" s="102">
        <v>0.21299528368028695</v>
      </c>
      <c r="L13" s="102">
        <v>0.20944047170279517</v>
      </c>
      <c r="M13" s="102">
        <v>0</v>
      </c>
      <c r="N13" s="102">
        <v>0.19622471204479083</v>
      </c>
      <c r="O13" s="102">
        <v>0.13663885817839058</v>
      </c>
      <c r="P13" s="102">
        <v>0.22664268511994129</v>
      </c>
      <c r="Q13" s="102">
        <v>7.3360249429984647E-2</v>
      </c>
      <c r="R13" s="102">
        <v>9.859024897548091E-2</v>
      </c>
      <c r="S13" s="102">
        <v>0.15429129512988535</v>
      </c>
      <c r="T13" s="102">
        <v>0.16847703768335046</v>
      </c>
      <c r="U13" s="102">
        <v>0.18977046544671855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0.53217079273461865</v>
      </c>
      <c r="D19" s="123">
        <v>0.89597012411075005</v>
      </c>
      <c r="E19" s="123">
        <v>1.0476601942361545</v>
      </c>
      <c r="F19" s="123">
        <v>0.93849932593877217</v>
      </c>
      <c r="G19" s="123">
        <v>0.96839010183729524</v>
      </c>
      <c r="H19" s="123">
        <v>0.90292302255967472</v>
      </c>
      <c r="I19" s="123">
        <v>1.1617718623063846</v>
      </c>
      <c r="J19" s="123">
        <v>1.2719187326191828</v>
      </c>
      <c r="K19" s="123">
        <v>1.4698547429036979</v>
      </c>
      <c r="L19" s="123">
        <v>2.0822740781534259</v>
      </c>
      <c r="M19" s="123">
        <v>1.9709846252436585</v>
      </c>
      <c r="N19" s="123">
        <v>1.2881059355978464</v>
      </c>
      <c r="O19" s="123">
        <v>1.1656901998590063</v>
      </c>
      <c r="P19" s="123">
        <v>0.57296057933223143</v>
      </c>
      <c r="Q19" s="123">
        <v>0.61721970055166508</v>
      </c>
      <c r="R19" s="123">
        <v>0.58811462394461511</v>
      </c>
      <c r="S19" s="123">
        <v>0.69927311038871398</v>
      </c>
      <c r="T19" s="123">
        <v>0.77390697623012883</v>
      </c>
      <c r="U19" s="123">
        <v>1.0053774521988146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2.6361316900017631</v>
      </c>
      <c r="D20" s="99">
        <v>2.6848625111042645</v>
      </c>
      <c r="E20" s="99">
        <v>2.6484265984696802</v>
      </c>
      <c r="F20" s="99">
        <v>2.7287483675428978</v>
      </c>
      <c r="G20" s="99">
        <v>2.77067246211507</v>
      </c>
      <c r="H20" s="99">
        <v>2.880462554683914</v>
      </c>
      <c r="I20" s="99">
        <v>2.8916373345852029</v>
      </c>
      <c r="J20" s="99">
        <v>2.9154883969587067</v>
      </c>
      <c r="K20" s="99">
        <v>2.853067022115912</v>
      </c>
      <c r="L20" s="99">
        <v>2.7645579421236</v>
      </c>
      <c r="M20" s="99">
        <v>2.696864634401646</v>
      </c>
      <c r="N20" s="99">
        <v>2.4589263404858959</v>
      </c>
      <c r="O20" s="99">
        <v>2.1903044169886097</v>
      </c>
      <c r="P20" s="99">
        <v>2.2937326491268988</v>
      </c>
      <c r="Q20" s="99">
        <v>2.3602345910616371</v>
      </c>
      <c r="R20" s="99">
        <v>2.2976443537115609</v>
      </c>
      <c r="S20" s="99">
        <v>2.5734615379120815</v>
      </c>
      <c r="T20" s="99">
        <v>2.561729705523164</v>
      </c>
      <c r="U20" s="99">
        <v>2.6737266940821867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1.6893845982846407</v>
      </c>
      <c r="D21" s="99">
        <v>1.7185868329604814</v>
      </c>
      <c r="E21" s="99">
        <v>1.7227757068622949</v>
      </c>
      <c r="F21" s="99">
        <v>1.7586309009187628</v>
      </c>
      <c r="G21" s="99">
        <v>1.7833491807639543</v>
      </c>
      <c r="H21" s="99">
        <v>1.8244565156440089</v>
      </c>
      <c r="I21" s="99">
        <v>1.8591377179040287</v>
      </c>
      <c r="J21" s="99">
        <v>1.8631945971562807</v>
      </c>
      <c r="K21" s="99">
        <v>1.813838842337123</v>
      </c>
      <c r="L21" s="99">
        <v>1.76486006958624</v>
      </c>
      <c r="M21" s="99">
        <v>1.6162660732715841</v>
      </c>
      <c r="N21" s="99">
        <v>1.5430138868561916</v>
      </c>
      <c r="O21" s="99">
        <v>1.4830765050658332</v>
      </c>
      <c r="P21" s="99">
        <v>1.4633700932451763</v>
      </c>
      <c r="Q21" s="99">
        <v>1.4762656049936669</v>
      </c>
      <c r="R21" s="99">
        <v>1.502249455668466</v>
      </c>
      <c r="S21" s="99">
        <v>1.5409994772382651</v>
      </c>
      <c r="T21" s="99">
        <v>1.6156931963318848</v>
      </c>
      <c r="U21" s="99">
        <v>1.4395295744165271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15.0246698683942</v>
      </c>
      <c r="E24" s="118">
        <f t="shared" si="7"/>
        <v>15.78780584616136</v>
      </c>
      <c r="F24" s="118">
        <f t="shared" si="7"/>
        <v>16.379454025634615</v>
      </c>
      <c r="G24" s="118">
        <f t="shared" si="7"/>
        <v>15.891827910695433</v>
      </c>
      <c r="H24" s="118">
        <f t="shared" si="7"/>
        <v>15.052448123104361</v>
      </c>
      <c r="I24" s="118">
        <f t="shared" si="7"/>
        <v>14.762427049765277</v>
      </c>
      <c r="J24" s="118">
        <f t="shared" si="7"/>
        <v>14.436459276467213</v>
      </c>
      <c r="K24" s="118">
        <f t="shared" si="7"/>
        <v>13.987847775771103</v>
      </c>
      <c r="L24" s="118">
        <f t="shared" si="7"/>
        <v>15.015082394032824</v>
      </c>
      <c r="M24" s="118">
        <f t="shared" si="7"/>
        <v>12.591439390269267</v>
      </c>
      <c r="N24" s="118">
        <f t="shared" si="7"/>
        <v>12.284835319284877</v>
      </c>
      <c r="O24" s="118">
        <f t="shared" si="7"/>
        <v>10.980789029465411</v>
      </c>
      <c r="P24" s="118">
        <f t="shared" si="7"/>
        <v>0</v>
      </c>
      <c r="Q24" s="118">
        <f t="shared" si="7"/>
        <v>8.862171363925059</v>
      </c>
      <c r="R24" s="118">
        <f t="shared" ref="R24:V24" si="8">R25+R28+R30+R39</f>
        <v>9.5317124830489934</v>
      </c>
      <c r="S24" s="118">
        <f t="shared" si="8"/>
        <v>7.8197681851097656</v>
      </c>
      <c r="T24" s="118">
        <f t="shared" si="8"/>
        <v>8.9929783627348456</v>
      </c>
      <c r="U24" s="118">
        <f t="shared" si="8"/>
        <v>7.400424229789639</v>
      </c>
      <c r="V24" s="118">
        <f t="shared" si="8"/>
        <v>7.1735352996184583</v>
      </c>
      <c r="W24" s="118">
        <f t="shared" ref="W24" si="9">W25+W28+W30+W39</f>
        <v>7.7564036551124547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12.457805089546481</v>
      </c>
      <c r="E25" s="123">
        <f t="shared" si="10"/>
        <v>13.056573453192547</v>
      </c>
      <c r="F25" s="123">
        <f t="shared" si="10"/>
        <v>13.968958049133946</v>
      </c>
      <c r="G25" s="123">
        <f t="shared" si="10"/>
        <v>14.096351615192036</v>
      </c>
      <c r="H25" s="123">
        <f t="shared" si="10"/>
        <v>13.243679132494874</v>
      </c>
      <c r="I25" s="123">
        <f t="shared" si="10"/>
        <v>13.298856306695223</v>
      </c>
      <c r="J25" s="123">
        <f t="shared" si="10"/>
        <v>13.042659876391211</v>
      </c>
      <c r="K25" s="123">
        <f t="shared" si="10"/>
        <v>12.382907148026595</v>
      </c>
      <c r="L25" s="123">
        <f t="shared" si="10"/>
        <v>13.194945251401368</v>
      </c>
      <c r="M25" s="123">
        <f t="shared" si="10"/>
        <v>10.860035826135652</v>
      </c>
      <c r="N25" s="123">
        <f t="shared" si="10"/>
        <v>10.778308399511863</v>
      </c>
      <c r="O25" s="123">
        <f t="shared" si="10"/>
        <v>9.5099297583311468</v>
      </c>
      <c r="P25" s="123">
        <f t="shared" si="10"/>
        <v>0</v>
      </c>
      <c r="Q25" s="123">
        <f t="shared" si="10"/>
        <v>7.6083455365596366</v>
      </c>
      <c r="R25" s="123">
        <f t="shared" ref="R25:V25" si="11">SUM(R26:R27)</f>
        <v>8.1148153492012565</v>
      </c>
      <c r="S25" s="123">
        <f t="shared" si="11"/>
        <v>6.4484022938138734</v>
      </c>
      <c r="T25" s="123">
        <f t="shared" si="11"/>
        <v>7.8146627486974509</v>
      </c>
      <c r="U25" s="123">
        <f t="shared" si="11"/>
        <v>6.5114911338178851</v>
      </c>
      <c r="V25" s="123">
        <f t="shared" si="11"/>
        <v>6.3159013908296044</v>
      </c>
      <c r="W25" s="123">
        <f t="shared" ref="W25" si="12">SUM(W26:W27)</f>
        <v>6.4959264823117344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12.457805089546481</v>
      </c>
      <c r="E26" s="99">
        <v>13.056573453192547</v>
      </c>
      <c r="F26" s="99">
        <v>13.968958049133946</v>
      </c>
      <c r="G26" s="99">
        <v>14.096351615192036</v>
      </c>
      <c r="H26" s="99">
        <v>13.243679132494874</v>
      </c>
      <c r="I26" s="99">
        <v>13.298856306695223</v>
      </c>
      <c r="J26" s="99">
        <v>13.042659876391211</v>
      </c>
      <c r="K26" s="99">
        <v>12.382907148026595</v>
      </c>
      <c r="L26" s="99">
        <v>13.194945251401368</v>
      </c>
      <c r="M26" s="99">
        <v>10.860035826135652</v>
      </c>
      <c r="N26" s="99">
        <v>10.778308399511863</v>
      </c>
      <c r="O26" s="99">
        <v>9.5099297583311468</v>
      </c>
      <c r="P26" s="99">
        <v>0</v>
      </c>
      <c r="Q26" s="99">
        <v>7.6083455365596366</v>
      </c>
      <c r="R26" s="99">
        <v>8.1148153492012565</v>
      </c>
      <c r="S26" s="99">
        <v>6.4484022938138734</v>
      </c>
      <c r="T26" s="99">
        <v>7.8146627486974509</v>
      </c>
      <c r="U26" s="99">
        <v>6.5114911338178851</v>
      </c>
      <c r="V26" s="99">
        <v>6.3159013908296044</v>
      </c>
      <c r="W26" s="99">
        <v>6.4959264823117344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2.071750574439835</v>
      </c>
      <c r="E30" s="123">
        <v>2.2509876778233631</v>
      </c>
      <c r="F30" s="123">
        <v>1.9257650403286295</v>
      </c>
      <c r="G30" s="123">
        <v>1.3685249700214746</v>
      </c>
      <c r="H30" s="123">
        <v>1.4327526267569646</v>
      </c>
      <c r="I30" s="123">
        <v>1.0721495420699714</v>
      </c>
      <c r="J30" s="123">
        <v>1.0085956360549431</v>
      </c>
      <c r="K30" s="123">
        <v>1.1657903806498473</v>
      </c>
      <c r="L30" s="123">
        <v>1.3534598583466928</v>
      </c>
      <c r="M30" s="123">
        <v>1.2848097774960996</v>
      </c>
      <c r="N30" s="123">
        <v>1.1295225718265336</v>
      </c>
      <c r="O30" s="123">
        <v>1.1485245456033641</v>
      </c>
      <c r="P30" s="123">
        <v>0</v>
      </c>
      <c r="Q30" s="123">
        <v>0.97650697341873716</v>
      </c>
      <c r="R30" s="123">
        <v>1.0910110781958682</v>
      </c>
      <c r="S30" s="123">
        <v>1.0247062367814859</v>
      </c>
      <c r="T30" s="123">
        <v>0.87496309834839936</v>
      </c>
      <c r="U30" s="123">
        <v>0.66394361940519031</v>
      </c>
      <c r="V30" s="123">
        <v>0.65647454052948651</v>
      </c>
      <c r="W30" s="123">
        <v>0.9683723038032811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2.9427567509399593</v>
      </c>
      <c r="E31" s="99">
        <v>2.7571505968387591</v>
      </c>
      <c r="F31" s="99">
        <v>2.7552551871226449</v>
      </c>
      <c r="G31" s="99">
        <v>2.8194057579769027</v>
      </c>
      <c r="H31" s="99">
        <v>2.6991471328568331</v>
      </c>
      <c r="I31" s="99">
        <v>2.6897294039816866</v>
      </c>
      <c r="J31" s="99">
        <v>2.6858558103773866</v>
      </c>
      <c r="K31" s="99">
        <v>2.6083287227375545</v>
      </c>
      <c r="L31" s="99">
        <v>2.6465000720042586</v>
      </c>
      <c r="M31" s="99">
        <v>2.5534381983556238</v>
      </c>
      <c r="N31" s="99">
        <v>2.4465518909663833</v>
      </c>
      <c r="O31" s="99">
        <v>2.4199256900791979</v>
      </c>
      <c r="P31" s="99">
        <v>0</v>
      </c>
      <c r="Q31" s="99">
        <v>2.1502360656224457</v>
      </c>
      <c r="R31" s="99">
        <v>2.1689505535145073</v>
      </c>
      <c r="S31" s="99">
        <v>2.2098522234738076</v>
      </c>
      <c r="T31" s="99">
        <v>2.1715201924639516</v>
      </c>
      <c r="U31" s="99">
        <v>2.0324538676572308</v>
      </c>
      <c r="V31" s="99">
        <v>2.0211540980802787</v>
      </c>
      <c r="W31" s="99">
        <v>2.1650139288664603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0.26931572545905264</v>
      </c>
      <c r="E32" s="99">
        <v>0.16279794511748305</v>
      </c>
      <c r="F32" s="99">
        <v>0.21630285585378478</v>
      </c>
      <c r="G32" s="99">
        <v>0.22153232828609862</v>
      </c>
      <c r="H32" s="99">
        <v>0.28142864098602827</v>
      </c>
      <c r="I32" s="99">
        <v>0.24052979911787828</v>
      </c>
      <c r="J32" s="99">
        <v>0.22898673549630399</v>
      </c>
      <c r="K32" s="99">
        <v>0.21299528368028695</v>
      </c>
      <c r="L32" s="99">
        <v>0.20944047170279517</v>
      </c>
      <c r="M32" s="99">
        <v>0.28623736987135528</v>
      </c>
      <c r="N32" s="99">
        <v>0.19622471204479083</v>
      </c>
      <c r="O32" s="99">
        <v>0.13663885817839055</v>
      </c>
      <c r="P32" s="99">
        <v>0</v>
      </c>
      <c r="Q32" s="99">
        <v>7.3360249429984647E-2</v>
      </c>
      <c r="R32" s="99">
        <v>9.859024897548091E-2</v>
      </c>
      <c r="S32" s="99">
        <v>0.15429129512988532</v>
      </c>
      <c r="T32" s="99">
        <v>0.16847703768335043</v>
      </c>
      <c r="U32" s="99">
        <v>0.18977046544671861</v>
      </c>
      <c r="V32" s="99">
        <v>0.15657396236079568</v>
      </c>
      <c r="W32" s="99">
        <v>0.14426662949664557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0.26931572545905264</v>
      </c>
      <c r="E33" s="102">
        <v>0.16279794511748305</v>
      </c>
      <c r="F33" s="102">
        <v>0.21630285585378478</v>
      </c>
      <c r="G33" s="102">
        <v>0.22153232828609862</v>
      </c>
      <c r="H33" s="102">
        <v>0.28142864098602827</v>
      </c>
      <c r="I33" s="102">
        <v>0.24052979911787828</v>
      </c>
      <c r="J33" s="102">
        <v>0.22898673549630399</v>
      </c>
      <c r="K33" s="102">
        <v>0.21299528368028695</v>
      </c>
      <c r="L33" s="102">
        <v>0.20944047170279517</v>
      </c>
      <c r="M33" s="102">
        <v>0.28623736987135528</v>
      </c>
      <c r="N33" s="102">
        <v>0.19622471204479083</v>
      </c>
      <c r="O33" s="102">
        <v>0.13663885817839055</v>
      </c>
      <c r="P33" s="102">
        <v>0</v>
      </c>
      <c r="Q33" s="102">
        <v>7.3360249429984647E-2</v>
      </c>
      <c r="R33" s="102">
        <v>9.859024897548091E-2</v>
      </c>
      <c r="S33" s="102">
        <v>0.15429129512988532</v>
      </c>
      <c r="T33" s="102">
        <v>0.16847703768335043</v>
      </c>
      <c r="U33" s="102">
        <v>0.18977046544671861</v>
      </c>
      <c r="V33" s="102">
        <v>0.15657396236079568</v>
      </c>
      <c r="W33" s="102">
        <v>0.14426662949664557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0.49511420440788473</v>
      </c>
      <c r="E39" s="123">
        <v>0.48024471514545042</v>
      </c>
      <c r="F39" s="123">
        <v>0.48473093617203938</v>
      </c>
      <c r="G39" s="123">
        <v>0.42695132548192266</v>
      </c>
      <c r="H39" s="123">
        <v>0.3760163638525208</v>
      </c>
      <c r="I39" s="123">
        <v>0.39142120100008349</v>
      </c>
      <c r="J39" s="123">
        <v>0.3852037640210586</v>
      </c>
      <c r="K39" s="123">
        <v>0.43915024709466144</v>
      </c>
      <c r="L39" s="123">
        <v>0.46667728428476296</v>
      </c>
      <c r="M39" s="123">
        <v>0.4465937866375152</v>
      </c>
      <c r="N39" s="123">
        <v>0.37700434794648008</v>
      </c>
      <c r="O39" s="123">
        <v>0.32233472553090103</v>
      </c>
      <c r="P39" s="123">
        <v>0</v>
      </c>
      <c r="Q39" s="123">
        <v>0.27731885394668471</v>
      </c>
      <c r="R39" s="123">
        <v>0.32588605565186962</v>
      </c>
      <c r="S39" s="123">
        <v>0.34665965451440578</v>
      </c>
      <c r="T39" s="123">
        <v>0.30335251568899646</v>
      </c>
      <c r="U39" s="123">
        <v>0.22498947656656426</v>
      </c>
      <c r="V39" s="123">
        <v>0.20115936825936725</v>
      </c>
      <c r="W39" s="123">
        <v>0.29210486899743937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1.7185868329604816</v>
      </c>
      <c r="E40" s="99">
        <v>1.7227757068622949</v>
      </c>
      <c r="F40" s="99">
        <v>1.7586309009187624</v>
      </c>
      <c r="G40" s="99">
        <v>1.7833491807639543</v>
      </c>
      <c r="H40" s="99">
        <v>1.8244565156440089</v>
      </c>
      <c r="I40" s="99">
        <v>1.8591377179040294</v>
      </c>
      <c r="J40" s="99">
        <v>1.8631945971562809</v>
      </c>
      <c r="K40" s="99">
        <v>1.8138388423371226</v>
      </c>
      <c r="L40" s="99">
        <v>1.76486006958624</v>
      </c>
      <c r="M40" s="99">
        <v>1.6162660732715837</v>
      </c>
      <c r="N40" s="99">
        <v>1.5430138868561916</v>
      </c>
      <c r="O40" s="99">
        <v>1.4830765050658337</v>
      </c>
      <c r="P40" s="99">
        <v>0</v>
      </c>
      <c r="Q40" s="99">
        <v>1.4762656049936667</v>
      </c>
      <c r="R40" s="99">
        <v>1.502249455668466</v>
      </c>
      <c r="S40" s="99">
        <v>1.5409994772382649</v>
      </c>
      <c r="T40" s="99">
        <v>1.6156931963318848</v>
      </c>
      <c r="U40" s="99">
        <v>1.4395295744165271</v>
      </c>
      <c r="V40" s="99">
        <v>1.4276303487133761</v>
      </c>
      <c r="W40" s="99">
        <v>1.5036985497348145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15.784748748777007</v>
      </c>
      <c r="D43" s="118">
        <f t="shared" si="14"/>
        <v>15.576851057339697</v>
      </c>
      <c r="E43" s="118">
        <f t="shared" si="14"/>
        <v>17.034186771737748</v>
      </c>
      <c r="F43" s="118">
        <f t="shared" si="14"/>
        <v>18.707590895910151</v>
      </c>
      <c r="G43" s="118">
        <f t="shared" si="14"/>
        <v>18.412335607263131</v>
      </c>
      <c r="H43" s="118">
        <f t="shared" si="14"/>
        <v>16.692640808896861</v>
      </c>
      <c r="I43" s="118">
        <f t="shared" si="14"/>
        <v>17.131012769528393</v>
      </c>
      <c r="J43" s="118">
        <f t="shared" si="14"/>
        <v>17.18968705285927</v>
      </c>
      <c r="K43" s="118">
        <f t="shared" si="14"/>
        <v>16.479713577334422</v>
      </c>
      <c r="L43" s="118">
        <f t="shared" si="14"/>
        <v>17.297243912380562</v>
      </c>
      <c r="M43" s="118">
        <f t="shared" si="14"/>
        <v>14.804455140419822</v>
      </c>
      <c r="N43" s="118">
        <f t="shared" si="14"/>
        <v>13.511291969484308</v>
      </c>
      <c r="O43" s="118">
        <f t="shared" si="14"/>
        <v>12.674417518925434</v>
      </c>
      <c r="P43" s="118">
        <f t="shared" si="14"/>
        <v>10.526873758299596</v>
      </c>
      <c r="Q43" s="118">
        <f t="shared" si="14"/>
        <v>10.984541244757095</v>
      </c>
      <c r="R43" s="118">
        <f t="shared" ref="R43:V43" si="15">R44+R47+R49+R58</f>
        <v>9.1850684660098789</v>
      </c>
      <c r="S43" s="118">
        <f t="shared" si="15"/>
        <v>9.1858534847761462</v>
      </c>
      <c r="T43" s="118">
        <f t="shared" si="15"/>
        <v>9.6497993264890685</v>
      </c>
      <c r="U43" s="118">
        <f t="shared" si="15"/>
        <v>8.3517685510167698</v>
      </c>
      <c r="V43" s="118">
        <f t="shared" si="15"/>
        <v>8.7259791860993072</v>
      </c>
      <c r="W43" s="118">
        <f t="shared" ref="W43" si="16">W44+W47+W49+W58</f>
        <v>8.1372021522543339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15.342167821476963</v>
      </c>
      <c r="D44" s="123">
        <f t="shared" si="17"/>
        <v>14.950682070573292</v>
      </c>
      <c r="E44" s="123">
        <f t="shared" si="17"/>
        <v>16.371488980544402</v>
      </c>
      <c r="F44" s="123">
        <f t="shared" si="17"/>
        <v>18.02330810649363</v>
      </c>
      <c r="G44" s="123">
        <f t="shared" si="17"/>
        <v>17.800275523579984</v>
      </c>
      <c r="H44" s="123">
        <f t="shared" si="17"/>
        <v>16.195444467827922</v>
      </c>
      <c r="I44" s="123">
        <f t="shared" si="17"/>
        <v>16.119728465443561</v>
      </c>
      <c r="J44" s="123">
        <f t="shared" si="17"/>
        <v>15.672719198792961</v>
      </c>
      <c r="K44" s="123">
        <f t="shared" si="17"/>
        <v>15.407998117628193</v>
      </c>
      <c r="L44" s="123">
        <f t="shared" si="17"/>
        <v>16.224916701504377</v>
      </c>
      <c r="M44" s="123">
        <f t="shared" si="17"/>
        <v>13.617530639998217</v>
      </c>
      <c r="N44" s="123">
        <f t="shared" si="17"/>
        <v>12.282206489498018</v>
      </c>
      <c r="O44" s="123">
        <f t="shared" si="17"/>
        <v>11.471495995889818</v>
      </c>
      <c r="P44" s="123">
        <f t="shared" si="17"/>
        <v>10.012652649121202</v>
      </c>
      <c r="Q44" s="123">
        <f t="shared" si="17"/>
        <v>10.607011911297748</v>
      </c>
      <c r="R44" s="123">
        <f t="shared" ref="R44:V44" si="18">SUM(R45:R46)</f>
        <v>8.6898031228827382</v>
      </c>
      <c r="S44" s="123">
        <f t="shared" si="18"/>
        <v>8.4523401239387468</v>
      </c>
      <c r="T44" s="123">
        <f t="shared" si="18"/>
        <v>9.0308212619888817</v>
      </c>
      <c r="U44" s="123">
        <f t="shared" si="18"/>
        <v>7.8710747746752725</v>
      </c>
      <c r="V44" s="123">
        <f t="shared" si="18"/>
        <v>8.2430476187443986</v>
      </c>
      <c r="W44" s="123">
        <f t="shared" ref="W44" si="19">SUM(W45:W46)</f>
        <v>7.6589384099017916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15.342167821476963</v>
      </c>
      <c r="D45" s="99">
        <v>14.950682070573292</v>
      </c>
      <c r="E45" s="99">
        <v>16.371488980544402</v>
      </c>
      <c r="F45" s="99">
        <v>18.02330810649363</v>
      </c>
      <c r="G45" s="99">
        <v>17.800275523579984</v>
      </c>
      <c r="H45" s="99">
        <v>16.195444467827922</v>
      </c>
      <c r="I45" s="99">
        <v>16.119728465443561</v>
      </c>
      <c r="J45" s="99">
        <v>15.672719198792961</v>
      </c>
      <c r="K45" s="99">
        <v>15.407998117628193</v>
      </c>
      <c r="L45" s="99">
        <v>16.224916701504377</v>
      </c>
      <c r="M45" s="99">
        <v>13.617530639998217</v>
      </c>
      <c r="N45" s="99">
        <v>12.282206489498018</v>
      </c>
      <c r="O45" s="99">
        <v>11.471495995889818</v>
      </c>
      <c r="P45" s="99">
        <v>10.012652649121202</v>
      </c>
      <c r="Q45" s="99">
        <v>10.607011911297748</v>
      </c>
      <c r="R45" s="99">
        <v>8.6898031228827382</v>
      </c>
      <c r="S45" s="99">
        <v>8.4523401239387468</v>
      </c>
      <c r="T45" s="99">
        <v>9.0308212619888817</v>
      </c>
      <c r="U45" s="99">
        <v>7.8710747746752725</v>
      </c>
      <c r="V45" s="99">
        <v>8.2430476187443986</v>
      </c>
      <c r="W45" s="99">
        <v>7.6589384099017916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7.6743378947581972E-2</v>
      </c>
      <c r="D49" s="123">
        <v>0.13108807378268139</v>
      </c>
      <c r="E49" s="123">
        <v>0.18247898328713</v>
      </c>
      <c r="F49" s="123">
        <v>0.19954064186679421</v>
      </c>
      <c r="G49" s="123">
        <v>0.18512239726851043</v>
      </c>
      <c r="H49" s="123">
        <v>0.12124143396785278</v>
      </c>
      <c r="I49" s="123">
        <v>0.61983984850605589</v>
      </c>
      <c r="J49" s="123">
        <v>1.1317608732005147</v>
      </c>
      <c r="K49" s="123">
        <v>0.63259215740345498</v>
      </c>
      <c r="L49" s="123">
        <v>0.60567500431572807</v>
      </c>
      <c r="M49" s="123">
        <v>0.740351134439037</v>
      </c>
      <c r="N49" s="123">
        <v>0.85209705447860451</v>
      </c>
      <c r="O49" s="123">
        <v>0.88059212910222451</v>
      </c>
      <c r="P49" s="123">
        <v>0.18681939848709031</v>
      </c>
      <c r="Q49" s="123">
        <v>0.10016634008289507</v>
      </c>
      <c r="R49" s="123">
        <v>0.16941534893614069</v>
      </c>
      <c r="S49" s="123">
        <v>0.38681548232543916</v>
      </c>
      <c r="T49" s="123">
        <v>0.31562887800533868</v>
      </c>
      <c r="U49" s="123">
        <v>0.25570181110523926</v>
      </c>
      <c r="V49" s="123">
        <v>0.28176705086313875</v>
      </c>
      <c r="W49" s="123">
        <v>0.18613663934981622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3.9617743400687218</v>
      </c>
      <c r="D50" s="99">
        <v>3.7541047128990681</v>
      </c>
      <c r="E50" s="99">
        <v>3.6218694417451625</v>
      </c>
      <c r="F50" s="99">
        <v>3.6052176116951506</v>
      </c>
      <c r="G50" s="99">
        <v>3.6094381485112281</v>
      </c>
      <c r="H50" s="99">
        <v>3.516852122847248</v>
      </c>
      <c r="I50" s="99">
        <v>3.4852956987413957</v>
      </c>
      <c r="J50" s="99">
        <v>3.5795575801319166</v>
      </c>
      <c r="K50" s="99">
        <v>3.4083483792416782</v>
      </c>
      <c r="L50" s="99">
        <v>3.3748764009196979</v>
      </c>
      <c r="M50" s="99">
        <v>3.2253991298860232</v>
      </c>
      <c r="N50" s="99">
        <v>2.936022372764151</v>
      </c>
      <c r="O50" s="99">
        <v>3.0780887426528172</v>
      </c>
      <c r="P50" s="99">
        <v>2.9394446537511354</v>
      </c>
      <c r="Q50" s="99">
        <v>3.2439683317362271</v>
      </c>
      <c r="R50" s="99">
        <v>2.7029844881070475</v>
      </c>
      <c r="S50" s="99">
        <v>2.5746735270399022</v>
      </c>
      <c r="T50" s="99">
        <v>2.620767987675833</v>
      </c>
      <c r="U50" s="99">
        <v>2.4255721603524423</v>
      </c>
      <c r="V50" s="99">
        <v>2.5993036550058957</v>
      </c>
      <c r="W50" s="99">
        <v>2.5300776778890768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0.21408094426037075</v>
      </c>
      <c r="F51" s="99">
        <v>0.28317050421388673</v>
      </c>
      <c r="G51" s="99">
        <v>0.28306569560154465</v>
      </c>
      <c r="H51" s="99">
        <v>0.36682058529161743</v>
      </c>
      <c r="I51" s="99">
        <v>0.31169665688877257</v>
      </c>
      <c r="J51" s="99">
        <v>0.30766451822758084</v>
      </c>
      <c r="K51" s="99">
        <v>0.27972206827785934</v>
      </c>
      <c r="L51" s="99">
        <v>0.26640229281977573</v>
      </c>
      <c r="M51" s="99">
        <v>0</v>
      </c>
      <c r="N51" s="99">
        <v>0.23227035322014655</v>
      </c>
      <c r="O51" s="99">
        <v>0.17429378757070704</v>
      </c>
      <c r="P51" s="99">
        <v>0.29137565351868139</v>
      </c>
      <c r="Q51" s="99">
        <v>0.14153486590295516</v>
      </c>
      <c r="R51" s="99">
        <v>0</v>
      </c>
      <c r="S51" s="99">
        <v>0.17511344828317438</v>
      </c>
      <c r="T51" s="99">
        <v>0.20302955920819968</v>
      </c>
      <c r="U51" s="99">
        <v>0.2246199630671942</v>
      </c>
      <c r="V51" s="99">
        <v>0.20749134083006879</v>
      </c>
      <c r="W51" s="99">
        <v>0.16562001432105206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0.21408094426037075</v>
      </c>
      <c r="F52" s="102">
        <v>0.28317050421388673</v>
      </c>
      <c r="G52" s="102">
        <v>0.28306569560154465</v>
      </c>
      <c r="H52" s="102">
        <v>0.36682058529161743</v>
      </c>
      <c r="I52" s="102">
        <v>0.31169665688877257</v>
      </c>
      <c r="J52" s="102">
        <v>0.30766451822758084</v>
      </c>
      <c r="K52" s="102">
        <v>0.27972206827785934</v>
      </c>
      <c r="L52" s="102">
        <v>0.26640229281977573</v>
      </c>
      <c r="M52" s="102">
        <v>0</v>
      </c>
      <c r="N52" s="102">
        <v>0.23227035322014655</v>
      </c>
      <c r="O52" s="102">
        <v>0.17429378757070704</v>
      </c>
      <c r="P52" s="102">
        <v>0.29137565351868139</v>
      </c>
      <c r="Q52" s="102">
        <v>0.14153486590295516</v>
      </c>
      <c r="R52" s="102">
        <v>0</v>
      </c>
      <c r="S52" s="102">
        <v>0.17511344828317438</v>
      </c>
      <c r="T52" s="102">
        <v>0.20302955920819968</v>
      </c>
      <c r="U52" s="102">
        <v>0.2246199630671942</v>
      </c>
      <c r="V52" s="102">
        <v>0.20749134083006879</v>
      </c>
      <c r="W52" s="102">
        <v>0.16562001432105206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0.36583754835246246</v>
      </c>
      <c r="D58" s="123">
        <v>0.49508091298372364</v>
      </c>
      <c r="E58" s="123">
        <v>0.4802188079062148</v>
      </c>
      <c r="F58" s="123">
        <v>0.48474214754972617</v>
      </c>
      <c r="G58" s="123">
        <v>0.42693768641463559</v>
      </c>
      <c r="H58" s="123">
        <v>0.3759549071010862</v>
      </c>
      <c r="I58" s="123">
        <v>0.39144445557877455</v>
      </c>
      <c r="J58" s="123">
        <v>0.38520698086579219</v>
      </c>
      <c r="K58" s="123">
        <v>0.43912330230277652</v>
      </c>
      <c r="L58" s="123">
        <v>0.46665220656045631</v>
      </c>
      <c r="M58" s="123">
        <v>0.44657336598256919</v>
      </c>
      <c r="N58" s="123">
        <v>0.37698842550768419</v>
      </c>
      <c r="O58" s="123">
        <v>0.32232939393339166</v>
      </c>
      <c r="P58" s="123">
        <v>0.3274017106913033</v>
      </c>
      <c r="Q58" s="123">
        <v>0.27736299337645121</v>
      </c>
      <c r="R58" s="123">
        <v>0.3258499941910003</v>
      </c>
      <c r="S58" s="123">
        <v>0.34669787851196116</v>
      </c>
      <c r="T58" s="123">
        <v>0.30334918649484932</v>
      </c>
      <c r="U58" s="123">
        <v>0.22499196523625897</v>
      </c>
      <c r="V58" s="123">
        <v>0.20116451649177075</v>
      </c>
      <c r="W58" s="123">
        <v>0.29212710300272676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1.68938459828464</v>
      </c>
      <c r="D59" s="99">
        <v>1.7185868329604816</v>
      </c>
      <c r="E59" s="99">
        <v>1.7227757068622951</v>
      </c>
      <c r="F59" s="99">
        <v>1.7586309009187628</v>
      </c>
      <c r="G59" s="99">
        <v>1.7833491807639541</v>
      </c>
      <c r="H59" s="99">
        <v>1.8244565156440087</v>
      </c>
      <c r="I59" s="99">
        <v>1.8591377179040285</v>
      </c>
      <c r="J59" s="99">
        <v>1.8631945971562809</v>
      </c>
      <c r="K59" s="99">
        <v>1.813838842337123</v>
      </c>
      <c r="L59" s="99">
        <v>1.76486006958624</v>
      </c>
      <c r="M59" s="99">
        <v>1.6162660732715839</v>
      </c>
      <c r="N59" s="99">
        <v>1.5430138868561916</v>
      </c>
      <c r="O59" s="99">
        <v>1.4830765050658334</v>
      </c>
      <c r="P59" s="99">
        <v>1.4633700932451761</v>
      </c>
      <c r="Q59" s="99">
        <v>1.4762656049936664</v>
      </c>
      <c r="R59" s="99">
        <v>1.5022494556684658</v>
      </c>
      <c r="S59" s="99">
        <v>1.5409994772382651</v>
      </c>
      <c r="T59" s="99">
        <v>1.6156931963318846</v>
      </c>
      <c r="U59" s="99">
        <v>1.4395295744165271</v>
      </c>
      <c r="V59" s="99">
        <v>1.4276303487133761</v>
      </c>
      <c r="W59" s="99">
        <v>1.5036985497348145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13.339921983041929</v>
      </c>
      <c r="D62" s="118">
        <f t="shared" si="21"/>
        <v>13.941831888157193</v>
      </c>
      <c r="E62" s="118">
        <f t="shared" si="21"/>
        <v>14.260257154142321</v>
      </c>
      <c r="F62" s="118">
        <f t="shared" si="21"/>
        <v>13.869483677764231</v>
      </c>
      <c r="G62" s="118">
        <f t="shared" si="21"/>
        <v>14.142000640862314</v>
      </c>
      <c r="H62" s="118">
        <f t="shared" si="21"/>
        <v>14.364094993571362</v>
      </c>
      <c r="I62" s="118">
        <f t="shared" si="21"/>
        <v>14.307195372501806</v>
      </c>
      <c r="J62" s="118">
        <f t="shared" si="21"/>
        <v>12.385133927966454</v>
      </c>
      <c r="K62" s="118">
        <f t="shared" si="21"/>
        <v>12.740358063860567</v>
      </c>
      <c r="L62" s="118">
        <f t="shared" si="21"/>
        <v>13.321956650276709</v>
      </c>
      <c r="M62" s="118">
        <f t="shared" si="21"/>
        <v>10.534173185997163</v>
      </c>
      <c r="N62" s="118">
        <f t="shared" si="21"/>
        <v>11.441537137682715</v>
      </c>
      <c r="O62" s="118">
        <f t="shared" si="21"/>
        <v>10.601154851317835</v>
      </c>
      <c r="P62" s="118">
        <f t="shared" si="21"/>
        <v>9.241250233434215</v>
      </c>
      <c r="Q62" s="118">
        <f t="shared" si="21"/>
        <v>9.9083794656607722</v>
      </c>
      <c r="R62" s="118">
        <f t="shared" ref="R62:V62" si="22">R63+R66+R68+R77</f>
        <v>8.9118344524946114</v>
      </c>
      <c r="S62" s="118">
        <f t="shared" si="22"/>
        <v>8.1590907747354624</v>
      </c>
      <c r="T62" s="118">
        <f t="shared" si="22"/>
        <v>8.2013545472627918</v>
      </c>
      <c r="U62" s="118">
        <f t="shared" si="22"/>
        <v>8.2185729820400688</v>
      </c>
      <c r="V62" s="118">
        <f t="shared" si="22"/>
        <v>8.2972351366194683</v>
      </c>
      <c r="W62" s="118">
        <f t="shared" ref="W62" si="23">W63+W66+W68+W77</f>
        <v>8.6015290172664951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9.7718914578611713</v>
      </c>
      <c r="D63" s="123">
        <f t="shared" si="24"/>
        <v>10.15538413984414</v>
      </c>
      <c r="E63" s="123">
        <f t="shared" si="24"/>
        <v>10.923489269358898</v>
      </c>
      <c r="F63" s="123">
        <f t="shared" si="24"/>
        <v>10.676354379809817</v>
      </c>
      <c r="G63" s="123">
        <f t="shared" si="24"/>
        <v>10.677507189500099</v>
      </c>
      <c r="H63" s="123">
        <f t="shared" si="24"/>
        <v>11.117945365391998</v>
      </c>
      <c r="I63" s="123">
        <f t="shared" si="24"/>
        <v>10.742038514960152</v>
      </c>
      <c r="J63" s="123">
        <f t="shared" si="24"/>
        <v>9.5706345216727957</v>
      </c>
      <c r="K63" s="123">
        <f t="shared" si="24"/>
        <v>9.5428873297375212</v>
      </c>
      <c r="L63" s="123">
        <f t="shared" si="24"/>
        <v>10.831788076363571</v>
      </c>
      <c r="M63" s="123">
        <f t="shared" si="24"/>
        <v>8.2354793684859597</v>
      </c>
      <c r="N63" s="123">
        <f t="shared" si="24"/>
        <v>8.2805201634821515</v>
      </c>
      <c r="O63" s="123">
        <f t="shared" si="24"/>
        <v>7.4605459445854168</v>
      </c>
      <c r="P63" s="123">
        <f t="shared" si="24"/>
        <v>6.7163092873454531</v>
      </c>
      <c r="Q63" s="123">
        <f t="shared" si="24"/>
        <v>6.8498368469675963</v>
      </c>
      <c r="R63" s="123">
        <f t="shared" ref="R63:V63" si="25">SUM(R64:R65)</f>
        <v>6.0450373147950405</v>
      </c>
      <c r="S63" s="123">
        <f t="shared" si="25"/>
        <v>5.6780520821805398</v>
      </c>
      <c r="T63" s="123">
        <f t="shared" si="25"/>
        <v>6.0627703061832481</v>
      </c>
      <c r="U63" s="123">
        <f t="shared" si="25"/>
        <v>5.5097522450238969</v>
      </c>
      <c r="V63" s="123">
        <f t="shared" si="25"/>
        <v>5.3765690740913223</v>
      </c>
      <c r="W63" s="123">
        <f t="shared" ref="W63" si="26">SUM(W64:W65)</f>
        <v>5.4089977056052652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9.7718914578611713</v>
      </c>
      <c r="D64" s="99">
        <v>10.15538413984414</v>
      </c>
      <c r="E64" s="99">
        <v>10.923489269358898</v>
      </c>
      <c r="F64" s="99">
        <v>10.676354379809817</v>
      </c>
      <c r="G64" s="99">
        <v>10.677507189500099</v>
      </c>
      <c r="H64" s="99">
        <v>11.117945365391998</v>
      </c>
      <c r="I64" s="99">
        <v>10.742038514960152</v>
      </c>
      <c r="J64" s="99">
        <v>9.5706345216727957</v>
      </c>
      <c r="K64" s="99">
        <v>9.5428873297375212</v>
      </c>
      <c r="L64" s="99">
        <v>10.831788076363571</v>
      </c>
      <c r="M64" s="99">
        <v>8.2354793684859597</v>
      </c>
      <c r="N64" s="99">
        <v>8.2805201634821515</v>
      </c>
      <c r="O64" s="99">
        <v>7.4605459445854168</v>
      </c>
      <c r="P64" s="99">
        <v>6.7163092873454531</v>
      </c>
      <c r="Q64" s="99">
        <v>6.8498368469675963</v>
      </c>
      <c r="R64" s="99">
        <v>6.0450373147950405</v>
      </c>
      <c r="S64" s="99">
        <v>5.6780520821805398</v>
      </c>
      <c r="T64" s="99">
        <v>6.0627703061832481</v>
      </c>
      <c r="U64" s="99">
        <v>5.5097522450238969</v>
      </c>
      <c r="V64" s="99">
        <v>5.3765690740913223</v>
      </c>
      <c r="W64" s="99">
        <v>5.4089977056052652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2.5556597099188272</v>
      </c>
      <c r="D68" s="123">
        <v>2.5828622956132348</v>
      </c>
      <c r="E68" s="123">
        <v>2.3135372451240106</v>
      </c>
      <c r="F68" s="123">
        <v>2.2656823240448327</v>
      </c>
      <c r="G68" s="123">
        <v>2.2918182168385739</v>
      </c>
      <c r="H68" s="123">
        <v>2.1726900362247958</v>
      </c>
      <c r="I68" s="123">
        <v>2.3535909176394645</v>
      </c>
      <c r="J68" s="123">
        <v>1.8266370755194619</v>
      </c>
      <c r="K68" s="123">
        <v>2.1600292896962672</v>
      </c>
      <c r="L68" s="123">
        <v>1.6998722440523313</v>
      </c>
      <c r="M68" s="123">
        <v>1.5976039570396734</v>
      </c>
      <c r="N68" s="123">
        <v>2.1439656769954962</v>
      </c>
      <c r="O68" s="123">
        <v>1.9934521853049305</v>
      </c>
      <c r="P68" s="123">
        <v>1.7942422297251126</v>
      </c>
      <c r="Q68" s="123">
        <v>1.8973556900370516</v>
      </c>
      <c r="R68" s="123">
        <v>1.9075837737903603</v>
      </c>
      <c r="S68" s="123">
        <v>1.7309622938642271</v>
      </c>
      <c r="T68" s="123">
        <v>1.3903898182971774</v>
      </c>
      <c r="U68" s="123">
        <v>1.806564961787297</v>
      </c>
      <c r="V68" s="123">
        <v>1.8298930351956657</v>
      </c>
      <c r="W68" s="123">
        <v>1.941666190386196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2.6806722560852099</v>
      </c>
      <c r="D69" s="99">
        <v>2.5870176092675501</v>
      </c>
      <c r="E69" s="99">
        <v>2.5553347504206632</v>
      </c>
      <c r="F69" s="99">
        <v>2.3517240602454863</v>
      </c>
      <c r="G69" s="99">
        <v>2.2950903223306112</v>
      </c>
      <c r="H69" s="99">
        <v>2.4421339722938344</v>
      </c>
      <c r="I69" s="99">
        <v>2.3915206916857366</v>
      </c>
      <c r="J69" s="99">
        <v>2.3106157122228783</v>
      </c>
      <c r="K69" s="99">
        <v>2.218420983974426</v>
      </c>
      <c r="L69" s="99">
        <v>2.3407859529077641</v>
      </c>
      <c r="M69" s="99">
        <v>2.0930185040473237</v>
      </c>
      <c r="N69" s="99">
        <v>2.1439656769954962</v>
      </c>
      <c r="O69" s="99">
        <v>2.0122167011387857</v>
      </c>
      <c r="P69" s="99">
        <v>1.8633574538559301</v>
      </c>
      <c r="Q69" s="99">
        <v>1.9386668244878449</v>
      </c>
      <c r="R69" s="99">
        <v>2.0348039320405498</v>
      </c>
      <c r="S69" s="99">
        <v>1.9187646009965249</v>
      </c>
      <c r="T69" s="99">
        <v>1.8985621223663427</v>
      </c>
      <c r="U69" s="99">
        <v>1.8544300969398648</v>
      </c>
      <c r="V69" s="99">
        <v>1.8434989117704061</v>
      </c>
      <c r="W69" s="99">
        <v>1.9648224567373724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0.23665527293714658</v>
      </c>
      <c r="E70" s="99">
        <v>0.15228153596937269</v>
      </c>
      <c r="F70" s="99">
        <v>0.18414335950465954</v>
      </c>
      <c r="G70" s="99">
        <v>0.17899606184562014</v>
      </c>
      <c r="H70" s="99">
        <v>0.25568181206563578</v>
      </c>
      <c r="I70" s="99">
        <v>0.21531756417484046</v>
      </c>
      <c r="J70" s="99">
        <v>0.19760256331258261</v>
      </c>
      <c r="K70" s="99">
        <v>0.18164399476775242</v>
      </c>
      <c r="L70" s="99">
        <v>0.18909075976943229</v>
      </c>
      <c r="M70" s="99">
        <v>0</v>
      </c>
      <c r="N70" s="99">
        <v>0</v>
      </c>
      <c r="O70" s="99">
        <v>0.1126406823225751</v>
      </c>
      <c r="P70" s="99">
        <v>0.18008946359570116</v>
      </c>
      <c r="Q70" s="99">
        <v>6.9883927924846129E-2</v>
      </c>
      <c r="R70" s="99">
        <v>9.932505556823E-2</v>
      </c>
      <c r="S70" s="99">
        <v>0.13267967012450074</v>
      </c>
      <c r="T70" s="99">
        <v>0.14602244394430688</v>
      </c>
      <c r="U70" s="99">
        <v>0.17402875185927408</v>
      </c>
      <c r="V70" s="99">
        <v>0.14350841130301348</v>
      </c>
      <c r="W70" s="99">
        <v>0.13154227034456475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0.23665527293714658</v>
      </c>
      <c r="E71" s="102">
        <v>0.15228153596937269</v>
      </c>
      <c r="F71" s="102">
        <v>0.18414335950465954</v>
      </c>
      <c r="G71" s="102">
        <v>0.17899606184562014</v>
      </c>
      <c r="H71" s="102">
        <v>0.25568181206563578</v>
      </c>
      <c r="I71" s="102">
        <v>0.21531756417484046</v>
      </c>
      <c r="J71" s="102">
        <v>0.19760256331258261</v>
      </c>
      <c r="K71" s="102">
        <v>0.18164399476775242</v>
      </c>
      <c r="L71" s="102">
        <v>0.18909075976943229</v>
      </c>
      <c r="M71" s="102">
        <v>0</v>
      </c>
      <c r="N71" s="102">
        <v>0</v>
      </c>
      <c r="O71" s="102">
        <v>0.1126406823225751</v>
      </c>
      <c r="P71" s="102">
        <v>0.18008946359570116</v>
      </c>
      <c r="Q71" s="102">
        <v>6.9883927924846129E-2</v>
      </c>
      <c r="R71" s="102">
        <v>9.932505556823E-2</v>
      </c>
      <c r="S71" s="102">
        <v>0.13267967012450074</v>
      </c>
      <c r="T71" s="102">
        <v>0.14602244394430688</v>
      </c>
      <c r="U71" s="102">
        <v>0.17402875185927408</v>
      </c>
      <c r="V71" s="102">
        <v>0.14350841130301348</v>
      </c>
      <c r="W71" s="102">
        <v>0.13154227034456475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1.0123708152619315</v>
      </c>
      <c r="D77" s="123">
        <v>1.2035854526998191</v>
      </c>
      <c r="E77" s="123">
        <v>1.0232306396594137</v>
      </c>
      <c r="F77" s="123">
        <v>0.92744697390958086</v>
      </c>
      <c r="G77" s="123">
        <v>1.1726752345236413</v>
      </c>
      <c r="H77" s="123">
        <v>1.0734595919545684</v>
      </c>
      <c r="I77" s="123">
        <v>1.2115659399021901</v>
      </c>
      <c r="J77" s="123">
        <v>0.98786233077419561</v>
      </c>
      <c r="K77" s="123">
        <v>1.0374414444267794</v>
      </c>
      <c r="L77" s="123">
        <v>0.79029632986080722</v>
      </c>
      <c r="M77" s="123">
        <v>0.70108986047152977</v>
      </c>
      <c r="N77" s="123">
        <v>1.0170512972050678</v>
      </c>
      <c r="O77" s="123">
        <v>1.1471567214274871</v>
      </c>
      <c r="P77" s="123">
        <v>0.73069871636364958</v>
      </c>
      <c r="Q77" s="123">
        <v>1.1611869286561243</v>
      </c>
      <c r="R77" s="123">
        <v>0.95921336390920964</v>
      </c>
      <c r="S77" s="123">
        <v>0.75007639869069553</v>
      </c>
      <c r="T77" s="123">
        <v>0.74819442278236625</v>
      </c>
      <c r="U77" s="123">
        <v>0.90225577522887468</v>
      </c>
      <c r="V77" s="123">
        <v>1.0907730273324794</v>
      </c>
      <c r="W77" s="123">
        <v>1.250865121275033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1.5499782939112625</v>
      </c>
      <c r="D78" s="99">
        <v>1.5391104332540912</v>
      </c>
      <c r="E78" s="99">
        <v>1.6475133613988386</v>
      </c>
      <c r="F78" s="99">
        <v>1.5001024825167724</v>
      </c>
      <c r="G78" s="99">
        <v>1.4739707101747674</v>
      </c>
      <c r="H78" s="99">
        <v>1.7913703588007557</v>
      </c>
      <c r="I78" s="99">
        <v>1.7305118054657807</v>
      </c>
      <c r="J78" s="99">
        <v>1.6701175476724848</v>
      </c>
      <c r="K78" s="99">
        <v>1.6394142350596088</v>
      </c>
      <c r="L78" s="99">
        <v>1.6689132425662037</v>
      </c>
      <c r="M78" s="99">
        <v>1.3716188811748948</v>
      </c>
      <c r="N78" s="99">
        <v>1.4344195395227406</v>
      </c>
      <c r="O78" s="99">
        <v>1.2214241416562699</v>
      </c>
      <c r="P78" s="99">
        <v>1.2351426851433669</v>
      </c>
      <c r="Q78" s="99">
        <v>1.3244233716589455</v>
      </c>
      <c r="R78" s="99">
        <v>1.4098327016431063</v>
      </c>
      <c r="S78" s="99">
        <v>1.3416958669351562</v>
      </c>
      <c r="T78" s="99">
        <v>1.4322275689231745</v>
      </c>
      <c r="U78" s="99">
        <v>1.3076801091105092</v>
      </c>
      <c r="V78" s="99">
        <v>1.2897705557696717</v>
      </c>
      <c r="W78" s="99">
        <v>1.3519635443535365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2.0843694852093133</v>
      </c>
      <c r="D81" s="118">
        <f t="shared" si="28"/>
        <v>2.5389055287005826</v>
      </c>
      <c r="E81" s="118">
        <f t="shared" si="28"/>
        <v>2.7015549609138794</v>
      </c>
      <c r="F81" s="118">
        <f t="shared" si="28"/>
        <v>2.381656843860974</v>
      </c>
      <c r="G81" s="118">
        <f t="shared" si="28"/>
        <v>1.7685211535752012</v>
      </c>
      <c r="H81" s="118">
        <f t="shared" si="28"/>
        <v>1.7764127696620662</v>
      </c>
      <c r="I81" s="118">
        <f t="shared" si="28"/>
        <v>1.4318433462412659</v>
      </c>
      <c r="J81" s="118">
        <f t="shared" si="28"/>
        <v>1.2935846917044695</v>
      </c>
      <c r="K81" s="118">
        <f t="shared" si="28"/>
        <v>1.5188276066348485</v>
      </c>
      <c r="L81" s="118">
        <f t="shared" si="28"/>
        <v>1.7118121881155293</v>
      </c>
      <c r="M81" s="118">
        <f t="shared" si="28"/>
        <v>1.6690794914884319</v>
      </c>
      <c r="N81" s="118">
        <f t="shared" si="28"/>
        <v>1.4621587468868924</v>
      </c>
      <c r="O81" s="118">
        <f t="shared" si="28"/>
        <v>1.4315759512873476</v>
      </c>
      <c r="P81" s="118">
        <f t="shared" si="28"/>
        <v>1.6079576015472088</v>
      </c>
      <c r="Q81" s="118">
        <f t="shared" si="28"/>
        <v>0</v>
      </c>
      <c r="R81" s="118">
        <f t="shared" ref="R81:V81" si="29">R82+R85+R87+R100</f>
        <v>0</v>
      </c>
      <c r="S81" s="118">
        <f t="shared" si="29"/>
        <v>0</v>
      </c>
      <c r="T81" s="118">
        <f t="shared" si="29"/>
        <v>0</v>
      </c>
      <c r="U81" s="118">
        <f t="shared" si="29"/>
        <v>0.88428767230796701</v>
      </c>
      <c r="V81" s="118">
        <f t="shared" si="29"/>
        <v>0.84655100092655555</v>
      </c>
      <c r="W81" s="118">
        <f t="shared" ref="W81" si="30">W82+W85+W87+W100</f>
        <v>1.2358363285152771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1.7240182327295188</v>
      </c>
      <c r="D87" s="123">
        <v>2.054213614974933</v>
      </c>
      <c r="E87" s="123">
        <v>2.2323715993702526</v>
      </c>
      <c r="F87" s="123">
        <v>1.9074872338672701</v>
      </c>
      <c r="G87" s="123">
        <v>1.3522117462903884</v>
      </c>
      <c r="H87" s="123">
        <v>1.4109560380244122</v>
      </c>
      <c r="I87" s="123">
        <v>1.0476956420612171</v>
      </c>
      <c r="J87" s="123">
        <v>0.92839860112107242</v>
      </c>
      <c r="K87" s="123">
        <v>1.0991807911744651</v>
      </c>
      <c r="L87" s="123">
        <v>1.2682743191962849</v>
      </c>
      <c r="M87" s="123">
        <v>1.2365420677929342</v>
      </c>
      <c r="N87" s="123">
        <v>1.0956318609442233</v>
      </c>
      <c r="O87" s="123">
        <v>1.1163648707233986</v>
      </c>
      <c r="P87" s="123">
        <v>1.2853268342822604</v>
      </c>
      <c r="Q87" s="123">
        <v>0</v>
      </c>
      <c r="R87" s="123">
        <v>0</v>
      </c>
      <c r="S87" s="123">
        <v>0</v>
      </c>
      <c r="T87" s="123">
        <v>0</v>
      </c>
      <c r="U87" s="123">
        <v>0.66209811187742407</v>
      </c>
      <c r="V87" s="123">
        <v>0.65051197082638978</v>
      </c>
      <c r="W87" s="123">
        <v>0.95338756487385656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2.9785330739924998</v>
      </c>
      <c r="D92" s="102">
        <v>2.9427567509399588</v>
      </c>
      <c r="E92" s="102">
        <v>2.7571505968387591</v>
      </c>
      <c r="F92" s="102">
        <v>2.7552551871226441</v>
      </c>
      <c r="G92" s="102">
        <v>2.8194057579769027</v>
      </c>
      <c r="H92" s="102">
        <v>2.6991471328568344</v>
      </c>
      <c r="I92" s="102">
        <v>2.6897294039816857</v>
      </c>
      <c r="J92" s="102">
        <v>2.6858558103773866</v>
      </c>
      <c r="K92" s="102">
        <v>2.6083287227375553</v>
      </c>
      <c r="L92" s="102">
        <v>2.6465000720042586</v>
      </c>
      <c r="M92" s="102">
        <v>2.5534381983556242</v>
      </c>
      <c r="N92" s="102">
        <v>2.4465518909663833</v>
      </c>
      <c r="O92" s="102">
        <v>2.4199256900791983</v>
      </c>
      <c r="P92" s="102">
        <v>2.3019501394932278</v>
      </c>
      <c r="Q92" s="102">
        <v>0</v>
      </c>
      <c r="R92" s="102">
        <v>0</v>
      </c>
      <c r="S92" s="102">
        <v>0</v>
      </c>
      <c r="T92" s="102">
        <v>0</v>
      </c>
      <c r="U92" s="102">
        <v>2.0324538676572308</v>
      </c>
      <c r="V92" s="102">
        <v>2.0211540980802782</v>
      </c>
      <c r="W92" s="102">
        <v>2.1650139288664598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0.26931572545905269</v>
      </c>
      <c r="E93" s="105">
        <v>0.162797945117483</v>
      </c>
      <c r="F93" s="105">
        <v>0.21630285585378478</v>
      </c>
      <c r="G93" s="105">
        <v>0.22153232828609862</v>
      </c>
      <c r="H93" s="105">
        <v>0.28142864098602832</v>
      </c>
      <c r="I93" s="105">
        <v>0.24052979911787825</v>
      </c>
      <c r="J93" s="105">
        <v>0.22898673549630408</v>
      </c>
      <c r="K93" s="105">
        <v>0.21299528368028695</v>
      </c>
      <c r="L93" s="105">
        <v>0.20944047170279517</v>
      </c>
      <c r="M93" s="105">
        <v>0.28623736987135528</v>
      </c>
      <c r="N93" s="105">
        <v>0.19622471204479083</v>
      </c>
      <c r="O93" s="105">
        <v>0.13663885817839055</v>
      </c>
      <c r="P93" s="105">
        <v>0.22664268511994123</v>
      </c>
      <c r="Q93" s="105">
        <v>0</v>
      </c>
      <c r="R93" s="105">
        <v>0</v>
      </c>
      <c r="S93" s="105">
        <v>0</v>
      </c>
      <c r="T93" s="105">
        <v>0</v>
      </c>
      <c r="U93" s="105">
        <v>0.18977046544671858</v>
      </c>
      <c r="V93" s="105">
        <v>0.15657396236079568</v>
      </c>
      <c r="W93" s="105">
        <v>0.14426662949664559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0.26931572545905269</v>
      </c>
      <c r="E94" s="99">
        <v>0.162797945117483</v>
      </c>
      <c r="F94" s="99">
        <v>0.21630285585378478</v>
      </c>
      <c r="G94" s="99">
        <v>0.22153232828609862</v>
      </c>
      <c r="H94" s="99">
        <v>0.28142864098602832</v>
      </c>
      <c r="I94" s="99">
        <v>0.24052979911787825</v>
      </c>
      <c r="J94" s="99">
        <v>0.22898673549630408</v>
      </c>
      <c r="K94" s="99">
        <v>0.21299528368028695</v>
      </c>
      <c r="L94" s="99">
        <v>0.20944047170279517</v>
      </c>
      <c r="M94" s="99">
        <v>0.28623736987135528</v>
      </c>
      <c r="N94" s="99">
        <v>0.19622471204479083</v>
      </c>
      <c r="O94" s="99">
        <v>0.13663885817839055</v>
      </c>
      <c r="P94" s="99">
        <v>0.22664268511994123</v>
      </c>
      <c r="Q94" s="99">
        <v>0</v>
      </c>
      <c r="R94" s="99">
        <v>0</v>
      </c>
      <c r="S94" s="99">
        <v>0</v>
      </c>
      <c r="T94" s="99">
        <v>0</v>
      </c>
      <c r="U94" s="99">
        <v>0.18977046544671858</v>
      </c>
      <c r="V94" s="99">
        <v>0.15657396236079568</v>
      </c>
      <c r="W94" s="99">
        <v>0.14426662949664559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0.36035125247979455</v>
      </c>
      <c r="D100" s="123">
        <v>0.48469191372564979</v>
      </c>
      <c r="E100" s="123">
        <v>0.46918336154362683</v>
      </c>
      <c r="F100" s="123">
        <v>0.47416960999370378</v>
      </c>
      <c r="G100" s="123">
        <v>0.41630940728481269</v>
      </c>
      <c r="H100" s="123">
        <v>0.36545673163765413</v>
      </c>
      <c r="I100" s="123">
        <v>0.38414770418004879</v>
      </c>
      <c r="J100" s="123">
        <v>0.36518609058339707</v>
      </c>
      <c r="K100" s="123">
        <v>0.41964681546038352</v>
      </c>
      <c r="L100" s="123">
        <v>0.44353786891924446</v>
      </c>
      <c r="M100" s="123">
        <v>0.43253742369549769</v>
      </c>
      <c r="N100" s="123">
        <v>0.36652688594266924</v>
      </c>
      <c r="O100" s="123">
        <v>0.31521108056394886</v>
      </c>
      <c r="P100" s="123">
        <v>0.32263076726494838</v>
      </c>
      <c r="Q100" s="123">
        <v>0</v>
      </c>
      <c r="R100" s="123">
        <v>0</v>
      </c>
      <c r="S100" s="123">
        <v>0</v>
      </c>
      <c r="T100" s="123">
        <v>0</v>
      </c>
      <c r="U100" s="123">
        <v>0.22218956043054294</v>
      </c>
      <c r="V100" s="123">
        <v>0.19603903010016577</v>
      </c>
      <c r="W100" s="123">
        <v>0.28244876364142046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1.6893845982846407</v>
      </c>
      <c r="D102" s="99">
        <v>1.7185868329604814</v>
      </c>
      <c r="E102" s="99">
        <v>1.7227757068622949</v>
      </c>
      <c r="F102" s="99">
        <v>1.7586309009187631</v>
      </c>
      <c r="G102" s="99">
        <v>1.7833491807639543</v>
      </c>
      <c r="H102" s="99">
        <v>1.8244565156440089</v>
      </c>
      <c r="I102" s="99">
        <v>1.8591377179040287</v>
      </c>
      <c r="J102" s="99">
        <v>1.8631945971562807</v>
      </c>
      <c r="K102" s="99">
        <v>1.8138388423371226</v>
      </c>
      <c r="L102" s="99">
        <v>1.7648600695862398</v>
      </c>
      <c r="M102" s="99">
        <v>1.6162660732715839</v>
      </c>
      <c r="N102" s="99">
        <v>1.5430138868561916</v>
      </c>
      <c r="O102" s="99">
        <v>1.4830765050658337</v>
      </c>
      <c r="P102" s="99">
        <v>1.4633700932451763</v>
      </c>
      <c r="Q102" s="99">
        <v>0</v>
      </c>
      <c r="R102" s="99">
        <v>0</v>
      </c>
      <c r="S102" s="99">
        <v>0</v>
      </c>
      <c r="T102" s="99">
        <v>0</v>
      </c>
      <c r="U102" s="99">
        <v>1.4395295744165273</v>
      </c>
      <c r="V102" s="99">
        <v>1.4276303487133766</v>
      </c>
      <c r="W102" s="99">
        <v>1.5036985497348145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0.56312819942821357</v>
      </c>
      <c r="D105" s="118">
        <f t="shared" si="35"/>
        <v>0.57286227765349373</v>
      </c>
      <c r="E105" s="118">
        <f t="shared" si="35"/>
        <v>0.43069392671557377</v>
      </c>
      <c r="F105" s="118">
        <f t="shared" si="35"/>
        <v>0.4396577252296906</v>
      </c>
      <c r="G105" s="118">
        <f t="shared" si="35"/>
        <v>0.35666983615279085</v>
      </c>
      <c r="H105" s="118">
        <f t="shared" si="35"/>
        <v>0.2606366450920013</v>
      </c>
      <c r="I105" s="118">
        <f t="shared" si="35"/>
        <v>0.37182754358080583</v>
      </c>
      <c r="J105" s="118">
        <f t="shared" si="35"/>
        <v>0.3726389194312561</v>
      </c>
      <c r="K105" s="118">
        <f t="shared" si="35"/>
        <v>0.45345971058428058</v>
      </c>
      <c r="L105" s="118">
        <f t="shared" si="35"/>
        <v>0.50424573416749718</v>
      </c>
      <c r="M105" s="118">
        <f t="shared" si="35"/>
        <v>0.44079983816497748</v>
      </c>
      <c r="N105" s="118">
        <f t="shared" si="35"/>
        <v>0.42082196914259773</v>
      </c>
      <c r="O105" s="118">
        <f t="shared" si="35"/>
        <v>0.29661530101316674</v>
      </c>
      <c r="P105" s="118">
        <f t="shared" si="35"/>
        <v>0.24389501554086274</v>
      </c>
      <c r="Q105" s="118">
        <f t="shared" si="35"/>
        <v>0.29525312099873346</v>
      </c>
      <c r="R105" s="118">
        <f t="shared" ref="R105:V105" si="36">R106+R109+R111+R120</f>
        <v>0.25037490927807765</v>
      </c>
      <c r="S105" s="118">
        <f t="shared" si="36"/>
        <v>0.51366649241275497</v>
      </c>
      <c r="T105" s="118">
        <f t="shared" si="36"/>
        <v>0</v>
      </c>
      <c r="U105" s="118">
        <f t="shared" si="36"/>
        <v>0.35988239360413182</v>
      </c>
      <c r="V105" s="118">
        <f t="shared" si="36"/>
        <v>0.23793839145222942</v>
      </c>
      <c r="W105" s="118">
        <f t="shared" ref="W105" si="37">W106+W109+W111+W120</f>
        <v>0.25061642495580244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0.56312819942821357</v>
      </c>
      <c r="D120" s="123">
        <v>0.57286227765349373</v>
      </c>
      <c r="E120" s="123">
        <v>0.43069392671557377</v>
      </c>
      <c r="F120" s="123">
        <v>0.4396577252296906</v>
      </c>
      <c r="G120" s="123">
        <v>0.35666983615279085</v>
      </c>
      <c r="H120" s="123">
        <v>0.2606366450920013</v>
      </c>
      <c r="I120" s="123">
        <v>0.37182754358080583</v>
      </c>
      <c r="J120" s="123">
        <v>0.3726389194312561</v>
      </c>
      <c r="K120" s="123">
        <v>0.45345971058428058</v>
      </c>
      <c r="L120" s="123">
        <v>0.50424573416749718</v>
      </c>
      <c r="M120" s="123">
        <v>0.44079983816497748</v>
      </c>
      <c r="N120" s="123">
        <v>0.42082196914259773</v>
      </c>
      <c r="O120" s="123">
        <v>0.29661530101316674</v>
      </c>
      <c r="P120" s="123">
        <v>0.24389501554086274</v>
      </c>
      <c r="Q120" s="123">
        <v>0.29525312099873346</v>
      </c>
      <c r="R120" s="123">
        <v>0.25037490927807765</v>
      </c>
      <c r="S120" s="123">
        <v>0.51366649241275497</v>
      </c>
      <c r="T120" s="123">
        <v>0</v>
      </c>
      <c r="U120" s="123">
        <v>0.35988239360413182</v>
      </c>
      <c r="V120" s="123">
        <v>0.23793839145222942</v>
      </c>
      <c r="W120" s="123">
        <v>0.25061642495580244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1.6893845982846407</v>
      </c>
      <c r="D121" s="99">
        <v>1.7185868329604814</v>
      </c>
      <c r="E121" s="99">
        <v>1.7227757068622951</v>
      </c>
      <c r="F121" s="99">
        <v>1.7586309009187624</v>
      </c>
      <c r="G121" s="99">
        <v>1.7833491807639543</v>
      </c>
      <c r="H121" s="99">
        <v>1.8244565156440089</v>
      </c>
      <c r="I121" s="99">
        <v>1.8591377179040289</v>
      </c>
      <c r="J121" s="99">
        <v>1.8631945971562807</v>
      </c>
      <c r="K121" s="99">
        <v>1.8138388423371223</v>
      </c>
      <c r="L121" s="99">
        <v>1.76486006958624</v>
      </c>
      <c r="M121" s="99">
        <v>1.6162660732715839</v>
      </c>
      <c r="N121" s="99">
        <v>1.5430138868561916</v>
      </c>
      <c r="O121" s="99">
        <v>1.4830765050658337</v>
      </c>
      <c r="P121" s="99">
        <v>1.4633700932451763</v>
      </c>
      <c r="Q121" s="99">
        <v>1.4762656049936673</v>
      </c>
      <c r="R121" s="99">
        <v>1.502249455668466</v>
      </c>
      <c r="S121" s="99">
        <v>1.5409994772382649</v>
      </c>
      <c r="T121" s="99">
        <v>0</v>
      </c>
      <c r="U121" s="99">
        <v>1.4395295744165273</v>
      </c>
      <c r="V121" s="99">
        <v>1.4276303487133766</v>
      </c>
      <c r="W121" s="99">
        <v>1.5036985497348148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2.0995627283320979</v>
      </c>
      <c r="D143" s="118">
        <f t="shared" si="49"/>
        <v>2.5668784675184346</v>
      </c>
      <c r="E143" s="118">
        <f t="shared" si="49"/>
        <v>2.7312790131021987</v>
      </c>
      <c r="F143" s="118">
        <f t="shared" si="49"/>
        <v>2.4104675507745998</v>
      </c>
      <c r="G143" s="118">
        <f t="shared" si="49"/>
        <v>1.7954822171723608</v>
      </c>
      <c r="H143" s="118">
        <f t="shared" si="49"/>
        <v>1.808725072548655</v>
      </c>
      <c r="I143" s="118">
        <f t="shared" si="49"/>
        <v>1.4636156610901825</v>
      </c>
      <c r="J143" s="118">
        <f t="shared" si="49"/>
        <v>1.3937557851597546</v>
      </c>
      <c r="K143" s="118">
        <f t="shared" si="49"/>
        <v>1.6048489735467464</v>
      </c>
      <c r="L143" s="118">
        <f t="shared" si="49"/>
        <v>1.8200843474217514</v>
      </c>
      <c r="M143" s="118">
        <f t="shared" si="49"/>
        <v>1.7313754406361372</v>
      </c>
      <c r="N143" s="118">
        <f t="shared" si="49"/>
        <v>1.5065714316252867</v>
      </c>
      <c r="O143" s="118">
        <f t="shared" si="49"/>
        <v>1.4709424843551593</v>
      </c>
      <c r="P143" s="118">
        <f t="shared" si="49"/>
        <v>1.6148078021926724</v>
      </c>
      <c r="Q143" s="118">
        <f t="shared" si="49"/>
        <v>1.2539279295433214</v>
      </c>
      <c r="R143" s="118">
        <f t="shared" ref="R143:V143" si="50">R144+R146+R148+R157</f>
        <v>1.4168640633810234</v>
      </c>
      <c r="S143" s="118">
        <f t="shared" si="50"/>
        <v>1.3714087733688807</v>
      </c>
      <c r="T143" s="118">
        <f t="shared" si="50"/>
        <v>1.1784066510160103</v>
      </c>
      <c r="U143" s="118">
        <f t="shared" si="50"/>
        <v>0.88886615282759163</v>
      </c>
      <c r="V143" s="118">
        <f t="shared" si="50"/>
        <v>0.85762759051205073</v>
      </c>
      <c r="W143" s="118">
        <f t="shared" ref="W143" si="51">W144+W146+W148+W157</f>
        <v>1.260430027005371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1.7337686415661002</v>
      </c>
      <c r="D148" s="123">
        <v>2.0717771264750331</v>
      </c>
      <c r="E148" s="123">
        <v>2.2510592949998713</v>
      </c>
      <c r="F148" s="123">
        <v>1.9256966389816699</v>
      </c>
      <c r="G148" s="123">
        <v>1.3684894294576559</v>
      </c>
      <c r="H148" s="123">
        <v>1.4327337519101635</v>
      </c>
      <c r="I148" s="123">
        <v>1.0721442466352396</v>
      </c>
      <c r="J148" s="123">
        <v>1.0085789548863151</v>
      </c>
      <c r="K148" s="123">
        <v>1.1657061863401827</v>
      </c>
      <c r="L148" s="123">
        <v>1.3534691492069293</v>
      </c>
      <c r="M148" s="123">
        <v>1.2848258506935599</v>
      </c>
      <c r="N148" s="123">
        <v>1.1296104495988852</v>
      </c>
      <c r="O148" s="123">
        <v>1.1485861051865354</v>
      </c>
      <c r="P148" s="123">
        <v>1.2874107638848191</v>
      </c>
      <c r="Q148" s="123">
        <v>0.97655860560697183</v>
      </c>
      <c r="R148" s="123">
        <v>1.0910009481678091</v>
      </c>
      <c r="S148" s="123">
        <v>1.0247024215275153</v>
      </c>
      <c r="T148" s="123">
        <v>0.87502908788276312</v>
      </c>
      <c r="U148" s="123">
        <v>0.66389131817229607</v>
      </c>
      <c r="V148" s="123">
        <v>0.65644655323922518</v>
      </c>
      <c r="W148" s="123">
        <v>0.96833141383242438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2.9785330739924998</v>
      </c>
      <c r="D149" s="99">
        <v>2.9427567509399588</v>
      </c>
      <c r="E149" s="99">
        <v>2.7571505968387591</v>
      </c>
      <c r="F149" s="99">
        <v>2.7552551871226449</v>
      </c>
      <c r="G149" s="99">
        <v>2.8194057579769027</v>
      </c>
      <c r="H149" s="99">
        <v>2.6991471328568335</v>
      </c>
      <c r="I149" s="99">
        <v>2.6897294039816866</v>
      </c>
      <c r="J149" s="99">
        <v>2.6858558103773866</v>
      </c>
      <c r="K149" s="99">
        <v>2.6083287227375553</v>
      </c>
      <c r="L149" s="99">
        <v>2.6465000720042586</v>
      </c>
      <c r="M149" s="99">
        <v>2.5534381983556234</v>
      </c>
      <c r="N149" s="99">
        <v>2.4465518909663828</v>
      </c>
      <c r="O149" s="99">
        <v>2.4199256900791979</v>
      </c>
      <c r="P149" s="99">
        <v>2.3019501394932274</v>
      </c>
      <c r="Q149" s="99">
        <v>2.1502360656224462</v>
      </c>
      <c r="R149" s="99">
        <v>2.1689505535145073</v>
      </c>
      <c r="S149" s="99">
        <v>2.2098522234738072</v>
      </c>
      <c r="T149" s="99">
        <v>2.1715201924639511</v>
      </c>
      <c r="U149" s="99">
        <v>2.0324538676572308</v>
      </c>
      <c r="V149" s="99">
        <v>2.0211540980802782</v>
      </c>
      <c r="W149" s="99">
        <v>2.1650139288664598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0.26931572545905264</v>
      </c>
      <c r="E150" s="99">
        <v>0.16279794511748305</v>
      </c>
      <c r="F150" s="99">
        <v>0.21630285585378473</v>
      </c>
      <c r="G150" s="99">
        <v>0.22153232828609862</v>
      </c>
      <c r="H150" s="99">
        <v>0.28142864098602838</v>
      </c>
      <c r="I150" s="99">
        <v>0.24052979911787822</v>
      </c>
      <c r="J150" s="99">
        <v>0.22898673549630405</v>
      </c>
      <c r="K150" s="99">
        <v>0.21299528368028695</v>
      </c>
      <c r="L150" s="99">
        <v>0.20944047170279517</v>
      </c>
      <c r="M150" s="99">
        <v>0</v>
      </c>
      <c r="N150" s="99">
        <v>0.19622471204479083</v>
      </c>
      <c r="O150" s="99">
        <v>0.13663885817839055</v>
      </c>
      <c r="P150" s="99">
        <v>0.22664268511994118</v>
      </c>
      <c r="Q150" s="99">
        <v>7.3360249429984661E-2</v>
      </c>
      <c r="R150" s="99">
        <v>9.8590248975480924E-2</v>
      </c>
      <c r="S150" s="99">
        <v>0.15429129512988535</v>
      </c>
      <c r="T150" s="99">
        <v>0.16847703768335043</v>
      </c>
      <c r="U150" s="99">
        <v>0.18977046544671858</v>
      </c>
      <c r="V150" s="99">
        <v>0.15657396236079565</v>
      </c>
      <c r="W150" s="99">
        <v>0.14426662949664559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0.26931572545905264</v>
      </c>
      <c r="E151" s="102">
        <v>0.16279794511748305</v>
      </c>
      <c r="F151" s="102">
        <v>0.21630285585378473</v>
      </c>
      <c r="G151" s="102">
        <v>0.22153232828609862</v>
      </c>
      <c r="H151" s="102">
        <v>0.28142864098602838</v>
      </c>
      <c r="I151" s="102">
        <v>0.24052979911787822</v>
      </c>
      <c r="J151" s="102">
        <v>0.22898673549630405</v>
      </c>
      <c r="K151" s="102">
        <v>0.21299528368028695</v>
      </c>
      <c r="L151" s="102">
        <v>0.20944047170279517</v>
      </c>
      <c r="M151" s="102">
        <v>0</v>
      </c>
      <c r="N151" s="102">
        <v>0.19622471204479083</v>
      </c>
      <c r="O151" s="102">
        <v>0.13663885817839055</v>
      </c>
      <c r="P151" s="102">
        <v>0.22664268511994118</v>
      </c>
      <c r="Q151" s="102">
        <v>7.3360249429984661E-2</v>
      </c>
      <c r="R151" s="102">
        <v>9.8590248975480924E-2</v>
      </c>
      <c r="S151" s="102">
        <v>0.15429129512988535</v>
      </c>
      <c r="T151" s="102">
        <v>0.16847703768335043</v>
      </c>
      <c r="U151" s="102">
        <v>0.18977046544671858</v>
      </c>
      <c r="V151" s="102">
        <v>0.15657396236079565</v>
      </c>
      <c r="W151" s="102">
        <v>0.14426662949664559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0.36579408676599751</v>
      </c>
      <c r="D157" s="123">
        <v>0.49510134104340137</v>
      </c>
      <c r="E157" s="123">
        <v>0.48021971810232722</v>
      </c>
      <c r="F157" s="123">
        <v>0.48477091179293014</v>
      </c>
      <c r="G157" s="123">
        <v>0.42699278771470472</v>
      </c>
      <c r="H157" s="123">
        <v>0.3759913206384915</v>
      </c>
      <c r="I157" s="123">
        <v>0.39147141445494299</v>
      </c>
      <c r="J157" s="123">
        <v>0.38517683027343941</v>
      </c>
      <c r="K157" s="123">
        <v>0.43914278720656363</v>
      </c>
      <c r="L157" s="123">
        <v>0.46661519821482222</v>
      </c>
      <c r="M157" s="123">
        <v>0.44654958994257732</v>
      </c>
      <c r="N157" s="123">
        <v>0.37696098202640155</v>
      </c>
      <c r="O157" s="123">
        <v>0.32235637916862397</v>
      </c>
      <c r="P157" s="123">
        <v>0.32739703830785327</v>
      </c>
      <c r="Q157" s="123">
        <v>0.2773693239363495</v>
      </c>
      <c r="R157" s="123">
        <v>0.32586311521321426</v>
      </c>
      <c r="S157" s="123">
        <v>0.34670635184136528</v>
      </c>
      <c r="T157" s="123">
        <v>0.3033775631332471</v>
      </c>
      <c r="U157" s="123">
        <v>0.22497483465529552</v>
      </c>
      <c r="V157" s="123">
        <v>0.20118103727282552</v>
      </c>
      <c r="W157" s="123">
        <v>0.29209861317294655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1.6893845982846407</v>
      </c>
      <c r="D158" s="99">
        <v>1.7185868329604814</v>
      </c>
      <c r="E158" s="99">
        <v>1.7227757068622949</v>
      </c>
      <c r="F158" s="99">
        <v>1.7586309009187628</v>
      </c>
      <c r="G158" s="99">
        <v>1.7833491807639548</v>
      </c>
      <c r="H158" s="99">
        <v>1.8244565156440087</v>
      </c>
      <c r="I158" s="99">
        <v>1.8591377179040289</v>
      </c>
      <c r="J158" s="99">
        <v>1.8631945971562809</v>
      </c>
      <c r="K158" s="99">
        <v>1.8138388423371226</v>
      </c>
      <c r="L158" s="99">
        <v>1.76486006958624</v>
      </c>
      <c r="M158" s="99">
        <v>1.6162660732715839</v>
      </c>
      <c r="N158" s="99">
        <v>1.543013886856192</v>
      </c>
      <c r="O158" s="99">
        <v>1.4830765050658337</v>
      </c>
      <c r="P158" s="99">
        <v>1.4633700932451763</v>
      </c>
      <c r="Q158" s="99">
        <v>1.4762656049936669</v>
      </c>
      <c r="R158" s="99">
        <v>1.5022494556684658</v>
      </c>
      <c r="S158" s="99">
        <v>1.5409994772382649</v>
      </c>
      <c r="T158" s="99">
        <v>1.6156931963318844</v>
      </c>
      <c r="U158" s="99">
        <v>1.4395295744165273</v>
      </c>
      <c r="V158" s="99">
        <v>1.4276303487133761</v>
      </c>
      <c r="W158" s="99">
        <v>1.5036985497348145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2.0996226014131003</v>
      </c>
      <c r="D161" s="118">
        <f t="shared" si="54"/>
        <v>2.5668958571853744</v>
      </c>
      <c r="E161" s="118">
        <f t="shared" si="54"/>
        <v>2.731209097242894</v>
      </c>
      <c r="F161" s="118">
        <f t="shared" si="54"/>
        <v>2.4104971578093863</v>
      </c>
      <c r="G161" s="118">
        <f t="shared" si="54"/>
        <v>1.7954393495314624</v>
      </c>
      <c r="H161" s="118">
        <f t="shared" si="54"/>
        <v>1.80877610231774</v>
      </c>
      <c r="I161" s="118">
        <f t="shared" si="54"/>
        <v>1.4635871324635497</v>
      </c>
      <c r="J161" s="118">
        <f t="shared" si="54"/>
        <v>1.393826578219012</v>
      </c>
      <c r="K161" s="118">
        <f t="shared" si="54"/>
        <v>1.604891985897597</v>
      </c>
      <c r="L161" s="118">
        <f t="shared" si="54"/>
        <v>1.8201823386620133</v>
      </c>
      <c r="M161" s="118">
        <f t="shared" si="54"/>
        <v>1.731415545570804</v>
      </c>
      <c r="N161" s="118">
        <f t="shared" si="54"/>
        <v>1.5065399522702472</v>
      </c>
      <c r="O161" s="118">
        <f t="shared" si="54"/>
        <v>0</v>
      </c>
      <c r="P161" s="118">
        <f t="shared" si="54"/>
        <v>2.3019501394932274</v>
      </c>
      <c r="Q161" s="118">
        <f t="shared" si="54"/>
        <v>0</v>
      </c>
      <c r="R161" s="118">
        <f t="shared" ref="R161:V161" si="55">R162+R164+R166+R175</f>
        <v>1.4168244351644854</v>
      </c>
      <c r="S161" s="118">
        <f t="shared" si="55"/>
        <v>1.3713658234779929</v>
      </c>
      <c r="T161" s="118">
        <f t="shared" si="55"/>
        <v>1.1783878210761987</v>
      </c>
      <c r="U161" s="118">
        <f t="shared" si="55"/>
        <v>0.88887657414234778</v>
      </c>
      <c r="V161" s="118">
        <f t="shared" si="55"/>
        <v>0.85761850783887827</v>
      </c>
      <c r="W161" s="118">
        <f t="shared" ref="W161" si="56">W162+W164+W166+W175</f>
        <v>1.2604835153376515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1.7337906471724172</v>
      </c>
      <c r="D166" s="123">
        <v>2.0718154874407744</v>
      </c>
      <c r="E166" s="123">
        <v>2.250993485297756</v>
      </c>
      <c r="F166" s="123">
        <v>1.9257522863190721</v>
      </c>
      <c r="G166" s="123">
        <v>1.3684897659543707</v>
      </c>
      <c r="H166" s="123">
        <v>1.4327562675957459</v>
      </c>
      <c r="I166" s="123">
        <v>1.0721494602632311</v>
      </c>
      <c r="J166" s="123">
        <v>1.0086057227923031</v>
      </c>
      <c r="K166" s="123">
        <v>1.1657694692434231</v>
      </c>
      <c r="L166" s="123">
        <v>1.3535377974186891</v>
      </c>
      <c r="M166" s="123">
        <v>1.2848460417282943</v>
      </c>
      <c r="N166" s="123">
        <v>1.1295524980929408</v>
      </c>
      <c r="O166" s="123">
        <v>0</v>
      </c>
      <c r="P166" s="123">
        <v>2.3019501394932274</v>
      </c>
      <c r="Q166" s="123">
        <v>0</v>
      </c>
      <c r="R166" s="123">
        <v>1.0909815275592323</v>
      </c>
      <c r="S166" s="123">
        <v>1.0246816730155923</v>
      </c>
      <c r="T166" s="123">
        <v>0.8750193250874837</v>
      </c>
      <c r="U166" s="123">
        <v>0.6638827492763052</v>
      </c>
      <c r="V166" s="123">
        <v>0.65645335849401065</v>
      </c>
      <c r="W166" s="123">
        <v>0.96835934830874892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2.9785330739924993</v>
      </c>
      <c r="D167" s="99">
        <v>2.9427567509399593</v>
      </c>
      <c r="E167" s="99">
        <v>2.7571505968387591</v>
      </c>
      <c r="F167" s="99">
        <v>2.7552551871226441</v>
      </c>
      <c r="G167" s="99">
        <v>2.8194057579769023</v>
      </c>
      <c r="H167" s="99">
        <v>2.6991471328568335</v>
      </c>
      <c r="I167" s="99">
        <v>2.6897294039816857</v>
      </c>
      <c r="J167" s="99">
        <v>2.6858558103773862</v>
      </c>
      <c r="K167" s="99">
        <v>2.6083287227375553</v>
      </c>
      <c r="L167" s="99">
        <v>2.6465000720042586</v>
      </c>
      <c r="M167" s="99">
        <v>2.5534381983556238</v>
      </c>
      <c r="N167" s="99">
        <v>2.4465518909663833</v>
      </c>
      <c r="O167" s="99">
        <v>0</v>
      </c>
      <c r="P167" s="99">
        <v>2.3019501394932274</v>
      </c>
      <c r="Q167" s="99">
        <v>0</v>
      </c>
      <c r="R167" s="99">
        <v>2.1689505535145077</v>
      </c>
      <c r="S167" s="99">
        <v>2.2098522234738072</v>
      </c>
      <c r="T167" s="99">
        <v>2.1715201924639511</v>
      </c>
      <c r="U167" s="99">
        <v>2.0324538676572308</v>
      </c>
      <c r="V167" s="99">
        <v>2.0211540980802782</v>
      </c>
      <c r="W167" s="99">
        <v>2.1650139288664598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0.26931572545905264</v>
      </c>
      <c r="E168" s="99">
        <v>0.16279794511748305</v>
      </c>
      <c r="F168" s="99">
        <v>0.21630285585378475</v>
      </c>
      <c r="G168" s="99">
        <v>0.22153232828609865</v>
      </c>
      <c r="H168" s="99">
        <v>0.28142864098602832</v>
      </c>
      <c r="I168" s="99">
        <v>0.24052979911787833</v>
      </c>
      <c r="J168" s="99">
        <v>0.22898673549630408</v>
      </c>
      <c r="K168" s="99">
        <v>0.21299528368028689</v>
      </c>
      <c r="L168" s="99">
        <v>0.2094404717027952</v>
      </c>
      <c r="M168" s="99">
        <v>0.28623736987135528</v>
      </c>
      <c r="N168" s="99">
        <v>0.19622471204479083</v>
      </c>
      <c r="O168" s="99">
        <v>0</v>
      </c>
      <c r="P168" s="99">
        <v>0</v>
      </c>
      <c r="Q168" s="99">
        <v>0</v>
      </c>
      <c r="R168" s="99">
        <v>9.8590248975480924E-2</v>
      </c>
      <c r="S168" s="99">
        <v>0.15429129512988535</v>
      </c>
      <c r="T168" s="99">
        <v>0.16847703768335046</v>
      </c>
      <c r="U168" s="99">
        <v>0.18977046544671855</v>
      </c>
      <c r="V168" s="99">
        <v>0.15657396236079568</v>
      </c>
      <c r="W168" s="99">
        <v>0.14426662949664551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0.26931572545905264</v>
      </c>
      <c r="E169" s="102">
        <v>0.16279794511748305</v>
      </c>
      <c r="F169" s="102">
        <v>0.21630285585378475</v>
      </c>
      <c r="G169" s="102">
        <v>0.22153232828609865</v>
      </c>
      <c r="H169" s="102">
        <v>0.28142864098602832</v>
      </c>
      <c r="I169" s="102">
        <v>0.24052979911787833</v>
      </c>
      <c r="J169" s="102">
        <v>0.22898673549630408</v>
      </c>
      <c r="K169" s="102">
        <v>0.21299528368028689</v>
      </c>
      <c r="L169" s="102">
        <v>0.2094404717027952</v>
      </c>
      <c r="M169" s="102">
        <v>0.28623736987135528</v>
      </c>
      <c r="N169" s="102">
        <v>0.19622471204479083</v>
      </c>
      <c r="O169" s="102">
        <v>0</v>
      </c>
      <c r="P169" s="102">
        <v>0</v>
      </c>
      <c r="Q169" s="102">
        <v>0</v>
      </c>
      <c r="R169" s="102">
        <v>9.8590248975480924E-2</v>
      </c>
      <c r="S169" s="102">
        <v>0.15429129512988535</v>
      </c>
      <c r="T169" s="102">
        <v>0.16847703768335046</v>
      </c>
      <c r="U169" s="102">
        <v>0.18977046544671855</v>
      </c>
      <c r="V169" s="102">
        <v>0.15657396236079568</v>
      </c>
      <c r="W169" s="102">
        <v>0.14426662949664551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0.36583195424068327</v>
      </c>
      <c r="D175" s="123">
        <v>0.49508036974460007</v>
      </c>
      <c r="E175" s="123">
        <v>0.48021561194513784</v>
      </c>
      <c r="F175" s="123">
        <v>0.4847448714903142</v>
      </c>
      <c r="G175" s="123">
        <v>0.42694958357709184</v>
      </c>
      <c r="H175" s="123">
        <v>0.37601983472199407</v>
      </c>
      <c r="I175" s="123">
        <v>0.3914376722003185</v>
      </c>
      <c r="J175" s="123">
        <v>0.38522085542670903</v>
      </c>
      <c r="K175" s="123">
        <v>0.43912251665417384</v>
      </c>
      <c r="L175" s="123">
        <v>0.46664454124332422</v>
      </c>
      <c r="M175" s="123">
        <v>0.44656950384250971</v>
      </c>
      <c r="N175" s="123">
        <v>0.37698745417730639</v>
      </c>
      <c r="O175" s="123">
        <v>0</v>
      </c>
      <c r="P175" s="123">
        <v>0</v>
      </c>
      <c r="Q175" s="123">
        <v>0</v>
      </c>
      <c r="R175" s="123">
        <v>0.3258429076052532</v>
      </c>
      <c r="S175" s="123">
        <v>0.34668415046240048</v>
      </c>
      <c r="T175" s="123">
        <v>0.3033684959887149</v>
      </c>
      <c r="U175" s="123">
        <v>0.22499382486604261</v>
      </c>
      <c r="V175" s="123">
        <v>0.20116514934486768</v>
      </c>
      <c r="W175" s="123">
        <v>0.29212416702890265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1.6893845982846403</v>
      </c>
      <c r="D176" s="99">
        <v>1.7185868329604816</v>
      </c>
      <c r="E176" s="99">
        <v>1.7227757068622951</v>
      </c>
      <c r="F176" s="99">
        <v>1.7586309009187631</v>
      </c>
      <c r="G176" s="99">
        <v>1.7833491807639543</v>
      </c>
      <c r="H176" s="99">
        <v>1.8244565156440089</v>
      </c>
      <c r="I176" s="99">
        <v>1.8591377179040287</v>
      </c>
      <c r="J176" s="99">
        <v>1.8631945971562809</v>
      </c>
      <c r="K176" s="99">
        <v>1.8138388423371232</v>
      </c>
      <c r="L176" s="99">
        <v>1.7648600695862398</v>
      </c>
      <c r="M176" s="99">
        <v>1.6162660732715839</v>
      </c>
      <c r="N176" s="99">
        <v>1.5430138868561913</v>
      </c>
      <c r="O176" s="99">
        <v>0</v>
      </c>
      <c r="P176" s="99">
        <v>0</v>
      </c>
      <c r="Q176" s="99">
        <v>0</v>
      </c>
      <c r="R176" s="99">
        <v>1.502249455668466</v>
      </c>
      <c r="S176" s="99">
        <v>1.5409994772382654</v>
      </c>
      <c r="T176" s="99">
        <v>1.6156931963318841</v>
      </c>
      <c r="U176" s="99">
        <v>1.4395295744165271</v>
      </c>
      <c r="V176" s="99">
        <v>1.4276303487133764</v>
      </c>
      <c r="W176" s="99">
        <v>1.5036985497348145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370827</v>
      </c>
      <c r="C5" s="120">
        <v>382678</v>
      </c>
      <c r="D5" s="120">
        <v>385238</v>
      </c>
      <c r="E5" s="120">
        <v>383295</v>
      </c>
      <c r="F5" s="120">
        <v>408868</v>
      </c>
      <c r="G5" s="120">
        <v>419499</v>
      </c>
      <c r="H5" s="120">
        <v>426495</v>
      </c>
      <c r="I5" s="120">
        <v>421103</v>
      </c>
      <c r="J5" s="120">
        <v>426014</v>
      </c>
      <c r="K5" s="120">
        <v>421394</v>
      </c>
      <c r="L5" s="120">
        <v>394765</v>
      </c>
      <c r="M5" s="120">
        <v>368787</v>
      </c>
      <c r="N5" s="120">
        <v>335808</v>
      </c>
      <c r="O5" s="120">
        <v>306206</v>
      </c>
      <c r="P5" s="120">
        <v>290928</v>
      </c>
      <c r="Q5" s="120">
        <v>299119</v>
      </c>
      <c r="R5" s="120">
        <v>327984</v>
      </c>
      <c r="S5" s="120">
        <v>385387</v>
      </c>
      <c r="T5" s="120">
        <v>388564</v>
      </c>
      <c r="U5" s="120">
        <v>370662</v>
      </c>
      <c r="V5" s="120">
        <v>310213</v>
      </c>
      <c r="W5" s="120">
        <v>292429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370827</v>
      </c>
      <c r="C7" s="52">
        <v>382678</v>
      </c>
      <c r="D7" s="52">
        <v>385238</v>
      </c>
      <c r="E7" s="52">
        <v>383295</v>
      </c>
      <c r="F7" s="52">
        <v>408868</v>
      </c>
      <c r="G7" s="52">
        <v>419499</v>
      </c>
      <c r="H7" s="52">
        <v>426495</v>
      </c>
      <c r="I7" s="52">
        <v>421103</v>
      </c>
      <c r="J7" s="52">
        <v>426014</v>
      </c>
      <c r="K7" s="52">
        <v>421394</v>
      </c>
      <c r="L7" s="52">
        <v>394765</v>
      </c>
      <c r="M7" s="52">
        <v>368787</v>
      </c>
      <c r="N7" s="52">
        <v>335808</v>
      </c>
      <c r="O7" s="52">
        <v>306206</v>
      </c>
      <c r="P7" s="52">
        <v>290928</v>
      </c>
      <c r="Q7" s="52">
        <v>299119</v>
      </c>
      <c r="R7" s="52">
        <v>327984</v>
      </c>
      <c r="S7" s="52">
        <v>385387</v>
      </c>
      <c r="T7" s="52">
        <v>388564</v>
      </c>
      <c r="U7" s="52">
        <v>370662</v>
      </c>
      <c r="V7" s="52">
        <v>310213</v>
      </c>
      <c r="W7" s="52">
        <v>292429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21980</v>
      </c>
      <c r="C9" s="52">
        <v>28464</v>
      </c>
      <c r="D9" s="52">
        <v>33055</v>
      </c>
      <c r="E9" s="52">
        <v>38411</v>
      </c>
      <c r="F9" s="52">
        <v>53963</v>
      </c>
      <c r="G9" s="52">
        <v>84457</v>
      </c>
      <c r="H9" s="52">
        <v>91935</v>
      </c>
      <c r="I9" s="52">
        <v>100548</v>
      </c>
      <c r="J9" s="52">
        <v>107235</v>
      </c>
      <c r="K9" s="52">
        <v>113570</v>
      </c>
      <c r="L9" s="52">
        <v>116241</v>
      </c>
      <c r="M9" s="52">
        <v>106194</v>
      </c>
      <c r="N9" s="52">
        <v>95243</v>
      </c>
      <c r="O9" s="52">
        <v>78824</v>
      </c>
      <c r="P9" s="52">
        <v>70571</v>
      </c>
      <c r="Q9" s="52">
        <v>62027</v>
      </c>
      <c r="R9" s="52">
        <v>69273</v>
      </c>
      <c r="S9" s="52">
        <v>84271</v>
      </c>
      <c r="T9" s="52">
        <v>108575</v>
      </c>
      <c r="U9" s="52">
        <v>120125</v>
      </c>
      <c r="V9" s="52">
        <v>113161</v>
      </c>
      <c r="W9" s="52">
        <v>109612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122290</v>
      </c>
      <c r="C11" s="52">
        <v>121485</v>
      </c>
      <c r="D11" s="52">
        <v>120306</v>
      </c>
      <c r="E11" s="52">
        <v>120349</v>
      </c>
      <c r="F11" s="52">
        <v>120136</v>
      </c>
      <c r="G11" s="52">
        <v>117038</v>
      </c>
      <c r="H11" s="52">
        <v>110470</v>
      </c>
      <c r="I11" s="52">
        <v>103453</v>
      </c>
      <c r="J11" s="52">
        <v>98775</v>
      </c>
      <c r="K11" s="52">
        <v>92581</v>
      </c>
      <c r="L11" s="52">
        <v>85218</v>
      </c>
      <c r="M11" s="52">
        <v>74728</v>
      </c>
      <c r="N11" s="52">
        <v>66642</v>
      </c>
      <c r="O11" s="52">
        <v>60222</v>
      </c>
      <c r="P11" s="52">
        <v>55508</v>
      </c>
      <c r="Q11" s="52">
        <v>50855</v>
      </c>
      <c r="R11" s="52">
        <v>45752</v>
      </c>
      <c r="S11" s="52">
        <v>42029</v>
      </c>
      <c r="T11" s="52">
        <v>37080</v>
      </c>
      <c r="U11" s="52">
        <v>33153</v>
      </c>
      <c r="V11" s="52">
        <v>27299</v>
      </c>
      <c r="W11" s="52">
        <v>22618</v>
      </c>
      <c r="DA11" s="63" t="s">
        <v>1060</v>
      </c>
    </row>
    <row r="12" spans="1:105" ht="12" customHeight="1" x14ac:dyDescent="0.25">
      <c r="A12" s="97" t="s">
        <v>124</v>
      </c>
      <c r="B12" s="52">
        <v>215086</v>
      </c>
      <c r="C12" s="52">
        <v>211450</v>
      </c>
      <c r="D12" s="52">
        <v>207823</v>
      </c>
      <c r="E12" s="52">
        <v>204469</v>
      </c>
      <c r="F12" s="52">
        <v>216228</v>
      </c>
      <c r="G12" s="52">
        <v>207226</v>
      </c>
      <c r="H12" s="52">
        <v>200033</v>
      </c>
      <c r="I12" s="52">
        <v>188219</v>
      </c>
      <c r="J12" s="52">
        <v>181630</v>
      </c>
      <c r="K12" s="52">
        <v>172247</v>
      </c>
      <c r="L12" s="52">
        <v>155131</v>
      </c>
      <c r="M12" s="52">
        <v>140969</v>
      </c>
      <c r="N12" s="52">
        <v>123782</v>
      </c>
      <c r="O12" s="52">
        <v>112692</v>
      </c>
      <c r="P12" s="52">
        <v>111075</v>
      </c>
      <c r="Q12" s="52">
        <v>118206</v>
      </c>
      <c r="R12" s="52">
        <v>138094</v>
      </c>
      <c r="S12" s="52">
        <v>165827</v>
      </c>
      <c r="T12" s="52">
        <v>165837</v>
      </c>
      <c r="U12" s="52">
        <v>155080</v>
      </c>
      <c r="V12" s="52">
        <v>129278</v>
      </c>
      <c r="W12" s="52">
        <v>122049</v>
      </c>
      <c r="DA12" s="63" t="s">
        <v>1061</v>
      </c>
    </row>
    <row r="13" spans="1:105" ht="12" customHeight="1" x14ac:dyDescent="0.25">
      <c r="A13" s="97" t="s">
        <v>123</v>
      </c>
      <c r="B13" s="52">
        <v>417</v>
      </c>
      <c r="C13" s="52">
        <v>352</v>
      </c>
      <c r="D13" s="52">
        <v>320</v>
      </c>
      <c r="E13" s="52">
        <v>358</v>
      </c>
      <c r="F13" s="52">
        <v>414</v>
      </c>
      <c r="G13" s="52">
        <v>406</v>
      </c>
      <c r="H13" s="52">
        <v>384</v>
      </c>
      <c r="I13" s="52">
        <v>456</v>
      </c>
      <c r="J13" s="52">
        <v>620</v>
      </c>
      <c r="K13" s="52">
        <v>785</v>
      </c>
      <c r="L13" s="52">
        <v>788</v>
      </c>
      <c r="M13" s="52">
        <v>694</v>
      </c>
      <c r="N13" s="52">
        <v>680</v>
      </c>
      <c r="O13" s="52">
        <v>718</v>
      </c>
      <c r="P13" s="52">
        <v>746</v>
      </c>
      <c r="Q13" s="52">
        <v>995</v>
      </c>
      <c r="R13" s="52">
        <v>1274</v>
      </c>
      <c r="S13" s="52">
        <v>1566</v>
      </c>
      <c r="T13" s="52">
        <v>1559</v>
      </c>
      <c r="U13" s="52">
        <v>1462</v>
      </c>
      <c r="V13" s="52">
        <v>1237</v>
      </c>
      <c r="W13" s="52">
        <v>1164</v>
      </c>
      <c r="DA13" s="63" t="s">
        <v>1062</v>
      </c>
    </row>
    <row r="14" spans="1:105" ht="12" customHeight="1" x14ac:dyDescent="0.25">
      <c r="A14" s="97" t="s">
        <v>122</v>
      </c>
      <c r="B14" s="52">
        <v>28124</v>
      </c>
      <c r="C14" s="52">
        <v>42704</v>
      </c>
      <c r="D14" s="52">
        <v>49166</v>
      </c>
      <c r="E14" s="52">
        <v>49833</v>
      </c>
      <c r="F14" s="52">
        <v>60770</v>
      </c>
      <c r="G14" s="52">
        <v>79865</v>
      </c>
      <c r="H14" s="52">
        <v>95936</v>
      </c>
      <c r="I14" s="52">
        <v>101697</v>
      </c>
      <c r="J14" s="52">
        <v>104811</v>
      </c>
      <c r="K14" s="52">
        <v>103494</v>
      </c>
      <c r="L14" s="52">
        <v>99161</v>
      </c>
      <c r="M14" s="52">
        <v>99360</v>
      </c>
      <c r="N14" s="52">
        <v>91806</v>
      </c>
      <c r="O14" s="52">
        <v>80609</v>
      </c>
      <c r="P14" s="52">
        <v>71628</v>
      </c>
      <c r="Q14" s="52">
        <v>73039</v>
      </c>
      <c r="R14" s="52">
        <v>75713</v>
      </c>
      <c r="S14" s="52">
        <v>89282</v>
      </c>
      <c r="T14" s="52">
        <v>93127</v>
      </c>
      <c r="U14" s="52">
        <v>90056</v>
      </c>
      <c r="V14" s="52">
        <v>74920</v>
      </c>
      <c r="W14" s="52">
        <v>72729</v>
      </c>
      <c r="DA14" s="63" t="s">
        <v>1063</v>
      </c>
    </row>
    <row r="15" spans="1:105" ht="12" customHeight="1" x14ac:dyDescent="0.25">
      <c r="A15" s="97" t="s">
        <v>121</v>
      </c>
      <c r="B15" s="52">
        <v>4910</v>
      </c>
      <c r="C15" s="52">
        <v>6687</v>
      </c>
      <c r="D15" s="52">
        <v>7623</v>
      </c>
      <c r="E15" s="52">
        <v>8286</v>
      </c>
      <c r="F15" s="52">
        <v>11320</v>
      </c>
      <c r="G15" s="52">
        <v>14964</v>
      </c>
      <c r="H15" s="52">
        <v>19672</v>
      </c>
      <c r="I15" s="52">
        <v>27278</v>
      </c>
      <c r="J15" s="52">
        <v>40178</v>
      </c>
      <c r="K15" s="52">
        <v>52287</v>
      </c>
      <c r="L15" s="52">
        <v>54467</v>
      </c>
      <c r="M15" s="52">
        <v>53036</v>
      </c>
      <c r="N15" s="52">
        <v>52898</v>
      </c>
      <c r="O15" s="52">
        <v>51965</v>
      </c>
      <c r="P15" s="52">
        <v>51971</v>
      </c>
      <c r="Q15" s="52">
        <v>56024</v>
      </c>
      <c r="R15" s="52">
        <v>67151</v>
      </c>
      <c r="S15" s="52">
        <v>86683</v>
      </c>
      <c r="T15" s="52">
        <v>90961</v>
      </c>
      <c r="U15" s="52">
        <v>90911</v>
      </c>
      <c r="V15" s="52">
        <v>77479</v>
      </c>
      <c r="W15" s="52">
        <v>73869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239353</v>
      </c>
      <c r="C17" s="52">
        <v>230002</v>
      </c>
      <c r="D17" s="52">
        <v>225129</v>
      </c>
      <c r="E17" s="52">
        <v>220369</v>
      </c>
      <c r="F17" s="52">
        <v>218015</v>
      </c>
      <c r="G17" s="52">
        <v>210791</v>
      </c>
      <c r="H17" s="52">
        <v>198732</v>
      </c>
      <c r="I17" s="52">
        <v>194466</v>
      </c>
      <c r="J17" s="52">
        <v>194358</v>
      </c>
      <c r="K17" s="52">
        <v>198462</v>
      </c>
      <c r="L17" s="52">
        <v>198309</v>
      </c>
      <c r="M17" s="52">
        <v>200514</v>
      </c>
      <c r="N17" s="52">
        <v>192834</v>
      </c>
      <c r="O17" s="52">
        <v>184462</v>
      </c>
      <c r="P17" s="52">
        <v>169547</v>
      </c>
      <c r="Q17" s="52">
        <v>157621</v>
      </c>
      <c r="R17" s="52">
        <v>142623</v>
      </c>
      <c r="S17" s="52">
        <v>131756</v>
      </c>
      <c r="T17" s="52">
        <v>115272</v>
      </c>
      <c r="U17" s="52">
        <v>102122</v>
      </c>
      <c r="V17" s="52">
        <v>83139</v>
      </c>
      <c r="W17" s="52">
        <v>68573</v>
      </c>
      <c r="DA17" s="63" t="s">
        <v>1065</v>
      </c>
    </row>
    <row r="18" spans="1:105" ht="12" customHeight="1" x14ac:dyDescent="0.25">
      <c r="A18" s="97" t="s">
        <v>50</v>
      </c>
      <c r="B18" s="52">
        <v>42881</v>
      </c>
      <c r="C18" s="52">
        <v>45221</v>
      </c>
      <c r="D18" s="52">
        <v>46586</v>
      </c>
      <c r="E18" s="52">
        <v>46434</v>
      </c>
      <c r="F18" s="52">
        <v>53179</v>
      </c>
      <c r="G18" s="52">
        <v>55674</v>
      </c>
      <c r="H18" s="52">
        <v>56803</v>
      </c>
      <c r="I18" s="52">
        <v>55056</v>
      </c>
      <c r="J18" s="52">
        <v>55010</v>
      </c>
      <c r="K18" s="52">
        <v>52668</v>
      </c>
      <c r="L18" s="52">
        <v>45684</v>
      </c>
      <c r="M18" s="52">
        <v>38829</v>
      </c>
      <c r="N18" s="52">
        <v>32746</v>
      </c>
      <c r="O18" s="52">
        <v>27997</v>
      </c>
      <c r="P18" s="52">
        <v>28148</v>
      </c>
      <c r="Q18" s="52">
        <v>31172</v>
      </c>
      <c r="R18" s="52">
        <v>40454</v>
      </c>
      <c r="S18" s="52">
        <v>55519</v>
      </c>
      <c r="T18" s="52">
        <v>58443</v>
      </c>
      <c r="U18" s="52">
        <v>56191</v>
      </c>
      <c r="V18" s="52">
        <v>47086</v>
      </c>
      <c r="W18" s="52">
        <v>46175</v>
      </c>
      <c r="DA18" s="63" t="s">
        <v>1066</v>
      </c>
    </row>
    <row r="19" spans="1:105" ht="12" customHeight="1" x14ac:dyDescent="0.25">
      <c r="A19" s="109" t="s">
        <v>120</v>
      </c>
      <c r="B19" s="36">
        <v>88593</v>
      </c>
      <c r="C19" s="36">
        <v>107455</v>
      </c>
      <c r="D19" s="36">
        <v>113523</v>
      </c>
      <c r="E19" s="36">
        <v>116492</v>
      </c>
      <c r="F19" s="36">
        <v>137674</v>
      </c>
      <c r="G19" s="36">
        <v>153034</v>
      </c>
      <c r="H19" s="36">
        <v>170960</v>
      </c>
      <c r="I19" s="36">
        <v>171581</v>
      </c>
      <c r="J19" s="36">
        <v>176646</v>
      </c>
      <c r="K19" s="36">
        <v>170264</v>
      </c>
      <c r="L19" s="36">
        <v>150772</v>
      </c>
      <c r="M19" s="36">
        <v>129444</v>
      </c>
      <c r="N19" s="36">
        <v>110228</v>
      </c>
      <c r="O19" s="36">
        <v>93747</v>
      </c>
      <c r="P19" s="36">
        <v>93233</v>
      </c>
      <c r="Q19" s="36">
        <v>110326</v>
      </c>
      <c r="R19" s="36">
        <v>144907</v>
      </c>
      <c r="S19" s="36">
        <v>198112</v>
      </c>
      <c r="T19" s="36">
        <v>214849</v>
      </c>
      <c r="U19" s="36">
        <v>212349</v>
      </c>
      <c r="V19" s="36">
        <v>179988</v>
      </c>
      <c r="W19" s="36">
        <v>177681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28971</v>
      </c>
      <c r="D23" s="52">
        <v>28981</v>
      </c>
      <c r="E23" s="52">
        <v>29049</v>
      </c>
      <c r="F23" s="52">
        <v>29220</v>
      </c>
      <c r="G23" s="52">
        <v>29544</v>
      </c>
      <c r="H23" s="52">
        <v>30093</v>
      </c>
      <c r="I23" s="52">
        <v>30926</v>
      </c>
      <c r="J23" s="52">
        <v>32090</v>
      </c>
      <c r="K23" s="52">
        <v>33640</v>
      </c>
      <c r="L23" s="52">
        <v>35613</v>
      </c>
      <c r="M23" s="52">
        <v>38064</v>
      </c>
      <c r="N23" s="52">
        <v>40982</v>
      </c>
      <c r="O23" s="52">
        <v>38632</v>
      </c>
      <c r="P23" s="52">
        <v>19405</v>
      </c>
      <c r="Q23" s="52">
        <v>23878</v>
      </c>
      <c r="R23" s="52">
        <v>28905</v>
      </c>
      <c r="S23" s="52">
        <v>34518</v>
      </c>
      <c r="T23" s="52">
        <v>32652</v>
      </c>
      <c r="U23" s="52">
        <v>32418</v>
      </c>
      <c r="V23" s="52">
        <v>60450</v>
      </c>
      <c r="W23" s="52">
        <v>17784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3434</v>
      </c>
      <c r="D25" s="52">
        <v>3454</v>
      </c>
      <c r="E25" s="52">
        <v>3586</v>
      </c>
      <c r="F25" s="52">
        <v>3929</v>
      </c>
      <c r="G25" s="52">
        <v>4610</v>
      </c>
      <c r="H25" s="52">
        <v>10123</v>
      </c>
      <c r="I25" s="52">
        <v>9520</v>
      </c>
      <c r="J25" s="52">
        <v>6064</v>
      </c>
      <c r="K25" s="52">
        <v>10005</v>
      </c>
      <c r="L25" s="52">
        <v>12782</v>
      </c>
      <c r="M25" s="52">
        <v>17385</v>
      </c>
      <c r="N25" s="52">
        <v>22202</v>
      </c>
      <c r="O25" s="52">
        <v>24866</v>
      </c>
      <c r="P25" s="52">
        <v>15612</v>
      </c>
      <c r="Q25" s="52">
        <v>14252</v>
      </c>
      <c r="R25" s="52">
        <v>12762</v>
      </c>
      <c r="S25" s="52">
        <v>14330</v>
      </c>
      <c r="T25" s="52">
        <v>12606</v>
      </c>
      <c r="U25" s="52">
        <v>9748</v>
      </c>
      <c r="V25" s="52">
        <v>18156</v>
      </c>
      <c r="W25" s="52">
        <v>9007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9554</v>
      </c>
      <c r="D27" s="52">
        <v>9556</v>
      </c>
      <c r="E27" s="52">
        <v>9571</v>
      </c>
      <c r="F27" s="52">
        <v>9611</v>
      </c>
      <c r="G27" s="52">
        <v>9688</v>
      </c>
      <c r="H27" s="52">
        <v>9822</v>
      </c>
      <c r="I27" s="52">
        <v>10013</v>
      </c>
      <c r="J27" s="52">
        <v>15792</v>
      </c>
      <c r="K27" s="52">
        <v>14227</v>
      </c>
      <c r="L27" s="52">
        <v>16839</v>
      </c>
      <c r="M27" s="52">
        <v>22315</v>
      </c>
      <c r="N27" s="52">
        <v>20425</v>
      </c>
      <c r="O27" s="52">
        <v>16925</v>
      </c>
      <c r="P27" s="52">
        <v>9050</v>
      </c>
      <c r="Q27" s="52">
        <v>8768</v>
      </c>
      <c r="R27" s="52">
        <v>9687</v>
      </c>
      <c r="S27" s="52">
        <v>9065</v>
      </c>
      <c r="T27" s="52">
        <v>10653</v>
      </c>
      <c r="U27" s="52">
        <v>8652</v>
      </c>
      <c r="V27" s="52">
        <v>13746</v>
      </c>
      <c r="W27" s="52">
        <v>10475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33607</v>
      </c>
      <c r="D28" s="52">
        <v>33665</v>
      </c>
      <c r="E28" s="52">
        <v>34078</v>
      </c>
      <c r="F28" s="52">
        <v>35188</v>
      </c>
      <c r="G28" s="52">
        <v>37398</v>
      </c>
      <c r="H28" s="52">
        <v>41188</v>
      </c>
      <c r="I28" s="52">
        <v>26762</v>
      </c>
      <c r="J28" s="52">
        <v>24317</v>
      </c>
      <c r="K28" s="52">
        <v>33175</v>
      </c>
      <c r="L28" s="52">
        <v>33065</v>
      </c>
      <c r="M28" s="52">
        <v>32415</v>
      </c>
      <c r="N28" s="52">
        <v>33079</v>
      </c>
      <c r="O28" s="52">
        <v>25155</v>
      </c>
      <c r="P28" s="52">
        <v>18886</v>
      </c>
      <c r="Q28" s="52">
        <v>17419</v>
      </c>
      <c r="R28" s="52">
        <v>18991</v>
      </c>
      <c r="S28" s="52">
        <v>20089</v>
      </c>
      <c r="T28" s="52">
        <v>17473</v>
      </c>
      <c r="U28" s="52">
        <v>18750</v>
      </c>
      <c r="V28" s="52">
        <v>25802</v>
      </c>
      <c r="W28" s="52">
        <v>16716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65</v>
      </c>
      <c r="D29" s="52">
        <v>65</v>
      </c>
      <c r="E29" s="52">
        <v>65</v>
      </c>
      <c r="F29" s="52">
        <v>66</v>
      </c>
      <c r="G29" s="52">
        <v>69</v>
      </c>
      <c r="H29" s="52">
        <v>73</v>
      </c>
      <c r="I29" s="52">
        <v>40</v>
      </c>
      <c r="J29" s="52">
        <v>36</v>
      </c>
      <c r="K29" s="52">
        <v>53</v>
      </c>
      <c r="L29" s="52">
        <v>76</v>
      </c>
      <c r="M29" s="52">
        <v>94</v>
      </c>
      <c r="N29" s="52">
        <v>102</v>
      </c>
      <c r="O29" s="52">
        <v>96</v>
      </c>
      <c r="P29" s="52">
        <v>105</v>
      </c>
      <c r="Q29" s="52">
        <v>141</v>
      </c>
      <c r="R29" s="52">
        <v>153</v>
      </c>
      <c r="S29" s="52">
        <v>124</v>
      </c>
      <c r="T29" s="52">
        <v>94</v>
      </c>
      <c r="U29" s="52">
        <v>116</v>
      </c>
      <c r="V29" s="52">
        <v>225</v>
      </c>
      <c r="W29" s="52">
        <v>189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4394</v>
      </c>
      <c r="D30" s="52">
        <v>4431</v>
      </c>
      <c r="E30" s="52">
        <v>4676</v>
      </c>
      <c r="F30" s="52">
        <v>5256</v>
      </c>
      <c r="G30" s="52">
        <v>6275</v>
      </c>
      <c r="H30" s="52">
        <v>7910</v>
      </c>
      <c r="I30" s="52">
        <v>7812</v>
      </c>
      <c r="J30" s="52">
        <v>11306</v>
      </c>
      <c r="K30" s="52">
        <v>15564</v>
      </c>
      <c r="L30" s="52">
        <v>13857</v>
      </c>
      <c r="M30" s="52">
        <v>14807</v>
      </c>
      <c r="N30" s="52">
        <v>19722</v>
      </c>
      <c r="O30" s="52">
        <v>19862</v>
      </c>
      <c r="P30" s="52">
        <v>14053</v>
      </c>
      <c r="Q30" s="52">
        <v>13221</v>
      </c>
      <c r="R30" s="52">
        <v>13194</v>
      </c>
      <c r="S30" s="52">
        <v>12662</v>
      </c>
      <c r="T30" s="52">
        <v>11438</v>
      </c>
      <c r="U30" s="52">
        <v>12336</v>
      </c>
      <c r="V30" s="52">
        <v>15136</v>
      </c>
      <c r="W30" s="52">
        <v>8247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767</v>
      </c>
      <c r="D31" s="52">
        <v>771</v>
      </c>
      <c r="E31" s="52">
        <v>807</v>
      </c>
      <c r="F31" s="52">
        <v>888</v>
      </c>
      <c r="G31" s="52">
        <v>1040</v>
      </c>
      <c r="H31" s="52">
        <v>1311</v>
      </c>
      <c r="I31" s="52">
        <v>1290</v>
      </c>
      <c r="J31" s="52">
        <v>2006</v>
      </c>
      <c r="K31" s="52">
        <v>2905</v>
      </c>
      <c r="L31" s="52">
        <v>3465</v>
      </c>
      <c r="M31" s="52">
        <v>4435</v>
      </c>
      <c r="N31" s="52">
        <v>6423</v>
      </c>
      <c r="O31" s="52">
        <v>7727</v>
      </c>
      <c r="P31" s="52">
        <v>8410</v>
      </c>
      <c r="Q31" s="52">
        <v>10460</v>
      </c>
      <c r="R31" s="52">
        <v>10993</v>
      </c>
      <c r="S31" s="52">
        <v>9200</v>
      </c>
      <c r="T31" s="52">
        <v>6274</v>
      </c>
      <c r="U31" s="52">
        <v>7230</v>
      </c>
      <c r="V31" s="52">
        <v>13432</v>
      </c>
      <c r="W31" s="52">
        <v>9174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37399</v>
      </c>
      <c r="D33" s="52">
        <v>37454</v>
      </c>
      <c r="E33" s="52">
        <v>37845</v>
      </c>
      <c r="F33" s="52">
        <v>38950</v>
      </c>
      <c r="G33" s="52">
        <v>41159</v>
      </c>
      <c r="H33" s="52">
        <v>44885</v>
      </c>
      <c r="I33" s="52">
        <v>28107</v>
      </c>
      <c r="J33" s="52">
        <v>27779</v>
      </c>
      <c r="K33" s="52">
        <v>31003</v>
      </c>
      <c r="L33" s="52">
        <v>33470</v>
      </c>
      <c r="M33" s="52">
        <v>34272</v>
      </c>
      <c r="N33" s="52">
        <v>35197</v>
      </c>
      <c r="O33" s="52">
        <v>33018</v>
      </c>
      <c r="P33" s="52">
        <v>22608</v>
      </c>
      <c r="Q33" s="52">
        <v>26595</v>
      </c>
      <c r="R33" s="52">
        <v>30639</v>
      </c>
      <c r="S33" s="52">
        <v>33395</v>
      </c>
      <c r="T33" s="52">
        <v>30560</v>
      </c>
      <c r="U33" s="52">
        <v>27089</v>
      </c>
      <c r="V33" s="52">
        <v>26067</v>
      </c>
      <c r="W33" s="52">
        <v>17488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6700</v>
      </c>
      <c r="D34" s="52">
        <v>6718</v>
      </c>
      <c r="E34" s="52">
        <v>6839</v>
      </c>
      <c r="F34" s="52">
        <v>7160</v>
      </c>
      <c r="G34" s="52">
        <v>7771</v>
      </c>
      <c r="H34" s="52">
        <v>8819</v>
      </c>
      <c r="I34" s="52">
        <v>6409</v>
      </c>
      <c r="J34" s="52">
        <v>6593</v>
      </c>
      <c r="K34" s="52">
        <v>9050</v>
      </c>
      <c r="L34" s="52">
        <v>9112</v>
      </c>
      <c r="M34" s="52">
        <v>9545</v>
      </c>
      <c r="N34" s="52">
        <v>10557</v>
      </c>
      <c r="O34" s="52">
        <v>8182</v>
      </c>
      <c r="P34" s="52">
        <v>5538</v>
      </c>
      <c r="Q34" s="52">
        <v>5050</v>
      </c>
      <c r="R34" s="52">
        <v>5079</v>
      </c>
      <c r="S34" s="52">
        <v>4630</v>
      </c>
      <c r="T34" s="52">
        <v>3675</v>
      </c>
      <c r="U34" s="52">
        <v>4727</v>
      </c>
      <c r="V34" s="52">
        <v>9457</v>
      </c>
      <c r="W34" s="52">
        <v>4631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13843</v>
      </c>
      <c r="D35" s="36">
        <v>13906</v>
      </c>
      <c r="E35" s="36">
        <v>14330</v>
      </c>
      <c r="F35" s="36">
        <v>15361</v>
      </c>
      <c r="G35" s="36">
        <v>17254</v>
      </c>
      <c r="H35" s="36">
        <v>20389</v>
      </c>
      <c r="I35" s="36">
        <v>16857</v>
      </c>
      <c r="J35" s="36">
        <v>20058</v>
      </c>
      <c r="K35" s="36">
        <v>27396</v>
      </c>
      <c r="L35" s="36">
        <v>25417</v>
      </c>
      <c r="M35" s="36">
        <v>28370</v>
      </c>
      <c r="N35" s="36">
        <v>33069</v>
      </c>
      <c r="O35" s="36">
        <v>28860</v>
      </c>
      <c r="P35" s="36">
        <v>20274</v>
      </c>
      <c r="Q35" s="36">
        <v>17805</v>
      </c>
      <c r="R35" s="36">
        <v>17291</v>
      </c>
      <c r="S35" s="36">
        <v>14671</v>
      </c>
      <c r="T35" s="36">
        <v>11823</v>
      </c>
      <c r="U35" s="36">
        <v>15874</v>
      </c>
      <c r="V35" s="36">
        <v>34524</v>
      </c>
      <c r="W35" s="36">
        <v>17749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40822</v>
      </c>
      <c r="D39" s="52">
        <v>31541</v>
      </c>
      <c r="E39" s="52">
        <v>27106</v>
      </c>
      <c r="F39" s="52">
        <v>54793</v>
      </c>
      <c r="G39" s="52">
        <v>40175</v>
      </c>
      <c r="H39" s="52">
        <v>37089</v>
      </c>
      <c r="I39" s="52">
        <v>25534</v>
      </c>
      <c r="J39" s="52">
        <v>37001</v>
      </c>
      <c r="K39" s="52">
        <v>29020</v>
      </c>
      <c r="L39" s="52">
        <v>8984</v>
      </c>
      <c r="M39" s="52">
        <v>12086</v>
      </c>
      <c r="N39" s="52">
        <v>8003</v>
      </c>
      <c r="O39" s="52">
        <v>9030</v>
      </c>
      <c r="P39" s="52">
        <v>4127</v>
      </c>
      <c r="Q39" s="52">
        <v>32069</v>
      </c>
      <c r="R39" s="52">
        <v>57770</v>
      </c>
      <c r="S39" s="52">
        <v>91921</v>
      </c>
      <c r="T39" s="52">
        <v>35829</v>
      </c>
      <c r="U39" s="52">
        <v>14516</v>
      </c>
      <c r="V39" s="52">
        <v>1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9918</v>
      </c>
      <c r="D41" s="52">
        <v>8045</v>
      </c>
      <c r="E41" s="52">
        <v>8942</v>
      </c>
      <c r="F41" s="52">
        <v>19481</v>
      </c>
      <c r="G41" s="52">
        <v>35104</v>
      </c>
      <c r="H41" s="52">
        <v>17601</v>
      </c>
      <c r="I41" s="52">
        <v>18133</v>
      </c>
      <c r="J41" s="52">
        <v>12751</v>
      </c>
      <c r="K41" s="52">
        <v>16340</v>
      </c>
      <c r="L41" s="52">
        <v>15453</v>
      </c>
      <c r="M41" s="52">
        <v>7338</v>
      </c>
      <c r="N41" s="52">
        <v>11251</v>
      </c>
      <c r="O41" s="52">
        <v>8447</v>
      </c>
      <c r="P41" s="52">
        <v>7359</v>
      </c>
      <c r="Q41" s="52">
        <v>5708</v>
      </c>
      <c r="R41" s="52">
        <v>20008</v>
      </c>
      <c r="S41" s="52">
        <v>29328</v>
      </c>
      <c r="T41" s="52">
        <v>36910</v>
      </c>
      <c r="U41" s="52">
        <v>21298</v>
      </c>
      <c r="V41" s="52">
        <v>11192</v>
      </c>
      <c r="W41" s="52">
        <v>5458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8749</v>
      </c>
      <c r="D43" s="52">
        <v>8377</v>
      </c>
      <c r="E43" s="52">
        <v>9614</v>
      </c>
      <c r="F43" s="52">
        <v>9398</v>
      </c>
      <c r="G43" s="52">
        <v>6590</v>
      </c>
      <c r="H43" s="52">
        <v>3254</v>
      </c>
      <c r="I43" s="52">
        <v>2996</v>
      </c>
      <c r="J43" s="52">
        <v>11114</v>
      </c>
      <c r="K43" s="52">
        <v>8033</v>
      </c>
      <c r="L43" s="52">
        <v>9476</v>
      </c>
      <c r="M43" s="52">
        <v>11825</v>
      </c>
      <c r="N43" s="52">
        <v>12339</v>
      </c>
      <c r="O43" s="52">
        <v>10505</v>
      </c>
      <c r="P43" s="52">
        <v>4336</v>
      </c>
      <c r="Q43" s="52">
        <v>4115</v>
      </c>
      <c r="R43" s="52">
        <v>4584</v>
      </c>
      <c r="S43" s="52">
        <v>5342</v>
      </c>
      <c r="T43" s="52">
        <v>5704</v>
      </c>
      <c r="U43" s="52">
        <v>4725</v>
      </c>
      <c r="V43" s="52">
        <v>7892</v>
      </c>
      <c r="W43" s="52">
        <v>5794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29971</v>
      </c>
      <c r="D44" s="52">
        <v>30038</v>
      </c>
      <c r="E44" s="52">
        <v>30724</v>
      </c>
      <c r="F44" s="52">
        <v>46947</v>
      </c>
      <c r="G44" s="52">
        <v>28396</v>
      </c>
      <c r="H44" s="52">
        <v>33995</v>
      </c>
      <c r="I44" s="52">
        <v>14948</v>
      </c>
      <c r="J44" s="52">
        <v>17728</v>
      </c>
      <c r="K44" s="52">
        <v>23792</v>
      </c>
      <c r="L44" s="52">
        <v>15949</v>
      </c>
      <c r="M44" s="52">
        <v>18253</v>
      </c>
      <c r="N44" s="52">
        <v>15892</v>
      </c>
      <c r="O44" s="52">
        <v>14065</v>
      </c>
      <c r="P44" s="52">
        <v>17269</v>
      </c>
      <c r="Q44" s="52">
        <v>24550</v>
      </c>
      <c r="R44" s="52">
        <v>38879</v>
      </c>
      <c r="S44" s="52">
        <v>47822</v>
      </c>
      <c r="T44" s="52">
        <v>17483</v>
      </c>
      <c r="U44" s="52">
        <v>7993</v>
      </c>
      <c r="V44" s="52">
        <v>0</v>
      </c>
      <c r="W44" s="52">
        <v>9487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33</v>
      </c>
      <c r="E45" s="52">
        <v>103</v>
      </c>
      <c r="F45" s="52">
        <v>122</v>
      </c>
      <c r="G45" s="52">
        <v>61</v>
      </c>
      <c r="H45" s="52">
        <v>51</v>
      </c>
      <c r="I45" s="52">
        <v>112</v>
      </c>
      <c r="J45" s="52">
        <v>200</v>
      </c>
      <c r="K45" s="52">
        <v>218</v>
      </c>
      <c r="L45" s="52">
        <v>79</v>
      </c>
      <c r="M45" s="52">
        <v>0</v>
      </c>
      <c r="N45" s="52">
        <v>88</v>
      </c>
      <c r="O45" s="52">
        <v>134</v>
      </c>
      <c r="P45" s="52">
        <v>133</v>
      </c>
      <c r="Q45" s="52">
        <v>390</v>
      </c>
      <c r="R45" s="52">
        <v>432</v>
      </c>
      <c r="S45" s="52">
        <v>416</v>
      </c>
      <c r="T45" s="52">
        <v>87</v>
      </c>
      <c r="U45" s="52">
        <v>19</v>
      </c>
      <c r="V45" s="52">
        <v>0</v>
      </c>
      <c r="W45" s="52">
        <v>116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18974</v>
      </c>
      <c r="D46" s="52">
        <v>10893</v>
      </c>
      <c r="E46" s="52">
        <v>5343</v>
      </c>
      <c r="F46" s="52">
        <v>16193</v>
      </c>
      <c r="G46" s="52">
        <v>25370</v>
      </c>
      <c r="H46" s="52">
        <v>23981</v>
      </c>
      <c r="I46" s="52">
        <v>13573</v>
      </c>
      <c r="J46" s="52">
        <v>14420</v>
      </c>
      <c r="K46" s="52">
        <v>14247</v>
      </c>
      <c r="L46" s="52">
        <v>9524</v>
      </c>
      <c r="M46" s="52">
        <v>15006</v>
      </c>
      <c r="N46" s="52">
        <v>12168</v>
      </c>
      <c r="O46" s="52">
        <v>8665</v>
      </c>
      <c r="P46" s="52">
        <v>5072</v>
      </c>
      <c r="Q46" s="52">
        <v>14632</v>
      </c>
      <c r="R46" s="52">
        <v>15868</v>
      </c>
      <c r="S46" s="52">
        <v>26231</v>
      </c>
      <c r="T46" s="52">
        <v>15283</v>
      </c>
      <c r="U46" s="52">
        <v>9265</v>
      </c>
      <c r="V46" s="52">
        <v>0</v>
      </c>
      <c r="W46" s="52">
        <v>6056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2544</v>
      </c>
      <c r="D47" s="52">
        <v>1707</v>
      </c>
      <c r="E47" s="52">
        <v>1470</v>
      </c>
      <c r="F47" s="52">
        <v>3922</v>
      </c>
      <c r="G47" s="52">
        <v>4684</v>
      </c>
      <c r="H47" s="52">
        <v>6019</v>
      </c>
      <c r="I47" s="52">
        <v>8896</v>
      </c>
      <c r="J47" s="52">
        <v>14906</v>
      </c>
      <c r="K47" s="52">
        <v>15014</v>
      </c>
      <c r="L47" s="52">
        <v>5645</v>
      </c>
      <c r="M47" s="52">
        <v>3004</v>
      </c>
      <c r="N47" s="52">
        <v>6285</v>
      </c>
      <c r="O47" s="52">
        <v>6794</v>
      </c>
      <c r="P47" s="52">
        <v>8416</v>
      </c>
      <c r="Q47" s="52">
        <v>14513</v>
      </c>
      <c r="R47" s="52">
        <v>22120</v>
      </c>
      <c r="S47" s="52">
        <v>28732</v>
      </c>
      <c r="T47" s="52">
        <v>10552</v>
      </c>
      <c r="U47" s="52">
        <v>7180</v>
      </c>
      <c r="V47" s="52">
        <v>0</v>
      </c>
      <c r="W47" s="52">
        <v>5564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28048</v>
      </c>
      <c r="D49" s="52">
        <v>32581</v>
      </c>
      <c r="E49" s="52">
        <v>33085</v>
      </c>
      <c r="F49" s="52">
        <v>36596</v>
      </c>
      <c r="G49" s="52">
        <v>33935</v>
      </c>
      <c r="H49" s="52">
        <v>32826</v>
      </c>
      <c r="I49" s="52">
        <v>23841</v>
      </c>
      <c r="J49" s="52">
        <v>27671</v>
      </c>
      <c r="K49" s="52">
        <v>35107</v>
      </c>
      <c r="L49" s="52">
        <v>33317</v>
      </c>
      <c r="M49" s="52">
        <v>36477</v>
      </c>
      <c r="N49" s="52">
        <v>27517</v>
      </c>
      <c r="O49" s="52">
        <v>24646</v>
      </c>
      <c r="P49" s="52">
        <v>7693</v>
      </c>
      <c r="Q49" s="52">
        <v>14669</v>
      </c>
      <c r="R49" s="52">
        <v>15641</v>
      </c>
      <c r="S49" s="52">
        <v>22528</v>
      </c>
      <c r="T49" s="52">
        <v>14076</v>
      </c>
      <c r="U49" s="52">
        <v>13939</v>
      </c>
      <c r="V49" s="52">
        <v>7084</v>
      </c>
      <c r="W49" s="52">
        <v>2922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9040</v>
      </c>
      <c r="D50" s="52">
        <v>8083</v>
      </c>
      <c r="E50" s="52">
        <v>6687</v>
      </c>
      <c r="F50" s="52">
        <v>13905</v>
      </c>
      <c r="G50" s="52">
        <v>10266</v>
      </c>
      <c r="H50" s="52">
        <v>9948</v>
      </c>
      <c r="I50" s="52">
        <v>4662</v>
      </c>
      <c r="J50" s="52">
        <v>6547</v>
      </c>
      <c r="K50" s="52">
        <v>6708</v>
      </c>
      <c r="L50" s="52">
        <v>2128</v>
      </c>
      <c r="M50" s="52">
        <v>2690</v>
      </c>
      <c r="N50" s="52">
        <v>4474</v>
      </c>
      <c r="O50" s="52">
        <v>3433</v>
      </c>
      <c r="P50" s="52">
        <v>5689</v>
      </c>
      <c r="Q50" s="52">
        <v>8074</v>
      </c>
      <c r="R50" s="52">
        <v>14361</v>
      </c>
      <c r="S50" s="52">
        <v>19695</v>
      </c>
      <c r="T50" s="52">
        <v>6599</v>
      </c>
      <c r="U50" s="52">
        <v>2475</v>
      </c>
      <c r="V50" s="52">
        <v>352</v>
      </c>
      <c r="W50" s="52">
        <v>3720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32705</v>
      </c>
      <c r="D51" s="36">
        <v>19974</v>
      </c>
      <c r="E51" s="36">
        <v>17299</v>
      </c>
      <c r="F51" s="36">
        <v>36543</v>
      </c>
      <c r="G51" s="36">
        <v>32614</v>
      </c>
      <c r="H51" s="36">
        <v>38315</v>
      </c>
      <c r="I51" s="36">
        <v>17478</v>
      </c>
      <c r="J51" s="36">
        <v>25123</v>
      </c>
      <c r="K51" s="36">
        <v>21014</v>
      </c>
      <c r="L51" s="36">
        <v>5925</v>
      </c>
      <c r="M51" s="36">
        <v>7042</v>
      </c>
      <c r="N51" s="36">
        <v>13853</v>
      </c>
      <c r="O51" s="36">
        <v>12379</v>
      </c>
      <c r="P51" s="36">
        <v>19760</v>
      </c>
      <c r="Q51" s="36">
        <v>34898</v>
      </c>
      <c r="R51" s="36">
        <v>51872</v>
      </c>
      <c r="S51" s="36">
        <v>67876</v>
      </c>
      <c r="T51" s="36">
        <v>28560</v>
      </c>
      <c r="U51" s="36">
        <v>13374</v>
      </c>
      <c r="V51" s="36">
        <v>2163</v>
      </c>
      <c r="W51" s="36">
        <v>15442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14769</v>
      </c>
      <c r="D55" s="52">
        <v>12569</v>
      </c>
      <c r="E55" s="52">
        <v>12515</v>
      </c>
      <c r="F55" s="52">
        <v>25050</v>
      </c>
      <c r="G55" s="52">
        <v>16390</v>
      </c>
      <c r="H55" s="52">
        <v>17921</v>
      </c>
      <c r="I55" s="52">
        <v>11953</v>
      </c>
      <c r="J55" s="52">
        <v>18449</v>
      </c>
      <c r="K55" s="52">
        <v>12625</v>
      </c>
      <c r="L55" s="52">
        <v>3598</v>
      </c>
      <c r="M55" s="52">
        <v>4446</v>
      </c>
      <c r="N55" s="52">
        <v>2840</v>
      </c>
      <c r="O55" s="52">
        <v>2923</v>
      </c>
      <c r="P55" s="52">
        <v>1908</v>
      </c>
      <c r="Q55" s="52">
        <v>15022</v>
      </c>
      <c r="R55" s="52">
        <v>19283</v>
      </c>
      <c r="S55" s="52">
        <v>27338</v>
      </c>
      <c r="T55" s="52">
        <v>10572</v>
      </c>
      <c r="U55" s="52">
        <v>5052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3101</v>
      </c>
      <c r="D57" s="52">
        <v>2390</v>
      </c>
      <c r="E57" s="52">
        <v>2542</v>
      </c>
      <c r="F57" s="52">
        <v>8388</v>
      </c>
      <c r="G57" s="52">
        <v>8331</v>
      </c>
      <c r="H57" s="52">
        <v>2693</v>
      </c>
      <c r="I57" s="52">
        <v>3355</v>
      </c>
      <c r="J57" s="52">
        <v>3661</v>
      </c>
      <c r="K57" s="52">
        <v>2627</v>
      </c>
      <c r="L57" s="52">
        <v>968</v>
      </c>
      <c r="M57" s="52">
        <v>827</v>
      </c>
      <c r="N57" s="52">
        <v>867</v>
      </c>
      <c r="O57" s="52">
        <v>190</v>
      </c>
      <c r="P57" s="52">
        <v>41</v>
      </c>
      <c r="Q57" s="52">
        <v>237</v>
      </c>
      <c r="R57" s="52">
        <v>1528</v>
      </c>
      <c r="S57" s="52">
        <v>2434</v>
      </c>
      <c r="T57" s="52">
        <v>1539</v>
      </c>
      <c r="U57" s="52">
        <v>421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338</v>
      </c>
      <c r="D59" s="52">
        <v>505</v>
      </c>
      <c r="E59" s="52">
        <v>716</v>
      </c>
      <c r="F59" s="52">
        <v>914</v>
      </c>
      <c r="G59" s="52">
        <v>500</v>
      </c>
      <c r="H59" s="52">
        <v>203</v>
      </c>
      <c r="I59" s="52">
        <v>149</v>
      </c>
      <c r="J59" s="52">
        <v>2132</v>
      </c>
      <c r="K59" s="52">
        <v>888</v>
      </c>
      <c r="L59" s="52">
        <v>456</v>
      </c>
      <c r="M59" s="52">
        <v>566</v>
      </c>
      <c r="N59" s="52">
        <v>386</v>
      </c>
      <c r="O59" s="52">
        <v>444</v>
      </c>
      <c r="P59" s="52">
        <v>107</v>
      </c>
      <c r="Q59" s="52">
        <v>496</v>
      </c>
      <c r="R59" s="52">
        <v>510</v>
      </c>
      <c r="S59" s="52">
        <v>791</v>
      </c>
      <c r="T59" s="52">
        <v>553</v>
      </c>
      <c r="U59" s="52">
        <v>264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8400</v>
      </c>
      <c r="D60" s="52">
        <v>8493</v>
      </c>
      <c r="E60" s="52">
        <v>9631</v>
      </c>
      <c r="F60" s="52">
        <v>16866</v>
      </c>
      <c r="G60" s="52">
        <v>7711</v>
      </c>
      <c r="H60" s="52">
        <v>9404</v>
      </c>
      <c r="I60" s="52">
        <v>4702</v>
      </c>
      <c r="J60" s="52">
        <v>6121</v>
      </c>
      <c r="K60" s="52">
        <v>5242</v>
      </c>
      <c r="L60" s="52">
        <v>1606</v>
      </c>
      <c r="M60" s="52">
        <v>1952</v>
      </c>
      <c r="N60" s="52">
        <v>1133</v>
      </c>
      <c r="O60" s="52">
        <v>1176</v>
      </c>
      <c r="P60" s="52">
        <v>1006</v>
      </c>
      <c r="Q60" s="52">
        <v>6593</v>
      </c>
      <c r="R60" s="52">
        <v>9438</v>
      </c>
      <c r="S60" s="52">
        <v>12302</v>
      </c>
      <c r="T60" s="52">
        <v>4036</v>
      </c>
      <c r="U60" s="52">
        <v>1564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9</v>
      </c>
      <c r="E61" s="52">
        <v>32</v>
      </c>
      <c r="F61" s="52">
        <v>44</v>
      </c>
      <c r="G61" s="52">
        <v>17</v>
      </c>
      <c r="H61" s="52">
        <v>14</v>
      </c>
      <c r="I61" s="52">
        <v>36</v>
      </c>
      <c r="J61" s="52">
        <v>70</v>
      </c>
      <c r="K61" s="52">
        <v>48</v>
      </c>
      <c r="L61" s="52">
        <v>8</v>
      </c>
      <c r="M61" s="52">
        <v>0</v>
      </c>
      <c r="N61" s="52">
        <v>6</v>
      </c>
      <c r="O61" s="52">
        <v>11</v>
      </c>
      <c r="P61" s="52">
        <v>8</v>
      </c>
      <c r="Q61" s="52">
        <v>106</v>
      </c>
      <c r="R61" s="52">
        <v>106</v>
      </c>
      <c r="S61" s="52">
        <v>108</v>
      </c>
      <c r="T61" s="52">
        <v>20</v>
      </c>
      <c r="U61" s="52">
        <v>4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5318</v>
      </c>
      <c r="D62" s="52">
        <v>3079</v>
      </c>
      <c r="E62" s="52">
        <v>1675</v>
      </c>
      <c r="F62" s="52">
        <v>5817</v>
      </c>
      <c r="G62" s="52">
        <v>6890</v>
      </c>
      <c r="H62" s="52">
        <v>6635</v>
      </c>
      <c r="I62" s="52">
        <v>4269</v>
      </c>
      <c r="J62" s="52">
        <v>4980</v>
      </c>
      <c r="K62" s="52">
        <v>3140</v>
      </c>
      <c r="L62" s="52">
        <v>959</v>
      </c>
      <c r="M62" s="52">
        <v>1606</v>
      </c>
      <c r="N62" s="52">
        <v>867</v>
      </c>
      <c r="O62" s="52">
        <v>724</v>
      </c>
      <c r="P62" s="52">
        <v>296</v>
      </c>
      <c r="Q62" s="52">
        <v>3925</v>
      </c>
      <c r="R62" s="52">
        <v>3857</v>
      </c>
      <c r="S62" s="52">
        <v>6751</v>
      </c>
      <c r="T62" s="52">
        <v>3525</v>
      </c>
      <c r="U62" s="52">
        <v>1813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713</v>
      </c>
      <c r="D63" s="52">
        <v>483</v>
      </c>
      <c r="E63" s="52">
        <v>461</v>
      </c>
      <c r="F63" s="52">
        <v>1409</v>
      </c>
      <c r="G63" s="52">
        <v>1272</v>
      </c>
      <c r="H63" s="52">
        <v>1665</v>
      </c>
      <c r="I63" s="52">
        <v>2797</v>
      </c>
      <c r="J63" s="52">
        <v>5146</v>
      </c>
      <c r="K63" s="52">
        <v>3307</v>
      </c>
      <c r="L63" s="52">
        <v>569</v>
      </c>
      <c r="M63" s="52">
        <v>322</v>
      </c>
      <c r="N63" s="52">
        <v>448</v>
      </c>
      <c r="O63" s="52">
        <v>568</v>
      </c>
      <c r="P63" s="52">
        <v>491</v>
      </c>
      <c r="Q63" s="52">
        <v>3902</v>
      </c>
      <c r="R63" s="52">
        <v>5372</v>
      </c>
      <c r="S63" s="52">
        <v>7386</v>
      </c>
      <c r="T63" s="52">
        <v>2438</v>
      </c>
      <c r="U63" s="52">
        <v>1407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1082</v>
      </c>
      <c r="D65" s="52">
        <v>2301</v>
      </c>
      <c r="E65" s="52">
        <v>3275</v>
      </c>
      <c r="F65" s="52">
        <v>5065</v>
      </c>
      <c r="G65" s="52">
        <v>3786</v>
      </c>
      <c r="H65" s="52">
        <v>3770</v>
      </c>
      <c r="I65" s="52">
        <v>3683</v>
      </c>
      <c r="J65" s="52">
        <v>6465</v>
      </c>
      <c r="K65" s="52">
        <v>5391</v>
      </c>
      <c r="L65" s="52">
        <v>2530</v>
      </c>
      <c r="M65" s="52">
        <v>3012</v>
      </c>
      <c r="N65" s="52">
        <v>1243</v>
      </c>
      <c r="O65" s="52">
        <v>1320</v>
      </c>
      <c r="P65" s="52">
        <v>238</v>
      </c>
      <c r="Q65" s="52">
        <v>2451</v>
      </c>
      <c r="R65" s="52">
        <v>2565</v>
      </c>
      <c r="S65" s="52">
        <v>4329</v>
      </c>
      <c r="T65" s="52">
        <v>2203</v>
      </c>
      <c r="U65" s="52">
        <v>1610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2964</v>
      </c>
      <c r="D66" s="52">
        <v>2958</v>
      </c>
      <c r="E66" s="52">
        <v>2576</v>
      </c>
      <c r="F66" s="52">
        <v>5509</v>
      </c>
      <c r="G66" s="52">
        <v>3018</v>
      </c>
      <c r="H66" s="52">
        <v>2917</v>
      </c>
      <c r="I66" s="52">
        <v>1741</v>
      </c>
      <c r="J66" s="52">
        <v>2478</v>
      </c>
      <c r="K66" s="52">
        <v>1751</v>
      </c>
      <c r="L66" s="52">
        <v>282</v>
      </c>
      <c r="M66" s="52">
        <v>396</v>
      </c>
      <c r="N66" s="52">
        <v>390</v>
      </c>
      <c r="O66" s="52">
        <v>348</v>
      </c>
      <c r="P66" s="52">
        <v>374</v>
      </c>
      <c r="Q66" s="52">
        <v>2362</v>
      </c>
      <c r="R66" s="52">
        <v>3626</v>
      </c>
      <c r="S66" s="52">
        <v>5176</v>
      </c>
      <c r="T66" s="52">
        <v>1571</v>
      </c>
      <c r="U66" s="52">
        <v>538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10723</v>
      </c>
      <c r="D67" s="36">
        <v>7310</v>
      </c>
      <c r="E67" s="36">
        <v>6664</v>
      </c>
      <c r="F67" s="36">
        <v>14476</v>
      </c>
      <c r="G67" s="36">
        <v>9586</v>
      </c>
      <c r="H67" s="36">
        <v>11234</v>
      </c>
      <c r="I67" s="36">
        <v>6529</v>
      </c>
      <c r="J67" s="36">
        <v>9506</v>
      </c>
      <c r="K67" s="36">
        <v>5483</v>
      </c>
      <c r="L67" s="36">
        <v>786</v>
      </c>
      <c r="M67" s="36">
        <v>1038</v>
      </c>
      <c r="N67" s="36">
        <v>1207</v>
      </c>
      <c r="O67" s="36">
        <v>1255</v>
      </c>
      <c r="P67" s="36">
        <v>1296</v>
      </c>
      <c r="Q67" s="36">
        <v>10209</v>
      </c>
      <c r="R67" s="36">
        <v>13092</v>
      </c>
      <c r="S67" s="36">
        <v>17833</v>
      </c>
      <c r="T67" s="36">
        <v>6798</v>
      </c>
      <c r="U67" s="36">
        <v>2904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26053</v>
      </c>
      <c r="D71" s="52">
        <v>18972</v>
      </c>
      <c r="E71" s="52">
        <v>14591</v>
      </c>
      <c r="F71" s="52">
        <v>29743</v>
      </c>
      <c r="G71" s="52">
        <v>23785</v>
      </c>
      <c r="H71" s="52">
        <v>19168</v>
      </c>
      <c r="I71" s="52">
        <v>13581</v>
      </c>
      <c r="J71" s="52">
        <v>18552</v>
      </c>
      <c r="K71" s="52">
        <v>16395</v>
      </c>
      <c r="L71" s="52">
        <v>5386</v>
      </c>
      <c r="M71" s="52">
        <v>7640</v>
      </c>
      <c r="N71" s="52">
        <v>5163</v>
      </c>
      <c r="O71" s="52">
        <v>6107</v>
      </c>
      <c r="P71" s="52">
        <v>2219</v>
      </c>
      <c r="Q71" s="52">
        <v>17047</v>
      </c>
      <c r="R71" s="52">
        <v>38487</v>
      </c>
      <c r="S71" s="52">
        <v>64583</v>
      </c>
      <c r="T71" s="52">
        <v>25257</v>
      </c>
      <c r="U71" s="52">
        <v>9464</v>
      </c>
      <c r="V71" s="52">
        <v>1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6817</v>
      </c>
      <c r="D73" s="52">
        <v>5655</v>
      </c>
      <c r="E73" s="52">
        <v>6400</v>
      </c>
      <c r="F73" s="52">
        <v>11093</v>
      </c>
      <c r="G73" s="52">
        <v>26773</v>
      </c>
      <c r="H73" s="52">
        <v>14908</v>
      </c>
      <c r="I73" s="52">
        <v>14778</v>
      </c>
      <c r="J73" s="52">
        <v>9090</v>
      </c>
      <c r="K73" s="52">
        <v>13713</v>
      </c>
      <c r="L73" s="52">
        <v>14485</v>
      </c>
      <c r="M73" s="52">
        <v>6511</v>
      </c>
      <c r="N73" s="52">
        <v>10384</v>
      </c>
      <c r="O73" s="52">
        <v>8257</v>
      </c>
      <c r="P73" s="52">
        <v>7318</v>
      </c>
      <c r="Q73" s="52">
        <v>5471</v>
      </c>
      <c r="R73" s="52">
        <v>18480</v>
      </c>
      <c r="S73" s="52">
        <v>26894</v>
      </c>
      <c r="T73" s="52">
        <v>35371</v>
      </c>
      <c r="U73" s="52">
        <v>20877</v>
      </c>
      <c r="V73" s="52">
        <v>11192</v>
      </c>
      <c r="W73" s="52">
        <v>5458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8411</v>
      </c>
      <c r="D75" s="52">
        <f t="shared" si="0"/>
        <v>7872</v>
      </c>
      <c r="E75" s="52">
        <f t="shared" si="0"/>
        <v>8898</v>
      </c>
      <c r="F75" s="52">
        <f t="shared" si="0"/>
        <v>8484</v>
      </c>
      <c r="G75" s="52">
        <f t="shared" si="0"/>
        <v>6090</v>
      </c>
      <c r="H75" s="52">
        <f t="shared" si="0"/>
        <v>3051</v>
      </c>
      <c r="I75" s="52">
        <f t="shared" si="0"/>
        <v>2847</v>
      </c>
      <c r="J75" s="52">
        <f t="shared" si="0"/>
        <v>8982</v>
      </c>
      <c r="K75" s="52">
        <f t="shared" si="0"/>
        <v>7145</v>
      </c>
      <c r="L75" s="52">
        <f t="shared" si="0"/>
        <v>9020</v>
      </c>
      <c r="M75" s="52">
        <f t="shared" si="0"/>
        <v>11259</v>
      </c>
      <c r="N75" s="52">
        <f t="shared" si="0"/>
        <v>11953</v>
      </c>
      <c r="O75" s="52">
        <f t="shared" si="0"/>
        <v>10061</v>
      </c>
      <c r="P75" s="52">
        <f t="shared" si="0"/>
        <v>4229</v>
      </c>
      <c r="Q75" s="52">
        <f t="shared" si="0"/>
        <v>3619</v>
      </c>
      <c r="R75" s="52">
        <f t="shared" ref="R75:V75" si="1">R43-R59</f>
        <v>4074</v>
      </c>
      <c r="S75" s="52">
        <f t="shared" si="1"/>
        <v>4551</v>
      </c>
      <c r="T75" s="52">
        <f t="shared" si="1"/>
        <v>5151</v>
      </c>
      <c r="U75" s="52">
        <f t="shared" si="1"/>
        <v>4461</v>
      </c>
      <c r="V75" s="52">
        <f t="shared" si="1"/>
        <v>7892</v>
      </c>
      <c r="W75" s="52">
        <f t="shared" ref="W75" si="2">W43-W59</f>
        <v>5794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21571</v>
      </c>
      <c r="D76" s="52">
        <f t="shared" si="3"/>
        <v>21545</v>
      </c>
      <c r="E76" s="52">
        <f t="shared" si="3"/>
        <v>21093</v>
      </c>
      <c r="F76" s="52">
        <f t="shared" si="3"/>
        <v>30081</v>
      </c>
      <c r="G76" s="52">
        <f t="shared" si="3"/>
        <v>20685</v>
      </c>
      <c r="H76" s="52">
        <f t="shared" si="3"/>
        <v>24591</v>
      </c>
      <c r="I76" s="52">
        <f t="shared" si="3"/>
        <v>10246</v>
      </c>
      <c r="J76" s="52">
        <f t="shared" si="3"/>
        <v>11607</v>
      </c>
      <c r="K76" s="52">
        <f t="shared" si="3"/>
        <v>18550</v>
      </c>
      <c r="L76" s="52">
        <f t="shared" si="3"/>
        <v>14343</v>
      </c>
      <c r="M76" s="52">
        <f t="shared" si="3"/>
        <v>16301</v>
      </c>
      <c r="N76" s="52">
        <f t="shared" si="3"/>
        <v>14759</v>
      </c>
      <c r="O76" s="52">
        <f t="shared" si="3"/>
        <v>12889</v>
      </c>
      <c r="P76" s="52">
        <f t="shared" si="3"/>
        <v>16263</v>
      </c>
      <c r="Q76" s="52">
        <f t="shared" si="3"/>
        <v>17957</v>
      </c>
      <c r="R76" s="52">
        <f t="shared" ref="R76:V76" si="4">R44-R60</f>
        <v>29441</v>
      </c>
      <c r="S76" s="52">
        <f t="shared" si="4"/>
        <v>35520</v>
      </c>
      <c r="T76" s="52">
        <f t="shared" si="4"/>
        <v>13447</v>
      </c>
      <c r="U76" s="52">
        <f t="shared" si="4"/>
        <v>6429</v>
      </c>
      <c r="V76" s="52">
        <f t="shared" si="4"/>
        <v>0</v>
      </c>
      <c r="W76" s="52">
        <f t="shared" ref="W76" si="5">W44-W60</f>
        <v>9487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24</v>
      </c>
      <c r="E77" s="52">
        <f t="shared" si="6"/>
        <v>71</v>
      </c>
      <c r="F77" s="52">
        <f t="shared" si="6"/>
        <v>78</v>
      </c>
      <c r="G77" s="52">
        <f t="shared" si="6"/>
        <v>44</v>
      </c>
      <c r="H77" s="52">
        <f t="shared" si="6"/>
        <v>37</v>
      </c>
      <c r="I77" s="52">
        <f t="shared" si="6"/>
        <v>76</v>
      </c>
      <c r="J77" s="52">
        <f t="shared" si="6"/>
        <v>130</v>
      </c>
      <c r="K77" s="52">
        <f t="shared" si="6"/>
        <v>170</v>
      </c>
      <c r="L77" s="52">
        <f t="shared" si="6"/>
        <v>71</v>
      </c>
      <c r="M77" s="52">
        <f t="shared" si="6"/>
        <v>0</v>
      </c>
      <c r="N77" s="52">
        <f t="shared" si="6"/>
        <v>82</v>
      </c>
      <c r="O77" s="52">
        <f t="shared" si="6"/>
        <v>123</v>
      </c>
      <c r="P77" s="52">
        <f t="shared" si="6"/>
        <v>125</v>
      </c>
      <c r="Q77" s="52">
        <f t="shared" si="6"/>
        <v>284</v>
      </c>
      <c r="R77" s="52">
        <f t="shared" ref="R77:V77" si="7">R45-R61</f>
        <v>326</v>
      </c>
      <c r="S77" s="52">
        <f t="shared" si="7"/>
        <v>308</v>
      </c>
      <c r="T77" s="52">
        <f t="shared" si="7"/>
        <v>67</v>
      </c>
      <c r="U77" s="52">
        <f t="shared" si="7"/>
        <v>15</v>
      </c>
      <c r="V77" s="52">
        <f t="shared" si="7"/>
        <v>0</v>
      </c>
      <c r="W77" s="52">
        <f t="shared" ref="W77" si="8">W45-W61</f>
        <v>116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13656</v>
      </c>
      <c r="D78" s="52">
        <f t="shared" si="9"/>
        <v>7814</v>
      </c>
      <c r="E78" s="52">
        <f t="shared" si="9"/>
        <v>3668</v>
      </c>
      <c r="F78" s="52">
        <f t="shared" si="9"/>
        <v>10376</v>
      </c>
      <c r="G78" s="52">
        <f t="shared" si="9"/>
        <v>18480</v>
      </c>
      <c r="H78" s="52">
        <f t="shared" si="9"/>
        <v>17346</v>
      </c>
      <c r="I78" s="52">
        <f t="shared" si="9"/>
        <v>9304</v>
      </c>
      <c r="J78" s="52">
        <f t="shared" si="9"/>
        <v>9440</v>
      </c>
      <c r="K78" s="52">
        <f t="shared" si="9"/>
        <v>11107</v>
      </c>
      <c r="L78" s="52">
        <f t="shared" si="9"/>
        <v>8565</v>
      </c>
      <c r="M78" s="52">
        <f t="shared" si="9"/>
        <v>13400</v>
      </c>
      <c r="N78" s="52">
        <f t="shared" si="9"/>
        <v>11301</v>
      </c>
      <c r="O78" s="52">
        <f t="shared" si="9"/>
        <v>7941</v>
      </c>
      <c r="P78" s="52">
        <f t="shared" si="9"/>
        <v>4776</v>
      </c>
      <c r="Q78" s="52">
        <f t="shared" si="9"/>
        <v>10707</v>
      </c>
      <c r="R78" s="52">
        <f t="shared" ref="R78:V78" si="10">R46-R62</f>
        <v>12011</v>
      </c>
      <c r="S78" s="52">
        <f t="shared" si="10"/>
        <v>19480</v>
      </c>
      <c r="T78" s="52">
        <f t="shared" si="10"/>
        <v>11758</v>
      </c>
      <c r="U78" s="52">
        <f t="shared" si="10"/>
        <v>7452</v>
      </c>
      <c r="V78" s="52">
        <f t="shared" si="10"/>
        <v>0</v>
      </c>
      <c r="W78" s="52">
        <f t="shared" ref="W78" si="11">W46-W62</f>
        <v>6056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1831</v>
      </c>
      <c r="D79" s="52">
        <f t="shared" si="12"/>
        <v>1224</v>
      </c>
      <c r="E79" s="52">
        <f t="shared" si="12"/>
        <v>1009</v>
      </c>
      <c r="F79" s="52">
        <f t="shared" si="12"/>
        <v>2513</v>
      </c>
      <c r="G79" s="52">
        <f t="shared" si="12"/>
        <v>3412</v>
      </c>
      <c r="H79" s="52">
        <f t="shared" si="12"/>
        <v>4354</v>
      </c>
      <c r="I79" s="52">
        <f t="shared" si="12"/>
        <v>6099</v>
      </c>
      <c r="J79" s="52">
        <f t="shared" si="12"/>
        <v>9760</v>
      </c>
      <c r="K79" s="52">
        <f t="shared" si="12"/>
        <v>11707</v>
      </c>
      <c r="L79" s="52">
        <f t="shared" si="12"/>
        <v>5076</v>
      </c>
      <c r="M79" s="52">
        <f t="shared" si="12"/>
        <v>2682</v>
      </c>
      <c r="N79" s="52">
        <f t="shared" si="12"/>
        <v>5837</v>
      </c>
      <c r="O79" s="52">
        <f t="shared" si="12"/>
        <v>6226</v>
      </c>
      <c r="P79" s="52">
        <f t="shared" si="12"/>
        <v>7925</v>
      </c>
      <c r="Q79" s="52">
        <f t="shared" si="12"/>
        <v>10611</v>
      </c>
      <c r="R79" s="52">
        <f t="shared" ref="R79:V79" si="13">R47-R63</f>
        <v>16748</v>
      </c>
      <c r="S79" s="52">
        <f t="shared" si="13"/>
        <v>21346</v>
      </c>
      <c r="T79" s="52">
        <f t="shared" si="13"/>
        <v>8114</v>
      </c>
      <c r="U79" s="52">
        <f t="shared" si="13"/>
        <v>5773</v>
      </c>
      <c r="V79" s="52">
        <f t="shared" si="13"/>
        <v>0</v>
      </c>
      <c r="W79" s="52">
        <f t="shared" ref="W79" si="14">W47-W63</f>
        <v>5564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26966</v>
      </c>
      <c r="D81" s="52">
        <v>30280</v>
      </c>
      <c r="E81" s="52">
        <v>29810</v>
      </c>
      <c r="F81" s="52">
        <v>31531</v>
      </c>
      <c r="G81" s="52">
        <v>30149</v>
      </c>
      <c r="H81" s="52">
        <v>29056</v>
      </c>
      <c r="I81" s="52">
        <v>20158</v>
      </c>
      <c r="J81" s="52">
        <v>21206</v>
      </c>
      <c r="K81" s="52">
        <v>29716</v>
      </c>
      <c r="L81" s="52">
        <v>30787</v>
      </c>
      <c r="M81" s="52">
        <v>33465</v>
      </c>
      <c r="N81" s="52">
        <v>26274</v>
      </c>
      <c r="O81" s="52">
        <v>23326</v>
      </c>
      <c r="P81" s="52">
        <v>7455</v>
      </c>
      <c r="Q81" s="52">
        <v>12218</v>
      </c>
      <c r="R81" s="52">
        <v>13076</v>
      </c>
      <c r="S81" s="52">
        <v>18199</v>
      </c>
      <c r="T81" s="52">
        <v>11873</v>
      </c>
      <c r="U81" s="52">
        <v>12329</v>
      </c>
      <c r="V81" s="52">
        <v>7084</v>
      </c>
      <c r="W81" s="52">
        <v>2922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6076</v>
      </c>
      <c r="D82" s="52">
        <v>5125</v>
      </c>
      <c r="E82" s="52">
        <v>4111</v>
      </c>
      <c r="F82" s="52">
        <v>8396</v>
      </c>
      <c r="G82" s="52">
        <v>7248</v>
      </c>
      <c r="H82" s="52">
        <v>7031</v>
      </c>
      <c r="I82" s="52">
        <v>2921</v>
      </c>
      <c r="J82" s="52">
        <v>4069</v>
      </c>
      <c r="K82" s="52">
        <v>4957</v>
      </c>
      <c r="L82" s="52">
        <v>1846</v>
      </c>
      <c r="M82" s="52">
        <v>2294</v>
      </c>
      <c r="N82" s="52">
        <v>4084</v>
      </c>
      <c r="O82" s="52">
        <v>3085</v>
      </c>
      <c r="P82" s="52">
        <v>5315</v>
      </c>
      <c r="Q82" s="52">
        <v>5712</v>
      </c>
      <c r="R82" s="52">
        <v>10735</v>
      </c>
      <c r="S82" s="52">
        <v>14519</v>
      </c>
      <c r="T82" s="52">
        <v>5028</v>
      </c>
      <c r="U82" s="52">
        <v>1937</v>
      </c>
      <c r="V82" s="52">
        <v>352</v>
      </c>
      <c r="W82" s="52">
        <v>3720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21982</v>
      </c>
      <c r="D83" s="36">
        <v>12664</v>
      </c>
      <c r="E83" s="36">
        <v>10635</v>
      </c>
      <c r="F83" s="36">
        <v>22067</v>
      </c>
      <c r="G83" s="36">
        <v>23028</v>
      </c>
      <c r="H83" s="36">
        <v>27081</v>
      </c>
      <c r="I83" s="36">
        <v>10949</v>
      </c>
      <c r="J83" s="36">
        <v>15617</v>
      </c>
      <c r="K83" s="36">
        <v>15531</v>
      </c>
      <c r="L83" s="36">
        <v>5139</v>
      </c>
      <c r="M83" s="36">
        <v>6004</v>
      </c>
      <c r="N83" s="36">
        <v>12646</v>
      </c>
      <c r="O83" s="36">
        <v>11124</v>
      </c>
      <c r="P83" s="36">
        <v>18464</v>
      </c>
      <c r="Q83" s="36">
        <v>24689</v>
      </c>
      <c r="R83" s="36">
        <v>38780</v>
      </c>
      <c r="S83" s="36">
        <v>50043</v>
      </c>
      <c r="T83" s="36">
        <v>21762</v>
      </c>
      <c r="U83" s="36">
        <v>10470</v>
      </c>
      <c r="V83" s="36">
        <v>2163</v>
      </c>
      <c r="W83" s="36">
        <v>15442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6526</v>
      </c>
      <c r="I89" s="52">
        <f>RES_hhdet_numvin!I5</f>
        <v>8423</v>
      </c>
      <c r="J89" s="52">
        <f>RES_hhdet_numvin!J5</f>
        <v>17142</v>
      </c>
      <c r="K89" s="52">
        <f>RES_hhdet_numvin!K5</f>
        <v>16765</v>
      </c>
      <c r="L89" s="52">
        <f>RES_hhdet_numvin!L5</f>
        <v>6059</v>
      </c>
      <c r="M89" s="52">
        <f>RES_hhdet_numvin!M5</f>
        <v>9125</v>
      </c>
      <c r="N89" s="52">
        <f>RES_hhdet_numvin!N5</f>
        <v>6432</v>
      </c>
      <c r="O89" s="52">
        <f>RES_hhdet_numvin!O5</f>
        <v>7599</v>
      </c>
      <c r="P89" s="52">
        <f>RES_hhdet_numvin!P5</f>
        <v>3592</v>
      </c>
      <c r="Q89" s="52">
        <f>RES_hhdet_numvin!Q5</f>
        <v>28551</v>
      </c>
      <c r="R89" s="52">
        <f>RES_hhdet_numvin!R5</f>
        <v>52215</v>
      </c>
      <c r="S89" s="52">
        <f>RES_hhdet_numvin!S5</f>
        <v>83838</v>
      </c>
      <c r="T89" s="52">
        <f>RES_hhdet_numvin!T5</f>
        <v>32836</v>
      </c>
      <c r="U89" s="52">
        <f>RES_hhdet_numvin!U5</f>
        <v>13325</v>
      </c>
      <c r="V89" s="52">
        <f>RES_hhdet_numvin!V5</f>
        <v>1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1576</v>
      </c>
      <c r="Q92" s="52">
        <f>RES_hhdet_numvin!Q8</f>
        <v>2394</v>
      </c>
      <c r="R92" s="52">
        <f>RES_hhdet_numvin!R8</f>
        <v>13896</v>
      </c>
      <c r="S92" s="52">
        <f>RES_hhdet_numvin!S8</f>
        <v>24197</v>
      </c>
      <c r="T92" s="52">
        <f>RES_hhdet_numvin!T8</f>
        <v>31649</v>
      </c>
      <c r="U92" s="52">
        <f>RES_hhdet_numvin!U8</f>
        <v>19393</v>
      </c>
      <c r="V92" s="52">
        <f>RES_hhdet_numvin!V8</f>
        <v>11049</v>
      </c>
      <c r="W92" s="52">
        <f>RES_hhdet_numvin!W8</f>
        <v>5458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43</v>
      </c>
      <c r="I94" s="52">
        <f>RES_hhdet_numvin!I10</f>
        <v>40</v>
      </c>
      <c r="J94" s="52">
        <f>RES_hhdet_numvin!J10</f>
        <v>473</v>
      </c>
      <c r="K94" s="52">
        <f>RES_hhdet_numvin!K10</f>
        <v>318</v>
      </c>
      <c r="L94" s="52">
        <f>RES_hhdet_numvin!L10</f>
        <v>383</v>
      </c>
      <c r="M94" s="52">
        <f>RES_hhdet_numvin!M10</f>
        <v>740</v>
      </c>
      <c r="N94" s="52">
        <f>RES_hhdet_numvin!N10</f>
        <v>972</v>
      </c>
      <c r="O94" s="52">
        <f>RES_hhdet_numvin!O10</f>
        <v>1209</v>
      </c>
      <c r="P94" s="52">
        <f>RES_hhdet_numvin!P10</f>
        <v>692</v>
      </c>
      <c r="Q94" s="52">
        <f>RES_hhdet_numvin!Q10</f>
        <v>720</v>
      </c>
      <c r="R94" s="52">
        <f>RES_hhdet_numvin!R10</f>
        <v>926</v>
      </c>
      <c r="S94" s="52">
        <f>RES_hhdet_numvin!S10</f>
        <v>1386</v>
      </c>
      <c r="T94" s="52">
        <f>RES_hhdet_numvin!T10</f>
        <v>1959</v>
      </c>
      <c r="U94" s="52">
        <f>RES_hhdet_numvin!U10</f>
        <v>2128</v>
      </c>
      <c r="V94" s="52">
        <f>RES_hhdet_numvin!V10</f>
        <v>4835</v>
      </c>
      <c r="W94" s="52">
        <f>RES_hhdet_numvin!W10</f>
        <v>5794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5466</v>
      </c>
      <c r="Q95" s="52">
        <f>RES_hhdet_numvin!Q11</f>
        <v>13781</v>
      </c>
      <c r="R95" s="52">
        <f>RES_hhdet_numvin!R11</f>
        <v>28839</v>
      </c>
      <c r="S95" s="52">
        <f>RES_hhdet_numvin!S11</f>
        <v>41300</v>
      </c>
      <c r="T95" s="52">
        <f>RES_hhdet_numvin!T11</f>
        <v>15706</v>
      </c>
      <c r="U95" s="52">
        <f>RES_hhdet_numvin!U11</f>
        <v>7470</v>
      </c>
      <c r="V95" s="52">
        <f>RES_hhdet_numvin!V11</f>
        <v>0</v>
      </c>
      <c r="W95" s="52">
        <f>RES_hhdet_numvin!W11</f>
        <v>9487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40</v>
      </c>
      <c r="Q96" s="52">
        <f>RES_hhdet_numvin!Q12</f>
        <v>221</v>
      </c>
      <c r="R96" s="52">
        <f>RES_hhdet_numvin!R12</f>
        <v>323</v>
      </c>
      <c r="S96" s="52">
        <f>RES_hhdet_numvin!S12</f>
        <v>364</v>
      </c>
      <c r="T96" s="52">
        <f>RES_hhdet_numvin!T12</f>
        <v>81</v>
      </c>
      <c r="U96" s="52">
        <f>RES_hhdet_numvin!U12</f>
        <v>19</v>
      </c>
      <c r="V96" s="52">
        <f>RES_hhdet_numvin!V12</f>
        <v>0</v>
      </c>
      <c r="W96" s="52">
        <f>RES_hhdet_numvin!W12</f>
        <v>116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1607</v>
      </c>
      <c r="Q99" s="138">
        <f>RES_hhdet_numvin!Q15</f>
        <v>8227</v>
      </c>
      <c r="R99" s="138">
        <f>RES_hhdet_numvin!R15</f>
        <v>11778</v>
      </c>
      <c r="S99" s="138">
        <f>RES_hhdet_numvin!S15</f>
        <v>22679</v>
      </c>
      <c r="T99" s="138">
        <f>RES_hhdet_numvin!T15</f>
        <v>13747</v>
      </c>
      <c r="U99" s="138">
        <f>RES_hhdet_numvin!U15</f>
        <v>8635</v>
      </c>
      <c r="V99" s="138">
        <f>RES_hhdet_numvin!V15</f>
        <v>0</v>
      </c>
      <c r="W99" s="138">
        <f>RES_hhdet_numvin!W15</f>
        <v>6056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2666</v>
      </c>
      <c r="Q100" s="138">
        <f>RES_hhdet_numvin!Q16</f>
        <v>8163</v>
      </c>
      <c r="R100" s="138">
        <f>RES_hhdet_numvin!R16</f>
        <v>16424</v>
      </c>
      <c r="S100" s="138">
        <f>RES_hhdet_numvin!S16</f>
        <v>24841</v>
      </c>
      <c r="T100" s="138">
        <f>RES_hhdet_numvin!T16</f>
        <v>9496</v>
      </c>
      <c r="U100" s="138">
        <f>RES_hhdet_numvin!U16</f>
        <v>6715</v>
      </c>
      <c r="V100" s="138">
        <f>RES_hhdet_numvin!V16</f>
        <v>0</v>
      </c>
      <c r="W100" s="138">
        <f>RES_hhdet_numvin!W16</f>
        <v>5564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2145</v>
      </c>
      <c r="Q104" s="52">
        <f>RES_hhdet_numvin!Q20</f>
        <v>7233</v>
      </c>
      <c r="R104" s="52">
        <f>RES_hhdet_numvin!R20</f>
        <v>10161</v>
      </c>
      <c r="S104" s="52">
        <f>RES_hhdet_numvin!S20</f>
        <v>16942</v>
      </c>
      <c r="T104" s="52">
        <f>RES_hhdet_numvin!T20</f>
        <v>11172</v>
      </c>
      <c r="U104" s="52">
        <f>RES_hhdet_numvin!U20</f>
        <v>12263</v>
      </c>
      <c r="V104" s="52">
        <f>RES_hhdet_numvin!V20</f>
        <v>5735</v>
      </c>
      <c r="W104" s="52">
        <f>RES_hhdet_numvin!W20</f>
        <v>2922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1797</v>
      </c>
      <c r="Q105" s="52">
        <f>RES_hhdet_numvin!Q21</f>
        <v>4579</v>
      </c>
      <c r="R105" s="52">
        <f>RES_hhdet_numvin!R21</f>
        <v>10738</v>
      </c>
      <c r="S105" s="52">
        <f>RES_hhdet_numvin!S21</f>
        <v>17052</v>
      </c>
      <c r="T105" s="52">
        <f>RES_hhdet_numvin!T21</f>
        <v>5780</v>
      </c>
      <c r="U105" s="52">
        <f>RES_hhdet_numvin!U21</f>
        <v>2228</v>
      </c>
      <c r="V105" s="52">
        <f>RES_hhdet_numvin!V21</f>
        <v>281</v>
      </c>
      <c r="W105" s="52">
        <f>RES_hhdet_numvin!W21</f>
        <v>3720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6239</v>
      </c>
      <c r="Q106" s="36">
        <f>RES_hhdet_numvin!Q22</f>
        <v>19772</v>
      </c>
      <c r="R106" s="36">
        <f>RES_hhdet_numvin!R22</f>
        <v>38767</v>
      </c>
      <c r="S106" s="36">
        <f>RES_hhdet_numvin!S22</f>
        <v>58724</v>
      </c>
      <c r="T106" s="36">
        <f>RES_hhdet_numvin!T22</f>
        <v>24985</v>
      </c>
      <c r="U106" s="36">
        <f>RES_hhdet_numvin!U22</f>
        <v>12032</v>
      </c>
      <c r="V106" s="36">
        <f>RES_hhdet_numvin!V22</f>
        <v>1720</v>
      </c>
      <c r="W106" s="36">
        <f>RES_hhdet_numvin!W22</f>
        <v>15442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202.57100426765942</v>
      </c>
      <c r="C110" s="117">
        <f t="shared" si="15"/>
        <v>220.411335643793</v>
      </c>
      <c r="D110" s="117">
        <f t="shared" si="15"/>
        <v>235.61358389663576</v>
      </c>
      <c r="E110" s="117">
        <f t="shared" si="15"/>
        <v>217.51578698976255</v>
      </c>
      <c r="F110" s="117">
        <f t="shared" si="15"/>
        <v>271.65830285829907</v>
      </c>
      <c r="G110" s="117">
        <f t="shared" si="15"/>
        <v>286.7033261854383</v>
      </c>
      <c r="H110" s="117">
        <f t="shared" si="15"/>
        <v>295.03394907386172</v>
      </c>
      <c r="I110" s="117">
        <f t="shared" si="15"/>
        <v>268.33198941779233</v>
      </c>
      <c r="J110" s="117">
        <f t="shared" si="15"/>
        <v>280.71343597968843</v>
      </c>
      <c r="K110" s="117">
        <f t="shared" si="15"/>
        <v>292.18404054510381</v>
      </c>
      <c r="L110" s="117">
        <f t="shared" si="15"/>
        <v>270.94873891969206</v>
      </c>
      <c r="M110" s="117">
        <f t="shared" si="15"/>
        <v>242.12037328597205</v>
      </c>
      <c r="N110" s="117">
        <f t="shared" si="15"/>
        <v>221.52449230588732</v>
      </c>
      <c r="O110" s="117">
        <f t="shared" si="15"/>
        <v>169.74208436176801</v>
      </c>
      <c r="P110" s="117">
        <f t="shared" si="15"/>
        <v>160.24925171725093</v>
      </c>
      <c r="Q110" s="117">
        <f t="shared" si="15"/>
        <v>151.61391269788308</v>
      </c>
      <c r="R110" s="117">
        <f t="shared" ref="R110:V110" si="16">R111+R114+R116+R126</f>
        <v>151.38732318368224</v>
      </c>
      <c r="S110" s="117">
        <f t="shared" si="16"/>
        <v>248.12708476891797</v>
      </c>
      <c r="T110" s="117">
        <f t="shared" si="16"/>
        <v>269.94388949700203</v>
      </c>
      <c r="U110" s="117">
        <f t="shared" si="16"/>
        <v>190.71777563370034</v>
      </c>
      <c r="V110" s="117">
        <f t="shared" si="16"/>
        <v>174.2037570031635</v>
      </c>
      <c r="W110" s="117">
        <f t="shared" ref="W110" si="17">W111+W114+W116+W126</f>
        <v>158.64915190942051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141.49726252038229</v>
      </c>
      <c r="C111" s="122">
        <f t="shared" si="18"/>
        <v>154.79514124763821</v>
      </c>
      <c r="D111" s="122">
        <f t="shared" si="18"/>
        <v>170.65636908074575</v>
      </c>
      <c r="E111" s="122">
        <f t="shared" si="18"/>
        <v>153.76103257361203</v>
      </c>
      <c r="F111" s="122">
        <f t="shared" si="18"/>
        <v>203.57634059746997</v>
      </c>
      <c r="G111" s="122">
        <f t="shared" si="18"/>
        <v>213.95545925681785</v>
      </c>
      <c r="H111" s="122">
        <f t="shared" si="18"/>
        <v>219.08444234524694</v>
      </c>
      <c r="I111" s="122">
        <f t="shared" si="18"/>
        <v>194.48373552880861</v>
      </c>
      <c r="J111" s="122">
        <f t="shared" si="18"/>
        <v>205.5751523213292</v>
      </c>
      <c r="K111" s="122">
        <f t="shared" si="18"/>
        <v>219.01488073208603</v>
      </c>
      <c r="L111" s="122">
        <f t="shared" si="18"/>
        <v>200.00696647606699</v>
      </c>
      <c r="M111" s="122">
        <f t="shared" si="18"/>
        <v>176.5022084729714</v>
      </c>
      <c r="N111" s="122">
        <f t="shared" si="18"/>
        <v>163.62977320407995</v>
      </c>
      <c r="O111" s="122">
        <f t="shared" si="18"/>
        <v>118.99201233053864</v>
      </c>
      <c r="P111" s="122">
        <f t="shared" si="18"/>
        <v>110.48031772255966</v>
      </c>
      <c r="Q111" s="122">
        <f t="shared" si="18"/>
        <v>101.56154594478743</v>
      </c>
      <c r="R111" s="122">
        <f t="shared" ref="R111:V111" si="19">SUM(R112:R113)</f>
        <v>96.93875577186914</v>
      </c>
      <c r="S111" s="122">
        <f t="shared" si="19"/>
        <v>182.40183259004425</v>
      </c>
      <c r="T111" s="122">
        <f t="shared" si="19"/>
        <v>203.24501456680707</v>
      </c>
      <c r="U111" s="122">
        <f t="shared" si="19"/>
        <v>127.76212627845209</v>
      </c>
      <c r="V111" s="122">
        <f t="shared" si="19"/>
        <v>122.48932117711509</v>
      </c>
      <c r="W111" s="122">
        <f t="shared" ref="W111" si="20">SUM(W112:W113)</f>
        <v>108.22160036542574</v>
      </c>
      <c r="DA111" s="130" t="s">
        <v>1572</v>
      </c>
    </row>
    <row r="112" spans="1:105" ht="12" customHeight="1" x14ac:dyDescent="0.25">
      <c r="A112" s="97" t="s">
        <v>51</v>
      </c>
      <c r="B112" s="98">
        <v>140.79211218294353</v>
      </c>
      <c r="C112" s="98">
        <v>154.018521837739</v>
      </c>
      <c r="D112" s="98">
        <v>169.8238877356446</v>
      </c>
      <c r="E112" s="98">
        <v>153.05577471342968</v>
      </c>
      <c r="F112" s="98">
        <v>202.63553167128157</v>
      </c>
      <c r="G112" s="98">
        <v>212.9926138940732</v>
      </c>
      <c r="H112" s="98">
        <v>218.13099049120925</v>
      </c>
      <c r="I112" s="98">
        <v>193.63860066211211</v>
      </c>
      <c r="J112" s="98">
        <v>204.6956221483413</v>
      </c>
      <c r="K112" s="98">
        <v>218.10457141858708</v>
      </c>
      <c r="L112" s="98">
        <v>199.17836438329988</v>
      </c>
      <c r="M112" s="98">
        <v>175.7559759243336</v>
      </c>
      <c r="N112" s="98">
        <v>162.93975828795266</v>
      </c>
      <c r="O112" s="98">
        <v>118.47814321199958</v>
      </c>
      <c r="P112" s="98">
        <v>109.99632057896233</v>
      </c>
      <c r="Q112" s="98">
        <v>101.12898156109679</v>
      </c>
      <c r="R112" s="98">
        <v>96.516843412630166</v>
      </c>
      <c r="S112" s="98">
        <v>181.59784561001243</v>
      </c>
      <c r="T112" s="98">
        <v>202.32913203401174</v>
      </c>
      <c r="U112" s="98">
        <v>127.18646699149694</v>
      </c>
      <c r="V112" s="98">
        <v>121.93161841979556</v>
      </c>
      <c r="W112" s="98">
        <v>107.72382726664753</v>
      </c>
      <c r="DA112" s="63" t="s">
        <v>1573</v>
      </c>
    </row>
    <row r="113" spans="1:105" ht="12" customHeight="1" x14ac:dyDescent="0.25">
      <c r="A113" s="97" t="s">
        <v>53</v>
      </c>
      <c r="B113" s="98">
        <v>0.70515033743875322</v>
      </c>
      <c r="C113" s="98">
        <v>0.77661940989921663</v>
      </c>
      <c r="D113" s="98">
        <v>0.83248134510113259</v>
      </c>
      <c r="E113" s="98">
        <v>0.70525786018233649</v>
      </c>
      <c r="F113" s="98">
        <v>0.94080892618840917</v>
      </c>
      <c r="G113" s="98">
        <v>0.96284536274463572</v>
      </c>
      <c r="H113" s="98">
        <v>0.95345185403768817</v>
      </c>
      <c r="I113" s="98">
        <v>0.84513486669651017</v>
      </c>
      <c r="J113" s="98">
        <v>0.87953017298790237</v>
      </c>
      <c r="K113" s="98">
        <v>0.91030931349894906</v>
      </c>
      <c r="L113" s="98">
        <v>0.82860209276712282</v>
      </c>
      <c r="M113" s="98">
        <v>0.74623254863781019</v>
      </c>
      <c r="N113" s="98">
        <v>0.69001491612730192</v>
      </c>
      <c r="O113" s="98">
        <v>0.51386911853905914</v>
      </c>
      <c r="P113" s="98">
        <v>0.48399714359734236</v>
      </c>
      <c r="Q113" s="98">
        <v>0.432564383690629</v>
      </c>
      <c r="R113" s="98">
        <v>0.4219123592389783</v>
      </c>
      <c r="S113" s="98">
        <v>0.80398698003182523</v>
      </c>
      <c r="T113" s="98">
        <v>0.91588253279534049</v>
      </c>
      <c r="U113" s="98">
        <v>0.57565928695514434</v>
      </c>
      <c r="V113" s="98">
        <v>0.55770275731953856</v>
      </c>
      <c r="W113" s="98">
        <v>0.49777309877820841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0.75195368530256446</v>
      </c>
      <c r="C114" s="122">
        <f t="shared" si="21"/>
        <v>0.9707860815044721</v>
      </c>
      <c r="D114" s="122">
        <f t="shared" si="21"/>
        <v>0.78273799063847371</v>
      </c>
      <c r="E114" s="122">
        <f t="shared" si="21"/>
        <v>1.6199504535971163</v>
      </c>
      <c r="F114" s="122">
        <f t="shared" si="21"/>
        <v>1.5333766437147223</v>
      </c>
      <c r="G114" s="122">
        <f t="shared" si="21"/>
        <v>2.4246248974947782</v>
      </c>
      <c r="H114" s="122">
        <f t="shared" si="21"/>
        <v>2.8192399383091975</v>
      </c>
      <c r="I114" s="122">
        <f t="shared" si="21"/>
        <v>1.8296778325759235</v>
      </c>
      <c r="J114" s="122">
        <f t="shared" si="21"/>
        <v>2.1725887721779844</v>
      </c>
      <c r="K114" s="122">
        <f t="shared" si="21"/>
        <v>3.3576203271738394</v>
      </c>
      <c r="L114" s="122">
        <f t="shared" si="21"/>
        <v>3.1981937071196391</v>
      </c>
      <c r="M114" s="122">
        <f t="shared" si="21"/>
        <v>2.8455902970814018</v>
      </c>
      <c r="N114" s="122">
        <f t="shared" si="21"/>
        <v>2.3693065469909227</v>
      </c>
      <c r="O114" s="122">
        <f t="shared" si="21"/>
        <v>1.8439448071462845</v>
      </c>
      <c r="P114" s="122">
        <f t="shared" si="21"/>
        <v>1.3150947945062785</v>
      </c>
      <c r="Q114" s="122">
        <f t="shared" si="21"/>
        <v>1.8003251993860527</v>
      </c>
      <c r="R114" s="122">
        <f t="shared" si="21"/>
        <v>1.8368170627278944</v>
      </c>
      <c r="S114" s="122">
        <f t="shared" si="21"/>
        <v>2.3762277668999143</v>
      </c>
      <c r="T114" s="122">
        <f t="shared" si="21"/>
        <v>2.3817896275091921</v>
      </c>
      <c r="U114" s="122">
        <f t="shared" si="21"/>
        <v>2.5601910266690475</v>
      </c>
      <c r="V114" s="122">
        <f t="shared" si="21"/>
        <v>2.4268709250258333</v>
      </c>
      <c r="W114" s="122">
        <f t="shared" si="21"/>
        <v>2.3518646281216533</v>
      </c>
      <c r="DA114" s="130" t="s">
        <v>1575</v>
      </c>
    </row>
    <row r="115" spans="1:105" ht="12" customHeight="1" x14ac:dyDescent="0.25">
      <c r="A115" s="97" t="s">
        <v>53</v>
      </c>
      <c r="B115" s="98">
        <v>0.75195368530256446</v>
      </c>
      <c r="C115" s="98">
        <v>0.9707860815044721</v>
      </c>
      <c r="D115" s="98">
        <v>0.78273799063847371</v>
      </c>
      <c r="E115" s="98">
        <v>1.6199504535971163</v>
      </c>
      <c r="F115" s="98">
        <v>1.5333766437147223</v>
      </c>
      <c r="G115" s="98">
        <v>2.4246248974947782</v>
      </c>
      <c r="H115" s="98">
        <v>2.8192399383091975</v>
      </c>
      <c r="I115" s="98">
        <v>1.8296778325759235</v>
      </c>
      <c r="J115" s="98">
        <v>2.1725887721779844</v>
      </c>
      <c r="K115" s="98">
        <v>3.3576203271738394</v>
      </c>
      <c r="L115" s="98">
        <v>3.1981937071196391</v>
      </c>
      <c r="M115" s="98">
        <v>2.8455902970814018</v>
      </c>
      <c r="N115" s="98">
        <v>2.3693065469909227</v>
      </c>
      <c r="O115" s="98">
        <v>1.8439448071462845</v>
      </c>
      <c r="P115" s="98">
        <v>1.3150947945062785</v>
      </c>
      <c r="Q115" s="98">
        <v>1.8003251993860527</v>
      </c>
      <c r="R115" s="98">
        <v>1.8368170627278944</v>
      </c>
      <c r="S115" s="98">
        <v>2.3762277668999143</v>
      </c>
      <c r="T115" s="98">
        <v>2.3817896275091921</v>
      </c>
      <c r="U115" s="98">
        <v>2.5601910266690475</v>
      </c>
      <c r="V115" s="98">
        <v>2.4268709250258333</v>
      </c>
      <c r="W115" s="98">
        <v>2.3518646281216533</v>
      </c>
      <c r="DA115" s="63" t="s">
        <v>1576</v>
      </c>
    </row>
    <row r="116" spans="1:105" ht="12" customHeight="1" x14ac:dyDescent="0.25">
      <c r="A116" s="121" t="s">
        <v>55</v>
      </c>
      <c r="B116" s="122">
        <v>39.591908714072822</v>
      </c>
      <c r="C116" s="122">
        <v>42.024230511432833</v>
      </c>
      <c r="D116" s="122">
        <v>41.139873859039938</v>
      </c>
      <c r="E116" s="122">
        <v>38.993987396944448</v>
      </c>
      <c r="F116" s="122">
        <v>41.70477266898169</v>
      </c>
      <c r="G116" s="122">
        <v>44.189330131993231</v>
      </c>
      <c r="H116" s="122">
        <v>44.405851572147547</v>
      </c>
      <c r="I116" s="122">
        <v>43.427526496064495</v>
      </c>
      <c r="J116" s="122">
        <v>44.041140375290915</v>
      </c>
      <c r="K116" s="122">
        <v>41.864635524439024</v>
      </c>
      <c r="L116" s="122">
        <v>41.119516839044799</v>
      </c>
      <c r="M116" s="122">
        <v>38.482332542916723</v>
      </c>
      <c r="N116" s="122">
        <v>34.46571410697868</v>
      </c>
      <c r="O116" s="122">
        <v>31.554719935293004</v>
      </c>
      <c r="P116" s="122">
        <v>30.839630952714032</v>
      </c>
      <c r="Q116" s="122">
        <v>30.087310894181027</v>
      </c>
      <c r="R116" s="122">
        <v>33.210026275627499</v>
      </c>
      <c r="S116" s="122">
        <v>40.028097830403823</v>
      </c>
      <c r="T116" s="122">
        <v>40.093212920221838</v>
      </c>
      <c r="U116" s="122">
        <v>37.902047301863092</v>
      </c>
      <c r="V116" s="122">
        <v>31.33356859255149</v>
      </c>
      <c r="W116" s="122">
        <v>30.959545363538098</v>
      </c>
      <c r="DA116" s="130" t="s">
        <v>1577</v>
      </c>
    </row>
    <row r="117" spans="1:105" ht="12" customHeight="1" x14ac:dyDescent="0.25">
      <c r="A117" s="97" t="s">
        <v>143</v>
      </c>
      <c r="B117" s="98">
        <v>12.560565387136341</v>
      </c>
      <c r="C117" s="98">
        <v>13.405563676609409</v>
      </c>
      <c r="D117" s="98">
        <v>12.636933960900983</v>
      </c>
      <c r="E117" s="98">
        <v>12.227190973039926</v>
      </c>
      <c r="F117" s="98">
        <v>12.417363669171587</v>
      </c>
      <c r="G117" s="98">
        <v>12.62991150169421</v>
      </c>
      <c r="H117" s="98">
        <v>11.806488903209988</v>
      </c>
      <c r="I117" s="98">
        <v>10.774280486054774</v>
      </c>
      <c r="J117" s="98">
        <v>10.76949724202789</v>
      </c>
      <c r="K117" s="98">
        <v>9.7366358791483538</v>
      </c>
      <c r="L117" s="98">
        <v>9.6720129932167715</v>
      </c>
      <c r="M117" s="98">
        <v>7.7491640393618031</v>
      </c>
      <c r="N117" s="98">
        <v>6.9610203496704033</v>
      </c>
      <c r="O117" s="98">
        <v>6.3244267698480954</v>
      </c>
      <c r="P117" s="98">
        <v>6.1281850100315305</v>
      </c>
      <c r="Q117" s="98">
        <v>5.6292156300754765</v>
      </c>
      <c r="R117" s="98">
        <v>5.0239562434317335</v>
      </c>
      <c r="S117" s="98">
        <v>5.0404127257093734</v>
      </c>
      <c r="T117" s="98">
        <v>4.1262419986624606</v>
      </c>
      <c r="U117" s="98">
        <v>4.1258956721123505</v>
      </c>
      <c r="V117" s="98">
        <v>2.948934747301037</v>
      </c>
      <c r="W117" s="98">
        <v>2.4350339161173267</v>
      </c>
      <c r="DA117" s="63" t="s">
        <v>1578</v>
      </c>
    </row>
    <row r="118" spans="1:105" ht="12" customHeight="1" x14ac:dyDescent="0.25">
      <c r="A118" s="97" t="s">
        <v>124</v>
      </c>
      <c r="B118" s="98">
        <v>24.225500616900128</v>
      </c>
      <c r="C118" s="98">
        <v>23.551133605955538</v>
      </c>
      <c r="D118" s="98">
        <v>23.170431184218504</v>
      </c>
      <c r="E118" s="98">
        <v>21.708615819213051</v>
      </c>
      <c r="F118" s="98">
        <v>23.004947967187622</v>
      </c>
      <c r="G118" s="98">
        <v>23.08058706509398</v>
      </c>
      <c r="H118" s="98">
        <v>21.582111170461321</v>
      </c>
      <c r="I118" s="98">
        <v>20.682828516213768</v>
      </c>
      <c r="J118" s="98">
        <v>20.19054063846831</v>
      </c>
      <c r="K118" s="98">
        <v>18.776625684227145</v>
      </c>
      <c r="L118" s="98">
        <v>17.603250148866323</v>
      </c>
      <c r="M118" s="98">
        <v>16.238223971342396</v>
      </c>
      <c r="N118" s="98">
        <v>14.137522179482257</v>
      </c>
      <c r="O118" s="98">
        <v>13.306522909707708</v>
      </c>
      <c r="P118" s="98">
        <v>12.986175249551577</v>
      </c>
      <c r="Q118" s="98">
        <v>13.131294127137989</v>
      </c>
      <c r="R118" s="98">
        <v>15.307254132401814</v>
      </c>
      <c r="S118" s="98">
        <v>18.548446362199574</v>
      </c>
      <c r="T118" s="98">
        <v>18.42073920794676</v>
      </c>
      <c r="U118" s="98">
        <v>16.297750769015252</v>
      </c>
      <c r="V118" s="98">
        <v>13.658646656001274</v>
      </c>
      <c r="W118" s="98">
        <v>13.953246332114849</v>
      </c>
      <c r="DA118" s="63" t="s">
        <v>1579</v>
      </c>
    </row>
    <row r="119" spans="1:105" ht="12" customHeight="1" x14ac:dyDescent="0.25">
      <c r="A119" s="97" t="s">
        <v>123</v>
      </c>
      <c r="B119" s="98">
        <v>2.7641367340943961E-2</v>
      </c>
      <c r="C119" s="98">
        <v>2.5108190287546611E-2</v>
      </c>
      <c r="D119" s="98">
        <v>2.0847511675430985E-2</v>
      </c>
      <c r="E119" s="98">
        <v>2.1745039631258602E-2</v>
      </c>
      <c r="F119" s="98">
        <v>2.5771069030784202E-2</v>
      </c>
      <c r="G119" s="98">
        <v>2.6625246527424953E-2</v>
      </c>
      <c r="H119" s="98">
        <v>2.5060079397946248E-2</v>
      </c>
      <c r="I119" s="98">
        <v>3.010082095403907E-2</v>
      </c>
      <c r="J119" s="98">
        <v>4.1358793520773485E-2</v>
      </c>
      <c r="K119" s="98">
        <v>5.144695011035133E-2</v>
      </c>
      <c r="L119" s="98">
        <v>5.3904534074882063E-2</v>
      </c>
      <c r="M119" s="98">
        <v>4.9677650684308697E-2</v>
      </c>
      <c r="N119" s="98">
        <v>4.7745859131775058E-2</v>
      </c>
      <c r="O119" s="98">
        <v>5.2037796115002401E-2</v>
      </c>
      <c r="P119" s="98">
        <v>5.6183408984289133E-2</v>
      </c>
      <c r="Q119" s="98">
        <v>7.057417418427861E-2</v>
      </c>
      <c r="R119" s="98">
        <v>9.4899992946361825E-2</v>
      </c>
      <c r="S119" s="98">
        <v>0.12431066916929991</v>
      </c>
      <c r="T119" s="98">
        <v>0.1260306842928717</v>
      </c>
      <c r="U119" s="98">
        <v>0.11443561058171318</v>
      </c>
      <c r="V119" s="98">
        <v>9.7862193864818467E-2</v>
      </c>
      <c r="W119" s="98">
        <v>0.10050640888443195</v>
      </c>
      <c r="DA119" s="63" t="s">
        <v>1580</v>
      </c>
    </row>
    <row r="120" spans="1:105" ht="12" customHeight="1" x14ac:dyDescent="0.25">
      <c r="A120" s="100" t="s">
        <v>50</v>
      </c>
      <c r="B120" s="101">
        <v>5.2918631441873001E-3</v>
      </c>
      <c r="C120" s="101">
        <v>8.5867289898242591E-3</v>
      </c>
      <c r="D120" s="101">
        <v>3.2865327241772741E-3</v>
      </c>
      <c r="E120" s="101">
        <v>2.2469116361113176E-3</v>
      </c>
      <c r="F120" s="101">
        <v>3.4522812910308832E-3</v>
      </c>
      <c r="G120" s="101">
        <v>3.5458656593580769E-3</v>
      </c>
      <c r="H120" s="101">
        <v>4.3144528142352616E-3</v>
      </c>
      <c r="I120" s="101">
        <v>4.464009923514047E-3</v>
      </c>
      <c r="J120" s="101">
        <v>5.8316369408615461E-3</v>
      </c>
      <c r="K120" s="101">
        <v>6.930451596859304E-3</v>
      </c>
      <c r="L120" s="101">
        <v>7.029834776715229E-3</v>
      </c>
      <c r="M120" s="101">
        <v>8.9580464803629099E-3</v>
      </c>
      <c r="N120" s="101">
        <v>6.243977582114672E-3</v>
      </c>
      <c r="O120" s="101">
        <v>4.7833313462676058E-3</v>
      </c>
      <c r="P120" s="101">
        <v>8.5675464790053498E-3</v>
      </c>
      <c r="Q120" s="101">
        <v>3.6554986255022247E-3</v>
      </c>
      <c r="R120" s="101">
        <v>6.205431030091399E-3</v>
      </c>
      <c r="S120" s="101">
        <v>1.1981943770314996E-2</v>
      </c>
      <c r="T120" s="101">
        <v>1.3333733743868391E-2</v>
      </c>
      <c r="U120" s="101">
        <v>1.4419670986179767E-2</v>
      </c>
      <c r="V120" s="101">
        <v>1.0209855511429297E-2</v>
      </c>
      <c r="W120" s="101">
        <v>8.9248438578812834E-3</v>
      </c>
      <c r="DA120" s="131" t="s">
        <v>1581</v>
      </c>
    </row>
    <row r="121" spans="1:105" ht="12" customHeight="1" x14ac:dyDescent="0.25">
      <c r="A121" s="103" t="s">
        <v>52</v>
      </c>
      <c r="B121" s="104">
        <v>2.2349504196756662E-2</v>
      </c>
      <c r="C121" s="104">
        <v>1.6521461297722351E-2</v>
      </c>
      <c r="D121" s="104">
        <v>1.7560978951253709E-2</v>
      </c>
      <c r="E121" s="104">
        <v>1.9498127995147285E-2</v>
      </c>
      <c r="F121" s="104">
        <v>2.2318787739753321E-2</v>
      </c>
      <c r="G121" s="104">
        <v>2.3079380868066875E-2</v>
      </c>
      <c r="H121" s="104">
        <v>2.0745626583710985E-2</v>
      </c>
      <c r="I121" s="104">
        <v>2.5636811030525022E-2</v>
      </c>
      <c r="J121" s="104">
        <v>3.5527156579911942E-2</v>
      </c>
      <c r="K121" s="104">
        <v>4.4516498513492028E-2</v>
      </c>
      <c r="L121" s="104">
        <v>4.687469929816683E-2</v>
      </c>
      <c r="M121" s="104">
        <v>4.071960420394579E-2</v>
      </c>
      <c r="N121" s="104">
        <v>4.1501881549660384E-2</v>
      </c>
      <c r="O121" s="104">
        <v>4.7254464768734794E-2</v>
      </c>
      <c r="P121" s="104">
        <v>4.7615862505283782E-2</v>
      </c>
      <c r="Q121" s="104">
        <v>6.6918675558776383E-2</v>
      </c>
      <c r="R121" s="104">
        <v>8.8694561916270426E-2</v>
      </c>
      <c r="S121" s="104">
        <v>0.1123287253989849</v>
      </c>
      <c r="T121" s="104">
        <v>0.11269695054900332</v>
      </c>
      <c r="U121" s="104">
        <v>0.10001593959553341</v>
      </c>
      <c r="V121" s="104">
        <v>8.7652338353389175E-2</v>
      </c>
      <c r="W121" s="104">
        <v>9.1581565026550668E-2</v>
      </c>
      <c r="DA121" s="132" t="s">
        <v>1582</v>
      </c>
    </row>
    <row r="122" spans="1:105" ht="12" customHeight="1" x14ac:dyDescent="0.25">
      <c r="A122" s="106" t="s">
        <v>122</v>
      </c>
      <c r="B122" s="101">
        <v>2.4972196579332451</v>
      </c>
      <c r="C122" s="101">
        <v>4.5473346390498692</v>
      </c>
      <c r="D122" s="101">
        <v>4.8256715697677102</v>
      </c>
      <c r="E122" s="101">
        <v>4.552798217483792</v>
      </c>
      <c r="F122" s="101">
        <v>5.5808038457841729</v>
      </c>
      <c r="G122" s="101">
        <v>7.5300019535883616</v>
      </c>
      <c r="H122" s="101">
        <v>9.6707389492504578</v>
      </c>
      <c r="I122" s="101">
        <v>10.139723038945663</v>
      </c>
      <c r="J122" s="101">
        <v>10.40130672985382</v>
      </c>
      <c r="K122" s="101">
        <v>9.9662897464155424</v>
      </c>
      <c r="L122" s="101">
        <v>10.111570387253424</v>
      </c>
      <c r="M122" s="101">
        <v>10.615957929138835</v>
      </c>
      <c r="N122" s="101">
        <v>9.6188203175310143</v>
      </c>
      <c r="O122" s="101">
        <v>8.3177257410498591</v>
      </c>
      <c r="P122" s="101">
        <v>7.7979057643195571</v>
      </c>
      <c r="Q122" s="101">
        <v>7.4270600977408696</v>
      </c>
      <c r="R122" s="101">
        <v>7.9302142271556484</v>
      </c>
      <c r="S122" s="101">
        <v>9.6248724575252975</v>
      </c>
      <c r="T122" s="101">
        <v>10.181469174060339</v>
      </c>
      <c r="U122" s="101">
        <v>9.9347003745739784</v>
      </c>
      <c r="V122" s="101">
        <v>8.2857328403331181</v>
      </c>
      <c r="W122" s="101">
        <v>8.2531546287142028</v>
      </c>
      <c r="DA122" s="131" t="s">
        <v>1583</v>
      </c>
    </row>
    <row r="123" spans="1:105" ht="12" customHeight="1" x14ac:dyDescent="0.25">
      <c r="A123" s="107" t="s">
        <v>121</v>
      </c>
      <c r="B123" s="104">
        <v>0.28098168476216517</v>
      </c>
      <c r="C123" s="104">
        <v>0.49509039953046707</v>
      </c>
      <c r="D123" s="104">
        <v>0.48598963247730131</v>
      </c>
      <c r="E123" s="104">
        <v>0.48363734757642796</v>
      </c>
      <c r="F123" s="104">
        <v>0.6758861178075205</v>
      </c>
      <c r="G123" s="104">
        <v>0.92220436508925985</v>
      </c>
      <c r="H123" s="104">
        <v>1.3214524698278325</v>
      </c>
      <c r="I123" s="104">
        <v>1.8005936338962458</v>
      </c>
      <c r="J123" s="104">
        <v>2.6384369714201168</v>
      </c>
      <c r="K123" s="104">
        <v>3.3336372645376291</v>
      </c>
      <c r="L123" s="104">
        <v>3.6787787756333969</v>
      </c>
      <c r="M123" s="104">
        <v>3.8293089523893773</v>
      </c>
      <c r="N123" s="104">
        <v>3.700605401163231</v>
      </c>
      <c r="O123" s="104">
        <v>3.5540067185723387</v>
      </c>
      <c r="P123" s="104">
        <v>3.8711815198270738</v>
      </c>
      <c r="Q123" s="104">
        <v>3.82916686504241</v>
      </c>
      <c r="R123" s="104">
        <v>4.8537016796919401</v>
      </c>
      <c r="S123" s="104">
        <v>6.6900556158002731</v>
      </c>
      <c r="T123" s="104">
        <v>7.2387318552594078</v>
      </c>
      <c r="U123" s="104">
        <v>7.4292648755797979</v>
      </c>
      <c r="V123" s="104">
        <v>6.3423921550512423</v>
      </c>
      <c r="W123" s="104">
        <v>6.2176040777072838</v>
      </c>
      <c r="DA123" s="132" t="s">
        <v>1584</v>
      </c>
    </row>
    <row r="124" spans="1:105" ht="12" customHeight="1" x14ac:dyDescent="0.25">
      <c r="A124" s="108" t="s">
        <v>53</v>
      </c>
      <c r="B124" s="98">
        <v>4.7712779385462749E-2</v>
      </c>
      <c r="C124" s="98">
        <v>0.15480424466731088</v>
      </c>
      <c r="D124" s="98">
        <v>6.8510790068360167E-2</v>
      </c>
      <c r="E124" s="98">
        <v>4.3734262240129933E-2</v>
      </c>
      <c r="F124" s="98">
        <v>8.0907880551231728E-2</v>
      </c>
      <c r="G124" s="98">
        <v>0.10968609672885773</v>
      </c>
      <c r="H124" s="98">
        <v>0.20821434306183317</v>
      </c>
      <c r="I124" s="98">
        <v>0.24324925419163379</v>
      </c>
      <c r="J124" s="98">
        <v>0.33773722635377362</v>
      </c>
      <c r="K124" s="98">
        <v>0.40542775084928495</v>
      </c>
      <c r="L124" s="98">
        <v>0.43457966817505428</v>
      </c>
      <c r="M124" s="98">
        <v>0.62855421606657091</v>
      </c>
      <c r="N124" s="98">
        <v>0.44428865915166232</v>
      </c>
      <c r="O124" s="98">
        <v>0.28744852875663623</v>
      </c>
      <c r="P124" s="98">
        <v>0.55940602099576275</v>
      </c>
      <c r="Q124" s="98">
        <v>0.16432452639217343</v>
      </c>
      <c r="R124" s="98">
        <v>0.28229855954960054</v>
      </c>
      <c r="S124" s="98">
        <v>0.63098945838745202</v>
      </c>
      <c r="T124" s="98">
        <v>0.76109671405555979</v>
      </c>
      <c r="U124" s="98">
        <v>0.96288801522386802</v>
      </c>
      <c r="V124" s="98">
        <v>0.68025543906693697</v>
      </c>
      <c r="W124" s="98">
        <v>0.54073815007783166</v>
      </c>
      <c r="DA124" s="63" t="s">
        <v>1585</v>
      </c>
    </row>
    <row r="125" spans="1:105" ht="12" customHeight="1" x14ac:dyDescent="0.25">
      <c r="A125" s="108" t="s">
        <v>52</v>
      </c>
      <c r="B125" s="98">
        <v>0.23326890537670245</v>
      </c>
      <c r="C125" s="98">
        <v>0.34028615486315622</v>
      </c>
      <c r="D125" s="98">
        <v>0.41747884240894112</v>
      </c>
      <c r="E125" s="98">
        <v>0.43990308533629802</v>
      </c>
      <c r="F125" s="98">
        <v>0.59497823725628873</v>
      </c>
      <c r="G125" s="98">
        <v>0.81251826836040209</v>
      </c>
      <c r="H125" s="98">
        <v>1.1132381267659992</v>
      </c>
      <c r="I125" s="98">
        <v>1.557344379704612</v>
      </c>
      <c r="J125" s="98">
        <v>2.3006997450663431</v>
      </c>
      <c r="K125" s="98">
        <v>2.9282095136883441</v>
      </c>
      <c r="L125" s="98">
        <v>3.2441991074583427</v>
      </c>
      <c r="M125" s="98">
        <v>3.2007547363228066</v>
      </c>
      <c r="N125" s="98">
        <v>3.2563167420115686</v>
      </c>
      <c r="O125" s="98">
        <v>3.2665581898157026</v>
      </c>
      <c r="P125" s="98">
        <v>3.3117754988313113</v>
      </c>
      <c r="Q125" s="98">
        <v>3.6648423386502365</v>
      </c>
      <c r="R125" s="98">
        <v>4.5714031201423397</v>
      </c>
      <c r="S125" s="98">
        <v>6.0590661574128211</v>
      </c>
      <c r="T125" s="98">
        <v>6.477635141203848</v>
      </c>
      <c r="U125" s="98">
        <v>6.46637686035593</v>
      </c>
      <c r="V125" s="98">
        <v>5.662136715984305</v>
      </c>
      <c r="W125" s="98">
        <v>5.6768659276294526</v>
      </c>
      <c r="DA125" s="63" t="s">
        <v>1586</v>
      </c>
    </row>
    <row r="126" spans="1:105" ht="12" customHeight="1" x14ac:dyDescent="0.25">
      <c r="A126" s="121" t="s">
        <v>54</v>
      </c>
      <c r="B126" s="122">
        <v>20.729879347901729</v>
      </c>
      <c r="C126" s="122">
        <v>22.621177803217449</v>
      </c>
      <c r="D126" s="122">
        <v>23.034602966211583</v>
      </c>
      <c r="E126" s="122">
        <v>23.140816565608944</v>
      </c>
      <c r="F126" s="122">
        <v>24.843812948132694</v>
      </c>
      <c r="G126" s="122">
        <v>26.133911899132436</v>
      </c>
      <c r="H126" s="122">
        <v>28.724415218158001</v>
      </c>
      <c r="I126" s="122">
        <v>28.591049560343269</v>
      </c>
      <c r="J126" s="122">
        <v>28.924554510890317</v>
      </c>
      <c r="K126" s="122">
        <v>27.946903961404917</v>
      </c>
      <c r="L126" s="122">
        <v>26.62406189746067</v>
      </c>
      <c r="M126" s="122">
        <v>24.290241973002541</v>
      </c>
      <c r="N126" s="122">
        <v>21.059698447837768</v>
      </c>
      <c r="O126" s="122">
        <v>17.351407288790096</v>
      </c>
      <c r="P126" s="122">
        <v>17.614208247470952</v>
      </c>
      <c r="Q126" s="122">
        <v>18.164730659528566</v>
      </c>
      <c r="R126" s="122">
        <v>19.401724073457693</v>
      </c>
      <c r="S126" s="122">
        <v>23.320926581569978</v>
      </c>
      <c r="T126" s="122">
        <v>24.223872382463945</v>
      </c>
      <c r="U126" s="122">
        <v>22.493411026716114</v>
      </c>
      <c r="V126" s="122">
        <v>17.953996308471083</v>
      </c>
      <c r="W126" s="122">
        <v>17.116141552335016</v>
      </c>
      <c r="DA126" s="130" t="s">
        <v>1587</v>
      </c>
    </row>
    <row r="127" spans="1:105" ht="12" customHeight="1" x14ac:dyDescent="0.25">
      <c r="A127" s="97" t="s">
        <v>51</v>
      </c>
      <c r="B127" s="98">
        <v>14.208715379189277</v>
      </c>
      <c r="C127" s="98">
        <v>14.338081295625747</v>
      </c>
      <c r="D127" s="98">
        <v>14.406246231227369</v>
      </c>
      <c r="E127" s="98">
        <v>14.21187524216321</v>
      </c>
      <c r="F127" s="98">
        <v>14.454069405892438</v>
      </c>
      <c r="G127" s="98">
        <v>14.507139264593704</v>
      </c>
      <c r="H127" s="98">
        <v>14.381523185116558</v>
      </c>
      <c r="I127" s="98">
        <v>14.402080158797697</v>
      </c>
      <c r="J127" s="98">
        <v>14.615104169389973</v>
      </c>
      <c r="K127" s="98">
        <v>14.6829543531674</v>
      </c>
      <c r="L127" s="98">
        <v>14.500439476449792</v>
      </c>
      <c r="M127" s="98">
        <v>14.605092194516102</v>
      </c>
      <c r="N127" s="98">
        <v>13.119685678800048</v>
      </c>
      <c r="O127" s="98">
        <v>11.35220215916692</v>
      </c>
      <c r="P127" s="98">
        <v>11.000000000000046</v>
      </c>
      <c r="Q127" s="98">
        <v>10.609558612783109</v>
      </c>
      <c r="R127" s="98">
        <v>9.4688306104901372</v>
      </c>
      <c r="S127" s="98">
        <v>9.4998328078723695</v>
      </c>
      <c r="T127" s="98">
        <v>8.1861564918314897</v>
      </c>
      <c r="U127" s="98">
        <v>7.7762013948600508</v>
      </c>
      <c r="V127" s="98">
        <v>5.5579678991114942</v>
      </c>
      <c r="W127" s="98">
        <v>4.589376134518016</v>
      </c>
      <c r="DA127" s="63" t="s">
        <v>1588</v>
      </c>
    </row>
    <row r="128" spans="1:105" ht="12" customHeight="1" x14ac:dyDescent="0.25">
      <c r="A128" s="97" t="s">
        <v>50</v>
      </c>
      <c r="B128" s="98">
        <v>2.583454550837371</v>
      </c>
      <c r="C128" s="98">
        <v>2.7950126258809238</v>
      </c>
      <c r="D128" s="98">
        <v>2.9665895705862324</v>
      </c>
      <c r="E128" s="98">
        <v>3.0125803186036877</v>
      </c>
      <c r="F128" s="98">
        <v>3.5360082261523367</v>
      </c>
      <c r="G128" s="98">
        <v>3.8394028990846851</v>
      </c>
      <c r="H128" s="98">
        <v>4.0596792784950004</v>
      </c>
      <c r="I128" s="98">
        <v>4.0866508883921275</v>
      </c>
      <c r="J128" s="98">
        <v>4.1232676902615131</v>
      </c>
      <c r="K128" s="98">
        <v>3.8614271205735418</v>
      </c>
      <c r="L128" s="98">
        <v>3.3225426658194643</v>
      </c>
      <c r="M128" s="98">
        <v>2.6835296673075097</v>
      </c>
      <c r="N128" s="98">
        <v>2.1854455744945755</v>
      </c>
      <c r="O128" s="98">
        <v>1.8191156294147048</v>
      </c>
      <c r="P128" s="98">
        <v>1.822604198468931</v>
      </c>
      <c r="Q128" s="98">
        <v>2.050518922705729</v>
      </c>
      <c r="R128" s="98">
        <v>2.7358023877013689</v>
      </c>
      <c r="S128" s="98">
        <v>3.8964320867496536</v>
      </c>
      <c r="T128" s="98">
        <v>4.3600243441867743</v>
      </c>
      <c r="U128" s="98">
        <v>3.7862543410330081</v>
      </c>
      <c r="V128" s="98">
        <v>3.1872757155078628</v>
      </c>
      <c r="W128" s="98">
        <v>3.3456277706896018</v>
      </c>
      <c r="DA128" s="63" t="s">
        <v>1589</v>
      </c>
    </row>
    <row r="129" spans="1:105" ht="12" customHeight="1" x14ac:dyDescent="0.25">
      <c r="A129" s="109" t="s">
        <v>120</v>
      </c>
      <c r="B129" s="33">
        <v>3.9377094178750789</v>
      </c>
      <c r="C129" s="33">
        <v>5.4880838817107804</v>
      </c>
      <c r="D129" s="33">
        <v>5.6617671643979817</v>
      </c>
      <c r="E129" s="33">
        <v>5.916361004842047</v>
      </c>
      <c r="F129" s="33">
        <v>6.8537353160879224</v>
      </c>
      <c r="G129" s="33">
        <v>7.7873697354540443</v>
      </c>
      <c r="H129" s="33">
        <v>10.283212754546438</v>
      </c>
      <c r="I129" s="33">
        <v>10.102318513153445</v>
      </c>
      <c r="J129" s="33">
        <v>10.186182651238832</v>
      </c>
      <c r="K129" s="33">
        <v>9.4025224876639761</v>
      </c>
      <c r="L129" s="33">
        <v>8.8010797551914148</v>
      </c>
      <c r="M129" s="33">
        <v>7.0016201111789309</v>
      </c>
      <c r="N129" s="33">
        <v>5.754567194543144</v>
      </c>
      <c r="O129" s="33">
        <v>4.1800895002084699</v>
      </c>
      <c r="P129" s="33">
        <v>4.7916040490019745</v>
      </c>
      <c r="Q129" s="33">
        <v>5.5046531240397281</v>
      </c>
      <c r="R129" s="33">
        <v>7.1970910752661874</v>
      </c>
      <c r="S129" s="33">
        <v>9.9246616869479531</v>
      </c>
      <c r="T129" s="33">
        <v>11.677691546445681</v>
      </c>
      <c r="U129" s="33">
        <v>10.930955290823055</v>
      </c>
      <c r="V129" s="33">
        <v>9.2087526938517286</v>
      </c>
      <c r="W129" s="33">
        <v>9.1811376471274002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116.50652551563606</v>
      </c>
      <c r="C131" s="117">
        <f t="shared" si="22"/>
        <v>128.16782612652807</v>
      </c>
      <c r="D131" s="117">
        <f t="shared" si="22"/>
        <v>137.50777515595223</v>
      </c>
      <c r="E131" s="117">
        <f t="shared" si="22"/>
        <v>129.04185718649182</v>
      </c>
      <c r="F131" s="117">
        <f t="shared" si="22"/>
        <v>162.20119812054418</v>
      </c>
      <c r="G131" s="117">
        <f t="shared" si="22"/>
        <v>174.2646796093897</v>
      </c>
      <c r="H131" s="117">
        <f t="shared" si="22"/>
        <v>181.95273369762324</v>
      </c>
      <c r="I131" s="117">
        <f t="shared" si="22"/>
        <v>165.5008071880554</v>
      </c>
      <c r="J131" s="117">
        <f t="shared" si="22"/>
        <v>175.26440588522098</v>
      </c>
      <c r="K131" s="117">
        <f t="shared" si="22"/>
        <v>186.13653279477879</v>
      </c>
      <c r="L131" s="117">
        <f t="shared" si="22"/>
        <v>174.10684906095335</v>
      </c>
      <c r="M131" s="117">
        <f t="shared" si="22"/>
        <v>156.78067923268549</v>
      </c>
      <c r="N131" s="117">
        <f t="shared" si="22"/>
        <v>144.4681000345519</v>
      </c>
      <c r="O131" s="117">
        <f t="shared" si="22"/>
        <v>112.06532100456937</v>
      </c>
      <c r="P131" s="117">
        <f t="shared" si="22"/>
        <v>105.59310091960214</v>
      </c>
      <c r="Q131" s="117">
        <f t="shared" si="22"/>
        <v>102.72031295536513</v>
      </c>
      <c r="R131" s="117">
        <f t="shared" ref="R131:V131" si="23">R132+R135+R137+R147</f>
        <v>105.47655381765399</v>
      </c>
      <c r="S131" s="117">
        <f t="shared" si="23"/>
        <v>175.87615106766907</v>
      </c>
      <c r="T131" s="117">
        <f t="shared" si="23"/>
        <v>194.08764124740196</v>
      </c>
      <c r="U131" s="117">
        <f t="shared" si="23"/>
        <v>141.93604716037055</v>
      </c>
      <c r="V131" s="117">
        <f t="shared" si="23"/>
        <v>131.02459569569552</v>
      </c>
      <c r="W131" s="117">
        <f t="shared" ref="W131" si="24">W132+W135+W137+W147</f>
        <v>120.8742258358327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80.962142161358884</v>
      </c>
      <c r="C132" s="122">
        <f t="shared" si="25"/>
        <v>89.107887422083351</v>
      </c>
      <c r="D132" s="122">
        <f t="shared" si="25"/>
        <v>98.743498300233085</v>
      </c>
      <c r="E132" s="122">
        <f t="shared" si="25"/>
        <v>89.411641819900865</v>
      </c>
      <c r="F132" s="122">
        <f t="shared" si="25"/>
        <v>119.54908082140783</v>
      </c>
      <c r="G132" s="122">
        <f t="shared" si="25"/>
        <v>126.63172271344845</v>
      </c>
      <c r="H132" s="122">
        <f t="shared" si="25"/>
        <v>130.68784036225517</v>
      </c>
      <c r="I132" s="122">
        <f t="shared" si="25"/>
        <v>116.81311778868346</v>
      </c>
      <c r="J132" s="122">
        <f t="shared" si="25"/>
        <v>124.61567118430786</v>
      </c>
      <c r="K132" s="122">
        <f t="shared" si="25"/>
        <v>133.91774950530643</v>
      </c>
      <c r="L132" s="122">
        <f t="shared" si="25"/>
        <v>123.10483938966566</v>
      </c>
      <c r="M132" s="122">
        <f t="shared" si="25"/>
        <v>109.56167813110501</v>
      </c>
      <c r="N132" s="122">
        <f t="shared" si="25"/>
        <v>102.53043530921283</v>
      </c>
      <c r="O132" s="122">
        <f t="shared" si="25"/>
        <v>75.327025885357045</v>
      </c>
      <c r="P132" s="122">
        <f t="shared" si="25"/>
        <v>70.115626375248908</v>
      </c>
      <c r="Q132" s="122">
        <f t="shared" si="25"/>
        <v>65.139151083010034</v>
      </c>
      <c r="R132" s="122">
        <f t="shared" ref="R132:V132" si="26">SUM(R133:R134)</f>
        <v>63.400385047578865</v>
      </c>
      <c r="S132" s="122">
        <f t="shared" si="26"/>
        <v>122.84826668870876</v>
      </c>
      <c r="T132" s="122">
        <f t="shared" si="26"/>
        <v>139.06916792204694</v>
      </c>
      <c r="U132" s="122">
        <f t="shared" si="26"/>
        <v>88.452231414117406</v>
      </c>
      <c r="V132" s="122">
        <f t="shared" si="26"/>
        <v>85.559271784195161</v>
      </c>
      <c r="W132" s="122">
        <f t="shared" ref="W132" si="27">SUM(W133:W134)</f>
        <v>76.067550712445495</v>
      </c>
      <c r="DA132" s="130" t="s">
        <v>1740</v>
      </c>
    </row>
    <row r="133" spans="1:105" ht="12" customHeight="1" x14ac:dyDescent="0.25">
      <c r="A133" s="97" t="s">
        <v>51</v>
      </c>
      <c r="B133" s="98">
        <v>80.256991823920131</v>
      </c>
      <c r="C133" s="98">
        <v>88.33126801218414</v>
      </c>
      <c r="D133" s="98">
        <v>97.911016955131956</v>
      </c>
      <c r="E133" s="98">
        <v>88.706383959718522</v>
      </c>
      <c r="F133" s="98">
        <v>118.60827189521942</v>
      </c>
      <c r="G133" s="98">
        <v>125.66887735070382</v>
      </c>
      <c r="H133" s="98">
        <v>129.73438850821748</v>
      </c>
      <c r="I133" s="98">
        <v>115.96798292198694</v>
      </c>
      <c r="J133" s="98">
        <v>123.73614101131996</v>
      </c>
      <c r="K133" s="98">
        <v>133.00744019180749</v>
      </c>
      <c r="L133" s="98">
        <v>122.27623729689853</v>
      </c>
      <c r="M133" s="98">
        <v>108.81544558246721</v>
      </c>
      <c r="N133" s="98">
        <v>101.84042039308554</v>
      </c>
      <c r="O133" s="98">
        <v>74.813156766817983</v>
      </c>
      <c r="P133" s="98">
        <v>69.631629231651573</v>
      </c>
      <c r="Q133" s="98">
        <v>64.706586699319402</v>
      </c>
      <c r="R133" s="98">
        <v>62.978472688339885</v>
      </c>
      <c r="S133" s="98">
        <v>122.04427970867694</v>
      </c>
      <c r="T133" s="98">
        <v>138.15328538925161</v>
      </c>
      <c r="U133" s="98">
        <v>87.876572127162262</v>
      </c>
      <c r="V133" s="98">
        <v>85.001569026875629</v>
      </c>
      <c r="W133" s="98">
        <v>75.569777613667284</v>
      </c>
      <c r="DA133" s="63" t="s">
        <v>1741</v>
      </c>
    </row>
    <row r="134" spans="1:105" ht="12" customHeight="1" x14ac:dyDescent="0.25">
      <c r="A134" s="97" t="s">
        <v>53</v>
      </c>
      <c r="B134" s="98">
        <v>0.70515033743875322</v>
      </c>
      <c r="C134" s="98">
        <v>0.77661940989921663</v>
      </c>
      <c r="D134" s="98">
        <v>0.83248134510113259</v>
      </c>
      <c r="E134" s="98">
        <v>0.70525786018233649</v>
      </c>
      <c r="F134" s="98">
        <v>0.94080892618840917</v>
      </c>
      <c r="G134" s="98">
        <v>0.96284536274463572</v>
      </c>
      <c r="H134" s="98">
        <v>0.95345185403768817</v>
      </c>
      <c r="I134" s="98">
        <v>0.84513486669651017</v>
      </c>
      <c r="J134" s="98">
        <v>0.87953017298790237</v>
      </c>
      <c r="K134" s="98">
        <v>0.91030931349894906</v>
      </c>
      <c r="L134" s="98">
        <v>0.82860209276712282</v>
      </c>
      <c r="M134" s="98">
        <v>0.74623254863781019</v>
      </c>
      <c r="N134" s="98">
        <v>0.69001491612730192</v>
      </c>
      <c r="O134" s="98">
        <v>0.51386911853905914</v>
      </c>
      <c r="P134" s="98">
        <v>0.48399714359734236</v>
      </c>
      <c r="Q134" s="98">
        <v>0.432564383690629</v>
      </c>
      <c r="R134" s="98">
        <v>0.4219123592389783</v>
      </c>
      <c r="S134" s="98">
        <v>0.80398698003182523</v>
      </c>
      <c r="T134" s="98">
        <v>0.91588253279534049</v>
      </c>
      <c r="U134" s="98">
        <v>0.57565928695514434</v>
      </c>
      <c r="V134" s="98">
        <v>0.55770275731953856</v>
      </c>
      <c r="W134" s="98">
        <v>0.49777309877820841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1.2762877424381747</v>
      </c>
      <c r="C135" s="122">
        <f t="shared" si="28"/>
        <v>1.7841600878553017</v>
      </c>
      <c r="D135" s="122">
        <f t="shared" si="28"/>
        <v>1.5183534216978911</v>
      </c>
      <c r="E135" s="122">
        <f t="shared" si="28"/>
        <v>3.3075670508846646</v>
      </c>
      <c r="F135" s="122">
        <f t="shared" si="28"/>
        <v>3.3449165545747981</v>
      </c>
      <c r="G135" s="122">
        <f t="shared" si="28"/>
        <v>5.6119301705174935</v>
      </c>
      <c r="H135" s="122">
        <f t="shared" si="28"/>
        <v>6.7155123040487528</v>
      </c>
      <c r="I135" s="122">
        <f t="shared" si="28"/>
        <v>4.4507050472658998</v>
      </c>
      <c r="J135" s="122">
        <f t="shared" si="28"/>
        <v>5.3651786340419809</v>
      </c>
      <c r="K135" s="122">
        <f t="shared" si="28"/>
        <v>8.473704026964274</v>
      </c>
      <c r="L135" s="122">
        <f t="shared" si="28"/>
        <v>8.2421424617426755</v>
      </c>
      <c r="M135" s="122">
        <f t="shared" si="28"/>
        <v>7.4602819730706438</v>
      </c>
      <c r="N135" s="122">
        <f t="shared" si="28"/>
        <v>6.3996604719404449</v>
      </c>
      <c r="O135" s="122">
        <f t="shared" si="28"/>
        <v>5.1580311721424676</v>
      </c>
      <c r="P135" s="122">
        <f t="shared" si="28"/>
        <v>3.7924035518923462</v>
      </c>
      <c r="Q135" s="122">
        <f t="shared" si="28"/>
        <v>5.3606172777603085</v>
      </c>
      <c r="R135" s="122">
        <f t="shared" si="28"/>
        <v>5.7969671806586405</v>
      </c>
      <c r="S135" s="122">
        <f t="shared" si="28"/>
        <v>7.9427597792323601</v>
      </c>
      <c r="T135" s="122">
        <f t="shared" si="28"/>
        <v>8.2774170826969655</v>
      </c>
      <c r="U135" s="122">
        <f t="shared" si="28"/>
        <v>9.0503499547604118</v>
      </c>
      <c r="V135" s="122">
        <f t="shared" si="28"/>
        <v>8.6793791875858144</v>
      </c>
      <c r="W135" s="122">
        <f t="shared" si="28"/>
        <v>8.4682267145280612</v>
      </c>
      <c r="DA135" s="130" t="s">
        <v>1743</v>
      </c>
    </row>
    <row r="136" spans="1:105" ht="12" customHeight="1" x14ac:dyDescent="0.25">
      <c r="A136" s="97" t="s">
        <v>53</v>
      </c>
      <c r="B136" s="98">
        <v>1.2762877424381747</v>
      </c>
      <c r="C136" s="98">
        <v>1.7841600878553017</v>
      </c>
      <c r="D136" s="98">
        <v>1.5183534216978911</v>
      </c>
      <c r="E136" s="98">
        <v>3.3075670508846646</v>
      </c>
      <c r="F136" s="98">
        <v>3.3449165545747981</v>
      </c>
      <c r="G136" s="98">
        <v>5.6119301705174935</v>
      </c>
      <c r="H136" s="98">
        <v>6.7155123040487528</v>
      </c>
      <c r="I136" s="98">
        <v>4.4507050472658998</v>
      </c>
      <c r="J136" s="98">
        <v>5.3651786340419809</v>
      </c>
      <c r="K136" s="98">
        <v>8.473704026964274</v>
      </c>
      <c r="L136" s="98">
        <v>8.2421424617426755</v>
      </c>
      <c r="M136" s="98">
        <v>7.4602819730706438</v>
      </c>
      <c r="N136" s="98">
        <v>6.3996604719404449</v>
      </c>
      <c r="O136" s="98">
        <v>5.1580311721424676</v>
      </c>
      <c r="P136" s="98">
        <v>3.7924035518923462</v>
      </c>
      <c r="Q136" s="98">
        <v>5.3606172777603085</v>
      </c>
      <c r="R136" s="98">
        <v>5.7969671806586405</v>
      </c>
      <c r="S136" s="98">
        <v>7.9427597792323601</v>
      </c>
      <c r="T136" s="98">
        <v>8.2774170826969655</v>
      </c>
      <c r="U136" s="98">
        <v>9.0503499547604118</v>
      </c>
      <c r="V136" s="98">
        <v>8.6793791875858144</v>
      </c>
      <c r="W136" s="98">
        <v>8.4682267145280612</v>
      </c>
      <c r="DA136" s="63" t="s">
        <v>1744</v>
      </c>
    </row>
    <row r="137" spans="1:105" ht="12" customHeight="1" x14ac:dyDescent="0.25">
      <c r="A137" s="121" t="s">
        <v>55</v>
      </c>
      <c r="B137" s="122">
        <v>21.817074567541926</v>
      </c>
      <c r="C137" s="122">
        <v>23.463348119086479</v>
      </c>
      <c r="D137" s="122">
        <v>23.137231153310498</v>
      </c>
      <c r="E137" s="122">
        <v>22.078700468251505</v>
      </c>
      <c r="F137" s="122">
        <v>23.883964101617444</v>
      </c>
      <c r="G137" s="122">
        <v>25.65379746835854</v>
      </c>
      <c r="H137" s="122">
        <v>26.214038233694829</v>
      </c>
      <c r="I137" s="122">
        <v>25.980528088789185</v>
      </c>
      <c r="J137" s="122">
        <v>26.799842446227451</v>
      </c>
      <c r="K137" s="122">
        <v>25.936322312332784</v>
      </c>
      <c r="L137" s="122">
        <v>25.804801386835347</v>
      </c>
      <c r="M137" s="122">
        <v>24.45027845180881</v>
      </c>
      <c r="N137" s="122">
        <v>22.298855026208731</v>
      </c>
      <c r="O137" s="122">
        <v>20.752090078906583</v>
      </c>
      <c r="P137" s="122">
        <v>20.568556752635608</v>
      </c>
      <c r="Q137" s="122">
        <v>20.60435684560926</v>
      </c>
      <c r="R137" s="122">
        <v>23.531905001200279</v>
      </c>
      <c r="S137" s="122">
        <v>29.369409161656471</v>
      </c>
      <c r="T137" s="122">
        <v>30.042608073871328</v>
      </c>
      <c r="U137" s="122">
        <v>28.848461030259557</v>
      </c>
      <c r="V137" s="122">
        <v>24.197192094442876</v>
      </c>
      <c r="W137" s="122">
        <v>24.174809289031899</v>
      </c>
      <c r="DA137" s="130" t="s">
        <v>1745</v>
      </c>
    </row>
    <row r="138" spans="1:105" ht="12" customHeight="1" x14ac:dyDescent="0.25">
      <c r="A138" s="97" t="s">
        <v>143</v>
      </c>
      <c r="B138" s="98">
        <v>7.0381154017115701</v>
      </c>
      <c r="C138" s="98">
        <v>7.5419776781284114</v>
      </c>
      <c r="D138" s="98">
        <v>7.14111150207611</v>
      </c>
      <c r="E138" s="98">
        <v>6.9484687050007832</v>
      </c>
      <c r="F138" s="98">
        <v>7.0997300994269326</v>
      </c>
      <c r="G138" s="98">
        <v>7.2596944240263097</v>
      </c>
      <c r="H138" s="98">
        <v>6.8146156334438484</v>
      </c>
      <c r="I138" s="98">
        <v>6.2482134651943779</v>
      </c>
      <c r="J138" s="98">
        <v>6.3201974521659974</v>
      </c>
      <c r="K138" s="98">
        <v>5.7750079207016443</v>
      </c>
      <c r="L138" s="98">
        <v>5.8133929483542568</v>
      </c>
      <c r="M138" s="98">
        <v>4.7385786698492893</v>
      </c>
      <c r="N138" s="98">
        <v>4.3499627196240995</v>
      </c>
      <c r="O138" s="98">
        <v>4.033085808917944</v>
      </c>
      <c r="P138" s="98">
        <v>3.918757164911391</v>
      </c>
      <c r="Q138" s="98">
        <v>3.6128398687450551</v>
      </c>
      <c r="R138" s="98">
        <v>3.2449665753496393</v>
      </c>
      <c r="S138" s="98">
        <v>3.2948213061864191</v>
      </c>
      <c r="T138" s="98">
        <v>2.7407079768941434</v>
      </c>
      <c r="U138" s="98">
        <v>2.7861040269509432</v>
      </c>
      <c r="V138" s="98">
        <v>2.0595995602546666</v>
      </c>
      <c r="W138" s="98">
        <v>1.7409838446853991</v>
      </c>
      <c r="DA138" s="63" t="s">
        <v>1746</v>
      </c>
    </row>
    <row r="139" spans="1:105" ht="12" customHeight="1" x14ac:dyDescent="0.25">
      <c r="A139" s="97" t="s">
        <v>124</v>
      </c>
      <c r="B139" s="98">
        <v>12.991499413646908</v>
      </c>
      <c r="C139" s="98">
        <v>12.690277029537061</v>
      </c>
      <c r="D139" s="98">
        <v>12.553234764364175</v>
      </c>
      <c r="E139" s="98">
        <v>11.835266861488849</v>
      </c>
      <c r="F139" s="98">
        <v>12.651349622465338</v>
      </c>
      <c r="G139" s="98">
        <v>12.786139555581837</v>
      </c>
      <c r="H139" s="98">
        <v>12.066218176327208</v>
      </c>
      <c r="I139" s="98">
        <v>11.618585940073459</v>
      </c>
      <c r="J139" s="98">
        <v>11.373783171446087</v>
      </c>
      <c r="K139" s="98">
        <v>10.631305425199708</v>
      </c>
      <c r="L139" s="98">
        <v>10.018184342838326</v>
      </c>
      <c r="M139" s="98">
        <v>9.3176351055469997</v>
      </c>
      <c r="N139" s="98">
        <v>8.2153602401730268</v>
      </c>
      <c r="O139" s="98">
        <v>7.8617307180821019</v>
      </c>
      <c r="P139" s="98">
        <v>7.8645825890174867</v>
      </c>
      <c r="Q139" s="98">
        <v>8.2449706719442268</v>
      </c>
      <c r="R139" s="98">
        <v>10.085731549827862</v>
      </c>
      <c r="S139" s="98">
        <v>12.795118018734577</v>
      </c>
      <c r="T139" s="98">
        <v>13.00266732074153</v>
      </c>
      <c r="U139" s="98">
        <v>11.711787723542276</v>
      </c>
      <c r="V139" s="98">
        <v>9.9360765452545294</v>
      </c>
      <c r="W139" s="98">
        <v>10.285005377690156</v>
      </c>
      <c r="DA139" s="63" t="s">
        <v>1747</v>
      </c>
    </row>
    <row r="140" spans="1:105" ht="12" customHeight="1" x14ac:dyDescent="0.25">
      <c r="A140" s="97" t="s">
        <v>123</v>
      </c>
      <c r="B140" s="98">
        <v>2.5187391348068959E-2</v>
      </c>
      <c r="C140" s="98">
        <v>2.1126298423714475E-2</v>
      </c>
      <c r="D140" s="98">
        <v>1.9330180157317391E-2</v>
      </c>
      <c r="E140" s="98">
        <v>2.0721530860930319E-2</v>
      </c>
      <c r="F140" s="98">
        <v>2.4219824437386815E-2</v>
      </c>
      <c r="G140" s="98">
        <v>2.5047020733471238E-2</v>
      </c>
      <c r="H140" s="98">
        <v>2.3160200444362743E-2</v>
      </c>
      <c r="I140" s="98">
        <v>2.8152209353676655E-2</v>
      </c>
      <c r="J140" s="98">
        <v>3.8832572112934866E-2</v>
      </c>
      <c r="K140" s="98">
        <v>4.8468301236566341E-2</v>
      </c>
      <c r="L140" s="98">
        <v>5.0898137172976241E-2</v>
      </c>
      <c r="M140" s="98">
        <v>4.5858346202113223E-2</v>
      </c>
      <c r="N140" s="98">
        <v>4.5120422179458691E-2</v>
      </c>
      <c r="O140" s="98">
        <v>5.0082173248074367E-2</v>
      </c>
      <c r="P140" s="98">
        <v>5.2815434260921258E-2</v>
      </c>
      <c r="Q140" s="98">
        <v>6.9281059433114717E-2</v>
      </c>
      <c r="R140" s="98">
        <v>9.2914456473291648E-2</v>
      </c>
      <c r="S140" s="98">
        <v>0.12075313565687136</v>
      </c>
      <c r="T140" s="98">
        <v>0.12217372574052643</v>
      </c>
      <c r="U140" s="98">
        <v>0.11032542939826617</v>
      </c>
      <c r="V140" s="98">
        <v>9.501891574149085E-2</v>
      </c>
      <c r="W140" s="98">
        <v>9.8119334319221985E-2</v>
      </c>
      <c r="DA140" s="63" t="s">
        <v>1748</v>
      </c>
    </row>
    <row r="141" spans="1:105" ht="12" customHeight="1" x14ac:dyDescent="0.25">
      <c r="A141" s="100" t="s">
        <v>50</v>
      </c>
      <c r="B141" s="101">
        <v>2.8378871513122968E-3</v>
      </c>
      <c r="C141" s="101">
        <v>4.6048371259921218E-3</v>
      </c>
      <c r="D141" s="101">
        <v>1.76920120606368E-3</v>
      </c>
      <c r="E141" s="101">
        <v>1.2234028657830327E-3</v>
      </c>
      <c r="F141" s="101">
        <v>1.9010366976334931E-3</v>
      </c>
      <c r="G141" s="101">
        <v>1.9676398654043647E-3</v>
      </c>
      <c r="H141" s="101">
        <v>2.4145738606517575E-3</v>
      </c>
      <c r="I141" s="101">
        <v>2.5153983231516333E-3</v>
      </c>
      <c r="J141" s="101">
        <v>3.3054155330229226E-3</v>
      </c>
      <c r="K141" s="101">
        <v>3.9518027230743113E-3</v>
      </c>
      <c r="L141" s="101">
        <v>4.0234378748094136E-3</v>
      </c>
      <c r="M141" s="101">
        <v>5.1387419981674337E-3</v>
      </c>
      <c r="N141" s="101">
        <v>3.6185406297983046E-3</v>
      </c>
      <c r="O141" s="101">
        <v>2.8277084793395723E-3</v>
      </c>
      <c r="P141" s="101">
        <v>5.1995717556374771E-3</v>
      </c>
      <c r="Q141" s="101">
        <v>2.3623838743383266E-3</v>
      </c>
      <c r="R141" s="101">
        <v>4.2198945570212287E-3</v>
      </c>
      <c r="S141" s="101">
        <v>8.4244102578864555E-3</v>
      </c>
      <c r="T141" s="101">
        <v>9.4767751915231044E-3</v>
      </c>
      <c r="U141" s="101">
        <v>1.0309489802732762E-2</v>
      </c>
      <c r="V141" s="101">
        <v>7.3665773881016732E-3</v>
      </c>
      <c r="W141" s="101">
        <v>6.5377692926713166E-3</v>
      </c>
      <c r="DA141" s="131" t="s">
        <v>1749</v>
      </c>
    </row>
    <row r="142" spans="1:105" ht="12" customHeight="1" x14ac:dyDescent="0.25">
      <c r="A142" s="103" t="s">
        <v>52</v>
      </c>
      <c r="B142" s="104">
        <v>2.2349504196756662E-2</v>
      </c>
      <c r="C142" s="104">
        <v>1.6521461297722351E-2</v>
      </c>
      <c r="D142" s="104">
        <v>1.7560978951253709E-2</v>
      </c>
      <c r="E142" s="104">
        <v>1.9498127995147285E-2</v>
      </c>
      <c r="F142" s="104">
        <v>2.2318787739753321E-2</v>
      </c>
      <c r="G142" s="104">
        <v>2.3079380868066875E-2</v>
      </c>
      <c r="H142" s="104">
        <v>2.0745626583710985E-2</v>
      </c>
      <c r="I142" s="104">
        <v>2.5636811030525022E-2</v>
      </c>
      <c r="J142" s="104">
        <v>3.5527156579911942E-2</v>
      </c>
      <c r="K142" s="104">
        <v>4.4516498513492028E-2</v>
      </c>
      <c r="L142" s="104">
        <v>4.687469929816683E-2</v>
      </c>
      <c r="M142" s="104">
        <v>4.071960420394579E-2</v>
      </c>
      <c r="N142" s="104">
        <v>4.1501881549660384E-2</v>
      </c>
      <c r="O142" s="104">
        <v>4.7254464768734794E-2</v>
      </c>
      <c r="P142" s="104">
        <v>4.7615862505283782E-2</v>
      </c>
      <c r="Q142" s="104">
        <v>6.6918675558776383E-2</v>
      </c>
      <c r="R142" s="104">
        <v>8.8694561916270426E-2</v>
      </c>
      <c r="S142" s="104">
        <v>0.1123287253989849</v>
      </c>
      <c r="T142" s="104">
        <v>0.11269695054900332</v>
      </c>
      <c r="U142" s="104">
        <v>0.10001593959553341</v>
      </c>
      <c r="V142" s="104">
        <v>8.7652338353389175E-2</v>
      </c>
      <c r="W142" s="104">
        <v>9.1581565026550668E-2</v>
      </c>
      <c r="DA142" s="132" t="s">
        <v>1750</v>
      </c>
    </row>
    <row r="143" spans="1:105" ht="12" customHeight="1" x14ac:dyDescent="0.25">
      <c r="A143" s="106" t="s">
        <v>122</v>
      </c>
      <c r="B143" s="101">
        <v>1.5003374667353084</v>
      </c>
      <c r="C143" s="101">
        <v>2.7754131051047981</v>
      </c>
      <c r="D143" s="101">
        <v>2.964069239422511</v>
      </c>
      <c r="E143" s="101">
        <v>2.8073784214775821</v>
      </c>
      <c r="F143" s="101">
        <v>3.4634172508303287</v>
      </c>
      <c r="G143" s="101">
        <v>4.7018598300054268</v>
      </c>
      <c r="H143" s="101">
        <v>6.0660899102853172</v>
      </c>
      <c r="I143" s="101">
        <v>6.3749890289897246</v>
      </c>
      <c r="J143" s="101">
        <v>6.552815527697228</v>
      </c>
      <c r="K143" s="101">
        <v>6.2962284406086502</v>
      </c>
      <c r="L143" s="101">
        <v>6.402102383010468</v>
      </c>
      <c r="M143" s="101">
        <v>6.7476077597932376</v>
      </c>
      <c r="N143" s="101">
        <v>6.1482977780195895</v>
      </c>
      <c r="O143" s="101">
        <v>5.3557761240977424</v>
      </c>
      <c r="P143" s="101">
        <v>5.0566646867095537</v>
      </c>
      <c r="Q143" s="101">
        <v>4.9030905579109199</v>
      </c>
      <c r="R143" s="101">
        <v>5.3436762975756906</v>
      </c>
      <c r="S143" s="101">
        <v>6.6573190322415758</v>
      </c>
      <c r="T143" s="101">
        <v>7.1609003385638266</v>
      </c>
      <c r="U143" s="101">
        <v>7.087399176345234</v>
      </c>
      <c r="V143" s="101">
        <v>5.9569388534770171</v>
      </c>
      <c r="W143" s="101">
        <v>5.9833124339689228</v>
      </c>
      <c r="DA143" s="131" t="s">
        <v>1751</v>
      </c>
    </row>
    <row r="144" spans="1:105" ht="12" customHeight="1" x14ac:dyDescent="0.25">
      <c r="A144" s="107" t="s">
        <v>121</v>
      </c>
      <c r="B144" s="104">
        <v>0.26193489410006987</v>
      </c>
      <c r="C144" s="104">
        <v>0.43455400789249737</v>
      </c>
      <c r="D144" s="104">
        <v>0.45948546729038614</v>
      </c>
      <c r="E144" s="104">
        <v>0.46686494942335827</v>
      </c>
      <c r="F144" s="104">
        <v>0.64524730445745448</v>
      </c>
      <c r="G144" s="104">
        <v>0.88105663801149281</v>
      </c>
      <c r="H144" s="104">
        <v>1.243954313194096</v>
      </c>
      <c r="I144" s="104">
        <v>1.7105874451779459</v>
      </c>
      <c r="J144" s="104">
        <v>2.5142137228052053</v>
      </c>
      <c r="K144" s="104">
        <v>3.1853122245862142</v>
      </c>
      <c r="L144" s="104">
        <v>3.5202235754593199</v>
      </c>
      <c r="M144" s="104">
        <v>3.6005985704171679</v>
      </c>
      <c r="N144" s="104">
        <v>3.540113866212558</v>
      </c>
      <c r="O144" s="104">
        <v>3.4514152545607235</v>
      </c>
      <c r="P144" s="104">
        <v>3.6757368777362549</v>
      </c>
      <c r="Q144" s="104">
        <v>3.7741746875759414</v>
      </c>
      <c r="R144" s="104">
        <v>4.7646161219737957</v>
      </c>
      <c r="S144" s="104">
        <v>6.501397668837023</v>
      </c>
      <c r="T144" s="104">
        <v>7.0161587119313014</v>
      </c>
      <c r="U144" s="104">
        <v>7.1528446740228375</v>
      </c>
      <c r="V144" s="104">
        <v>6.1495582197151712</v>
      </c>
      <c r="W144" s="104">
        <v>6.0673882983681988</v>
      </c>
      <c r="DA144" s="132" t="s">
        <v>1752</v>
      </c>
    </row>
    <row r="145" spans="1:105" ht="12" customHeight="1" x14ac:dyDescent="0.25">
      <c r="A145" s="108" t="s">
        <v>53</v>
      </c>
      <c r="B145" s="98">
        <v>2.8665988723367408E-2</v>
      </c>
      <c r="C145" s="98">
        <v>9.4267853029341167E-2</v>
      </c>
      <c r="D145" s="98">
        <v>4.2006624881445034E-2</v>
      </c>
      <c r="E145" s="98">
        <v>2.6961864087060229E-2</v>
      </c>
      <c r="F145" s="98">
        <v>5.0269067201165793E-2</v>
      </c>
      <c r="G145" s="98">
        <v>6.8538369651090697E-2</v>
      </c>
      <c r="H145" s="98">
        <v>0.13071618642809671</v>
      </c>
      <c r="I145" s="98">
        <v>0.15324306547333394</v>
      </c>
      <c r="J145" s="98">
        <v>0.21351397773886216</v>
      </c>
      <c r="K145" s="98">
        <v>0.25710271089786985</v>
      </c>
      <c r="L145" s="98">
        <v>0.27602446800097691</v>
      </c>
      <c r="M145" s="98">
        <v>0.39984383409436136</v>
      </c>
      <c r="N145" s="98">
        <v>0.2837971242009894</v>
      </c>
      <c r="O145" s="98">
        <v>0.18485706474502081</v>
      </c>
      <c r="P145" s="98">
        <v>0.36396137890494379</v>
      </c>
      <c r="Q145" s="98">
        <v>0.10933234892570499</v>
      </c>
      <c r="R145" s="98">
        <v>0.19321300183145582</v>
      </c>
      <c r="S145" s="98">
        <v>0.44233151142420152</v>
      </c>
      <c r="T145" s="98">
        <v>0.53852357072745316</v>
      </c>
      <c r="U145" s="98">
        <v>0.68646781366690779</v>
      </c>
      <c r="V145" s="98">
        <v>0.48742150373086646</v>
      </c>
      <c r="W145" s="98">
        <v>0.39052237073874585</v>
      </c>
      <c r="DA145" s="63" t="s">
        <v>1753</v>
      </c>
    </row>
    <row r="146" spans="1:105" ht="12" customHeight="1" x14ac:dyDescent="0.25">
      <c r="A146" s="108" t="s">
        <v>52</v>
      </c>
      <c r="B146" s="98">
        <v>0.23326890537670245</v>
      </c>
      <c r="C146" s="98">
        <v>0.34028615486315622</v>
      </c>
      <c r="D146" s="98">
        <v>0.41747884240894112</v>
      </c>
      <c r="E146" s="98">
        <v>0.43990308533629802</v>
      </c>
      <c r="F146" s="98">
        <v>0.59497823725628873</v>
      </c>
      <c r="G146" s="98">
        <v>0.81251826836040209</v>
      </c>
      <c r="H146" s="98">
        <v>1.1132381267659992</v>
      </c>
      <c r="I146" s="98">
        <v>1.557344379704612</v>
      </c>
      <c r="J146" s="98">
        <v>2.3006997450663431</v>
      </c>
      <c r="K146" s="98">
        <v>2.9282095136883441</v>
      </c>
      <c r="L146" s="98">
        <v>3.2441991074583427</v>
      </c>
      <c r="M146" s="98">
        <v>3.2007547363228066</v>
      </c>
      <c r="N146" s="98">
        <v>3.2563167420115686</v>
      </c>
      <c r="O146" s="98">
        <v>3.2665581898157026</v>
      </c>
      <c r="P146" s="98">
        <v>3.3117754988313113</v>
      </c>
      <c r="Q146" s="98">
        <v>3.6648423386502365</v>
      </c>
      <c r="R146" s="98">
        <v>4.5714031201423397</v>
      </c>
      <c r="S146" s="98">
        <v>6.0590661574128211</v>
      </c>
      <c r="T146" s="98">
        <v>6.477635141203848</v>
      </c>
      <c r="U146" s="98">
        <v>6.46637686035593</v>
      </c>
      <c r="V146" s="98">
        <v>5.662136715984305</v>
      </c>
      <c r="W146" s="98">
        <v>5.6768659276294526</v>
      </c>
      <c r="DA146" s="63" t="s">
        <v>1754</v>
      </c>
    </row>
    <row r="147" spans="1:105" ht="12" customHeight="1" x14ac:dyDescent="0.25">
      <c r="A147" s="121" t="s">
        <v>54</v>
      </c>
      <c r="B147" s="122">
        <v>12.451021044297077</v>
      </c>
      <c r="C147" s="122">
        <v>13.812430497502945</v>
      </c>
      <c r="D147" s="122">
        <v>14.10869228071077</v>
      </c>
      <c r="E147" s="122">
        <v>14.243947847454791</v>
      </c>
      <c r="F147" s="122">
        <v>15.42323664294411</v>
      </c>
      <c r="G147" s="122">
        <v>16.367229257065233</v>
      </c>
      <c r="H147" s="122">
        <v>18.335342797624502</v>
      </c>
      <c r="I147" s="122">
        <v>18.256456263316853</v>
      </c>
      <c r="J147" s="122">
        <v>18.483713620643694</v>
      </c>
      <c r="K147" s="122">
        <v>17.808756950175312</v>
      </c>
      <c r="L147" s="122">
        <v>16.955065822709646</v>
      </c>
      <c r="M147" s="122">
        <v>15.308440676701011</v>
      </c>
      <c r="N147" s="122">
        <v>13.239149227189863</v>
      </c>
      <c r="O147" s="122">
        <v>10.828173868163272</v>
      </c>
      <c r="P147" s="122">
        <v>11.116514239825271</v>
      </c>
      <c r="Q147" s="122">
        <v>11.616187748985531</v>
      </c>
      <c r="R147" s="122">
        <v>12.7472965882162</v>
      </c>
      <c r="S147" s="122">
        <v>15.715715438071463</v>
      </c>
      <c r="T147" s="122">
        <v>16.698448168786754</v>
      </c>
      <c r="U147" s="122">
        <v>15.585004761233193</v>
      </c>
      <c r="V147" s="122">
        <v>12.588752629471674</v>
      </c>
      <c r="W147" s="122">
        <v>12.163639119827257</v>
      </c>
      <c r="DA147" s="130" t="s">
        <v>1755</v>
      </c>
    </row>
    <row r="148" spans="1:105" ht="12" customHeight="1" x14ac:dyDescent="0.25">
      <c r="A148" s="97" t="s">
        <v>51</v>
      </c>
      <c r="B148" s="98">
        <v>8.112234108970851</v>
      </c>
      <c r="C148" s="98">
        <v>8.1968732390674059</v>
      </c>
      <c r="D148" s="98">
        <v>8.2498843426436768</v>
      </c>
      <c r="E148" s="98">
        <v>8.1540781783352809</v>
      </c>
      <c r="F148" s="98">
        <v>8.311197064355893</v>
      </c>
      <c r="G148" s="98">
        <v>8.3608574730893501</v>
      </c>
      <c r="H148" s="98">
        <v>8.3098436104620408</v>
      </c>
      <c r="I148" s="98">
        <v>8.3331376915050726</v>
      </c>
      <c r="J148" s="98">
        <v>8.4611650915187759</v>
      </c>
      <c r="K148" s="98">
        <v>8.5071995844126587</v>
      </c>
      <c r="L148" s="98">
        <v>8.4080389991966804</v>
      </c>
      <c r="M148" s="98">
        <v>8.4751275599521829</v>
      </c>
      <c r="N148" s="98">
        <v>7.6175938352500374</v>
      </c>
      <c r="O148" s="98">
        <v>6.5942646396115308</v>
      </c>
      <c r="P148" s="98">
        <v>6.3907956305028835</v>
      </c>
      <c r="Q148" s="98">
        <v>6.165042402920343</v>
      </c>
      <c r="R148" s="98">
        <v>5.5044084375079452</v>
      </c>
      <c r="S148" s="98">
        <v>5.5287041244923749</v>
      </c>
      <c r="T148" s="98">
        <v>4.7710291465352768</v>
      </c>
      <c r="U148" s="98">
        <v>4.5423438276458397</v>
      </c>
      <c r="V148" s="98">
        <v>3.2534275089279325</v>
      </c>
      <c r="W148" s="98">
        <v>2.6906236938664247</v>
      </c>
      <c r="DA148" s="63" t="s">
        <v>1756</v>
      </c>
    </row>
    <row r="149" spans="1:105" ht="12" customHeight="1" x14ac:dyDescent="0.25">
      <c r="A149" s="97" t="s">
        <v>50</v>
      </c>
      <c r="B149" s="98">
        <v>1.4707775417145914</v>
      </c>
      <c r="C149" s="98">
        <v>1.5949748833455277</v>
      </c>
      <c r="D149" s="98">
        <v>1.6967597060246054</v>
      </c>
      <c r="E149" s="98">
        <v>1.726849912221599</v>
      </c>
      <c r="F149" s="98">
        <v>2.0340162427137751</v>
      </c>
      <c r="G149" s="98">
        <v>2.2146872212068707</v>
      </c>
      <c r="H149" s="98">
        <v>2.3484647759046449</v>
      </c>
      <c r="I149" s="98">
        <v>2.3675352635248097</v>
      </c>
      <c r="J149" s="98">
        <v>2.3913849454331899</v>
      </c>
      <c r="K149" s="98">
        <v>2.2429634066266986</v>
      </c>
      <c r="L149" s="98">
        <v>1.9319260290579792</v>
      </c>
      <c r="M149" s="98">
        <v>1.5622586523047384</v>
      </c>
      <c r="N149" s="98">
        <v>1.2745716543161218</v>
      </c>
      <c r="O149" s="98">
        <v>1.0624125130563267</v>
      </c>
      <c r="P149" s="98">
        <v>1.0655092449570098</v>
      </c>
      <c r="Q149" s="98">
        <v>1.1995823814175626</v>
      </c>
      <c r="R149" s="98">
        <v>1.6040843246668308</v>
      </c>
      <c r="S149" s="98">
        <v>2.2945828174150114</v>
      </c>
      <c r="T149" s="98">
        <v>2.5733356733084398</v>
      </c>
      <c r="U149" s="98">
        <v>2.2383032892947305</v>
      </c>
      <c r="V149" s="98">
        <v>1.8863304526445654</v>
      </c>
      <c r="W149" s="98">
        <v>1.9874845154651852</v>
      </c>
      <c r="DA149" s="63" t="s">
        <v>1757</v>
      </c>
    </row>
    <row r="150" spans="1:105" ht="12" customHeight="1" x14ac:dyDescent="0.25">
      <c r="A150" s="109" t="s">
        <v>120</v>
      </c>
      <c r="B150" s="33">
        <v>2.8680093936116346</v>
      </c>
      <c r="C150" s="33">
        <v>4.0205823750900125</v>
      </c>
      <c r="D150" s="33">
        <v>4.162048232042487</v>
      </c>
      <c r="E150" s="33">
        <v>4.3630197568979119</v>
      </c>
      <c r="F150" s="33">
        <v>5.0780233358744411</v>
      </c>
      <c r="G150" s="33">
        <v>5.7916845627690128</v>
      </c>
      <c r="H150" s="33">
        <v>7.6770344112578162</v>
      </c>
      <c r="I150" s="33">
        <v>7.555783308286971</v>
      </c>
      <c r="J150" s="33">
        <v>7.6311635836917286</v>
      </c>
      <c r="K150" s="33">
        <v>7.0585939591359557</v>
      </c>
      <c r="L150" s="33">
        <v>6.6151007944549844</v>
      </c>
      <c r="M150" s="33">
        <v>5.2710544644440889</v>
      </c>
      <c r="N150" s="33">
        <v>4.3469837376237033</v>
      </c>
      <c r="O150" s="33">
        <v>3.1714967154954161</v>
      </c>
      <c r="P150" s="33">
        <v>3.6602093643653775</v>
      </c>
      <c r="Q150" s="33">
        <v>4.2515629646476265</v>
      </c>
      <c r="R150" s="33">
        <v>5.6388038260414239</v>
      </c>
      <c r="S150" s="33">
        <v>7.8924284961640758</v>
      </c>
      <c r="T150" s="33">
        <v>9.3540833489430391</v>
      </c>
      <c r="U150" s="33">
        <v>8.8043576442926241</v>
      </c>
      <c r="V150" s="33">
        <v>7.4489946678991759</v>
      </c>
      <c r="W150" s="33">
        <v>7.4855309104956476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0.57513920087839732</v>
      </c>
      <c r="C152" s="119">
        <f t="shared" si="29"/>
        <v>0.58149380453671506</v>
      </c>
      <c r="D152" s="119">
        <f t="shared" si="29"/>
        <v>0.58361565102408197</v>
      </c>
      <c r="E152" s="119">
        <f t="shared" si="29"/>
        <v>0.59325283452904143</v>
      </c>
      <c r="F152" s="119">
        <f t="shared" si="29"/>
        <v>0.59707800723893456</v>
      </c>
      <c r="G152" s="119">
        <f t="shared" si="29"/>
        <v>0.60782231559000532</v>
      </c>
      <c r="H152" s="119">
        <f t="shared" si="29"/>
        <v>0.61671795489566317</v>
      </c>
      <c r="I152" s="119">
        <f t="shared" si="29"/>
        <v>0.61677628354020442</v>
      </c>
      <c r="J152" s="119">
        <f t="shared" si="29"/>
        <v>0.62435346307364703</v>
      </c>
      <c r="K152" s="119">
        <f t="shared" si="29"/>
        <v>0.63705236072277982</v>
      </c>
      <c r="L152" s="119">
        <f t="shared" si="29"/>
        <v>0.64258224546510179</v>
      </c>
      <c r="M152" s="119">
        <f t="shared" si="29"/>
        <v>0.64753195736861613</v>
      </c>
      <c r="N152" s="119">
        <f t="shared" si="29"/>
        <v>0.65215407348757737</v>
      </c>
      <c r="O152" s="119">
        <f t="shared" si="29"/>
        <v>0.66020940785507698</v>
      </c>
      <c r="P152" s="119">
        <f t="shared" si="29"/>
        <v>0.65893038368699586</v>
      </c>
      <c r="Q152" s="119">
        <f t="shared" si="29"/>
        <v>0.67751244676372879</v>
      </c>
      <c r="R152" s="119">
        <f t="shared" ref="R152:V152" si="30">IF(R131=0,"",R131/R110)</f>
        <v>0.69673306588343931</v>
      </c>
      <c r="S152" s="119">
        <f t="shared" si="30"/>
        <v>0.70881480444371248</v>
      </c>
      <c r="T152" s="119">
        <f t="shared" si="30"/>
        <v>0.71899253437095301</v>
      </c>
      <c r="U152" s="119">
        <f t="shared" si="30"/>
        <v>0.74422033650905306</v>
      </c>
      <c r="V152" s="119">
        <f t="shared" si="30"/>
        <v>0.75213415571350817</v>
      </c>
      <c r="W152" s="119">
        <f t="shared" ref="W152" si="31">IF(W131=0,"",W131/W110)</f>
        <v>0.7618964512640124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0.57218168549159398</v>
      </c>
      <c r="C153" s="124">
        <f t="shared" si="32"/>
        <v>0.57565041579393184</v>
      </c>
      <c r="D153" s="124">
        <f t="shared" si="32"/>
        <v>0.57861009719193535</v>
      </c>
      <c r="E153" s="124">
        <f t="shared" si="32"/>
        <v>0.58149740752485946</v>
      </c>
      <c r="F153" s="124">
        <f t="shared" si="32"/>
        <v>0.58724447286235171</v>
      </c>
      <c r="G153" s="124">
        <f t="shared" si="32"/>
        <v>0.59186020844389009</v>
      </c>
      <c r="H153" s="124">
        <f t="shared" si="32"/>
        <v>0.59651812316416841</v>
      </c>
      <c r="I153" s="124">
        <f t="shared" si="32"/>
        <v>0.60063180847007169</v>
      </c>
      <c r="J153" s="124">
        <f t="shared" si="32"/>
        <v>0.60618060975347998</v>
      </c>
      <c r="K153" s="124">
        <f t="shared" si="32"/>
        <v>0.61145502560222731</v>
      </c>
      <c r="L153" s="124">
        <f t="shared" si="32"/>
        <v>0.61550275752218109</v>
      </c>
      <c r="M153" s="124">
        <f t="shared" si="32"/>
        <v>0.62073828468771086</v>
      </c>
      <c r="N153" s="124">
        <f t="shared" si="32"/>
        <v>0.62660011867972409</v>
      </c>
      <c r="O153" s="124">
        <f t="shared" si="32"/>
        <v>0.63304270942247765</v>
      </c>
      <c r="P153" s="124">
        <f t="shared" si="32"/>
        <v>0.6346435982500036</v>
      </c>
      <c r="Q153" s="124">
        <f t="shared" si="32"/>
        <v>0.64137612791382737</v>
      </c>
      <c r="R153" s="124">
        <f t="shared" ref="R153:V153" si="33">IF(R132=0,"",R132/R111)</f>
        <v>0.6540251578716586</v>
      </c>
      <c r="S153" s="124">
        <f t="shared" si="33"/>
        <v>0.67350346728596411</v>
      </c>
      <c r="T153" s="124">
        <f t="shared" si="33"/>
        <v>0.68424393197765065</v>
      </c>
      <c r="U153" s="124">
        <f t="shared" si="33"/>
        <v>0.69231965677637164</v>
      </c>
      <c r="V153" s="124">
        <f t="shared" si="33"/>
        <v>0.69850392639926195</v>
      </c>
      <c r="W153" s="124">
        <f t="shared" ref="W153" si="34">IF(W132=0,"",W132/W111)</f>
        <v>0.70288695099307819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0.57003897860155117</v>
      </c>
      <c r="C154" s="111">
        <f t="shared" si="35"/>
        <v>0.57351068532681126</v>
      </c>
      <c r="D154" s="111">
        <f t="shared" si="35"/>
        <v>0.57654443235656339</v>
      </c>
      <c r="E154" s="111">
        <f t="shared" si="35"/>
        <v>0.57956901087728185</v>
      </c>
      <c r="F154" s="111">
        <f t="shared" si="35"/>
        <v>0.58532810567313309</v>
      </c>
      <c r="G154" s="111">
        <f t="shared" si="35"/>
        <v>0.59001518903938255</v>
      </c>
      <c r="H154" s="111">
        <f t="shared" si="35"/>
        <v>0.59475450148586662</v>
      </c>
      <c r="I154" s="111">
        <f t="shared" si="35"/>
        <v>0.59888876766024668</v>
      </c>
      <c r="J154" s="111">
        <f t="shared" si="35"/>
        <v>0.60448845809535368</v>
      </c>
      <c r="K154" s="111">
        <f t="shared" si="35"/>
        <v>0.60983334428391744</v>
      </c>
      <c r="L154" s="111">
        <f t="shared" si="35"/>
        <v>0.61390321019801886</v>
      </c>
      <c r="M154" s="111">
        <f t="shared" si="35"/>
        <v>0.6191279984090805</v>
      </c>
      <c r="N154" s="111">
        <f t="shared" si="35"/>
        <v>0.62501885029870796</v>
      </c>
      <c r="O154" s="111">
        <f t="shared" si="35"/>
        <v>0.63145112455848174</v>
      </c>
      <c r="P154" s="111">
        <f t="shared" si="35"/>
        <v>0.63303598579613929</v>
      </c>
      <c r="Q154" s="111">
        <f t="shared" si="35"/>
        <v>0.6398421669086729</v>
      </c>
      <c r="R154" s="111">
        <f t="shared" ref="R154:V154" si="36">IF(R133=0,"",R133/R112)</f>
        <v>0.65251276835788585</v>
      </c>
      <c r="S154" s="111">
        <f t="shared" si="36"/>
        <v>0.672057971275558</v>
      </c>
      <c r="T154" s="111">
        <f t="shared" si="36"/>
        <v>0.68281460015371342</v>
      </c>
      <c r="U154" s="111">
        <f t="shared" si="36"/>
        <v>0.69092706327818076</v>
      </c>
      <c r="V154" s="111">
        <f t="shared" si="36"/>
        <v>0.69712491418120681</v>
      </c>
      <c r="W154" s="111">
        <f t="shared" ref="W154" si="37">IF(W133=0,"",W133/W112)</f>
        <v>0.70151404318944499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1.6972956810825832</v>
      </c>
      <c r="C156" s="124">
        <f t="shared" si="41"/>
        <v>1.8378509146838058</v>
      </c>
      <c r="D156" s="124">
        <f t="shared" si="41"/>
        <v>1.9397977865612237</v>
      </c>
      <c r="E156" s="124">
        <f t="shared" si="41"/>
        <v>2.0417705020176258</v>
      </c>
      <c r="F156" s="124">
        <f t="shared" si="41"/>
        <v>2.1814057024316491</v>
      </c>
      <c r="G156" s="124">
        <f t="shared" si="41"/>
        <v>2.3145560273327104</v>
      </c>
      <c r="H156" s="124">
        <f t="shared" si="41"/>
        <v>2.3820293593301938</v>
      </c>
      <c r="I156" s="124">
        <f t="shared" si="41"/>
        <v>2.432507498328242</v>
      </c>
      <c r="J156" s="124">
        <f t="shared" si="41"/>
        <v>2.469486495902065</v>
      </c>
      <c r="K156" s="124">
        <f t="shared" si="41"/>
        <v>2.5237231137734746</v>
      </c>
      <c r="L156" s="124">
        <f t="shared" si="41"/>
        <v>2.5771242196476347</v>
      </c>
      <c r="M156" s="124">
        <f t="shared" si="41"/>
        <v>2.6216992589278685</v>
      </c>
      <c r="N156" s="124">
        <f t="shared" si="41"/>
        <v>2.701069002686955</v>
      </c>
      <c r="O156" s="124">
        <f t="shared" si="41"/>
        <v>2.7972806735604578</v>
      </c>
      <c r="P156" s="124">
        <f t="shared" si="41"/>
        <v>2.8837491926322429</v>
      </c>
      <c r="Q156" s="124">
        <f t="shared" si="41"/>
        <v>2.9775827609302961</v>
      </c>
      <c r="R156" s="124">
        <f t="shared" ref="R156:V156" si="42">IF(R135=0,"",R135/R114)</f>
        <v>3.1559850451571081</v>
      </c>
      <c r="S156" s="124">
        <f t="shared" si="42"/>
        <v>3.3425919391534933</v>
      </c>
      <c r="T156" s="124">
        <f t="shared" si="42"/>
        <v>3.4752931103127076</v>
      </c>
      <c r="U156" s="124">
        <f t="shared" si="42"/>
        <v>3.5350291679349515</v>
      </c>
      <c r="V156" s="124">
        <f t="shared" si="42"/>
        <v>3.5763662163011101</v>
      </c>
      <c r="W156" s="124">
        <f t="shared" ref="W156" si="43">IF(W135=0,"",W135/W114)</f>
        <v>3.6006437671930627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1.6972956810825832</v>
      </c>
      <c r="C157" s="111">
        <f t="shared" si="44"/>
        <v>1.8378509146838058</v>
      </c>
      <c r="D157" s="111">
        <f t="shared" si="44"/>
        <v>1.9397977865612237</v>
      </c>
      <c r="E157" s="111">
        <f t="shared" si="44"/>
        <v>2.0417705020176258</v>
      </c>
      <c r="F157" s="111">
        <f t="shared" si="44"/>
        <v>2.1814057024316491</v>
      </c>
      <c r="G157" s="111">
        <f t="shared" si="44"/>
        <v>2.3145560273327104</v>
      </c>
      <c r="H157" s="111">
        <f t="shared" si="44"/>
        <v>2.3820293593301938</v>
      </c>
      <c r="I157" s="111">
        <f t="shared" si="44"/>
        <v>2.432507498328242</v>
      </c>
      <c r="J157" s="111">
        <f t="shared" si="44"/>
        <v>2.469486495902065</v>
      </c>
      <c r="K157" s="111">
        <f t="shared" si="44"/>
        <v>2.5237231137734746</v>
      </c>
      <c r="L157" s="111">
        <f t="shared" si="44"/>
        <v>2.5771242196476347</v>
      </c>
      <c r="M157" s="111">
        <f t="shared" si="44"/>
        <v>2.6216992589278685</v>
      </c>
      <c r="N157" s="111">
        <f t="shared" si="44"/>
        <v>2.701069002686955</v>
      </c>
      <c r="O157" s="111">
        <f t="shared" si="44"/>
        <v>2.7972806735604578</v>
      </c>
      <c r="P157" s="111">
        <f t="shared" si="44"/>
        <v>2.8837491926322429</v>
      </c>
      <c r="Q157" s="111">
        <f t="shared" si="44"/>
        <v>2.9775827609302961</v>
      </c>
      <c r="R157" s="111">
        <f t="shared" ref="R157:V157" si="45">IF(R136=0,"",R136/R115)</f>
        <v>3.1559850451571081</v>
      </c>
      <c r="S157" s="111">
        <f t="shared" si="45"/>
        <v>3.3425919391534933</v>
      </c>
      <c r="T157" s="111">
        <f t="shared" si="45"/>
        <v>3.4752931103127076</v>
      </c>
      <c r="U157" s="111">
        <f t="shared" si="45"/>
        <v>3.5350291679349515</v>
      </c>
      <c r="V157" s="111">
        <f t="shared" si="45"/>
        <v>3.5763662163011101</v>
      </c>
      <c r="W157" s="111">
        <f t="shared" ref="W157" si="46">IF(W136=0,"",W136/W115)</f>
        <v>3.6006437671930627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0.55104881972480191</v>
      </c>
      <c r="C158" s="124">
        <f t="shared" si="47"/>
        <v>0.55832903621407648</v>
      </c>
      <c r="D158" s="124">
        <f t="shared" si="47"/>
        <v>0.56240403732366817</v>
      </c>
      <c r="E158" s="124">
        <f t="shared" si="47"/>
        <v>0.56620781669487796</v>
      </c>
      <c r="F158" s="124">
        <f t="shared" si="47"/>
        <v>0.57269138693522637</v>
      </c>
      <c r="G158" s="124">
        <f t="shared" si="47"/>
        <v>0.58054280052969398</v>
      </c>
      <c r="H158" s="124">
        <f t="shared" si="47"/>
        <v>0.5903284658577953</v>
      </c>
      <c r="I158" s="124">
        <f t="shared" si="47"/>
        <v>0.59825023861636706</v>
      </c>
      <c r="J158" s="124">
        <f t="shared" si="47"/>
        <v>0.60851835846792435</v>
      </c>
      <c r="K158" s="124">
        <f t="shared" si="47"/>
        <v>0.61952820053078261</v>
      </c>
      <c r="L158" s="124">
        <f t="shared" si="47"/>
        <v>0.62755604565695056</v>
      </c>
      <c r="M158" s="124">
        <f t="shared" si="47"/>
        <v>0.6353637328127415</v>
      </c>
      <c r="N158" s="124">
        <f t="shared" si="47"/>
        <v>0.64698659534501324</v>
      </c>
      <c r="O158" s="124">
        <f t="shared" si="47"/>
        <v>0.65765407271753329</v>
      </c>
      <c r="P158" s="124">
        <f t="shared" si="47"/>
        <v>0.66695210406937377</v>
      </c>
      <c r="Q158" s="124">
        <f t="shared" si="47"/>
        <v>0.68481882339289424</v>
      </c>
      <c r="R158" s="124">
        <f t="shared" ref="R158:V158" si="48">IF(R137=0,"",R137/R116)</f>
        <v>0.70857833131165282</v>
      </c>
      <c r="S158" s="124">
        <f t="shared" si="48"/>
        <v>0.73371983065726853</v>
      </c>
      <c r="T158" s="124">
        <f t="shared" si="48"/>
        <v>0.74931904643438341</v>
      </c>
      <c r="U158" s="124">
        <f t="shared" si="48"/>
        <v>0.76113199903165907</v>
      </c>
      <c r="V158" s="124">
        <f t="shared" si="48"/>
        <v>0.77224501329845174</v>
      </c>
      <c r="W158" s="124">
        <f t="shared" ref="W158" si="49">IF(W137=0,"",W137/W116)</f>
        <v>0.78085155983922272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0.56033428311431899</v>
      </c>
      <c r="C159" s="111">
        <f t="shared" si="50"/>
        <v>0.56260056347261034</v>
      </c>
      <c r="D159" s="111">
        <f t="shared" si="50"/>
        <v>0.56509842689460144</v>
      </c>
      <c r="E159" s="111">
        <f t="shared" si="50"/>
        <v>0.56828005061192344</v>
      </c>
      <c r="F159" s="111">
        <f t="shared" si="50"/>
        <v>0.57175824825468646</v>
      </c>
      <c r="G159" s="111">
        <f t="shared" si="50"/>
        <v>0.57480168590670455</v>
      </c>
      <c r="H159" s="111">
        <f t="shared" si="50"/>
        <v>0.57719239727494831</v>
      </c>
      <c r="I159" s="111">
        <f t="shared" si="50"/>
        <v>0.57991932484786191</v>
      </c>
      <c r="J159" s="111">
        <f t="shared" si="50"/>
        <v>0.58686095647078762</v>
      </c>
      <c r="K159" s="111">
        <f t="shared" si="50"/>
        <v>0.59312148388635988</v>
      </c>
      <c r="L159" s="111">
        <f t="shared" si="50"/>
        <v>0.60105305404690179</v>
      </c>
      <c r="M159" s="111">
        <f t="shared" si="50"/>
        <v>0.61149546528886534</v>
      </c>
      <c r="N159" s="111">
        <f t="shared" si="50"/>
        <v>0.62490303161232186</v>
      </c>
      <c r="O159" s="111">
        <f t="shared" si="50"/>
        <v>0.63769981939640885</v>
      </c>
      <c r="P159" s="111">
        <f t="shared" si="50"/>
        <v>0.6394645655274086</v>
      </c>
      <c r="Q159" s="111">
        <f t="shared" si="50"/>
        <v>0.64180164807376794</v>
      </c>
      <c r="R159" s="111">
        <f t="shared" ref="R159:V159" si="51">IF(R138=0,"",R138/R117)</f>
        <v>0.64589865399247326</v>
      </c>
      <c r="S159" s="111">
        <f t="shared" si="51"/>
        <v>0.6536808562085985</v>
      </c>
      <c r="T159" s="111">
        <f t="shared" si="51"/>
        <v>0.66421406640292935</v>
      </c>
      <c r="U159" s="111">
        <f t="shared" si="51"/>
        <v>0.6752725343451379</v>
      </c>
      <c r="V159" s="111">
        <f t="shared" si="51"/>
        <v>0.69842154430160941</v>
      </c>
      <c r="W159" s="111">
        <f t="shared" ref="W159" si="52">IF(W138=0,"",W138/W117)</f>
        <v>0.71497313986550393</v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0.53627372325935807</v>
      </c>
      <c r="C160" s="111">
        <f t="shared" si="53"/>
        <v>0.5388393290048672</v>
      </c>
      <c r="D160" s="111">
        <f t="shared" si="53"/>
        <v>0.54177821140049587</v>
      </c>
      <c r="E160" s="111">
        <f t="shared" si="53"/>
        <v>0.54518754028592342</v>
      </c>
      <c r="F160" s="111">
        <f t="shared" si="53"/>
        <v>0.54994037111104055</v>
      </c>
      <c r="G160" s="111">
        <f t="shared" si="53"/>
        <v>0.55397809074445115</v>
      </c>
      <c r="H160" s="111">
        <f t="shared" si="53"/>
        <v>0.5590842379146771</v>
      </c>
      <c r="I160" s="111">
        <f t="shared" si="53"/>
        <v>0.56175033946470954</v>
      </c>
      <c r="J160" s="111">
        <f t="shared" si="53"/>
        <v>0.56332236838552152</v>
      </c>
      <c r="K160" s="111">
        <f t="shared" si="53"/>
        <v>0.56619893286418765</v>
      </c>
      <c r="L160" s="111">
        <f t="shared" si="53"/>
        <v>0.56910992334466792</v>
      </c>
      <c r="M160" s="111">
        <f t="shared" si="53"/>
        <v>0.57380875654819041</v>
      </c>
      <c r="N160" s="111">
        <f t="shared" si="53"/>
        <v>0.581103260944549</v>
      </c>
      <c r="O160" s="111">
        <f t="shared" si="53"/>
        <v>0.5908178095381037</v>
      </c>
      <c r="P160" s="111">
        <f t="shared" si="53"/>
        <v>0.60561192482667725</v>
      </c>
      <c r="Q160" s="111">
        <f t="shared" si="53"/>
        <v>0.62788713679824082</v>
      </c>
      <c r="R160" s="111">
        <f t="shared" ref="R160:V160" si="54">IF(R139=0,"",R139/R118)</f>
        <v>0.65888574545050305</v>
      </c>
      <c r="S160" s="111">
        <f t="shared" si="54"/>
        <v>0.6898215499498721</v>
      </c>
      <c r="T160" s="111">
        <f t="shared" si="54"/>
        <v>0.70587109311726981</v>
      </c>
      <c r="U160" s="111">
        <f t="shared" si="54"/>
        <v>0.71861374551194768</v>
      </c>
      <c r="V160" s="111">
        <f t="shared" si="54"/>
        <v>0.72745688467523695</v>
      </c>
      <c r="W160" s="111">
        <f t="shared" ref="W160" si="55">IF(W139=0,"",W139/W118)</f>
        <v>0.73710483803458304</v>
      </c>
      <c r="DA160" s="63" t="s">
        <v>1915</v>
      </c>
    </row>
    <row r="161" spans="1:105" ht="12" customHeight="1" x14ac:dyDescent="0.25">
      <c r="A161" s="97" t="s">
        <v>123</v>
      </c>
      <c r="B161" s="111">
        <f t="shared" ref="B161:Q161" si="56">IF(B140=0,"",B140/B119)</f>
        <v>0.91122088995792794</v>
      </c>
      <c r="C161" s="111">
        <f t="shared" si="56"/>
        <v>0.84141063859122056</v>
      </c>
      <c r="D161" s="111">
        <f t="shared" si="56"/>
        <v>0.92721761993774132</v>
      </c>
      <c r="E161" s="111">
        <f t="shared" si="56"/>
        <v>0.95293139089721479</v>
      </c>
      <c r="F161" s="111">
        <f t="shared" si="56"/>
        <v>0.93980674253193042</v>
      </c>
      <c r="G161" s="111">
        <f t="shared" si="56"/>
        <v>0.9407244626888962</v>
      </c>
      <c r="H161" s="111">
        <f t="shared" si="56"/>
        <v>0.9241870337514092</v>
      </c>
      <c r="I161" s="111">
        <f t="shared" si="56"/>
        <v>0.93526383870600238</v>
      </c>
      <c r="J161" s="111">
        <f t="shared" si="56"/>
        <v>0.93891936411129207</v>
      </c>
      <c r="K161" s="111">
        <f t="shared" si="56"/>
        <v>0.94210251788695099</v>
      </c>
      <c r="L161" s="111">
        <f t="shared" si="56"/>
        <v>0.94422738358651881</v>
      </c>
      <c r="M161" s="111">
        <f t="shared" si="56"/>
        <v>0.92311825479698362</v>
      </c>
      <c r="N161" s="111">
        <f t="shared" si="56"/>
        <v>0.94501225865325089</v>
      </c>
      <c r="O161" s="111">
        <f t="shared" si="56"/>
        <v>0.96241918349873712</v>
      </c>
      <c r="P161" s="111">
        <f t="shared" si="56"/>
        <v>0.94005392723126358</v>
      </c>
      <c r="Q161" s="111">
        <f t="shared" si="56"/>
        <v>0.98167722447892347</v>
      </c>
      <c r="R161" s="111">
        <f t="shared" ref="R161:V161" si="57">IF(R140=0,"",R140/R119)</f>
        <v>0.97907759093098756</v>
      </c>
      <c r="S161" s="111">
        <f t="shared" si="57"/>
        <v>0.97138191326455248</v>
      </c>
      <c r="T161" s="111">
        <f t="shared" si="57"/>
        <v>0.96939667054903533</v>
      </c>
      <c r="U161" s="111">
        <f t="shared" si="57"/>
        <v>0.96408302308561444</v>
      </c>
      <c r="V161" s="111">
        <f t="shared" si="57"/>
        <v>0.97094610276921478</v>
      </c>
      <c r="W161" s="111">
        <f t="shared" ref="W161" si="58">IF(W140=0,"",W140/W119)</f>
        <v>0.97624952884392913</v>
      </c>
      <c r="DA161" s="63" t="s">
        <v>1916</v>
      </c>
    </row>
    <row r="162" spans="1:105" ht="12" customHeight="1" x14ac:dyDescent="0.25">
      <c r="A162" s="100" t="s">
        <v>50</v>
      </c>
      <c r="B162" s="112">
        <f t="shared" ref="B162:Q162" si="59">IF(B141=0,"",B141/B120)</f>
        <v>0.53627372325935807</v>
      </c>
      <c r="C162" s="112">
        <f t="shared" si="59"/>
        <v>0.53627372325935807</v>
      </c>
      <c r="D162" s="112">
        <f t="shared" si="59"/>
        <v>0.53831845125064703</v>
      </c>
      <c r="E162" s="112">
        <f t="shared" si="59"/>
        <v>0.54448196632260548</v>
      </c>
      <c r="F162" s="112">
        <f t="shared" si="59"/>
        <v>0.55066100858363887</v>
      </c>
      <c r="G162" s="112">
        <f t="shared" si="59"/>
        <v>0.55491100183433761</v>
      </c>
      <c r="H162" s="112">
        <f t="shared" si="59"/>
        <v>0.55964776174745157</v>
      </c>
      <c r="I162" s="112">
        <f t="shared" si="59"/>
        <v>0.56348403481404541</v>
      </c>
      <c r="J162" s="112">
        <f t="shared" si="59"/>
        <v>0.56680749617012194</v>
      </c>
      <c r="K162" s="112">
        <f t="shared" si="59"/>
        <v>0.57020854526495257</v>
      </c>
      <c r="L162" s="112">
        <f t="shared" si="59"/>
        <v>0.57233747344050823</v>
      </c>
      <c r="M162" s="112">
        <f t="shared" si="59"/>
        <v>0.57364538233108742</v>
      </c>
      <c r="N162" s="112">
        <f t="shared" si="59"/>
        <v>0.57952492336988815</v>
      </c>
      <c r="O162" s="112">
        <f t="shared" si="59"/>
        <v>0.59115881268522408</v>
      </c>
      <c r="P162" s="112">
        <f t="shared" si="59"/>
        <v>0.60689157256152082</v>
      </c>
      <c r="Q162" s="112">
        <f t="shared" si="59"/>
        <v>0.64625489334269992</v>
      </c>
      <c r="R162" s="112">
        <f t="shared" ref="R162:V162" si="60">IF(R141=0,"",R141/R120)</f>
        <v>0.68003246455533883</v>
      </c>
      <c r="S162" s="112">
        <f t="shared" si="60"/>
        <v>0.7030921208925841</v>
      </c>
      <c r="T162" s="112">
        <f t="shared" si="60"/>
        <v>0.71073679537669365</v>
      </c>
      <c r="U162" s="112">
        <f t="shared" si="60"/>
        <v>0.71496012721883029</v>
      </c>
      <c r="V162" s="112">
        <f t="shared" si="60"/>
        <v>0.72151632115217001</v>
      </c>
      <c r="W162" s="112">
        <f t="shared" ref="W162" si="61">IF(W141=0,"",W141/W120)</f>
        <v>0.7325359857022028</v>
      </c>
      <c r="DA162" s="131" t="s">
        <v>1917</v>
      </c>
    </row>
    <row r="163" spans="1:105" ht="12" customHeight="1" x14ac:dyDescent="0.25">
      <c r="A163" s="103" t="s">
        <v>52</v>
      </c>
      <c r="B163" s="113">
        <f t="shared" ref="B163:Q163" si="62">IF(B142=0,"",B142/B121)</f>
        <v>1</v>
      </c>
      <c r="C163" s="113">
        <f t="shared" si="62"/>
        <v>1</v>
      </c>
      <c r="D163" s="113">
        <f t="shared" si="62"/>
        <v>1</v>
      </c>
      <c r="E163" s="113">
        <f t="shared" si="62"/>
        <v>1</v>
      </c>
      <c r="F163" s="113">
        <f t="shared" si="62"/>
        <v>1</v>
      </c>
      <c r="G163" s="113">
        <f t="shared" si="62"/>
        <v>1</v>
      </c>
      <c r="H163" s="113">
        <f t="shared" si="62"/>
        <v>1</v>
      </c>
      <c r="I163" s="113">
        <f t="shared" si="62"/>
        <v>1</v>
      </c>
      <c r="J163" s="113">
        <f t="shared" si="62"/>
        <v>1</v>
      </c>
      <c r="K163" s="113">
        <f t="shared" si="62"/>
        <v>1</v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>
        <f t="shared" ref="R163:V163" si="63">IF(R142=0,"",R142/R121)</f>
        <v>1</v>
      </c>
      <c r="S163" s="113">
        <f t="shared" si="63"/>
        <v>1</v>
      </c>
      <c r="T163" s="113">
        <f t="shared" si="63"/>
        <v>1</v>
      </c>
      <c r="U163" s="113">
        <f t="shared" si="63"/>
        <v>1</v>
      </c>
      <c r="V163" s="113">
        <f t="shared" si="63"/>
        <v>1</v>
      </c>
      <c r="W163" s="113">
        <f t="shared" ref="W163" si="64">IF(W142=0,"",W142/W121)</f>
        <v>1</v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0.60080316201620054</v>
      </c>
      <c r="C164" s="112">
        <f t="shared" si="65"/>
        <v>0.61033843457905257</v>
      </c>
      <c r="D164" s="112">
        <f t="shared" si="65"/>
        <v>0.61422937648555931</v>
      </c>
      <c r="E164" s="112">
        <f t="shared" si="65"/>
        <v>0.61662702526472701</v>
      </c>
      <c r="F164" s="112">
        <f t="shared" si="65"/>
        <v>0.62059469326209138</v>
      </c>
      <c r="G164" s="112">
        <f t="shared" si="65"/>
        <v>0.62441681409721195</v>
      </c>
      <c r="H164" s="112">
        <f t="shared" si="65"/>
        <v>0.62726229527222188</v>
      </c>
      <c r="I164" s="112">
        <f t="shared" si="65"/>
        <v>0.62871431542104539</v>
      </c>
      <c r="J164" s="112">
        <f t="shared" si="65"/>
        <v>0.62999925854405803</v>
      </c>
      <c r="K164" s="112">
        <f t="shared" si="65"/>
        <v>0.63175249775104525</v>
      </c>
      <c r="L164" s="112">
        <f t="shared" si="65"/>
        <v>0.63314620161087087</v>
      </c>
      <c r="M164" s="112">
        <f t="shared" si="65"/>
        <v>0.63560988135345808</v>
      </c>
      <c r="N164" s="112">
        <f t="shared" si="65"/>
        <v>0.63919457636752608</v>
      </c>
      <c r="O164" s="112">
        <f t="shared" si="65"/>
        <v>0.64389910064788203</v>
      </c>
      <c r="P164" s="112">
        <f t="shared" si="65"/>
        <v>0.64846445180795242</v>
      </c>
      <c r="Q164" s="112">
        <f t="shared" si="65"/>
        <v>0.66016573090640807</v>
      </c>
      <c r="R164" s="112">
        <f t="shared" ref="R164:V164" si="66">IF(R143=0,"",R143/R122)</f>
        <v>0.67383757166069924</v>
      </c>
      <c r="S164" s="112">
        <f t="shared" si="66"/>
        <v>0.69167867539236716</v>
      </c>
      <c r="T164" s="112">
        <f t="shared" si="66"/>
        <v>0.70332682014182057</v>
      </c>
      <c r="U164" s="112">
        <f t="shared" si="66"/>
        <v>0.71339838234921671</v>
      </c>
      <c r="V164" s="112">
        <f t="shared" si="66"/>
        <v>0.71893928615221026</v>
      </c>
      <c r="W164" s="112">
        <f t="shared" ref="W164" si="67">IF(W143=0,"",W143/W122)</f>
        <v>0.72497277745795619</v>
      </c>
      <c r="DA164" s="131" t="s">
        <v>1919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0.93221340857779644</v>
      </c>
      <c r="C165" s="113">
        <f t="shared" si="68"/>
        <v>0.87772658953722171</v>
      </c>
      <c r="D165" s="113">
        <f t="shared" si="68"/>
        <v>0.94546351729395572</v>
      </c>
      <c r="E165" s="113">
        <f t="shared" si="68"/>
        <v>0.96532029993730128</v>
      </c>
      <c r="F165" s="113">
        <f t="shared" si="68"/>
        <v>0.95466867488053453</v>
      </c>
      <c r="G165" s="113">
        <f t="shared" si="68"/>
        <v>0.95538111872438991</v>
      </c>
      <c r="H165" s="113">
        <f t="shared" si="68"/>
        <v>0.94135380696376203</v>
      </c>
      <c r="I165" s="113">
        <f t="shared" si="68"/>
        <v>0.95001304735064596</v>
      </c>
      <c r="J165" s="113">
        <f t="shared" si="68"/>
        <v>0.95291786388664446</v>
      </c>
      <c r="K165" s="113">
        <f t="shared" si="68"/>
        <v>0.95550654489939313</v>
      </c>
      <c r="L165" s="113">
        <f t="shared" si="68"/>
        <v>0.95690004486698776</v>
      </c>
      <c r="M165" s="113">
        <f t="shared" si="68"/>
        <v>0.94027371914467728</v>
      </c>
      <c r="N165" s="113">
        <f t="shared" si="68"/>
        <v>0.95663100559161895</v>
      </c>
      <c r="O165" s="113">
        <f t="shared" si="68"/>
        <v>0.97113357623228502</v>
      </c>
      <c r="P165" s="113">
        <f t="shared" si="68"/>
        <v>0.94951292232363482</v>
      </c>
      <c r="Q165" s="113">
        <f t="shared" si="68"/>
        <v>0.98563860510532764</v>
      </c>
      <c r="R165" s="113">
        <f t="shared" ref="R165:V165" si="69">IF(R144=0,"",R144/R123)</f>
        <v>0.98164585225934231</v>
      </c>
      <c r="S165" s="113">
        <f t="shared" si="69"/>
        <v>0.97180024236006557</v>
      </c>
      <c r="T165" s="113">
        <f t="shared" si="69"/>
        <v>0.96925246745168592</v>
      </c>
      <c r="U165" s="113">
        <f t="shared" si="69"/>
        <v>0.96279306146889965</v>
      </c>
      <c r="V165" s="113">
        <f t="shared" si="69"/>
        <v>0.96959602455636662</v>
      </c>
      <c r="W165" s="113">
        <f t="shared" ref="W165" si="70">IF(W144=0,"",W144/W123)</f>
        <v>0.97584024690834348</v>
      </c>
      <c r="DA165" s="132" t="s">
        <v>1920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0.60080316201620054</v>
      </c>
      <c r="C166" s="111">
        <f t="shared" si="71"/>
        <v>0.60894876126899355</v>
      </c>
      <c r="D166" s="111">
        <f t="shared" si="71"/>
        <v>0.61313881856464891</v>
      </c>
      <c r="E166" s="111">
        <f t="shared" si="71"/>
        <v>0.61649294411374356</v>
      </c>
      <c r="F166" s="111">
        <f t="shared" si="71"/>
        <v>0.62131237227670155</v>
      </c>
      <c r="G166" s="111">
        <f t="shared" si="71"/>
        <v>0.6248592273323067</v>
      </c>
      <c r="H166" s="111">
        <f t="shared" si="71"/>
        <v>0.62779626276407896</v>
      </c>
      <c r="I166" s="111">
        <f t="shared" si="71"/>
        <v>0.62998370121458946</v>
      </c>
      <c r="J166" s="111">
        <f t="shared" si="71"/>
        <v>0.63218964650112375</v>
      </c>
      <c r="K166" s="111">
        <f t="shared" si="71"/>
        <v>0.63415173322322982</v>
      </c>
      <c r="L166" s="111">
        <f t="shared" si="71"/>
        <v>0.63515274232707708</v>
      </c>
      <c r="M166" s="111">
        <f t="shared" si="71"/>
        <v>0.63613261016136979</v>
      </c>
      <c r="N166" s="111">
        <f t="shared" si="71"/>
        <v>0.63876742823658805</v>
      </c>
      <c r="O166" s="111">
        <f t="shared" si="71"/>
        <v>0.64309622854784942</v>
      </c>
      <c r="P166" s="111">
        <f t="shared" si="71"/>
        <v>0.65062113249528397</v>
      </c>
      <c r="Q166" s="111">
        <f t="shared" si="71"/>
        <v>0.66534406838803073</v>
      </c>
      <c r="R166" s="111">
        <f t="shared" ref="R166:V166" si="72">IF(R145=0,"",R145/R124)</f>
        <v>0.68442787005262007</v>
      </c>
      <c r="S166" s="111">
        <f t="shared" si="72"/>
        <v>0.70101252175371975</v>
      </c>
      <c r="T166" s="111">
        <f t="shared" si="72"/>
        <v>0.70756260115470837</v>
      </c>
      <c r="U166" s="111">
        <f t="shared" si="72"/>
        <v>0.71292590915393883</v>
      </c>
      <c r="V166" s="111">
        <f t="shared" si="72"/>
        <v>0.71652716867568378</v>
      </c>
      <c r="W166" s="111">
        <f t="shared" ref="W166" si="73">IF(W145=0,"",W145/W124)</f>
        <v>0.7222023648276632</v>
      </c>
      <c r="DA166" s="63" t="s">
        <v>1921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0.60063162140677706</v>
      </c>
      <c r="C168" s="124">
        <f t="shared" si="77"/>
        <v>0.61059731803789541</v>
      </c>
      <c r="D168" s="124">
        <f t="shared" si="77"/>
        <v>0.61249991160716644</v>
      </c>
      <c r="E168" s="124">
        <f t="shared" si="77"/>
        <v>0.61553350146786256</v>
      </c>
      <c r="F168" s="124">
        <f t="shared" si="77"/>
        <v>0.62080795227140639</v>
      </c>
      <c r="G168" s="124">
        <f t="shared" si="77"/>
        <v>0.6262831726163649</v>
      </c>
      <c r="H168" s="124">
        <f t="shared" si="77"/>
        <v>0.63831909747753202</v>
      </c>
      <c r="I168" s="124">
        <f t="shared" si="77"/>
        <v>0.63853746343887852</v>
      </c>
      <c r="J168" s="124">
        <f t="shared" si="77"/>
        <v>0.63903192056715807</v>
      </c>
      <c r="K168" s="124">
        <f t="shared" si="77"/>
        <v>0.63723541522772842</v>
      </c>
      <c r="L168" s="124">
        <f t="shared" si="77"/>
        <v>0.63683242204025869</v>
      </c>
      <c r="M168" s="124">
        <f t="shared" si="77"/>
        <v>0.63023006084976929</v>
      </c>
      <c r="N168" s="124">
        <f t="shared" si="77"/>
        <v>0.62864856588433948</v>
      </c>
      <c r="O168" s="124">
        <f t="shared" si="77"/>
        <v>0.62405162232338529</v>
      </c>
      <c r="P168" s="124">
        <f t="shared" si="77"/>
        <v>0.63111063998129924</v>
      </c>
      <c r="Q168" s="124">
        <f t="shared" si="77"/>
        <v>0.6394913289227383</v>
      </c>
      <c r="R168" s="124">
        <f t="shared" ref="R168:V168" si="78">IF(R147=0,"",R147/R126)</f>
        <v>0.65701875461959558</v>
      </c>
      <c r="S168" s="124">
        <f t="shared" si="78"/>
        <v>0.67388898048721835</v>
      </c>
      <c r="T168" s="124">
        <f t="shared" si="78"/>
        <v>0.68933851306428751</v>
      </c>
      <c r="U168" s="124">
        <f t="shared" si="78"/>
        <v>0.69286978052027792</v>
      </c>
      <c r="V168" s="124">
        <f t="shared" si="78"/>
        <v>0.70116716151556902</v>
      </c>
      <c r="W168" s="124">
        <f t="shared" ref="W168" si="79">IF(W147=0,"",W147/W126)</f>
        <v>0.71065310383389946</v>
      </c>
      <c r="DA168" s="130" t="s">
        <v>1923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0.57093367644286785</v>
      </c>
      <c r="C169" s="111">
        <f t="shared" si="80"/>
        <v>0.57168550450108713</v>
      </c>
      <c r="D169" s="111">
        <f t="shared" si="80"/>
        <v>0.57266023433370206</v>
      </c>
      <c r="E169" s="111">
        <f t="shared" si="80"/>
        <v>0.57375103843749597</v>
      </c>
      <c r="F169" s="111">
        <f t="shared" si="80"/>
        <v>0.57500741355010354</v>
      </c>
      <c r="G169" s="111">
        <f t="shared" si="80"/>
        <v>0.57632709803061988</v>
      </c>
      <c r="H169" s="111">
        <f t="shared" si="80"/>
        <v>0.57781387294649711</v>
      </c>
      <c r="I169" s="111">
        <f t="shared" si="80"/>
        <v>0.57860653458553812</v>
      </c>
      <c r="J169" s="111">
        <f t="shared" si="80"/>
        <v>0.57893293085381692</v>
      </c>
      <c r="K169" s="111">
        <f t="shared" si="80"/>
        <v>0.57939290552772782</v>
      </c>
      <c r="L169" s="111">
        <f t="shared" si="80"/>
        <v>0.57984718413894987</v>
      </c>
      <c r="M169" s="111">
        <f t="shared" si="80"/>
        <v>0.58028579669866176</v>
      </c>
      <c r="N169" s="111">
        <f t="shared" si="80"/>
        <v>0.58062319645044713</v>
      </c>
      <c r="O169" s="111">
        <f t="shared" si="80"/>
        <v>0.5808797753206546</v>
      </c>
      <c r="P169" s="111">
        <f t="shared" si="80"/>
        <v>0.58098142095480509</v>
      </c>
      <c r="Q169" s="111">
        <f t="shared" si="80"/>
        <v>0.58108377812176704</v>
      </c>
      <c r="R169" s="111">
        <f t="shared" ref="R169:V169" si="81">IF(R148=0,"",R148/R127)</f>
        <v>0.58131871441546668</v>
      </c>
      <c r="S169" s="111">
        <f t="shared" si="81"/>
        <v>0.58197909755957178</v>
      </c>
      <c r="T169" s="111">
        <f t="shared" si="81"/>
        <v>0.58281675305083913</v>
      </c>
      <c r="U169" s="111">
        <f t="shared" si="81"/>
        <v>0.58413402598449404</v>
      </c>
      <c r="V169" s="111">
        <f t="shared" si="81"/>
        <v>0.58536277430606076</v>
      </c>
      <c r="W169" s="111">
        <f t="shared" ref="W169" si="82">IF(W148=0,"",W148/W127)</f>
        <v>0.58627221108103811</v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0.56930652843800589</v>
      </c>
      <c r="C170" s="111">
        <f t="shared" si="83"/>
        <v>0.57065033215827721</v>
      </c>
      <c r="D170" s="111">
        <f t="shared" si="83"/>
        <v>0.57195633762351095</v>
      </c>
      <c r="E170" s="111">
        <f t="shared" si="83"/>
        <v>0.57321290375487255</v>
      </c>
      <c r="F170" s="111">
        <f t="shared" si="83"/>
        <v>0.57522949965731973</v>
      </c>
      <c r="G170" s="111">
        <f t="shared" si="83"/>
        <v>0.5768311582342277</v>
      </c>
      <c r="H170" s="111">
        <f t="shared" si="83"/>
        <v>0.5784852976797874</v>
      </c>
      <c r="I170" s="111">
        <f t="shared" si="83"/>
        <v>0.57933386731165204</v>
      </c>
      <c r="J170" s="111">
        <f t="shared" si="83"/>
        <v>0.57997324575390818</v>
      </c>
      <c r="K170" s="111">
        <f t="shared" si="83"/>
        <v>0.58086384556535375</v>
      </c>
      <c r="L170" s="111">
        <f t="shared" si="83"/>
        <v>0.58146011153824972</v>
      </c>
      <c r="M170" s="111">
        <f t="shared" si="83"/>
        <v>0.58216559754758124</v>
      </c>
      <c r="N170" s="111">
        <f t="shared" si="83"/>
        <v>0.58320905777344278</v>
      </c>
      <c r="O170" s="111">
        <f t="shared" si="83"/>
        <v>0.58402692818276469</v>
      </c>
      <c r="P170" s="111">
        <f t="shared" si="83"/>
        <v>0.58460813700093817</v>
      </c>
      <c r="Q170" s="111">
        <f t="shared" si="83"/>
        <v>0.58501405089920999</v>
      </c>
      <c r="R170" s="111">
        <f t="shared" ref="R170:V170" si="84">IF(R149=0,"",R149/R128)</f>
        <v>0.58633047908646219</v>
      </c>
      <c r="S170" s="111">
        <f t="shared" si="84"/>
        <v>0.58889331735513928</v>
      </c>
      <c r="T170" s="111">
        <f t="shared" si="84"/>
        <v>0.59021130850782322</v>
      </c>
      <c r="U170" s="111">
        <f t="shared" si="84"/>
        <v>0.59116559208329666</v>
      </c>
      <c r="V170" s="111">
        <f t="shared" si="84"/>
        <v>0.59183158942495073</v>
      </c>
      <c r="W170" s="111">
        <f t="shared" ref="W170" si="85">IF(W149=0,"",W149/W128)</f>
        <v>0.59405428567910423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0.72834460069410334</v>
      </c>
      <c r="C171" s="45">
        <f t="shared" si="86"/>
        <v>0.7326022090312313</v>
      </c>
      <c r="D171" s="45">
        <f t="shared" si="86"/>
        <v>0.73511469320286671</v>
      </c>
      <c r="E171" s="45">
        <f t="shared" si="86"/>
        <v>0.73744988741003881</v>
      </c>
      <c r="F171" s="45">
        <f t="shared" si="86"/>
        <v>0.74091325411337172</v>
      </c>
      <c r="G171" s="45">
        <f t="shared" si="86"/>
        <v>0.74372795430539906</v>
      </c>
      <c r="H171" s="45">
        <f t="shared" si="86"/>
        <v>0.74655991220872364</v>
      </c>
      <c r="I171" s="45">
        <f t="shared" si="86"/>
        <v>0.7479256666129831</v>
      </c>
      <c r="J171" s="45">
        <f t="shared" si="86"/>
        <v>0.74916814718255964</v>
      </c>
      <c r="K171" s="45">
        <f t="shared" si="86"/>
        <v>0.75071279737929542</v>
      </c>
      <c r="L171" s="45">
        <f t="shared" si="86"/>
        <v>0.75162377554333526</v>
      </c>
      <c r="M171" s="45">
        <f t="shared" si="86"/>
        <v>0.75283354148680737</v>
      </c>
      <c r="N171" s="45">
        <f t="shared" si="86"/>
        <v>0.75539716379466326</v>
      </c>
      <c r="O171" s="45">
        <f t="shared" si="86"/>
        <v>0.75871502639769961</v>
      </c>
      <c r="P171" s="45">
        <f t="shared" si="86"/>
        <v>0.76387976279629133</v>
      </c>
      <c r="Q171" s="45">
        <f t="shared" si="86"/>
        <v>0.77235801581762709</v>
      </c>
      <c r="R171" s="45">
        <f t="shared" ref="R171:V171" si="87">IF(R150=0,"",R150/R129)</f>
        <v>0.78348373906507363</v>
      </c>
      <c r="S171" s="45">
        <f t="shared" si="87"/>
        <v>0.79523400848449144</v>
      </c>
      <c r="T171" s="45">
        <f t="shared" si="87"/>
        <v>0.80102161559406193</v>
      </c>
      <c r="U171" s="45">
        <f t="shared" si="87"/>
        <v>0.80545180270604622</v>
      </c>
      <c r="V171" s="45">
        <f t="shared" si="87"/>
        <v>0.80890375879814169</v>
      </c>
      <c r="W171" s="45">
        <f t="shared" ref="W171" si="88">IF(W150=0,"",W150/W129)</f>
        <v>0.81531627105467974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757.8857573274322</v>
      </c>
      <c r="C173" s="117">
        <f t="shared" si="89"/>
        <v>812.5644211957142</v>
      </c>
      <c r="D173" s="117">
        <f t="shared" si="89"/>
        <v>877.3169044961295</v>
      </c>
      <c r="E173" s="117">
        <f t="shared" si="89"/>
        <v>797.89444263797702</v>
      </c>
      <c r="F173" s="117">
        <f t="shared" si="89"/>
        <v>1012.9788112035387</v>
      </c>
      <c r="G173" s="117">
        <f t="shared" si="89"/>
        <v>1057.53822627362</v>
      </c>
      <c r="H173" s="117">
        <f t="shared" si="89"/>
        <v>1072.2792675105034</v>
      </c>
      <c r="I173" s="117">
        <f t="shared" si="89"/>
        <v>964.1531819052725</v>
      </c>
      <c r="J173" s="117">
        <f t="shared" si="89"/>
        <v>1009.3927716602929</v>
      </c>
      <c r="K173" s="117">
        <f t="shared" si="89"/>
        <v>1055.323320618159</v>
      </c>
      <c r="L173" s="117">
        <f t="shared" si="89"/>
        <v>971.14453730363471</v>
      </c>
      <c r="M173" s="117">
        <f t="shared" si="89"/>
        <v>875.47555092424977</v>
      </c>
      <c r="N173" s="117">
        <f t="shared" si="89"/>
        <v>797.009537662159</v>
      </c>
      <c r="O173" s="117">
        <f t="shared" si="89"/>
        <v>599.91748399800792</v>
      </c>
      <c r="P173" s="117">
        <f t="shared" si="89"/>
        <v>564.08834999569842</v>
      </c>
      <c r="Q173" s="117">
        <f t="shared" si="89"/>
        <v>524.4377571673607</v>
      </c>
      <c r="R173" s="117">
        <f t="shared" ref="R173:V173" si="90">R174+R177+R179+R189</f>
        <v>504.00546588968911</v>
      </c>
      <c r="S173" s="117">
        <f t="shared" si="90"/>
        <v>899.42357924797864</v>
      </c>
      <c r="T173" s="117">
        <f t="shared" si="90"/>
        <v>998.0459888138397</v>
      </c>
      <c r="U173" s="117">
        <f t="shared" si="90"/>
        <v>649.17946035210275</v>
      </c>
      <c r="V173" s="117">
        <f t="shared" si="90"/>
        <v>607.13261336834546</v>
      </c>
      <c r="W173" s="117">
        <f t="shared" ref="W173" si="91">W174+W177+W179+W189</f>
        <v>541.69095475466133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577.28485744502257</v>
      </c>
      <c r="C174" s="122">
        <f t="shared" si="92"/>
        <v>629.53864572331986</v>
      </c>
      <c r="D174" s="122">
        <f t="shared" si="92"/>
        <v>697.22908795968476</v>
      </c>
      <c r="E174" s="122">
        <f t="shared" si="92"/>
        <v>624.67165474680235</v>
      </c>
      <c r="F174" s="122">
        <f t="shared" si="92"/>
        <v>832.45969899378542</v>
      </c>
      <c r="G174" s="122">
        <f t="shared" si="92"/>
        <v>874.93557115310807</v>
      </c>
      <c r="H174" s="122">
        <f t="shared" si="92"/>
        <v>896.852703412511</v>
      </c>
      <c r="I174" s="122">
        <f t="shared" si="92"/>
        <v>795.30079278015148</v>
      </c>
      <c r="J174" s="122">
        <f t="shared" si="92"/>
        <v>840.86636565305037</v>
      </c>
      <c r="K174" s="122">
        <f t="shared" si="92"/>
        <v>895.2621747413649</v>
      </c>
      <c r="L174" s="122">
        <f t="shared" si="92"/>
        <v>816.72437309832708</v>
      </c>
      <c r="M174" s="122">
        <f t="shared" si="92"/>
        <v>732.31989839270079</v>
      </c>
      <c r="N174" s="122">
        <f t="shared" si="92"/>
        <v>671.15650076294821</v>
      </c>
      <c r="O174" s="122">
        <f t="shared" si="92"/>
        <v>487.24864194042908</v>
      </c>
      <c r="P174" s="122">
        <f t="shared" si="92"/>
        <v>454.21439357333736</v>
      </c>
      <c r="Q174" s="122">
        <f t="shared" si="92"/>
        <v>417.31017868267099</v>
      </c>
      <c r="R174" s="122">
        <f t="shared" ref="R174:V174" si="93">SUM(R175:R176)</f>
        <v>396.74688510148002</v>
      </c>
      <c r="S174" s="122">
        <f t="shared" si="93"/>
        <v>777.81691429289299</v>
      </c>
      <c r="T174" s="122">
        <f t="shared" si="93"/>
        <v>884.03072804638441</v>
      </c>
      <c r="U174" s="122">
        <f t="shared" si="93"/>
        <v>545.07404344250051</v>
      </c>
      <c r="V174" s="122">
        <f t="shared" si="93"/>
        <v>525.90934381572492</v>
      </c>
      <c r="W174" s="122">
        <f t="shared" ref="W174" si="94">SUM(W175:W176)</f>
        <v>465.60501029397903</v>
      </c>
      <c r="DA174" s="130" t="s">
        <v>2076</v>
      </c>
    </row>
    <row r="175" spans="1:105" ht="12" customHeight="1" x14ac:dyDescent="0.25">
      <c r="A175" s="97" t="s">
        <v>51</v>
      </c>
      <c r="B175" s="98">
        <v>577.28485744502257</v>
      </c>
      <c r="C175" s="98">
        <v>629.53864572331986</v>
      </c>
      <c r="D175" s="98">
        <v>697.22908795968476</v>
      </c>
      <c r="E175" s="98">
        <v>624.67165474680235</v>
      </c>
      <c r="F175" s="98">
        <v>832.45969899378542</v>
      </c>
      <c r="G175" s="98">
        <v>874.93557115310807</v>
      </c>
      <c r="H175" s="98">
        <v>896.852703412511</v>
      </c>
      <c r="I175" s="98">
        <v>795.30079278015148</v>
      </c>
      <c r="J175" s="98">
        <v>840.86636565305037</v>
      </c>
      <c r="K175" s="98">
        <v>895.2621747413649</v>
      </c>
      <c r="L175" s="98">
        <v>816.72437309832708</v>
      </c>
      <c r="M175" s="98">
        <v>732.31989839270079</v>
      </c>
      <c r="N175" s="98">
        <v>671.15650076294821</v>
      </c>
      <c r="O175" s="98">
        <v>487.24864194042908</v>
      </c>
      <c r="P175" s="98">
        <v>454.21439357333736</v>
      </c>
      <c r="Q175" s="98">
        <v>417.31017868267099</v>
      </c>
      <c r="R175" s="98">
        <v>396.74688510148002</v>
      </c>
      <c r="S175" s="98">
        <v>777.81691429289299</v>
      </c>
      <c r="T175" s="98">
        <v>884.03072804638441</v>
      </c>
      <c r="U175" s="98">
        <v>545.07404344250051</v>
      </c>
      <c r="V175" s="98">
        <v>525.90934381572492</v>
      </c>
      <c r="W175" s="98">
        <v>465.60501029397903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115.51625972205316</v>
      </c>
      <c r="C179" s="122">
        <v>117.03592885193999</v>
      </c>
      <c r="D179" s="122">
        <v>113.1041742400547</v>
      </c>
      <c r="E179" s="122">
        <v>107.26053794451092</v>
      </c>
      <c r="F179" s="122">
        <v>111.79776895103912</v>
      </c>
      <c r="G179" s="122">
        <v>112.86671473775664</v>
      </c>
      <c r="H179" s="122">
        <v>105.57131289735501</v>
      </c>
      <c r="I179" s="122">
        <v>98.904629654711172</v>
      </c>
      <c r="J179" s="122">
        <v>97.596077608809125</v>
      </c>
      <c r="K179" s="122">
        <v>89.590070102877917</v>
      </c>
      <c r="L179" s="122">
        <v>86.183857621895157</v>
      </c>
      <c r="M179" s="122">
        <v>75.211286163787975</v>
      </c>
      <c r="N179" s="122">
        <v>66.038771869564357</v>
      </c>
      <c r="O179" s="122">
        <v>61.176344861628472</v>
      </c>
      <c r="P179" s="122">
        <v>59.635912887771774</v>
      </c>
      <c r="Q179" s="122">
        <v>57.929878121462387</v>
      </c>
      <c r="R179" s="122">
        <v>61.107903377429032</v>
      </c>
      <c r="S179" s="122">
        <v>70.623266706042045</v>
      </c>
      <c r="T179" s="122">
        <v>66.729106881467999</v>
      </c>
      <c r="U179" s="122">
        <v>60.776705954634402</v>
      </c>
      <c r="V179" s="122">
        <v>48.830550401363745</v>
      </c>
      <c r="W179" s="122">
        <v>47.41098043168563</v>
      </c>
      <c r="DA179" s="130" t="s">
        <v>2081</v>
      </c>
    </row>
    <row r="180" spans="1:105" ht="12" customHeight="1" x14ac:dyDescent="0.25">
      <c r="A180" s="97" t="s">
        <v>143</v>
      </c>
      <c r="B180" s="98">
        <v>51.501636608164503</v>
      </c>
      <c r="C180" s="98">
        <v>54.794191642881607</v>
      </c>
      <c r="D180" s="98">
        <v>51.882206076221152</v>
      </c>
      <c r="E180" s="98">
        <v>49.903243653072238</v>
      </c>
      <c r="F180" s="98">
        <v>51.012548179870606</v>
      </c>
      <c r="G180" s="98">
        <v>51.881418004680974</v>
      </c>
      <c r="H180" s="98">
        <v>48.542765366851519</v>
      </c>
      <c r="I180" s="98">
        <v>44.251475598850853</v>
      </c>
      <c r="J180" s="98">
        <v>44.239871428476086</v>
      </c>
      <c r="K180" s="98">
        <v>39.966341627483644</v>
      </c>
      <c r="L180" s="98">
        <v>39.659773153284135</v>
      </c>
      <c r="M180" s="98">
        <v>32.288330408616936</v>
      </c>
      <c r="N180" s="98">
        <v>28.672769057187764</v>
      </c>
      <c r="O180" s="98">
        <v>26.009593593530212</v>
      </c>
      <c r="P180" s="98">
        <v>25.305481341428219</v>
      </c>
      <c r="Q180" s="98">
        <v>23.22903824568689</v>
      </c>
      <c r="R180" s="98">
        <v>20.651721709817529</v>
      </c>
      <c r="S180" s="98">
        <v>21.589013129006727</v>
      </c>
      <c r="T180" s="98">
        <v>18.028667851745428</v>
      </c>
      <c r="U180" s="98">
        <v>17.682059184571454</v>
      </c>
      <c r="V180" s="98">
        <v>12.719197514208465</v>
      </c>
      <c r="W180" s="98">
        <v>10.524728097281608</v>
      </c>
      <c r="DA180" s="63" t="s">
        <v>2082</v>
      </c>
    </row>
    <row r="181" spans="1:105" ht="12" customHeight="1" x14ac:dyDescent="0.25">
      <c r="A181" s="97" t="s">
        <v>124</v>
      </c>
      <c r="B181" s="98">
        <v>64.000642695170441</v>
      </c>
      <c r="C181" s="98">
        <v>62.219052180472652</v>
      </c>
      <c r="D181" s="98">
        <v>61.213285568996298</v>
      </c>
      <c r="E181" s="98">
        <v>57.351358241197055</v>
      </c>
      <c r="F181" s="98">
        <v>60.776100290032346</v>
      </c>
      <c r="G181" s="98">
        <v>60.975929014129491</v>
      </c>
      <c r="H181" s="98">
        <v>57.017149303595595</v>
      </c>
      <c r="I181" s="98">
        <v>54.641360718392484</v>
      </c>
      <c r="J181" s="98">
        <v>53.340799748982789</v>
      </c>
      <c r="K181" s="98">
        <v>49.605419117689721</v>
      </c>
      <c r="L181" s="98">
        <v>46.5055125533856</v>
      </c>
      <c r="M181" s="98">
        <v>42.899289753749521</v>
      </c>
      <c r="N181" s="98">
        <v>37.349507030326542</v>
      </c>
      <c r="O181" s="98">
        <v>35.154114324687832</v>
      </c>
      <c r="P181" s="98">
        <v>34.307797195473029</v>
      </c>
      <c r="Q181" s="98">
        <v>34.691182520697346</v>
      </c>
      <c r="R181" s="98">
        <v>40.439787720571694</v>
      </c>
      <c r="S181" s="98">
        <v>49.002598829661288</v>
      </c>
      <c r="T181" s="98">
        <v>48.665213027889678</v>
      </c>
      <c r="U181" s="98">
        <v>43.056551862338956</v>
      </c>
      <c r="V181" s="98">
        <v>36.084379768007416</v>
      </c>
      <c r="W181" s="98">
        <v>36.862674050021326</v>
      </c>
      <c r="DA181" s="63" t="s">
        <v>2083</v>
      </c>
    </row>
    <row r="182" spans="1:105" ht="12" customHeight="1" x14ac:dyDescent="0.25">
      <c r="A182" s="97" t="s">
        <v>123</v>
      </c>
      <c r="B182" s="98">
        <v>1.398041871822462E-2</v>
      </c>
      <c r="C182" s="98">
        <v>2.268502858573021E-2</v>
      </c>
      <c r="D182" s="98">
        <v>8.6825948372483957E-3</v>
      </c>
      <c r="E182" s="98">
        <v>5.9360502416227175E-3</v>
      </c>
      <c r="F182" s="98">
        <v>9.1204811361607942E-3</v>
      </c>
      <c r="G182" s="98">
        <v>9.3677189461808513E-3</v>
      </c>
      <c r="H182" s="98">
        <v>1.1398226907905963E-2</v>
      </c>
      <c r="I182" s="98">
        <v>1.1793337467841995E-2</v>
      </c>
      <c r="J182" s="98">
        <v>1.5406431350263448E-2</v>
      </c>
      <c r="K182" s="98">
        <v>1.8309357704555971E-2</v>
      </c>
      <c r="L182" s="98">
        <v>1.8571915225428486E-2</v>
      </c>
      <c r="M182" s="98">
        <v>2.3666001421513549E-2</v>
      </c>
      <c r="N182" s="98">
        <v>1.6495782050043355E-2</v>
      </c>
      <c r="O182" s="98">
        <v>1.2636943410429079E-2</v>
      </c>
      <c r="P182" s="98">
        <v>2.2634350870527051E-2</v>
      </c>
      <c r="Q182" s="98">
        <v>9.657355078154465E-3</v>
      </c>
      <c r="R182" s="98">
        <v>1.6393947039812392E-2</v>
      </c>
      <c r="S182" s="98">
        <v>3.1654747374037097E-2</v>
      </c>
      <c r="T182" s="98">
        <v>3.5226001832900589E-2</v>
      </c>
      <c r="U182" s="98">
        <v>3.8094907723995541E-2</v>
      </c>
      <c r="V182" s="98">
        <v>2.6973119147864131E-2</v>
      </c>
      <c r="W182" s="98">
        <v>2.3578284382695915E-2</v>
      </c>
      <c r="DA182" s="63" t="s">
        <v>2084</v>
      </c>
    </row>
    <row r="183" spans="1:105" ht="12" customHeight="1" x14ac:dyDescent="0.25">
      <c r="A183" s="100" t="s">
        <v>50</v>
      </c>
      <c r="B183" s="101">
        <v>1.398041871822462E-2</v>
      </c>
      <c r="C183" s="101">
        <v>2.268502858573021E-2</v>
      </c>
      <c r="D183" s="101">
        <v>8.6825948372483957E-3</v>
      </c>
      <c r="E183" s="101">
        <v>5.9360502416227175E-3</v>
      </c>
      <c r="F183" s="101">
        <v>9.1204811361607942E-3</v>
      </c>
      <c r="G183" s="101">
        <v>9.3677189461808513E-3</v>
      </c>
      <c r="H183" s="101">
        <v>1.1398226907905963E-2</v>
      </c>
      <c r="I183" s="101">
        <v>1.1793337467841995E-2</v>
      </c>
      <c r="J183" s="101">
        <v>1.5406431350263448E-2</v>
      </c>
      <c r="K183" s="101">
        <v>1.8309357704555971E-2</v>
      </c>
      <c r="L183" s="101">
        <v>1.8571915225428486E-2</v>
      </c>
      <c r="M183" s="101">
        <v>2.3666001421513549E-2</v>
      </c>
      <c r="N183" s="101">
        <v>1.6495782050043355E-2</v>
      </c>
      <c r="O183" s="101">
        <v>1.2636943410429079E-2</v>
      </c>
      <c r="P183" s="101">
        <v>2.2634350870527051E-2</v>
      </c>
      <c r="Q183" s="101">
        <v>9.657355078154465E-3</v>
      </c>
      <c r="R183" s="101">
        <v>1.6393947039812392E-2</v>
      </c>
      <c r="S183" s="101">
        <v>3.1654747374037097E-2</v>
      </c>
      <c r="T183" s="101">
        <v>3.5226001832900589E-2</v>
      </c>
      <c r="U183" s="101">
        <v>3.8094907723995541E-2</v>
      </c>
      <c r="V183" s="101">
        <v>2.6973119147864131E-2</v>
      </c>
      <c r="W183" s="101">
        <v>2.3578284382695915E-2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65.084640160356486</v>
      </c>
      <c r="C189" s="122">
        <v>65.989846620454387</v>
      </c>
      <c r="D189" s="122">
        <v>66.983642296389988</v>
      </c>
      <c r="E189" s="122">
        <v>65.962249946663746</v>
      </c>
      <c r="F189" s="122">
        <v>68.721343258714228</v>
      </c>
      <c r="G189" s="122">
        <v>69.735940382755217</v>
      </c>
      <c r="H189" s="122">
        <v>69.855251200637284</v>
      </c>
      <c r="I189" s="122">
        <v>69.947759470409906</v>
      </c>
      <c r="J189" s="122">
        <v>70.930328398433375</v>
      </c>
      <c r="K189" s="122">
        <v>70.47107577391624</v>
      </c>
      <c r="L189" s="122">
        <v>68.236306583412457</v>
      </c>
      <c r="M189" s="122">
        <v>67.944366367760978</v>
      </c>
      <c r="N189" s="122">
        <v>59.814265029646442</v>
      </c>
      <c r="O189" s="122">
        <v>51.492497195950321</v>
      </c>
      <c r="P189" s="122">
        <v>50.238043534589288</v>
      </c>
      <c r="Q189" s="122">
        <v>49.197700363227298</v>
      </c>
      <c r="R189" s="122">
        <v>46.150677410780084</v>
      </c>
      <c r="S189" s="122">
        <v>50.983398249043645</v>
      </c>
      <c r="T189" s="122">
        <v>47.286153885987304</v>
      </c>
      <c r="U189" s="122">
        <v>43.32871095496786</v>
      </c>
      <c r="V189" s="122">
        <v>32.392719151256735</v>
      </c>
      <c r="W189" s="122">
        <v>28.674964028996719</v>
      </c>
      <c r="DA189" s="130" t="s">
        <v>2091</v>
      </c>
    </row>
    <row r="190" spans="1:105" ht="12" customHeight="1" x14ac:dyDescent="0.25">
      <c r="A190" s="97" t="s">
        <v>51</v>
      </c>
      <c r="B190" s="98">
        <v>58.259487019372123</v>
      </c>
      <c r="C190" s="98">
        <v>58.605784378508254</v>
      </c>
      <c r="D190" s="98">
        <v>59.146295934273674</v>
      </c>
      <c r="E190" s="98">
        <v>58.003401970289964</v>
      </c>
      <c r="F190" s="98">
        <v>59.379666377482565</v>
      </c>
      <c r="G190" s="98">
        <v>59.592733974228047</v>
      </c>
      <c r="H190" s="98">
        <v>59.130103057416271</v>
      </c>
      <c r="I190" s="98">
        <v>59.151355818572689</v>
      </c>
      <c r="J190" s="98">
        <v>60.03718788694804</v>
      </c>
      <c r="K190" s="98">
        <v>60.269684217744917</v>
      </c>
      <c r="L190" s="98">
        <v>59.458578132829857</v>
      </c>
      <c r="M190" s="98">
        <v>60.854827698767551</v>
      </c>
      <c r="N190" s="98">
        <v>54.040600181399995</v>
      </c>
      <c r="O190" s="98">
        <v>46.686628732775993</v>
      </c>
      <c r="P190" s="98">
        <v>45.422958722696812</v>
      </c>
      <c r="Q190" s="98">
        <v>43.780494296483575</v>
      </c>
      <c r="R190" s="98">
        <v>38.923040968141557</v>
      </c>
      <c r="S190" s="98">
        <v>40.689528094876664</v>
      </c>
      <c r="T190" s="98">
        <v>35.767532883791112</v>
      </c>
      <c r="U190" s="98">
        <v>33.325916170019511</v>
      </c>
      <c r="V190" s="98">
        <v>23.972348506907402</v>
      </c>
      <c r="W190" s="98">
        <v>19.836247713942765</v>
      </c>
      <c r="DA190" s="63" t="s">
        <v>2092</v>
      </c>
    </row>
    <row r="191" spans="1:105" ht="12" customHeight="1" x14ac:dyDescent="0.25">
      <c r="A191" s="97" t="s">
        <v>50</v>
      </c>
      <c r="B191" s="98">
        <v>6.8251531409843667</v>
      </c>
      <c r="C191" s="98">
        <v>7.3840622419461379</v>
      </c>
      <c r="D191" s="98">
        <v>7.8373463621163078</v>
      </c>
      <c r="E191" s="98">
        <v>7.9588479763737823</v>
      </c>
      <c r="F191" s="98">
        <v>9.3416768812316562</v>
      </c>
      <c r="G191" s="98">
        <v>10.143206408527178</v>
      </c>
      <c r="H191" s="98">
        <v>10.725148143221011</v>
      </c>
      <c r="I191" s="98">
        <v>10.796403651837222</v>
      </c>
      <c r="J191" s="98">
        <v>10.893140511485337</v>
      </c>
      <c r="K191" s="98">
        <v>10.201391556171322</v>
      </c>
      <c r="L191" s="98">
        <v>8.7777284505826021</v>
      </c>
      <c r="M191" s="98">
        <v>7.0895386689934261</v>
      </c>
      <c r="N191" s="98">
        <v>5.7736648482464448</v>
      </c>
      <c r="O191" s="98">
        <v>4.8058684631743303</v>
      </c>
      <c r="P191" s="98">
        <v>4.8150848118924738</v>
      </c>
      <c r="Q191" s="98">
        <v>5.4172060667437236</v>
      </c>
      <c r="R191" s="98">
        <v>7.2276364426385262</v>
      </c>
      <c r="S191" s="98">
        <v>10.293870154166978</v>
      </c>
      <c r="T191" s="98">
        <v>11.518621002196191</v>
      </c>
      <c r="U191" s="98">
        <v>10.00279478494835</v>
      </c>
      <c r="V191" s="98">
        <v>8.4203706443493314</v>
      </c>
      <c r="W191" s="98">
        <v>8.8387163150539561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6353.0993687969831</v>
      </c>
      <c r="C194" s="117">
        <f t="shared" si="96"/>
        <v>6698.5398521402121</v>
      </c>
      <c r="D194" s="117">
        <f t="shared" si="96"/>
        <v>7112.9690755270076</v>
      </c>
      <c r="E194" s="117">
        <f t="shared" si="96"/>
        <v>6599.8998230891057</v>
      </c>
      <c r="F194" s="117">
        <f t="shared" si="96"/>
        <v>7727.1541481407658</v>
      </c>
      <c r="G194" s="117">
        <f t="shared" si="96"/>
        <v>7948.4329725139924</v>
      </c>
      <c r="H194" s="117">
        <f t="shared" si="96"/>
        <v>8045.2170077703395</v>
      </c>
      <c r="I194" s="117">
        <f t="shared" si="96"/>
        <v>7410.7784483343139</v>
      </c>
      <c r="J194" s="117">
        <f t="shared" si="96"/>
        <v>7663.3567451862536</v>
      </c>
      <c r="K194" s="117">
        <f t="shared" si="96"/>
        <v>8063.9505819721144</v>
      </c>
      <c r="L194" s="117">
        <f t="shared" si="96"/>
        <v>7982.3029742657509</v>
      </c>
      <c r="M194" s="117">
        <f t="shared" si="96"/>
        <v>7635.4642146167171</v>
      </c>
      <c r="N194" s="117">
        <f t="shared" si="96"/>
        <v>7672.0323682505177</v>
      </c>
      <c r="O194" s="117">
        <f t="shared" si="96"/>
        <v>6446.9685150760015</v>
      </c>
      <c r="P194" s="117">
        <f t="shared" si="96"/>
        <v>6406.0482231742162</v>
      </c>
      <c r="Q194" s="117">
        <f t="shared" si="96"/>
        <v>5894.8773052744236</v>
      </c>
      <c r="R194" s="117">
        <f t="shared" ref="R194:V194" si="97">R195+R198+R200+R210</f>
        <v>5368.0501750884932</v>
      </c>
      <c r="S194" s="117">
        <f t="shared" si="97"/>
        <v>7487.8446752550444</v>
      </c>
      <c r="T194" s="117">
        <f t="shared" si="97"/>
        <v>8079.6147734996903</v>
      </c>
      <c r="U194" s="117">
        <f t="shared" si="97"/>
        <v>5984.0170576426372</v>
      </c>
      <c r="V194" s="117">
        <f t="shared" si="97"/>
        <v>6530.9632218726865</v>
      </c>
      <c r="W194" s="117">
        <f t="shared" ref="W194" si="98">W195+W198+W200+W210</f>
        <v>6309.5303020786596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4437.6843194051289</v>
      </c>
      <c r="C195" s="122">
        <f t="shared" si="99"/>
        <v>4704.3924466784929</v>
      </c>
      <c r="D195" s="122">
        <f t="shared" si="99"/>
        <v>5151.9672836248574</v>
      </c>
      <c r="E195" s="122">
        <f t="shared" si="99"/>
        <v>4665.4425672944026</v>
      </c>
      <c r="F195" s="122">
        <f t="shared" si="99"/>
        <v>5790.6044032513573</v>
      </c>
      <c r="G195" s="122">
        <f t="shared" si="99"/>
        <v>5931.6041067005917</v>
      </c>
      <c r="H195" s="122">
        <f t="shared" si="99"/>
        <v>5974.16631959395</v>
      </c>
      <c r="I195" s="122">
        <f t="shared" si="99"/>
        <v>5371.2413452291812</v>
      </c>
      <c r="J195" s="122">
        <f t="shared" si="99"/>
        <v>5612.1137368655927</v>
      </c>
      <c r="K195" s="122">
        <f t="shared" si="99"/>
        <v>6044.5641440413492</v>
      </c>
      <c r="L195" s="122">
        <f t="shared" si="99"/>
        <v>5892.3182655925912</v>
      </c>
      <c r="M195" s="122">
        <f t="shared" si="99"/>
        <v>5566.1416604724609</v>
      </c>
      <c r="N195" s="122">
        <f t="shared" si="99"/>
        <v>5666.9711929538607</v>
      </c>
      <c r="O195" s="122">
        <f t="shared" si="99"/>
        <v>4519.4317008947055</v>
      </c>
      <c r="P195" s="122">
        <f t="shared" si="99"/>
        <v>4416.5088788750791</v>
      </c>
      <c r="Q195" s="122">
        <f t="shared" si="99"/>
        <v>3948.7989039074009</v>
      </c>
      <c r="R195" s="122">
        <f t="shared" ref="R195:V195" si="100">SUM(R196:R197)</f>
        <v>3437.3558759782131</v>
      </c>
      <c r="S195" s="122">
        <f t="shared" si="100"/>
        <v>5504.4236391528893</v>
      </c>
      <c r="T195" s="122">
        <f t="shared" si="100"/>
        <v>6083.2694727560092</v>
      </c>
      <c r="U195" s="122">
        <f t="shared" si="100"/>
        <v>4008.7020752556182</v>
      </c>
      <c r="V195" s="122">
        <f t="shared" si="100"/>
        <v>4592.1699132204276</v>
      </c>
      <c r="W195" s="122">
        <f t="shared" ref="W195" si="101">SUM(W196:W197)</f>
        <v>4304.0095621497912</v>
      </c>
      <c r="DA195" s="130" t="s">
        <v>2244</v>
      </c>
    </row>
    <row r="196" spans="1:105" ht="12" customHeight="1" x14ac:dyDescent="0.25">
      <c r="A196" s="97" t="s">
        <v>51</v>
      </c>
      <c r="B196" s="98">
        <v>4415.5691594399359</v>
      </c>
      <c r="C196" s="98">
        <v>4680.790139419837</v>
      </c>
      <c r="D196" s="98">
        <v>5126.835396211035</v>
      </c>
      <c r="E196" s="98">
        <v>4644.0435171791632</v>
      </c>
      <c r="F196" s="98">
        <v>5763.8436691964271</v>
      </c>
      <c r="G196" s="98">
        <v>5904.9106185904411</v>
      </c>
      <c r="H196" s="98">
        <v>5948.1668470035129</v>
      </c>
      <c r="I196" s="98">
        <v>5347.900455946321</v>
      </c>
      <c r="J196" s="98">
        <v>5588.1029393053032</v>
      </c>
      <c r="K196" s="98">
        <v>6019.4406318034135</v>
      </c>
      <c r="L196" s="98">
        <v>5867.9071796582211</v>
      </c>
      <c r="M196" s="98">
        <v>5542.6086060517309</v>
      </c>
      <c r="N196" s="98">
        <v>5643.0739853990663</v>
      </c>
      <c r="O196" s="98">
        <v>4499.9144548296081</v>
      </c>
      <c r="P196" s="98">
        <v>4397.1608381913456</v>
      </c>
      <c r="Q196" s="98">
        <v>3931.9804343941905</v>
      </c>
      <c r="R196" s="98">
        <v>3422.3952658937292</v>
      </c>
      <c r="S196" s="98">
        <v>5480.1613558434619</v>
      </c>
      <c r="T196" s="98">
        <v>6055.856449788339</v>
      </c>
      <c r="U196" s="98">
        <v>3990.6400200482099</v>
      </c>
      <c r="V196" s="98">
        <v>4571.2614307660297</v>
      </c>
      <c r="W196" s="98">
        <v>4284.2129580551546</v>
      </c>
      <c r="DA196" s="63" t="s">
        <v>2245</v>
      </c>
    </row>
    <row r="197" spans="1:105" ht="12" customHeight="1" x14ac:dyDescent="0.25">
      <c r="A197" s="97" t="s">
        <v>53</v>
      </c>
      <c r="B197" s="98">
        <v>22.115159965193204</v>
      </c>
      <c r="C197" s="98">
        <v>23.602307258655813</v>
      </c>
      <c r="D197" s="98">
        <v>25.131887413822547</v>
      </c>
      <c r="E197" s="98">
        <v>21.399050115239106</v>
      </c>
      <c r="F197" s="98">
        <v>26.760734054930197</v>
      </c>
      <c r="G197" s="98">
        <v>26.69348811015071</v>
      </c>
      <c r="H197" s="98">
        <v>25.999472590436731</v>
      </c>
      <c r="I197" s="98">
        <v>23.34088928286052</v>
      </c>
      <c r="J197" s="98">
        <v>24.010797560289813</v>
      </c>
      <c r="K197" s="98">
        <v>25.123512237935941</v>
      </c>
      <c r="L197" s="98">
        <v>24.411085934370163</v>
      </c>
      <c r="M197" s="98">
        <v>23.53305442072994</v>
      </c>
      <c r="N197" s="98">
        <v>23.897207554794768</v>
      </c>
      <c r="O197" s="98">
        <v>19.517246065097542</v>
      </c>
      <c r="P197" s="98">
        <v>19.348040683733061</v>
      </c>
      <c r="Q197" s="98">
        <v>16.818469513210509</v>
      </c>
      <c r="R197" s="98">
        <v>14.960610084483747</v>
      </c>
      <c r="S197" s="98">
        <v>24.262283309426959</v>
      </c>
      <c r="T197" s="98">
        <v>27.413022967670212</v>
      </c>
      <c r="U197" s="98">
        <v>18.062055207408175</v>
      </c>
      <c r="V197" s="98">
        <v>20.908482454398214</v>
      </c>
      <c r="W197" s="98">
        <v>19.796604094636866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23.583022164159637</v>
      </c>
      <c r="C198" s="122">
        <f t="shared" si="102"/>
        <v>29.503243269529502</v>
      </c>
      <c r="D198" s="122">
        <f t="shared" si="102"/>
        <v>23.630178827440307</v>
      </c>
      <c r="E198" s="122">
        <f t="shared" si="102"/>
        <v>49.152803389907156</v>
      </c>
      <c r="F198" s="122">
        <f t="shared" si="102"/>
        <v>43.615960081009568</v>
      </c>
      <c r="G198" s="122">
        <f t="shared" si="102"/>
        <v>67.219200898844264</v>
      </c>
      <c r="H198" s="122">
        <f t="shared" si="102"/>
        <v>76.877244709869913</v>
      </c>
      <c r="I198" s="122">
        <f t="shared" si="102"/>
        <v>50.531943949242802</v>
      </c>
      <c r="J198" s="122">
        <f t="shared" si="102"/>
        <v>59.310744295797697</v>
      </c>
      <c r="K198" s="122">
        <f t="shared" si="102"/>
        <v>92.666541063782958</v>
      </c>
      <c r="L198" s="122">
        <f t="shared" si="102"/>
        <v>94.220594059253983</v>
      </c>
      <c r="M198" s="122">
        <f t="shared" si="102"/>
        <v>89.73801992764578</v>
      </c>
      <c r="N198" s="122">
        <f t="shared" si="102"/>
        <v>82.055922257672322</v>
      </c>
      <c r="O198" s="122">
        <f t="shared" si="102"/>
        <v>70.034806983244252</v>
      </c>
      <c r="P198" s="122">
        <f t="shared" si="102"/>
        <v>52.571606927171054</v>
      </c>
      <c r="Q198" s="122">
        <f t="shared" si="102"/>
        <v>69.998168183431318</v>
      </c>
      <c r="R198" s="122">
        <f t="shared" si="102"/>
        <v>65.131782158658382</v>
      </c>
      <c r="S198" s="122">
        <f t="shared" si="102"/>
        <v>71.708513595544233</v>
      </c>
      <c r="T198" s="122">
        <f t="shared" si="102"/>
        <v>71.288676686290813</v>
      </c>
      <c r="U198" s="122">
        <f t="shared" si="102"/>
        <v>80.32930713199903</v>
      </c>
      <c r="V198" s="122">
        <f t="shared" si="102"/>
        <v>90.984287757284335</v>
      </c>
      <c r="W198" s="122">
        <f t="shared" si="102"/>
        <v>93.534449815356311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23.583022164159637</v>
      </c>
      <c r="C199" s="98">
        <f>RES_hhdet_fech!C8</f>
        <v>29.503243269529502</v>
      </c>
      <c r="D199" s="98">
        <f>RES_hhdet_fech!D8</f>
        <v>23.630178827440307</v>
      </c>
      <c r="E199" s="98">
        <f>RES_hhdet_fech!E8</f>
        <v>49.152803389907156</v>
      </c>
      <c r="F199" s="98">
        <f>RES_hhdet_fech!F8</f>
        <v>43.615960081009568</v>
      </c>
      <c r="G199" s="98">
        <f>RES_hhdet_fech!G8</f>
        <v>67.219200898844264</v>
      </c>
      <c r="H199" s="98">
        <f>RES_hhdet_fech!H8</f>
        <v>76.877244709869913</v>
      </c>
      <c r="I199" s="98">
        <f>RES_hhdet_fech!I8</f>
        <v>50.531943949242802</v>
      </c>
      <c r="J199" s="98">
        <f>RES_hhdet_fech!J8</f>
        <v>59.310744295797697</v>
      </c>
      <c r="K199" s="98">
        <f>RES_hhdet_fech!K8</f>
        <v>92.666541063782958</v>
      </c>
      <c r="L199" s="98">
        <f>RES_hhdet_fech!L8</f>
        <v>94.220594059253983</v>
      </c>
      <c r="M199" s="98">
        <f>RES_hhdet_fech!M8</f>
        <v>89.73801992764578</v>
      </c>
      <c r="N199" s="98">
        <f>RES_hhdet_fech!N8</f>
        <v>82.055922257672322</v>
      </c>
      <c r="O199" s="98">
        <f>RES_hhdet_fech!O8</f>
        <v>70.034806983244252</v>
      </c>
      <c r="P199" s="98">
        <f>RES_hhdet_fech!P8</f>
        <v>52.571606927171054</v>
      </c>
      <c r="Q199" s="98">
        <f>RES_hhdet_fech!Q8</f>
        <v>69.998168183431318</v>
      </c>
      <c r="R199" s="98">
        <f>RES_hhdet_fech!R8</f>
        <v>65.131782158658382</v>
      </c>
      <c r="S199" s="98">
        <f>RES_hhdet_fech!S8</f>
        <v>71.708513595544233</v>
      </c>
      <c r="T199" s="98">
        <f>RES_hhdet_fech!T8</f>
        <v>71.288676686290813</v>
      </c>
      <c r="U199" s="98">
        <f>RES_hhdet_fech!U8</f>
        <v>80.32930713199903</v>
      </c>
      <c r="V199" s="98">
        <f>RES_hhdet_fech!V8</f>
        <v>90.984287757284335</v>
      </c>
      <c r="W199" s="98">
        <f>RES_hhdet_fech!W8</f>
        <v>93.534449815356311</v>
      </c>
      <c r="DA199" s="63" t="s">
        <v>2248</v>
      </c>
    </row>
    <row r="200" spans="1:105" ht="12" customHeight="1" x14ac:dyDescent="0.25">
      <c r="A200" s="121" t="s">
        <v>55</v>
      </c>
      <c r="B200" s="122">
        <v>1241.6946402086876</v>
      </c>
      <c r="C200" s="122">
        <v>1277.1620026444264</v>
      </c>
      <c r="D200" s="122">
        <v>1241.9769933927455</v>
      </c>
      <c r="E200" s="122">
        <v>1183.1619860067676</v>
      </c>
      <c r="F200" s="122">
        <v>1186.2667319043237</v>
      </c>
      <c r="G200" s="122">
        <v>1225.0849452205639</v>
      </c>
      <c r="H200" s="122">
        <v>1210.8935715168429</v>
      </c>
      <c r="I200" s="122">
        <v>1199.3790905057199</v>
      </c>
      <c r="J200" s="122">
        <v>1202.3042964893955</v>
      </c>
      <c r="K200" s="122">
        <v>1155.4168098008654</v>
      </c>
      <c r="L200" s="122">
        <v>1211.4042046232341</v>
      </c>
      <c r="M200" s="122">
        <v>1213.5718652613066</v>
      </c>
      <c r="N200" s="122">
        <v>1193.6471289074771</v>
      </c>
      <c r="O200" s="122">
        <v>1198.4787784937514</v>
      </c>
      <c r="P200" s="122">
        <v>1232.8304871998025</v>
      </c>
      <c r="Q200" s="122">
        <v>1169.8201240955116</v>
      </c>
      <c r="R200" s="122">
        <v>1177.5958753644927</v>
      </c>
      <c r="S200" s="122">
        <v>1207.9462404481637</v>
      </c>
      <c r="T200" s="122">
        <v>1200.0187002969394</v>
      </c>
      <c r="U200" s="122">
        <v>1189.2257909380182</v>
      </c>
      <c r="V200" s="122">
        <v>1174.7070649243385</v>
      </c>
      <c r="W200" s="122">
        <v>1231.2715653302105</v>
      </c>
      <c r="DA200" s="130" t="s">
        <v>2249</v>
      </c>
    </row>
    <row r="201" spans="1:105" ht="12" customHeight="1" x14ac:dyDescent="0.25">
      <c r="A201" s="97" t="s">
        <v>143</v>
      </c>
      <c r="B201" s="98">
        <v>1194.5324675148879</v>
      </c>
      <c r="C201" s="98">
        <v>1283.3411989872614</v>
      </c>
      <c r="D201" s="98">
        <v>1221.6143996581918</v>
      </c>
      <c r="E201" s="98">
        <v>1181.5821570304226</v>
      </c>
      <c r="F201" s="98">
        <v>1202.0871301896648</v>
      </c>
      <c r="G201" s="98">
        <v>1255.0271771963264</v>
      </c>
      <c r="H201" s="98">
        <v>1242.9570557104387</v>
      </c>
      <c r="I201" s="98">
        <v>1211.2252138924634</v>
      </c>
      <c r="J201" s="98">
        <v>1268.025845859624</v>
      </c>
      <c r="K201" s="98">
        <v>1223.1135467806066</v>
      </c>
      <c r="L201" s="98">
        <v>1319.9736101658225</v>
      </c>
      <c r="M201" s="98">
        <v>1206.0108363368183</v>
      </c>
      <c r="N201" s="98">
        <v>1214.7994758060502</v>
      </c>
      <c r="O201" s="98">
        <v>1221.3656692460122</v>
      </c>
      <c r="P201" s="98">
        <v>1283.9733311714833</v>
      </c>
      <c r="Q201" s="98">
        <v>1287.3420072318906</v>
      </c>
      <c r="R201" s="98">
        <v>1277.0722834217315</v>
      </c>
      <c r="S201" s="98">
        <v>1394.7512431892269</v>
      </c>
      <c r="T201" s="98">
        <v>1294.1800011986088</v>
      </c>
      <c r="U201" s="98">
        <v>1447.3551915864819</v>
      </c>
      <c r="V201" s="98">
        <v>1256.3138250892362</v>
      </c>
      <c r="W201" s="98">
        <v>1252.0755347265235</v>
      </c>
      <c r="DA201" s="63" t="s">
        <v>2250</v>
      </c>
    </row>
    <row r="202" spans="1:105" ht="12" customHeight="1" x14ac:dyDescent="0.25">
      <c r="A202" s="97" t="s">
        <v>124</v>
      </c>
      <c r="B202" s="98">
        <v>1309.9066056114691</v>
      </c>
      <c r="C202" s="98">
        <v>1295.3401931296426</v>
      </c>
      <c r="D202" s="98">
        <v>1296.6424056647299</v>
      </c>
      <c r="E202" s="98">
        <v>1234.765181897734</v>
      </c>
      <c r="F202" s="98">
        <v>1237.3399599422462</v>
      </c>
      <c r="G202" s="98">
        <v>1295.3356604240923</v>
      </c>
      <c r="H202" s="98">
        <v>1254.7927237629051</v>
      </c>
      <c r="I202" s="98">
        <v>1277.9862587919717</v>
      </c>
      <c r="J202" s="98">
        <v>1292.8260068567222</v>
      </c>
      <c r="K202" s="98">
        <v>1267.7849640781071</v>
      </c>
      <c r="L202" s="98">
        <v>1319.6962517570009</v>
      </c>
      <c r="M202" s="98">
        <v>1339.6601010627307</v>
      </c>
      <c r="N202" s="98">
        <v>1328.2979992840528</v>
      </c>
      <c r="O202" s="98">
        <v>1373.2550796853427</v>
      </c>
      <c r="P202" s="98">
        <v>1359.7048674524856</v>
      </c>
      <c r="Q202" s="98">
        <v>1291.9559979917669</v>
      </c>
      <c r="R202" s="98">
        <v>1289.1462739860756</v>
      </c>
      <c r="S202" s="98">
        <v>1300.8643417078104</v>
      </c>
      <c r="T202" s="98">
        <v>1291.8299112286209</v>
      </c>
      <c r="U202" s="98">
        <v>1222.2262151382986</v>
      </c>
      <c r="V202" s="98">
        <v>1228.7478194997973</v>
      </c>
      <c r="W202" s="98">
        <v>1329.5992170562288</v>
      </c>
      <c r="DA202" s="63" t="s">
        <v>2251</v>
      </c>
    </row>
    <row r="203" spans="1:105" ht="12" customHeight="1" x14ac:dyDescent="0.25">
      <c r="A203" s="97" t="s">
        <v>123</v>
      </c>
      <c r="B203" s="98">
        <v>770.90911792608688</v>
      </c>
      <c r="C203" s="98">
        <v>829.56890069365647</v>
      </c>
      <c r="D203" s="98">
        <v>757.6767524539448</v>
      </c>
      <c r="E203" s="98">
        <v>706.41008634507693</v>
      </c>
      <c r="F203" s="98">
        <v>723.95539330439681</v>
      </c>
      <c r="G203" s="98">
        <v>762.68871210333066</v>
      </c>
      <c r="H203" s="98">
        <v>758.98105051592404</v>
      </c>
      <c r="I203" s="98">
        <v>767.70295547253158</v>
      </c>
      <c r="J203" s="98">
        <v>775.81091717192851</v>
      </c>
      <c r="K203" s="98">
        <v>762.20131182596947</v>
      </c>
      <c r="L203" s="98">
        <v>795.57072498842433</v>
      </c>
      <c r="M203" s="98">
        <v>832.49434792292527</v>
      </c>
      <c r="N203" s="98">
        <v>816.59462015079987</v>
      </c>
      <c r="O203" s="98">
        <v>842.8963354003871</v>
      </c>
      <c r="P203" s="98">
        <v>875.88880226177298</v>
      </c>
      <c r="Q203" s="98">
        <v>824.90215654588962</v>
      </c>
      <c r="R203" s="98">
        <v>866.31626213986499</v>
      </c>
      <c r="S203" s="98">
        <v>923.20120206830006</v>
      </c>
      <c r="T203" s="98">
        <v>940.17758712386012</v>
      </c>
      <c r="U203" s="98">
        <v>910.31884477792369</v>
      </c>
      <c r="V203" s="98">
        <v>920.07866988507578</v>
      </c>
      <c r="W203" s="98">
        <v>1004.2006317233191</v>
      </c>
      <c r="DA203" s="63" t="s">
        <v>2252</v>
      </c>
    </row>
    <row r="204" spans="1:105" ht="12" customHeight="1" x14ac:dyDescent="0.25">
      <c r="A204" s="100" t="s">
        <v>50</v>
      </c>
      <c r="B204" s="101">
        <v>147.58841334987602</v>
      </c>
      <c r="C204" s="101">
        <v>283.70357429447768</v>
      </c>
      <c r="D204" s="101">
        <v>119.44492369431779</v>
      </c>
      <c r="E204" s="101">
        <v>72.993246726186101</v>
      </c>
      <c r="F204" s="101">
        <v>96.98075220939414</v>
      </c>
      <c r="G204" s="101">
        <v>101.57245718801585</v>
      </c>
      <c r="H204" s="101">
        <v>130.66949538946898</v>
      </c>
      <c r="I204" s="101">
        <v>113.85183204050081</v>
      </c>
      <c r="J204" s="101">
        <v>109.39022197132222</v>
      </c>
      <c r="K204" s="101">
        <v>102.67662684264167</v>
      </c>
      <c r="L204" s="101">
        <v>103.75251072740878</v>
      </c>
      <c r="M204" s="101">
        <v>150.11827170982801</v>
      </c>
      <c r="N204" s="101">
        <v>106.79038129410829</v>
      </c>
      <c r="O204" s="101">
        <v>77.479308575337399</v>
      </c>
      <c r="P204" s="101">
        <v>133.56644175714774</v>
      </c>
      <c r="Q204" s="101">
        <v>42.727084436774753</v>
      </c>
      <c r="R204" s="101">
        <v>56.647694568259787</v>
      </c>
      <c r="S204" s="101">
        <v>88.984678192058368</v>
      </c>
      <c r="T204" s="101">
        <v>99.468456344573042</v>
      </c>
      <c r="U204" s="101">
        <v>114.70641147008941</v>
      </c>
      <c r="V204" s="101">
        <v>95.990799998320711</v>
      </c>
      <c r="W204" s="101">
        <v>89.171764662508011</v>
      </c>
      <c r="DA204" s="131" t="s">
        <v>2253</v>
      </c>
    </row>
    <row r="205" spans="1:105" ht="12" customHeight="1" x14ac:dyDescent="0.25">
      <c r="A205" s="103" t="s">
        <v>52</v>
      </c>
      <c r="B205" s="104">
        <v>623.32070457621103</v>
      </c>
      <c r="C205" s="104">
        <v>545.8653263991788</v>
      </c>
      <c r="D205" s="104">
        <v>638.23182875962698</v>
      </c>
      <c r="E205" s="104">
        <v>633.41683961889078</v>
      </c>
      <c r="F205" s="104">
        <v>626.97464109500265</v>
      </c>
      <c r="G205" s="104">
        <v>661.11625491531458</v>
      </c>
      <c r="H205" s="104">
        <v>628.31155512645512</v>
      </c>
      <c r="I205" s="104">
        <v>653.85112343203082</v>
      </c>
      <c r="J205" s="104">
        <v>666.42069520060636</v>
      </c>
      <c r="K205" s="104">
        <v>659.52468498332769</v>
      </c>
      <c r="L205" s="104">
        <v>691.81821426101556</v>
      </c>
      <c r="M205" s="104">
        <v>682.37607621309735</v>
      </c>
      <c r="N205" s="104">
        <v>709.80423885669154</v>
      </c>
      <c r="O205" s="104">
        <v>765.41702682504956</v>
      </c>
      <c r="P205" s="104">
        <v>742.32236050462518</v>
      </c>
      <c r="Q205" s="104">
        <v>782.17507210911492</v>
      </c>
      <c r="R205" s="104">
        <v>809.66856757160519</v>
      </c>
      <c r="S205" s="104">
        <v>834.21652387624169</v>
      </c>
      <c r="T205" s="104">
        <v>840.70913077928708</v>
      </c>
      <c r="U205" s="104">
        <v>795.61243330783429</v>
      </c>
      <c r="V205" s="104">
        <v>824.08786988675513</v>
      </c>
      <c r="W205" s="104">
        <v>915.02886706081131</v>
      </c>
      <c r="DA205" s="132" t="s">
        <v>2254</v>
      </c>
    </row>
    <row r="206" spans="1:105" ht="12" customHeight="1" x14ac:dyDescent="0.25">
      <c r="A206" s="106" t="s">
        <v>122</v>
      </c>
      <c r="B206" s="101">
        <v>1032.6647924108818</v>
      </c>
      <c r="C206" s="101">
        <v>1238.4203318693794</v>
      </c>
      <c r="D206" s="101">
        <v>1141.4912817068396</v>
      </c>
      <c r="E206" s="101">
        <v>1062.5297146336063</v>
      </c>
      <c r="F206" s="101">
        <v>1068.0393076595349</v>
      </c>
      <c r="G206" s="101">
        <v>1096.524418959903</v>
      </c>
      <c r="H206" s="101">
        <v>1172.3512964870624</v>
      </c>
      <c r="I206" s="101">
        <v>1159.5718550491958</v>
      </c>
      <c r="J206" s="101">
        <v>1154.1460082262352</v>
      </c>
      <c r="K206" s="101">
        <v>1119.9484970221729</v>
      </c>
      <c r="L206" s="101">
        <v>1185.9255514139361</v>
      </c>
      <c r="M206" s="101">
        <v>1242.5884733885332</v>
      </c>
      <c r="N206" s="101">
        <v>1218.5138258162397</v>
      </c>
      <c r="O206" s="101">
        <v>1200.0539687678777</v>
      </c>
      <c r="P206" s="101">
        <v>1266.1200094800417</v>
      </c>
      <c r="Q206" s="101">
        <v>1182.6107824138655</v>
      </c>
      <c r="R206" s="101">
        <v>1218.1315158799705</v>
      </c>
      <c r="S206" s="101">
        <v>1253.749542808396</v>
      </c>
      <c r="T206" s="101">
        <v>1271.4946953549641</v>
      </c>
      <c r="U206" s="101">
        <v>1282.9857572654278</v>
      </c>
      <c r="V206" s="101">
        <v>1286.2129329027518</v>
      </c>
      <c r="W206" s="101">
        <v>1319.75124547218</v>
      </c>
      <c r="DA206" s="131" t="s">
        <v>2255</v>
      </c>
    </row>
    <row r="207" spans="1:105" ht="12" customHeight="1" x14ac:dyDescent="0.25">
      <c r="A207" s="107" t="s">
        <v>121</v>
      </c>
      <c r="B207" s="104">
        <v>665.54317592341772</v>
      </c>
      <c r="C207" s="104">
        <v>861.05897211594606</v>
      </c>
      <c r="D207" s="104">
        <v>741.44817338462735</v>
      </c>
      <c r="E207" s="104">
        <v>678.81997976271498</v>
      </c>
      <c r="F207" s="104">
        <v>694.39536661673708</v>
      </c>
      <c r="G207" s="104">
        <v>716.73595068084023</v>
      </c>
      <c r="H207" s="104">
        <v>781.23689630427464</v>
      </c>
      <c r="I207" s="104">
        <v>767.68472623408377</v>
      </c>
      <c r="J207" s="104">
        <v>763.72696444860264</v>
      </c>
      <c r="K207" s="104">
        <v>741.48835057610165</v>
      </c>
      <c r="L207" s="104">
        <v>785.50676851334583</v>
      </c>
      <c r="M207" s="104">
        <v>839.71006705423588</v>
      </c>
      <c r="N207" s="104">
        <v>813.60431047541249</v>
      </c>
      <c r="O207" s="104">
        <v>795.40263902619643</v>
      </c>
      <c r="P207" s="104">
        <v>866.28775808795035</v>
      </c>
      <c r="Q207" s="104">
        <v>794.89523490724025</v>
      </c>
      <c r="R207" s="104">
        <v>840.62114540092125</v>
      </c>
      <c r="S207" s="104">
        <v>897.58484145400109</v>
      </c>
      <c r="T207" s="104">
        <v>925.52249289989015</v>
      </c>
      <c r="U207" s="104">
        <v>950.40589700908629</v>
      </c>
      <c r="V207" s="104">
        <v>952.0259781779057</v>
      </c>
      <c r="W207" s="104">
        <v>978.90502678709208</v>
      </c>
      <c r="DA207" s="132" t="s">
        <v>2256</v>
      </c>
    </row>
    <row r="208" spans="1:105" ht="12" customHeight="1" x14ac:dyDescent="0.25">
      <c r="A208" s="108" t="s">
        <v>53</v>
      </c>
      <c r="B208" s="98">
        <v>113.0141800922468</v>
      </c>
      <c r="C208" s="98">
        <v>269.23483856450213</v>
      </c>
      <c r="D208" s="98">
        <v>104.52321769579282</v>
      </c>
      <c r="E208" s="98">
        <v>61.384198630546841</v>
      </c>
      <c r="F208" s="98">
        <v>83.123555725337908</v>
      </c>
      <c r="G208" s="98">
        <v>85.247881913700581</v>
      </c>
      <c r="H208" s="98">
        <v>123.09540513466449</v>
      </c>
      <c r="I208" s="98">
        <v>103.70953978476065</v>
      </c>
      <c r="J208" s="98">
        <v>97.762057406898975</v>
      </c>
      <c r="K208" s="98">
        <v>90.1777639255873</v>
      </c>
      <c r="L208" s="98">
        <v>92.793095651970589</v>
      </c>
      <c r="M208" s="98">
        <v>137.83252004024095</v>
      </c>
      <c r="N208" s="98">
        <v>97.680008808155947</v>
      </c>
      <c r="O208" s="98">
        <v>64.332269593758866</v>
      </c>
      <c r="P208" s="98">
        <v>125.18312182141426</v>
      </c>
      <c r="Q208" s="98">
        <v>34.112063436044856</v>
      </c>
      <c r="R208" s="98">
        <v>48.891784896157233</v>
      </c>
      <c r="S208" s="98">
        <v>84.657976777984928</v>
      </c>
      <c r="T208" s="98">
        <v>97.311537741077615</v>
      </c>
      <c r="U208" s="98">
        <v>123.17967701437213</v>
      </c>
      <c r="V208" s="98">
        <v>102.1098717891103</v>
      </c>
      <c r="W208" s="98">
        <v>85.134287527991205</v>
      </c>
      <c r="DA208" s="63" t="s">
        <v>2257</v>
      </c>
    </row>
    <row r="209" spans="1:105" ht="12" customHeight="1" x14ac:dyDescent="0.25">
      <c r="A209" s="108" t="s">
        <v>52</v>
      </c>
      <c r="B209" s="98">
        <v>552.52899583117107</v>
      </c>
      <c r="C209" s="98">
        <v>591.82413355144422</v>
      </c>
      <c r="D209" s="98">
        <v>636.92495568883442</v>
      </c>
      <c r="E209" s="98">
        <v>617.43578113216824</v>
      </c>
      <c r="F209" s="98">
        <v>611.27181089139913</v>
      </c>
      <c r="G209" s="98">
        <v>631.48806876713957</v>
      </c>
      <c r="H209" s="98">
        <v>658.14149116961016</v>
      </c>
      <c r="I209" s="98">
        <v>663.97518644932325</v>
      </c>
      <c r="J209" s="98">
        <v>665.96490704170367</v>
      </c>
      <c r="K209" s="98">
        <v>651.31058665051421</v>
      </c>
      <c r="L209" s="98">
        <v>692.71367286137536</v>
      </c>
      <c r="M209" s="98">
        <v>701.87754701399501</v>
      </c>
      <c r="N209" s="98">
        <v>715.9243016672566</v>
      </c>
      <c r="O209" s="98">
        <v>731.07036943243759</v>
      </c>
      <c r="P209" s="98">
        <v>741.10463626653609</v>
      </c>
      <c r="Q209" s="98">
        <v>760.78317147119549</v>
      </c>
      <c r="R209" s="98">
        <v>791.72936050476403</v>
      </c>
      <c r="S209" s="98">
        <v>812.92686467601618</v>
      </c>
      <c r="T209" s="98">
        <v>828.21095515881257</v>
      </c>
      <c r="U209" s="98">
        <v>827.22621999471437</v>
      </c>
      <c r="V209" s="98">
        <v>849.91610638879536</v>
      </c>
      <c r="W209" s="98">
        <v>893.77073925910099</v>
      </c>
      <c r="DA209" s="63" t="s">
        <v>2258</v>
      </c>
    </row>
    <row r="210" spans="1:105" ht="12" customHeight="1" x14ac:dyDescent="0.25">
      <c r="A210" s="121" t="s">
        <v>54</v>
      </c>
      <c r="B210" s="122">
        <v>650.1373870190065</v>
      </c>
      <c r="C210" s="122">
        <v>687.48215954776333</v>
      </c>
      <c r="D210" s="122">
        <v>695.39461968196474</v>
      </c>
      <c r="E210" s="122">
        <v>702.14246639802764</v>
      </c>
      <c r="F210" s="122">
        <v>706.66705290407469</v>
      </c>
      <c r="G210" s="122">
        <v>724.52471969399278</v>
      </c>
      <c r="H210" s="122">
        <v>783.27987194967716</v>
      </c>
      <c r="I210" s="122">
        <v>789.62606865016915</v>
      </c>
      <c r="J210" s="122">
        <v>789.62796753546684</v>
      </c>
      <c r="K210" s="122">
        <v>771.30308706611675</v>
      </c>
      <c r="L210" s="122">
        <v>784.35990999067189</v>
      </c>
      <c r="M210" s="122">
        <v>766.01266895530352</v>
      </c>
      <c r="N210" s="122">
        <v>729.35812413150745</v>
      </c>
      <c r="O210" s="122">
        <v>659.02322870429987</v>
      </c>
      <c r="P210" s="122">
        <v>704.13725017216348</v>
      </c>
      <c r="Q210" s="122">
        <v>706.26010908807939</v>
      </c>
      <c r="R210" s="122">
        <v>687.96664158712917</v>
      </c>
      <c r="S210" s="122">
        <v>703.76628205844725</v>
      </c>
      <c r="T210" s="122">
        <v>725.03792376045055</v>
      </c>
      <c r="U210" s="122">
        <v>705.75988431700148</v>
      </c>
      <c r="V210" s="122">
        <v>673.10195597063523</v>
      </c>
      <c r="W210" s="122">
        <v>680.71472478330202</v>
      </c>
      <c r="DA210" s="130" t="s">
        <v>2259</v>
      </c>
    </row>
    <row r="211" spans="1:105" ht="12" customHeight="1" x14ac:dyDescent="0.25">
      <c r="A211" s="97" t="s">
        <v>51</v>
      </c>
      <c r="B211" s="98">
        <v>690.39184743860039</v>
      </c>
      <c r="C211" s="98">
        <v>725.00189332322077</v>
      </c>
      <c r="D211" s="98">
        <v>744.21617681051453</v>
      </c>
      <c r="E211" s="98">
        <v>750.0333942902954</v>
      </c>
      <c r="F211" s="98">
        <v>771.05165787000453</v>
      </c>
      <c r="G211" s="98">
        <v>800.40433247731062</v>
      </c>
      <c r="H211" s="98">
        <v>841.62145322799324</v>
      </c>
      <c r="I211" s="98">
        <v>861.31350594354387</v>
      </c>
      <c r="J211" s="98">
        <v>874.53905416810926</v>
      </c>
      <c r="K211" s="98">
        <v>860.43050622958981</v>
      </c>
      <c r="L211" s="98">
        <v>850.39060814744198</v>
      </c>
      <c r="M211" s="98">
        <v>847.10904087605991</v>
      </c>
      <c r="N211" s="98">
        <v>791.26058913077861</v>
      </c>
      <c r="O211" s="98">
        <v>715.73609258877855</v>
      </c>
      <c r="P211" s="98">
        <v>754.54003904522369</v>
      </c>
      <c r="Q211" s="98">
        <v>782.82187441183328</v>
      </c>
      <c r="R211" s="98">
        <v>772.12300961275741</v>
      </c>
      <c r="S211" s="98">
        <v>838.5428789243424</v>
      </c>
      <c r="T211" s="98">
        <v>825.91609410785134</v>
      </c>
      <c r="U211" s="98">
        <v>885.58021016257408</v>
      </c>
      <c r="V211" s="98">
        <v>777.48309056720291</v>
      </c>
      <c r="W211" s="98">
        <v>778.35947741012535</v>
      </c>
      <c r="DA211" s="63" t="s">
        <v>2260</v>
      </c>
    </row>
    <row r="212" spans="1:105" ht="12" customHeight="1" x14ac:dyDescent="0.25">
      <c r="A212" s="97" t="s">
        <v>50</v>
      </c>
      <c r="B212" s="98">
        <v>700.67340841488362</v>
      </c>
      <c r="C212" s="98">
        <v>718.82525461611078</v>
      </c>
      <c r="D212" s="98">
        <v>740.5966750937597</v>
      </c>
      <c r="E212" s="98">
        <v>754.53997298016293</v>
      </c>
      <c r="F212" s="98">
        <v>773.30855544767076</v>
      </c>
      <c r="G212" s="98">
        <v>802.03067349848914</v>
      </c>
      <c r="H212" s="98">
        <v>831.18972605138549</v>
      </c>
      <c r="I212" s="98">
        <v>863.26194841616609</v>
      </c>
      <c r="J212" s="98">
        <v>871.72519974079978</v>
      </c>
      <c r="K212" s="98">
        <v>852.66950353668813</v>
      </c>
      <c r="L212" s="98">
        <v>845.83598641713445</v>
      </c>
      <c r="M212" s="98">
        <v>803.7665155112503</v>
      </c>
      <c r="N212" s="98">
        <v>776.1782211986781</v>
      </c>
      <c r="O212" s="98">
        <v>755.66363432128503</v>
      </c>
      <c r="P212" s="98">
        <v>753.0512586398205</v>
      </c>
      <c r="Q212" s="98">
        <v>765.03063874848033</v>
      </c>
      <c r="R212" s="98">
        <v>786.50768203309735</v>
      </c>
      <c r="S212" s="98">
        <v>816.21616327560787</v>
      </c>
      <c r="T212" s="98">
        <v>867.63313181890362</v>
      </c>
      <c r="U212" s="98">
        <v>783.65108266829009</v>
      </c>
      <c r="V212" s="98">
        <v>787.24072062516348</v>
      </c>
      <c r="W212" s="98">
        <v>842.65622031662303</v>
      </c>
      <c r="DA212" s="63" t="s">
        <v>2261</v>
      </c>
    </row>
    <row r="213" spans="1:105" ht="12" customHeight="1" x14ac:dyDescent="0.25">
      <c r="A213" s="109" t="s">
        <v>120</v>
      </c>
      <c r="B213" s="33">
        <v>516.9207559275244</v>
      </c>
      <c r="C213" s="33">
        <v>593.98274202499999</v>
      </c>
      <c r="D213" s="33">
        <v>580.02653314261011</v>
      </c>
      <c r="E213" s="33">
        <v>590.66097660193839</v>
      </c>
      <c r="F213" s="33">
        <v>578.96873575331961</v>
      </c>
      <c r="G213" s="33">
        <v>591.81038215906619</v>
      </c>
      <c r="H213" s="33">
        <v>699.54237444650835</v>
      </c>
      <c r="I213" s="33">
        <v>684.74926890491713</v>
      </c>
      <c r="J213" s="33">
        <v>670.63677770177435</v>
      </c>
      <c r="K213" s="33">
        <v>642.24578614112227</v>
      </c>
      <c r="L213" s="33">
        <v>678.8830655086897</v>
      </c>
      <c r="M213" s="33">
        <v>629.06617450798001</v>
      </c>
      <c r="N213" s="33">
        <v>607.15622593657486</v>
      </c>
      <c r="O213" s="33">
        <v>518.57063039270065</v>
      </c>
      <c r="P213" s="33">
        <v>597.71062917521647</v>
      </c>
      <c r="Q213" s="33">
        <v>580.27224618477999</v>
      </c>
      <c r="R213" s="33">
        <v>577.6268172368882</v>
      </c>
      <c r="S213" s="33">
        <v>582.61900046036942</v>
      </c>
      <c r="T213" s="33">
        <v>632.12559837450158</v>
      </c>
      <c r="U213" s="33">
        <v>598.6701610663207</v>
      </c>
      <c r="V213" s="33">
        <v>595.0274119913305</v>
      </c>
      <c r="W213" s="33">
        <v>600.94568826206319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3653.9164940709479</v>
      </c>
      <c r="C215" s="117">
        <f t="shared" si="103"/>
        <v>3895.1594234618183</v>
      </c>
      <c r="D215" s="117">
        <f t="shared" si="103"/>
        <v>4151.2400777278581</v>
      </c>
      <c r="E215" s="117">
        <f t="shared" si="103"/>
        <v>3915.4092776553298</v>
      </c>
      <c r="F215" s="117">
        <f t="shared" si="103"/>
        <v>4613.7138003999553</v>
      </c>
      <c r="G215" s="117">
        <f t="shared" si="103"/>
        <v>4831.2349346654046</v>
      </c>
      <c r="H215" s="117">
        <f t="shared" si="103"/>
        <v>4961.6297797239313</v>
      </c>
      <c r="I215" s="117">
        <f t="shared" si="103"/>
        <v>4570.792389503481</v>
      </c>
      <c r="J215" s="117">
        <f t="shared" si="103"/>
        <v>4784.6433226258305</v>
      </c>
      <c r="K215" s="117">
        <f t="shared" si="103"/>
        <v>5137.1587549971709</v>
      </c>
      <c r="L215" s="117">
        <f t="shared" si="103"/>
        <v>5129.2861691864446</v>
      </c>
      <c r="M215" s="117">
        <f t="shared" si="103"/>
        <v>4944.2070883087863</v>
      </c>
      <c r="N215" s="117">
        <f t="shared" si="103"/>
        <v>5003.3471608831178</v>
      </c>
      <c r="O215" s="117">
        <f t="shared" si="103"/>
        <v>4256.3492657986517</v>
      </c>
      <c r="P215" s="117">
        <f t="shared" si="103"/>
        <v>4221.139813613584</v>
      </c>
      <c r="Q215" s="117">
        <f t="shared" si="103"/>
        <v>3993.8527464684507</v>
      </c>
      <c r="R215" s="117">
        <f t="shared" ref="R215:V215" si="104">R216+R219+R221+R231</f>
        <v>3740.0980563055391</v>
      </c>
      <c r="S215" s="117">
        <f t="shared" si="104"/>
        <v>5307.4951591957979</v>
      </c>
      <c r="T215" s="117">
        <f t="shared" si="104"/>
        <v>5809.1827027395366</v>
      </c>
      <c r="U215" s="117">
        <f t="shared" si="104"/>
        <v>4453.4271883147176</v>
      </c>
      <c r="V215" s="117">
        <f t="shared" si="104"/>
        <v>4912.1605088791866</v>
      </c>
      <c r="W215" s="117">
        <f t="shared" ref="W215" si="105">W216+W219+W221+W231</f>
        <v>4807.2087462964837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2539.1616935568441</v>
      </c>
      <c r="C216" s="122">
        <f t="shared" si="106"/>
        <v>2708.0854679883073</v>
      </c>
      <c r="D216" s="122">
        <f t="shared" si="106"/>
        <v>2980.9802907078497</v>
      </c>
      <c r="E216" s="122">
        <f t="shared" si="106"/>
        <v>2712.942757837819</v>
      </c>
      <c r="F216" s="122">
        <f t="shared" si="106"/>
        <v>3400.5004303417559</v>
      </c>
      <c r="G216" s="122">
        <f t="shared" si="106"/>
        <v>3510.6804429984472</v>
      </c>
      <c r="H216" s="122">
        <f t="shared" si="106"/>
        <v>3563.6984804347708</v>
      </c>
      <c r="I216" s="122">
        <f t="shared" si="106"/>
        <v>3226.1384029142246</v>
      </c>
      <c r="J216" s="122">
        <f t="shared" si="106"/>
        <v>3401.954527019067</v>
      </c>
      <c r="K216" s="122">
        <f t="shared" si="106"/>
        <v>3695.9791234491095</v>
      </c>
      <c r="L216" s="122">
        <f t="shared" si="106"/>
        <v>3626.7381406705545</v>
      </c>
      <c r="M216" s="122">
        <f t="shared" si="106"/>
        <v>3455.1172266504818</v>
      </c>
      <c r="N216" s="122">
        <f t="shared" si="106"/>
        <v>3550.9248220594659</v>
      </c>
      <c r="O216" s="122">
        <f t="shared" si="106"/>
        <v>2860.9932889842212</v>
      </c>
      <c r="P216" s="122">
        <f t="shared" si="106"/>
        <v>2802.9090865923695</v>
      </c>
      <c r="Q216" s="122">
        <f t="shared" si="106"/>
        <v>2532.6653508984941</v>
      </c>
      <c r="R216" s="122">
        <f t="shared" ref="R216:V216" si="107">SUM(R217:R218)</f>
        <v>2248.117219447724</v>
      </c>
      <c r="S216" s="122">
        <f t="shared" si="107"/>
        <v>3707.2484063802954</v>
      </c>
      <c r="T216" s="122">
        <f t="shared" si="107"/>
        <v>4162.4402233181818</v>
      </c>
      <c r="U216" s="122">
        <f t="shared" si="107"/>
        <v>2775.3032448596982</v>
      </c>
      <c r="V216" s="122">
        <f t="shared" si="107"/>
        <v>3207.6487150770272</v>
      </c>
      <c r="W216" s="122">
        <f t="shared" ref="W216" si="108">SUM(W217:W218)</f>
        <v>3025.2321581845199</v>
      </c>
      <c r="DA216" s="130" t="s">
        <v>2412</v>
      </c>
    </row>
    <row r="217" spans="1:105" ht="12" customHeight="1" x14ac:dyDescent="0.25">
      <c r="A217" s="97" t="s">
        <v>51</v>
      </c>
      <c r="B217" s="98">
        <v>2517.046533591651</v>
      </c>
      <c r="C217" s="98">
        <v>2684.4831607296514</v>
      </c>
      <c r="D217" s="98">
        <v>2955.8484032940273</v>
      </c>
      <c r="E217" s="98">
        <v>2691.5437077225802</v>
      </c>
      <c r="F217" s="98">
        <v>3373.7396962868256</v>
      </c>
      <c r="G217" s="98">
        <v>3483.9869548882966</v>
      </c>
      <c r="H217" s="98">
        <v>3537.6990078443341</v>
      </c>
      <c r="I217" s="98">
        <v>3202.7975136313639</v>
      </c>
      <c r="J217" s="98">
        <v>3377.9437294587769</v>
      </c>
      <c r="K217" s="98">
        <v>3670.8556112111737</v>
      </c>
      <c r="L217" s="98">
        <v>3602.3270547361844</v>
      </c>
      <c r="M217" s="98">
        <v>3431.5841722297519</v>
      </c>
      <c r="N217" s="98">
        <v>3527.027614504671</v>
      </c>
      <c r="O217" s="98">
        <v>2841.4760429191238</v>
      </c>
      <c r="P217" s="98">
        <v>2783.5610459086365</v>
      </c>
      <c r="Q217" s="98">
        <v>2515.8468813852837</v>
      </c>
      <c r="R217" s="98">
        <v>2233.15660936324</v>
      </c>
      <c r="S217" s="98">
        <v>3682.9861230708684</v>
      </c>
      <c r="T217" s="98">
        <v>4135.0272003505115</v>
      </c>
      <c r="U217" s="98">
        <v>2757.2411896522899</v>
      </c>
      <c r="V217" s="98">
        <v>3186.7402326226288</v>
      </c>
      <c r="W217" s="98">
        <v>3005.4355540898832</v>
      </c>
      <c r="DA217" s="63" t="s">
        <v>2413</v>
      </c>
    </row>
    <row r="218" spans="1:105" ht="12" customHeight="1" x14ac:dyDescent="0.25">
      <c r="A218" s="97" t="s">
        <v>53</v>
      </c>
      <c r="B218" s="98">
        <v>22.115159965193204</v>
      </c>
      <c r="C218" s="98">
        <v>23.602307258655813</v>
      </c>
      <c r="D218" s="98">
        <v>25.131887413822547</v>
      </c>
      <c r="E218" s="98">
        <v>21.399050115239106</v>
      </c>
      <c r="F218" s="98">
        <v>26.760734054930197</v>
      </c>
      <c r="G218" s="98">
        <v>26.69348811015071</v>
      </c>
      <c r="H218" s="98">
        <v>25.999472590436731</v>
      </c>
      <c r="I218" s="98">
        <v>23.34088928286052</v>
      </c>
      <c r="J218" s="98">
        <v>24.010797560289813</v>
      </c>
      <c r="K218" s="98">
        <v>25.123512237935941</v>
      </c>
      <c r="L218" s="98">
        <v>24.411085934370163</v>
      </c>
      <c r="M218" s="98">
        <v>23.53305442072994</v>
      </c>
      <c r="N218" s="98">
        <v>23.897207554794768</v>
      </c>
      <c r="O218" s="98">
        <v>19.517246065097542</v>
      </c>
      <c r="P218" s="98">
        <v>19.348040683733061</v>
      </c>
      <c r="Q218" s="98">
        <v>16.818469513210509</v>
      </c>
      <c r="R218" s="98">
        <v>14.960610084483747</v>
      </c>
      <c r="S218" s="98">
        <v>24.262283309426959</v>
      </c>
      <c r="T218" s="98">
        <v>27.413022967670212</v>
      </c>
      <c r="U218" s="98">
        <v>18.062055207408175</v>
      </c>
      <c r="V218" s="98">
        <v>20.908482454398214</v>
      </c>
      <c r="W218" s="98">
        <v>19.796604094636866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40.027361666102983</v>
      </c>
      <c r="C219" s="122">
        <f t="shared" si="109"/>
        <v>54.222562629043637</v>
      </c>
      <c r="D219" s="122">
        <f t="shared" si="109"/>
        <v>45.837768585514603</v>
      </c>
      <c r="E219" s="122">
        <f t="shared" si="109"/>
        <v>100.35874405298439</v>
      </c>
      <c r="F219" s="122">
        <f t="shared" si="109"/>
        <v>95.14410403774545</v>
      </c>
      <c r="G219" s="122">
        <f t="shared" si="109"/>
        <v>155.58260659290835</v>
      </c>
      <c r="H219" s="122">
        <f t="shared" si="109"/>
        <v>183.12385396332195</v>
      </c>
      <c r="I219" s="122">
        <f t="shared" si="109"/>
        <v>122.91933256163554</v>
      </c>
      <c r="J219" s="122">
        <f t="shared" si="109"/>
        <v>146.46708210037286</v>
      </c>
      <c r="K219" s="122">
        <f t="shared" si="109"/>
        <v>233.86469155610786</v>
      </c>
      <c r="L219" s="122">
        <f t="shared" si="109"/>
        <v>242.81817493969149</v>
      </c>
      <c r="M219" s="122">
        <f t="shared" si="109"/>
        <v>235.26610034196324</v>
      </c>
      <c r="N219" s="122">
        <f t="shared" si="109"/>
        <v>221.63870809708936</v>
      </c>
      <c r="O219" s="122">
        <f t="shared" si="109"/>
        <v>195.90701205076616</v>
      </c>
      <c r="P219" s="122">
        <f t="shared" si="109"/>
        <v>151.60332903160915</v>
      </c>
      <c r="Q219" s="122">
        <f t="shared" si="109"/>
        <v>208.42533887968463</v>
      </c>
      <c r="R219" s="122">
        <f t="shared" si="109"/>
        <v>205.55493045715639</v>
      </c>
      <c r="S219" s="122">
        <f t="shared" si="109"/>
        <v>239.69229951314483</v>
      </c>
      <c r="T219" s="122">
        <f t="shared" si="109"/>
        <v>247.74904693117662</v>
      </c>
      <c r="U219" s="122">
        <f t="shared" si="109"/>
        <v>283.96644375162168</v>
      </c>
      <c r="V219" s="122">
        <f t="shared" si="109"/>
        <v>325.39313294937034</v>
      </c>
      <c r="W219" s="122">
        <f t="shared" si="109"/>
        <v>336.78423374549499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40.027361666102983</v>
      </c>
      <c r="C220" s="98">
        <f>RES_hhdet_tesh!C8</f>
        <v>54.222562629043637</v>
      </c>
      <c r="D220" s="98">
        <f>RES_hhdet_tesh!D8</f>
        <v>45.837768585514603</v>
      </c>
      <c r="E220" s="98">
        <f>RES_hhdet_tesh!E8</f>
        <v>100.35874405298439</v>
      </c>
      <c r="F220" s="98">
        <f>RES_hhdet_tesh!F8</f>
        <v>95.14410403774545</v>
      </c>
      <c r="G220" s="98">
        <f>RES_hhdet_tesh!G8</f>
        <v>155.58260659290835</v>
      </c>
      <c r="H220" s="98">
        <f>RES_hhdet_tesh!H8</f>
        <v>183.12385396332195</v>
      </c>
      <c r="I220" s="98">
        <f>RES_hhdet_tesh!I8</f>
        <v>122.91933256163554</v>
      </c>
      <c r="J220" s="98">
        <f>RES_hhdet_tesh!J8</f>
        <v>146.46708210037286</v>
      </c>
      <c r="K220" s="98">
        <f>RES_hhdet_tesh!K8</f>
        <v>233.86469155610786</v>
      </c>
      <c r="L220" s="98">
        <f>RES_hhdet_tesh!L8</f>
        <v>242.81817493969149</v>
      </c>
      <c r="M220" s="98">
        <f>RES_hhdet_tesh!M8</f>
        <v>235.26610034196324</v>
      </c>
      <c r="N220" s="98">
        <f>RES_hhdet_tesh!N8</f>
        <v>221.63870809708936</v>
      </c>
      <c r="O220" s="98">
        <f>RES_hhdet_tesh!O8</f>
        <v>195.90701205076616</v>
      </c>
      <c r="P220" s="98">
        <f>RES_hhdet_tesh!P8</f>
        <v>151.60332903160915</v>
      </c>
      <c r="Q220" s="98">
        <f>RES_hhdet_tesh!Q8</f>
        <v>208.42533887968463</v>
      </c>
      <c r="R220" s="98">
        <f>RES_hhdet_tesh!R8</f>
        <v>205.55493045715639</v>
      </c>
      <c r="S220" s="98">
        <f>RES_hhdet_tesh!S8</f>
        <v>239.69229951314483</v>
      </c>
      <c r="T220" s="98">
        <f>RES_hhdet_tesh!T8</f>
        <v>247.74904693117662</v>
      </c>
      <c r="U220" s="98">
        <f>RES_hhdet_tesh!U8</f>
        <v>283.96644375162168</v>
      </c>
      <c r="V220" s="98">
        <f>RES_hhdet_tesh!V8</f>
        <v>325.39313294937034</v>
      </c>
      <c r="W220" s="98">
        <f>RES_hhdet_tesh!W8</f>
        <v>336.78423374549499</v>
      </c>
      <c r="DA220" s="63" t="s">
        <v>2416</v>
      </c>
    </row>
    <row r="221" spans="1:105" ht="12" customHeight="1" x14ac:dyDescent="0.25">
      <c r="A221" s="121" t="s">
        <v>55</v>
      </c>
      <c r="B221" s="122">
        <v>684.23436594560962</v>
      </c>
      <c r="C221" s="122">
        <v>713.07663002570234</v>
      </c>
      <c r="D221" s="122">
        <v>698.49287534719076</v>
      </c>
      <c r="E221" s="122">
        <v>669.91556489326751</v>
      </c>
      <c r="F221" s="122">
        <v>679.3647399694056</v>
      </c>
      <c r="G221" s="122">
        <v>711.21424498511271</v>
      </c>
      <c r="H221" s="122">
        <v>714.82494439060451</v>
      </c>
      <c r="I221" s="122">
        <v>717.52882708652817</v>
      </c>
      <c r="J221" s="122">
        <v>731.62423687865964</v>
      </c>
      <c r="K221" s="122">
        <v>715.81329703894767</v>
      </c>
      <c r="L221" s="122">
        <v>760.22403234556009</v>
      </c>
      <c r="M221" s="122">
        <v>771.05955034894532</v>
      </c>
      <c r="N221" s="122">
        <v>772.27369197519874</v>
      </c>
      <c r="O221" s="122">
        <v>788.18444974195017</v>
      </c>
      <c r="P221" s="122">
        <v>822.23888739877941</v>
      </c>
      <c r="Q221" s="122">
        <v>801.11484096441779</v>
      </c>
      <c r="R221" s="122">
        <v>834.41892032525755</v>
      </c>
      <c r="S221" s="122">
        <v>886.29411098471076</v>
      </c>
      <c r="T221" s="122">
        <v>899.19686820993081</v>
      </c>
      <c r="U221" s="122">
        <v>905.15780355665981</v>
      </c>
      <c r="V221" s="122">
        <v>907.16167297428103</v>
      </c>
      <c r="W221" s="122">
        <v>961.4403223737761</v>
      </c>
      <c r="DA221" s="130" t="s">
        <v>2417</v>
      </c>
    </row>
    <row r="222" spans="1:105" ht="12" customHeight="1" x14ac:dyDescent="0.25">
      <c r="A222" s="97" t="s">
        <v>143</v>
      </c>
      <c r="B222" s="98">
        <v>669.33749384173325</v>
      </c>
      <c r="C222" s="98">
        <v>722.00848167784852</v>
      </c>
      <c r="D222" s="98">
        <v>690.33237551863715</v>
      </c>
      <c r="E222" s="98">
        <v>671.46956799939426</v>
      </c>
      <c r="F222" s="98">
        <v>687.30323180674588</v>
      </c>
      <c r="G222" s="98">
        <v>721.3917373111808</v>
      </c>
      <c r="H222" s="98">
        <v>717.42536269531968</v>
      </c>
      <c r="I222" s="98">
        <v>702.41290827922455</v>
      </c>
      <c r="J222" s="98">
        <v>744.15486073085856</v>
      </c>
      <c r="K222" s="98">
        <v>725.45492182802218</v>
      </c>
      <c r="L222" s="98">
        <v>793.37416965148236</v>
      </c>
      <c r="M222" s="98">
        <v>737.4701575091965</v>
      </c>
      <c r="N222" s="98">
        <v>759.13187523226009</v>
      </c>
      <c r="O222" s="98">
        <v>778.86466669515596</v>
      </c>
      <c r="P222" s="98">
        <v>821.05544836635215</v>
      </c>
      <c r="Q222" s="98">
        <v>826.21822187601992</v>
      </c>
      <c r="R222" s="98">
        <v>824.85926891319082</v>
      </c>
      <c r="S222" s="98">
        <v>911.722186845941</v>
      </c>
      <c r="T222" s="98">
        <v>859.61256125347597</v>
      </c>
      <c r="U222" s="98">
        <v>977.35920832019633</v>
      </c>
      <c r="V222" s="98">
        <v>877.43664184628631</v>
      </c>
      <c r="W222" s="98">
        <v>895.20037641220233</v>
      </c>
      <c r="DA222" s="63" t="s">
        <v>2418</v>
      </c>
    </row>
    <row r="223" spans="1:105" ht="12" customHeight="1" x14ac:dyDescent="0.25">
      <c r="A223" s="97" t="s">
        <v>124</v>
      </c>
      <c r="B223" s="98">
        <v>702.46849251329024</v>
      </c>
      <c r="C223" s="98">
        <v>697.98024049901164</v>
      </c>
      <c r="D223" s="98">
        <v>702.49260336707368</v>
      </c>
      <c r="E223" s="98">
        <v>673.17859234952641</v>
      </c>
      <c r="F223" s="98">
        <v>680.463196761159</v>
      </c>
      <c r="G223" s="98">
        <v>717.58757603494132</v>
      </c>
      <c r="H223" s="98">
        <v>701.53483370586559</v>
      </c>
      <c r="I223" s="98">
        <v>717.9092147076243</v>
      </c>
      <c r="J223" s="98">
        <v>728.27780809292517</v>
      </c>
      <c r="K223" s="98">
        <v>717.81849376228672</v>
      </c>
      <c r="L223" s="98">
        <v>751.05223267567237</v>
      </c>
      <c r="M223" s="98">
        <v>768.70869678802865</v>
      </c>
      <c r="N223" s="98">
        <v>771.87829889008333</v>
      </c>
      <c r="O223" s="98">
        <v>811.34355811676812</v>
      </c>
      <c r="P223" s="98">
        <v>823.45348197410192</v>
      </c>
      <c r="Q223" s="98">
        <v>811.20255244836437</v>
      </c>
      <c r="R223" s="98">
        <v>849.40010373005373</v>
      </c>
      <c r="S223" s="98">
        <v>897.36425647140163</v>
      </c>
      <c r="T223" s="98">
        <v>911.86539156053232</v>
      </c>
      <c r="U223" s="98">
        <v>878.30855832342434</v>
      </c>
      <c r="V223" s="98">
        <v>893.86106082481297</v>
      </c>
      <c r="W223" s="98">
        <v>980.0540155391401</v>
      </c>
      <c r="DA223" s="63" t="s">
        <v>2419</v>
      </c>
    </row>
    <row r="224" spans="1:105" ht="12" customHeight="1" x14ac:dyDescent="0.25">
      <c r="A224" s="97" t="s">
        <v>123</v>
      </c>
      <c r="B224" s="98">
        <v>702.46849251329024</v>
      </c>
      <c r="C224" s="98">
        <v>698.00809848806637</v>
      </c>
      <c r="D224" s="98">
        <v>702.53123509250395</v>
      </c>
      <c r="E224" s="98">
        <v>673.16034612463579</v>
      </c>
      <c r="F224" s="98">
        <v>680.37815991982768</v>
      </c>
      <c r="G224" s="98">
        <v>717.47992889229192</v>
      </c>
      <c r="H224" s="98">
        <v>701.44044574984036</v>
      </c>
      <c r="I224" s="98">
        <v>718.00481312118302</v>
      </c>
      <c r="J224" s="98">
        <v>728.42389302166521</v>
      </c>
      <c r="K224" s="98">
        <v>718.07177500798275</v>
      </c>
      <c r="L224" s="98">
        <v>751.19966411384974</v>
      </c>
      <c r="M224" s="98">
        <v>768.4907295829637</v>
      </c>
      <c r="N224" s="98">
        <v>771.69192639280072</v>
      </c>
      <c r="O224" s="98">
        <v>811.21960289011827</v>
      </c>
      <c r="P224" s="98">
        <v>823.3827083840672</v>
      </c>
      <c r="Q224" s="98">
        <v>809.78765950464742</v>
      </c>
      <c r="R224" s="98">
        <v>848.19083892023684</v>
      </c>
      <c r="S224" s="98">
        <v>896.78094999324014</v>
      </c>
      <c r="T224" s="98">
        <v>911.40502268269552</v>
      </c>
      <c r="U224" s="98">
        <v>877.62294384530469</v>
      </c>
      <c r="V224" s="98">
        <v>893.34679876599728</v>
      </c>
      <c r="W224" s="98">
        <v>980.35039358466634</v>
      </c>
      <c r="DA224" s="63" t="s">
        <v>2420</v>
      </c>
    </row>
    <row r="225" spans="1:105" ht="12" customHeight="1" x14ac:dyDescent="0.25">
      <c r="A225" s="100" t="s">
        <v>50</v>
      </c>
      <c r="B225" s="101">
        <v>79.147787937079173</v>
      </c>
      <c r="C225" s="101">
        <v>152.14277208888743</v>
      </c>
      <c r="D225" s="101">
        <v>64.299406332876885</v>
      </c>
      <c r="E225" s="101">
        <v>39.74350650574489</v>
      </c>
      <c r="F225" s="101">
        <v>53.403518824824936</v>
      </c>
      <c r="G225" s="101">
        <v>56.363673976977246</v>
      </c>
      <c r="H225" s="101">
        <v>73.12889062338526</v>
      </c>
      <c r="I225" s="101">
        <v>64.153689689152401</v>
      </c>
      <c r="J225" s="101">
        <v>62.003197821059018</v>
      </c>
      <c r="K225" s="101">
        <v>58.547090024655077</v>
      </c>
      <c r="L225" s="101">
        <v>59.381449852834372</v>
      </c>
      <c r="M225" s="101">
        <v>86.11465336986636</v>
      </c>
      <c r="N225" s="101">
        <v>61.887687536109233</v>
      </c>
      <c r="O225" s="101">
        <v>45.802576065068564</v>
      </c>
      <c r="P225" s="101">
        <v>81.060347879442176</v>
      </c>
      <c r="Q225" s="101">
        <v>27.612587395532401</v>
      </c>
      <c r="R225" s="101">
        <v>38.522271348631783</v>
      </c>
      <c r="S225" s="101">
        <v>62.564426116998391</v>
      </c>
      <c r="T225" s="101">
        <v>70.695891903408409</v>
      </c>
      <c r="U225" s="101">
        <v>82.010510537470594</v>
      </c>
      <c r="V225" s="101">
        <v>69.258928879242077</v>
      </c>
      <c r="W225" s="101">
        <v>65.321526523855169</v>
      </c>
      <c r="DA225" s="131" t="s">
        <v>2421</v>
      </c>
    </row>
    <row r="226" spans="1:105" ht="12" customHeight="1" x14ac:dyDescent="0.25">
      <c r="A226" s="103" t="s">
        <v>52</v>
      </c>
      <c r="B226" s="104">
        <v>623.32070457621103</v>
      </c>
      <c r="C226" s="104">
        <v>545.8653263991788</v>
      </c>
      <c r="D226" s="104">
        <v>638.23182875962698</v>
      </c>
      <c r="E226" s="104">
        <v>633.41683961889078</v>
      </c>
      <c r="F226" s="104">
        <v>626.97464109500265</v>
      </c>
      <c r="G226" s="104">
        <v>661.11625491531458</v>
      </c>
      <c r="H226" s="104">
        <v>628.31155512645512</v>
      </c>
      <c r="I226" s="104">
        <v>653.85112343203082</v>
      </c>
      <c r="J226" s="104">
        <v>666.42069520060636</v>
      </c>
      <c r="K226" s="104">
        <v>659.52468498332769</v>
      </c>
      <c r="L226" s="104">
        <v>691.81821426101556</v>
      </c>
      <c r="M226" s="104">
        <v>682.37607621309735</v>
      </c>
      <c r="N226" s="104">
        <v>709.80423885669154</v>
      </c>
      <c r="O226" s="104">
        <v>765.41702682504956</v>
      </c>
      <c r="P226" s="104">
        <v>742.32236050462518</v>
      </c>
      <c r="Q226" s="104">
        <v>782.17507210911492</v>
      </c>
      <c r="R226" s="104">
        <v>809.66856757160519</v>
      </c>
      <c r="S226" s="104">
        <v>834.21652387624169</v>
      </c>
      <c r="T226" s="104">
        <v>840.70913077928708</v>
      </c>
      <c r="U226" s="104">
        <v>795.61243330783429</v>
      </c>
      <c r="V226" s="104">
        <v>824.08786988675513</v>
      </c>
      <c r="W226" s="104">
        <v>915.02886706081131</v>
      </c>
      <c r="DA226" s="132" t="s">
        <v>2422</v>
      </c>
    </row>
    <row r="227" spans="1:105" ht="12" customHeight="1" x14ac:dyDescent="0.25">
      <c r="A227" s="106" t="s">
        <v>122</v>
      </c>
      <c r="B227" s="101">
        <v>620.42827258326122</v>
      </c>
      <c r="C227" s="101">
        <v>755.85552670402774</v>
      </c>
      <c r="D227" s="101">
        <v>701.13747822649395</v>
      </c>
      <c r="E227" s="101">
        <v>655.18453718989986</v>
      </c>
      <c r="F227" s="101">
        <v>662.81952652882535</v>
      </c>
      <c r="G227" s="101">
        <v>684.68828426673906</v>
      </c>
      <c r="H227" s="101">
        <v>735.37176509983988</v>
      </c>
      <c r="I227" s="101">
        <v>729.0394250287668</v>
      </c>
      <c r="J227" s="101">
        <v>727.1111294341124</v>
      </c>
      <c r="K227" s="101">
        <v>707.53026034628681</v>
      </c>
      <c r="L227" s="101">
        <v>750.86425827101118</v>
      </c>
      <c r="M227" s="101">
        <v>789.80151214166017</v>
      </c>
      <c r="N227" s="101">
        <v>778.8674286905848</v>
      </c>
      <c r="O227" s="101">
        <v>772.71367121855803</v>
      </c>
      <c r="P227" s="101">
        <v>821.03381787055491</v>
      </c>
      <c r="Q227" s="101">
        <v>780.71911155004852</v>
      </c>
      <c r="R227" s="101">
        <v>820.82278262392572</v>
      </c>
      <c r="S227" s="101">
        <v>867.19182304349727</v>
      </c>
      <c r="T227" s="101">
        <v>894.27632091119983</v>
      </c>
      <c r="U227" s="101">
        <v>915.27996381024104</v>
      </c>
      <c r="V227" s="101">
        <v>924.70900782084504</v>
      </c>
      <c r="W227" s="101">
        <v>956.78372598356327</v>
      </c>
      <c r="DA227" s="131" t="s">
        <v>2423</v>
      </c>
    </row>
    <row r="228" spans="1:105" ht="12" customHeight="1" x14ac:dyDescent="0.25">
      <c r="A228" s="107" t="s">
        <v>121</v>
      </c>
      <c r="B228" s="104">
        <v>620.42827258326133</v>
      </c>
      <c r="C228" s="104">
        <v>755.77435498575528</v>
      </c>
      <c r="D228" s="104">
        <v>701.01219789940842</v>
      </c>
      <c r="E228" s="104">
        <v>655.27870646797692</v>
      </c>
      <c r="F228" s="104">
        <v>662.91750449118331</v>
      </c>
      <c r="G228" s="104">
        <v>684.75599439145026</v>
      </c>
      <c r="H228" s="104">
        <v>735.42032647658277</v>
      </c>
      <c r="I228" s="104">
        <v>729.31050617418839</v>
      </c>
      <c r="J228" s="104">
        <v>727.76906755499374</v>
      </c>
      <c r="K228" s="104">
        <v>708.49697194212092</v>
      </c>
      <c r="L228" s="104">
        <v>751.6514620337432</v>
      </c>
      <c r="M228" s="104">
        <v>789.55730775231291</v>
      </c>
      <c r="N228" s="104">
        <v>778.31910968376963</v>
      </c>
      <c r="O228" s="104">
        <v>772.44220938210765</v>
      </c>
      <c r="P228" s="104">
        <v>822.55142075527965</v>
      </c>
      <c r="Q228" s="104">
        <v>783.4794305388441</v>
      </c>
      <c r="R228" s="104">
        <v>825.19226070431182</v>
      </c>
      <c r="S228" s="104">
        <v>872.27316646371935</v>
      </c>
      <c r="T228" s="104">
        <v>897.06495992525413</v>
      </c>
      <c r="U228" s="104">
        <v>915.04420321947407</v>
      </c>
      <c r="V228" s="104">
        <v>923.08060371568354</v>
      </c>
      <c r="W228" s="104">
        <v>955.25492303973454</v>
      </c>
      <c r="DA228" s="132" t="s">
        <v>2424</v>
      </c>
    </row>
    <row r="229" spans="1:105" ht="12" customHeight="1" x14ac:dyDescent="0.25">
      <c r="A229" s="108" t="s">
        <v>53</v>
      </c>
      <c r="B229" s="98">
        <v>67.899276752090216</v>
      </c>
      <c r="C229" s="98">
        <v>163.95022143431103</v>
      </c>
      <c r="D229" s="98">
        <v>64.087242210574018</v>
      </c>
      <c r="E229" s="98">
        <v>37.842925335808651</v>
      </c>
      <c r="F229" s="98">
        <v>51.645693599784288</v>
      </c>
      <c r="G229" s="98">
        <v>53.267925624310664</v>
      </c>
      <c r="H229" s="98">
        <v>77.278835306972582</v>
      </c>
      <c r="I229" s="98">
        <v>65.335319724865229</v>
      </c>
      <c r="J229" s="98">
        <v>61.804160513290029</v>
      </c>
      <c r="K229" s="98">
        <v>57.186385291606442</v>
      </c>
      <c r="L229" s="98">
        <v>58.937789172367886</v>
      </c>
      <c r="M229" s="98">
        <v>87.679760738317796</v>
      </c>
      <c r="N229" s="98">
        <v>62.394808016513046</v>
      </c>
      <c r="O229" s="98">
        <v>41.371839949669827</v>
      </c>
      <c r="P229" s="98">
        <v>81.446784488743646</v>
      </c>
      <c r="Q229" s="98">
        <v>22.696259067648668</v>
      </c>
      <c r="R229" s="98">
        <v>33.462900199547761</v>
      </c>
      <c r="S229" s="98">
        <v>59.346301787703048</v>
      </c>
      <c r="T229" s="98">
        <v>68.854004766441449</v>
      </c>
      <c r="U229" s="98">
        <v>87.817983224759786</v>
      </c>
      <c r="V229" s="98">
        <v>73.164497326888281</v>
      </c>
      <c r="W229" s="98">
        <v>61.484183780633472</v>
      </c>
      <c r="DA229" s="63" t="s">
        <v>2425</v>
      </c>
    </row>
    <row r="230" spans="1:105" ht="12" customHeight="1" x14ac:dyDescent="0.25">
      <c r="A230" s="108" t="s">
        <v>52</v>
      </c>
      <c r="B230" s="98">
        <v>552.52899583117107</v>
      </c>
      <c r="C230" s="98">
        <v>591.82413355144422</v>
      </c>
      <c r="D230" s="98">
        <v>636.92495568883442</v>
      </c>
      <c r="E230" s="98">
        <v>617.43578113216824</v>
      </c>
      <c r="F230" s="98">
        <v>611.27181089139913</v>
      </c>
      <c r="G230" s="98">
        <v>631.48806876713957</v>
      </c>
      <c r="H230" s="98">
        <v>658.14149116961016</v>
      </c>
      <c r="I230" s="98">
        <v>663.97518644932325</v>
      </c>
      <c r="J230" s="98">
        <v>665.96490704170367</v>
      </c>
      <c r="K230" s="98">
        <v>651.31058665051421</v>
      </c>
      <c r="L230" s="98">
        <v>692.71367286137536</v>
      </c>
      <c r="M230" s="98">
        <v>701.87754701399501</v>
      </c>
      <c r="N230" s="98">
        <v>715.9243016672566</v>
      </c>
      <c r="O230" s="98">
        <v>731.07036943243759</v>
      </c>
      <c r="P230" s="98">
        <v>741.10463626653609</v>
      </c>
      <c r="Q230" s="98">
        <v>760.78317147119549</v>
      </c>
      <c r="R230" s="98">
        <v>791.72936050476403</v>
      </c>
      <c r="S230" s="98">
        <v>812.92686467601618</v>
      </c>
      <c r="T230" s="98">
        <v>828.21095515881257</v>
      </c>
      <c r="U230" s="98">
        <v>827.22621999471437</v>
      </c>
      <c r="V230" s="98">
        <v>849.91610638879536</v>
      </c>
      <c r="W230" s="98">
        <v>893.77073925910099</v>
      </c>
      <c r="DA230" s="63" t="s">
        <v>2426</v>
      </c>
    </row>
    <row r="231" spans="1:105" ht="12" customHeight="1" x14ac:dyDescent="0.25">
      <c r="A231" s="121" t="s">
        <v>54</v>
      </c>
      <c r="B231" s="122">
        <v>390.49307290239113</v>
      </c>
      <c r="C231" s="122">
        <v>419.77476281876471</v>
      </c>
      <c r="D231" s="122">
        <v>425.92914308730252</v>
      </c>
      <c r="E231" s="122">
        <v>432.19221087125902</v>
      </c>
      <c r="F231" s="122">
        <v>438.70452605104828</v>
      </c>
      <c r="G231" s="122">
        <v>453.75764008893628</v>
      </c>
      <c r="H231" s="122">
        <v>499.98250093523484</v>
      </c>
      <c r="I231" s="122">
        <v>504.20582694109282</v>
      </c>
      <c r="J231" s="122">
        <v>504.59747662773094</v>
      </c>
      <c r="K231" s="122">
        <v>491.50164295300567</v>
      </c>
      <c r="L231" s="122">
        <v>499.5058212306389</v>
      </c>
      <c r="M231" s="122">
        <v>482.76421096739512</v>
      </c>
      <c r="N231" s="122">
        <v>458.50993875136413</v>
      </c>
      <c r="O231" s="122">
        <v>411.26451502171369</v>
      </c>
      <c r="P231" s="122">
        <v>444.38851059082629</v>
      </c>
      <c r="Q231" s="122">
        <v>451.64721572585404</v>
      </c>
      <c r="R231" s="122">
        <v>452.0069860754013</v>
      </c>
      <c r="S231" s="122">
        <v>474.2603423176472</v>
      </c>
      <c r="T231" s="122">
        <v>499.7965642802472</v>
      </c>
      <c r="U231" s="122">
        <v>488.99969614673762</v>
      </c>
      <c r="V231" s="122">
        <v>471.95698787850785</v>
      </c>
      <c r="W231" s="122">
        <v>483.75203199269225</v>
      </c>
      <c r="DA231" s="130" t="s">
        <v>2427</v>
      </c>
    </row>
    <row r="232" spans="1:105" ht="12" customHeight="1" x14ac:dyDescent="0.25">
      <c r="A232" s="97" t="s">
        <v>51</v>
      </c>
      <c r="B232" s="98">
        <v>394.16795564430356</v>
      </c>
      <c r="C232" s="98">
        <v>414.47307314872882</v>
      </c>
      <c r="D232" s="98">
        <v>426.18301020724095</v>
      </c>
      <c r="E232" s="98">
        <v>430.33243883685691</v>
      </c>
      <c r="F232" s="98">
        <v>443.36041950535065</v>
      </c>
      <c r="G232" s="98">
        <v>461.29470618778379</v>
      </c>
      <c r="H232" s="98">
        <v>486.30055144452592</v>
      </c>
      <c r="I232" s="98">
        <v>498.36162286571431</v>
      </c>
      <c r="J232" s="98">
        <v>506.29945777566843</v>
      </c>
      <c r="K232" s="98">
        <v>498.52733100905579</v>
      </c>
      <c r="L232" s="98">
        <v>493.09659955250339</v>
      </c>
      <c r="M232" s="98">
        <v>491.56534467540365</v>
      </c>
      <c r="N232" s="98">
        <v>459.42425248637659</v>
      </c>
      <c r="O232" s="98">
        <v>415.75662065185298</v>
      </c>
      <c r="P232" s="98">
        <v>438.37374405178815</v>
      </c>
      <c r="Q232" s="98">
        <v>454.88509237959153</v>
      </c>
      <c r="R232" s="98">
        <v>448.84955531868911</v>
      </c>
      <c r="S232" s="98">
        <v>488.0144279413941</v>
      </c>
      <c r="T232" s="98">
        <v>481.35773626036911</v>
      </c>
      <c r="U232" s="98">
        <v>517.29753349445866</v>
      </c>
      <c r="V232" s="98">
        <v>455.10965887046825</v>
      </c>
      <c r="W232" s="98">
        <v>456.33053183711547</v>
      </c>
      <c r="DA232" s="63" t="s">
        <v>2428</v>
      </c>
    </row>
    <row r="233" spans="1:105" ht="12" customHeight="1" x14ac:dyDescent="0.25">
      <c r="A233" s="97" t="s">
        <v>50</v>
      </c>
      <c r="B233" s="98">
        <v>398.89794571350239</v>
      </c>
      <c r="C233" s="98">
        <v>410.19787031044177</v>
      </c>
      <c r="D233" s="98">
        <v>423.588961942776</v>
      </c>
      <c r="E233" s="98">
        <v>432.51204891108233</v>
      </c>
      <c r="F233" s="98">
        <v>444.82989343088815</v>
      </c>
      <c r="G233" s="98">
        <v>462.63628233351119</v>
      </c>
      <c r="H233" s="98">
        <v>480.83103610321672</v>
      </c>
      <c r="I233" s="98">
        <v>500.11688307892945</v>
      </c>
      <c r="J233" s="98">
        <v>505.57729349914558</v>
      </c>
      <c r="K233" s="98">
        <v>495.28488682062169</v>
      </c>
      <c r="L233" s="98">
        <v>491.81988700517246</v>
      </c>
      <c r="M233" s="98">
        <v>467.92521379134433</v>
      </c>
      <c r="N233" s="98">
        <v>452.67416904954791</v>
      </c>
      <c r="O233" s="98">
        <v>441.32791109208409</v>
      </c>
      <c r="P233" s="98">
        <v>440.23989337963707</v>
      </c>
      <c r="Q233" s="98">
        <v>447.5536730362586</v>
      </c>
      <c r="R233" s="98">
        <v>461.15342601164883</v>
      </c>
      <c r="S233" s="98">
        <v>480.6642440702567</v>
      </c>
      <c r="T233" s="98">
        <v>512.08688603557573</v>
      </c>
      <c r="U233" s="98">
        <v>463.26755627231609</v>
      </c>
      <c r="V233" s="98">
        <v>465.91392694763408</v>
      </c>
      <c r="W233" s="98">
        <v>500.58353903324542</v>
      </c>
      <c r="DA233" s="63" t="s">
        <v>2429</v>
      </c>
    </row>
    <row r="234" spans="1:105" ht="12" customHeight="1" x14ac:dyDescent="0.25">
      <c r="A234" s="109" t="s">
        <v>120</v>
      </c>
      <c r="B234" s="33">
        <v>376.49644156652687</v>
      </c>
      <c r="C234" s="33">
        <v>435.15306893394302</v>
      </c>
      <c r="D234" s="33">
        <v>426.38602696065226</v>
      </c>
      <c r="E234" s="33">
        <v>435.58287069260302</v>
      </c>
      <c r="F234" s="33">
        <v>428.96561003689698</v>
      </c>
      <c r="G234" s="33">
        <v>440.14592485985878</v>
      </c>
      <c r="H234" s="33">
        <v>522.25029365306739</v>
      </c>
      <c r="I234" s="33">
        <v>512.14155340846287</v>
      </c>
      <c r="J234" s="33">
        <v>502.41971218332031</v>
      </c>
      <c r="K234" s="33">
        <v>482.14213071906659</v>
      </c>
      <c r="L234" s="33">
        <v>510.26465285007475</v>
      </c>
      <c r="M234" s="33">
        <v>473.58211598440062</v>
      </c>
      <c r="N234" s="33">
        <v>458.64409105276036</v>
      </c>
      <c r="O234" s="33">
        <v>393.44732952746961</v>
      </c>
      <c r="P234" s="33">
        <v>456.57905363518648</v>
      </c>
      <c r="Q234" s="33">
        <v>448.17792069731428</v>
      </c>
      <c r="R234" s="33">
        <v>452.56121855301507</v>
      </c>
      <c r="S234" s="33">
        <v>463.31844315532732</v>
      </c>
      <c r="T234" s="33">
        <v>506.34626806830636</v>
      </c>
      <c r="U234" s="33">
        <v>482.19996045718705</v>
      </c>
      <c r="V234" s="33">
        <v>481.31991014771768</v>
      </c>
      <c r="W234" s="33">
        <v>489.96079766021342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2043.7717785582824</v>
      </c>
      <c r="C236" s="117">
        <f t="shared" si="110"/>
        <v>2123.3633007272806</v>
      </c>
      <c r="D236" s="117">
        <f t="shared" si="110"/>
        <v>2277.3373979101993</v>
      </c>
      <c r="E236" s="117">
        <f t="shared" si="110"/>
        <v>2081.671930596478</v>
      </c>
      <c r="F236" s="117">
        <f t="shared" si="110"/>
        <v>2477.5204007247785</v>
      </c>
      <c r="G236" s="117">
        <f t="shared" si="110"/>
        <v>2520.955297327574</v>
      </c>
      <c r="H236" s="117">
        <f t="shared" si="110"/>
        <v>2514.1660922414176</v>
      </c>
      <c r="I236" s="117">
        <f t="shared" si="110"/>
        <v>2289.5899148314606</v>
      </c>
      <c r="J236" s="117">
        <f t="shared" si="110"/>
        <v>2369.388732906179</v>
      </c>
      <c r="K236" s="117">
        <f t="shared" si="110"/>
        <v>2504.3624745918528</v>
      </c>
      <c r="L236" s="117">
        <f t="shared" si="110"/>
        <v>2460.057343745354</v>
      </c>
      <c r="M236" s="117">
        <f t="shared" si="110"/>
        <v>2373.9327875555527</v>
      </c>
      <c r="N236" s="117">
        <f t="shared" si="110"/>
        <v>2373.4084288109839</v>
      </c>
      <c r="O236" s="117">
        <f t="shared" si="110"/>
        <v>1959.1957179088845</v>
      </c>
      <c r="P236" s="117">
        <f t="shared" si="110"/>
        <v>1938.9276728114808</v>
      </c>
      <c r="Q236" s="117">
        <f t="shared" si="110"/>
        <v>1753.274640418565</v>
      </c>
      <c r="R236" s="117">
        <f t="shared" ref="R236:V236" si="111">R237+R240+R242+R252</f>
        <v>1536.6769900046622</v>
      </c>
      <c r="S236" s="117">
        <f t="shared" si="111"/>
        <v>2333.8191979697772</v>
      </c>
      <c r="T236" s="117">
        <f t="shared" si="111"/>
        <v>2568.5498111349475</v>
      </c>
      <c r="U236" s="117">
        <f t="shared" si="111"/>
        <v>1751.4054862707878</v>
      </c>
      <c r="V236" s="117">
        <f t="shared" si="111"/>
        <v>1957.1475514190101</v>
      </c>
      <c r="W236" s="117">
        <f t="shared" ref="W236" si="112">W237+W240+W242+W252</f>
        <v>1852.3845266873716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1556.7497982752675</v>
      </c>
      <c r="C237" s="122">
        <f t="shared" si="113"/>
        <v>1645.087111679584</v>
      </c>
      <c r="D237" s="122">
        <f t="shared" si="113"/>
        <v>1809.865817909149</v>
      </c>
      <c r="E237" s="122">
        <f t="shared" si="113"/>
        <v>1629.7412038946563</v>
      </c>
      <c r="F237" s="122">
        <f t="shared" si="113"/>
        <v>2036.0108861387671</v>
      </c>
      <c r="G237" s="122">
        <f t="shared" si="113"/>
        <v>2085.6678350916404</v>
      </c>
      <c r="H237" s="122">
        <f t="shared" si="113"/>
        <v>2102.8445900010811</v>
      </c>
      <c r="I237" s="122">
        <f t="shared" si="113"/>
        <v>1888.6134574680102</v>
      </c>
      <c r="J237" s="122">
        <f t="shared" si="113"/>
        <v>1973.7998414442964</v>
      </c>
      <c r="K237" s="122">
        <f t="shared" si="113"/>
        <v>2124.5252061998153</v>
      </c>
      <c r="L237" s="122">
        <f t="shared" si="113"/>
        <v>2068.8874978742469</v>
      </c>
      <c r="M237" s="122">
        <f t="shared" si="113"/>
        <v>1985.7530183892079</v>
      </c>
      <c r="N237" s="122">
        <f t="shared" si="113"/>
        <v>1998.6316608387774</v>
      </c>
      <c r="O237" s="122">
        <f t="shared" si="113"/>
        <v>1591.2445933143997</v>
      </c>
      <c r="P237" s="122">
        <f t="shared" si="113"/>
        <v>1561.2604959761088</v>
      </c>
      <c r="Q237" s="122">
        <f t="shared" si="113"/>
        <v>1395.1309635384948</v>
      </c>
      <c r="R237" s="122">
        <f t="shared" ref="R237:V237" si="114">SUM(R238:R239)</f>
        <v>1209.6531693664326</v>
      </c>
      <c r="S237" s="122">
        <f t="shared" si="114"/>
        <v>2018.2749140289966</v>
      </c>
      <c r="T237" s="122">
        <f t="shared" si="114"/>
        <v>2275.1225745215315</v>
      </c>
      <c r="U237" s="122">
        <f t="shared" si="114"/>
        <v>1470.5420125140977</v>
      </c>
      <c r="V237" s="122">
        <f t="shared" si="114"/>
        <v>1695.3169074659183</v>
      </c>
      <c r="W237" s="122">
        <f t="shared" ref="W237" si="115">SUM(W238:W239)</f>
        <v>1592.1984833719605</v>
      </c>
      <c r="DA237" s="130" t="s">
        <v>2580</v>
      </c>
    </row>
    <row r="238" spans="1:105" ht="12" customHeight="1" x14ac:dyDescent="0.25">
      <c r="A238" s="97" t="s">
        <v>51</v>
      </c>
      <c r="B238" s="98">
        <v>1556.7497982752675</v>
      </c>
      <c r="C238" s="98">
        <v>1645.087111679584</v>
      </c>
      <c r="D238" s="98">
        <v>1809.865817909149</v>
      </c>
      <c r="E238" s="98">
        <v>1629.7412038946563</v>
      </c>
      <c r="F238" s="98">
        <v>2036.0108861387671</v>
      </c>
      <c r="G238" s="98">
        <v>2085.6678350916404</v>
      </c>
      <c r="H238" s="98">
        <v>2102.8445900010811</v>
      </c>
      <c r="I238" s="98">
        <v>1888.6134574680102</v>
      </c>
      <c r="J238" s="98">
        <v>1973.7998414442964</v>
      </c>
      <c r="K238" s="98">
        <v>2124.5252061998153</v>
      </c>
      <c r="L238" s="98">
        <v>2068.8874978742469</v>
      </c>
      <c r="M238" s="98">
        <v>1985.7530183892079</v>
      </c>
      <c r="N238" s="98">
        <v>1998.6316608387774</v>
      </c>
      <c r="O238" s="98">
        <v>1591.2445933143997</v>
      </c>
      <c r="P238" s="98">
        <v>1561.2604959761088</v>
      </c>
      <c r="Q238" s="98">
        <v>1395.1309635384948</v>
      </c>
      <c r="R238" s="98">
        <v>1209.6531693664326</v>
      </c>
      <c r="S238" s="98">
        <v>2018.2749140289966</v>
      </c>
      <c r="T238" s="98">
        <v>2275.1225745215315</v>
      </c>
      <c r="U238" s="98">
        <v>1470.5420125140977</v>
      </c>
      <c r="V238" s="98">
        <v>1695.3169074659183</v>
      </c>
      <c r="W238" s="98">
        <v>1592.1984833719605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311.50984076686211</v>
      </c>
      <c r="C242" s="122">
        <v>305.83396184766303</v>
      </c>
      <c r="D242" s="122">
        <v>293.59558049843133</v>
      </c>
      <c r="E242" s="122">
        <v>279.83808279396004</v>
      </c>
      <c r="F242" s="122">
        <v>273.43242550417034</v>
      </c>
      <c r="G242" s="122">
        <v>269.0512128461728</v>
      </c>
      <c r="H242" s="122">
        <v>247.53235770021928</v>
      </c>
      <c r="I242" s="122">
        <v>234.87039905845165</v>
      </c>
      <c r="J242" s="122">
        <v>229.09124490934366</v>
      </c>
      <c r="K242" s="122">
        <v>212.60404776261151</v>
      </c>
      <c r="L242" s="122">
        <v>218.31686603902364</v>
      </c>
      <c r="M242" s="122">
        <v>203.94234656804056</v>
      </c>
      <c r="N242" s="122">
        <v>196.65633894834059</v>
      </c>
      <c r="O242" s="122">
        <v>199.78819768923037</v>
      </c>
      <c r="P242" s="122">
        <v>204.98512651849177</v>
      </c>
      <c r="Q242" s="122">
        <v>193.66833307634215</v>
      </c>
      <c r="R242" s="122">
        <v>186.31367193957337</v>
      </c>
      <c r="S242" s="122">
        <v>183.25285156489983</v>
      </c>
      <c r="T242" s="122">
        <v>171.73260230352787</v>
      </c>
      <c r="U242" s="122">
        <v>163.96799767614269</v>
      </c>
      <c r="V242" s="122">
        <v>157.40974878990804</v>
      </c>
      <c r="W242" s="122">
        <v>162.12817617844203</v>
      </c>
      <c r="DA242" s="130" t="s">
        <v>2585</v>
      </c>
    </row>
    <row r="243" spans="1:105" ht="12" customHeight="1" x14ac:dyDescent="0.25">
      <c r="A243" s="97" t="s">
        <v>143</v>
      </c>
      <c r="B243" s="98">
        <v>421.1434835895372</v>
      </c>
      <c r="C243" s="98">
        <v>451.03668471730344</v>
      </c>
      <c r="D243" s="98">
        <v>431.25202463901348</v>
      </c>
      <c r="E243" s="98">
        <v>414.65441053163914</v>
      </c>
      <c r="F243" s="98">
        <v>424.62332839340917</v>
      </c>
      <c r="G243" s="98">
        <v>443.2869495777523</v>
      </c>
      <c r="H243" s="98">
        <v>439.42034368472451</v>
      </c>
      <c r="I243" s="98">
        <v>427.74473044620123</v>
      </c>
      <c r="J243" s="98">
        <v>447.88530932397964</v>
      </c>
      <c r="K243" s="98">
        <v>431.69053723208481</v>
      </c>
      <c r="L243" s="98">
        <v>465.39197297852724</v>
      </c>
      <c r="M243" s="98">
        <v>432.07807526786394</v>
      </c>
      <c r="N243" s="98">
        <v>430.25072862740865</v>
      </c>
      <c r="O243" s="98">
        <v>431.89521426605245</v>
      </c>
      <c r="P243" s="98">
        <v>455.88890504842942</v>
      </c>
      <c r="Q243" s="98">
        <v>456.76999794881306</v>
      </c>
      <c r="R243" s="98">
        <v>451.38402058527561</v>
      </c>
      <c r="S243" s="98">
        <v>513.66944559724777</v>
      </c>
      <c r="T243" s="98">
        <v>486.210028364224</v>
      </c>
      <c r="U243" s="98">
        <v>533.34718380150969</v>
      </c>
      <c r="V243" s="98">
        <v>465.92173758044123</v>
      </c>
      <c r="W243" s="98">
        <v>465.32532042097483</v>
      </c>
      <c r="DA243" s="63" t="s">
        <v>2586</v>
      </c>
    </row>
    <row r="244" spans="1:105" ht="12" customHeight="1" x14ac:dyDescent="0.25">
      <c r="A244" s="97" t="s">
        <v>124</v>
      </c>
      <c r="B244" s="98">
        <v>297.5583845307014</v>
      </c>
      <c r="C244" s="98">
        <v>294.24947827132962</v>
      </c>
      <c r="D244" s="98">
        <v>294.54528887080011</v>
      </c>
      <c r="E244" s="98">
        <v>280.48925871988934</v>
      </c>
      <c r="F244" s="98">
        <v>281.07414530048072</v>
      </c>
      <c r="G244" s="98">
        <v>294.24844862193686</v>
      </c>
      <c r="H244" s="98">
        <v>285.03871512998154</v>
      </c>
      <c r="I244" s="98">
        <v>290.30735854718432</v>
      </c>
      <c r="J244" s="98">
        <v>293.67835571757303</v>
      </c>
      <c r="K244" s="98">
        <v>287.99003243998283</v>
      </c>
      <c r="L244" s="98">
        <v>299.78220054912043</v>
      </c>
      <c r="M244" s="98">
        <v>304.31718855740991</v>
      </c>
      <c r="N244" s="98">
        <v>301.73617351736556</v>
      </c>
      <c r="O244" s="98">
        <v>311.94862390132249</v>
      </c>
      <c r="P244" s="98">
        <v>308.8705576905067</v>
      </c>
      <c r="Q244" s="98">
        <v>293.48072450380988</v>
      </c>
      <c r="R244" s="98">
        <v>292.84246759867699</v>
      </c>
      <c r="S244" s="98">
        <v>295.50434386234622</v>
      </c>
      <c r="T244" s="98">
        <v>293.45208263469357</v>
      </c>
      <c r="U244" s="98">
        <v>277.64090703081609</v>
      </c>
      <c r="V244" s="98">
        <v>279.12235467757398</v>
      </c>
      <c r="W244" s="98">
        <v>302.03175814649302</v>
      </c>
      <c r="DA244" s="63" t="s">
        <v>2587</v>
      </c>
    </row>
    <row r="245" spans="1:105" ht="12" customHeight="1" x14ac:dyDescent="0.25">
      <c r="A245" s="97" t="s">
        <v>123</v>
      </c>
      <c r="B245" s="98">
        <v>33.526183976557846</v>
      </c>
      <c r="C245" s="98">
        <v>64.44610393673355</v>
      </c>
      <c r="D245" s="98">
        <v>27.133108866401237</v>
      </c>
      <c r="E245" s="98">
        <v>16.581145926320438</v>
      </c>
      <c r="F245" s="98">
        <v>22.030147671885974</v>
      </c>
      <c r="G245" s="98">
        <v>23.073199374829684</v>
      </c>
      <c r="H245" s="98">
        <v>29.682882572671776</v>
      </c>
      <c r="I245" s="98">
        <v>25.862582166320166</v>
      </c>
      <c r="J245" s="98">
        <v>24.849082823005563</v>
      </c>
      <c r="K245" s="98">
        <v>23.324022553574487</v>
      </c>
      <c r="L245" s="98">
        <v>23.56842033683818</v>
      </c>
      <c r="M245" s="98">
        <v>34.100866601604537</v>
      </c>
      <c r="N245" s="98">
        <v>24.258503014769641</v>
      </c>
      <c r="O245" s="98">
        <v>17.60019973597365</v>
      </c>
      <c r="P245" s="98">
        <v>30.340952909553685</v>
      </c>
      <c r="Q245" s="98">
        <v>9.7058845006577545</v>
      </c>
      <c r="R245" s="98">
        <v>12.868090298125896</v>
      </c>
      <c r="S245" s="98">
        <v>20.213759498107979</v>
      </c>
      <c r="T245" s="98">
        <v>22.595254543233221</v>
      </c>
      <c r="U245" s="98">
        <v>26.056708429545516</v>
      </c>
      <c r="V245" s="98">
        <v>21.805270127618538</v>
      </c>
      <c r="W245" s="98">
        <v>20.25625806073532</v>
      </c>
      <c r="DA245" s="63" t="s">
        <v>2588</v>
      </c>
    </row>
    <row r="246" spans="1:105" ht="12" customHeight="1" x14ac:dyDescent="0.25">
      <c r="A246" s="100" t="s">
        <v>50</v>
      </c>
      <c r="B246" s="101">
        <v>33.526183976557846</v>
      </c>
      <c r="C246" s="101">
        <v>64.44610393673355</v>
      </c>
      <c r="D246" s="101">
        <v>27.133108866401237</v>
      </c>
      <c r="E246" s="101">
        <v>16.581145926320438</v>
      </c>
      <c r="F246" s="101">
        <v>22.030147671885974</v>
      </c>
      <c r="G246" s="101">
        <v>23.073199374829684</v>
      </c>
      <c r="H246" s="101">
        <v>29.682882572671776</v>
      </c>
      <c r="I246" s="101">
        <v>25.862582166320166</v>
      </c>
      <c r="J246" s="101">
        <v>24.849082823005563</v>
      </c>
      <c r="K246" s="101">
        <v>23.324022553574487</v>
      </c>
      <c r="L246" s="101">
        <v>23.56842033683818</v>
      </c>
      <c r="M246" s="101">
        <v>34.100866601604537</v>
      </c>
      <c r="N246" s="101">
        <v>24.258503014769641</v>
      </c>
      <c r="O246" s="101">
        <v>17.60019973597365</v>
      </c>
      <c r="P246" s="101">
        <v>30.340952909553685</v>
      </c>
      <c r="Q246" s="101">
        <v>9.7058845006577545</v>
      </c>
      <c r="R246" s="101">
        <v>12.868090298125896</v>
      </c>
      <c r="S246" s="101">
        <v>20.213759498107979</v>
      </c>
      <c r="T246" s="101">
        <v>22.595254543233221</v>
      </c>
      <c r="U246" s="101">
        <v>26.056708429545516</v>
      </c>
      <c r="V246" s="101">
        <v>21.805270127618538</v>
      </c>
      <c r="W246" s="101">
        <v>20.25625806073532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175.51213951615304</v>
      </c>
      <c r="C252" s="122">
        <v>172.44222720003341</v>
      </c>
      <c r="D252" s="122">
        <v>173.87599950261912</v>
      </c>
      <c r="E252" s="122">
        <v>172.09264390786143</v>
      </c>
      <c r="F252" s="122">
        <v>168.07708908184117</v>
      </c>
      <c r="G252" s="122">
        <v>166.2362493897607</v>
      </c>
      <c r="H252" s="122">
        <v>163.78914454011718</v>
      </c>
      <c r="I252" s="122">
        <v>166.10605830499878</v>
      </c>
      <c r="J252" s="122">
        <v>166.49764655253907</v>
      </c>
      <c r="K252" s="122">
        <v>167.23322062942577</v>
      </c>
      <c r="L252" s="122">
        <v>172.85297983208352</v>
      </c>
      <c r="M252" s="122">
        <v>184.23742259830465</v>
      </c>
      <c r="N252" s="122">
        <v>178.12042902386614</v>
      </c>
      <c r="O252" s="122">
        <v>168.16292690525438</v>
      </c>
      <c r="P252" s="122">
        <v>172.68205031688009</v>
      </c>
      <c r="Q252" s="122">
        <v>164.47534380372795</v>
      </c>
      <c r="R252" s="122">
        <v>140.7101486986563</v>
      </c>
      <c r="S252" s="122">
        <v>132.29143237588099</v>
      </c>
      <c r="T252" s="122">
        <v>121.69463430988796</v>
      </c>
      <c r="U252" s="122">
        <v>116.89547608054741</v>
      </c>
      <c r="V252" s="122">
        <v>104.4208951631838</v>
      </c>
      <c r="W252" s="122">
        <v>98.057867136969037</v>
      </c>
      <c r="DA252" s="130" t="s">
        <v>2595</v>
      </c>
    </row>
    <row r="253" spans="1:105" ht="12" customHeight="1" x14ac:dyDescent="0.25">
      <c r="A253" s="97" t="s">
        <v>51</v>
      </c>
      <c r="B253" s="98">
        <v>243.40403930333909</v>
      </c>
      <c r="C253" s="98">
        <v>254.8055424670579</v>
      </c>
      <c r="D253" s="98">
        <v>262.72179920966948</v>
      </c>
      <c r="E253" s="98">
        <v>263.21035159341812</v>
      </c>
      <c r="F253" s="98">
        <v>272.36505000794699</v>
      </c>
      <c r="G253" s="98">
        <v>282.71004916826644</v>
      </c>
      <c r="H253" s="98">
        <v>297.53689922818808</v>
      </c>
      <c r="I253" s="98">
        <v>304.17325300346948</v>
      </c>
      <c r="J253" s="98">
        <v>308.90000867959151</v>
      </c>
      <c r="K253" s="98">
        <v>303.68374911945318</v>
      </c>
      <c r="L253" s="98">
        <v>299.82793586186136</v>
      </c>
      <c r="M253" s="98">
        <v>303.49415850647608</v>
      </c>
      <c r="N253" s="98">
        <v>280.24414875696192</v>
      </c>
      <c r="O253" s="98">
        <v>253.09618638405738</v>
      </c>
      <c r="P253" s="98">
        <v>267.90777025070815</v>
      </c>
      <c r="Q253" s="98">
        <v>277.75800367009202</v>
      </c>
      <c r="R253" s="98">
        <v>272.90858394607852</v>
      </c>
      <c r="S253" s="98">
        <v>308.82485879107338</v>
      </c>
      <c r="T253" s="98">
        <v>310.28812620403141</v>
      </c>
      <c r="U253" s="98">
        <v>326.33434685982951</v>
      </c>
      <c r="V253" s="98">
        <v>288.34059234423557</v>
      </c>
      <c r="W253" s="98">
        <v>289.27198334538036</v>
      </c>
      <c r="DA253" s="63" t="s">
        <v>2596</v>
      </c>
    </row>
    <row r="254" spans="1:105" ht="12" customHeight="1" x14ac:dyDescent="0.25">
      <c r="A254" s="97" t="s">
        <v>50</v>
      </c>
      <c r="B254" s="98">
        <v>159.16497145552498</v>
      </c>
      <c r="C254" s="98">
        <v>163.28834483859572</v>
      </c>
      <c r="D254" s="98">
        <v>168.23394071429846</v>
      </c>
      <c r="E254" s="98">
        <v>171.40130026217389</v>
      </c>
      <c r="F254" s="98">
        <v>175.66477145549288</v>
      </c>
      <c r="G254" s="98">
        <v>182.18928779191683</v>
      </c>
      <c r="H254" s="98">
        <v>188.81305816983277</v>
      </c>
      <c r="I254" s="98">
        <v>196.09858420221633</v>
      </c>
      <c r="J254" s="98">
        <v>198.02109637312009</v>
      </c>
      <c r="K254" s="98">
        <v>193.69240442339412</v>
      </c>
      <c r="L254" s="98">
        <v>192.1401026745163</v>
      </c>
      <c r="M254" s="98">
        <v>182.58360166353566</v>
      </c>
      <c r="N254" s="98">
        <v>176.31664472749176</v>
      </c>
      <c r="O254" s="98">
        <v>171.65655117242312</v>
      </c>
      <c r="P254" s="98">
        <v>171.06312391262165</v>
      </c>
      <c r="Q254" s="98">
        <v>173.78435989810484</v>
      </c>
      <c r="R254" s="98">
        <v>178.66308505063841</v>
      </c>
      <c r="S254" s="98">
        <v>185.41166364968709</v>
      </c>
      <c r="T254" s="98">
        <v>197.09154222398217</v>
      </c>
      <c r="U254" s="98">
        <v>178.01417993892881</v>
      </c>
      <c r="V254" s="98">
        <v>178.82960209721213</v>
      </c>
      <c r="W254" s="98">
        <v>191.41778700712413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66.805282215317078</v>
      </c>
      <c r="C257" s="118">
        <f t="shared" si="117"/>
        <v>70.42252426946915</v>
      </c>
      <c r="D257" s="118">
        <f t="shared" si="117"/>
        <v>74.725536552945655</v>
      </c>
      <c r="E257" s="118">
        <f t="shared" si="117"/>
        <v>69.219300340721801</v>
      </c>
      <c r="F257" s="118">
        <f t="shared" si="117"/>
        <v>80.894074968384317</v>
      </c>
      <c r="G257" s="118">
        <f t="shared" si="117"/>
        <v>83.016063493923724</v>
      </c>
      <c r="H257" s="118">
        <f t="shared" si="117"/>
        <v>83.711399799797306</v>
      </c>
      <c r="I257" s="118">
        <f t="shared" si="117"/>
        <v>76.774074010911505</v>
      </c>
      <c r="J257" s="118">
        <f t="shared" si="117"/>
        <v>78.980195461266831</v>
      </c>
      <c r="K257" s="118">
        <f t="shared" si="117"/>
        <v>82.752270907288846</v>
      </c>
      <c r="L257" s="118">
        <f t="shared" si="117"/>
        <v>81.533038207139725</v>
      </c>
      <c r="M257" s="118">
        <f t="shared" si="117"/>
        <v>77.539926336189538</v>
      </c>
      <c r="N257" s="118">
        <f t="shared" si="117"/>
        <v>77.417077378915423</v>
      </c>
      <c r="O257" s="118">
        <f t="shared" si="117"/>
        <v>64.672227323542103</v>
      </c>
      <c r="P257" s="118">
        <f t="shared" si="117"/>
        <v>63.920723029164179</v>
      </c>
      <c r="Q257" s="118">
        <f t="shared" si="117"/>
        <v>58.500050373872732</v>
      </c>
      <c r="R257" s="118">
        <f t="shared" ref="R257:V257" si="118">R258+R261+R263+R273</f>
        <v>52.958959871774688</v>
      </c>
      <c r="S257" s="118">
        <f t="shared" si="118"/>
        <v>73.449175972284209</v>
      </c>
      <c r="T257" s="118">
        <f t="shared" si="118"/>
        <v>78.81004967963851</v>
      </c>
      <c r="U257" s="118">
        <f t="shared" si="118"/>
        <v>57.992509946926823</v>
      </c>
      <c r="V257" s="118">
        <f t="shared" si="118"/>
        <v>62.857912819409442</v>
      </c>
      <c r="W257" s="118">
        <f t="shared" ref="W257" si="119">W258+W261+W263+W273</f>
        <v>60.339549101147995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46.663956618780936</v>
      </c>
      <c r="C258" s="123">
        <f t="shared" si="120"/>
        <v>49.457821937638144</v>
      </c>
      <c r="D258" s="123">
        <f t="shared" si="120"/>
        <v>54.124166080894369</v>
      </c>
      <c r="E258" s="123">
        <f t="shared" si="120"/>
        <v>48.930844246782357</v>
      </c>
      <c r="F258" s="123">
        <f t="shared" si="120"/>
        <v>60.62071206662543</v>
      </c>
      <c r="G258" s="123">
        <f t="shared" si="120"/>
        <v>61.951635604839119</v>
      </c>
      <c r="H258" s="123">
        <f t="shared" si="120"/>
        <v>62.161881372123808</v>
      </c>
      <c r="I258" s="123">
        <f t="shared" si="120"/>
        <v>55.644907406694898</v>
      </c>
      <c r="J258" s="123">
        <f t="shared" si="120"/>
        <v>57.839645814078871</v>
      </c>
      <c r="K258" s="123">
        <f t="shared" si="120"/>
        <v>62.02932476824099</v>
      </c>
      <c r="L258" s="123">
        <f t="shared" si="120"/>
        <v>60.185464248352353</v>
      </c>
      <c r="M258" s="123">
        <f t="shared" si="120"/>
        <v>56.525471431535692</v>
      </c>
      <c r="N258" s="123">
        <f t="shared" si="120"/>
        <v>57.184371270977415</v>
      </c>
      <c r="O258" s="123">
        <f t="shared" si="120"/>
        <v>45.336302426480728</v>
      </c>
      <c r="P258" s="123">
        <f t="shared" si="120"/>
        <v>44.068734884192715</v>
      </c>
      <c r="Q258" s="123">
        <f t="shared" si="120"/>
        <v>39.187403372786981</v>
      </c>
      <c r="R258" s="123">
        <f t="shared" ref="R258:V258" si="121">SUM(R259:R260)</f>
        <v>33.911529505764754</v>
      </c>
      <c r="S258" s="123">
        <f t="shared" si="121"/>
        <v>53.993558631659361</v>
      </c>
      <c r="T258" s="123">
        <f t="shared" si="121"/>
        <v>59.337330157743047</v>
      </c>
      <c r="U258" s="123">
        <f t="shared" si="121"/>
        <v>38.84927010303501</v>
      </c>
      <c r="V258" s="123">
        <f t="shared" si="121"/>
        <v>44.197801495865122</v>
      </c>
      <c r="W258" s="123">
        <f t="shared" ref="W258" si="122">SUM(W259:W260)</f>
        <v>41.160274041570034</v>
      </c>
      <c r="DA258" s="130" t="s">
        <v>2748</v>
      </c>
    </row>
    <row r="259" spans="1:105" ht="12" customHeight="1" x14ac:dyDescent="0.25">
      <c r="A259" s="97" t="s">
        <v>51</v>
      </c>
      <c r="B259" s="99">
        <v>46.43140720991007</v>
      </c>
      <c r="C259" s="99">
        <v>49.209688151406041</v>
      </c>
      <c r="D259" s="99">
        <v>53.860142189936155</v>
      </c>
      <c r="E259" s="99">
        <v>48.706412464992127</v>
      </c>
      <c r="F259" s="99">
        <v>60.340559142878028</v>
      </c>
      <c r="G259" s="99">
        <v>61.672839984181621</v>
      </c>
      <c r="H259" s="99">
        <v>61.891353896917131</v>
      </c>
      <c r="I259" s="99">
        <v>55.403100803815605</v>
      </c>
      <c r="J259" s="99">
        <v>57.592185393332592</v>
      </c>
      <c r="K259" s="99">
        <v>61.771507254390627</v>
      </c>
      <c r="L259" s="99">
        <v>59.936123925317588</v>
      </c>
      <c r="M259" s="99">
        <v>56.286487755499891</v>
      </c>
      <c r="N259" s="99">
        <v>56.943228914218636</v>
      </c>
      <c r="O259" s="99">
        <v>45.14051679928248</v>
      </c>
      <c r="P259" s="99">
        <v>43.875676588872999</v>
      </c>
      <c r="Q259" s="99">
        <v>39.020498912730801</v>
      </c>
      <c r="R259" s="99">
        <v>33.763934322545666</v>
      </c>
      <c r="S259" s="99">
        <v>53.755566954004429</v>
      </c>
      <c r="T259" s="99">
        <v>59.069938485922613</v>
      </c>
      <c r="U259" s="99">
        <v>38.674226498348126</v>
      </c>
      <c r="V259" s="99">
        <v>43.996565702207128</v>
      </c>
      <c r="W259" s="99">
        <v>40.970954376299417</v>
      </c>
      <c r="DA259" s="63" t="s">
        <v>2749</v>
      </c>
    </row>
    <row r="260" spans="1:105" ht="12" customHeight="1" x14ac:dyDescent="0.25">
      <c r="A260" s="97" t="s">
        <v>53</v>
      </c>
      <c r="B260" s="99">
        <v>0.23254940887086656</v>
      </c>
      <c r="C260" s="99">
        <v>0.24813378623209922</v>
      </c>
      <c r="D260" s="99">
        <v>0.26402389095821693</v>
      </c>
      <c r="E260" s="99">
        <v>0.22443178179022721</v>
      </c>
      <c r="F260" s="99">
        <v>0.2801529237474043</v>
      </c>
      <c r="G260" s="99">
        <v>0.27879562065749919</v>
      </c>
      <c r="H260" s="99">
        <v>0.27052747520667625</v>
      </c>
      <c r="I260" s="99">
        <v>0.24180660287929651</v>
      </c>
      <c r="J260" s="99">
        <v>0.24746042074627542</v>
      </c>
      <c r="K260" s="99">
        <v>0.25781751385036589</v>
      </c>
      <c r="L260" s="99">
        <v>0.24934032303476322</v>
      </c>
      <c r="M260" s="99">
        <v>0.23898367603580439</v>
      </c>
      <c r="N260" s="99">
        <v>0.24114235675877668</v>
      </c>
      <c r="O260" s="99">
        <v>0.19578562719824541</v>
      </c>
      <c r="P260" s="99">
        <v>0.19305829531971466</v>
      </c>
      <c r="Q260" s="99">
        <v>0.16690446005618009</v>
      </c>
      <c r="R260" s="99">
        <v>0.14759518321908779</v>
      </c>
      <c r="S260" s="99">
        <v>0.23799167765493431</v>
      </c>
      <c r="T260" s="99">
        <v>0.26739167182043416</v>
      </c>
      <c r="U260" s="99">
        <v>0.17504360468688257</v>
      </c>
      <c r="V260" s="99">
        <v>0.20123579365799329</v>
      </c>
      <c r="W260" s="99">
        <v>0.18931966527061408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0.24798454419029367</v>
      </c>
      <c r="C261" s="123">
        <f t="shared" si="123"/>
        <v>0.31017100906142436</v>
      </c>
      <c r="D261" s="123">
        <f t="shared" si="123"/>
        <v>0.24824764074933151</v>
      </c>
      <c r="E261" s="123">
        <f t="shared" si="123"/>
        <v>0.51551125799390751</v>
      </c>
      <c r="F261" s="123">
        <f t="shared" si="123"/>
        <v>0.45660700912252222</v>
      </c>
      <c r="G261" s="123">
        <f t="shared" si="123"/>
        <v>0.70205957188367629</v>
      </c>
      <c r="H261" s="123">
        <f t="shared" si="123"/>
        <v>0.79991649214671889</v>
      </c>
      <c r="I261" s="123">
        <f t="shared" si="123"/>
        <v>0.52350009269895059</v>
      </c>
      <c r="J261" s="123">
        <f t="shared" si="123"/>
        <v>0.61126923007699119</v>
      </c>
      <c r="K261" s="123">
        <f t="shared" si="123"/>
        <v>0.95094415971435708</v>
      </c>
      <c r="L261" s="123">
        <f t="shared" si="123"/>
        <v>0.962390342749323</v>
      </c>
      <c r="M261" s="123">
        <f t="shared" si="123"/>
        <v>0.91131059738644238</v>
      </c>
      <c r="N261" s="123">
        <f t="shared" si="123"/>
        <v>0.82801132449719805</v>
      </c>
      <c r="O261" s="123">
        <f t="shared" si="123"/>
        <v>0.70254832906181353</v>
      </c>
      <c r="P261" s="123">
        <f t="shared" si="123"/>
        <v>0.52456912725591287</v>
      </c>
      <c r="Q261" s="123">
        <f t="shared" si="123"/>
        <v>0.69465336643150333</v>
      </c>
      <c r="R261" s="123">
        <f t="shared" si="123"/>
        <v>0.64256318872069729</v>
      </c>
      <c r="S261" s="123">
        <f t="shared" si="123"/>
        <v>0.7033975011788911</v>
      </c>
      <c r="T261" s="123">
        <f t="shared" si="123"/>
        <v>0.69536287418919995</v>
      </c>
      <c r="U261" s="123">
        <f t="shared" si="123"/>
        <v>0.77849011759290954</v>
      </c>
      <c r="V261" s="123">
        <f t="shared" si="123"/>
        <v>0.87568743437871521</v>
      </c>
      <c r="W261" s="123">
        <f t="shared" si="123"/>
        <v>0.89449234048740667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0.24798454419029367</v>
      </c>
      <c r="C262" s="99">
        <f>RES_hhdet_fecs!C8</f>
        <v>0.31017100906142436</v>
      </c>
      <c r="D262" s="99">
        <f>RES_hhdet_fecs!D8</f>
        <v>0.24824764074933151</v>
      </c>
      <c r="E262" s="99">
        <f>RES_hhdet_fecs!E8</f>
        <v>0.51551125799390751</v>
      </c>
      <c r="F262" s="99">
        <f>RES_hhdet_fecs!F8</f>
        <v>0.45660700912252222</v>
      </c>
      <c r="G262" s="99">
        <f>RES_hhdet_fecs!G8</f>
        <v>0.70205957188367629</v>
      </c>
      <c r="H262" s="99">
        <f>RES_hhdet_fecs!H8</f>
        <v>0.79991649214671889</v>
      </c>
      <c r="I262" s="99">
        <f>RES_hhdet_fecs!I8</f>
        <v>0.52350009269895059</v>
      </c>
      <c r="J262" s="99">
        <f>RES_hhdet_fecs!J8</f>
        <v>0.61126923007699119</v>
      </c>
      <c r="K262" s="99">
        <f>RES_hhdet_fecs!K8</f>
        <v>0.95094415971435708</v>
      </c>
      <c r="L262" s="99">
        <f>RES_hhdet_fecs!L8</f>
        <v>0.962390342749323</v>
      </c>
      <c r="M262" s="99">
        <f>RES_hhdet_fecs!M8</f>
        <v>0.91131059738644238</v>
      </c>
      <c r="N262" s="99">
        <f>RES_hhdet_fecs!N8</f>
        <v>0.82801132449719805</v>
      </c>
      <c r="O262" s="99">
        <f>RES_hhdet_fecs!O8</f>
        <v>0.70254832906181353</v>
      </c>
      <c r="P262" s="99">
        <f>RES_hhdet_fecs!P8</f>
        <v>0.52456912725591287</v>
      </c>
      <c r="Q262" s="99">
        <f>RES_hhdet_fecs!Q8</f>
        <v>0.69465336643150333</v>
      </c>
      <c r="R262" s="99">
        <f>RES_hhdet_fecs!R8</f>
        <v>0.64256318872069729</v>
      </c>
      <c r="S262" s="99">
        <f>RES_hhdet_fecs!S8</f>
        <v>0.7033975011788911</v>
      </c>
      <c r="T262" s="99">
        <f>RES_hhdet_fecs!T8</f>
        <v>0.69536287418919995</v>
      </c>
      <c r="U262" s="99">
        <f>RES_hhdet_fecs!U8</f>
        <v>0.77849011759290954</v>
      </c>
      <c r="V262" s="99">
        <f>RES_hhdet_fecs!V8</f>
        <v>0.87568743437871521</v>
      </c>
      <c r="W262" s="99">
        <f>RES_hhdet_fecs!W8</f>
        <v>0.89449234048740667</v>
      </c>
      <c r="DA262" s="63" t="s">
        <v>2752</v>
      </c>
    </row>
    <row r="263" spans="1:105" ht="12" customHeight="1" x14ac:dyDescent="0.25">
      <c r="A263" s="121" t="s">
        <v>55</v>
      </c>
      <c r="B263" s="123">
        <v>13.056896492411648</v>
      </c>
      <c r="C263" s="123">
        <v>13.426951860043712</v>
      </c>
      <c r="D263" s="123">
        <v>13.047631197638934</v>
      </c>
      <c r="E263" s="123">
        <v>12.408922416460992</v>
      </c>
      <c r="F263" s="123">
        <v>12.418795859826101</v>
      </c>
      <c r="G263" s="123">
        <v>12.795192454861123</v>
      </c>
      <c r="H263" s="123">
        <v>12.599485605217186</v>
      </c>
      <c r="I263" s="123">
        <v>12.425309932497379</v>
      </c>
      <c r="J263" s="123">
        <v>12.391205511905925</v>
      </c>
      <c r="K263" s="123">
        <v>11.856888740021704</v>
      </c>
      <c r="L263" s="123">
        <v>12.373555052753572</v>
      </c>
      <c r="M263" s="123">
        <v>12.324106353074889</v>
      </c>
      <c r="N263" s="123">
        <v>12.044875165564855</v>
      </c>
      <c r="O263" s="123">
        <v>12.022439976857127</v>
      </c>
      <c r="P263" s="123">
        <v>12.301408507843043</v>
      </c>
      <c r="Q263" s="123">
        <v>11.609153616602992</v>
      </c>
      <c r="R263" s="123">
        <v>11.617673209913219</v>
      </c>
      <c r="S263" s="123">
        <v>11.848891079823892</v>
      </c>
      <c r="T263" s="123">
        <v>11.705203284825972</v>
      </c>
      <c r="U263" s="123">
        <v>11.525065494596651</v>
      </c>
      <c r="V263" s="123">
        <v>11.306086371465689</v>
      </c>
      <c r="W263" s="123">
        <v>11.774944808270986</v>
      </c>
      <c r="DA263" s="130" t="s">
        <v>2753</v>
      </c>
    </row>
    <row r="264" spans="1:105" ht="12" customHeight="1" x14ac:dyDescent="0.25">
      <c r="A264" s="97" t="s">
        <v>143</v>
      </c>
      <c r="B264" s="99">
        <v>12.560968115756426</v>
      </c>
      <c r="C264" s="99">
        <v>13.491914465928646</v>
      </c>
      <c r="D264" s="99">
        <v>12.833711282302955</v>
      </c>
      <c r="E264" s="99">
        <v>12.39235327763588</v>
      </c>
      <c r="F264" s="99">
        <v>12.584416534707035</v>
      </c>
      <c r="G264" s="99">
        <v>13.107919031212122</v>
      </c>
      <c r="H264" s="99">
        <v>12.933109812210262</v>
      </c>
      <c r="I264" s="99">
        <v>12.548033228029261</v>
      </c>
      <c r="J264" s="99">
        <v>13.068545871734338</v>
      </c>
      <c r="K264" s="99">
        <v>12.551592739152239</v>
      </c>
      <c r="L264" s="99">
        <v>13.482507383774879</v>
      </c>
      <c r="M264" s="99">
        <v>12.247322334533058</v>
      </c>
      <c r="N264" s="99">
        <v>12.258319634773464</v>
      </c>
      <c r="O264" s="99">
        <v>12.252027913884898</v>
      </c>
      <c r="P264" s="99">
        <v>12.811721176519415</v>
      </c>
      <c r="Q264" s="99">
        <v>12.775426590148877</v>
      </c>
      <c r="R264" s="99">
        <v>12.599066254065372</v>
      </c>
      <c r="S264" s="99">
        <v>13.681283993124278</v>
      </c>
      <c r="T264" s="99">
        <v>12.623669945674656</v>
      </c>
      <c r="U264" s="99">
        <v>14.026657935009487</v>
      </c>
      <c r="V264" s="99">
        <v>12.091518847756486</v>
      </c>
      <c r="W264" s="99">
        <v>11.973898149136001</v>
      </c>
      <c r="DA264" s="63" t="s">
        <v>2754</v>
      </c>
    </row>
    <row r="265" spans="1:105" ht="12" customHeight="1" x14ac:dyDescent="0.25">
      <c r="A265" s="97" t="s">
        <v>124</v>
      </c>
      <c r="B265" s="99">
        <v>13.774171531674439</v>
      </c>
      <c r="C265" s="99">
        <v>13.618061279242159</v>
      </c>
      <c r="D265" s="99">
        <v>13.621920530200017</v>
      </c>
      <c r="E265" s="99">
        <v>12.95013322430111</v>
      </c>
      <c r="F265" s="99">
        <v>12.953471557834686</v>
      </c>
      <c r="G265" s="99">
        <v>13.528914165039312</v>
      </c>
      <c r="H265" s="99">
        <v>13.056261287090402</v>
      </c>
      <c r="I265" s="99">
        <v>13.239663323017821</v>
      </c>
      <c r="J265" s="99">
        <v>13.324141641075505</v>
      </c>
      <c r="K265" s="99">
        <v>13.010010879050023</v>
      </c>
      <c r="L265" s="99">
        <v>13.479674382595091</v>
      </c>
      <c r="M265" s="99">
        <v>13.604561901171948</v>
      </c>
      <c r="N265" s="99">
        <v>13.403612505389031</v>
      </c>
      <c r="O265" s="99">
        <v>13.775693875181339</v>
      </c>
      <c r="P265" s="99">
        <v>13.567384322744125</v>
      </c>
      <c r="Q265" s="99">
        <v>12.821215277156126</v>
      </c>
      <c r="R265" s="99">
        <v>12.718183244580228</v>
      </c>
      <c r="S265" s="99">
        <v>12.760335997075444</v>
      </c>
      <c r="T265" s="99">
        <v>12.600746735536736</v>
      </c>
      <c r="U265" s="99">
        <v>11.844880329723722</v>
      </c>
      <c r="V265" s="99">
        <v>11.82620705265753</v>
      </c>
      <c r="W265" s="99">
        <v>12.715275686366306</v>
      </c>
      <c r="DA265" s="63" t="s">
        <v>2755</v>
      </c>
    </row>
    <row r="266" spans="1:105" ht="12" customHeight="1" x14ac:dyDescent="0.25">
      <c r="A266" s="97" t="s">
        <v>123</v>
      </c>
      <c r="B266" s="99">
        <v>8.1064057392770703</v>
      </c>
      <c r="C266" s="99">
        <v>8.7213538072226768</v>
      </c>
      <c r="D266" s="99">
        <v>7.9597986803590226</v>
      </c>
      <c r="E266" s="99">
        <v>7.4087809271548304</v>
      </c>
      <c r="F266" s="99">
        <v>7.5789483083915279</v>
      </c>
      <c r="G266" s="99">
        <v>7.9657732246112305</v>
      </c>
      <c r="H266" s="99">
        <v>7.8972843241946222</v>
      </c>
      <c r="I266" s="99">
        <v>7.9532378322673019</v>
      </c>
      <c r="J266" s="99">
        <v>7.9956734257103124</v>
      </c>
      <c r="K266" s="99">
        <v>7.8217108104707966</v>
      </c>
      <c r="L266" s="99">
        <v>8.1261383495569035</v>
      </c>
      <c r="M266" s="99">
        <v>8.4541749655070735</v>
      </c>
      <c r="N266" s="99">
        <v>8.2401071660020175</v>
      </c>
      <c r="O266" s="99">
        <v>8.4554443356936098</v>
      </c>
      <c r="P266" s="99">
        <v>8.7397789687538747</v>
      </c>
      <c r="Q266" s="99">
        <v>8.186229367025696</v>
      </c>
      <c r="R266" s="99">
        <v>8.5467174609959056</v>
      </c>
      <c r="S266" s="99">
        <v>9.0557924862709918</v>
      </c>
      <c r="T266" s="99">
        <v>9.1706652391323829</v>
      </c>
      <c r="U266" s="99">
        <v>8.8221129973609393</v>
      </c>
      <c r="V266" s="99">
        <v>8.855389757048874</v>
      </c>
      <c r="W266" s="99">
        <v>9.6034110978610912</v>
      </c>
      <c r="DA266" s="63" t="s">
        <v>2756</v>
      </c>
    </row>
    <row r="267" spans="1:105" ht="12" customHeight="1" x14ac:dyDescent="0.25">
      <c r="A267" s="100" t="s">
        <v>50</v>
      </c>
      <c r="B267" s="102">
        <v>1.5519489044945254</v>
      </c>
      <c r="C267" s="102">
        <v>2.9826084918647733</v>
      </c>
      <c r="D267" s="102">
        <v>1.2548326749082968</v>
      </c>
      <c r="E267" s="102">
        <v>0.76554820579373961</v>
      </c>
      <c r="F267" s="102">
        <v>1.0152726462179693</v>
      </c>
      <c r="G267" s="102">
        <v>1.0608563454347391</v>
      </c>
      <c r="H267" s="102">
        <v>1.3596309906396327</v>
      </c>
      <c r="I267" s="102">
        <v>1.1794805417938137</v>
      </c>
      <c r="J267" s="102">
        <v>1.127399049805871</v>
      </c>
      <c r="K267" s="102">
        <v>1.0536676724339418</v>
      </c>
      <c r="L267" s="102">
        <v>1.0597514838131805</v>
      </c>
      <c r="M267" s="102">
        <v>1.524486187468886</v>
      </c>
      <c r="N267" s="102">
        <v>1.0776022330384287</v>
      </c>
      <c r="O267" s="102">
        <v>0.77722722630607033</v>
      </c>
      <c r="P267" s="102">
        <v>1.3327504308606644</v>
      </c>
      <c r="Q267" s="102">
        <v>0.42401842522550615</v>
      </c>
      <c r="R267" s="102">
        <v>0.55886269420340573</v>
      </c>
      <c r="S267" s="102">
        <v>0.87286149363708032</v>
      </c>
      <c r="T267" s="102">
        <v>0.97023363190337331</v>
      </c>
      <c r="U267" s="102">
        <v>1.1116466821663766</v>
      </c>
      <c r="V267" s="102">
        <v>0.92387311530896765</v>
      </c>
      <c r="W267" s="102">
        <v>0.85277093772206691</v>
      </c>
      <c r="DA267" s="131" t="s">
        <v>2757</v>
      </c>
    </row>
    <row r="268" spans="1:105" ht="12" customHeight="1" x14ac:dyDescent="0.25">
      <c r="A268" s="103" t="s">
        <v>52</v>
      </c>
      <c r="B268" s="105">
        <v>6.5544568347825463</v>
      </c>
      <c r="C268" s="105">
        <v>5.738745315357904</v>
      </c>
      <c r="D268" s="105">
        <v>6.7049660054507259</v>
      </c>
      <c r="E268" s="105">
        <v>6.6432327213610902</v>
      </c>
      <c r="F268" s="105">
        <v>6.5636756621735586</v>
      </c>
      <c r="G268" s="105">
        <v>6.904916879176489</v>
      </c>
      <c r="H268" s="105">
        <v>6.5376533335549905</v>
      </c>
      <c r="I268" s="105">
        <v>6.7737572904734886</v>
      </c>
      <c r="J268" s="105">
        <v>6.8682743759044422</v>
      </c>
      <c r="K268" s="105">
        <v>6.7680431380368544</v>
      </c>
      <c r="L268" s="105">
        <v>7.0663868657437225</v>
      </c>
      <c r="M268" s="105">
        <v>6.9296887780381882</v>
      </c>
      <c r="N268" s="105">
        <v>7.1625049329635884</v>
      </c>
      <c r="O268" s="105">
        <v>7.6782171093875391</v>
      </c>
      <c r="P268" s="105">
        <v>7.4070285378932095</v>
      </c>
      <c r="Q268" s="105">
        <v>7.7622109418001912</v>
      </c>
      <c r="R268" s="105">
        <v>7.9878547667924993</v>
      </c>
      <c r="S268" s="105">
        <v>8.1829309926339118</v>
      </c>
      <c r="T268" s="105">
        <v>8.2004316072290102</v>
      </c>
      <c r="U268" s="105">
        <v>7.7104663151945623</v>
      </c>
      <c r="V268" s="105">
        <v>7.9315166417399068</v>
      </c>
      <c r="W268" s="105">
        <v>8.7506401601390245</v>
      </c>
      <c r="DA268" s="132" t="s">
        <v>2758</v>
      </c>
    </row>
    <row r="269" spans="1:105" ht="12" customHeight="1" x14ac:dyDescent="0.25">
      <c r="A269" s="106" t="s">
        <v>122</v>
      </c>
      <c r="B269" s="102">
        <v>10.858867284472238</v>
      </c>
      <c r="C269" s="102">
        <v>13.019656194030196</v>
      </c>
      <c r="D269" s="102">
        <v>11.991975164004684</v>
      </c>
      <c r="E269" s="102">
        <v>11.143739361143945</v>
      </c>
      <c r="F269" s="102">
        <v>11.181095933459536</v>
      </c>
      <c r="G269" s="102">
        <v>11.452463787742268</v>
      </c>
      <c r="H269" s="102">
        <v>12.198448841249787</v>
      </c>
      <c r="I269" s="102">
        <v>12.012915517738444</v>
      </c>
      <c r="J269" s="102">
        <v>11.894875881617784</v>
      </c>
      <c r="K269" s="102">
        <v>11.492912870148626</v>
      </c>
      <c r="L269" s="102">
        <v>12.113310357422243</v>
      </c>
      <c r="M269" s="102">
        <v>12.618776800538203</v>
      </c>
      <c r="N269" s="102">
        <v>12.295800462323307</v>
      </c>
      <c r="O269" s="102">
        <v>12.038241366804652</v>
      </c>
      <c r="P269" s="102">
        <v>12.633577461200373</v>
      </c>
      <c r="Q269" s="102">
        <v>11.736086564854384</v>
      </c>
      <c r="R269" s="102">
        <v>12.017581051572035</v>
      </c>
      <c r="S269" s="102">
        <v>12.298181224194288</v>
      </c>
      <c r="T269" s="102">
        <v>12.402393296891926</v>
      </c>
      <c r="U269" s="102">
        <v>12.433715274082379</v>
      </c>
      <c r="V269" s="102">
        <v>12.379285820019605</v>
      </c>
      <c r="W269" s="102">
        <v>12.621097176002918</v>
      </c>
      <c r="DA269" s="131" t="s">
        <v>2759</v>
      </c>
    </row>
    <row r="270" spans="1:105" ht="12" customHeight="1" x14ac:dyDescent="0.25">
      <c r="A270" s="107" t="s">
        <v>121</v>
      </c>
      <c r="B270" s="105">
        <v>6.9984423527852977</v>
      </c>
      <c r="C270" s="105">
        <v>9.0524125704656804</v>
      </c>
      <c r="D270" s="105">
        <v>7.7893087955345477</v>
      </c>
      <c r="E270" s="105">
        <v>7.1194177663268583</v>
      </c>
      <c r="F270" s="105">
        <v>7.2694901341276763</v>
      </c>
      <c r="G270" s="105">
        <v>7.4858273820580647</v>
      </c>
      <c r="H270" s="105">
        <v>8.128858935901409</v>
      </c>
      <c r="I270" s="105">
        <v>7.9530489812698644</v>
      </c>
      <c r="J270" s="105">
        <v>7.8711336215791157</v>
      </c>
      <c r="K270" s="105">
        <v>7.6091543763486458</v>
      </c>
      <c r="L270" s="105">
        <v>8.0233428342221771</v>
      </c>
      <c r="M270" s="105">
        <v>8.5274522822723569</v>
      </c>
      <c r="N270" s="105">
        <v>8.2099324972291878</v>
      </c>
      <c r="O270" s="105">
        <v>7.9790152789727191</v>
      </c>
      <c r="P270" s="105">
        <v>8.6439779906710719</v>
      </c>
      <c r="Q270" s="105">
        <v>7.8884443010235268</v>
      </c>
      <c r="R270" s="105">
        <v>8.293220080775189</v>
      </c>
      <c r="S270" s="105">
        <v>8.8045185002137103</v>
      </c>
      <c r="T270" s="105">
        <v>9.0277167525734647</v>
      </c>
      <c r="U270" s="105">
        <v>9.2106060034578316</v>
      </c>
      <c r="V270" s="105">
        <v>9.1628698409605516</v>
      </c>
      <c r="W270" s="105">
        <v>9.3615031708019441</v>
      </c>
      <c r="DA270" s="132" t="s">
        <v>2760</v>
      </c>
    </row>
    <row r="271" spans="1:105" ht="12" customHeight="1" x14ac:dyDescent="0.25">
      <c r="A271" s="108" t="s">
        <v>53</v>
      </c>
      <c r="B271" s="99">
        <v>1.188387550252479</v>
      </c>
      <c r="C271" s="99">
        <v>2.8304969995718392</v>
      </c>
      <c r="D271" s="99">
        <v>1.0980721892116156</v>
      </c>
      <c r="E271" s="99">
        <v>0.64379329915247119</v>
      </c>
      <c r="F271" s="99">
        <v>0.87020434943724667</v>
      </c>
      <c r="G271" s="99">
        <v>0.89035708071548714</v>
      </c>
      <c r="H271" s="99">
        <v>1.2808217183941093</v>
      </c>
      <c r="I271" s="99">
        <v>1.0744085710540183</v>
      </c>
      <c r="J271" s="99">
        <v>1.0075566960317477</v>
      </c>
      <c r="K271" s="99">
        <v>0.92540432562506303</v>
      </c>
      <c r="L271" s="99">
        <v>0.94780955289996582</v>
      </c>
      <c r="M271" s="99">
        <v>1.3997215035324662</v>
      </c>
      <c r="N271" s="99">
        <v>0.98567112823568059</v>
      </c>
      <c r="O271" s="99">
        <v>0.64534380052853757</v>
      </c>
      <c r="P271" s="99">
        <v>1.2491001283639769</v>
      </c>
      <c r="Q271" s="99">
        <v>0.33852399736629751</v>
      </c>
      <c r="R271" s="99">
        <v>0.48234610145616724</v>
      </c>
      <c r="S271" s="99">
        <v>0.83042035505523781</v>
      </c>
      <c r="T271" s="99">
        <v>0.94919465083042032</v>
      </c>
      <c r="U271" s="99">
        <v>1.193763081840101</v>
      </c>
      <c r="V271" s="99">
        <v>0.98276673759625877</v>
      </c>
      <c r="W271" s="99">
        <v>0.81415957710736642</v>
      </c>
      <c r="DA271" s="63" t="s">
        <v>2761</v>
      </c>
    </row>
    <row r="272" spans="1:105" ht="12" customHeight="1" x14ac:dyDescent="0.25">
      <c r="A272" s="108" t="s">
        <v>52</v>
      </c>
      <c r="B272" s="99">
        <v>5.8100548025328198</v>
      </c>
      <c r="C272" s="99">
        <v>6.2219155708938443</v>
      </c>
      <c r="D272" s="99">
        <v>6.6912366063229314</v>
      </c>
      <c r="E272" s="99">
        <v>6.4756244671743879</v>
      </c>
      <c r="F272" s="99">
        <v>6.399285784690429</v>
      </c>
      <c r="G272" s="99">
        <v>6.5954703013425764</v>
      </c>
      <c r="H272" s="99">
        <v>6.8480372175072999</v>
      </c>
      <c r="I272" s="99">
        <v>6.8786404102158469</v>
      </c>
      <c r="J272" s="99">
        <v>6.8635769255473678</v>
      </c>
      <c r="K272" s="99">
        <v>6.6837500507235816</v>
      </c>
      <c r="L272" s="99">
        <v>7.0755332813222118</v>
      </c>
      <c r="M272" s="99">
        <v>7.1277307787398918</v>
      </c>
      <c r="N272" s="99">
        <v>7.224261368993508</v>
      </c>
      <c r="O272" s="99">
        <v>7.3336714784441819</v>
      </c>
      <c r="P272" s="99">
        <v>7.3948778623070952</v>
      </c>
      <c r="Q272" s="99">
        <v>7.5499203036572293</v>
      </c>
      <c r="R272" s="99">
        <v>7.8108739793190223</v>
      </c>
      <c r="S272" s="99">
        <v>7.9740981451584716</v>
      </c>
      <c r="T272" s="99">
        <v>8.0785221017430455</v>
      </c>
      <c r="U272" s="99">
        <v>8.0168429216177319</v>
      </c>
      <c r="V272" s="99">
        <v>8.1801031033642921</v>
      </c>
      <c r="W272" s="99">
        <v>8.5473435936945794</v>
      </c>
      <c r="DA272" s="63" t="s">
        <v>2762</v>
      </c>
    </row>
    <row r="273" spans="1:105" ht="12" customHeight="1" x14ac:dyDescent="0.25">
      <c r="A273" s="121" t="s">
        <v>54</v>
      </c>
      <c r="B273" s="123">
        <v>6.8364445599342032</v>
      </c>
      <c r="C273" s="123">
        <v>7.2275794627258767</v>
      </c>
      <c r="D273" s="123">
        <v>7.3054916336630287</v>
      </c>
      <c r="E273" s="123">
        <v>7.3640224194845434</v>
      </c>
      <c r="F273" s="123">
        <v>7.3979600328102642</v>
      </c>
      <c r="G273" s="123">
        <v>7.5671758623398162</v>
      </c>
      <c r="H273" s="123">
        <v>8.1501163303095847</v>
      </c>
      <c r="I273" s="123">
        <v>8.1803565790202626</v>
      </c>
      <c r="J273" s="123">
        <v>8.1380749052050412</v>
      </c>
      <c r="K273" s="123">
        <v>7.915113239311788</v>
      </c>
      <c r="L273" s="123">
        <v>8.0116285632844768</v>
      </c>
      <c r="M273" s="123">
        <v>7.779037954192515</v>
      </c>
      <c r="N273" s="123">
        <v>7.3598196178759583</v>
      </c>
      <c r="O273" s="123">
        <v>6.6109365911424369</v>
      </c>
      <c r="P273" s="123">
        <v>7.0260105098725081</v>
      </c>
      <c r="Q273" s="123">
        <v>7.0088400180512496</v>
      </c>
      <c r="R273" s="123">
        <v>6.7871939673760133</v>
      </c>
      <c r="S273" s="123">
        <v>6.9033287596220667</v>
      </c>
      <c r="T273" s="123">
        <v>7.0721533628802842</v>
      </c>
      <c r="U273" s="123">
        <v>6.8396842317022486</v>
      </c>
      <c r="V273" s="123">
        <v>6.4783375176999192</v>
      </c>
      <c r="W273" s="123">
        <v>6.5098379108195665</v>
      </c>
      <c r="DA273" s="130" t="s">
        <v>2763</v>
      </c>
    </row>
    <row r="274" spans="1:105" ht="12" customHeight="1" x14ac:dyDescent="0.25">
      <c r="A274" s="97" t="s">
        <v>51</v>
      </c>
      <c r="B274" s="99">
        <v>7.2597356864612399</v>
      </c>
      <c r="C274" s="99">
        <v>7.6220287637242086</v>
      </c>
      <c r="D274" s="99">
        <v>7.8183881488936775</v>
      </c>
      <c r="E274" s="99">
        <v>7.866299213107018</v>
      </c>
      <c r="F274" s="99">
        <v>8.0719899487498754</v>
      </c>
      <c r="G274" s="99">
        <v>8.3596876410133287</v>
      </c>
      <c r="H274" s="99">
        <v>8.7571671321244384</v>
      </c>
      <c r="I274" s="99">
        <v>8.9230230417656404</v>
      </c>
      <c r="J274" s="99">
        <v>9.013186744842054</v>
      </c>
      <c r="K274" s="99">
        <v>8.829738925680946</v>
      </c>
      <c r="L274" s="99">
        <v>8.6860809679371904</v>
      </c>
      <c r="M274" s="99">
        <v>8.6025905933143179</v>
      </c>
      <c r="N274" s="99">
        <v>7.9844660860825289</v>
      </c>
      <c r="O274" s="99">
        <v>7.1798469583528881</v>
      </c>
      <c r="P274" s="99">
        <v>7.5289387731655237</v>
      </c>
      <c r="Q274" s="99">
        <v>7.7686297297293487</v>
      </c>
      <c r="R274" s="99">
        <v>7.6174458413071422</v>
      </c>
      <c r="S274" s="99">
        <v>8.2253687336699475</v>
      </c>
      <c r="T274" s="99">
        <v>8.0561376046470556</v>
      </c>
      <c r="U274" s="99">
        <v>8.5823650988866618</v>
      </c>
      <c r="V274" s="99">
        <v>7.4829642527714331</v>
      </c>
      <c r="W274" s="99">
        <v>7.4436380613085182</v>
      </c>
      <c r="DA274" s="63" t="s">
        <v>2764</v>
      </c>
    </row>
    <row r="275" spans="1:105" ht="12" customHeight="1" x14ac:dyDescent="0.25">
      <c r="A275" s="97" t="s">
        <v>50</v>
      </c>
      <c r="B275" s="99">
        <v>7.3678502527165852</v>
      </c>
      <c r="C275" s="99">
        <v>7.5570930465594861</v>
      </c>
      <c r="D275" s="99">
        <v>7.7803633515176571</v>
      </c>
      <c r="E275" s="99">
        <v>7.9135639038151613</v>
      </c>
      <c r="F275" s="99">
        <v>8.0956169708518768</v>
      </c>
      <c r="G275" s="99">
        <v>8.3766736846704628</v>
      </c>
      <c r="H275" s="99">
        <v>8.6486238220508884</v>
      </c>
      <c r="I275" s="99">
        <v>8.9432084875513969</v>
      </c>
      <c r="J275" s="99">
        <v>8.9841865586236516</v>
      </c>
      <c r="K275" s="99">
        <v>8.7500955063882984</v>
      </c>
      <c r="L275" s="99">
        <v>8.6395590370165731</v>
      </c>
      <c r="M275" s="99">
        <v>8.1624371030290561</v>
      </c>
      <c r="N275" s="99">
        <v>7.8322726659806072</v>
      </c>
      <c r="O275" s="99">
        <v>7.580376765401966</v>
      </c>
      <c r="P275" s="99">
        <v>7.5140834494730226</v>
      </c>
      <c r="Q275" s="99">
        <v>7.5920716558932151</v>
      </c>
      <c r="R275" s="99">
        <v>7.7593590620539752</v>
      </c>
      <c r="S275" s="99">
        <v>8.0063632737962482</v>
      </c>
      <c r="T275" s="99">
        <v>8.4630532691511071</v>
      </c>
      <c r="U275" s="99">
        <v>7.5945460664284745</v>
      </c>
      <c r="V275" s="99">
        <v>7.5768775452936143</v>
      </c>
      <c r="W275" s="99">
        <v>8.0585232096328507</v>
      </c>
      <c r="DA275" s="63" t="s">
        <v>2765</v>
      </c>
    </row>
    <row r="276" spans="1:105" ht="12" customHeight="1" x14ac:dyDescent="0.25">
      <c r="A276" s="109" t="s">
        <v>120</v>
      </c>
      <c r="B276" s="110">
        <v>5.4356204708997726</v>
      </c>
      <c r="C276" s="110">
        <v>6.2446092714573629</v>
      </c>
      <c r="D276" s="110">
        <v>6.093488309003388</v>
      </c>
      <c r="E276" s="110">
        <v>6.1948121388026163</v>
      </c>
      <c r="F276" s="110">
        <v>6.0611111693234117</v>
      </c>
      <c r="G276" s="110">
        <v>6.1810634160938465</v>
      </c>
      <c r="H276" s="110">
        <v>7.2788181260533156</v>
      </c>
      <c r="I276" s="110">
        <v>7.0938554453263656</v>
      </c>
      <c r="J276" s="110">
        <v>6.9117262248911464</v>
      </c>
      <c r="K276" s="110">
        <v>6.5907270566156138</v>
      </c>
      <c r="L276" s="110">
        <v>6.9342643466112754</v>
      </c>
      <c r="M276" s="110">
        <v>6.3883142479485588</v>
      </c>
      <c r="N276" s="110">
        <v>6.1267025826092318</v>
      </c>
      <c r="O276" s="110">
        <v>5.2019980574814255</v>
      </c>
      <c r="P276" s="110">
        <v>5.9640661837174296</v>
      </c>
      <c r="Q276" s="110">
        <v>5.7585516838487658</v>
      </c>
      <c r="R276" s="110">
        <v>5.6986269571157653</v>
      </c>
      <c r="S276" s="110">
        <v>5.714980390956419</v>
      </c>
      <c r="T276" s="110">
        <v>6.1658694391053315</v>
      </c>
      <c r="U276" s="110">
        <v>5.8018526578605636</v>
      </c>
      <c r="V276" s="110">
        <v>5.7269012115773617</v>
      </c>
      <c r="W276" s="110">
        <v>5.7469875138036661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38.422336627773284</v>
      </c>
      <c r="C278" s="118">
        <f t="shared" si="124"/>
        <v>40.950261562532781</v>
      </c>
      <c r="D278" s="118">
        <f t="shared" si="124"/>
        <v>43.610992663471222</v>
      </c>
      <c r="E278" s="118">
        <f t="shared" si="124"/>
        <v>41.064546131250246</v>
      </c>
      <c r="F278" s="118">
        <f t="shared" si="124"/>
        <v>48.300073079559887</v>
      </c>
      <c r="G278" s="118">
        <f t="shared" si="124"/>
        <v>50.459015944043642</v>
      </c>
      <c r="H278" s="118">
        <f t="shared" si="124"/>
        <v>51.626323285984235</v>
      </c>
      <c r="I278" s="118">
        <f t="shared" si="124"/>
        <v>47.35242804069059</v>
      </c>
      <c r="J278" s="118">
        <f t="shared" si="124"/>
        <v>49.311558550475489</v>
      </c>
      <c r="K278" s="118">
        <f t="shared" si="124"/>
        <v>52.717529536659377</v>
      </c>
      <c r="L278" s="118">
        <f t="shared" si="124"/>
        <v>52.391682770735763</v>
      </c>
      <c r="M278" s="118">
        <f t="shared" si="124"/>
        <v>50.209580274691127</v>
      </c>
      <c r="N278" s="118">
        <f t="shared" si="124"/>
        <v>50.487862370162645</v>
      </c>
      <c r="O278" s="118">
        <f t="shared" si="124"/>
        <v>42.697212905944653</v>
      </c>
      <c r="P278" s="118">
        <f t="shared" si="124"/>
        <v>42.119306551157344</v>
      </c>
      <c r="Q278" s="118">
        <f t="shared" si="124"/>
        <v>39.634512264603899</v>
      </c>
      <c r="R278" s="118">
        <f t="shared" ref="R278:V278" si="125">R279+R282+R284+R294</f>
        <v>36.898258477459613</v>
      </c>
      <c r="S278" s="118">
        <f t="shared" si="125"/>
        <v>52.061863303346463</v>
      </c>
      <c r="T278" s="118">
        <f t="shared" si="125"/>
        <v>56.663837353064011</v>
      </c>
      <c r="U278" s="118">
        <f t="shared" si="125"/>
        <v>43.15920526770649</v>
      </c>
      <c r="V278" s="118">
        <f t="shared" si="125"/>
        <v>47.277583188339825</v>
      </c>
      <c r="W278" s="118">
        <f t="shared" ref="W278" si="126">W279+W282+W284+W294</f>
        <v>45.972488331035279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26.700261349840702</v>
      </c>
      <c r="C279" s="123">
        <f t="shared" si="127"/>
        <v>28.470415762663645</v>
      </c>
      <c r="D279" s="123">
        <f t="shared" si="127"/>
        <v>31.31678899649874</v>
      </c>
      <c r="E279" s="123">
        <f t="shared" si="127"/>
        <v>28.453159077506619</v>
      </c>
      <c r="F279" s="123">
        <f t="shared" si="127"/>
        <v>35.599178102105846</v>
      </c>
      <c r="G279" s="123">
        <f t="shared" si="127"/>
        <v>36.666707962520007</v>
      </c>
      <c r="H279" s="123">
        <f t="shared" si="127"/>
        <v>37.080688808452983</v>
      </c>
      <c r="I279" s="123">
        <f t="shared" si="127"/>
        <v>33.422101367832852</v>
      </c>
      <c r="J279" s="123">
        <f t="shared" si="127"/>
        <v>35.061271767503648</v>
      </c>
      <c r="K279" s="123">
        <f t="shared" si="127"/>
        <v>37.928142364253674</v>
      </c>
      <c r="L279" s="123">
        <f t="shared" si="127"/>
        <v>37.044319207613512</v>
      </c>
      <c r="M279" s="123">
        <f t="shared" si="127"/>
        <v>35.087524177575673</v>
      </c>
      <c r="N279" s="123">
        <f t="shared" si="127"/>
        <v>35.831733825019839</v>
      </c>
      <c r="O279" s="123">
        <f t="shared" si="127"/>
        <v>28.699815723256204</v>
      </c>
      <c r="P279" s="123">
        <f t="shared" si="127"/>
        <v>27.967940477229522</v>
      </c>
      <c r="Q279" s="123">
        <f t="shared" si="127"/>
        <v>25.133865038235371</v>
      </c>
      <c r="R279" s="123">
        <f t="shared" ref="R279:V279" si="128">SUM(R280:R281)</f>
        <v>22.178993438677203</v>
      </c>
      <c r="S279" s="123">
        <f t="shared" si="128"/>
        <v>36.364848949530575</v>
      </c>
      <c r="T279" s="123">
        <f t="shared" si="128"/>
        <v>40.601208100190135</v>
      </c>
      <c r="U279" s="123">
        <f t="shared" si="128"/>
        <v>26.896113343745753</v>
      </c>
      <c r="V279" s="123">
        <f t="shared" si="128"/>
        <v>30.872337883076959</v>
      </c>
      <c r="W279" s="123">
        <f t="shared" ref="W279" si="129">SUM(W280:W281)</f>
        <v>28.9310195231187</v>
      </c>
      <c r="DA279" s="130" t="s">
        <v>2916</v>
      </c>
    </row>
    <row r="280" spans="1:105" ht="12" customHeight="1" x14ac:dyDescent="0.25">
      <c r="A280" s="97" t="s">
        <v>51</v>
      </c>
      <c r="B280" s="99">
        <v>26.467711940969835</v>
      </c>
      <c r="C280" s="99">
        <v>28.222281976431546</v>
      </c>
      <c r="D280" s="99">
        <v>31.052765105540523</v>
      </c>
      <c r="E280" s="99">
        <v>28.228727295716393</v>
      </c>
      <c r="F280" s="99">
        <v>35.319025178358444</v>
      </c>
      <c r="G280" s="99">
        <v>36.38791234186251</v>
      </c>
      <c r="H280" s="99">
        <v>36.810161333246306</v>
      </c>
      <c r="I280" s="99">
        <v>33.180294764953558</v>
      </c>
      <c r="J280" s="99">
        <v>34.813811346757369</v>
      </c>
      <c r="K280" s="99">
        <v>37.670324850403311</v>
      </c>
      <c r="L280" s="99">
        <v>36.794978884578747</v>
      </c>
      <c r="M280" s="99">
        <v>34.848540501539865</v>
      </c>
      <c r="N280" s="99">
        <v>35.59059146826106</v>
      </c>
      <c r="O280" s="99">
        <v>28.50403009605796</v>
      </c>
      <c r="P280" s="99">
        <v>27.774882181909806</v>
      </c>
      <c r="Q280" s="99">
        <v>24.96696057817919</v>
      </c>
      <c r="R280" s="99">
        <v>22.031398255458114</v>
      </c>
      <c r="S280" s="99">
        <v>36.126857271875643</v>
      </c>
      <c r="T280" s="99">
        <v>40.333816428369701</v>
      </c>
      <c r="U280" s="99">
        <v>26.721069739058869</v>
      </c>
      <c r="V280" s="99">
        <v>30.671102089418966</v>
      </c>
      <c r="W280" s="99">
        <v>28.741699857848086</v>
      </c>
      <c r="DA280" s="63" t="s">
        <v>2917</v>
      </c>
    </row>
    <row r="281" spans="1:105" ht="12" customHeight="1" x14ac:dyDescent="0.25">
      <c r="A281" s="97" t="s">
        <v>53</v>
      </c>
      <c r="B281" s="99">
        <v>0.23254940887086656</v>
      </c>
      <c r="C281" s="99">
        <v>0.24813378623209922</v>
      </c>
      <c r="D281" s="99">
        <v>0.26402389095821693</v>
      </c>
      <c r="E281" s="99">
        <v>0.22443178179022721</v>
      </c>
      <c r="F281" s="99">
        <v>0.2801529237474043</v>
      </c>
      <c r="G281" s="99">
        <v>0.27879562065749919</v>
      </c>
      <c r="H281" s="99">
        <v>0.27052747520667625</v>
      </c>
      <c r="I281" s="99">
        <v>0.24180660287929651</v>
      </c>
      <c r="J281" s="99">
        <v>0.24746042074627542</v>
      </c>
      <c r="K281" s="99">
        <v>0.25781751385036589</v>
      </c>
      <c r="L281" s="99">
        <v>0.24934032303476322</v>
      </c>
      <c r="M281" s="99">
        <v>0.23898367603580439</v>
      </c>
      <c r="N281" s="99">
        <v>0.24114235675877668</v>
      </c>
      <c r="O281" s="99">
        <v>0.19578562719824541</v>
      </c>
      <c r="P281" s="99">
        <v>0.19305829531971466</v>
      </c>
      <c r="Q281" s="99">
        <v>0.16690446005618009</v>
      </c>
      <c r="R281" s="99">
        <v>0.14759518321908779</v>
      </c>
      <c r="S281" s="99">
        <v>0.23799167765493431</v>
      </c>
      <c r="T281" s="99">
        <v>0.26739167182043416</v>
      </c>
      <c r="U281" s="99">
        <v>0.17504360468688257</v>
      </c>
      <c r="V281" s="99">
        <v>0.20123579365799329</v>
      </c>
      <c r="W281" s="99">
        <v>0.18931966527061408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0.42090309582941843</v>
      </c>
      <c r="C282" s="123">
        <f t="shared" si="130"/>
        <v>0.5700480727119378</v>
      </c>
      <c r="D282" s="123">
        <f t="shared" si="130"/>
        <v>0.48155022404459913</v>
      </c>
      <c r="E282" s="123">
        <f t="shared" si="130"/>
        <v>1.0525556800299583</v>
      </c>
      <c r="F282" s="123">
        <f t="shared" si="130"/>
        <v>0.99604513347013002</v>
      </c>
      <c r="G282" s="123">
        <f t="shared" si="130"/>
        <v>1.6249562136499855</v>
      </c>
      <c r="H282" s="123">
        <f t="shared" si="130"/>
        <v>1.9054245693059046</v>
      </c>
      <c r="I282" s="123">
        <f t="shared" si="130"/>
        <v>1.2734179008657269</v>
      </c>
      <c r="J282" s="123">
        <f t="shared" si="130"/>
        <v>1.5095211090355825</v>
      </c>
      <c r="K282" s="123">
        <f t="shared" si="130"/>
        <v>2.3999197557790173</v>
      </c>
      <c r="L282" s="123">
        <f t="shared" si="130"/>
        <v>2.4801994610542688</v>
      </c>
      <c r="M282" s="123">
        <f t="shared" si="130"/>
        <v>2.3891823178211489</v>
      </c>
      <c r="N282" s="123">
        <f t="shared" si="130"/>
        <v>2.2365157224731522</v>
      </c>
      <c r="O282" s="123">
        <f t="shared" si="130"/>
        <v>1.9652248631268041</v>
      </c>
      <c r="P282" s="123">
        <f t="shared" si="130"/>
        <v>1.5127257972040389</v>
      </c>
      <c r="Q282" s="123">
        <f t="shared" si="130"/>
        <v>2.0683878887086404</v>
      </c>
      <c r="R282" s="123">
        <f t="shared" si="130"/>
        <v>2.0279198141709851</v>
      </c>
      <c r="S282" s="123">
        <f t="shared" si="130"/>
        <v>2.3511708174612713</v>
      </c>
      <c r="T282" s="123">
        <f t="shared" si="130"/>
        <v>2.4165898058369688</v>
      </c>
      <c r="U282" s="123">
        <f t="shared" si="130"/>
        <v>2.7519852726400456</v>
      </c>
      <c r="V282" s="123">
        <f t="shared" si="130"/>
        <v>3.131778956351432</v>
      </c>
      <c r="W282" s="123">
        <f t="shared" si="130"/>
        <v>3.2207482705779151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0.42090309582941843</v>
      </c>
      <c r="C283" s="99">
        <f>RES_hhdet_tess!C8</f>
        <v>0.5700480727119378</v>
      </c>
      <c r="D283" s="99">
        <f>RES_hhdet_tess!D8</f>
        <v>0.48155022404459913</v>
      </c>
      <c r="E283" s="99">
        <f>RES_hhdet_tess!E8</f>
        <v>1.0525556800299583</v>
      </c>
      <c r="F283" s="99">
        <f>RES_hhdet_tess!F8</f>
        <v>0.99604513347013002</v>
      </c>
      <c r="G283" s="99">
        <f>RES_hhdet_tess!G8</f>
        <v>1.6249562136499855</v>
      </c>
      <c r="H283" s="99">
        <f>RES_hhdet_tess!H8</f>
        <v>1.9054245693059046</v>
      </c>
      <c r="I283" s="99">
        <f>RES_hhdet_tess!I8</f>
        <v>1.2734179008657269</v>
      </c>
      <c r="J283" s="99">
        <f>RES_hhdet_tess!J8</f>
        <v>1.5095211090355825</v>
      </c>
      <c r="K283" s="99">
        <f>RES_hhdet_tess!K8</f>
        <v>2.3999197557790173</v>
      </c>
      <c r="L283" s="99">
        <f>RES_hhdet_tess!L8</f>
        <v>2.4801994610542688</v>
      </c>
      <c r="M283" s="99">
        <f>RES_hhdet_tess!M8</f>
        <v>2.3891823178211489</v>
      </c>
      <c r="N283" s="99">
        <f>RES_hhdet_tess!N8</f>
        <v>2.2365157224731522</v>
      </c>
      <c r="O283" s="99">
        <f>RES_hhdet_tess!O8</f>
        <v>1.9652248631268041</v>
      </c>
      <c r="P283" s="99">
        <f>RES_hhdet_tess!P8</f>
        <v>1.5127257972040389</v>
      </c>
      <c r="Q283" s="99">
        <f>RES_hhdet_tess!Q8</f>
        <v>2.0683878887086404</v>
      </c>
      <c r="R283" s="99">
        <f>RES_hhdet_tess!R8</f>
        <v>2.0279198141709851</v>
      </c>
      <c r="S283" s="99">
        <f>RES_hhdet_tess!S8</f>
        <v>2.3511708174612713</v>
      </c>
      <c r="T283" s="99">
        <f>RES_hhdet_tess!T8</f>
        <v>2.4165898058369688</v>
      </c>
      <c r="U283" s="99">
        <f>RES_hhdet_tess!U8</f>
        <v>2.7519852726400456</v>
      </c>
      <c r="V283" s="99">
        <f>RES_hhdet_tess!V8</f>
        <v>3.131778956351432</v>
      </c>
      <c r="W283" s="99">
        <f>RES_hhdet_tess!W8</f>
        <v>3.2207482705779151</v>
      </c>
      <c r="DA283" s="63" t="s">
        <v>2920</v>
      </c>
    </row>
    <row r="284" spans="1:105" ht="12" customHeight="1" x14ac:dyDescent="0.25">
      <c r="A284" s="121" t="s">
        <v>55</v>
      </c>
      <c r="B284" s="123">
        <v>7.1949874014123418</v>
      </c>
      <c r="C284" s="123">
        <v>7.4966570913110067</v>
      </c>
      <c r="D284" s="123">
        <v>7.3380404630623843</v>
      </c>
      <c r="E284" s="123">
        <v>7.0260288689605064</v>
      </c>
      <c r="F284" s="123">
        <v>7.1121374250292586</v>
      </c>
      <c r="G284" s="123">
        <v>7.4281568610614848</v>
      </c>
      <c r="H284" s="123">
        <v>7.4378350079252389</v>
      </c>
      <c r="I284" s="123">
        <v>7.4334446319988716</v>
      </c>
      <c r="J284" s="123">
        <v>7.5402760375436912</v>
      </c>
      <c r="K284" s="123">
        <v>7.3456769449993455</v>
      </c>
      <c r="L284" s="123">
        <v>7.7650992796246108</v>
      </c>
      <c r="M284" s="123">
        <v>7.8302902160708863</v>
      </c>
      <c r="N284" s="123">
        <v>7.7928727747245086</v>
      </c>
      <c r="O284" s="123">
        <v>7.9066066147821781</v>
      </c>
      <c r="P284" s="123">
        <v>8.2044502873228122</v>
      </c>
      <c r="Q284" s="123">
        <v>7.9501669203094236</v>
      </c>
      <c r="R284" s="123">
        <v>8.2320314968044048</v>
      </c>
      <c r="S284" s="123">
        <v>8.6937663565648045</v>
      </c>
      <c r="T284" s="123">
        <v>8.7709317637064093</v>
      </c>
      <c r="U284" s="123">
        <v>8.7720961388731471</v>
      </c>
      <c r="V284" s="123">
        <v>8.7310688202859641</v>
      </c>
      <c r="W284" s="123">
        <v>9.1944840205591536</v>
      </c>
      <c r="DA284" s="130" t="s">
        <v>2921</v>
      </c>
    </row>
    <row r="285" spans="1:105" ht="12" customHeight="1" x14ac:dyDescent="0.25">
      <c r="A285" s="97" t="s">
        <v>143</v>
      </c>
      <c r="B285" s="99">
        <v>7.0383410643641948</v>
      </c>
      <c r="C285" s="99">
        <v>7.5905586808557182</v>
      </c>
      <c r="D285" s="99">
        <v>7.2523100568488985</v>
      </c>
      <c r="E285" s="99">
        <v>7.0423271478157528</v>
      </c>
      <c r="F285" s="99">
        <v>7.1952439531914054</v>
      </c>
      <c r="G285" s="99">
        <v>7.5344539578693048</v>
      </c>
      <c r="H285" s="99">
        <v>7.4648926567297984</v>
      </c>
      <c r="I285" s="99">
        <v>7.2768469577672663</v>
      </c>
      <c r="J285" s="99">
        <v>7.6694193299683775</v>
      </c>
      <c r="K285" s="99">
        <v>7.4446193105832377</v>
      </c>
      <c r="L285" s="99">
        <v>8.1037022392277969</v>
      </c>
      <c r="M285" s="99">
        <v>7.4891820694980069</v>
      </c>
      <c r="N285" s="99">
        <v>7.660261102242786</v>
      </c>
      <c r="O285" s="99">
        <v>7.8131159879241583</v>
      </c>
      <c r="P285" s="99">
        <v>8.1926417158012885</v>
      </c>
      <c r="Q285" s="99">
        <v>8.1992898404029866</v>
      </c>
      <c r="R285" s="99">
        <v>8.1377199350628171</v>
      </c>
      <c r="S285" s="99">
        <v>8.9431934346584718</v>
      </c>
      <c r="T285" s="99">
        <v>8.3848191475450093</v>
      </c>
      <c r="U285" s="99">
        <v>9.4718168521661958</v>
      </c>
      <c r="V285" s="99">
        <v>8.4449772666021019</v>
      </c>
      <c r="W285" s="99">
        <v>8.5610155561175141</v>
      </c>
      <c r="DA285" s="63" t="s">
        <v>2922</v>
      </c>
    </row>
    <row r="286" spans="1:105" ht="12" customHeight="1" x14ac:dyDescent="0.25">
      <c r="A286" s="97" t="s">
        <v>124</v>
      </c>
      <c r="B286" s="99">
        <v>7.3867262521041077</v>
      </c>
      <c r="C286" s="99">
        <v>7.3379470020540074</v>
      </c>
      <c r="D286" s="99">
        <v>7.3800597406914603</v>
      </c>
      <c r="E286" s="99">
        <v>7.0602512789317364</v>
      </c>
      <c r="F286" s="99">
        <v>7.1236369556919161</v>
      </c>
      <c r="G286" s="99">
        <v>7.4947220389940377</v>
      </c>
      <c r="H286" s="99">
        <v>7.2995498917078372</v>
      </c>
      <c r="I286" s="99">
        <v>7.4373853661037259</v>
      </c>
      <c r="J286" s="99">
        <v>7.5057870259548025</v>
      </c>
      <c r="K286" s="99">
        <v>7.3662542762695944</v>
      </c>
      <c r="L286" s="99">
        <v>7.6714164545897754</v>
      </c>
      <c r="M286" s="99">
        <v>7.8064167478943611</v>
      </c>
      <c r="N286" s="99">
        <v>7.7888829353187017</v>
      </c>
      <c r="O286" s="99">
        <v>8.138925280202109</v>
      </c>
      <c r="P286" s="99">
        <v>8.2165697345603554</v>
      </c>
      <c r="Q286" s="99">
        <v>8.0502761506474236</v>
      </c>
      <c r="R286" s="99">
        <v>8.3798296478813405</v>
      </c>
      <c r="S286" s="99">
        <v>8.8023547553837282</v>
      </c>
      <c r="T286" s="99">
        <v>8.8945028723071857</v>
      </c>
      <c r="U286" s="99">
        <v>8.5118938188835589</v>
      </c>
      <c r="V286" s="99">
        <v>8.6030557400505643</v>
      </c>
      <c r="W286" s="99">
        <v>9.3724912253641097</v>
      </c>
      <c r="DA286" s="63" t="s">
        <v>2923</v>
      </c>
    </row>
    <row r="287" spans="1:105" ht="12" customHeight="1" x14ac:dyDescent="0.25">
      <c r="A287" s="97" t="s">
        <v>123</v>
      </c>
      <c r="B287" s="99">
        <v>7.3867262521041077</v>
      </c>
      <c r="C287" s="99">
        <v>7.3382398763152068</v>
      </c>
      <c r="D287" s="99">
        <v>7.3804655875860679</v>
      </c>
      <c r="E287" s="99">
        <v>7.0600599137664091</v>
      </c>
      <c r="F287" s="99">
        <v>7.1227467215273261</v>
      </c>
      <c r="G287" s="99">
        <v>7.493597736623995</v>
      </c>
      <c r="H287" s="99">
        <v>7.298567774268931</v>
      </c>
      <c r="I287" s="99">
        <v>7.4383757451481207</v>
      </c>
      <c r="J287" s="99">
        <v>7.5072926085094807</v>
      </c>
      <c r="K287" s="99">
        <v>7.3688534487281201</v>
      </c>
      <c r="L287" s="99">
        <v>7.6729223524641865</v>
      </c>
      <c r="M287" s="99">
        <v>7.8042032399072392</v>
      </c>
      <c r="N287" s="99">
        <v>7.7870022844884037</v>
      </c>
      <c r="O287" s="99">
        <v>8.1376818336772665</v>
      </c>
      <c r="P287" s="99">
        <v>8.2158635427102809</v>
      </c>
      <c r="Q287" s="99">
        <v>8.0362349239696407</v>
      </c>
      <c r="R287" s="99">
        <v>8.3678995420796767</v>
      </c>
      <c r="S287" s="99">
        <v>8.7966330314406758</v>
      </c>
      <c r="T287" s="99">
        <v>8.8900123495347039</v>
      </c>
      <c r="U287" s="99">
        <v>8.5052493684986228</v>
      </c>
      <c r="V287" s="99">
        <v>8.5981061731090271</v>
      </c>
      <c r="W287" s="99">
        <v>9.3753255595814498</v>
      </c>
      <c r="DA287" s="63" t="s">
        <v>2924</v>
      </c>
    </row>
    <row r="288" spans="1:105" ht="12" customHeight="1" x14ac:dyDescent="0.25">
      <c r="A288" s="100" t="s">
        <v>50</v>
      </c>
      <c r="B288" s="102">
        <v>0.83226941732156112</v>
      </c>
      <c r="C288" s="102">
        <v>1.5994945609573006</v>
      </c>
      <c r="D288" s="102">
        <v>0.67549958213534111</v>
      </c>
      <c r="E288" s="102">
        <v>0.41682719240531796</v>
      </c>
      <c r="F288" s="102">
        <v>0.55907105935376689</v>
      </c>
      <c r="G288" s="102">
        <v>0.5886808574475052</v>
      </c>
      <c r="H288" s="102">
        <v>0.76091444071394065</v>
      </c>
      <c r="I288" s="102">
        <v>0.66461845467463432</v>
      </c>
      <c r="J288" s="102">
        <v>0.63901823260504043</v>
      </c>
      <c r="K288" s="102">
        <v>0.60081031069126645</v>
      </c>
      <c r="L288" s="102">
        <v>0.60653548672046542</v>
      </c>
      <c r="M288" s="102">
        <v>0.87451446186905102</v>
      </c>
      <c r="N288" s="102">
        <v>0.62449735152481567</v>
      </c>
      <c r="O288" s="102">
        <v>0.45946472428972657</v>
      </c>
      <c r="P288" s="102">
        <v>0.80883500481707304</v>
      </c>
      <c r="Q288" s="102">
        <v>0.27402398216944907</v>
      </c>
      <c r="R288" s="102">
        <v>0.38004477528717862</v>
      </c>
      <c r="S288" s="102">
        <v>0.61370203880676355</v>
      </c>
      <c r="T288" s="102">
        <v>0.68958074230569422</v>
      </c>
      <c r="U288" s="102">
        <v>0.79478305330406296</v>
      </c>
      <c r="V288" s="102">
        <v>0.6665895313691208</v>
      </c>
      <c r="W288" s="102">
        <v>0.62468539944242618</v>
      </c>
      <c r="DA288" s="131" t="s">
        <v>2925</v>
      </c>
    </row>
    <row r="289" spans="1:105" ht="12" customHeight="1" x14ac:dyDescent="0.25">
      <c r="A289" s="103" t="s">
        <v>52</v>
      </c>
      <c r="B289" s="105">
        <v>6.5544568347825463</v>
      </c>
      <c r="C289" s="105">
        <v>5.738745315357904</v>
      </c>
      <c r="D289" s="105">
        <v>6.7049660054507259</v>
      </c>
      <c r="E289" s="105">
        <v>6.6432327213610902</v>
      </c>
      <c r="F289" s="105">
        <v>6.5636756621735586</v>
      </c>
      <c r="G289" s="105">
        <v>6.904916879176489</v>
      </c>
      <c r="H289" s="105">
        <v>6.5376533335549905</v>
      </c>
      <c r="I289" s="105">
        <v>6.7737572904734886</v>
      </c>
      <c r="J289" s="105">
        <v>6.8682743759044422</v>
      </c>
      <c r="K289" s="105">
        <v>6.7680431380368544</v>
      </c>
      <c r="L289" s="105">
        <v>7.0663868657437225</v>
      </c>
      <c r="M289" s="105">
        <v>6.9296887780381882</v>
      </c>
      <c r="N289" s="105">
        <v>7.1625049329635884</v>
      </c>
      <c r="O289" s="105">
        <v>7.6782171093875391</v>
      </c>
      <c r="P289" s="105">
        <v>7.4070285378932095</v>
      </c>
      <c r="Q289" s="105">
        <v>7.7622109418001912</v>
      </c>
      <c r="R289" s="105">
        <v>7.9878547667924993</v>
      </c>
      <c r="S289" s="105">
        <v>8.1829309926339118</v>
      </c>
      <c r="T289" s="105">
        <v>8.2004316072290102</v>
      </c>
      <c r="U289" s="105">
        <v>7.7104663151945623</v>
      </c>
      <c r="V289" s="105">
        <v>7.9315166417399068</v>
      </c>
      <c r="W289" s="105">
        <v>8.7506401601390245</v>
      </c>
      <c r="DA289" s="132" t="s">
        <v>2926</v>
      </c>
    </row>
    <row r="290" spans="1:105" ht="12" customHeight="1" x14ac:dyDescent="0.25">
      <c r="A290" s="106" t="s">
        <v>122</v>
      </c>
      <c r="B290" s="102">
        <v>6.524041800425195</v>
      </c>
      <c r="C290" s="102">
        <v>7.9463965802218537</v>
      </c>
      <c r="D290" s="102">
        <v>7.3658234278169097</v>
      </c>
      <c r="E290" s="102">
        <v>6.8715308525876395</v>
      </c>
      <c r="F290" s="102">
        <v>6.9389288011593369</v>
      </c>
      <c r="G290" s="102">
        <v>7.1511109519057152</v>
      </c>
      <c r="H290" s="102">
        <v>7.6516270189231168</v>
      </c>
      <c r="I290" s="102">
        <v>7.5526919559457779</v>
      </c>
      <c r="J290" s="102">
        <v>7.4937629858928014</v>
      </c>
      <c r="K290" s="102">
        <v>7.260676412151529</v>
      </c>
      <c r="L290" s="102">
        <v>7.6694964417355136</v>
      </c>
      <c r="M290" s="102">
        <v>8.0206192250158566</v>
      </c>
      <c r="N290" s="102">
        <v>7.8594089676143781</v>
      </c>
      <c r="O290" s="102">
        <v>7.7514127894676461</v>
      </c>
      <c r="P290" s="102">
        <v>8.1924258827506033</v>
      </c>
      <c r="Q290" s="102">
        <v>7.747762165067968</v>
      </c>
      <c r="R290" s="102">
        <v>8.0978976330269319</v>
      </c>
      <c r="S290" s="102">
        <v>8.506389698885986</v>
      </c>
      <c r="T290" s="102">
        <v>8.72293583965123</v>
      </c>
      <c r="U290" s="102">
        <v>8.8701923631211184</v>
      </c>
      <c r="V290" s="102">
        <v>8.8999549105190727</v>
      </c>
      <c r="W290" s="102">
        <v>9.1499518742536026</v>
      </c>
      <c r="DA290" s="131" t="s">
        <v>2927</v>
      </c>
    </row>
    <row r="291" spans="1:105" ht="12" customHeight="1" x14ac:dyDescent="0.25">
      <c r="A291" s="107" t="s">
        <v>121</v>
      </c>
      <c r="B291" s="105">
        <v>6.5240418004251959</v>
      </c>
      <c r="C291" s="105">
        <v>7.9455432125587189</v>
      </c>
      <c r="D291" s="105">
        <v>7.3645072911148386</v>
      </c>
      <c r="E291" s="105">
        <v>6.8725184935695953</v>
      </c>
      <c r="F291" s="105">
        <v>6.9399545134047873</v>
      </c>
      <c r="G291" s="105">
        <v>7.151818138848304</v>
      </c>
      <c r="H291" s="105">
        <v>7.652132305582187</v>
      </c>
      <c r="I291" s="105">
        <v>7.5555002984251347</v>
      </c>
      <c r="J291" s="105">
        <v>7.5005438370415192</v>
      </c>
      <c r="K291" s="105">
        <v>7.2705968077509926</v>
      </c>
      <c r="L291" s="105">
        <v>7.6775371180504255</v>
      </c>
      <c r="M291" s="105">
        <v>8.0181392722809974</v>
      </c>
      <c r="N291" s="105">
        <v>7.8538759806636698</v>
      </c>
      <c r="O291" s="105">
        <v>7.7486896426808221</v>
      </c>
      <c r="P291" s="105">
        <v>8.2075688024232694</v>
      </c>
      <c r="Q291" s="105">
        <v>7.7751552373119006</v>
      </c>
      <c r="R291" s="105">
        <v>8.1410050941668519</v>
      </c>
      <c r="S291" s="105">
        <v>8.5562332123713638</v>
      </c>
      <c r="T291" s="105">
        <v>8.7501367378867538</v>
      </c>
      <c r="U291" s="105">
        <v>8.8679075520529942</v>
      </c>
      <c r="V291" s="105">
        <v>8.8842821713227771</v>
      </c>
      <c r="W291" s="105">
        <v>9.1353315656286096</v>
      </c>
      <c r="DA291" s="132" t="s">
        <v>2928</v>
      </c>
    </row>
    <row r="292" spans="1:105" ht="12" customHeight="1" x14ac:dyDescent="0.25">
      <c r="A292" s="108" t="s">
        <v>53</v>
      </c>
      <c r="B292" s="99">
        <v>0.71398699789237574</v>
      </c>
      <c r="C292" s="99">
        <v>1.7236276416648746</v>
      </c>
      <c r="D292" s="99">
        <v>0.67327068479190766</v>
      </c>
      <c r="E292" s="99">
        <v>0.39689402639520704</v>
      </c>
      <c r="F292" s="99">
        <v>0.54066872871435945</v>
      </c>
      <c r="G292" s="99">
        <v>0.55634783750572747</v>
      </c>
      <c r="H292" s="99">
        <v>0.80409508807488739</v>
      </c>
      <c r="I292" s="99">
        <v>0.67685988820928866</v>
      </c>
      <c r="J292" s="99">
        <v>0.63696691149415074</v>
      </c>
      <c r="K292" s="99">
        <v>0.58684675702740796</v>
      </c>
      <c r="L292" s="99">
        <v>0.602003836728214</v>
      </c>
      <c r="M292" s="99">
        <v>0.89040849354110485</v>
      </c>
      <c r="N292" s="99">
        <v>0.62961461167016197</v>
      </c>
      <c r="O292" s="99">
        <v>0.41501816423663823</v>
      </c>
      <c r="P292" s="99">
        <v>0.81269094011617526</v>
      </c>
      <c r="Q292" s="99">
        <v>0.22523493365467137</v>
      </c>
      <c r="R292" s="99">
        <v>0.33013111484782959</v>
      </c>
      <c r="S292" s="99">
        <v>0.58213506721289143</v>
      </c>
      <c r="T292" s="99">
        <v>0.67161463614370731</v>
      </c>
      <c r="U292" s="99">
        <v>0.85106463043526193</v>
      </c>
      <c r="V292" s="99">
        <v>0.70417906795848595</v>
      </c>
      <c r="W292" s="99">
        <v>0.58798797193403018</v>
      </c>
      <c r="DA292" s="63" t="s">
        <v>2929</v>
      </c>
    </row>
    <row r="293" spans="1:105" ht="12" customHeight="1" x14ac:dyDescent="0.25">
      <c r="A293" s="108" t="s">
        <v>52</v>
      </c>
      <c r="B293" s="99">
        <v>5.8100548025328198</v>
      </c>
      <c r="C293" s="99">
        <v>6.2219155708938443</v>
      </c>
      <c r="D293" s="99">
        <v>6.6912366063229314</v>
      </c>
      <c r="E293" s="99">
        <v>6.4756244671743879</v>
      </c>
      <c r="F293" s="99">
        <v>6.399285784690429</v>
      </c>
      <c r="G293" s="99">
        <v>6.5954703013425764</v>
      </c>
      <c r="H293" s="99">
        <v>6.8480372175072999</v>
      </c>
      <c r="I293" s="99">
        <v>6.8786404102158469</v>
      </c>
      <c r="J293" s="99">
        <v>6.8635769255473678</v>
      </c>
      <c r="K293" s="99">
        <v>6.6837500507235816</v>
      </c>
      <c r="L293" s="99">
        <v>7.0755332813222118</v>
      </c>
      <c r="M293" s="99">
        <v>7.1277307787398918</v>
      </c>
      <c r="N293" s="99">
        <v>7.224261368993508</v>
      </c>
      <c r="O293" s="99">
        <v>7.3336714784441819</v>
      </c>
      <c r="P293" s="99">
        <v>7.3948778623070952</v>
      </c>
      <c r="Q293" s="99">
        <v>7.5499203036572293</v>
      </c>
      <c r="R293" s="99">
        <v>7.8108739793190223</v>
      </c>
      <c r="S293" s="99">
        <v>7.9740981451584716</v>
      </c>
      <c r="T293" s="99">
        <v>8.0785221017430455</v>
      </c>
      <c r="U293" s="99">
        <v>8.0168429216177319</v>
      </c>
      <c r="V293" s="99">
        <v>8.1801031033642921</v>
      </c>
      <c r="W293" s="99">
        <v>8.5473435936945794</v>
      </c>
      <c r="DA293" s="63" t="s">
        <v>2930</v>
      </c>
    </row>
    <row r="294" spans="1:105" ht="12" customHeight="1" x14ac:dyDescent="0.25">
      <c r="A294" s="121" t="s">
        <v>54</v>
      </c>
      <c r="B294" s="123">
        <v>4.1061847806908203</v>
      </c>
      <c r="C294" s="123">
        <v>4.4131406358461929</v>
      </c>
      <c r="D294" s="123">
        <v>4.4746129798654986</v>
      </c>
      <c r="E294" s="123">
        <v>4.5328025047531622</v>
      </c>
      <c r="F294" s="123">
        <v>4.5927124189546475</v>
      </c>
      <c r="G294" s="123">
        <v>4.7391949068121573</v>
      </c>
      <c r="H294" s="123">
        <v>5.2023749003001099</v>
      </c>
      <c r="I294" s="123">
        <v>5.2234641399931405</v>
      </c>
      <c r="J294" s="123">
        <v>5.2004896363925699</v>
      </c>
      <c r="K294" s="123">
        <v>5.0437904716273376</v>
      </c>
      <c r="L294" s="123">
        <v>5.1020648224433716</v>
      </c>
      <c r="M294" s="123">
        <v>4.9025835632234136</v>
      </c>
      <c r="N294" s="123">
        <v>4.6267400479451481</v>
      </c>
      <c r="O294" s="123">
        <v>4.1255657047794676</v>
      </c>
      <c r="P294" s="123">
        <v>4.4341899894009726</v>
      </c>
      <c r="Q294" s="123">
        <v>4.4820924173504633</v>
      </c>
      <c r="R294" s="123">
        <v>4.4593137278070207</v>
      </c>
      <c r="S294" s="123">
        <v>4.6520771797898082</v>
      </c>
      <c r="T294" s="123">
        <v>4.8751076833304952</v>
      </c>
      <c r="U294" s="123">
        <v>4.7390105124475435</v>
      </c>
      <c r="V294" s="123">
        <v>4.5423975286254699</v>
      </c>
      <c r="W294" s="123">
        <v>4.626236516779513</v>
      </c>
      <c r="DA294" s="130" t="s">
        <v>2931</v>
      </c>
    </row>
    <row r="295" spans="1:105" ht="12" customHeight="1" x14ac:dyDescent="0.25">
      <c r="A295" s="97" t="s">
        <v>51</v>
      </c>
      <c r="B295" s="99">
        <v>4.1448275854748013</v>
      </c>
      <c r="C295" s="99">
        <v>4.3574033591114718</v>
      </c>
      <c r="D295" s="99">
        <v>4.4772799894572906</v>
      </c>
      <c r="E295" s="99">
        <v>4.5132973421802092</v>
      </c>
      <c r="F295" s="99">
        <v>4.6414540626330991</v>
      </c>
      <c r="G295" s="99">
        <v>4.8179145185876493</v>
      </c>
      <c r="H295" s="99">
        <v>5.0600126566525905</v>
      </c>
      <c r="I295" s="99">
        <v>5.1629194402229253</v>
      </c>
      <c r="J295" s="99">
        <v>5.2180306185241836</v>
      </c>
      <c r="K295" s="99">
        <v>5.1158880912015618</v>
      </c>
      <c r="L295" s="99">
        <v>5.0365995904613046</v>
      </c>
      <c r="M295" s="99">
        <v>4.9919611361138116</v>
      </c>
      <c r="N295" s="99">
        <v>4.6359662208514294</v>
      </c>
      <c r="O295" s="99">
        <v>4.1706278880047121</v>
      </c>
      <c r="P295" s="99">
        <v>4.3741735467154328</v>
      </c>
      <c r="Q295" s="99">
        <v>4.5142247141802123</v>
      </c>
      <c r="R295" s="99">
        <v>4.4281638235981102</v>
      </c>
      <c r="S295" s="99">
        <v>4.7869926727159537</v>
      </c>
      <c r="T295" s="99">
        <v>4.6952519608711603</v>
      </c>
      <c r="U295" s="99">
        <v>5.0132514776814752</v>
      </c>
      <c r="V295" s="99">
        <v>4.3802487150353659</v>
      </c>
      <c r="W295" s="99">
        <v>4.3639981446903162</v>
      </c>
      <c r="DA295" s="63" t="s">
        <v>2932</v>
      </c>
    </row>
    <row r="296" spans="1:105" ht="12" customHeight="1" x14ac:dyDescent="0.25">
      <c r="A296" s="97" t="s">
        <v>50</v>
      </c>
      <c r="B296" s="99">
        <v>4.1945652494251631</v>
      </c>
      <c r="C296" s="99">
        <v>4.312457657170178</v>
      </c>
      <c r="D296" s="99">
        <v>4.4500281279142238</v>
      </c>
      <c r="E296" s="99">
        <v>4.5361569443556338</v>
      </c>
      <c r="F296" s="99">
        <v>4.6568376995604295</v>
      </c>
      <c r="G296" s="99">
        <v>4.8319263836786392</v>
      </c>
      <c r="H296" s="99">
        <v>5.0031017262196089</v>
      </c>
      <c r="I296" s="99">
        <v>5.1811035592675418</v>
      </c>
      <c r="J296" s="99">
        <v>5.210587838863594</v>
      </c>
      <c r="K296" s="99">
        <v>5.0826141249048282</v>
      </c>
      <c r="L296" s="99">
        <v>5.0235589613049498</v>
      </c>
      <c r="M296" s="99">
        <v>4.7518900735294585</v>
      </c>
      <c r="N296" s="99">
        <v>4.5678523617512408</v>
      </c>
      <c r="O296" s="99">
        <v>4.4271441567657126</v>
      </c>
      <c r="P296" s="99">
        <v>4.3927943266660066</v>
      </c>
      <c r="Q296" s="99">
        <v>4.4414685941311633</v>
      </c>
      <c r="R296" s="99">
        <v>4.5495487162579886</v>
      </c>
      <c r="S296" s="99">
        <v>4.7148938282562263</v>
      </c>
      <c r="T296" s="99">
        <v>4.9949897439570856</v>
      </c>
      <c r="U296" s="99">
        <v>4.4896343219640595</v>
      </c>
      <c r="V296" s="99">
        <v>4.484235480509339</v>
      </c>
      <c r="W296" s="99">
        <v>4.7872002489269256</v>
      </c>
      <c r="DA296" s="63" t="s">
        <v>2933</v>
      </c>
    </row>
    <row r="297" spans="1:105" ht="12" customHeight="1" x14ac:dyDescent="0.25">
      <c r="A297" s="109" t="s">
        <v>120</v>
      </c>
      <c r="B297" s="110">
        <v>3.95900482140219</v>
      </c>
      <c r="C297" s="110">
        <v>4.5748145468065724</v>
      </c>
      <c r="D297" s="110">
        <v>4.4794127888082809</v>
      </c>
      <c r="E297" s="110">
        <v>4.5683635142863306</v>
      </c>
      <c r="F297" s="110">
        <v>4.4907576000063143</v>
      </c>
      <c r="G297" s="110">
        <v>4.5970296498834182</v>
      </c>
      <c r="H297" s="110">
        <v>5.4340738211696298</v>
      </c>
      <c r="I297" s="110">
        <v>5.3056765628018612</v>
      </c>
      <c r="J297" s="110">
        <v>5.1780451297348069</v>
      </c>
      <c r="K297" s="110">
        <v>4.9477431454353171</v>
      </c>
      <c r="L297" s="110">
        <v>5.2119579488155052</v>
      </c>
      <c r="M297" s="110">
        <v>4.8093372394137441</v>
      </c>
      <c r="N297" s="110">
        <v>4.6280937543164518</v>
      </c>
      <c r="O297" s="110">
        <v>3.9468340935028019</v>
      </c>
      <c r="P297" s="110">
        <v>4.5558294617194539</v>
      </c>
      <c r="Q297" s="110">
        <v>4.4476635525206873</v>
      </c>
      <c r="R297" s="110">
        <v>4.4647815558980826</v>
      </c>
      <c r="S297" s="110">
        <v>4.5447467647105384</v>
      </c>
      <c r="T297" s="110">
        <v>4.9389946996542049</v>
      </c>
      <c r="U297" s="110">
        <v>4.6731126823086564</v>
      </c>
      <c r="V297" s="110">
        <v>4.6325119163105599</v>
      </c>
      <c r="W297" s="110">
        <v>4.6856124295522106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21.491045948513268</v>
      </c>
      <c r="C299" s="118">
        <f t="shared" si="131"/>
        <v>22.323163984848243</v>
      </c>
      <c r="D299" s="118">
        <f t="shared" si="131"/>
        <v>23.924644851393552</v>
      </c>
      <c r="E299" s="118">
        <f t="shared" si="131"/>
        <v>21.832433587963934</v>
      </c>
      <c r="F299" s="118">
        <f t="shared" si="131"/>
        <v>25.936679557525611</v>
      </c>
      <c r="G299" s="118">
        <f t="shared" si="131"/>
        <v>26.329691116725439</v>
      </c>
      <c r="H299" s="118">
        <f t="shared" si="131"/>
        <v>26.160184704457549</v>
      </c>
      <c r="I299" s="118">
        <f t="shared" si="131"/>
        <v>23.719660060194705</v>
      </c>
      <c r="J299" s="118">
        <f t="shared" si="131"/>
        <v>24.419427604776757</v>
      </c>
      <c r="K299" s="118">
        <f t="shared" si="131"/>
        <v>25.699770830786807</v>
      </c>
      <c r="L299" s="118">
        <f t="shared" si="131"/>
        <v>25.127579101668275</v>
      </c>
      <c r="M299" s="118">
        <f t="shared" si="131"/>
        <v>24.10784312520844</v>
      </c>
      <c r="N299" s="118">
        <f t="shared" si="131"/>
        <v>23.949630966811142</v>
      </c>
      <c r="O299" s="118">
        <f t="shared" si="131"/>
        <v>19.653508551130244</v>
      </c>
      <c r="P299" s="118">
        <f t="shared" si="131"/>
        <v>19.346975612673898</v>
      </c>
      <c r="Q299" s="118">
        <f t="shared" si="131"/>
        <v>17.399285764938387</v>
      </c>
      <c r="R299" s="118">
        <f t="shared" ref="R299:V299" si="132">R300+R303+R305+R315</f>
        <v>15.160218775003317</v>
      </c>
      <c r="S299" s="118">
        <f t="shared" si="132"/>
        <v>22.892715379855115</v>
      </c>
      <c r="T299" s="118">
        <f t="shared" si="132"/>
        <v>25.054107639402922</v>
      </c>
      <c r="U299" s="118">
        <f t="shared" si="132"/>
        <v>16.973280507939101</v>
      </c>
      <c r="V299" s="118">
        <f t="shared" si="132"/>
        <v>18.836763580264268</v>
      </c>
      <c r="W299" s="118">
        <f t="shared" ref="W299" si="133">W300+W303+W305+W315</f>
        <v>17.71479678375368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16.369822597645022</v>
      </c>
      <c r="C300" s="123">
        <f t="shared" si="134"/>
        <v>17.294991088338673</v>
      </c>
      <c r="D300" s="123">
        <f t="shared" si="134"/>
        <v>19.013606399248502</v>
      </c>
      <c r="E300" s="123">
        <f t="shared" si="134"/>
        <v>17.0926148720289</v>
      </c>
      <c r="F300" s="123">
        <f t="shared" si="134"/>
        <v>21.314602258761056</v>
      </c>
      <c r="G300" s="123">
        <f t="shared" si="134"/>
        <v>21.783404857780255</v>
      </c>
      <c r="H300" s="123">
        <f t="shared" si="134"/>
        <v>21.880337599396473</v>
      </c>
      <c r="I300" s="123">
        <f t="shared" si="134"/>
        <v>19.56563003097774</v>
      </c>
      <c r="J300" s="123">
        <f t="shared" si="134"/>
        <v>20.342403787558393</v>
      </c>
      <c r="K300" s="123">
        <f t="shared" si="134"/>
        <v>21.801880309863581</v>
      </c>
      <c r="L300" s="123">
        <f t="shared" si="134"/>
        <v>21.13208230184609</v>
      </c>
      <c r="M300" s="123">
        <f t="shared" si="134"/>
        <v>20.165786707900171</v>
      </c>
      <c r="N300" s="123">
        <f t="shared" si="134"/>
        <v>20.167827051854466</v>
      </c>
      <c r="O300" s="123">
        <f t="shared" si="134"/>
        <v>15.962437512380653</v>
      </c>
      <c r="P300" s="123">
        <f t="shared" si="134"/>
        <v>15.578543317648439</v>
      </c>
      <c r="Q300" s="123">
        <f t="shared" si="134"/>
        <v>13.845111173412644</v>
      </c>
      <c r="R300" s="123">
        <f t="shared" ref="R300:V300" si="135">SUM(R301:R302)</f>
        <v>11.933937196141409</v>
      </c>
      <c r="S300" s="123">
        <f t="shared" si="135"/>
        <v>19.797503253619951</v>
      </c>
      <c r="T300" s="123">
        <f t="shared" si="135"/>
        <v>22.191964363623239</v>
      </c>
      <c r="U300" s="123">
        <f t="shared" si="135"/>
        <v>14.251366843812647</v>
      </c>
      <c r="V300" s="123">
        <f t="shared" si="135"/>
        <v>16.316748196326142</v>
      </c>
      <c r="W300" s="123">
        <f t="shared" ref="W300" si="136">SUM(W301:W302)</f>
        <v>15.226575349760171</v>
      </c>
      <c r="DA300" s="130" t="s">
        <v>3084</v>
      </c>
    </row>
    <row r="301" spans="1:105" ht="12" customHeight="1" x14ac:dyDescent="0.25">
      <c r="A301" s="97" t="s">
        <v>51</v>
      </c>
      <c r="B301" s="99">
        <v>16.369822597645022</v>
      </c>
      <c r="C301" s="99">
        <v>17.294991088338673</v>
      </c>
      <c r="D301" s="99">
        <v>19.013606399248502</v>
      </c>
      <c r="E301" s="99">
        <v>17.0926148720289</v>
      </c>
      <c r="F301" s="99">
        <v>21.314602258761056</v>
      </c>
      <c r="G301" s="99">
        <v>21.783404857780255</v>
      </c>
      <c r="H301" s="99">
        <v>21.880337599396473</v>
      </c>
      <c r="I301" s="99">
        <v>19.56563003097774</v>
      </c>
      <c r="J301" s="99">
        <v>20.342403787558393</v>
      </c>
      <c r="K301" s="99">
        <v>21.801880309863581</v>
      </c>
      <c r="L301" s="99">
        <v>21.13208230184609</v>
      </c>
      <c r="M301" s="99">
        <v>20.165786707900171</v>
      </c>
      <c r="N301" s="99">
        <v>20.167827051854466</v>
      </c>
      <c r="O301" s="99">
        <v>15.962437512380653</v>
      </c>
      <c r="P301" s="99">
        <v>15.578543317648439</v>
      </c>
      <c r="Q301" s="99">
        <v>13.845111173412644</v>
      </c>
      <c r="R301" s="99">
        <v>11.933937196141409</v>
      </c>
      <c r="S301" s="99">
        <v>19.797503253619951</v>
      </c>
      <c r="T301" s="99">
        <v>22.191964363623239</v>
      </c>
      <c r="U301" s="99">
        <v>14.251366843812647</v>
      </c>
      <c r="V301" s="99">
        <v>16.316748196326142</v>
      </c>
      <c r="W301" s="99">
        <v>15.226575349760171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3.2756457308835336</v>
      </c>
      <c r="C305" s="123">
        <v>3.2152678159798658</v>
      </c>
      <c r="D305" s="123">
        <v>3.0843782742993775</v>
      </c>
      <c r="E305" s="123">
        <v>2.9349227744218411</v>
      </c>
      <c r="F305" s="123">
        <v>2.8625109197340906</v>
      </c>
      <c r="G305" s="123">
        <v>2.8100598754487076</v>
      </c>
      <c r="H305" s="123">
        <v>2.5756023906895469</v>
      </c>
      <c r="I305" s="123">
        <v>2.4332069196237871</v>
      </c>
      <c r="J305" s="123">
        <v>2.3610634220794267</v>
      </c>
      <c r="K305" s="123">
        <v>2.1817430027125932</v>
      </c>
      <c r="L305" s="123">
        <v>2.2299375803459838</v>
      </c>
      <c r="M305" s="123">
        <v>2.0710822662809525</v>
      </c>
      <c r="N305" s="123">
        <v>1.9844231982678164</v>
      </c>
      <c r="O305" s="123">
        <v>2.0041586533739038</v>
      </c>
      <c r="P305" s="123">
        <v>2.0453791543258495</v>
      </c>
      <c r="Q305" s="123">
        <v>1.9219411455184734</v>
      </c>
      <c r="R305" s="123">
        <v>1.8380935263236806</v>
      </c>
      <c r="S305" s="123">
        <v>1.7975494318803764</v>
      </c>
      <c r="T305" s="123">
        <v>1.6751114129284486</v>
      </c>
      <c r="U305" s="123">
        <v>1.5890522444395154</v>
      </c>
      <c r="V305" s="123">
        <v>1.5150059692916247</v>
      </c>
      <c r="W305" s="123">
        <v>1.550470570523415</v>
      </c>
      <c r="DA305" s="130" t="s">
        <v>3089</v>
      </c>
    </row>
    <row r="306" spans="1:105" ht="12" customHeight="1" x14ac:dyDescent="0.25">
      <c r="A306" s="97" t="s">
        <v>143</v>
      </c>
      <c r="B306" s="99">
        <v>4.4284856321503332</v>
      </c>
      <c r="C306" s="99">
        <v>4.7418008367564983</v>
      </c>
      <c r="D306" s="99">
        <v>4.5305326915549395</v>
      </c>
      <c r="E306" s="99">
        <v>4.3488672479214054</v>
      </c>
      <c r="F306" s="99">
        <v>4.4452990974233595</v>
      </c>
      <c r="G306" s="99">
        <v>4.629835551162115</v>
      </c>
      <c r="H306" s="99">
        <v>4.5722187524374567</v>
      </c>
      <c r="I306" s="99">
        <v>4.4313435925797071</v>
      </c>
      <c r="J306" s="99">
        <v>4.6160018971918708</v>
      </c>
      <c r="K306" s="99">
        <v>4.4300088302880019</v>
      </c>
      <c r="L306" s="99">
        <v>4.7536183024479524</v>
      </c>
      <c r="M306" s="99">
        <v>4.3878539910666738</v>
      </c>
      <c r="N306" s="99">
        <v>4.34158151995367</v>
      </c>
      <c r="O306" s="99">
        <v>4.3325208447422972</v>
      </c>
      <c r="P306" s="99">
        <v>4.5489430326564504</v>
      </c>
      <c r="Q306" s="99">
        <v>4.532930289383752</v>
      </c>
      <c r="R306" s="99">
        <v>4.4531678082800061</v>
      </c>
      <c r="S306" s="99">
        <v>5.038645850379214</v>
      </c>
      <c r="T306" s="99">
        <v>4.7425821111920872</v>
      </c>
      <c r="U306" s="99">
        <v>5.1687923954480128</v>
      </c>
      <c r="V306" s="99">
        <v>4.4843106547308702</v>
      </c>
      <c r="W306" s="99">
        <v>4.4500174617275006</v>
      </c>
      <c r="DA306" s="63" t="s">
        <v>3090</v>
      </c>
    </row>
    <row r="307" spans="1:105" ht="12" customHeight="1" x14ac:dyDescent="0.25">
      <c r="A307" s="97" t="s">
        <v>124</v>
      </c>
      <c r="B307" s="99">
        <v>3.1289408051351661</v>
      </c>
      <c r="C307" s="99">
        <v>3.0934788001926488</v>
      </c>
      <c r="D307" s="99">
        <v>3.0943554676402361</v>
      </c>
      <c r="E307" s="99">
        <v>2.941752263232241</v>
      </c>
      <c r="F307" s="99">
        <v>2.9425105990777278</v>
      </c>
      <c r="G307" s="99">
        <v>3.0732281417303304</v>
      </c>
      <c r="H307" s="99">
        <v>2.9658603139754556</v>
      </c>
      <c r="I307" s="99">
        <v>3.0075219204567287</v>
      </c>
      <c r="J307" s="99">
        <v>3.0267120151867117</v>
      </c>
      <c r="K307" s="99">
        <v>2.9553540712850035</v>
      </c>
      <c r="L307" s="99">
        <v>3.0620428327503015</v>
      </c>
      <c r="M307" s="99">
        <v>3.0904122814702197</v>
      </c>
      <c r="N307" s="99">
        <v>3.0447646167241733</v>
      </c>
      <c r="O307" s="99">
        <v>3.1292866206861936</v>
      </c>
      <c r="P307" s="99">
        <v>3.0819670227545561</v>
      </c>
      <c r="Q307" s="99">
        <v>2.9124672623587866</v>
      </c>
      <c r="R307" s="99">
        <v>2.8890625058388451</v>
      </c>
      <c r="S307" s="99">
        <v>2.8986379250956578</v>
      </c>
      <c r="T307" s="99">
        <v>2.8623856284445255</v>
      </c>
      <c r="U307" s="99">
        <v>2.6906830157000425</v>
      </c>
      <c r="V307" s="99">
        <v>2.6864411940816848</v>
      </c>
      <c r="W307" s="99">
        <v>2.8884020249149707</v>
      </c>
      <c r="DA307" s="63" t="s">
        <v>3091</v>
      </c>
    </row>
    <row r="308" spans="1:105" ht="12" customHeight="1" x14ac:dyDescent="0.25">
      <c r="A308" s="97" t="s">
        <v>123</v>
      </c>
      <c r="B308" s="99">
        <v>0.35254071314497648</v>
      </c>
      <c r="C308" s="99">
        <v>0.6775293450120019</v>
      </c>
      <c r="D308" s="99">
        <v>0.28504779043216877</v>
      </c>
      <c r="E308" s="99">
        <v>0.17390193042810592</v>
      </c>
      <c r="F308" s="99">
        <v>0.2306293343148739</v>
      </c>
      <c r="G308" s="99">
        <v>0.24098412742895536</v>
      </c>
      <c r="H308" s="99">
        <v>0.308853775833699</v>
      </c>
      <c r="I308" s="99">
        <v>0.26793079987388274</v>
      </c>
      <c r="J308" s="99">
        <v>0.25609996815390174</v>
      </c>
      <c r="K308" s="99">
        <v>0.23935114847009428</v>
      </c>
      <c r="L308" s="99">
        <v>0.24073314706300211</v>
      </c>
      <c r="M308" s="99">
        <v>0.3463022823454322</v>
      </c>
      <c r="N308" s="99">
        <v>0.24478812325700949</v>
      </c>
      <c r="O308" s="99">
        <v>0.17655493672768699</v>
      </c>
      <c r="P308" s="99">
        <v>0.30274758787430855</v>
      </c>
      <c r="Q308" s="99">
        <v>9.6320025474225995E-2</v>
      </c>
      <c r="R308" s="99">
        <v>0.12695124961524568</v>
      </c>
      <c r="S308" s="99">
        <v>0.19827921689459918</v>
      </c>
      <c r="T308" s="99">
        <v>0.22039827182317037</v>
      </c>
      <c r="U308" s="99">
        <v>0.25252166032091417</v>
      </c>
      <c r="V308" s="99">
        <v>0.20986701687358517</v>
      </c>
      <c r="W308" s="99">
        <v>0.19371544621294473</v>
      </c>
      <c r="DA308" s="63" t="s">
        <v>3092</v>
      </c>
    </row>
    <row r="309" spans="1:105" ht="12" customHeight="1" x14ac:dyDescent="0.25">
      <c r="A309" s="100" t="s">
        <v>50</v>
      </c>
      <c r="B309" s="102">
        <v>0.35254071314497648</v>
      </c>
      <c r="C309" s="102">
        <v>0.6775293450120019</v>
      </c>
      <c r="D309" s="102">
        <v>0.28504779043216877</v>
      </c>
      <c r="E309" s="102">
        <v>0.17390193042810592</v>
      </c>
      <c r="F309" s="102">
        <v>0.2306293343148739</v>
      </c>
      <c r="G309" s="102">
        <v>0.24098412742895536</v>
      </c>
      <c r="H309" s="102">
        <v>0.308853775833699</v>
      </c>
      <c r="I309" s="102">
        <v>0.26793079987388274</v>
      </c>
      <c r="J309" s="102">
        <v>0.25609996815390174</v>
      </c>
      <c r="K309" s="102">
        <v>0.23935114847009428</v>
      </c>
      <c r="L309" s="102">
        <v>0.24073314706300211</v>
      </c>
      <c r="M309" s="102">
        <v>0.3463022823454322</v>
      </c>
      <c r="N309" s="102">
        <v>0.24478812325700949</v>
      </c>
      <c r="O309" s="102">
        <v>0.17655493672768699</v>
      </c>
      <c r="P309" s="102">
        <v>0.30274758787430855</v>
      </c>
      <c r="Q309" s="102">
        <v>9.6320025474225995E-2</v>
      </c>
      <c r="R309" s="102">
        <v>0.12695124961524568</v>
      </c>
      <c r="S309" s="102">
        <v>0.19827921689459918</v>
      </c>
      <c r="T309" s="102">
        <v>0.22039827182317037</v>
      </c>
      <c r="U309" s="102">
        <v>0.25252166032091417</v>
      </c>
      <c r="V309" s="102">
        <v>0.20986701687358517</v>
      </c>
      <c r="W309" s="102">
        <v>0.19371544621294473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1.8455776199847116</v>
      </c>
      <c r="C315" s="123">
        <v>1.8129050805297018</v>
      </c>
      <c r="D315" s="123">
        <v>1.8266601778456717</v>
      </c>
      <c r="E315" s="123">
        <v>1.8048959415131902</v>
      </c>
      <c r="F315" s="123">
        <v>1.759566379030463</v>
      </c>
      <c r="G315" s="123">
        <v>1.736226383496476</v>
      </c>
      <c r="H315" s="123">
        <v>1.7042447143715298</v>
      </c>
      <c r="I315" s="123">
        <v>1.7208231095931776</v>
      </c>
      <c r="J315" s="123">
        <v>1.7159603951389386</v>
      </c>
      <c r="K315" s="123">
        <v>1.7161475182106345</v>
      </c>
      <c r="L315" s="123">
        <v>1.7655592194762035</v>
      </c>
      <c r="M315" s="123">
        <v>1.8709741510273161</v>
      </c>
      <c r="N315" s="123">
        <v>1.7973807166888611</v>
      </c>
      <c r="O315" s="123">
        <v>1.6869123853756867</v>
      </c>
      <c r="P315" s="123">
        <v>1.7230531406996092</v>
      </c>
      <c r="Q315" s="123">
        <v>1.6322334460072698</v>
      </c>
      <c r="R315" s="123">
        <v>1.3881880525382277</v>
      </c>
      <c r="S315" s="123">
        <v>1.2976626943547889</v>
      </c>
      <c r="T315" s="123">
        <v>1.1870318628512369</v>
      </c>
      <c r="U315" s="123">
        <v>1.132861419686938</v>
      </c>
      <c r="V315" s="123">
        <v>1.0050094146465018</v>
      </c>
      <c r="W315" s="123">
        <v>0.9377508634700944</v>
      </c>
      <c r="DA315" s="130" t="s">
        <v>3099</v>
      </c>
    </row>
    <row r="316" spans="1:105" ht="12" customHeight="1" x14ac:dyDescent="0.25">
      <c r="A316" s="97" t="s">
        <v>51</v>
      </c>
      <c r="B316" s="99">
        <v>2.5594870462551582</v>
      </c>
      <c r="C316" s="99">
        <v>2.6788001406975939</v>
      </c>
      <c r="D316" s="99">
        <v>2.7600327235561966</v>
      </c>
      <c r="E316" s="99">
        <v>2.7605322608069858</v>
      </c>
      <c r="F316" s="99">
        <v>2.8513367731135415</v>
      </c>
      <c r="G316" s="99">
        <v>2.9527172806616746</v>
      </c>
      <c r="H316" s="99">
        <v>3.0959053438119342</v>
      </c>
      <c r="I316" s="99">
        <v>3.1511696107278628</v>
      </c>
      <c r="J316" s="99">
        <v>3.1835896298089152</v>
      </c>
      <c r="K316" s="99">
        <v>3.1164030113795942</v>
      </c>
      <c r="L316" s="99">
        <v>3.0625099835228475</v>
      </c>
      <c r="M316" s="99">
        <v>3.0820542186559496</v>
      </c>
      <c r="N316" s="99">
        <v>2.8278925202518863</v>
      </c>
      <c r="O316" s="99">
        <v>2.5389132989054746</v>
      </c>
      <c r="P316" s="99">
        <v>2.6732328235692</v>
      </c>
      <c r="Q316" s="99">
        <v>2.7564368798495762</v>
      </c>
      <c r="R316" s="99">
        <v>2.6924030652572966</v>
      </c>
      <c r="S316" s="99">
        <v>3.0293004705240851</v>
      </c>
      <c r="T316" s="99">
        <v>3.0266074963558527</v>
      </c>
      <c r="U316" s="99">
        <v>3.1625825384508319</v>
      </c>
      <c r="V316" s="99">
        <v>2.7751630502481728</v>
      </c>
      <c r="W316" s="99">
        <v>2.7663772431530576</v>
      </c>
      <c r="DA316" s="63" t="s">
        <v>3100</v>
      </c>
    </row>
    <row r="317" spans="1:105" ht="12" customHeight="1" x14ac:dyDescent="0.25">
      <c r="A317" s="97" t="s">
        <v>50</v>
      </c>
      <c r="B317" s="99">
        <v>1.6736808634070997</v>
      </c>
      <c r="C317" s="99">
        <v>1.716669256456453</v>
      </c>
      <c r="D317" s="99">
        <v>1.7673873389307511</v>
      </c>
      <c r="E317" s="99">
        <v>1.7976451763906529</v>
      </c>
      <c r="F317" s="99">
        <v>1.8390003510987123</v>
      </c>
      <c r="G317" s="99">
        <v>1.9028451942097426</v>
      </c>
      <c r="H317" s="99">
        <v>1.9646213874170801</v>
      </c>
      <c r="I317" s="99">
        <v>2.0315392400321755</v>
      </c>
      <c r="J317" s="99">
        <v>2.0408478186569488</v>
      </c>
      <c r="K317" s="99">
        <v>1.9876716952311662</v>
      </c>
      <c r="L317" s="99">
        <v>1.9625622308486852</v>
      </c>
      <c r="M317" s="99">
        <v>1.8541792123240808</v>
      </c>
      <c r="N317" s="99">
        <v>1.7791790588041552</v>
      </c>
      <c r="O317" s="99">
        <v>1.7219583860287109</v>
      </c>
      <c r="P317" s="99">
        <v>1.7068991963822921</v>
      </c>
      <c r="Q317" s="99">
        <v>1.7246149973527032</v>
      </c>
      <c r="R317" s="99">
        <v>1.7626160045361812</v>
      </c>
      <c r="S317" s="99">
        <v>1.818725481275556</v>
      </c>
      <c r="T317" s="99">
        <v>1.9224671806203659</v>
      </c>
      <c r="U317" s="99">
        <v>1.7251770844498926</v>
      </c>
      <c r="V317" s="99">
        <v>1.7211635031888974</v>
      </c>
      <c r="W317" s="99">
        <v>1.8305741323001987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8.0717136187929501</v>
      </c>
      <c r="D322" s="117">
        <f t="shared" si="138"/>
        <v>7.2839784572737054</v>
      </c>
      <c r="E322" s="117">
        <f t="shared" si="138"/>
        <v>6.7688994887291862</v>
      </c>
      <c r="F322" s="117">
        <f t="shared" si="138"/>
        <v>15.744940353349008</v>
      </c>
      <c r="G322" s="117">
        <f t="shared" si="138"/>
        <v>10.643765236904684</v>
      </c>
      <c r="H322" s="117">
        <f t="shared" si="138"/>
        <v>11.636540099451333</v>
      </c>
      <c r="I322" s="117">
        <f t="shared" si="138"/>
        <v>7.1226618676999607</v>
      </c>
      <c r="J322" s="117">
        <f t="shared" si="138"/>
        <v>11.219495017082437</v>
      </c>
      <c r="K322" s="117">
        <f t="shared" si="138"/>
        <v>8.0329482129616565</v>
      </c>
      <c r="L322" s="117">
        <f t="shared" si="138"/>
        <v>2.2853903422710342</v>
      </c>
      <c r="M322" s="117">
        <f t="shared" si="138"/>
        <v>2.7280506034848941</v>
      </c>
      <c r="N322" s="117">
        <f t="shared" si="138"/>
        <v>1.7236661501627457</v>
      </c>
      <c r="O322" s="117">
        <f t="shared" si="138"/>
        <v>1.4623027017950387</v>
      </c>
      <c r="P322" s="117">
        <f t="shared" si="138"/>
        <v>0.92278942734069702</v>
      </c>
      <c r="Q322" s="117">
        <f t="shared" si="138"/>
        <v>6.5460289017355144</v>
      </c>
      <c r="R322" s="117">
        <f t="shared" ref="R322:V322" si="139">R323+R326+R328+R338</f>
        <v>7.636467137710234</v>
      </c>
      <c r="S322" s="117">
        <f t="shared" si="139"/>
        <v>14.935968266972916</v>
      </c>
      <c r="T322" s="117">
        <f t="shared" si="139"/>
        <v>6.0979879457293578</v>
      </c>
      <c r="U322" s="117">
        <f t="shared" si="139"/>
        <v>2.1170690272118611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5.6455207088872958</v>
      </c>
      <c r="D323" s="122">
        <f t="shared" si="141"/>
        <v>5.2470466204750812</v>
      </c>
      <c r="E323" s="122">
        <f t="shared" si="141"/>
        <v>4.7256114572062442</v>
      </c>
      <c r="F323" s="122">
        <f t="shared" si="141"/>
        <v>11.671159611126882</v>
      </c>
      <c r="G323" s="122">
        <f t="shared" si="141"/>
        <v>7.8626066582089944</v>
      </c>
      <c r="H323" s="122">
        <f t="shared" si="141"/>
        <v>8.628211327449435</v>
      </c>
      <c r="I323" s="122">
        <f t="shared" si="141"/>
        <v>5.1639503614917963</v>
      </c>
      <c r="J323" s="122">
        <f t="shared" si="141"/>
        <v>8.2455703686000046</v>
      </c>
      <c r="K323" s="122">
        <f t="shared" si="141"/>
        <v>5.9963793705461619</v>
      </c>
      <c r="L323" s="122">
        <f t="shared" si="141"/>
        <v>1.6563263338801562</v>
      </c>
      <c r="M323" s="122">
        <f t="shared" si="141"/>
        <v>1.9525318023445191</v>
      </c>
      <c r="N323" s="122">
        <f t="shared" si="141"/>
        <v>1.2574683273269089</v>
      </c>
      <c r="O323" s="122">
        <f t="shared" si="141"/>
        <v>1.0228746545395544</v>
      </c>
      <c r="P323" s="122">
        <f t="shared" si="141"/>
        <v>0.63849912571685929</v>
      </c>
      <c r="Q323" s="122">
        <f t="shared" si="141"/>
        <v>4.4106350382374186</v>
      </c>
      <c r="R323" s="122">
        <f t="shared" ref="R323:V323" si="142">SUM(R324:R325)</f>
        <v>4.8305317330068096</v>
      </c>
      <c r="S323" s="122">
        <f t="shared" si="142"/>
        <v>10.792192623816032</v>
      </c>
      <c r="T323" s="122">
        <f t="shared" si="142"/>
        <v>4.4464231139490371</v>
      </c>
      <c r="U323" s="122">
        <f t="shared" si="142"/>
        <v>1.3433757411457441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5.6156798688828289</v>
      </c>
      <c r="D324" s="98">
        <v>5.2200030799283379</v>
      </c>
      <c r="E324" s="98">
        <v>4.7026361339010201</v>
      </c>
      <c r="F324" s="98">
        <v>11.614055389038853</v>
      </c>
      <c r="G324" s="98">
        <v>7.825109056639949</v>
      </c>
      <c r="H324" s="98">
        <v>8.5883709182721724</v>
      </c>
      <c r="I324" s="98">
        <v>5.1400830477813235</v>
      </c>
      <c r="J324" s="98">
        <v>8.2080377253145009</v>
      </c>
      <c r="K324" s="98">
        <v>5.9698367040961697</v>
      </c>
      <c r="L324" s="98">
        <v>1.64899466942189</v>
      </c>
      <c r="M324" s="98">
        <v>1.9436978741980591</v>
      </c>
      <c r="N324" s="98">
        <v>1.2517926569352831</v>
      </c>
      <c r="O324" s="98">
        <v>1.0181516345135475</v>
      </c>
      <c r="P324" s="98">
        <v>0.6354874524263282</v>
      </c>
      <c r="Q324" s="98">
        <v>4.3903476844894582</v>
      </c>
      <c r="R324" s="98">
        <v>4.8077448333889707</v>
      </c>
      <c r="S324" s="98">
        <v>10.740675782538119</v>
      </c>
      <c r="T324" s="98">
        <v>4.4244329850514967</v>
      </c>
      <c r="U324" s="98">
        <v>1.3366383887674878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2.9840840004467288E-2</v>
      </c>
      <c r="D325" s="98">
        <v>2.7043540546743225E-2</v>
      </c>
      <c r="E325" s="98">
        <v>2.2975323305223973E-2</v>
      </c>
      <c r="F325" s="98">
        <v>5.7104222088028539E-2</v>
      </c>
      <c r="G325" s="98">
        <v>3.7497601569045566E-2</v>
      </c>
      <c r="H325" s="98">
        <v>3.9840409177263073E-2</v>
      </c>
      <c r="I325" s="98">
        <v>2.3867313710472914E-2</v>
      </c>
      <c r="J325" s="98">
        <v>3.7532643285504097E-2</v>
      </c>
      <c r="K325" s="98">
        <v>2.6542666449991811E-2</v>
      </c>
      <c r="L325" s="98">
        <v>7.3316644582662426E-3</v>
      </c>
      <c r="M325" s="98">
        <v>8.8339281464600069E-3</v>
      </c>
      <c r="N325" s="98">
        <v>5.6756703916258011E-3</v>
      </c>
      <c r="O325" s="98">
        <v>4.7230200260068526E-3</v>
      </c>
      <c r="P325" s="98">
        <v>3.0116732905310362E-3</v>
      </c>
      <c r="Q325" s="98">
        <v>2.0287353747960091E-2</v>
      </c>
      <c r="R325" s="98">
        <v>2.2786899617838852E-2</v>
      </c>
      <c r="S325" s="98">
        <v>5.151684127791168E-2</v>
      </c>
      <c r="T325" s="98">
        <v>2.1990128897540269E-2</v>
      </c>
      <c r="U325" s="98">
        <v>6.7373523782562825E-3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8.9167140045663826E-2</v>
      </c>
      <c r="D326" s="122">
        <f t="shared" si="144"/>
        <v>4.8918640950888242E-2</v>
      </c>
      <c r="E326" s="122">
        <f t="shared" si="144"/>
        <v>9.5008770533492631E-2</v>
      </c>
      <c r="F326" s="122">
        <f t="shared" si="144"/>
        <v>0.21789087884058081</v>
      </c>
      <c r="G326" s="122">
        <f t="shared" si="144"/>
        <v>0.22716194312639154</v>
      </c>
      <c r="H326" s="122">
        <f t="shared" si="144"/>
        <v>7.8385629727466252E-2</v>
      </c>
      <c r="I326" s="122">
        <f t="shared" si="144"/>
        <v>5.7689943439164955E-2</v>
      </c>
      <c r="J326" s="122">
        <f t="shared" si="144"/>
        <v>6.8675612572931186E-2</v>
      </c>
      <c r="K326" s="122">
        <f t="shared" si="144"/>
        <v>7.0787479675931866E-2</v>
      </c>
      <c r="L326" s="122">
        <f t="shared" si="144"/>
        <v>2.4154353381172462E-2</v>
      </c>
      <c r="M326" s="122">
        <f t="shared" si="144"/>
        <v>2.0107955337396056E-2</v>
      </c>
      <c r="N326" s="122">
        <f t="shared" si="144"/>
        <v>1.9314835651039686E-2</v>
      </c>
      <c r="O326" s="122">
        <f t="shared" si="144"/>
        <v>3.9278574676822253E-3</v>
      </c>
      <c r="P326" s="122">
        <f t="shared" si="144"/>
        <v>6.6010368073229344E-4</v>
      </c>
      <c r="Q326" s="122">
        <f t="shared" si="144"/>
        <v>5.8437278408689361E-3</v>
      </c>
      <c r="R326" s="122">
        <f t="shared" si="144"/>
        <v>3.5345702487462848E-2</v>
      </c>
      <c r="S326" s="122">
        <f t="shared" si="144"/>
        <v>6.1860717818084575E-2</v>
      </c>
      <c r="T326" s="122">
        <f t="shared" si="144"/>
        <v>3.0914176014720716E-2</v>
      </c>
      <c r="U326" s="122">
        <f t="shared" si="144"/>
        <v>8.1121521240335101E-3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8.9167140045663826E-2</v>
      </c>
      <c r="D327" s="98">
        <v>4.8918640950888242E-2</v>
      </c>
      <c r="E327" s="98">
        <v>9.5008770533492631E-2</v>
      </c>
      <c r="F327" s="98">
        <v>0.21789087884058081</v>
      </c>
      <c r="G327" s="98">
        <v>0.22716194312639154</v>
      </c>
      <c r="H327" s="98">
        <v>7.8385629727466252E-2</v>
      </c>
      <c r="I327" s="98">
        <v>5.7689943439164955E-2</v>
      </c>
      <c r="J327" s="98">
        <v>6.8675612572931186E-2</v>
      </c>
      <c r="K327" s="98">
        <v>7.0787479675931866E-2</v>
      </c>
      <c r="L327" s="98">
        <v>2.4154353381172462E-2</v>
      </c>
      <c r="M327" s="98">
        <v>2.0107955337396056E-2</v>
      </c>
      <c r="N327" s="98">
        <v>1.9314835651039686E-2</v>
      </c>
      <c r="O327" s="98">
        <v>3.9278574676822253E-3</v>
      </c>
      <c r="P327" s="98">
        <v>6.6010368073229344E-4</v>
      </c>
      <c r="Q327" s="98">
        <v>5.8437278408689361E-3</v>
      </c>
      <c r="R327" s="98">
        <v>3.5345702487462848E-2</v>
      </c>
      <c r="S327" s="98">
        <v>6.1860717818084575E-2</v>
      </c>
      <c r="T327" s="98">
        <v>3.0914176014720716E-2</v>
      </c>
      <c r="U327" s="98">
        <v>8.1121521240335101E-3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1.5484046443166977</v>
      </c>
      <c r="D328" s="122">
        <v>1.2951716766208259</v>
      </c>
      <c r="E328" s="122">
        <v>1.238233352483189</v>
      </c>
      <c r="F328" s="122">
        <v>2.4438159154804242</v>
      </c>
      <c r="G328" s="122">
        <v>1.6033049480980015</v>
      </c>
      <c r="H328" s="122">
        <v>1.7783420708225313</v>
      </c>
      <c r="I328" s="122">
        <v>1.1181324284349592</v>
      </c>
      <c r="J328" s="122">
        <v>1.6910609095362008</v>
      </c>
      <c r="K328" s="122">
        <v>1.1395885981894478</v>
      </c>
      <c r="L328" s="122">
        <v>0.35444258097077574</v>
      </c>
      <c r="M328" s="122">
        <v>0.45366032220123975</v>
      </c>
      <c r="N328" s="122">
        <v>0.27428424364517745</v>
      </c>
      <c r="O328" s="122">
        <v>0.27666923665147625</v>
      </c>
      <c r="P328" s="122">
        <v>0.1785851793094865</v>
      </c>
      <c r="Q328" s="122">
        <v>1.3091989035681129</v>
      </c>
      <c r="R328" s="122">
        <v>1.7185054440982581</v>
      </c>
      <c r="S328" s="122">
        <v>2.537851157323098</v>
      </c>
      <c r="T328" s="122">
        <v>0.99342536619258193</v>
      </c>
      <c r="U328" s="122">
        <v>0.46639997897201374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3.5282995653838058E-2</v>
      </c>
      <c r="D329" s="98">
        <v>4.9937286835614395E-2</v>
      </c>
      <c r="E329" s="98">
        <v>6.8203843021689636E-2</v>
      </c>
      <c r="F329" s="98">
        <v>8.8232852413901428E-2</v>
      </c>
      <c r="G329" s="98">
        <v>5.0138933891109468E-2</v>
      </c>
      <c r="H329" s="98">
        <v>2.0028504258585874E-2</v>
      </c>
      <c r="I329" s="98">
        <v>1.4234922774186937E-2</v>
      </c>
      <c r="J329" s="98">
        <v>0.21346031912510999</v>
      </c>
      <c r="K329" s="98">
        <v>8.5698620163901396E-2</v>
      </c>
      <c r="L329" s="98">
        <v>4.7578635713144704E-2</v>
      </c>
      <c r="M329" s="98">
        <v>5.4271855560411225E-2</v>
      </c>
      <c r="N329" s="98">
        <v>3.7684214724508225E-2</v>
      </c>
      <c r="O329" s="98">
        <v>4.40093055455094E-2</v>
      </c>
      <c r="P329" s="98">
        <v>1.1043277460217545E-2</v>
      </c>
      <c r="Q329" s="98">
        <v>5.0694236470270521E-2</v>
      </c>
      <c r="R329" s="98">
        <v>5.0776599019903286E-2</v>
      </c>
      <c r="S329" s="98">
        <v>8.4566175673053898E-2</v>
      </c>
      <c r="T329" s="98">
        <v>5.4122665526293058E-2</v>
      </c>
      <c r="U329" s="98">
        <v>2.8597996773534438E-2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0.90672259227316021</v>
      </c>
      <c r="D330" s="98">
        <v>0.91777545226754886</v>
      </c>
      <c r="E330" s="98">
        <v>0.99147426963512697</v>
      </c>
      <c r="F330" s="98">
        <v>1.7450523298813325</v>
      </c>
      <c r="G330" s="98">
        <v>0.83585977689321267</v>
      </c>
      <c r="H330" s="98">
        <v>0.98973032063673905</v>
      </c>
      <c r="I330" s="98">
        <v>0.50250355233471433</v>
      </c>
      <c r="J330" s="98">
        <v>0.65782829708435897</v>
      </c>
      <c r="K330" s="98">
        <v>0.54968280492080779</v>
      </c>
      <c r="L330" s="98">
        <v>0.17412372491974212</v>
      </c>
      <c r="M330" s="98">
        <v>0.21196449688580909</v>
      </c>
      <c r="N330" s="98">
        <v>0.11945232012736451</v>
      </c>
      <c r="O330" s="98">
        <v>0.12439460954946588</v>
      </c>
      <c r="P330" s="98">
        <v>0.1023348323540355</v>
      </c>
      <c r="Q330" s="98">
        <v>0.63131224308653577</v>
      </c>
      <c r="R330" s="98">
        <v>0.91837630728336872</v>
      </c>
      <c r="S330" s="98">
        <v>1.2290837091746571</v>
      </c>
      <c r="T330" s="98">
        <v>0.39880273427772889</v>
      </c>
      <c r="U330" s="98">
        <v>0.14543720068411758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5.8093138272045431E-4</v>
      </c>
      <c r="E331" s="98">
        <v>1.9274324649822072E-3</v>
      </c>
      <c r="F331" s="98">
        <v>2.7122673540586795E-3</v>
      </c>
      <c r="G331" s="98">
        <v>1.1022360887933658E-3</v>
      </c>
      <c r="H331" s="98">
        <v>9.0141289395441861E-4</v>
      </c>
      <c r="I331" s="98">
        <v>2.3414097911884021E-3</v>
      </c>
      <c r="J331" s="98">
        <v>4.593305582801464E-3</v>
      </c>
      <c r="K331" s="98">
        <v>3.0858135107551814E-3</v>
      </c>
      <c r="L331" s="98">
        <v>5.3483622591678638E-4</v>
      </c>
      <c r="M331" s="98">
        <v>0</v>
      </c>
      <c r="N331" s="98">
        <v>4.0711839403274425E-4</v>
      </c>
      <c r="O331" s="98">
        <v>7.6789369619320103E-4</v>
      </c>
      <c r="P331" s="98">
        <v>5.7366130101910845E-4</v>
      </c>
      <c r="Q331" s="98">
        <v>7.2387056509256864E-3</v>
      </c>
      <c r="R331" s="98">
        <v>7.5924738135705865E-3</v>
      </c>
      <c r="S331" s="98">
        <v>8.2110578553668025E-3</v>
      </c>
      <c r="T331" s="98">
        <v>1.5392189994775454E-3</v>
      </c>
      <c r="U331" s="98">
        <v>2.9578957232755874E-4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8.9007206505666825E-5</v>
      </c>
      <c r="E332" s="101">
        <v>1.9451292927663433E-4</v>
      </c>
      <c r="F332" s="101">
        <v>3.5739581293171304E-4</v>
      </c>
      <c r="G332" s="101">
        <v>1.4479420292374493E-4</v>
      </c>
      <c r="H332" s="101">
        <v>1.5362929051981986E-4</v>
      </c>
      <c r="I332" s="101">
        <v>3.4404821590803121E-4</v>
      </c>
      <c r="J332" s="101">
        <v>6.4138063518579631E-4</v>
      </c>
      <c r="K332" s="101">
        <v>4.110210228034634E-4</v>
      </c>
      <c r="L332" s="101">
        <v>6.8642183893576362E-5</v>
      </c>
      <c r="M332" s="101">
        <v>0</v>
      </c>
      <c r="N332" s="101">
        <v>5.0735880168524715E-5</v>
      </c>
      <c r="O332" s="101">
        <v>6.5699054392210891E-5</v>
      </c>
      <c r="P332" s="101">
        <v>8.0123752907892016E-5</v>
      </c>
      <c r="Q332" s="101">
        <v>3.4629136206156431E-4</v>
      </c>
      <c r="R332" s="101">
        <v>4.6884671273521371E-4</v>
      </c>
      <c r="S332" s="101">
        <v>7.5336889834526008E-4</v>
      </c>
      <c r="T332" s="101">
        <v>1.5332529572142882E-4</v>
      </c>
      <c r="U332" s="101">
        <v>3.4730151308174948E-5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4.9192417621478747E-4</v>
      </c>
      <c r="E333" s="104">
        <v>1.7329195357055729E-3</v>
      </c>
      <c r="F333" s="104">
        <v>2.3548715411269663E-3</v>
      </c>
      <c r="G333" s="104">
        <v>9.5744188586962089E-4</v>
      </c>
      <c r="H333" s="104">
        <v>7.4778360343459875E-4</v>
      </c>
      <c r="I333" s="104">
        <v>1.9973615752803711E-3</v>
      </c>
      <c r="J333" s="104">
        <v>3.9519249476156681E-3</v>
      </c>
      <c r="K333" s="104">
        <v>2.6747924879517181E-3</v>
      </c>
      <c r="L333" s="104">
        <v>4.6619404202321001E-4</v>
      </c>
      <c r="M333" s="104">
        <v>0</v>
      </c>
      <c r="N333" s="104">
        <v>3.5638251386421954E-4</v>
      </c>
      <c r="O333" s="104">
        <v>7.0219464180099013E-4</v>
      </c>
      <c r="P333" s="104">
        <v>4.9353754811121641E-4</v>
      </c>
      <c r="Q333" s="104">
        <v>6.8924142888641222E-3</v>
      </c>
      <c r="R333" s="104">
        <v>7.1236271008353726E-3</v>
      </c>
      <c r="S333" s="104">
        <v>7.4576889570215415E-3</v>
      </c>
      <c r="T333" s="104">
        <v>1.3858937037561166E-3</v>
      </c>
      <c r="U333" s="104">
        <v>2.6105942101938381E-4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0.55406848089097349</v>
      </c>
      <c r="D334" s="101">
        <v>0.29627532852257688</v>
      </c>
      <c r="E334" s="101">
        <v>0.14990734578388404</v>
      </c>
      <c r="F334" s="101">
        <v>0.52438850604792175</v>
      </c>
      <c r="G334" s="101">
        <v>0.63858932487317421</v>
      </c>
      <c r="H334" s="101">
        <v>0.65716719471832841</v>
      </c>
      <c r="I334" s="101">
        <v>0.41691507256238253</v>
      </c>
      <c r="J334" s="101">
        <v>0.48231348976391492</v>
      </c>
      <c r="K334" s="101">
        <v>0.29401695500662867</v>
      </c>
      <c r="L334" s="101">
        <v>9.4588385019943974E-2</v>
      </c>
      <c r="M334" s="101">
        <v>0.16477590955852559</v>
      </c>
      <c r="N334" s="101">
        <v>8.6325578100952746E-2</v>
      </c>
      <c r="O334" s="101">
        <v>6.9930385633912975E-2</v>
      </c>
      <c r="P334" s="101">
        <v>2.9532583662461569E-2</v>
      </c>
      <c r="Q334" s="101">
        <v>0.36306612206239847</v>
      </c>
      <c r="R334" s="101">
        <v>0.36821622988146169</v>
      </c>
      <c r="S334" s="101">
        <v>0.66900652212160838</v>
      </c>
      <c r="T334" s="101">
        <v>0.35368596122891194</v>
      </c>
      <c r="U334" s="101">
        <v>0.18292484459272068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5.2330575498725676E-2</v>
      </c>
      <c r="D335" s="104">
        <v>3.0602677612365292E-2</v>
      </c>
      <c r="E335" s="104">
        <v>2.6720461577506082E-2</v>
      </c>
      <c r="F335" s="104">
        <v>8.3429959783209925E-2</v>
      </c>
      <c r="G335" s="104">
        <v>7.7614676351711931E-2</v>
      </c>
      <c r="H335" s="104">
        <v>0.11051463831492352</v>
      </c>
      <c r="I335" s="104">
        <v>0.18213747097248706</v>
      </c>
      <c r="J335" s="104">
        <v>0.33286549798001552</v>
      </c>
      <c r="K335" s="104">
        <v>0.20710440458735466</v>
      </c>
      <c r="L335" s="104">
        <v>3.7616999092028154E-2</v>
      </c>
      <c r="M335" s="104">
        <v>2.2648060196493784E-2</v>
      </c>
      <c r="N335" s="104">
        <v>3.0415012298319243E-2</v>
      </c>
      <c r="O335" s="104">
        <v>3.7567042226394814E-2</v>
      </c>
      <c r="P335" s="104">
        <v>3.5100824531752783E-2</v>
      </c>
      <c r="Q335" s="104">
        <v>0.25688759629798247</v>
      </c>
      <c r="R335" s="104">
        <v>0.37354383409995401</v>
      </c>
      <c r="S335" s="104">
        <v>0.54698369249841172</v>
      </c>
      <c r="T335" s="104">
        <v>0.18527478616017046</v>
      </c>
      <c r="U335" s="104">
        <v>0.10914414734931351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1.6112476594937388E-2</v>
      </c>
      <c r="D336" s="98">
        <v>4.2480535266083991E-3</v>
      </c>
      <c r="E336" s="98">
        <v>2.3832365355758835E-3</v>
      </c>
      <c r="F336" s="98">
        <v>9.8995471201386315E-3</v>
      </c>
      <c r="G336" s="98">
        <v>9.1735838614981514E-3</v>
      </c>
      <c r="H336" s="98">
        <v>1.7333928626179329E-2</v>
      </c>
      <c r="I336" s="98">
        <v>2.4497395785878298E-2</v>
      </c>
      <c r="J336" s="98">
        <v>4.2419840752399122E-2</v>
      </c>
      <c r="K336" s="98">
        <v>2.5055694945738081E-2</v>
      </c>
      <c r="L336" s="98">
        <v>4.4091022187040833E-3</v>
      </c>
      <c r="M336" s="98">
        <v>3.6699383072157418E-3</v>
      </c>
      <c r="N336" s="98">
        <v>3.57468731089427E-3</v>
      </c>
      <c r="O336" s="98">
        <v>2.9377436666516766E-3</v>
      </c>
      <c r="P336" s="98">
        <v>4.8615030793032971E-3</v>
      </c>
      <c r="Q336" s="98">
        <v>1.0503533229963596E-2</v>
      </c>
      <c r="R336" s="98">
        <v>2.094804673251675E-2</v>
      </c>
      <c r="S336" s="98">
        <v>5.0170628817895656E-2</v>
      </c>
      <c r="T336" s="98">
        <v>1.8848609643345626E-2</v>
      </c>
      <c r="U336" s="98">
        <v>1.3620382049575695E-2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3.6218098903788291E-2</v>
      </c>
      <c r="D337" s="98">
        <v>2.6354624085756895E-2</v>
      </c>
      <c r="E337" s="98">
        <v>2.4337225041930199E-2</v>
      </c>
      <c r="F337" s="98">
        <v>7.3530412663071296E-2</v>
      </c>
      <c r="G337" s="98">
        <v>6.8441092490213781E-2</v>
      </c>
      <c r="H337" s="98">
        <v>9.3180709688744187E-2</v>
      </c>
      <c r="I337" s="98">
        <v>0.15764007518660875</v>
      </c>
      <c r="J337" s="98">
        <v>0.29044565722761639</v>
      </c>
      <c r="K337" s="98">
        <v>0.18204870964161657</v>
      </c>
      <c r="L337" s="98">
        <v>3.3207896873324073E-2</v>
      </c>
      <c r="M337" s="98">
        <v>1.8978121889278041E-2</v>
      </c>
      <c r="N337" s="98">
        <v>2.6840324987424974E-2</v>
      </c>
      <c r="O337" s="98">
        <v>3.4629298559743137E-2</v>
      </c>
      <c r="P337" s="98">
        <v>3.0239321452449487E-2</v>
      </c>
      <c r="Q337" s="98">
        <v>0.24638406306801885</v>
      </c>
      <c r="R337" s="98">
        <v>0.35259578736743724</v>
      </c>
      <c r="S337" s="98">
        <v>0.49681306368051603</v>
      </c>
      <c r="T337" s="98">
        <v>0.16642617651682484</v>
      </c>
      <c r="U337" s="98">
        <v>9.5523765299737814E-2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0.78862112554329267</v>
      </c>
      <c r="D338" s="122">
        <v>0.69284151922691017</v>
      </c>
      <c r="E338" s="122">
        <v>0.71004590850625915</v>
      </c>
      <c r="F338" s="122">
        <v>1.4120739479011211</v>
      </c>
      <c r="G338" s="122">
        <v>0.95069168747129673</v>
      </c>
      <c r="H338" s="122">
        <v>1.151601071451902</v>
      </c>
      <c r="I338" s="122">
        <v>0.78288913433404028</v>
      </c>
      <c r="J338" s="122">
        <v>1.2141881263732999</v>
      </c>
      <c r="K338" s="122">
        <v>0.82619276455011503</v>
      </c>
      <c r="L338" s="122">
        <v>0.25046707403892965</v>
      </c>
      <c r="M338" s="122">
        <v>0.30175052360173937</v>
      </c>
      <c r="N338" s="122">
        <v>0.17259874353961968</v>
      </c>
      <c r="O338" s="122">
        <v>0.15883095313632598</v>
      </c>
      <c r="P338" s="122">
        <v>0.10504501863361893</v>
      </c>
      <c r="Q338" s="122">
        <v>0.82035123208911387</v>
      </c>
      <c r="R338" s="122">
        <v>1.0520842581177026</v>
      </c>
      <c r="S338" s="122">
        <v>1.5440637680157008</v>
      </c>
      <c r="T338" s="122">
        <v>0.62722528957301715</v>
      </c>
      <c r="U338" s="122">
        <v>0.29918115497006981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6.6811191505298823E-2</v>
      </c>
      <c r="D339" s="98">
        <v>0.14598037484316967</v>
      </c>
      <c r="E339" s="98">
        <v>0.20963235694615376</v>
      </c>
      <c r="F339" s="98">
        <v>0.33376548678509133</v>
      </c>
      <c r="G339" s="98">
        <v>0.25937671386023609</v>
      </c>
      <c r="H339" s="98">
        <v>0.27207529229672661</v>
      </c>
      <c r="I339" s="98">
        <v>0.27218585873114876</v>
      </c>
      <c r="J339" s="98">
        <v>0.4850432578563274</v>
      </c>
      <c r="K339" s="98">
        <v>0.39797906222934426</v>
      </c>
      <c r="L339" s="98">
        <v>0.18461412923403286</v>
      </c>
      <c r="M339" s="98">
        <v>0.21902461037217349</v>
      </c>
      <c r="N339" s="98">
        <v>8.44776331180285E-2</v>
      </c>
      <c r="O339" s="98">
        <v>8.1183878644428567E-2</v>
      </c>
      <c r="P339" s="98">
        <v>1.5433988880621842E-2</v>
      </c>
      <c r="Q339" s="98">
        <v>0.16493077770828701</v>
      </c>
      <c r="R339" s="98">
        <v>0.16992699651812229</v>
      </c>
      <c r="S339" s="98">
        <v>0.31066523650086397</v>
      </c>
      <c r="T339" s="98">
        <v>0.15527213740402526</v>
      </c>
      <c r="U339" s="98">
        <v>0.12141096928942832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0.18146774969411569</v>
      </c>
      <c r="D340" s="98">
        <v>0.18667690780427651</v>
      </c>
      <c r="E340" s="98">
        <v>0.16570063579991709</v>
      </c>
      <c r="F340" s="98">
        <v>0.36381617411350287</v>
      </c>
      <c r="G340" s="98">
        <v>0.20692871614518504</v>
      </c>
      <c r="H340" s="98">
        <v>0.20751411458957811</v>
      </c>
      <c r="I340" s="98">
        <v>0.12860511845455908</v>
      </c>
      <c r="J340" s="98">
        <v>0.18474257637216596</v>
      </c>
      <c r="K340" s="98">
        <v>0.12768434563939743</v>
      </c>
      <c r="L340" s="98">
        <v>2.0389185806095826E-2</v>
      </c>
      <c r="M340" s="98">
        <v>2.7218613773517298E-2</v>
      </c>
      <c r="N340" s="98">
        <v>2.5932518106395821E-2</v>
      </c>
      <c r="O340" s="98">
        <v>2.255978769346214E-2</v>
      </c>
      <c r="P340" s="98">
        <v>2.4185516501734915E-2</v>
      </c>
      <c r="Q340" s="98">
        <v>0.15528138238901865</v>
      </c>
      <c r="R340" s="98">
        <v>0.24437732228462689</v>
      </c>
      <c r="S340" s="98">
        <v>0.36061124567372116</v>
      </c>
      <c r="T340" s="98">
        <v>0.11549898795442824</v>
      </c>
      <c r="U340" s="98">
        <v>3.5434061011736094E-2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0.54034218434387815</v>
      </c>
      <c r="D341" s="33">
        <v>0.36018423657946402</v>
      </c>
      <c r="E341" s="33">
        <v>0.3347129157601883</v>
      </c>
      <c r="F341" s="33">
        <v>0.71449228700252676</v>
      </c>
      <c r="G341" s="33">
        <v>0.48438625746587566</v>
      </c>
      <c r="H341" s="33">
        <v>0.67201166456559736</v>
      </c>
      <c r="I341" s="33">
        <v>0.3820981571483324</v>
      </c>
      <c r="J341" s="33">
        <v>0.5444022921448064</v>
      </c>
      <c r="K341" s="33">
        <v>0.30052935668137332</v>
      </c>
      <c r="L341" s="33">
        <v>4.5463758998800979E-2</v>
      </c>
      <c r="M341" s="33">
        <v>5.5507299456048591E-2</v>
      </c>
      <c r="N341" s="33">
        <v>6.2188592315195357E-2</v>
      </c>
      <c r="O341" s="33">
        <v>5.5087286798435282E-2</v>
      </c>
      <c r="P341" s="33">
        <v>6.5425513251262168E-2</v>
      </c>
      <c r="Q341" s="33">
        <v>0.50013907199180818</v>
      </c>
      <c r="R341" s="33">
        <v>0.63777993931495336</v>
      </c>
      <c r="S341" s="33">
        <v>0.87278728584111565</v>
      </c>
      <c r="T341" s="33">
        <v>0.35645416421456366</v>
      </c>
      <c r="U341" s="33">
        <v>0.14233612466890541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5.0775094757188404</v>
      </c>
      <c r="D343" s="117">
        <f t="shared" si="145"/>
        <v>4.532919326545688</v>
      </c>
      <c r="E343" s="117">
        <f t="shared" si="145"/>
        <v>4.3159467506804745</v>
      </c>
      <c r="F343" s="117">
        <f t="shared" si="145"/>
        <v>10.157556656671348</v>
      </c>
      <c r="G343" s="117">
        <f t="shared" si="145"/>
        <v>7.1009821438408798</v>
      </c>
      <c r="H343" s="117">
        <f t="shared" si="145"/>
        <v>7.5342522204569882</v>
      </c>
      <c r="I343" s="117">
        <f t="shared" si="145"/>
        <v>4.7032894665683722</v>
      </c>
      <c r="J343" s="117">
        <f t="shared" si="145"/>
        <v>7.4401042757917288</v>
      </c>
      <c r="K343" s="117">
        <f t="shared" si="145"/>
        <v>5.3922296015136801</v>
      </c>
      <c r="L343" s="117">
        <f t="shared" si="145"/>
        <v>1.5400953914996973</v>
      </c>
      <c r="M343" s="117">
        <f t="shared" si="145"/>
        <v>1.8297162117750858</v>
      </c>
      <c r="N343" s="117">
        <f t="shared" si="145"/>
        <v>1.1973204859229807</v>
      </c>
      <c r="O343" s="117">
        <f t="shared" si="145"/>
        <v>0.99994625155786043</v>
      </c>
      <c r="P343" s="117">
        <f t="shared" si="145"/>
        <v>0.64290537946238324</v>
      </c>
      <c r="Q343" s="117">
        <f t="shared" si="145"/>
        <v>4.6476398974946518</v>
      </c>
      <c r="R343" s="117">
        <f t="shared" ref="R343:V343" si="146">R344+R347+R349+R359</f>
        <v>5.6355467874862475</v>
      </c>
      <c r="S343" s="117">
        <f t="shared" si="146"/>
        <v>11.19446386100222</v>
      </c>
      <c r="T343" s="117">
        <f t="shared" si="146"/>
        <v>4.6904599319927094</v>
      </c>
      <c r="U343" s="117">
        <f t="shared" si="146"/>
        <v>1.6542410688936933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3.4238832789970353</v>
      </c>
      <c r="D344" s="122">
        <f t="shared" si="148"/>
        <v>3.2077280959193373</v>
      </c>
      <c r="E344" s="122">
        <f t="shared" si="148"/>
        <v>2.9127805502685216</v>
      </c>
      <c r="F344" s="122">
        <f t="shared" si="148"/>
        <v>7.2562632768624473</v>
      </c>
      <c r="G344" s="122">
        <f t="shared" si="148"/>
        <v>4.9316183761588155</v>
      </c>
      <c r="H344" s="122">
        <f t="shared" si="148"/>
        <v>5.460849451889862</v>
      </c>
      <c r="I344" s="122">
        <f t="shared" si="148"/>
        <v>3.2988999006262918</v>
      </c>
      <c r="J344" s="122">
        <f t="shared" si="148"/>
        <v>5.3177886080420222</v>
      </c>
      <c r="K344" s="122">
        <f t="shared" si="148"/>
        <v>3.904754245774293</v>
      </c>
      <c r="L344" s="122">
        <f t="shared" si="148"/>
        <v>1.0892603138131935</v>
      </c>
      <c r="M344" s="122">
        <f t="shared" si="148"/>
        <v>1.296995144452642</v>
      </c>
      <c r="N344" s="122">
        <f t="shared" si="148"/>
        <v>0.84335706710670999</v>
      </c>
      <c r="O344" s="122">
        <f t="shared" si="148"/>
        <v>0.69233787149448189</v>
      </c>
      <c r="P344" s="122">
        <f t="shared" si="148"/>
        <v>0.4362946393313179</v>
      </c>
      <c r="Q344" s="122">
        <f t="shared" si="148"/>
        <v>3.0550388582338339</v>
      </c>
      <c r="R344" s="122">
        <f t="shared" ref="R344:V344" si="149">SUM(R345:R346)</f>
        <v>3.4241666027925239</v>
      </c>
      <c r="S344" s="122">
        <f t="shared" si="149"/>
        <v>7.8717128678106896</v>
      </c>
      <c r="T344" s="122">
        <f t="shared" si="149"/>
        <v>3.3390187265017386</v>
      </c>
      <c r="U344" s="122">
        <f t="shared" si="149"/>
        <v>1.035219730115142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3.3940424389925679</v>
      </c>
      <c r="D345" s="98">
        <v>3.180684555372594</v>
      </c>
      <c r="E345" s="98">
        <v>2.8898052269632974</v>
      </c>
      <c r="F345" s="98">
        <v>7.1991590547744186</v>
      </c>
      <c r="G345" s="98">
        <v>4.8941207745897701</v>
      </c>
      <c r="H345" s="98">
        <v>5.4210090427125985</v>
      </c>
      <c r="I345" s="98">
        <v>3.275032586915819</v>
      </c>
      <c r="J345" s="98">
        <v>5.2802559647565186</v>
      </c>
      <c r="K345" s="98">
        <v>3.8782115793243013</v>
      </c>
      <c r="L345" s="98">
        <v>1.0819286493549274</v>
      </c>
      <c r="M345" s="98">
        <v>1.288161216306182</v>
      </c>
      <c r="N345" s="98">
        <v>0.83768139671508424</v>
      </c>
      <c r="O345" s="98">
        <v>0.68761485146847501</v>
      </c>
      <c r="P345" s="98">
        <v>0.43328296604078687</v>
      </c>
      <c r="Q345" s="98">
        <v>3.0347515044858739</v>
      </c>
      <c r="R345" s="98">
        <v>3.4013797031746851</v>
      </c>
      <c r="S345" s="98">
        <v>7.8201960265327779</v>
      </c>
      <c r="T345" s="98">
        <v>3.3170285976041982</v>
      </c>
      <c r="U345" s="98">
        <v>1.0284823777368857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2.9840840004467288E-2</v>
      </c>
      <c r="D346" s="98">
        <v>2.7043540546743225E-2</v>
      </c>
      <c r="E346" s="98">
        <v>2.2975323305223973E-2</v>
      </c>
      <c r="F346" s="98">
        <v>5.7104222088028539E-2</v>
      </c>
      <c r="G346" s="98">
        <v>3.7497601569045566E-2</v>
      </c>
      <c r="H346" s="98">
        <v>3.9840409177263073E-2</v>
      </c>
      <c r="I346" s="98">
        <v>2.3867313710472914E-2</v>
      </c>
      <c r="J346" s="98">
        <v>3.7532643285504097E-2</v>
      </c>
      <c r="K346" s="98">
        <v>2.6542666449991811E-2</v>
      </c>
      <c r="L346" s="98">
        <v>7.3316644582662426E-3</v>
      </c>
      <c r="M346" s="98">
        <v>8.8339281464600069E-3</v>
      </c>
      <c r="N346" s="98">
        <v>5.6756703916258011E-3</v>
      </c>
      <c r="O346" s="98">
        <v>4.7230200260068526E-3</v>
      </c>
      <c r="P346" s="98">
        <v>3.0116732905310362E-3</v>
      </c>
      <c r="Q346" s="98">
        <v>2.0287353747960091E-2</v>
      </c>
      <c r="R346" s="98">
        <v>2.2786899617838852E-2</v>
      </c>
      <c r="S346" s="98">
        <v>5.151684127791168E-2</v>
      </c>
      <c r="T346" s="98">
        <v>2.1990128897540269E-2</v>
      </c>
      <c r="U346" s="98">
        <v>6.7373523782562825E-3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0.19393044171439733</v>
      </c>
      <c r="D347" s="122">
        <f t="shared" si="151"/>
        <v>0.10976344347686101</v>
      </c>
      <c r="E347" s="122">
        <f t="shared" si="151"/>
        <v>0.2197942159726354</v>
      </c>
      <c r="F347" s="122">
        <f t="shared" si="151"/>
        <v>0.51925540745642063</v>
      </c>
      <c r="G347" s="122">
        <f t="shared" si="151"/>
        <v>0.55733030828575814</v>
      </c>
      <c r="H347" s="122">
        <f t="shared" si="151"/>
        <v>0.19787563879055522</v>
      </c>
      <c r="I347" s="122">
        <f t="shared" si="151"/>
        <v>0.14976605434238738</v>
      </c>
      <c r="J347" s="122">
        <f t="shared" si="151"/>
        <v>0.18329719121117283</v>
      </c>
      <c r="K347" s="122">
        <f t="shared" si="151"/>
        <v>0.19422750783826839</v>
      </c>
      <c r="L347" s="122">
        <f t="shared" si="151"/>
        <v>6.8127868554817061E-2</v>
      </c>
      <c r="M347" s="122">
        <f t="shared" si="151"/>
        <v>5.8557258295134411E-2</v>
      </c>
      <c r="N347" s="122">
        <f t="shared" si="151"/>
        <v>5.8387375422174127E-2</v>
      </c>
      <c r="O347" s="122">
        <f t="shared" si="151"/>
        <v>1.2393278156470714E-2</v>
      </c>
      <c r="P347" s="122">
        <f t="shared" si="151"/>
        <v>2.1774836194564141E-3</v>
      </c>
      <c r="Q347" s="122">
        <f t="shared" si="151"/>
        <v>1.9997225352791709E-2</v>
      </c>
      <c r="R347" s="122">
        <f t="shared" si="151"/>
        <v>0.12368700127639554</v>
      </c>
      <c r="S347" s="122">
        <f t="shared" si="151"/>
        <v>0.22028101914579884</v>
      </c>
      <c r="T347" s="122">
        <f t="shared" si="151"/>
        <v>0.11167320217079416</v>
      </c>
      <c r="U347" s="122">
        <f t="shared" si="151"/>
        <v>2.9683942531551277E-2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0.19393044171439733</v>
      </c>
      <c r="D348" s="98">
        <v>0.10976344347686101</v>
      </c>
      <c r="E348" s="98">
        <v>0.2197942159726354</v>
      </c>
      <c r="F348" s="98">
        <v>0.51925540745642063</v>
      </c>
      <c r="G348" s="98">
        <v>0.55733030828575814</v>
      </c>
      <c r="H348" s="98">
        <v>0.19787563879055522</v>
      </c>
      <c r="I348" s="98">
        <v>0.14976605434238738</v>
      </c>
      <c r="J348" s="98">
        <v>0.18329719121117283</v>
      </c>
      <c r="K348" s="98">
        <v>0.19422750783826839</v>
      </c>
      <c r="L348" s="98">
        <v>6.8127868554817061E-2</v>
      </c>
      <c r="M348" s="98">
        <v>5.8557258295134411E-2</v>
      </c>
      <c r="N348" s="98">
        <v>5.8387375422174127E-2</v>
      </c>
      <c r="O348" s="98">
        <v>1.2393278156470714E-2</v>
      </c>
      <c r="P348" s="98">
        <v>2.1774836194564141E-3</v>
      </c>
      <c r="Q348" s="98">
        <v>1.9997225352791709E-2</v>
      </c>
      <c r="R348" s="98">
        <v>0.12368700127639554</v>
      </c>
      <c r="S348" s="98">
        <v>0.22028101914579884</v>
      </c>
      <c r="T348" s="98">
        <v>0.11167320217079416</v>
      </c>
      <c r="U348" s="98">
        <v>2.9683942531551277E-2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0.91537651933021558</v>
      </c>
      <c r="D349" s="122">
        <v>0.75536715834502177</v>
      </c>
      <c r="E349" s="122">
        <v>0.71680156092417047</v>
      </c>
      <c r="F349" s="122">
        <v>1.4442998314582844</v>
      </c>
      <c r="G349" s="122">
        <v>0.97902082883602271</v>
      </c>
      <c r="H349" s="122">
        <v>1.0928188743889948</v>
      </c>
      <c r="I349" s="122">
        <v>0.7344221743117566</v>
      </c>
      <c r="J349" s="122">
        <v>1.1391862915148696</v>
      </c>
      <c r="K349" s="122">
        <v>0.76028224334175765</v>
      </c>
      <c r="L349" s="122">
        <v>0.22902744798435637</v>
      </c>
      <c r="M349" s="122">
        <v>0.28865465690215925</v>
      </c>
      <c r="N349" s="122">
        <v>0.18369378288931815</v>
      </c>
      <c r="O349" s="122">
        <v>0.19236409151331663</v>
      </c>
      <c r="P349" s="122">
        <v>0.13042559316513311</v>
      </c>
      <c r="Q349" s="122">
        <v>0.99242380277020192</v>
      </c>
      <c r="R349" s="122">
        <v>1.3354685139928435</v>
      </c>
      <c r="S349" s="122">
        <v>1.9964604828458241</v>
      </c>
      <c r="T349" s="122">
        <v>0.78344285101821398</v>
      </c>
      <c r="U349" s="122">
        <v>0.37588979011043383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2.0941714902220535E-2</v>
      </c>
      <c r="D350" s="98">
        <v>2.9852904979993697E-2</v>
      </c>
      <c r="E350" s="98">
        <v>4.1078451831733177E-2</v>
      </c>
      <c r="F350" s="98">
        <v>5.3550653588924961E-2</v>
      </c>
      <c r="G350" s="98">
        <v>3.0672169465241567E-2</v>
      </c>
      <c r="H350" s="98">
        <v>1.2352183751937626E-2</v>
      </c>
      <c r="I350" s="98">
        <v>8.8523914383361949E-3</v>
      </c>
      <c r="J350" s="98">
        <v>0.13388137312723469</v>
      </c>
      <c r="K350" s="98">
        <v>5.421910032955702E-2</v>
      </c>
      <c r="L350" s="98">
        <v>3.0368313333218291E-2</v>
      </c>
      <c r="M350" s="98">
        <v>3.4951342561913012E-2</v>
      </c>
      <c r="N350" s="98">
        <v>2.447898961300559E-2</v>
      </c>
      <c r="O350" s="98">
        <v>2.8822539766865617E-2</v>
      </c>
      <c r="P350" s="98">
        <v>7.2941198175555692E-3</v>
      </c>
      <c r="Q350" s="98">
        <v>3.3896770530866871E-2</v>
      </c>
      <c r="R350" s="98">
        <v>3.4665366716000255E-2</v>
      </c>
      <c r="S350" s="98">
        <v>5.9241302559059766E-2</v>
      </c>
      <c r="T350" s="98">
        <v>3.8926523181667637E-2</v>
      </c>
      <c r="U350" s="98">
        <v>2.1056931493597105E-2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0.50316189885985307</v>
      </c>
      <c r="D351" s="98">
        <v>0.51102004746104979</v>
      </c>
      <c r="E351" s="98">
        <v>0.55422734299209186</v>
      </c>
      <c r="F351" s="98">
        <v>0.97936846202573846</v>
      </c>
      <c r="G351" s="98">
        <v>0.47121177451981205</v>
      </c>
      <c r="H351" s="98">
        <v>0.56070280253956806</v>
      </c>
      <c r="I351" s="98">
        <v>0.28623272276006428</v>
      </c>
      <c r="J351" s="98">
        <v>0.3771125706808901</v>
      </c>
      <c r="K351" s="98">
        <v>0.31755025793473685</v>
      </c>
      <c r="L351" s="98">
        <v>0.10150615583175059</v>
      </c>
      <c r="M351" s="98">
        <v>0.12590918566319273</v>
      </c>
      <c r="N351" s="98">
        <v>7.3157936007745339E-2</v>
      </c>
      <c r="O351" s="98">
        <v>7.9559443991131212E-2</v>
      </c>
      <c r="P351" s="98">
        <v>6.8833256920889568E-2</v>
      </c>
      <c r="Q351" s="98">
        <v>0.44358521236314596</v>
      </c>
      <c r="R351" s="98">
        <v>0.66388916304060941</v>
      </c>
      <c r="S351" s="98">
        <v>0.91248706879434149</v>
      </c>
      <c r="T351" s="98">
        <v>0.30312562521666203</v>
      </c>
      <c r="U351" s="98">
        <v>0.11268760690180203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5.4148364828447812E-4</v>
      </c>
      <c r="E352" s="98">
        <v>1.8416509342624621E-3</v>
      </c>
      <c r="F352" s="98">
        <v>2.5554513069321401E-3</v>
      </c>
      <c r="G352" s="98">
        <v>1.0390688945928752E-3</v>
      </c>
      <c r="H352" s="98">
        <v>8.3481779037474467E-4</v>
      </c>
      <c r="I352" s="98">
        <v>2.1933360258938124E-3</v>
      </c>
      <c r="J352" s="98">
        <v>4.3196085835916385E-3</v>
      </c>
      <c r="K352" s="98">
        <v>2.9122382123575288E-3</v>
      </c>
      <c r="L352" s="98">
        <v>5.0620929105457885E-4</v>
      </c>
      <c r="M352" s="98">
        <v>0</v>
      </c>
      <c r="N352" s="98">
        <v>3.8745543292270228E-4</v>
      </c>
      <c r="O352" s="98">
        <v>7.4421398859679207E-4</v>
      </c>
      <c r="P352" s="98">
        <v>5.474310147101023E-4</v>
      </c>
      <c r="Q352" s="98">
        <v>7.1357324393701094E-3</v>
      </c>
      <c r="R352" s="98">
        <v>7.4625538014085405E-3</v>
      </c>
      <c r="S352" s="98">
        <v>8.016999419474511E-3</v>
      </c>
      <c r="T352" s="98">
        <v>1.5024345951099882E-3</v>
      </c>
      <c r="U352" s="98">
        <v>2.8796902612623671E-4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4.9559472069690681E-5</v>
      </c>
      <c r="E353" s="101">
        <v>1.0873139855688931E-4</v>
      </c>
      <c r="F353" s="101">
        <v>2.0057976580517366E-4</v>
      </c>
      <c r="G353" s="101">
        <v>8.1627008723254239E-5</v>
      </c>
      <c r="H353" s="101">
        <v>8.7034186940145906E-5</v>
      </c>
      <c r="I353" s="101">
        <v>1.9597445061344119E-4</v>
      </c>
      <c r="J353" s="101">
        <v>3.6768363597597018E-4</v>
      </c>
      <c r="K353" s="101">
        <v>2.3744572440581076E-4</v>
      </c>
      <c r="L353" s="101">
        <v>4.0015249031368818E-5</v>
      </c>
      <c r="M353" s="101">
        <v>0</v>
      </c>
      <c r="N353" s="101">
        <v>3.107291905848275E-5</v>
      </c>
      <c r="O353" s="101">
        <v>4.201934679580196E-5</v>
      </c>
      <c r="P353" s="101">
        <v>5.3893466598885933E-5</v>
      </c>
      <c r="Q353" s="101">
        <v>2.4331815050598717E-4</v>
      </c>
      <c r="R353" s="101">
        <v>3.3892670057316803E-4</v>
      </c>
      <c r="S353" s="101">
        <v>5.5931046245296951E-4</v>
      </c>
      <c r="T353" s="101">
        <v>1.1654089135387155E-4</v>
      </c>
      <c r="U353" s="101">
        <v>2.6909605106852923E-5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4.9192417621478747E-4</v>
      </c>
      <c r="E354" s="104">
        <v>1.7329195357055729E-3</v>
      </c>
      <c r="F354" s="104">
        <v>2.3548715411269663E-3</v>
      </c>
      <c r="G354" s="104">
        <v>9.5744188586962089E-4</v>
      </c>
      <c r="H354" s="104">
        <v>7.4778360343459875E-4</v>
      </c>
      <c r="I354" s="104">
        <v>1.9973615752803711E-3</v>
      </c>
      <c r="J354" s="104">
        <v>3.9519249476156681E-3</v>
      </c>
      <c r="K354" s="104">
        <v>2.6747924879517181E-3</v>
      </c>
      <c r="L354" s="104">
        <v>4.6619404202321001E-4</v>
      </c>
      <c r="M354" s="104">
        <v>0</v>
      </c>
      <c r="N354" s="104">
        <v>3.5638251386421954E-4</v>
      </c>
      <c r="O354" s="104">
        <v>7.0219464180099013E-4</v>
      </c>
      <c r="P354" s="104">
        <v>4.9353754811121641E-4</v>
      </c>
      <c r="Q354" s="104">
        <v>6.8924142888641222E-3</v>
      </c>
      <c r="R354" s="104">
        <v>7.1236271008353726E-3</v>
      </c>
      <c r="S354" s="104">
        <v>7.4576889570215415E-3</v>
      </c>
      <c r="T354" s="104">
        <v>1.3858937037561166E-3</v>
      </c>
      <c r="U354" s="104">
        <v>2.6105942101938381E-4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0.34502147919665971</v>
      </c>
      <c r="D355" s="101">
        <v>0.18494630196998144</v>
      </c>
      <c r="E355" s="101">
        <v>9.3825250315954747E-2</v>
      </c>
      <c r="F355" s="101">
        <v>0.32908234690447008</v>
      </c>
      <c r="G355" s="101">
        <v>0.40188351063011823</v>
      </c>
      <c r="H355" s="101">
        <v>0.41480710130796528</v>
      </c>
      <c r="I355" s="101">
        <v>0.26399182718828879</v>
      </c>
      <c r="J355" s="101">
        <v>0.30647258349798162</v>
      </c>
      <c r="K355" s="101">
        <v>0.18756769274046303</v>
      </c>
      <c r="L355" s="101">
        <v>6.0613462819090413E-2</v>
      </c>
      <c r="M355" s="101">
        <v>0.10644522687952268</v>
      </c>
      <c r="N355" s="101">
        <v>5.6489867352479357E-2</v>
      </c>
      <c r="O355" s="101">
        <v>4.6648896308643613E-2</v>
      </c>
      <c r="P355" s="101">
        <v>2.0188187627280849E-2</v>
      </c>
      <c r="Q355" s="101">
        <v>0.25407170862151846</v>
      </c>
      <c r="R355" s="101">
        <v>0.26195297779811555</v>
      </c>
      <c r="S355" s="101">
        <v>0.48363308092386681</v>
      </c>
      <c r="T355" s="101">
        <v>0.25962611327103674</v>
      </c>
      <c r="U355" s="101">
        <v>0.1361927551455466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4.6251426371482225E-2</v>
      </c>
      <c r="D356" s="104">
        <v>2.9006420285712479E-2</v>
      </c>
      <c r="E356" s="104">
        <v>2.5828864850128145E-2</v>
      </c>
      <c r="F356" s="104">
        <v>7.9742917632218913E-2</v>
      </c>
      <c r="G356" s="104">
        <v>7.4214305326258084E-2</v>
      </c>
      <c r="H356" s="104">
        <v>0.10412196899914913</v>
      </c>
      <c r="I356" s="104">
        <v>0.17315189689917354</v>
      </c>
      <c r="J356" s="104">
        <v>0.31740015562517165</v>
      </c>
      <c r="K356" s="104">
        <v>0.19803295412464314</v>
      </c>
      <c r="L356" s="104">
        <v>3.6033306709242499E-2</v>
      </c>
      <c r="M356" s="104">
        <v>2.134890179753083E-2</v>
      </c>
      <c r="N356" s="104">
        <v>2.9179534483165147E-2</v>
      </c>
      <c r="O356" s="104">
        <v>3.6588997458079392E-2</v>
      </c>
      <c r="P356" s="104">
        <v>3.3562597784697015E-2</v>
      </c>
      <c r="Q356" s="104">
        <v>0.25373437881530053</v>
      </c>
      <c r="R356" s="104">
        <v>0.36749845263670955</v>
      </c>
      <c r="S356" s="104">
        <v>0.53308203114908137</v>
      </c>
      <c r="T356" s="104">
        <v>0.18026215475373764</v>
      </c>
      <c r="U356" s="104">
        <v>0.10566452754336188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1.0033327467693936E-2</v>
      </c>
      <c r="D357" s="98">
        <v>2.6517961999555839E-3</v>
      </c>
      <c r="E357" s="98">
        <v>1.4916398081979468E-3</v>
      </c>
      <c r="F357" s="98">
        <v>6.2125049691476161E-3</v>
      </c>
      <c r="G357" s="98">
        <v>5.7732128360443004E-3</v>
      </c>
      <c r="H357" s="98">
        <v>1.0941259310404941E-2</v>
      </c>
      <c r="I357" s="98">
        <v>1.5511821712564808E-2</v>
      </c>
      <c r="J357" s="98">
        <v>2.6954498397555246E-2</v>
      </c>
      <c r="K357" s="98">
        <v>1.5984244483026561E-2</v>
      </c>
      <c r="L357" s="98">
        <v>2.8254098359184283E-3</v>
      </c>
      <c r="M357" s="98">
        <v>2.3707799082527885E-3</v>
      </c>
      <c r="N357" s="98">
        <v>2.3392094957401712E-3</v>
      </c>
      <c r="O357" s="98">
        <v>1.9596988983362523E-3</v>
      </c>
      <c r="P357" s="98">
        <v>3.3232763322475285E-3</v>
      </c>
      <c r="Q357" s="98">
        <v>7.3503157472817006E-3</v>
      </c>
      <c r="R357" s="98">
        <v>1.4902665269272308E-2</v>
      </c>
      <c r="S357" s="98">
        <v>3.6268967468565283E-2</v>
      </c>
      <c r="T357" s="98">
        <v>1.3835978236912792E-2</v>
      </c>
      <c r="U357" s="98">
        <v>1.0140762243624061E-2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3.6218098903788291E-2</v>
      </c>
      <c r="D358" s="98">
        <v>2.6354624085756895E-2</v>
      </c>
      <c r="E358" s="98">
        <v>2.4337225041930199E-2</v>
      </c>
      <c r="F358" s="98">
        <v>7.3530412663071296E-2</v>
      </c>
      <c r="G358" s="98">
        <v>6.8441092490213781E-2</v>
      </c>
      <c r="H358" s="98">
        <v>9.3180709688744187E-2</v>
      </c>
      <c r="I358" s="98">
        <v>0.15764007518660875</v>
      </c>
      <c r="J358" s="98">
        <v>0.29044565722761639</v>
      </c>
      <c r="K358" s="98">
        <v>0.18204870964161657</v>
      </c>
      <c r="L358" s="98">
        <v>3.3207896873324073E-2</v>
      </c>
      <c r="M358" s="98">
        <v>1.8978121889278041E-2</v>
      </c>
      <c r="N358" s="98">
        <v>2.6840324987424974E-2</v>
      </c>
      <c r="O358" s="98">
        <v>3.4629298559743137E-2</v>
      </c>
      <c r="P358" s="98">
        <v>3.0239321452449487E-2</v>
      </c>
      <c r="Q358" s="98">
        <v>0.24638406306801885</v>
      </c>
      <c r="R358" s="98">
        <v>0.35259578736743724</v>
      </c>
      <c r="S358" s="98">
        <v>0.49681306368051603</v>
      </c>
      <c r="T358" s="98">
        <v>0.16642617651682484</v>
      </c>
      <c r="U358" s="98">
        <v>9.5523765299737814E-2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0.5443192356771922</v>
      </c>
      <c r="D359" s="122">
        <v>0.46006062880446774</v>
      </c>
      <c r="E359" s="122">
        <v>0.46657042351514716</v>
      </c>
      <c r="F359" s="122">
        <v>0.93773814089419472</v>
      </c>
      <c r="G359" s="122">
        <v>0.63301263056028301</v>
      </c>
      <c r="H359" s="122">
        <v>0.78270825538757571</v>
      </c>
      <c r="I359" s="122">
        <v>0.52020133728793605</v>
      </c>
      <c r="J359" s="122">
        <v>0.79983218502366471</v>
      </c>
      <c r="K359" s="122">
        <v>0.53296560455936115</v>
      </c>
      <c r="L359" s="122">
        <v>0.15367976114733034</v>
      </c>
      <c r="M359" s="122">
        <v>0.18550915212515015</v>
      </c>
      <c r="N359" s="122">
        <v>0.1118822605047784</v>
      </c>
      <c r="O359" s="122">
        <v>0.10285101039359119</v>
      </c>
      <c r="P359" s="122">
        <v>7.4007663346475752E-2</v>
      </c>
      <c r="Q359" s="122">
        <v>0.58018001113782469</v>
      </c>
      <c r="R359" s="122">
        <v>0.75222466942448452</v>
      </c>
      <c r="S359" s="122">
        <v>1.1060094911999059</v>
      </c>
      <c r="T359" s="122">
        <v>0.45632515230196313</v>
      </c>
      <c r="U359" s="122">
        <v>0.21344760613656599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3.8560607493286728E-2</v>
      </c>
      <c r="D360" s="98">
        <v>8.4320473472645013E-2</v>
      </c>
      <c r="E360" s="98">
        <v>0.12118131876102377</v>
      </c>
      <c r="F360" s="98">
        <v>0.19308860918268286</v>
      </c>
      <c r="G360" s="98">
        <v>0.15016868079337486</v>
      </c>
      <c r="H360" s="98">
        <v>0.15763998959121772</v>
      </c>
      <c r="I360" s="98">
        <v>0.15782165580519569</v>
      </c>
      <c r="J360" s="98">
        <v>0.2814467751091741</v>
      </c>
      <c r="K360" s="98">
        <v>0.2310886364118504</v>
      </c>
      <c r="L360" s="98">
        <v>0.10726864977367453</v>
      </c>
      <c r="M360" s="98">
        <v>0.12730823887896103</v>
      </c>
      <c r="N360" s="98">
        <v>4.9102695257142483E-2</v>
      </c>
      <c r="O360" s="98">
        <v>4.718819770081225E-2</v>
      </c>
      <c r="P360" s="98">
        <v>8.9710190098302584E-3</v>
      </c>
      <c r="Q360" s="98">
        <v>9.5866153174753221E-2</v>
      </c>
      <c r="R360" s="98">
        <v>9.8993904504938474E-2</v>
      </c>
      <c r="S360" s="98">
        <v>0.1816521460497246</v>
      </c>
      <c r="T360" s="98">
        <v>9.1180661477350891E-2</v>
      </c>
      <c r="U360" s="98">
        <v>7.1612126304908388E-2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0.10454226032675405</v>
      </c>
      <c r="D361" s="98">
        <v>0.10773655627057019</v>
      </c>
      <c r="E361" s="98">
        <v>9.579974531340911E-2</v>
      </c>
      <c r="F361" s="98">
        <v>0.21071090996653172</v>
      </c>
      <c r="G361" s="98">
        <v>0.12005471195894558</v>
      </c>
      <c r="H361" s="98">
        <v>0.12060052728401398</v>
      </c>
      <c r="I361" s="98">
        <v>7.4867024371488927E-2</v>
      </c>
      <c r="J361" s="98">
        <v>0.10772317569139145</v>
      </c>
      <c r="K361" s="98">
        <v>7.4569547448229481E-2</v>
      </c>
      <c r="L361" s="98">
        <v>1.192546931517271E-2</v>
      </c>
      <c r="M361" s="98">
        <v>1.5932793178105954E-2</v>
      </c>
      <c r="N361" s="98">
        <v>1.5179959237259131E-2</v>
      </c>
      <c r="O361" s="98">
        <v>1.3205684699917911E-2</v>
      </c>
      <c r="P361" s="98">
        <v>1.4157327611692531E-2</v>
      </c>
      <c r="Q361" s="98">
        <v>9.0896111411147368E-2</v>
      </c>
      <c r="R361" s="98">
        <v>0.14377835964903127</v>
      </c>
      <c r="S361" s="98">
        <v>0.21392245290693496</v>
      </c>
      <c r="T361" s="98">
        <v>6.9173559583997415E-2</v>
      </c>
      <c r="U361" s="98">
        <v>2.1430605784566337E-2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0.40121636785715137</v>
      </c>
      <c r="D362" s="33">
        <v>0.26800359906125254</v>
      </c>
      <c r="E362" s="33">
        <v>0.24958935944071428</v>
      </c>
      <c r="F362" s="33">
        <v>0.53393862174498019</v>
      </c>
      <c r="G362" s="33">
        <v>0.36278923780796263</v>
      </c>
      <c r="H362" s="33">
        <v>0.50446773851234394</v>
      </c>
      <c r="I362" s="33">
        <v>0.2875126571112514</v>
      </c>
      <c r="J362" s="33">
        <v>0.41066223422309922</v>
      </c>
      <c r="K362" s="33">
        <v>0.22730742069928134</v>
      </c>
      <c r="L362" s="33">
        <v>3.4485642058483104E-2</v>
      </c>
      <c r="M362" s="33">
        <v>4.2268120068083163E-2</v>
      </c>
      <c r="N362" s="33">
        <v>4.7599606010376792E-2</v>
      </c>
      <c r="O362" s="33">
        <v>4.2457127992861034E-2</v>
      </c>
      <c r="P362" s="33">
        <v>5.0879316724952967E-2</v>
      </c>
      <c r="Q362" s="33">
        <v>0.39341774655192413</v>
      </c>
      <c r="R362" s="33">
        <v>0.50945240527051483</v>
      </c>
      <c r="S362" s="33">
        <v>0.71043489224324619</v>
      </c>
      <c r="T362" s="33">
        <v>0.29597093124061485</v>
      </c>
      <c r="U362" s="33">
        <v>0.12040487404709128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0.62904975517183115</v>
      </c>
      <c r="D364" s="119">
        <f t="shared" si="152"/>
        <v>0.62231366459069659</v>
      </c>
      <c r="E364" s="119">
        <f t="shared" si="152"/>
        <v>0.63761424702300662</v>
      </c>
      <c r="F364" s="119">
        <f t="shared" si="152"/>
        <v>0.6451314789840279</v>
      </c>
      <c r="G364" s="119">
        <f t="shared" si="152"/>
        <v>0.66714945188944419</v>
      </c>
      <c r="H364" s="119">
        <f t="shared" si="152"/>
        <v>0.6474649815207727</v>
      </c>
      <c r="I364" s="119">
        <f t="shared" si="152"/>
        <v>0.66032749468242713</v>
      </c>
      <c r="J364" s="119">
        <f t="shared" si="152"/>
        <v>0.66314074425485892</v>
      </c>
      <c r="K364" s="119">
        <f t="shared" si="152"/>
        <v>0.67126408120159242</v>
      </c>
      <c r="L364" s="119">
        <f t="shared" si="152"/>
        <v>0.6738872406230948</v>
      </c>
      <c r="M364" s="119">
        <f t="shared" si="152"/>
        <v>0.67070464508163852</v>
      </c>
      <c r="N364" s="119">
        <f t="shared" si="152"/>
        <v>0.69463595709060688</v>
      </c>
      <c r="O364" s="119">
        <f t="shared" si="152"/>
        <v>0.68381618274409528</v>
      </c>
      <c r="P364" s="119">
        <f t="shared" si="152"/>
        <v>0.69669781687368681</v>
      </c>
      <c r="Q364" s="119">
        <f t="shared" si="152"/>
        <v>0.7099937942929716</v>
      </c>
      <c r="R364" s="119">
        <f t="shared" ref="R364:V364" si="153">IF(R343=0,"",R343/R322)</f>
        <v>0.73797826741857031</v>
      </c>
      <c r="S364" s="119">
        <f t="shared" si="153"/>
        <v>0.74949703031680381</v>
      </c>
      <c r="T364" s="119">
        <f t="shared" si="153"/>
        <v>0.76918156836922069</v>
      </c>
      <c r="U364" s="119">
        <f t="shared" si="153"/>
        <v>0.78138267936983463</v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0.60647785307156643</v>
      </c>
      <c r="D365" s="124">
        <f t="shared" si="155"/>
        <v>0.61133973603400182</v>
      </c>
      <c r="E365" s="124">
        <f t="shared" si="155"/>
        <v>0.61638172681901815</v>
      </c>
      <c r="F365" s="124">
        <f t="shared" si="155"/>
        <v>0.6217259911298425</v>
      </c>
      <c r="G365" s="124">
        <f t="shared" si="155"/>
        <v>0.62722435326329518</v>
      </c>
      <c r="H365" s="124">
        <f t="shared" si="155"/>
        <v>0.63290631680716269</v>
      </c>
      <c r="I365" s="124">
        <f t="shared" si="155"/>
        <v>0.63883261257245771</v>
      </c>
      <c r="J365" s="124">
        <f t="shared" si="155"/>
        <v>0.64492671462640327</v>
      </c>
      <c r="K365" s="124">
        <f t="shared" si="155"/>
        <v>0.65118532442330124</v>
      </c>
      <c r="L365" s="124">
        <f t="shared" si="155"/>
        <v>0.65763629517467248</v>
      </c>
      <c r="M365" s="124">
        <f t="shared" si="155"/>
        <v>0.6642632621375304</v>
      </c>
      <c r="N365" s="124">
        <f t="shared" si="155"/>
        <v>0.67067857597614</v>
      </c>
      <c r="O365" s="124">
        <f t="shared" si="155"/>
        <v>0.67685504614066017</v>
      </c>
      <c r="P365" s="124">
        <f t="shared" si="155"/>
        <v>0.68331282183272957</v>
      </c>
      <c r="Q365" s="124">
        <f t="shared" si="155"/>
        <v>0.69265283383199416</v>
      </c>
      <c r="R365" s="124">
        <f t="shared" ref="R365:V365" si="156">IF(R344=0,"",R344/R323)</f>
        <v>0.70885914678819828</v>
      </c>
      <c r="S365" s="124">
        <f t="shared" si="156"/>
        <v>0.72938958209840732</v>
      </c>
      <c r="T365" s="124">
        <f t="shared" si="156"/>
        <v>0.75094489231732819</v>
      </c>
      <c r="U365" s="124">
        <f t="shared" si="156"/>
        <v>0.77061070734552595</v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0.60438673824684586</v>
      </c>
      <c r="D366" s="111">
        <f t="shared" si="158"/>
        <v>0.60932618365739732</v>
      </c>
      <c r="E366" s="111">
        <f t="shared" si="158"/>
        <v>0.61450751125116099</v>
      </c>
      <c r="F366" s="111">
        <f t="shared" si="158"/>
        <v>0.61986608584361169</v>
      </c>
      <c r="G366" s="111">
        <f t="shared" si="158"/>
        <v>0.62543802765750511</v>
      </c>
      <c r="H366" s="111">
        <f t="shared" si="158"/>
        <v>0.63120341381380496</v>
      </c>
      <c r="I366" s="111">
        <f t="shared" si="158"/>
        <v>0.63715557831880965</v>
      </c>
      <c r="J366" s="111">
        <f t="shared" si="158"/>
        <v>0.64330308186469731</v>
      </c>
      <c r="K366" s="111">
        <f t="shared" si="158"/>
        <v>0.64963444924101332</v>
      </c>
      <c r="L366" s="111">
        <f t="shared" si="158"/>
        <v>0.6561140975272125</v>
      </c>
      <c r="M366" s="111">
        <f t="shared" si="158"/>
        <v>0.66273736952954077</v>
      </c>
      <c r="N366" s="111">
        <f t="shared" si="158"/>
        <v>0.66918542146264715</v>
      </c>
      <c r="O366" s="111">
        <f t="shared" si="158"/>
        <v>0.67535603554474832</v>
      </c>
      <c r="P366" s="111">
        <f t="shared" si="158"/>
        <v>0.68181199233200784</v>
      </c>
      <c r="Q366" s="111">
        <f t="shared" si="158"/>
        <v>0.69123261358257937</v>
      </c>
      <c r="R366" s="111">
        <f t="shared" ref="R366:V366" si="159">IF(R345=0,"",R345/R324)</f>
        <v>0.70747924880552748</v>
      </c>
      <c r="S366" s="111">
        <f t="shared" si="159"/>
        <v>0.72809161963967173</v>
      </c>
      <c r="T366" s="111">
        <f t="shared" si="159"/>
        <v>0.74970704919956899</v>
      </c>
      <c r="U366" s="111">
        <f t="shared" si="159"/>
        <v>0.76945446605438872</v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>
        <f t="shared" si="161"/>
        <v>1</v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>
        <f t="shared" si="162"/>
        <v>1</v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2.1749092952300888</v>
      </c>
      <c r="D368" s="124">
        <f t="shared" si="164"/>
        <v>2.2437958484385896</v>
      </c>
      <c r="E368" s="124">
        <f t="shared" si="164"/>
        <v>2.3134097487889629</v>
      </c>
      <c r="F368" s="124">
        <f t="shared" si="164"/>
        <v>2.3830984124688039</v>
      </c>
      <c r="G368" s="124">
        <f t="shared" si="164"/>
        <v>2.4534492909125314</v>
      </c>
      <c r="H368" s="124">
        <f t="shared" si="164"/>
        <v>2.524386669833945</v>
      </c>
      <c r="I368" s="124">
        <f t="shared" si="164"/>
        <v>2.5960513291249501</v>
      </c>
      <c r="J368" s="124">
        <f t="shared" si="164"/>
        <v>2.6690288494553638</v>
      </c>
      <c r="K368" s="124">
        <f t="shared" si="164"/>
        <v>2.7438115995575814</v>
      </c>
      <c r="L368" s="124">
        <f t="shared" si="164"/>
        <v>2.820521314717559</v>
      </c>
      <c r="M368" s="124">
        <f t="shared" si="164"/>
        <v>2.912143841210534</v>
      </c>
      <c r="N368" s="124">
        <f t="shared" si="164"/>
        <v>3.0229289276417544</v>
      </c>
      <c r="O368" s="124">
        <f t="shared" si="164"/>
        <v>3.1552260382258264</v>
      </c>
      <c r="P368" s="124">
        <f t="shared" si="164"/>
        <v>3.2986994058884784</v>
      </c>
      <c r="Q368" s="124">
        <f t="shared" si="164"/>
        <v>3.4219980631093545</v>
      </c>
      <c r="R368" s="124">
        <f t="shared" ref="R368:V368" si="165">IF(R347=0,"",R347/R326)</f>
        <v>3.49935048879754</v>
      </c>
      <c r="S368" s="124">
        <f t="shared" si="165"/>
        <v>3.5609192216874201</v>
      </c>
      <c r="T368" s="124">
        <f t="shared" si="165"/>
        <v>3.6123622417630541</v>
      </c>
      <c r="U368" s="124">
        <f t="shared" si="165"/>
        <v>3.6591945118494498</v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2.1749092952300888</v>
      </c>
      <c r="D369" s="111">
        <f t="shared" si="167"/>
        <v>2.2437958484385896</v>
      </c>
      <c r="E369" s="111">
        <f t="shared" si="167"/>
        <v>2.3134097487889629</v>
      </c>
      <c r="F369" s="111">
        <f t="shared" si="167"/>
        <v>2.3830984124688039</v>
      </c>
      <c r="G369" s="111">
        <f t="shared" si="167"/>
        <v>2.4534492909125314</v>
      </c>
      <c r="H369" s="111">
        <f t="shared" si="167"/>
        <v>2.524386669833945</v>
      </c>
      <c r="I369" s="111">
        <f t="shared" si="167"/>
        <v>2.5960513291249501</v>
      </c>
      <c r="J369" s="111">
        <f t="shared" si="167"/>
        <v>2.6690288494553638</v>
      </c>
      <c r="K369" s="111">
        <f t="shared" si="167"/>
        <v>2.7438115995575814</v>
      </c>
      <c r="L369" s="111">
        <f t="shared" si="167"/>
        <v>2.820521314717559</v>
      </c>
      <c r="M369" s="111">
        <f t="shared" si="167"/>
        <v>2.912143841210534</v>
      </c>
      <c r="N369" s="111">
        <f t="shared" si="167"/>
        <v>3.0229289276417544</v>
      </c>
      <c r="O369" s="111">
        <f t="shared" si="167"/>
        <v>3.1552260382258264</v>
      </c>
      <c r="P369" s="111">
        <f t="shared" si="167"/>
        <v>3.2986994058884784</v>
      </c>
      <c r="Q369" s="111">
        <f t="shared" si="167"/>
        <v>3.4219980631093545</v>
      </c>
      <c r="R369" s="111">
        <f t="shared" ref="R369:V369" si="168">IF(R348=0,"",R348/R327)</f>
        <v>3.49935048879754</v>
      </c>
      <c r="S369" s="111">
        <f t="shared" si="168"/>
        <v>3.5609192216874201</v>
      </c>
      <c r="T369" s="111">
        <f t="shared" si="168"/>
        <v>3.6123622417630541</v>
      </c>
      <c r="U369" s="111">
        <f t="shared" si="168"/>
        <v>3.6591945118494498</v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0.59117396908491326</v>
      </c>
      <c r="D370" s="124">
        <f t="shared" si="170"/>
        <v>0.58321778647585643</v>
      </c>
      <c r="E370" s="124">
        <f t="shared" si="170"/>
        <v>0.57889052938743402</v>
      </c>
      <c r="F370" s="124">
        <f t="shared" si="170"/>
        <v>0.5910018926995787</v>
      </c>
      <c r="G370" s="124">
        <f t="shared" si="170"/>
        <v>0.61062671202844709</v>
      </c>
      <c r="H370" s="124">
        <f t="shared" si="170"/>
        <v>0.61451556048692957</v>
      </c>
      <c r="I370" s="124">
        <f t="shared" si="170"/>
        <v>0.65682933043961644</v>
      </c>
      <c r="J370" s="124">
        <f t="shared" si="170"/>
        <v>0.67365183896735503</v>
      </c>
      <c r="K370" s="124">
        <f t="shared" si="170"/>
        <v>0.66715501063250071</v>
      </c>
      <c r="L370" s="124">
        <f t="shared" si="170"/>
        <v>0.64616234132218997</v>
      </c>
      <c r="M370" s="124">
        <f t="shared" si="170"/>
        <v>0.63627926617332553</v>
      </c>
      <c r="N370" s="124">
        <f t="shared" si="170"/>
        <v>0.66972050763130997</v>
      </c>
      <c r="O370" s="124">
        <f t="shared" si="170"/>
        <v>0.69528543845892099</v>
      </c>
      <c r="P370" s="124">
        <f t="shared" si="170"/>
        <v>0.73032708352078157</v>
      </c>
      <c r="Q370" s="124">
        <f t="shared" si="170"/>
        <v>0.75803898098710076</v>
      </c>
      <c r="R370" s="124">
        <f t="shared" ref="R370:V370" si="171">IF(R349=0,"",R349/R328)</f>
        <v>0.77711043545375358</v>
      </c>
      <c r="S370" s="124">
        <f t="shared" si="171"/>
        <v>0.78667359079941956</v>
      </c>
      <c r="T370" s="124">
        <f t="shared" si="171"/>
        <v>0.78862778994747207</v>
      </c>
      <c r="U370" s="124">
        <f t="shared" si="171"/>
        <v>0.80593869437757637</v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0.59353562570706808</v>
      </c>
      <c r="D371" s="111">
        <f t="shared" si="173"/>
        <v>0.59780790811212292</v>
      </c>
      <c r="E371" s="111">
        <f t="shared" si="173"/>
        <v>0.60228940206008241</v>
      </c>
      <c r="F371" s="111">
        <f t="shared" si="173"/>
        <v>0.60692420253760093</v>
      </c>
      <c r="G371" s="111">
        <f t="shared" si="173"/>
        <v>0.61174355106661515</v>
      </c>
      <c r="H371" s="111">
        <f t="shared" si="173"/>
        <v>0.61673021571955167</v>
      </c>
      <c r="I371" s="111">
        <f t="shared" si="173"/>
        <v>0.6218784308678359</v>
      </c>
      <c r="J371" s="111">
        <f t="shared" si="173"/>
        <v>0.62719560092462079</v>
      </c>
      <c r="K371" s="111">
        <f t="shared" si="173"/>
        <v>0.63267180061780726</v>
      </c>
      <c r="L371" s="111">
        <f t="shared" si="173"/>
        <v>0.63827625315511805</v>
      </c>
      <c r="M371" s="111">
        <f t="shared" si="173"/>
        <v>0.64400493038252371</v>
      </c>
      <c r="N371" s="111">
        <f t="shared" si="173"/>
        <v>0.64958205423570858</v>
      </c>
      <c r="O371" s="111">
        <f t="shared" si="173"/>
        <v>0.65491921332547809</v>
      </c>
      <c r="P371" s="111">
        <f t="shared" si="173"/>
        <v>0.66050317433678607</v>
      </c>
      <c r="Q371" s="111">
        <f t="shared" si="173"/>
        <v>0.6686513673156026</v>
      </c>
      <c r="R371" s="111">
        <f t="shared" ref="R371:V371" si="174">IF(R350=0,"",R350/R329)</f>
        <v>0.68270359545766757</v>
      </c>
      <c r="S371" s="111">
        <f t="shared" si="174"/>
        <v>0.70053188627207097</v>
      </c>
      <c r="T371" s="111">
        <f t="shared" si="174"/>
        <v>0.71922775427158037</v>
      </c>
      <c r="U371" s="111">
        <f t="shared" si="174"/>
        <v>0.73630791905969817</v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0.55492374751402462</v>
      </c>
      <c r="D372" s="111">
        <f t="shared" si="176"/>
        <v>0.55680291535197635</v>
      </c>
      <c r="E372" s="111">
        <f t="shared" si="176"/>
        <v>0.55899316801842314</v>
      </c>
      <c r="F372" s="111">
        <f t="shared" si="176"/>
        <v>0.561225841343301</v>
      </c>
      <c r="G372" s="111">
        <f t="shared" si="176"/>
        <v>0.5637450054975105</v>
      </c>
      <c r="H372" s="111">
        <f t="shared" si="176"/>
        <v>0.5665207893993206</v>
      </c>
      <c r="I372" s="111">
        <f t="shared" si="176"/>
        <v>0.56961333194597308</v>
      </c>
      <c r="J372" s="111">
        <f t="shared" si="176"/>
        <v>0.57326900097234601</v>
      </c>
      <c r="K372" s="111">
        <f t="shared" si="176"/>
        <v>0.57769727394053372</v>
      </c>
      <c r="L372" s="111">
        <f t="shared" si="176"/>
        <v>0.58295419465978715</v>
      </c>
      <c r="M372" s="111">
        <f t="shared" si="176"/>
        <v>0.59401073063204235</v>
      </c>
      <c r="N372" s="111">
        <f t="shared" si="176"/>
        <v>0.61244466352551064</v>
      </c>
      <c r="O372" s="111">
        <f t="shared" si="176"/>
        <v>0.63957308342604802</v>
      </c>
      <c r="P372" s="111">
        <f t="shared" si="176"/>
        <v>0.67262783685183003</v>
      </c>
      <c r="Q372" s="111">
        <f t="shared" si="176"/>
        <v>0.70263996496317349</v>
      </c>
      <c r="R372" s="111">
        <f t="shared" ref="R372:V372" si="177">IF(R351=0,"",R351/R330)</f>
        <v>0.72289447993758371</v>
      </c>
      <c r="S372" s="111">
        <f t="shared" si="177"/>
        <v>0.74241246709476472</v>
      </c>
      <c r="T372" s="111">
        <f t="shared" si="177"/>
        <v>0.76008913470879902</v>
      </c>
      <c r="U372" s="111">
        <f t="shared" si="177"/>
        <v>0.77481969105383119</v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>
        <f t="shared" si="179"/>
        <v>0.93209570766990468</v>
      </c>
      <c r="E373" s="111">
        <f t="shared" si="179"/>
        <v>0.95549440393983553</v>
      </c>
      <c r="F373" s="111">
        <f t="shared" si="179"/>
        <v>0.94218267351414409</v>
      </c>
      <c r="G373" s="111">
        <f t="shared" si="179"/>
        <v>0.94269177461823028</v>
      </c>
      <c r="H373" s="111">
        <f t="shared" si="179"/>
        <v>0.92612142113085705</v>
      </c>
      <c r="I373" s="111">
        <f t="shared" si="179"/>
        <v>0.93675871440708647</v>
      </c>
      <c r="J373" s="111">
        <f t="shared" si="179"/>
        <v>0.94041393626528602</v>
      </c>
      <c r="K373" s="111">
        <f t="shared" si="179"/>
        <v>0.94375055466162183</v>
      </c>
      <c r="L373" s="111">
        <f t="shared" si="179"/>
        <v>0.94647532557627934</v>
      </c>
      <c r="M373" s="111" t="str">
        <f t="shared" si="179"/>
        <v/>
      </c>
      <c r="N373" s="111">
        <f t="shared" si="179"/>
        <v>0.95170210582904669</v>
      </c>
      <c r="O373" s="111">
        <f t="shared" si="179"/>
        <v>0.9691627790229298</v>
      </c>
      <c r="P373" s="111">
        <f t="shared" si="179"/>
        <v>0.95427565662454816</v>
      </c>
      <c r="Q373" s="111">
        <f t="shared" si="179"/>
        <v>0.98577463754968286</v>
      </c>
      <c r="R373" s="111">
        <f t="shared" ref="R373:V373" si="180">IF(R352=0,"",R352/R331)</f>
        <v>0.98288831606770499</v>
      </c>
      <c r="S373" s="111">
        <f t="shared" si="180"/>
        <v>0.97636620770301197</v>
      </c>
      <c r="T373" s="111">
        <f t="shared" si="180"/>
        <v>0.97610190338084257</v>
      </c>
      <c r="U373" s="111">
        <f t="shared" si="180"/>
        <v>0.97356043980934692</v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>
        <f t="shared" si="182"/>
        <v>0.55680291535197635</v>
      </c>
      <c r="E374" s="112">
        <f t="shared" si="182"/>
        <v>0.55899316801842314</v>
      </c>
      <c r="F374" s="112">
        <f t="shared" si="182"/>
        <v>0.561225841343301</v>
      </c>
      <c r="G374" s="112">
        <f t="shared" si="182"/>
        <v>0.5637450054975105</v>
      </c>
      <c r="H374" s="112">
        <f t="shared" si="182"/>
        <v>0.5665207893993206</v>
      </c>
      <c r="I374" s="112">
        <f t="shared" si="182"/>
        <v>0.56961333194597308</v>
      </c>
      <c r="J374" s="112">
        <f t="shared" si="182"/>
        <v>0.57326900097234601</v>
      </c>
      <c r="K374" s="112">
        <f t="shared" si="182"/>
        <v>0.57769727394053372</v>
      </c>
      <c r="L374" s="112">
        <f t="shared" si="182"/>
        <v>0.58295419465978715</v>
      </c>
      <c r="M374" s="112" t="str">
        <f t="shared" si="182"/>
        <v/>
      </c>
      <c r="N374" s="112">
        <f t="shared" si="182"/>
        <v>0.61244466352551075</v>
      </c>
      <c r="O374" s="112">
        <f t="shared" si="182"/>
        <v>0.63957308342604802</v>
      </c>
      <c r="P374" s="112">
        <f t="shared" si="182"/>
        <v>0.67262783685183003</v>
      </c>
      <c r="Q374" s="112">
        <f t="shared" si="182"/>
        <v>0.70263996496317349</v>
      </c>
      <c r="R374" s="112">
        <f t="shared" ref="R374:V374" si="183">IF(R353=0,"",R353/R332)</f>
        <v>0.72289447993758371</v>
      </c>
      <c r="S374" s="112">
        <f t="shared" si="183"/>
        <v>0.74241246709476472</v>
      </c>
      <c r="T374" s="112">
        <f t="shared" si="183"/>
        <v>0.76008913470879902</v>
      </c>
      <c r="U374" s="112">
        <f t="shared" si="183"/>
        <v>0.77481969105383119</v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>
        <f t="shared" si="185"/>
        <v>1</v>
      </c>
      <c r="E375" s="113">
        <f t="shared" si="185"/>
        <v>1</v>
      </c>
      <c r="F375" s="113">
        <f t="shared" si="185"/>
        <v>1</v>
      </c>
      <c r="G375" s="113">
        <f t="shared" si="185"/>
        <v>1</v>
      </c>
      <c r="H375" s="113">
        <f t="shared" si="185"/>
        <v>1</v>
      </c>
      <c r="I375" s="113">
        <f t="shared" si="185"/>
        <v>1</v>
      </c>
      <c r="J375" s="113">
        <f t="shared" si="185"/>
        <v>1</v>
      </c>
      <c r="K375" s="113">
        <f t="shared" si="185"/>
        <v>1</v>
      </c>
      <c r="L375" s="113">
        <f t="shared" si="185"/>
        <v>1</v>
      </c>
      <c r="M375" s="113" t="str">
        <f t="shared" si="185"/>
        <v/>
      </c>
      <c r="N375" s="113">
        <f t="shared" si="185"/>
        <v>1</v>
      </c>
      <c r="O375" s="113">
        <f t="shared" si="185"/>
        <v>1</v>
      </c>
      <c r="P375" s="113">
        <f t="shared" si="185"/>
        <v>1</v>
      </c>
      <c r="Q375" s="113">
        <f t="shared" si="185"/>
        <v>1</v>
      </c>
      <c r="R375" s="113">
        <f t="shared" ref="R375:V375" si="186">IF(R354=0,"",R354/R333)</f>
        <v>1</v>
      </c>
      <c r="S375" s="113">
        <f t="shared" si="186"/>
        <v>1</v>
      </c>
      <c r="T375" s="113">
        <f t="shared" si="186"/>
        <v>1</v>
      </c>
      <c r="U375" s="113">
        <f t="shared" si="186"/>
        <v>1</v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0.62270547973031354</v>
      </c>
      <c r="D376" s="112">
        <f t="shared" si="188"/>
        <v>0.62423794411855016</v>
      </c>
      <c r="E376" s="112">
        <f t="shared" si="188"/>
        <v>0.625888276690718</v>
      </c>
      <c r="F376" s="112">
        <f t="shared" si="188"/>
        <v>0.62755446221469346</v>
      </c>
      <c r="G376" s="112">
        <f t="shared" si="188"/>
        <v>0.62933014220044081</v>
      </c>
      <c r="H376" s="112">
        <f t="shared" si="188"/>
        <v>0.63120482069370143</v>
      </c>
      <c r="I376" s="112">
        <f t="shared" si="188"/>
        <v>0.63320288605969743</v>
      </c>
      <c r="J376" s="112">
        <f t="shared" si="188"/>
        <v>0.6354219610320152</v>
      </c>
      <c r="K376" s="112">
        <f t="shared" si="188"/>
        <v>0.63794855890618374</v>
      </c>
      <c r="L376" s="112">
        <f t="shared" si="188"/>
        <v>0.64081295823276885</v>
      </c>
      <c r="M376" s="112">
        <f t="shared" si="188"/>
        <v>0.64599993509193865</v>
      </c>
      <c r="N376" s="112">
        <f t="shared" si="188"/>
        <v>0.65438157027361854</v>
      </c>
      <c r="O376" s="112">
        <f t="shared" si="188"/>
        <v>0.6670762056547429</v>
      </c>
      <c r="P376" s="112">
        <f t="shared" si="188"/>
        <v>0.68359029667091931</v>
      </c>
      <c r="Q376" s="112">
        <f t="shared" si="188"/>
        <v>0.69979459162497226</v>
      </c>
      <c r="R376" s="112">
        <f t="shared" ref="R376:V376" si="189">IF(R355=0,"",R355/R334)</f>
        <v>0.71141073244502284</v>
      </c>
      <c r="S376" s="112">
        <f t="shared" si="189"/>
        <v>0.72291235575720536</v>
      </c>
      <c r="T376" s="112">
        <f t="shared" si="189"/>
        <v>0.73405829388575039</v>
      </c>
      <c r="U376" s="112">
        <f t="shared" si="189"/>
        <v>0.7445284726018363</v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>
        <f t="shared" ref="C377:Q377" si="191">IF(C356=0,"",C356/C335)</f>
        <v>0.88383179299468073</v>
      </c>
      <c r="D377" s="113">
        <f t="shared" si="191"/>
        <v>0.94783929214063833</v>
      </c>
      <c r="E377" s="113">
        <f t="shared" si="191"/>
        <v>0.96663243541689026</v>
      </c>
      <c r="F377" s="113">
        <f t="shared" si="191"/>
        <v>0.95580673704540098</v>
      </c>
      <c r="G377" s="113">
        <f t="shared" si="191"/>
        <v>0.95618907163839706</v>
      </c>
      <c r="H377" s="113">
        <f t="shared" si="191"/>
        <v>0.94215545186369087</v>
      </c>
      <c r="I377" s="113">
        <f t="shared" si="191"/>
        <v>0.95066597759737836</v>
      </c>
      <c r="J377" s="113">
        <f t="shared" si="191"/>
        <v>0.95353876430962403</v>
      </c>
      <c r="K377" s="113">
        <f t="shared" si="191"/>
        <v>0.95619865989433717</v>
      </c>
      <c r="L377" s="113">
        <f t="shared" si="191"/>
        <v>0.95789955549321659</v>
      </c>
      <c r="M377" s="113">
        <f t="shared" si="191"/>
        <v>0.94263710058647399</v>
      </c>
      <c r="N377" s="113">
        <f t="shared" si="191"/>
        <v>0.95937934191720287</v>
      </c>
      <c r="O377" s="113">
        <f t="shared" si="191"/>
        <v>0.97396535073426027</v>
      </c>
      <c r="P377" s="113">
        <f t="shared" si="191"/>
        <v>0.95617690559763735</v>
      </c>
      <c r="Q377" s="113">
        <f t="shared" si="191"/>
        <v>0.98772530270778702</v>
      </c>
      <c r="R377" s="113">
        <f t="shared" ref="R377:V377" si="192">IF(R356=0,"",R356/R335)</f>
        <v>0.98381613906755905</v>
      </c>
      <c r="S377" s="113">
        <f t="shared" si="192"/>
        <v>0.97458487055467247</v>
      </c>
      <c r="T377" s="113">
        <f t="shared" si="192"/>
        <v>0.97294488089653286</v>
      </c>
      <c r="U377" s="113">
        <f t="shared" si="192"/>
        <v>0.96811904357257761</v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>
        <f t="shared" ref="C378:Q378" si="194">IF(C357=0,"",C357/C336)</f>
        <v>0.62270547973031354</v>
      </c>
      <c r="D378" s="111">
        <f t="shared" si="194"/>
        <v>0.62423794411855016</v>
      </c>
      <c r="E378" s="111">
        <f t="shared" si="194"/>
        <v>0.625888276690718</v>
      </c>
      <c r="F378" s="111">
        <f t="shared" si="194"/>
        <v>0.62755446221469346</v>
      </c>
      <c r="G378" s="111">
        <f t="shared" si="194"/>
        <v>0.62933014220044081</v>
      </c>
      <c r="H378" s="111">
        <f t="shared" si="194"/>
        <v>0.63120482069370143</v>
      </c>
      <c r="I378" s="111">
        <f t="shared" si="194"/>
        <v>0.63320288605969743</v>
      </c>
      <c r="J378" s="111">
        <f t="shared" si="194"/>
        <v>0.6354219610320152</v>
      </c>
      <c r="K378" s="111">
        <f t="shared" si="194"/>
        <v>0.63794855890618374</v>
      </c>
      <c r="L378" s="111">
        <f t="shared" si="194"/>
        <v>0.64081295823276885</v>
      </c>
      <c r="M378" s="111">
        <f t="shared" si="194"/>
        <v>0.64599993509193865</v>
      </c>
      <c r="N378" s="111">
        <f t="shared" si="194"/>
        <v>0.65438157027361854</v>
      </c>
      <c r="O378" s="111">
        <f t="shared" si="194"/>
        <v>0.6670762056547429</v>
      </c>
      <c r="P378" s="111">
        <f t="shared" si="194"/>
        <v>0.68359029667091931</v>
      </c>
      <c r="Q378" s="111">
        <f t="shared" si="194"/>
        <v>0.69979459162497226</v>
      </c>
      <c r="R378" s="111">
        <f t="shared" ref="R378:V378" si="195">IF(R357=0,"",R357/R336)</f>
        <v>0.71141073244502284</v>
      </c>
      <c r="S378" s="111">
        <f t="shared" si="195"/>
        <v>0.72291235575720536</v>
      </c>
      <c r="T378" s="111">
        <f t="shared" si="195"/>
        <v>0.73405829388575039</v>
      </c>
      <c r="U378" s="111">
        <f t="shared" si="195"/>
        <v>0.74452847260183641</v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>
        <f t="shared" ref="C379:Q379" si="197">IF(C358=0,"",C358/C337)</f>
        <v>1</v>
      </c>
      <c r="D379" s="111">
        <f t="shared" si="197"/>
        <v>1</v>
      </c>
      <c r="E379" s="111">
        <f t="shared" si="197"/>
        <v>1</v>
      </c>
      <c r="F379" s="111">
        <f t="shared" si="197"/>
        <v>1</v>
      </c>
      <c r="G379" s="111">
        <f t="shared" si="197"/>
        <v>1</v>
      </c>
      <c r="H379" s="111">
        <f t="shared" si="197"/>
        <v>1</v>
      </c>
      <c r="I379" s="111">
        <f t="shared" si="197"/>
        <v>1</v>
      </c>
      <c r="J379" s="111">
        <f t="shared" si="197"/>
        <v>1</v>
      </c>
      <c r="K379" s="111">
        <f t="shared" si="197"/>
        <v>1</v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>
        <f t="shared" si="197"/>
        <v>1</v>
      </c>
      <c r="Q379" s="111">
        <f t="shared" si="197"/>
        <v>1</v>
      </c>
      <c r="R379" s="111">
        <f t="shared" ref="R379:V379" si="198">IF(R358=0,"",R358/R337)</f>
        <v>1</v>
      </c>
      <c r="S379" s="111">
        <f t="shared" si="198"/>
        <v>1</v>
      </c>
      <c r="T379" s="111">
        <f t="shared" si="198"/>
        <v>1</v>
      </c>
      <c r="U379" s="111">
        <f t="shared" si="198"/>
        <v>1</v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0.69021640182692634</v>
      </c>
      <c r="D380" s="124">
        <f t="shared" si="200"/>
        <v>0.66402000462936295</v>
      </c>
      <c r="E380" s="124">
        <f t="shared" si="200"/>
        <v>0.65709895363904391</v>
      </c>
      <c r="F380" s="124">
        <f t="shared" si="200"/>
        <v>0.66408571752777557</v>
      </c>
      <c r="G380" s="124">
        <f t="shared" si="200"/>
        <v>0.66584428885036917</v>
      </c>
      <c r="H380" s="124">
        <f t="shared" si="200"/>
        <v>0.67966961371507062</v>
      </c>
      <c r="I380" s="124">
        <f t="shared" si="200"/>
        <v>0.66446360598738163</v>
      </c>
      <c r="J380" s="124">
        <f t="shared" si="200"/>
        <v>0.65873826934275082</v>
      </c>
      <c r="K380" s="124">
        <f t="shared" si="200"/>
        <v>0.64508626488586562</v>
      </c>
      <c r="L380" s="124">
        <f t="shared" si="200"/>
        <v>0.61357270905573869</v>
      </c>
      <c r="M380" s="124">
        <f t="shared" si="200"/>
        <v>0.61477657076078995</v>
      </c>
      <c r="N380" s="124">
        <f t="shared" si="200"/>
        <v>0.64822175532868842</v>
      </c>
      <c r="O380" s="124">
        <f t="shared" si="200"/>
        <v>0.64755016804132182</v>
      </c>
      <c r="P380" s="124">
        <f t="shared" si="200"/>
        <v>0.70453282134779993</v>
      </c>
      <c r="Q380" s="124">
        <f t="shared" si="200"/>
        <v>0.70723366826710676</v>
      </c>
      <c r="R380" s="124">
        <f t="shared" ref="R380:V380" si="201">IF(R359=0,"",R359/R338)</f>
        <v>0.71498519592936338</v>
      </c>
      <c r="S380" s="124">
        <f t="shared" si="201"/>
        <v>0.71629780719565428</v>
      </c>
      <c r="T380" s="124">
        <f t="shared" si="201"/>
        <v>0.72752990016172003</v>
      </c>
      <c r="U380" s="124">
        <f t="shared" si="201"/>
        <v>0.71343934131786935</v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>
        <f t="shared" ref="C381:Q381" si="203">IF(C360=0,"",C360/C339)</f>
        <v>0.57715790759738916</v>
      </c>
      <c r="D381" s="111">
        <f t="shared" si="203"/>
        <v>0.57761513191915415</v>
      </c>
      <c r="E381" s="111">
        <f t="shared" si="203"/>
        <v>0.57806590798456958</v>
      </c>
      <c r="F381" s="111">
        <f t="shared" si="203"/>
        <v>0.5785158047423008</v>
      </c>
      <c r="G381" s="111">
        <f t="shared" si="203"/>
        <v>0.57895976303521424</v>
      </c>
      <c r="H381" s="111">
        <f t="shared" si="203"/>
        <v>0.5793984020397368</v>
      </c>
      <c r="I381" s="111">
        <f t="shared" si="203"/>
        <v>0.57983047517940245</v>
      </c>
      <c r="J381" s="111">
        <f t="shared" si="203"/>
        <v>0.58025087567043399</v>
      </c>
      <c r="K381" s="111">
        <f t="shared" si="203"/>
        <v>0.5806552614033762</v>
      </c>
      <c r="L381" s="111">
        <f t="shared" si="203"/>
        <v>0.58104247068593273</v>
      </c>
      <c r="M381" s="111">
        <f t="shared" si="203"/>
        <v>0.58125084054542941</v>
      </c>
      <c r="N381" s="111">
        <f t="shared" si="203"/>
        <v>0.58125084054542953</v>
      </c>
      <c r="O381" s="111">
        <f t="shared" si="203"/>
        <v>0.58125084054542953</v>
      </c>
      <c r="P381" s="111">
        <f t="shared" si="203"/>
        <v>0.58125084054542953</v>
      </c>
      <c r="Q381" s="111">
        <f t="shared" si="203"/>
        <v>0.58125084054542953</v>
      </c>
      <c r="R381" s="111">
        <f t="shared" ref="R381:V381" si="204">IF(R360=0,"",R360/R339)</f>
        <v>0.58256725848962454</v>
      </c>
      <c r="S381" s="111">
        <f t="shared" si="204"/>
        <v>0.58471990009483865</v>
      </c>
      <c r="T381" s="111">
        <f t="shared" si="204"/>
        <v>0.58723131530091977</v>
      </c>
      <c r="U381" s="111">
        <f t="shared" si="204"/>
        <v>0.58983242390721857</v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0.57609277958740213</v>
      </c>
      <c r="D382" s="111">
        <f t="shared" si="206"/>
        <v>0.5771284597424754</v>
      </c>
      <c r="E382" s="111">
        <f t="shared" si="206"/>
        <v>0.57814953365107757</v>
      </c>
      <c r="F382" s="111">
        <f t="shared" si="206"/>
        <v>0.57916861579879741</v>
      </c>
      <c r="G382" s="111">
        <f t="shared" si="206"/>
        <v>0.58017424645264293</v>
      </c>
      <c r="H382" s="111">
        <f t="shared" si="206"/>
        <v>0.58116782813804246</v>
      </c>
      <c r="I382" s="111">
        <f t="shared" si="206"/>
        <v>0.58214653717645148</v>
      </c>
      <c r="J382" s="111">
        <f t="shared" si="206"/>
        <v>0.58309880595354435</v>
      </c>
      <c r="K382" s="111">
        <f t="shared" si="206"/>
        <v>0.58401479895449926</v>
      </c>
      <c r="L382" s="111">
        <f t="shared" si="206"/>
        <v>0.5848918847758654</v>
      </c>
      <c r="M382" s="111">
        <f t="shared" si="206"/>
        <v>0.58536387307159532</v>
      </c>
      <c r="N382" s="111">
        <f t="shared" si="206"/>
        <v>0.58536387307159532</v>
      </c>
      <c r="O382" s="111">
        <f t="shared" si="206"/>
        <v>0.58536387307159532</v>
      </c>
      <c r="P382" s="111">
        <f t="shared" si="206"/>
        <v>0.58536387307159532</v>
      </c>
      <c r="Q382" s="111">
        <f t="shared" si="206"/>
        <v>0.58536387307159532</v>
      </c>
      <c r="R382" s="111">
        <f t="shared" ref="R382:V382" si="207">IF(R361=0,"",R361/R340)</f>
        <v>0.58834575280914259</v>
      </c>
      <c r="S382" s="111">
        <f t="shared" si="207"/>
        <v>0.59322180179730355</v>
      </c>
      <c r="T382" s="111">
        <f t="shared" si="207"/>
        <v>0.59891052561682034</v>
      </c>
      <c r="U382" s="111">
        <f t="shared" si="207"/>
        <v>0.60480241814417823</v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0.74252275591685812</v>
      </c>
      <c r="D383" s="45">
        <f t="shared" si="209"/>
        <v>0.74407364854826308</v>
      </c>
      <c r="E383" s="45">
        <f t="shared" si="209"/>
        <v>0.7456818894300975</v>
      </c>
      <c r="F383" s="45">
        <f t="shared" si="209"/>
        <v>0.74729795052789971</v>
      </c>
      <c r="G383" s="45">
        <f t="shared" si="209"/>
        <v>0.74896682599117836</v>
      </c>
      <c r="H383" s="45">
        <f t="shared" si="209"/>
        <v>0.75068300910884134</v>
      </c>
      <c r="I383" s="45">
        <f t="shared" si="209"/>
        <v>0.7524575864406422</v>
      </c>
      <c r="J383" s="45">
        <f t="shared" si="209"/>
        <v>0.75433597570868882</v>
      </c>
      <c r="K383" s="45">
        <f t="shared" si="209"/>
        <v>0.75635679392305355</v>
      </c>
      <c r="L383" s="45">
        <f t="shared" si="209"/>
        <v>0.75853037271714818</v>
      </c>
      <c r="M383" s="45">
        <f t="shared" si="209"/>
        <v>0.76148759680790479</v>
      </c>
      <c r="N383" s="45">
        <f t="shared" si="209"/>
        <v>0.7654073558881016</v>
      </c>
      <c r="O383" s="45">
        <f t="shared" si="209"/>
        <v>0.77072461652017688</v>
      </c>
      <c r="P383" s="45">
        <f t="shared" si="209"/>
        <v>0.77766782706853921</v>
      </c>
      <c r="Q383" s="45">
        <f t="shared" si="209"/>
        <v>0.78661670040121956</v>
      </c>
      <c r="R383" s="45">
        <f t="shared" ref="R383:V383" si="210">IF(R362=0,"",R362/R341)</f>
        <v>0.79879026270052245</v>
      </c>
      <c r="S383" s="45">
        <f t="shared" si="210"/>
        <v>0.8139840070637504</v>
      </c>
      <c r="T383" s="45">
        <f t="shared" si="210"/>
        <v>0.8303197464189489</v>
      </c>
      <c r="U383" s="45">
        <f t="shared" si="210"/>
        <v>0.8459192936942086</v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26.245811943708741</v>
      </c>
      <c r="D385" s="117">
        <f t="shared" si="212"/>
        <v>25.153664070853701</v>
      </c>
      <c r="E385" s="117">
        <f t="shared" si="212"/>
        <v>23.384588859305957</v>
      </c>
      <c r="F385" s="117">
        <f t="shared" si="212"/>
        <v>55.018367282508848</v>
      </c>
      <c r="G385" s="117">
        <f t="shared" si="212"/>
        <v>36.170878673466788</v>
      </c>
      <c r="H385" s="117">
        <f t="shared" si="212"/>
        <v>39.675733291364125</v>
      </c>
      <c r="I385" s="117">
        <f t="shared" si="212"/>
        <v>23.95562604894339</v>
      </c>
      <c r="J385" s="117">
        <f t="shared" si="212"/>
        <v>38.814717862193326</v>
      </c>
      <c r="K385" s="117">
        <f t="shared" si="212"/>
        <v>28.280589648566576</v>
      </c>
      <c r="L385" s="117">
        <f t="shared" si="212"/>
        <v>8.2278069117147368</v>
      </c>
      <c r="M385" s="117">
        <f t="shared" si="212"/>
        <v>9.8694093236445362</v>
      </c>
      <c r="N385" s="117">
        <f t="shared" si="212"/>
        <v>6.04360499380312</v>
      </c>
      <c r="O385" s="117">
        <f t="shared" si="212"/>
        <v>5.0904839007447151</v>
      </c>
      <c r="P385" s="117">
        <f t="shared" si="212"/>
        <v>3.0679526460731155</v>
      </c>
      <c r="Q385" s="117">
        <f t="shared" si="212"/>
        <v>21.085605344411153</v>
      </c>
      <c r="R385" s="117">
        <f t="shared" ref="R385:V385" si="213">R386+R389+R391+R401</f>
        <v>23.743271002516884</v>
      </c>
      <c r="S385" s="117">
        <f t="shared" si="213"/>
        <v>51.898894064012289</v>
      </c>
      <c r="T385" s="117">
        <f t="shared" si="213"/>
        <v>21.605571285788798</v>
      </c>
      <c r="U385" s="117">
        <f t="shared" si="213"/>
        <v>6.84914964920429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22.953651660134028</v>
      </c>
      <c r="D386" s="122">
        <f t="shared" si="215"/>
        <v>21.431248778326445</v>
      </c>
      <c r="E386" s="122">
        <f t="shared" si="215"/>
        <v>19.193026208492995</v>
      </c>
      <c r="F386" s="122">
        <f t="shared" si="215"/>
        <v>47.712427201268873</v>
      </c>
      <c r="G386" s="122">
        <f t="shared" si="215"/>
        <v>32.144148741287147</v>
      </c>
      <c r="H386" s="122">
        <f t="shared" si="215"/>
        <v>35.311367993225161</v>
      </c>
      <c r="I386" s="122">
        <f t="shared" si="215"/>
        <v>21.111039373753112</v>
      </c>
      <c r="J386" s="122">
        <f t="shared" si="215"/>
        <v>33.717686674444892</v>
      </c>
      <c r="K386" s="122">
        <f t="shared" si="215"/>
        <v>24.504617009162281</v>
      </c>
      <c r="L386" s="122">
        <f t="shared" si="215"/>
        <v>6.7616487453142105</v>
      </c>
      <c r="M386" s="122">
        <f t="shared" si="215"/>
        <v>8.0987779917744387</v>
      </c>
      <c r="N386" s="122">
        <f t="shared" si="215"/>
        <v>5.1561926207396169</v>
      </c>
      <c r="O386" s="122">
        <f t="shared" si="215"/>
        <v>4.1872111408639077</v>
      </c>
      <c r="P386" s="122">
        <f t="shared" si="215"/>
        <v>2.6241563927593399</v>
      </c>
      <c r="Q386" s="122">
        <f t="shared" si="215"/>
        <v>18.116832073370247</v>
      </c>
      <c r="R386" s="122">
        <f t="shared" ref="R386:V386" si="216">SUM(R387:R388)</f>
        <v>19.76295245022693</v>
      </c>
      <c r="S386" s="122">
        <f t="shared" si="216"/>
        <v>46.004286375375308</v>
      </c>
      <c r="T386" s="122">
        <f t="shared" si="216"/>
        <v>19.331544961651954</v>
      </c>
      <c r="U386" s="122">
        <f t="shared" si="216"/>
        <v>5.7283365787232059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22.953651660134028</v>
      </c>
      <c r="D387" s="98">
        <v>21.431248778326445</v>
      </c>
      <c r="E387" s="98">
        <v>19.193026208492995</v>
      </c>
      <c r="F387" s="98">
        <v>47.712427201268873</v>
      </c>
      <c r="G387" s="98">
        <v>32.144148741287147</v>
      </c>
      <c r="H387" s="98">
        <v>35.311367993225161</v>
      </c>
      <c r="I387" s="98">
        <v>21.111039373753112</v>
      </c>
      <c r="J387" s="98">
        <v>33.717686674444892</v>
      </c>
      <c r="K387" s="98">
        <v>24.504617009162281</v>
      </c>
      <c r="L387" s="98">
        <v>6.7616487453142105</v>
      </c>
      <c r="M387" s="98">
        <v>8.0987779917744387</v>
      </c>
      <c r="N387" s="98">
        <v>5.1561926207396169</v>
      </c>
      <c r="O387" s="98">
        <v>4.1872111408639077</v>
      </c>
      <c r="P387" s="98">
        <v>2.6241563927593399</v>
      </c>
      <c r="Q387" s="98">
        <v>18.116832073370247</v>
      </c>
      <c r="R387" s="98">
        <v>19.76295245022693</v>
      </c>
      <c r="S387" s="98">
        <v>46.004286375375308</v>
      </c>
      <c r="T387" s="98">
        <v>19.331544961651954</v>
      </c>
      <c r="U387" s="98">
        <v>5.7283365787232059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2.53966042169891</v>
      </c>
      <c r="D391" s="122">
        <v>2.629901878216597</v>
      </c>
      <c r="E391" s="122">
        <v>2.898223426625941</v>
      </c>
      <c r="F391" s="122">
        <v>4.9736218867825359</v>
      </c>
      <c r="G391" s="122">
        <v>2.4145778397708098</v>
      </c>
      <c r="H391" s="122">
        <v>2.6974933531796417</v>
      </c>
      <c r="I391" s="122">
        <v>1.3869232098254636</v>
      </c>
      <c r="J391" s="122">
        <v>2.6164625595576019</v>
      </c>
      <c r="K391" s="122">
        <v>1.8050472193701281</v>
      </c>
      <c r="L391" s="122">
        <v>0.65528836888938369</v>
      </c>
      <c r="M391" s="122">
        <v>0.78611657536524016</v>
      </c>
      <c r="N391" s="122">
        <v>0.47093468074501071</v>
      </c>
      <c r="O391" s="122">
        <v>0.50979902755831263</v>
      </c>
      <c r="P391" s="122">
        <v>0.31616874895301073</v>
      </c>
      <c r="Q391" s="122">
        <v>1.8779507245032134</v>
      </c>
      <c r="R391" s="122">
        <v>2.6361949681725663</v>
      </c>
      <c r="S391" s="122">
        <v>3.6112831221601032</v>
      </c>
      <c r="T391" s="122">
        <v>1.2904669355282063</v>
      </c>
      <c r="U391" s="122">
        <v>0.50687845782515706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0.14421648147214206</v>
      </c>
      <c r="D392" s="98">
        <v>0.20502256437430885</v>
      </c>
      <c r="E392" s="98">
        <v>0.27836262669749295</v>
      </c>
      <c r="F392" s="98">
        <v>0.36247489843484931</v>
      </c>
      <c r="G392" s="98">
        <v>0.20596177472540275</v>
      </c>
      <c r="H392" s="98">
        <v>8.2347850478154003E-2</v>
      </c>
      <c r="I392" s="98">
        <v>5.8464817080710357E-2</v>
      </c>
      <c r="J392" s="98">
        <v>0.87687074530492592</v>
      </c>
      <c r="K392" s="98">
        <v>0.351770403349419</v>
      </c>
      <c r="L392" s="98">
        <v>0.19509464065540791</v>
      </c>
      <c r="M392" s="98">
        <v>0.22613376040593014</v>
      </c>
      <c r="N392" s="98">
        <v>0.15522304656794458</v>
      </c>
      <c r="O392" s="98">
        <v>0.18099097249879112</v>
      </c>
      <c r="P392" s="98">
        <v>4.5601666930795232E-2</v>
      </c>
      <c r="Q392" s="98">
        <v>0.2091904867726696</v>
      </c>
      <c r="R392" s="98">
        <v>0.20872478610875564</v>
      </c>
      <c r="S392" s="98">
        <v>0.36221245684171743</v>
      </c>
      <c r="T392" s="98">
        <v>0.23647657125804714</v>
      </c>
      <c r="U392" s="98">
        <v>0.12256041153142605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2.3954439402267678</v>
      </c>
      <c r="D393" s="98">
        <v>2.4246441683024313</v>
      </c>
      <c r="E393" s="98">
        <v>2.6193469219003696</v>
      </c>
      <c r="F393" s="98">
        <v>4.6102027947854607</v>
      </c>
      <c r="G393" s="98">
        <v>2.2082335374686934</v>
      </c>
      <c r="H393" s="98">
        <v>2.6147396339648385</v>
      </c>
      <c r="I393" s="98">
        <v>1.3275494618093537</v>
      </c>
      <c r="J393" s="98">
        <v>1.7378973694808935</v>
      </c>
      <c r="K393" s="98">
        <v>1.4521909515823785</v>
      </c>
      <c r="L393" s="98">
        <v>0.46001238445269915</v>
      </c>
      <c r="M393" s="98">
        <v>0.55998281495931002</v>
      </c>
      <c r="N393" s="98">
        <v>0.31557759653673662</v>
      </c>
      <c r="O393" s="98">
        <v>0.32863448664613509</v>
      </c>
      <c r="P393" s="98">
        <v>0.2703554054190217</v>
      </c>
      <c r="Q393" s="98">
        <v>1.6678453806928211</v>
      </c>
      <c r="R393" s="98">
        <v>2.4262315496237594</v>
      </c>
      <c r="S393" s="98">
        <v>3.2470803620242195</v>
      </c>
      <c r="T393" s="98">
        <v>1.0535852986484913</v>
      </c>
      <c r="U393" s="98">
        <v>0.38422629372111039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2.3514553985689126E-4</v>
      </c>
      <c r="E394" s="98">
        <v>5.1387802807840554E-4</v>
      </c>
      <c r="F394" s="98">
        <v>9.4419356222655521E-4</v>
      </c>
      <c r="G394" s="98">
        <v>3.8252757671351643E-4</v>
      </c>
      <c r="H394" s="98">
        <v>4.0586873664902898E-4</v>
      </c>
      <c r="I394" s="98">
        <v>9.0893093539952331E-4</v>
      </c>
      <c r="J394" s="98">
        <v>1.694444771782808E-3</v>
      </c>
      <c r="K394" s="98">
        <v>1.0858644383306042E-3</v>
      </c>
      <c r="L394" s="98">
        <v>1.8134378127666973E-4</v>
      </c>
      <c r="M394" s="98">
        <v>0</v>
      </c>
      <c r="N394" s="98">
        <v>1.3403764032952456E-4</v>
      </c>
      <c r="O394" s="98">
        <v>1.7356841338639372E-4</v>
      </c>
      <c r="P394" s="98">
        <v>2.1167660319377504E-4</v>
      </c>
      <c r="Q394" s="98">
        <v>9.1485703772267463E-4</v>
      </c>
      <c r="R394" s="98">
        <v>1.2386324400511493E-3</v>
      </c>
      <c r="S394" s="98">
        <v>1.9903032941665112E-3</v>
      </c>
      <c r="T394" s="98">
        <v>4.0506562166780781E-4</v>
      </c>
      <c r="U394" s="98">
        <v>9.1752572620649219E-5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2.3514553985689126E-4</v>
      </c>
      <c r="E395" s="101">
        <v>5.1387802807840554E-4</v>
      </c>
      <c r="F395" s="101">
        <v>9.4419356222655521E-4</v>
      </c>
      <c r="G395" s="101">
        <v>3.8252757671351643E-4</v>
      </c>
      <c r="H395" s="101">
        <v>4.0586873664902898E-4</v>
      </c>
      <c r="I395" s="101">
        <v>9.0893093539952331E-4</v>
      </c>
      <c r="J395" s="101">
        <v>1.694444771782808E-3</v>
      </c>
      <c r="K395" s="101">
        <v>1.0858644383306042E-3</v>
      </c>
      <c r="L395" s="101">
        <v>1.8134378127666973E-4</v>
      </c>
      <c r="M395" s="101">
        <v>0</v>
      </c>
      <c r="N395" s="101">
        <v>1.3403764032952456E-4</v>
      </c>
      <c r="O395" s="101">
        <v>1.7356841338639372E-4</v>
      </c>
      <c r="P395" s="101">
        <v>2.1167660319377504E-4</v>
      </c>
      <c r="Q395" s="101">
        <v>9.1485703772267463E-4</v>
      </c>
      <c r="R395" s="101">
        <v>1.2386324400511493E-3</v>
      </c>
      <c r="S395" s="101">
        <v>1.9903032941665112E-3</v>
      </c>
      <c r="T395" s="101">
        <v>4.0506562166780781E-4</v>
      </c>
      <c r="U395" s="101">
        <v>9.1752572620649219E-5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0.75249986187580054</v>
      </c>
      <c r="D401" s="122">
        <v>1.0925134143106607</v>
      </c>
      <c r="E401" s="122">
        <v>1.293339224187023</v>
      </c>
      <c r="F401" s="122">
        <v>2.3323181944574385</v>
      </c>
      <c r="G401" s="122">
        <v>1.6121520924088357</v>
      </c>
      <c r="H401" s="122">
        <v>1.666871944959325</v>
      </c>
      <c r="I401" s="122">
        <v>1.4576634653648151</v>
      </c>
      <c r="J401" s="122">
        <v>2.4805686281908299</v>
      </c>
      <c r="K401" s="122">
        <v>1.9709254200341664</v>
      </c>
      <c r="L401" s="122">
        <v>0.81086979751114219</v>
      </c>
      <c r="M401" s="122">
        <v>0.9845147565048582</v>
      </c>
      <c r="N401" s="122">
        <v>0.41647769231849252</v>
      </c>
      <c r="O401" s="122">
        <v>0.39347373232249455</v>
      </c>
      <c r="P401" s="122">
        <v>0.12762750436076475</v>
      </c>
      <c r="Q401" s="122">
        <v>1.0908225465376917</v>
      </c>
      <c r="R401" s="122">
        <v>1.3441235841173871</v>
      </c>
      <c r="S401" s="122">
        <v>2.2833245664768773</v>
      </c>
      <c r="T401" s="122">
        <v>0.9835593886086399</v>
      </c>
      <c r="U401" s="122">
        <v>0.61393461265592764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0.27308551281720728</v>
      </c>
      <c r="D402" s="98">
        <v>0.59933714254825043</v>
      </c>
      <c r="E402" s="98">
        <v>0.85557955292578725</v>
      </c>
      <c r="F402" s="98">
        <v>1.3711628674992591</v>
      </c>
      <c r="G402" s="98">
        <v>1.0654731595433826</v>
      </c>
      <c r="H402" s="98">
        <v>1.1186464650372645</v>
      </c>
      <c r="I402" s="98">
        <v>1.1179053581891742</v>
      </c>
      <c r="J402" s="98">
        <v>1.9925026101564347</v>
      </c>
      <c r="K402" s="98">
        <v>1.6335998756723349</v>
      </c>
      <c r="L402" s="98">
        <v>0.75700420289424319</v>
      </c>
      <c r="M402" s="98">
        <v>0.91260669556012497</v>
      </c>
      <c r="N402" s="98">
        <v>0.34796732996273411</v>
      </c>
      <c r="O402" s="98">
        <v>0.33387368796093758</v>
      </c>
      <c r="P402" s="98">
        <v>6.3732494531913139E-2</v>
      </c>
      <c r="Q402" s="98">
        <v>0.6805891966205091</v>
      </c>
      <c r="R402" s="98">
        <v>0.69851027219144179</v>
      </c>
      <c r="S402" s="98">
        <v>1.3306362463798467</v>
      </c>
      <c r="T402" s="98">
        <v>0.67842598490228412</v>
      </c>
      <c r="U402" s="98">
        <v>0.52032240154360354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0.47941434905859326</v>
      </c>
      <c r="D403" s="98">
        <v>0.4931762717624103</v>
      </c>
      <c r="E403" s="98">
        <v>0.43775967126123572</v>
      </c>
      <c r="F403" s="98">
        <v>0.96115532695817929</v>
      </c>
      <c r="G403" s="98">
        <v>0.54667893286545299</v>
      </c>
      <c r="H403" s="98">
        <v>0.5482254799220605</v>
      </c>
      <c r="I403" s="98">
        <v>0.33975810717564081</v>
      </c>
      <c r="J403" s="98">
        <v>0.48806601803439525</v>
      </c>
      <c r="K403" s="98">
        <v>0.33732554436183143</v>
      </c>
      <c r="L403" s="98">
        <v>5.3865594616899035E-2</v>
      </c>
      <c r="M403" s="98">
        <v>7.1908060944733176E-2</v>
      </c>
      <c r="N403" s="98">
        <v>6.8510362355758428E-2</v>
      </c>
      <c r="O403" s="98">
        <v>5.9600044361556984E-2</v>
      </c>
      <c r="P403" s="98">
        <v>6.3895009828851629E-2</v>
      </c>
      <c r="Q403" s="98">
        <v>0.41023334991718269</v>
      </c>
      <c r="R403" s="98">
        <v>0.64561331192594518</v>
      </c>
      <c r="S403" s="98">
        <v>0.95268832009703042</v>
      </c>
      <c r="T403" s="98">
        <v>0.30513340370635578</v>
      </c>
      <c r="U403" s="98">
        <v>9.3612211112324081E-2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6356.1533879451572</v>
      </c>
      <c r="D406" s="117">
        <f t="shared" si="219"/>
        <v>6739.8098065154918</v>
      </c>
      <c r="E406" s="117">
        <f t="shared" si="219"/>
        <v>6290.2358013520115</v>
      </c>
      <c r="F406" s="117">
        <f t="shared" si="219"/>
        <v>7309.9263995788015</v>
      </c>
      <c r="G406" s="117">
        <f t="shared" si="219"/>
        <v>7552.5924164247399</v>
      </c>
      <c r="H406" s="117">
        <f t="shared" si="219"/>
        <v>7551.6411671569122</v>
      </c>
      <c r="I406" s="117">
        <f t="shared" si="219"/>
        <v>6930.1897031164181</v>
      </c>
      <c r="J406" s="117">
        <f t="shared" si="219"/>
        <v>7072.6178681049769</v>
      </c>
      <c r="K406" s="117">
        <f t="shared" si="219"/>
        <v>7399.8564528114102</v>
      </c>
      <c r="L406" s="117">
        <f t="shared" si="219"/>
        <v>7387.1844582023696</v>
      </c>
      <c r="M406" s="117">
        <f t="shared" si="219"/>
        <v>7136.1287715990366</v>
      </c>
      <c r="N406" s="117">
        <f t="shared" si="219"/>
        <v>7058.5342698565973</v>
      </c>
      <c r="O406" s="117">
        <f t="shared" si="219"/>
        <v>5818.1937810045511</v>
      </c>
      <c r="P406" s="117">
        <f t="shared" si="219"/>
        <v>5624.7594549121095</v>
      </c>
      <c r="Q406" s="117">
        <f t="shared" si="219"/>
        <v>5067.9214570086551</v>
      </c>
      <c r="R406" s="117">
        <f t="shared" ref="R406:V406" si="220">R407+R410+R412+R422</f>
        <v>4605.7207287024848</v>
      </c>
      <c r="S406" s="117">
        <f t="shared" si="220"/>
        <v>6353.9875245041703</v>
      </c>
      <c r="T406" s="117">
        <f t="shared" si="220"/>
        <v>6708.2481847174058</v>
      </c>
      <c r="U406" s="117">
        <f t="shared" si="220"/>
        <v>4873.6169411072724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4445.6229835709428</v>
      </c>
      <c r="D407" s="122">
        <f t="shared" si="222"/>
        <v>4855.0522870654149</v>
      </c>
      <c r="E407" s="122">
        <f t="shared" si="222"/>
        <v>4391.4391727773564</v>
      </c>
      <c r="F407" s="122">
        <f t="shared" si="222"/>
        <v>5418.5862785391473</v>
      </c>
      <c r="G407" s="122">
        <f t="shared" si="222"/>
        <v>5579.1406610720323</v>
      </c>
      <c r="H407" s="122">
        <f t="shared" si="222"/>
        <v>5599.3581685306026</v>
      </c>
      <c r="I407" s="122">
        <f t="shared" si="222"/>
        <v>5024.4074880071603</v>
      </c>
      <c r="J407" s="122">
        <f t="shared" si="222"/>
        <v>5197.8960044890264</v>
      </c>
      <c r="K407" s="122">
        <f t="shared" si="222"/>
        <v>5523.7934320357908</v>
      </c>
      <c r="L407" s="122">
        <f t="shared" si="222"/>
        <v>5353.8285889455856</v>
      </c>
      <c r="M407" s="122">
        <f t="shared" si="222"/>
        <v>5107.4999687959407</v>
      </c>
      <c r="N407" s="122">
        <f t="shared" si="222"/>
        <v>5149.4213545112507</v>
      </c>
      <c r="O407" s="122">
        <f t="shared" si="222"/>
        <v>4069.8023374255959</v>
      </c>
      <c r="P407" s="122">
        <f t="shared" si="222"/>
        <v>3891.8998071735186</v>
      </c>
      <c r="Q407" s="122">
        <f t="shared" si="222"/>
        <v>3414.704133584155</v>
      </c>
      <c r="R407" s="122">
        <f t="shared" ref="R407:V407" si="223">SUM(R408:R409)</f>
        <v>2913.3995776004354</v>
      </c>
      <c r="S407" s="122">
        <f t="shared" si="223"/>
        <v>4591.1624923176696</v>
      </c>
      <c r="T407" s="122">
        <f t="shared" si="223"/>
        <v>4891.401893229975</v>
      </c>
      <c r="U407" s="122">
        <f t="shared" si="223"/>
        <v>3092.5296653849964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4422.1245091141782</v>
      </c>
      <c r="D408" s="98">
        <v>4830.0291049062434</v>
      </c>
      <c r="E408" s="98">
        <v>4370.0885527182472</v>
      </c>
      <c r="F408" s="98">
        <v>5392.0744181445853</v>
      </c>
      <c r="G408" s="98">
        <v>5552.5331500135817</v>
      </c>
      <c r="H408" s="98">
        <v>5573.5033636239805</v>
      </c>
      <c r="I408" s="98">
        <v>5001.1851288962425</v>
      </c>
      <c r="J408" s="98">
        <v>5174.2359339480536</v>
      </c>
      <c r="K408" s="98">
        <v>5499.3426430604713</v>
      </c>
      <c r="L408" s="98">
        <v>5330.1300737566926</v>
      </c>
      <c r="M408" s="98">
        <v>5084.3918751514675</v>
      </c>
      <c r="N408" s="98">
        <v>5126.1790845624446</v>
      </c>
      <c r="O408" s="98">
        <v>4051.0104376984459</v>
      </c>
      <c r="P408" s="98">
        <v>3873.5424904183424</v>
      </c>
      <c r="Q408" s="98">
        <v>3398.9977080689923</v>
      </c>
      <c r="R408" s="98">
        <v>2899.6562989324134</v>
      </c>
      <c r="S408" s="98">
        <v>4569.2464463720216</v>
      </c>
      <c r="T408" s="98">
        <v>4867.2110874147656</v>
      </c>
      <c r="U408" s="98">
        <v>3077.0198854643472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23.498474456764477</v>
      </c>
      <c r="D409" s="98">
        <v>25.02318215917127</v>
      </c>
      <c r="E409" s="98">
        <v>21.350620059109453</v>
      </c>
      <c r="F409" s="98">
        <v>26.511860394561751</v>
      </c>
      <c r="G409" s="98">
        <v>26.607511058450271</v>
      </c>
      <c r="H409" s="98">
        <v>25.854804906621816</v>
      </c>
      <c r="I409" s="98">
        <v>23.222359110917765</v>
      </c>
      <c r="J409" s="98">
        <v>23.660070540973098</v>
      </c>
      <c r="K409" s="98">
        <v>24.450788975319188</v>
      </c>
      <c r="L409" s="98">
        <v>23.698515188892831</v>
      </c>
      <c r="M409" s="98">
        <v>23.108093644473659</v>
      </c>
      <c r="N409" s="98">
        <v>23.24226994880566</v>
      </c>
      <c r="O409" s="98">
        <v>18.791899727150085</v>
      </c>
      <c r="P409" s="98">
        <v>18.357316755176072</v>
      </c>
      <c r="Q409" s="98">
        <v>15.706425515162818</v>
      </c>
      <c r="R409" s="98">
        <v>13.743278668021878</v>
      </c>
      <c r="S409" s="98">
        <v>21.916045945647557</v>
      </c>
      <c r="T409" s="98">
        <v>24.190805815209355</v>
      </c>
      <c r="U409" s="98">
        <v>15.509779920649359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70.215575782454479</v>
      </c>
      <c r="D410" s="122">
        <f t="shared" si="225"/>
        <v>45.264046006749162</v>
      </c>
      <c r="E410" s="122">
        <f t="shared" si="225"/>
        <v>88.290211850141375</v>
      </c>
      <c r="F410" s="122">
        <f t="shared" si="225"/>
        <v>101.16051580502814</v>
      </c>
      <c r="G410" s="122">
        <f t="shared" si="225"/>
        <v>161.1893470750417</v>
      </c>
      <c r="H410" s="122">
        <f t="shared" si="225"/>
        <v>50.869085080655793</v>
      </c>
      <c r="I410" s="122">
        <f t="shared" si="225"/>
        <v>56.131016665062198</v>
      </c>
      <c r="J410" s="122">
        <f t="shared" si="225"/>
        <v>43.292177040662892</v>
      </c>
      <c r="K410" s="122">
        <f t="shared" si="225"/>
        <v>65.208585238105954</v>
      </c>
      <c r="L410" s="122">
        <f t="shared" si="225"/>
        <v>78.075355704012154</v>
      </c>
      <c r="M410" s="122">
        <f t="shared" si="225"/>
        <v>52.599082450273535</v>
      </c>
      <c r="N410" s="122">
        <f t="shared" si="225"/>
        <v>79.095612190701246</v>
      </c>
      <c r="O410" s="122">
        <f t="shared" si="225"/>
        <v>15.628115754069203</v>
      </c>
      <c r="P410" s="122">
        <f t="shared" si="225"/>
        <v>4.0235879491177009</v>
      </c>
      <c r="Q410" s="122">
        <f t="shared" si="225"/>
        <v>4.524201490434411</v>
      </c>
      <c r="R410" s="122">
        <f t="shared" si="225"/>
        <v>21.317767978488455</v>
      </c>
      <c r="S410" s="122">
        <f t="shared" si="225"/>
        <v>26.316487973674871</v>
      </c>
      <c r="T410" s="122">
        <f t="shared" si="225"/>
        <v>34.007932940900673</v>
      </c>
      <c r="U410" s="122">
        <f t="shared" si="225"/>
        <v>18.674649485849116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70.215575782454479</v>
      </c>
      <c r="D411" s="98">
        <f>RES_hhdet_in_fech!D8</f>
        <v>45.264046006749162</v>
      </c>
      <c r="E411" s="98">
        <f>RES_hhdet_in_fech!E8</f>
        <v>88.290211850141375</v>
      </c>
      <c r="F411" s="98">
        <f>RES_hhdet_in_fech!F8</f>
        <v>101.16051580502814</v>
      </c>
      <c r="G411" s="98">
        <f>RES_hhdet_in_fech!G8</f>
        <v>161.1893470750417</v>
      </c>
      <c r="H411" s="98">
        <f>RES_hhdet_in_fech!H8</f>
        <v>50.869085080655793</v>
      </c>
      <c r="I411" s="98">
        <f>RES_hhdet_in_fech!I8</f>
        <v>56.131016665062198</v>
      </c>
      <c r="J411" s="98">
        <f>RES_hhdet_in_fech!J8</f>
        <v>43.292177040662892</v>
      </c>
      <c r="K411" s="98">
        <f>RES_hhdet_in_fech!K8</f>
        <v>65.208585238105954</v>
      </c>
      <c r="L411" s="98">
        <f>RES_hhdet_in_fech!L8</f>
        <v>78.075355704012154</v>
      </c>
      <c r="M411" s="98">
        <f>RES_hhdet_in_fech!M8</f>
        <v>52.599082450273535</v>
      </c>
      <c r="N411" s="98">
        <f>RES_hhdet_in_fech!N8</f>
        <v>79.095612190701246</v>
      </c>
      <c r="O411" s="98">
        <f>RES_hhdet_in_fech!O8</f>
        <v>15.628115754069203</v>
      </c>
      <c r="P411" s="98">
        <f>RES_hhdet_in_fech!P8</f>
        <v>4.0235879491177009</v>
      </c>
      <c r="Q411" s="98">
        <f>RES_hhdet_in_fech!Q8</f>
        <v>4.524201490434411</v>
      </c>
      <c r="R411" s="98">
        <f>RES_hhdet_in_fech!R8</f>
        <v>21.317767978488455</v>
      </c>
      <c r="S411" s="98">
        <f>RES_hhdet_in_fech!S8</f>
        <v>26.316487973674871</v>
      </c>
      <c r="T411" s="98">
        <f>RES_hhdet_in_fech!T8</f>
        <v>34.007932940900673</v>
      </c>
      <c r="U411" s="98">
        <f>RES_hhdet_in_fech!U8</f>
        <v>18.674649485849116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1219.3070629970341</v>
      </c>
      <c r="D412" s="122">
        <v>1198.4124909778188</v>
      </c>
      <c r="E412" s="122">
        <v>1150.6715053439464</v>
      </c>
      <c r="F412" s="122">
        <v>1134.5939759296341</v>
      </c>
      <c r="G412" s="122">
        <v>1137.6715403526393</v>
      </c>
      <c r="H412" s="122">
        <v>1154.0716636162065</v>
      </c>
      <c r="I412" s="122">
        <v>1087.9176895087908</v>
      </c>
      <c r="J412" s="122">
        <v>1066.0219186896859</v>
      </c>
      <c r="K412" s="122">
        <v>1049.775476985606</v>
      </c>
      <c r="L412" s="122">
        <v>1145.6829396025907</v>
      </c>
      <c r="M412" s="122">
        <v>1186.7003030140393</v>
      </c>
      <c r="N412" s="122">
        <v>1123.2132935188079</v>
      </c>
      <c r="O412" s="122">
        <v>1100.8084920481249</v>
      </c>
      <c r="P412" s="122">
        <v>1088.5459304870692</v>
      </c>
      <c r="Q412" s="122">
        <v>1013.5789674142693</v>
      </c>
      <c r="R412" s="122">
        <v>1036.4683044579547</v>
      </c>
      <c r="S412" s="122">
        <v>1079.6403891896857</v>
      </c>
      <c r="T412" s="122">
        <v>1092.8430768841968</v>
      </c>
      <c r="U412" s="122">
        <v>1073.6800782748455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1214.027335663126</v>
      </c>
      <c r="D413" s="98">
        <v>1150.0408829667238</v>
      </c>
      <c r="E413" s="98">
        <v>1107.8361652824726</v>
      </c>
      <c r="F413" s="98">
        <v>1122.7002993147414</v>
      </c>
      <c r="G413" s="98">
        <v>1166.2316023072062</v>
      </c>
      <c r="H413" s="98">
        <v>1147.4458351101168</v>
      </c>
      <c r="I413" s="98">
        <v>1111.0882675422422</v>
      </c>
      <c r="J413" s="98">
        <v>1164.4200335014207</v>
      </c>
      <c r="K413" s="98">
        <v>1122.3817032727175</v>
      </c>
      <c r="L413" s="98">
        <v>1213.4638889120019</v>
      </c>
      <c r="M413" s="98">
        <v>1115.1619790946686</v>
      </c>
      <c r="N413" s="98">
        <v>1135.4078166995614</v>
      </c>
      <c r="O413" s="98">
        <v>1152.7662691312485</v>
      </c>
      <c r="P413" s="98">
        <v>1200.3113725451408</v>
      </c>
      <c r="Q413" s="98">
        <v>1188.6571978815448</v>
      </c>
      <c r="R413" s="98">
        <v>1157.9055815715199</v>
      </c>
      <c r="S413" s="98">
        <v>1243.3686764571642</v>
      </c>
      <c r="T413" s="98">
        <v>1138.239783129816</v>
      </c>
      <c r="U413" s="98">
        <v>1259.8284184704753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1255.3790176353398</v>
      </c>
      <c r="D414" s="98">
        <v>1256.7677510740129</v>
      </c>
      <c r="E414" s="98">
        <v>1197.2636025185884</v>
      </c>
      <c r="F414" s="98">
        <v>1203.3059763144727</v>
      </c>
      <c r="G414" s="98">
        <v>1260.6729613886739</v>
      </c>
      <c r="H414" s="98">
        <v>1224.0071915148103</v>
      </c>
      <c r="I414" s="98">
        <v>1242.9001092413287</v>
      </c>
      <c r="J414" s="98">
        <v>1249.8845115326083</v>
      </c>
      <c r="K414" s="98">
        <v>1219.5366312913002</v>
      </c>
      <c r="L414" s="98">
        <v>1260.933325539602</v>
      </c>
      <c r="M414" s="98">
        <v>1262.8827350317415</v>
      </c>
      <c r="N414" s="98">
        <v>1226.1522357292579</v>
      </c>
      <c r="O414" s="98">
        <v>1230.194990697524</v>
      </c>
      <c r="P414" s="98">
        <v>1183.055765683333</v>
      </c>
      <c r="Q414" s="98">
        <v>1113.6298175483712</v>
      </c>
      <c r="R414" s="98">
        <v>1131.6715886528477</v>
      </c>
      <c r="S414" s="98">
        <v>1161.9446868558985</v>
      </c>
      <c r="T414" s="98">
        <v>1149.1763626486588</v>
      </c>
      <c r="U414" s="98">
        <v>1081.4799513787004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750.69244233765369</v>
      </c>
      <c r="E415" s="98">
        <v>700.50123649197099</v>
      </c>
      <c r="F415" s="98">
        <v>716.90157562960098</v>
      </c>
      <c r="G415" s="98">
        <v>754.05915956863794</v>
      </c>
      <c r="H415" s="98">
        <v>748.81656833499198</v>
      </c>
      <c r="I415" s="98">
        <v>756.40544087558658</v>
      </c>
      <c r="J415" s="98">
        <v>763.14491325687175</v>
      </c>
      <c r="K415" s="98">
        <v>747.66689854339074</v>
      </c>
      <c r="L415" s="98">
        <v>777.51816342652819</v>
      </c>
      <c r="M415" s="98">
        <v>0</v>
      </c>
      <c r="N415" s="98">
        <v>789.13115376680264</v>
      </c>
      <c r="O415" s="98">
        <v>811.87306242972056</v>
      </c>
      <c r="P415" s="98">
        <v>833.96011635652894</v>
      </c>
      <c r="Q415" s="98">
        <v>794.20893132326171</v>
      </c>
      <c r="R415" s="98">
        <v>833.02330614930099</v>
      </c>
      <c r="S415" s="98">
        <v>884.20928572144351</v>
      </c>
      <c r="T415" s="98">
        <v>895.05584819619276</v>
      </c>
      <c r="U415" s="98">
        <v>860.00818154237697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115.01709018454501</v>
      </c>
      <c r="E416" s="101">
        <v>70.69329273397679</v>
      </c>
      <c r="F416" s="101">
        <v>94.466211463541427</v>
      </c>
      <c r="G416" s="101">
        <v>99.056269411950211</v>
      </c>
      <c r="H416" s="101">
        <v>127.62204633896465</v>
      </c>
      <c r="I416" s="101">
        <v>111.14668752806674</v>
      </c>
      <c r="J416" s="101">
        <v>106.56081124586873</v>
      </c>
      <c r="K416" s="101">
        <v>99.586968650089148</v>
      </c>
      <c r="L416" s="101">
        <v>99.788574835286639</v>
      </c>
      <c r="M416" s="101">
        <v>0</v>
      </c>
      <c r="N416" s="101">
        <v>98.343047726657062</v>
      </c>
      <c r="O416" s="101">
        <v>69.461818416492051</v>
      </c>
      <c r="P416" s="101">
        <v>116.47990578984802</v>
      </c>
      <c r="Q416" s="101">
        <v>37.994042837509369</v>
      </c>
      <c r="R416" s="101">
        <v>51.440445935005052</v>
      </c>
      <c r="S416" s="101">
        <v>81.126669331068285</v>
      </c>
      <c r="T416" s="101">
        <v>89.15865946201086</v>
      </c>
      <c r="U416" s="101">
        <v>100.97791492851867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635.67535215310875</v>
      </c>
      <c r="E417" s="104">
        <v>629.80794375799405</v>
      </c>
      <c r="F417" s="104">
        <v>622.43536416605946</v>
      </c>
      <c r="G417" s="104">
        <v>655.00289015668773</v>
      </c>
      <c r="H417" s="104">
        <v>621.19452199602733</v>
      </c>
      <c r="I417" s="104">
        <v>645.25875334751993</v>
      </c>
      <c r="J417" s="104">
        <v>656.5841020110031</v>
      </c>
      <c r="K417" s="104">
        <v>648.07992989330171</v>
      </c>
      <c r="L417" s="104">
        <v>677.72958859124151</v>
      </c>
      <c r="M417" s="104">
        <v>0</v>
      </c>
      <c r="N417" s="104">
        <v>690.78810604014552</v>
      </c>
      <c r="O417" s="104">
        <v>742.41124401322861</v>
      </c>
      <c r="P417" s="104">
        <v>717.48021056668085</v>
      </c>
      <c r="Q417" s="104">
        <v>756.21488848575234</v>
      </c>
      <c r="R417" s="104">
        <v>781.58286021429615</v>
      </c>
      <c r="S417" s="104">
        <v>803.08261639037528</v>
      </c>
      <c r="T417" s="104">
        <v>805.89718873418178</v>
      </c>
      <c r="U417" s="104">
        <v>759.03026661385843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1211.6992163900002</v>
      </c>
      <c r="D418" s="101">
        <v>1119.0912863649137</v>
      </c>
      <c r="E418" s="101">
        <v>1040.8492128158637</v>
      </c>
      <c r="F418" s="101">
        <v>1048.4164217530222</v>
      </c>
      <c r="G418" s="101">
        <v>1077.9091216654595</v>
      </c>
      <c r="H418" s="101">
        <v>1151.8996947361204</v>
      </c>
      <c r="I418" s="101">
        <v>1135.7981480207329</v>
      </c>
      <c r="J418" s="101">
        <v>1126.3666437659299</v>
      </c>
      <c r="K418" s="101">
        <v>1088.9863651997107</v>
      </c>
      <c r="L418" s="101">
        <v>1147.0937620249724</v>
      </c>
      <c r="M418" s="101">
        <v>1193.2402416971686</v>
      </c>
      <c r="N418" s="101">
        <v>1157.9774778709116</v>
      </c>
      <c r="O418" s="101">
        <v>1123.3292609425523</v>
      </c>
      <c r="P418" s="101">
        <v>1160.3511756568514</v>
      </c>
      <c r="Q418" s="101">
        <v>1075.7857323785206</v>
      </c>
      <c r="R418" s="101">
        <v>1110.2812428108373</v>
      </c>
      <c r="S418" s="101">
        <v>1152.5027184527189</v>
      </c>
      <c r="T418" s="101">
        <v>1166.9128309481548</v>
      </c>
      <c r="U418" s="101">
        <v>1173.423024055897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853.5828794532672</v>
      </c>
      <c r="D419" s="104">
        <v>736.87192677393023</v>
      </c>
      <c r="E419" s="104">
        <v>674.09754478610785</v>
      </c>
      <c r="F419" s="104">
        <v>688.63763823898614</v>
      </c>
      <c r="G419" s="104">
        <v>709.63733173774358</v>
      </c>
      <c r="H419" s="104">
        <v>771.94308925078712</v>
      </c>
      <c r="I419" s="104">
        <v>757.33242309975856</v>
      </c>
      <c r="J419" s="104">
        <v>752.27861280753609</v>
      </c>
      <c r="K419" s="104">
        <v>728.34116279133184</v>
      </c>
      <c r="L419" s="104">
        <v>768.86766158222747</v>
      </c>
      <c r="M419" s="104">
        <v>818.00291951932525</v>
      </c>
      <c r="N419" s="104">
        <v>789.56828801217137</v>
      </c>
      <c r="O419" s="104">
        <v>769.1984174172037</v>
      </c>
      <c r="P419" s="104">
        <v>831.41056884783075</v>
      </c>
      <c r="Q419" s="104">
        <v>765.65934006805128</v>
      </c>
      <c r="R419" s="104">
        <v>808.69597739807614</v>
      </c>
      <c r="S419" s="104">
        <v>861.28084805801905</v>
      </c>
      <c r="T419" s="104">
        <v>883.81696597324958</v>
      </c>
      <c r="U419" s="104">
        <v>902.1651980614896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262.81641346300393</v>
      </c>
      <c r="D420" s="98">
        <v>102.28750002992894</v>
      </c>
      <c r="E420" s="98">
        <v>60.123732990775537</v>
      </c>
      <c r="F420" s="98">
        <v>81.711662886594951</v>
      </c>
      <c r="G420" s="98">
        <v>83.874827287125385</v>
      </c>
      <c r="H420" s="98">
        <v>121.07723118466402</v>
      </c>
      <c r="I420" s="98">
        <v>101.8608198032766</v>
      </c>
      <c r="J420" s="98">
        <v>95.86916983101473</v>
      </c>
      <c r="K420" s="98">
        <v>88.115431575123637</v>
      </c>
      <c r="L420" s="98">
        <v>90.119259760155515</v>
      </c>
      <c r="M420" s="98">
        <v>132.55087736931392</v>
      </c>
      <c r="N420" s="98">
        <v>92.798244253795446</v>
      </c>
      <c r="O420" s="98">
        <v>60.151335991477104</v>
      </c>
      <c r="P420" s="98">
        <v>115.15128475009642</v>
      </c>
      <c r="Q420" s="98">
        <v>31.306020365063201</v>
      </c>
      <c r="R420" s="98">
        <v>45.351039370657077</v>
      </c>
      <c r="S420" s="98">
        <v>78.998702024387555</v>
      </c>
      <c r="T420" s="98">
        <v>89.913589069774261</v>
      </c>
      <c r="U420" s="98">
        <v>112.58354174595971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590.76646599026344</v>
      </c>
      <c r="D421" s="98">
        <v>634.58442674400146</v>
      </c>
      <c r="E421" s="98">
        <v>613.97381179533238</v>
      </c>
      <c r="F421" s="98">
        <v>606.92597535239111</v>
      </c>
      <c r="G421" s="98">
        <v>625.76250445061817</v>
      </c>
      <c r="H421" s="98">
        <v>650.86585806612311</v>
      </c>
      <c r="I421" s="98">
        <v>655.47160329648182</v>
      </c>
      <c r="J421" s="98">
        <v>656.40944297652129</v>
      </c>
      <c r="K421" s="98">
        <v>640.22573121620815</v>
      </c>
      <c r="L421" s="98">
        <v>678.74840182207208</v>
      </c>
      <c r="M421" s="98">
        <v>685.45204215001127</v>
      </c>
      <c r="N421" s="98">
        <v>696.770043758376</v>
      </c>
      <c r="O421" s="98">
        <v>709.04708142572656</v>
      </c>
      <c r="P421" s="98">
        <v>716.25928409773428</v>
      </c>
      <c r="Q421" s="98">
        <v>734.35331970298796</v>
      </c>
      <c r="R421" s="98">
        <v>763.34493802741906</v>
      </c>
      <c r="S421" s="98">
        <v>782.28214603363142</v>
      </c>
      <c r="T421" s="98">
        <v>793.9033769034753</v>
      </c>
      <c r="U421" s="98">
        <v>789.58165631553004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621.0077655947249</v>
      </c>
      <c r="D422" s="122">
        <v>641.08098246550765</v>
      </c>
      <c r="E422" s="122">
        <v>659.83491138056695</v>
      </c>
      <c r="F422" s="122">
        <v>655.58562930499158</v>
      </c>
      <c r="G422" s="122">
        <v>674.59086792502626</v>
      </c>
      <c r="H422" s="122">
        <v>747.34224992944712</v>
      </c>
      <c r="I422" s="122">
        <v>761.73350893540453</v>
      </c>
      <c r="J422" s="122">
        <v>765.40776788560231</v>
      </c>
      <c r="K422" s="122">
        <v>761.07895855190804</v>
      </c>
      <c r="L422" s="122">
        <v>809.5975739501813</v>
      </c>
      <c r="M422" s="122">
        <v>789.32941733878295</v>
      </c>
      <c r="N422" s="122">
        <v>706.80400963583691</v>
      </c>
      <c r="O422" s="122">
        <v>631.95483577676055</v>
      </c>
      <c r="P422" s="122">
        <v>640.29012930240458</v>
      </c>
      <c r="Q422" s="122">
        <v>635.11415451979724</v>
      </c>
      <c r="R422" s="122">
        <v>634.53507866560597</v>
      </c>
      <c r="S422" s="122">
        <v>656.86815502314005</v>
      </c>
      <c r="T422" s="122">
        <v>689.99528166233347</v>
      </c>
      <c r="U422" s="122">
        <v>688.73254796158187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718.12768688227845</v>
      </c>
      <c r="D423" s="98">
        <v>737.83214229728947</v>
      </c>
      <c r="E423" s="98">
        <v>744.43490420878413</v>
      </c>
      <c r="F423" s="98">
        <v>766.37563895569826</v>
      </c>
      <c r="G423" s="98">
        <v>796.76470739422757</v>
      </c>
      <c r="H423" s="98">
        <v>839.31980090475611</v>
      </c>
      <c r="I423" s="98">
        <v>859.49539425556895</v>
      </c>
      <c r="J423" s="98">
        <v>872.55268195964231</v>
      </c>
      <c r="K423" s="98">
        <v>858.55991350904719</v>
      </c>
      <c r="L423" s="98">
        <v>848.64123438411161</v>
      </c>
      <c r="M423" s="98">
        <v>845.70259582615461</v>
      </c>
      <c r="N423" s="98">
        <v>790.40617309949437</v>
      </c>
      <c r="O423" s="98">
        <v>715.27917320810934</v>
      </c>
      <c r="P423" s="98">
        <v>754.19029698164718</v>
      </c>
      <c r="Q423" s="98">
        <v>782.59687668191668</v>
      </c>
      <c r="R423" s="98">
        <v>770.46821423226595</v>
      </c>
      <c r="S423" s="98">
        <v>834.6123124289785</v>
      </c>
      <c r="T423" s="98">
        <v>819.70719836986564</v>
      </c>
      <c r="U423" s="98">
        <v>877.0245794012742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712.03438898197226</v>
      </c>
      <c r="D424" s="98">
        <v>733.9595800418308</v>
      </c>
      <c r="E424" s="98">
        <v>748.09720277679958</v>
      </c>
      <c r="F424" s="98">
        <v>768.04902975858397</v>
      </c>
      <c r="G424" s="98">
        <v>797.40920104986799</v>
      </c>
      <c r="H424" s="98">
        <v>827.35315484291846</v>
      </c>
      <c r="I424" s="98">
        <v>859.09105550058712</v>
      </c>
      <c r="J424" s="98">
        <v>867.05252752554077</v>
      </c>
      <c r="K424" s="98">
        <v>848.06906898126329</v>
      </c>
      <c r="L424" s="98">
        <v>840.87315930813634</v>
      </c>
      <c r="M424" s="98">
        <v>799.37494491415703</v>
      </c>
      <c r="N424" s="98">
        <v>773.32098865995738</v>
      </c>
      <c r="O424" s="98">
        <v>753.93773239932375</v>
      </c>
      <c r="P424" s="98">
        <v>752.07902918496529</v>
      </c>
      <c r="Q424" s="98">
        <v>764.57344503991817</v>
      </c>
      <c r="R424" s="98">
        <v>783.81363987043869</v>
      </c>
      <c r="S424" s="98">
        <v>810.26058485034332</v>
      </c>
      <c r="T424" s="98">
        <v>855.03070013367312</v>
      </c>
      <c r="U424" s="98">
        <v>765.98165346931376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586.04677831943513</v>
      </c>
      <c r="D425" s="33">
        <v>573.04277310795715</v>
      </c>
      <c r="E425" s="33">
        <v>584.14033767872002</v>
      </c>
      <c r="F425" s="33">
        <v>574.02219520857875</v>
      </c>
      <c r="G425" s="33">
        <v>587.67078805843244</v>
      </c>
      <c r="H425" s="33">
        <v>695.70016547070475</v>
      </c>
      <c r="I425" s="33">
        <v>680.62514437664356</v>
      </c>
      <c r="J425" s="33">
        <v>666.04235826258139</v>
      </c>
      <c r="K425" s="33">
        <v>637.45329531358232</v>
      </c>
      <c r="L425" s="33">
        <v>672.70167577106292</v>
      </c>
      <c r="M425" s="33">
        <v>621.91704496516866</v>
      </c>
      <c r="N425" s="33">
        <v>599.21568237425186</v>
      </c>
      <c r="O425" s="33">
        <v>510.49015574964324</v>
      </c>
      <c r="P425" s="33">
        <v>587.11320919149614</v>
      </c>
      <c r="Q425" s="33">
        <v>569.75388453959533</v>
      </c>
      <c r="R425" s="33">
        <v>566.55825651030455</v>
      </c>
      <c r="S425" s="33">
        <v>569.19845984030587</v>
      </c>
      <c r="T425" s="33">
        <v>609.82081933147617</v>
      </c>
      <c r="U425" s="33">
        <v>570.03069211410809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3998.3367325215049</v>
      </c>
      <c r="D427" s="117">
        <f t="shared" si="226"/>
        <v>4194.2757393369684</v>
      </c>
      <c r="E427" s="117">
        <f t="shared" si="226"/>
        <v>4010.7439640762218</v>
      </c>
      <c r="F427" s="117">
        <f t="shared" si="226"/>
        <v>4715.8636294246608</v>
      </c>
      <c r="G427" s="117">
        <f t="shared" si="226"/>
        <v>5038.7078909621368</v>
      </c>
      <c r="H427" s="117">
        <f t="shared" si="226"/>
        <v>4889.4232087447554</v>
      </c>
      <c r="I427" s="117">
        <f t="shared" si="226"/>
        <v>4576.1948043328175</v>
      </c>
      <c r="J427" s="117">
        <f t="shared" si="226"/>
        <v>4690.1410768853502</v>
      </c>
      <c r="K427" s="117">
        <f t="shared" si="226"/>
        <v>4967.2578428201259</v>
      </c>
      <c r="L427" s="117">
        <f t="shared" si="226"/>
        <v>4978.1293505118074</v>
      </c>
      <c r="M427" s="117">
        <f t="shared" si="226"/>
        <v>4786.2347150122014</v>
      </c>
      <c r="N427" s="117">
        <f t="shared" si="226"/>
        <v>4903.1117081986849</v>
      </c>
      <c r="O427" s="117">
        <f t="shared" si="226"/>
        <v>3978.5750617919662</v>
      </c>
      <c r="P427" s="117">
        <f t="shared" si="226"/>
        <v>3918.7576326768958</v>
      </c>
      <c r="Q427" s="117">
        <f t="shared" si="226"/>
        <v>3598.1927844403413</v>
      </c>
      <c r="R427" s="117">
        <f t="shared" ref="R427:V427" si="227">R428+R431+R433+R443</f>
        <v>3398.9218035816557</v>
      </c>
      <c r="S427" s="117">
        <f t="shared" si="227"/>
        <v>4762.2947802858944</v>
      </c>
      <c r="T427" s="117">
        <f t="shared" si="227"/>
        <v>5159.8608597309139</v>
      </c>
      <c r="U427" s="117">
        <f t="shared" si="227"/>
        <v>3808.1598636646177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2696.1718826417168</v>
      </c>
      <c r="D428" s="122">
        <f t="shared" si="229"/>
        <v>2968.086383605847</v>
      </c>
      <c r="E428" s="122">
        <f t="shared" si="229"/>
        <v>2706.8028605371878</v>
      </c>
      <c r="F428" s="122">
        <f t="shared" si="229"/>
        <v>3368.8759245473157</v>
      </c>
      <c r="G428" s="122">
        <f t="shared" si="229"/>
        <v>3499.3728929058584</v>
      </c>
      <c r="H428" s="122">
        <f t="shared" si="229"/>
        <v>3543.8691549288033</v>
      </c>
      <c r="I428" s="122">
        <f t="shared" si="229"/>
        <v>3209.7553621922343</v>
      </c>
      <c r="J428" s="122">
        <f t="shared" si="229"/>
        <v>3352.2619931448171</v>
      </c>
      <c r="K428" s="122">
        <f t="shared" si="229"/>
        <v>3597.0132180875266</v>
      </c>
      <c r="L428" s="122">
        <f t="shared" si="229"/>
        <v>3520.8719982344201</v>
      </c>
      <c r="M428" s="122">
        <f t="shared" si="229"/>
        <v>3392.724590639727</v>
      </c>
      <c r="N428" s="122">
        <f t="shared" si="229"/>
        <v>3453.6065811447315</v>
      </c>
      <c r="O428" s="122">
        <f t="shared" si="229"/>
        <v>2754.6662488815682</v>
      </c>
      <c r="P428" s="122">
        <f t="shared" si="229"/>
        <v>2659.3850395299937</v>
      </c>
      <c r="Q428" s="122">
        <f t="shared" si="229"/>
        <v>2365.2044948248895</v>
      </c>
      <c r="R428" s="122">
        <f t="shared" ref="R428:V428" si="230">SUM(R429:R430)</f>
        <v>2065.1899388309421</v>
      </c>
      <c r="S428" s="122">
        <f t="shared" si="230"/>
        <v>3348.7460916174668</v>
      </c>
      <c r="T428" s="122">
        <f t="shared" si="230"/>
        <v>3673.1732679923589</v>
      </c>
      <c r="U428" s="122">
        <f t="shared" si="230"/>
        <v>2383.1364729293546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2672.6734081849522</v>
      </c>
      <c r="D429" s="98">
        <v>2943.0632014466755</v>
      </c>
      <c r="E429" s="98">
        <v>2685.4522404780782</v>
      </c>
      <c r="F429" s="98">
        <v>3342.3640641527541</v>
      </c>
      <c r="G429" s="98">
        <v>3472.7653818474082</v>
      </c>
      <c r="H429" s="98">
        <v>3518.0143500221816</v>
      </c>
      <c r="I429" s="98">
        <v>3186.5330030813166</v>
      </c>
      <c r="J429" s="98">
        <v>3328.6019226038438</v>
      </c>
      <c r="K429" s="98">
        <v>3572.5624291122076</v>
      </c>
      <c r="L429" s="98">
        <v>3497.1734830455271</v>
      </c>
      <c r="M429" s="98">
        <v>3369.6164969952533</v>
      </c>
      <c r="N429" s="98">
        <v>3430.3643111959259</v>
      </c>
      <c r="O429" s="98">
        <v>2735.8743491544183</v>
      </c>
      <c r="P429" s="98">
        <v>2641.0277227748174</v>
      </c>
      <c r="Q429" s="98">
        <v>2349.4980693097268</v>
      </c>
      <c r="R429" s="98">
        <v>2051.4466601629201</v>
      </c>
      <c r="S429" s="98">
        <v>3326.8300456718193</v>
      </c>
      <c r="T429" s="98">
        <v>3648.9824621771495</v>
      </c>
      <c r="U429" s="98">
        <v>2367.6266930087054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23.498474456764477</v>
      </c>
      <c r="D430" s="98">
        <v>25.02318215917127</v>
      </c>
      <c r="E430" s="98">
        <v>21.350620059109453</v>
      </c>
      <c r="F430" s="98">
        <v>26.511860394561751</v>
      </c>
      <c r="G430" s="98">
        <v>26.607511058450271</v>
      </c>
      <c r="H430" s="98">
        <v>25.854804906621816</v>
      </c>
      <c r="I430" s="98">
        <v>23.222359110917765</v>
      </c>
      <c r="J430" s="98">
        <v>23.660070540973098</v>
      </c>
      <c r="K430" s="98">
        <v>24.450788975319188</v>
      </c>
      <c r="L430" s="98">
        <v>23.698515188892831</v>
      </c>
      <c r="M430" s="98">
        <v>23.108093644473659</v>
      </c>
      <c r="N430" s="98">
        <v>23.24226994880566</v>
      </c>
      <c r="O430" s="98">
        <v>18.791899727150085</v>
      </c>
      <c r="P430" s="98">
        <v>18.357316755176072</v>
      </c>
      <c r="Q430" s="98">
        <v>15.706425515162818</v>
      </c>
      <c r="R430" s="98">
        <v>13.743278668021878</v>
      </c>
      <c r="S430" s="98">
        <v>21.916045945647557</v>
      </c>
      <c r="T430" s="98">
        <v>24.190805815209355</v>
      </c>
      <c r="U430" s="98">
        <v>15.509779920649359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152.71250843919296</v>
      </c>
      <c r="D431" s="122">
        <f t="shared" si="232"/>
        <v>101.5632785134771</v>
      </c>
      <c r="E431" s="122">
        <f t="shared" si="232"/>
        <v>204.25143681675988</v>
      </c>
      <c r="F431" s="122">
        <f t="shared" si="232"/>
        <v>241.07546461948786</v>
      </c>
      <c r="G431" s="122">
        <f t="shared" si="232"/>
        <v>395.46988928391505</v>
      </c>
      <c r="H431" s="122">
        <f t="shared" si="232"/>
        <v>128.41324028425632</v>
      </c>
      <c r="I431" s="122">
        <f t="shared" si="232"/>
        <v>145.71900041846942</v>
      </c>
      <c r="J431" s="122">
        <f t="shared" si="232"/>
        <v>115.54806947725838</v>
      </c>
      <c r="K431" s="122">
        <f t="shared" si="232"/>
        <v>178.92007256705435</v>
      </c>
      <c r="L431" s="122">
        <f t="shared" si="232"/>
        <v>220.21320491732141</v>
      </c>
      <c r="M431" s="122">
        <f t="shared" si="232"/>
        <v>153.17609401088916</v>
      </c>
      <c r="N431" s="122">
        <f t="shared" si="232"/>
        <v>239.10041414080462</v>
      </c>
      <c r="O431" s="122">
        <f t="shared" si="232"/>
        <v>49.310237755646398</v>
      </c>
      <c r="P431" s="122">
        <f t="shared" si="232"/>
        <v>13.272607177294599</v>
      </c>
      <c r="Q431" s="122">
        <f t="shared" si="232"/>
        <v>15.481808737383009</v>
      </c>
      <c r="R431" s="122">
        <f t="shared" si="232"/>
        <v>74.598341795596127</v>
      </c>
      <c r="S431" s="122">
        <f t="shared" si="232"/>
        <v>93.710887872764658</v>
      </c>
      <c r="T431" s="122">
        <f t="shared" si="232"/>
        <v>122.84897287611956</v>
      </c>
      <c r="U431" s="122">
        <f t="shared" si="232"/>
        <v>68.334174909331225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152.71250843919296</v>
      </c>
      <c r="D432" s="98">
        <f>RES_hhdet_in_tesh!D8</f>
        <v>101.5632785134771</v>
      </c>
      <c r="E432" s="98">
        <f>RES_hhdet_in_tesh!E8</f>
        <v>204.25143681675988</v>
      </c>
      <c r="F432" s="98">
        <f>RES_hhdet_in_tesh!F8</f>
        <v>241.07546461948786</v>
      </c>
      <c r="G432" s="98">
        <f>RES_hhdet_in_tesh!G8</f>
        <v>395.46988928391505</v>
      </c>
      <c r="H432" s="98">
        <f>RES_hhdet_in_tesh!H8</f>
        <v>128.41324028425632</v>
      </c>
      <c r="I432" s="98">
        <f>RES_hhdet_in_tesh!I8</f>
        <v>145.71900041846942</v>
      </c>
      <c r="J432" s="98">
        <f>RES_hhdet_in_tesh!J8</f>
        <v>115.54806947725838</v>
      </c>
      <c r="K432" s="98">
        <f>RES_hhdet_in_tesh!K8</f>
        <v>178.92007256705435</v>
      </c>
      <c r="L432" s="98">
        <f>RES_hhdet_in_tesh!L8</f>
        <v>220.21320491732141</v>
      </c>
      <c r="M432" s="98">
        <f>RES_hhdet_in_tesh!M8</f>
        <v>153.17609401088916</v>
      </c>
      <c r="N432" s="98">
        <f>RES_hhdet_in_tesh!N8</f>
        <v>239.10041414080462</v>
      </c>
      <c r="O432" s="98">
        <f>RES_hhdet_in_tesh!O8</f>
        <v>49.310237755646398</v>
      </c>
      <c r="P432" s="98">
        <f>RES_hhdet_in_tesh!P8</f>
        <v>13.272607177294599</v>
      </c>
      <c r="Q432" s="98">
        <f>RES_hhdet_in_tesh!Q8</f>
        <v>15.481808737383009</v>
      </c>
      <c r="R432" s="98">
        <f>RES_hhdet_in_tesh!R8</f>
        <v>74.598341795596127</v>
      </c>
      <c r="S432" s="98">
        <f>RES_hhdet_in_tesh!S8</f>
        <v>93.710887872764658</v>
      </c>
      <c r="T432" s="98">
        <f>RES_hhdet_in_tesh!T8</f>
        <v>122.84897287611956</v>
      </c>
      <c r="U432" s="98">
        <f>RES_hhdet_in_tesh!U8</f>
        <v>68.334174909331225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720.82259596522488</v>
      </c>
      <c r="D433" s="122">
        <v>698.93548027310078</v>
      </c>
      <c r="E433" s="122">
        <v>666.11283687959269</v>
      </c>
      <c r="F433" s="122">
        <v>670.54718721995391</v>
      </c>
      <c r="G433" s="122">
        <v>694.69263205387085</v>
      </c>
      <c r="H433" s="122">
        <v>709.19499520919635</v>
      </c>
      <c r="I433" s="122">
        <v>714.57624757347355</v>
      </c>
      <c r="J433" s="122">
        <v>718.12762590481509</v>
      </c>
      <c r="K433" s="122">
        <v>700.36296951007057</v>
      </c>
      <c r="L433" s="122">
        <v>740.29717066649937</v>
      </c>
      <c r="M433" s="122">
        <v>755.0727979694359</v>
      </c>
      <c r="N433" s="122">
        <v>752.23897711365146</v>
      </c>
      <c r="O433" s="122">
        <v>765.37611505298412</v>
      </c>
      <c r="P433" s="122">
        <v>794.99457469103686</v>
      </c>
      <c r="Q433" s="122">
        <v>768.33236760867055</v>
      </c>
      <c r="R433" s="122">
        <v>805.45033541133489</v>
      </c>
      <c r="S433" s="122">
        <v>849.32458173593295</v>
      </c>
      <c r="T433" s="122">
        <v>861.84642048257945</v>
      </c>
      <c r="U433" s="122">
        <v>865.32032046404299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720.56847429829827</v>
      </c>
      <c r="D434" s="98">
        <v>687.50353448975579</v>
      </c>
      <c r="E434" s="98">
        <v>667.23798156851512</v>
      </c>
      <c r="F434" s="98">
        <v>681.3939838503253</v>
      </c>
      <c r="G434" s="98">
        <v>713.4346617615189</v>
      </c>
      <c r="H434" s="98">
        <v>707.66451741396361</v>
      </c>
      <c r="I434" s="98">
        <v>690.96182837483184</v>
      </c>
      <c r="J434" s="98">
        <v>730.31912264059076</v>
      </c>
      <c r="K434" s="98">
        <v>710.09925319003162</v>
      </c>
      <c r="L434" s="98">
        <v>774.52518435379102</v>
      </c>
      <c r="M434" s="98">
        <v>718.16981271209954</v>
      </c>
      <c r="N434" s="98">
        <v>737.54054196698178</v>
      </c>
      <c r="O434" s="98">
        <v>754.96877812758362</v>
      </c>
      <c r="P434" s="98">
        <v>792.80947175861002</v>
      </c>
      <c r="Q434" s="98">
        <v>794.79726063302758</v>
      </c>
      <c r="R434" s="98">
        <v>790.5063037393785</v>
      </c>
      <c r="S434" s="98">
        <v>871.0194042501455</v>
      </c>
      <c r="T434" s="98">
        <v>818.65364304302818</v>
      </c>
      <c r="U434" s="98">
        <v>927.62164117626651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696.63962901667742</v>
      </c>
      <c r="D435" s="98">
        <v>699.77194771835741</v>
      </c>
      <c r="E435" s="98">
        <v>669.26217412501592</v>
      </c>
      <c r="F435" s="98">
        <v>675.32640895051225</v>
      </c>
      <c r="G435" s="98">
        <v>710.69808554862072</v>
      </c>
      <c r="H435" s="98">
        <v>693.42552036741563</v>
      </c>
      <c r="I435" s="98">
        <v>707.97247250096711</v>
      </c>
      <c r="J435" s="98">
        <v>716.52004525710697</v>
      </c>
      <c r="K435" s="98">
        <v>704.52298736760577</v>
      </c>
      <c r="L435" s="98">
        <v>735.06637130962611</v>
      </c>
      <c r="M435" s="98">
        <v>750.16589613879682</v>
      </c>
      <c r="N435" s="98">
        <v>750.95039344225802</v>
      </c>
      <c r="O435" s="98">
        <v>786.79960341569392</v>
      </c>
      <c r="P435" s="98">
        <v>795.75624054666571</v>
      </c>
      <c r="Q435" s="98">
        <v>782.48081598413285</v>
      </c>
      <c r="R435" s="98">
        <v>818.07914453933961</v>
      </c>
      <c r="S435" s="98">
        <v>862.64222159634141</v>
      </c>
      <c r="T435" s="98">
        <v>873.47646711342395</v>
      </c>
      <c r="U435" s="98">
        <v>837.95196180815719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699.71720328316451</v>
      </c>
      <c r="E436" s="98">
        <v>669.32501142101353</v>
      </c>
      <c r="F436" s="98">
        <v>675.4522431731998</v>
      </c>
      <c r="G436" s="98">
        <v>710.84536730089064</v>
      </c>
      <c r="H436" s="98">
        <v>693.49506443273435</v>
      </c>
      <c r="I436" s="98">
        <v>708.56938836513984</v>
      </c>
      <c r="J436" s="98">
        <v>717.67211181672508</v>
      </c>
      <c r="K436" s="98">
        <v>705.61105020245952</v>
      </c>
      <c r="L436" s="98">
        <v>735.901756870594</v>
      </c>
      <c r="M436" s="98">
        <v>0</v>
      </c>
      <c r="N436" s="98">
        <v>751.01778081517125</v>
      </c>
      <c r="O436" s="98">
        <v>786.8371533982446</v>
      </c>
      <c r="P436" s="98">
        <v>795.8278376348112</v>
      </c>
      <c r="Q436" s="98">
        <v>782.91102141390922</v>
      </c>
      <c r="R436" s="98">
        <v>818.76887462623881</v>
      </c>
      <c r="S436" s="98">
        <v>863.31206711563482</v>
      </c>
      <c r="T436" s="98">
        <v>873.66571705645799</v>
      </c>
      <c r="U436" s="98">
        <v>837.26994346203321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64.041851130055846</v>
      </c>
      <c r="E437" s="101">
        <v>39.517067663019461</v>
      </c>
      <c r="F437" s="101">
        <v>53.016879007140226</v>
      </c>
      <c r="G437" s="101">
        <v>55.842477144202753</v>
      </c>
      <c r="H437" s="101">
        <v>72.30054243670692</v>
      </c>
      <c r="I437" s="101">
        <v>63.310635017620029</v>
      </c>
      <c r="J437" s="101">
        <v>61.088009805721896</v>
      </c>
      <c r="K437" s="101">
        <v>57.531120309157892</v>
      </c>
      <c r="L437" s="101">
        <v>58.17216827935242</v>
      </c>
      <c r="M437" s="101">
        <v>0</v>
      </c>
      <c r="N437" s="101">
        <v>60.229674775025728</v>
      </c>
      <c r="O437" s="101">
        <v>44.42590938501607</v>
      </c>
      <c r="P437" s="101">
        <v>78.347627068130421</v>
      </c>
      <c r="Q437" s="101">
        <v>26.696132928156892</v>
      </c>
      <c r="R437" s="101">
        <v>37.186014411942871</v>
      </c>
      <c r="S437" s="101">
        <v>60.229450725259589</v>
      </c>
      <c r="T437" s="101">
        <v>67.76852832227631</v>
      </c>
      <c r="U437" s="101">
        <v>78.239676848174867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635.67535215310875</v>
      </c>
      <c r="E438" s="104">
        <v>629.80794375799405</v>
      </c>
      <c r="F438" s="104">
        <v>622.43536416605946</v>
      </c>
      <c r="G438" s="104">
        <v>655.00289015668773</v>
      </c>
      <c r="H438" s="104">
        <v>621.19452199602733</v>
      </c>
      <c r="I438" s="104">
        <v>645.25875334751993</v>
      </c>
      <c r="J438" s="104">
        <v>656.5841020110031</v>
      </c>
      <c r="K438" s="104">
        <v>648.07992989330171</v>
      </c>
      <c r="L438" s="104">
        <v>677.72958859124151</v>
      </c>
      <c r="M438" s="104">
        <v>0</v>
      </c>
      <c r="N438" s="104">
        <v>690.78810604014552</v>
      </c>
      <c r="O438" s="104">
        <v>742.41124401322861</v>
      </c>
      <c r="P438" s="104">
        <v>717.48021056668085</v>
      </c>
      <c r="Q438" s="104">
        <v>756.21488848575234</v>
      </c>
      <c r="R438" s="104">
        <v>781.58286021429615</v>
      </c>
      <c r="S438" s="104">
        <v>803.08261639037528</v>
      </c>
      <c r="T438" s="104">
        <v>805.89718873418178</v>
      </c>
      <c r="U438" s="104">
        <v>759.03026661385843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754.53174183098008</v>
      </c>
      <c r="D439" s="101">
        <v>698.57924388141726</v>
      </c>
      <c r="E439" s="101">
        <v>651.4553201042113</v>
      </c>
      <c r="F439" s="101">
        <v>657.93840373027115</v>
      </c>
      <c r="G439" s="101">
        <v>678.36070081687592</v>
      </c>
      <c r="H439" s="101">
        <v>727.0846402730424</v>
      </c>
      <c r="I439" s="101">
        <v>719.1906653079875</v>
      </c>
      <c r="J439" s="101">
        <v>715.71810162279644</v>
      </c>
      <c r="K439" s="101">
        <v>694.71728234763862</v>
      </c>
      <c r="L439" s="101">
        <v>735.07254701357817</v>
      </c>
      <c r="M439" s="101">
        <v>770.83311868546002</v>
      </c>
      <c r="N439" s="101">
        <v>757.7591203106515</v>
      </c>
      <c r="O439" s="101">
        <v>749.3462210905044</v>
      </c>
      <c r="P439" s="101">
        <v>793.2048044097171</v>
      </c>
      <c r="Q439" s="101">
        <v>752.82903726579855</v>
      </c>
      <c r="R439" s="101">
        <v>789.86599216802801</v>
      </c>
      <c r="S439" s="101">
        <v>833.1584552132382</v>
      </c>
      <c r="T439" s="101">
        <v>856.58204179919358</v>
      </c>
      <c r="U439" s="101">
        <v>873.64685181616494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754.42368681674373</v>
      </c>
      <c r="D440" s="104">
        <v>698.43616547171041</v>
      </c>
      <c r="E440" s="104">
        <v>651.60455142514172</v>
      </c>
      <c r="F440" s="104">
        <v>658.2044940118567</v>
      </c>
      <c r="G440" s="104">
        <v>678.54746143426212</v>
      </c>
      <c r="H440" s="104">
        <v>727.29039006612879</v>
      </c>
      <c r="I440" s="104">
        <v>719.97016837232331</v>
      </c>
      <c r="J440" s="104">
        <v>717.32681887305603</v>
      </c>
      <c r="K440" s="104">
        <v>696.43884380695488</v>
      </c>
      <c r="L440" s="104">
        <v>736.49799126272455</v>
      </c>
      <c r="M440" s="104">
        <v>771.07990032696762</v>
      </c>
      <c r="N440" s="104">
        <v>757.4955045518094</v>
      </c>
      <c r="O440" s="104">
        <v>749.17260640398479</v>
      </c>
      <c r="P440" s="104">
        <v>794.97558500209016</v>
      </c>
      <c r="Q440" s="104">
        <v>756.2611034397604</v>
      </c>
      <c r="R440" s="104">
        <v>795.60815416324135</v>
      </c>
      <c r="S440" s="104">
        <v>839.39128381584294</v>
      </c>
      <c r="T440" s="104">
        <v>859.90519269317826</v>
      </c>
      <c r="U440" s="104">
        <v>873.40330869175466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163.65722082648031</v>
      </c>
      <c r="D441" s="98">
        <v>63.851738727708984</v>
      </c>
      <c r="E441" s="98">
        <v>37.630739629809369</v>
      </c>
      <c r="F441" s="98">
        <v>51.278518659465419</v>
      </c>
      <c r="G441" s="98">
        <v>52.784956983644037</v>
      </c>
      <c r="H441" s="98">
        <v>76.424532000005684</v>
      </c>
      <c r="I441" s="98">
        <v>64.498565075841512</v>
      </c>
      <c r="J441" s="98">
        <v>60.917375896534686</v>
      </c>
      <c r="K441" s="98">
        <v>56.213112590746569</v>
      </c>
      <c r="L441" s="98">
        <v>57.749589440652578</v>
      </c>
      <c r="M441" s="98">
        <v>85.627858176956309</v>
      </c>
      <c r="N441" s="98">
        <v>60.725460793433463</v>
      </c>
      <c r="O441" s="98">
        <v>40.12552497825812</v>
      </c>
      <c r="P441" s="98">
        <v>78.716300904355919</v>
      </c>
      <c r="Q441" s="98">
        <v>21.907783736772469</v>
      </c>
      <c r="R441" s="98">
        <v>32.263216135822219</v>
      </c>
      <c r="S441" s="98">
        <v>57.109137782211512</v>
      </c>
      <c r="T441" s="98">
        <v>66.001815789702945</v>
      </c>
      <c r="U441" s="98">
        <v>83.821652376224478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590.76646599026344</v>
      </c>
      <c r="D442" s="98">
        <v>634.58442674400146</v>
      </c>
      <c r="E442" s="98">
        <v>613.97381179533238</v>
      </c>
      <c r="F442" s="98">
        <v>606.92597535239111</v>
      </c>
      <c r="G442" s="98">
        <v>625.76250445061817</v>
      </c>
      <c r="H442" s="98">
        <v>650.86585806612311</v>
      </c>
      <c r="I442" s="98">
        <v>655.47160329648182</v>
      </c>
      <c r="J442" s="98">
        <v>656.40944297652129</v>
      </c>
      <c r="K442" s="98">
        <v>640.22573121620815</v>
      </c>
      <c r="L442" s="98">
        <v>678.74840182207208</v>
      </c>
      <c r="M442" s="98">
        <v>685.45204215001127</v>
      </c>
      <c r="N442" s="98">
        <v>696.770043758376</v>
      </c>
      <c r="O442" s="98">
        <v>709.04708142572656</v>
      </c>
      <c r="P442" s="98">
        <v>716.25928409773428</v>
      </c>
      <c r="Q442" s="98">
        <v>734.35331970298796</v>
      </c>
      <c r="R442" s="98">
        <v>763.34493802741906</v>
      </c>
      <c r="S442" s="98">
        <v>782.28214603363142</v>
      </c>
      <c r="T442" s="98">
        <v>793.9033769034753</v>
      </c>
      <c r="U442" s="98">
        <v>789.58165631553004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428.62974547537044</v>
      </c>
      <c r="D443" s="122">
        <v>425.6905969445429</v>
      </c>
      <c r="E443" s="122">
        <v>433.57682984268166</v>
      </c>
      <c r="F443" s="122">
        <v>435.36505303790358</v>
      </c>
      <c r="G443" s="122">
        <v>449.17247671849242</v>
      </c>
      <c r="H443" s="122">
        <v>507.94581832249901</v>
      </c>
      <c r="I443" s="122">
        <v>506.14419414864022</v>
      </c>
      <c r="J443" s="122">
        <v>504.20338835845962</v>
      </c>
      <c r="K443" s="122">
        <v>490.9615826554749</v>
      </c>
      <c r="L443" s="122">
        <v>496.74697669356647</v>
      </c>
      <c r="M443" s="122">
        <v>485.2612323921494</v>
      </c>
      <c r="N443" s="122">
        <v>458.16573579949744</v>
      </c>
      <c r="O443" s="122">
        <v>409.22246010176724</v>
      </c>
      <c r="P443" s="122">
        <v>451.10541127857073</v>
      </c>
      <c r="Q443" s="122">
        <v>449.17411326939828</v>
      </c>
      <c r="R443" s="122">
        <v>453.68318754378231</v>
      </c>
      <c r="S443" s="122">
        <v>470.51321905973026</v>
      </c>
      <c r="T443" s="122">
        <v>501.99219837985538</v>
      </c>
      <c r="U443" s="122">
        <v>491.3688953618888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414.47307314872887</v>
      </c>
      <c r="D444" s="98">
        <v>426.18301020724095</v>
      </c>
      <c r="E444" s="98">
        <v>430.33243883685691</v>
      </c>
      <c r="F444" s="98">
        <v>443.36041950535082</v>
      </c>
      <c r="G444" s="98">
        <v>461.2947061877839</v>
      </c>
      <c r="H444" s="98">
        <v>486.30055144452575</v>
      </c>
      <c r="I444" s="98">
        <v>498.36162286571431</v>
      </c>
      <c r="J444" s="98">
        <v>506.29945777566815</v>
      </c>
      <c r="K444" s="98">
        <v>498.52733100905596</v>
      </c>
      <c r="L444" s="98">
        <v>493.09659955250396</v>
      </c>
      <c r="M444" s="98">
        <v>491.56534467540405</v>
      </c>
      <c r="N444" s="98">
        <v>459.42425248637733</v>
      </c>
      <c r="O444" s="98">
        <v>415.75662065185344</v>
      </c>
      <c r="P444" s="98">
        <v>438.37374405178952</v>
      </c>
      <c r="Q444" s="98">
        <v>454.88509237959198</v>
      </c>
      <c r="R444" s="98">
        <v>448.84955531868798</v>
      </c>
      <c r="S444" s="98">
        <v>488.0144279413945</v>
      </c>
      <c r="T444" s="98">
        <v>481.35773626036809</v>
      </c>
      <c r="U444" s="98">
        <v>517.29753349446241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410.19787031044183</v>
      </c>
      <c r="D445" s="98">
        <v>423.58896194277594</v>
      </c>
      <c r="E445" s="98">
        <v>432.51204891108227</v>
      </c>
      <c r="F445" s="98">
        <v>444.82989343088832</v>
      </c>
      <c r="G445" s="98">
        <v>462.6362823335113</v>
      </c>
      <c r="H445" s="98">
        <v>480.83103610321655</v>
      </c>
      <c r="I445" s="98">
        <v>500.11688307892945</v>
      </c>
      <c r="J445" s="98">
        <v>505.57729349914553</v>
      </c>
      <c r="K445" s="98">
        <v>495.28488682062186</v>
      </c>
      <c r="L445" s="98">
        <v>491.81988700517246</v>
      </c>
      <c r="M445" s="98">
        <v>467.92521379134399</v>
      </c>
      <c r="N445" s="98">
        <v>452.67416904954797</v>
      </c>
      <c r="O445" s="98">
        <v>441.32791109208415</v>
      </c>
      <c r="P445" s="98">
        <v>440.23989337963678</v>
      </c>
      <c r="Q445" s="98">
        <v>447.55367303625911</v>
      </c>
      <c r="R445" s="98">
        <v>461.15342601164741</v>
      </c>
      <c r="S445" s="98">
        <v>480.66424407025761</v>
      </c>
      <c r="T445" s="98">
        <v>512.08688603557607</v>
      </c>
      <c r="U445" s="98">
        <v>463.26755627231688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435.15306893394296</v>
      </c>
      <c r="D446" s="33">
        <v>426.38602696065209</v>
      </c>
      <c r="E446" s="33">
        <v>435.58287069260314</v>
      </c>
      <c r="F446" s="33">
        <v>428.96561003689686</v>
      </c>
      <c r="G446" s="33">
        <v>440.14592485985872</v>
      </c>
      <c r="H446" s="33">
        <v>522.2502936530675</v>
      </c>
      <c r="I446" s="33">
        <v>512.14155340846287</v>
      </c>
      <c r="J446" s="33">
        <v>502.41971218332043</v>
      </c>
      <c r="K446" s="33">
        <v>482.14213071906664</v>
      </c>
      <c r="L446" s="33">
        <v>510.26465285007436</v>
      </c>
      <c r="M446" s="33">
        <v>473.58211598439999</v>
      </c>
      <c r="N446" s="33">
        <v>458.64409105276064</v>
      </c>
      <c r="O446" s="33">
        <v>393.44732952746921</v>
      </c>
      <c r="P446" s="33">
        <v>456.57905363518745</v>
      </c>
      <c r="Q446" s="33">
        <v>448.17792069731382</v>
      </c>
      <c r="R446" s="33">
        <v>452.56121855301615</v>
      </c>
      <c r="S446" s="33">
        <v>463.31844315532732</v>
      </c>
      <c r="T446" s="33">
        <v>506.34626806830693</v>
      </c>
      <c r="U446" s="33">
        <v>482.19996045718722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1777.0879506878423</v>
      </c>
      <c r="D448" s="117">
        <f t="shared" si="233"/>
        <v>2001.2462463882332</v>
      </c>
      <c r="E448" s="117">
        <f t="shared" si="233"/>
        <v>1868.5248788898089</v>
      </c>
      <c r="F448" s="117">
        <f t="shared" si="233"/>
        <v>2196.3420072857821</v>
      </c>
      <c r="G448" s="117">
        <f t="shared" si="233"/>
        <v>2206.8870453609998</v>
      </c>
      <c r="H448" s="117">
        <f t="shared" si="233"/>
        <v>2213.9240718355077</v>
      </c>
      <c r="I448" s="117">
        <f t="shared" si="233"/>
        <v>2004.1517651588215</v>
      </c>
      <c r="J448" s="117">
        <f t="shared" si="233"/>
        <v>2103.8927780472286</v>
      </c>
      <c r="K448" s="117">
        <f t="shared" si="233"/>
        <v>2240.0467048369565</v>
      </c>
      <c r="L448" s="117">
        <f t="shared" si="233"/>
        <v>2286.7723490035396</v>
      </c>
      <c r="M448" s="117">
        <f t="shared" si="233"/>
        <v>2219.8401537662025</v>
      </c>
      <c r="N448" s="117">
        <f t="shared" si="233"/>
        <v>2128.0299273954647</v>
      </c>
      <c r="O448" s="117">
        <f t="shared" si="233"/>
        <v>1741.527164127511</v>
      </c>
      <c r="P448" s="117">
        <f t="shared" si="233"/>
        <v>1607.9416384031003</v>
      </c>
      <c r="Q448" s="117">
        <f t="shared" si="233"/>
        <v>1403.6483387306052</v>
      </c>
      <c r="R448" s="117">
        <f t="shared" ref="R448:V448" si="234">R449+R452+R454+R464</f>
        <v>1231.3058654004503</v>
      </c>
      <c r="S448" s="117">
        <f t="shared" si="234"/>
        <v>1898.4159069431666</v>
      </c>
      <c r="T448" s="117">
        <f t="shared" si="234"/>
        <v>2043.6597886671209</v>
      </c>
      <c r="U448" s="117">
        <f t="shared" si="234"/>
        <v>1355.7303343634781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1554.1777818494163</v>
      </c>
      <c r="D449" s="122">
        <f t="shared" si="236"/>
        <v>1705.0878175134415</v>
      </c>
      <c r="E449" s="122">
        <f t="shared" si="236"/>
        <v>1533.6017745499796</v>
      </c>
      <c r="F449" s="122">
        <f t="shared" si="236"/>
        <v>1904.687712625504</v>
      </c>
      <c r="G449" s="122">
        <f t="shared" si="236"/>
        <v>1961.204926253029</v>
      </c>
      <c r="H449" s="122">
        <f t="shared" si="236"/>
        <v>1970.3904912239923</v>
      </c>
      <c r="I449" s="122">
        <f t="shared" si="236"/>
        <v>1766.1707833810017</v>
      </c>
      <c r="J449" s="122">
        <f t="shared" si="236"/>
        <v>1827.6159506989479</v>
      </c>
      <c r="K449" s="122">
        <f t="shared" si="236"/>
        <v>1940.9597631019628</v>
      </c>
      <c r="L449" s="122">
        <f t="shared" si="236"/>
        <v>1879.2798069244609</v>
      </c>
      <c r="M449" s="122">
        <f t="shared" si="236"/>
        <v>1821.5874925268643</v>
      </c>
      <c r="N449" s="122">
        <f t="shared" si="236"/>
        <v>1815.5607819505694</v>
      </c>
      <c r="O449" s="122">
        <f t="shared" si="236"/>
        <v>1432.5046667341455</v>
      </c>
      <c r="P449" s="122">
        <f t="shared" si="236"/>
        <v>1375.3440213623376</v>
      </c>
      <c r="Q449" s="122">
        <f t="shared" si="236"/>
        <v>1206.0199755938122</v>
      </c>
      <c r="R449" s="122">
        <f t="shared" ref="R449:V449" si="237">SUM(R450:R451)</f>
        <v>1024.8899263717747</v>
      </c>
      <c r="S449" s="122">
        <f t="shared" si="237"/>
        <v>1682.7963411871867</v>
      </c>
      <c r="T449" s="122">
        <f t="shared" si="237"/>
        <v>1828.5608174093791</v>
      </c>
      <c r="U449" s="122">
        <f t="shared" si="237"/>
        <v>1133.8750155825824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1554.1777818494163</v>
      </c>
      <c r="D450" s="98">
        <v>1705.0878175134415</v>
      </c>
      <c r="E450" s="98">
        <v>1533.6017745499796</v>
      </c>
      <c r="F450" s="98">
        <v>1904.687712625504</v>
      </c>
      <c r="G450" s="98">
        <v>1961.204926253029</v>
      </c>
      <c r="H450" s="98">
        <v>1970.3904912239923</v>
      </c>
      <c r="I450" s="98">
        <v>1766.1707833810017</v>
      </c>
      <c r="J450" s="98">
        <v>1827.6159506989479</v>
      </c>
      <c r="K450" s="98">
        <v>1940.9597631019628</v>
      </c>
      <c r="L450" s="98">
        <v>1879.2798069244609</v>
      </c>
      <c r="M450" s="98">
        <v>1821.5874925268643</v>
      </c>
      <c r="N450" s="98">
        <v>1815.5607819505694</v>
      </c>
      <c r="O450" s="98">
        <v>1432.5046667341455</v>
      </c>
      <c r="P450" s="98">
        <v>1375.3440213623376</v>
      </c>
      <c r="Q450" s="98">
        <v>1206.0199755938122</v>
      </c>
      <c r="R450" s="98">
        <v>1024.8899263717747</v>
      </c>
      <c r="S450" s="98">
        <v>1682.7963411871867</v>
      </c>
      <c r="T450" s="98">
        <v>1828.5608174093791</v>
      </c>
      <c r="U450" s="98">
        <v>1133.8750155825824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171.95886124307063</v>
      </c>
      <c r="D454" s="122">
        <v>209.23716112790177</v>
      </c>
      <c r="E454" s="122">
        <v>231.57997815628772</v>
      </c>
      <c r="F454" s="122">
        <v>198.5477799114785</v>
      </c>
      <c r="G454" s="122">
        <v>147.32018546496704</v>
      </c>
      <c r="H454" s="122">
        <v>150.52136338260374</v>
      </c>
      <c r="I454" s="122">
        <v>116.03139043131127</v>
      </c>
      <c r="J454" s="122">
        <v>141.82137566033941</v>
      </c>
      <c r="K454" s="122">
        <v>142.97403717783192</v>
      </c>
      <c r="L454" s="122">
        <v>182.12572787364752</v>
      </c>
      <c r="M454" s="122">
        <v>176.81434443662621</v>
      </c>
      <c r="N454" s="122">
        <v>165.82207068486292</v>
      </c>
      <c r="O454" s="122">
        <v>174.40952020469129</v>
      </c>
      <c r="P454" s="122">
        <v>165.70689148480645</v>
      </c>
      <c r="Q454" s="122">
        <v>125.01336203589493</v>
      </c>
      <c r="R454" s="122">
        <v>136.71083172600561</v>
      </c>
      <c r="S454" s="122">
        <v>132.09756098325053</v>
      </c>
      <c r="T454" s="122">
        <v>122.06459851761316</v>
      </c>
      <c r="U454" s="122">
        <v>100.33223630743409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426.67598068681076</v>
      </c>
      <c r="D455" s="98">
        <v>405.98527598873039</v>
      </c>
      <c r="E455" s="98">
        <v>388.77461829258795</v>
      </c>
      <c r="F455" s="98">
        <v>396.58085167926623</v>
      </c>
      <c r="G455" s="98">
        <v>411.92354945080552</v>
      </c>
      <c r="H455" s="98">
        <v>405.65443585297533</v>
      </c>
      <c r="I455" s="98">
        <v>392.38132268933128</v>
      </c>
      <c r="J455" s="98">
        <v>411.2902182480891</v>
      </c>
      <c r="K455" s="98">
        <v>396.13784160970607</v>
      </c>
      <c r="L455" s="98">
        <v>427.8391242443156</v>
      </c>
      <c r="M455" s="98">
        <v>399.52961202461154</v>
      </c>
      <c r="N455" s="98">
        <v>402.13224499467509</v>
      </c>
      <c r="O455" s="98">
        <v>407.63732544772773</v>
      </c>
      <c r="P455" s="98">
        <v>426.18380309154423</v>
      </c>
      <c r="Q455" s="98">
        <v>421.75501365457581</v>
      </c>
      <c r="R455" s="98">
        <v>409.26428648775618</v>
      </c>
      <c r="S455" s="98">
        <v>457.91713886437094</v>
      </c>
      <c r="T455" s="98">
        <v>427.6249028174451</v>
      </c>
      <c r="U455" s="98">
        <v>464.24398307358354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285.17189764604376</v>
      </c>
      <c r="D456" s="98">
        <v>285.48736233397284</v>
      </c>
      <c r="E456" s="98">
        <v>271.97039994812269</v>
      </c>
      <c r="F456" s="98">
        <v>273.34298557959568</v>
      </c>
      <c r="G456" s="98">
        <v>286.37446990905113</v>
      </c>
      <c r="H456" s="98">
        <v>278.04547362450433</v>
      </c>
      <c r="I456" s="98">
        <v>282.33718881526022</v>
      </c>
      <c r="J456" s="98">
        <v>283.92376563974733</v>
      </c>
      <c r="K456" s="98">
        <v>277.02994116413174</v>
      </c>
      <c r="L456" s="98">
        <v>286.43361422957605</v>
      </c>
      <c r="M456" s="98">
        <v>286.87644208981044</v>
      </c>
      <c r="N456" s="98">
        <v>278.53274186825831</v>
      </c>
      <c r="O456" s="98">
        <v>279.45109408684959</v>
      </c>
      <c r="P456" s="98">
        <v>268.74294773262591</v>
      </c>
      <c r="Q456" s="98">
        <v>252.97214935428804</v>
      </c>
      <c r="R456" s="98">
        <v>257.07051807838093</v>
      </c>
      <c r="S456" s="98">
        <v>263.94735506618593</v>
      </c>
      <c r="T456" s="98">
        <v>261.04690253926941</v>
      </c>
      <c r="U456" s="98">
        <v>245.66898575518567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26.127282206321251</v>
      </c>
      <c r="E457" s="98">
        <v>16.058688377450174</v>
      </c>
      <c r="F457" s="98">
        <v>21.458944596058071</v>
      </c>
      <c r="G457" s="98">
        <v>22.501622159618616</v>
      </c>
      <c r="H457" s="98">
        <v>28.990624046359212</v>
      </c>
      <c r="I457" s="98">
        <v>25.248081538875645</v>
      </c>
      <c r="J457" s="98">
        <v>24.206353882611541</v>
      </c>
      <c r="K457" s="98">
        <v>22.622175798554252</v>
      </c>
      <c r="L457" s="98">
        <v>22.667972659583718</v>
      </c>
      <c r="M457" s="98">
        <v>0</v>
      </c>
      <c r="N457" s="98">
        <v>22.339606721587426</v>
      </c>
      <c r="O457" s="98">
        <v>15.778946671490338</v>
      </c>
      <c r="P457" s="98">
        <v>26.45957539922188</v>
      </c>
      <c r="Q457" s="98">
        <v>8.6307267709686286</v>
      </c>
      <c r="R457" s="98">
        <v>11.685211698595749</v>
      </c>
      <c r="S457" s="98">
        <v>18.428734205245476</v>
      </c>
      <c r="T457" s="98">
        <v>20.253281083390391</v>
      </c>
      <c r="U457" s="98">
        <v>22.938143155162305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26.127282206321251</v>
      </c>
      <c r="E458" s="101">
        <v>16.058688377450174</v>
      </c>
      <c r="F458" s="101">
        <v>21.458944596058071</v>
      </c>
      <c r="G458" s="101">
        <v>22.501622159618616</v>
      </c>
      <c r="H458" s="101">
        <v>28.990624046359212</v>
      </c>
      <c r="I458" s="101">
        <v>25.248081538875645</v>
      </c>
      <c r="J458" s="101">
        <v>24.206353882611541</v>
      </c>
      <c r="K458" s="101">
        <v>22.622175798554252</v>
      </c>
      <c r="L458" s="101">
        <v>22.667972659583718</v>
      </c>
      <c r="M458" s="101">
        <v>0</v>
      </c>
      <c r="N458" s="101">
        <v>22.339606721587426</v>
      </c>
      <c r="O458" s="101">
        <v>15.778946671490338</v>
      </c>
      <c r="P458" s="101">
        <v>26.45957539922188</v>
      </c>
      <c r="Q458" s="101">
        <v>8.6307267709686286</v>
      </c>
      <c r="R458" s="101">
        <v>11.685211698595749</v>
      </c>
      <c r="S458" s="101">
        <v>18.428734205245476</v>
      </c>
      <c r="T458" s="101">
        <v>20.253281083390391</v>
      </c>
      <c r="U458" s="101">
        <v>22.938143155162305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50.951307595355175</v>
      </c>
      <c r="D464" s="122">
        <v>86.921267746890024</v>
      </c>
      <c r="E464" s="122">
        <v>103.34312618354159</v>
      </c>
      <c r="F464" s="122">
        <v>93.106514748799938</v>
      </c>
      <c r="G464" s="122">
        <v>98.361933643004008</v>
      </c>
      <c r="H464" s="122">
        <v>93.012217228911609</v>
      </c>
      <c r="I464" s="122">
        <v>121.9495913465084</v>
      </c>
      <c r="J464" s="122">
        <v>134.45545168794135</v>
      </c>
      <c r="K464" s="122">
        <v>156.1129045571617</v>
      </c>
      <c r="L464" s="122">
        <v>225.36681420543141</v>
      </c>
      <c r="M464" s="122">
        <v>221.43831680271214</v>
      </c>
      <c r="N464" s="122">
        <v>146.64707476003258</v>
      </c>
      <c r="O464" s="122">
        <v>134.61297718867417</v>
      </c>
      <c r="P464" s="122">
        <v>66.890725555956365</v>
      </c>
      <c r="Q464" s="122">
        <v>72.615001100898127</v>
      </c>
      <c r="R464" s="122">
        <v>69.705107302670086</v>
      </c>
      <c r="S464" s="122">
        <v>83.522004772729431</v>
      </c>
      <c r="T464" s="122">
        <v>93.034372740128632</v>
      </c>
      <c r="U464" s="122">
        <v>121.52308247346153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252.38956822292724</v>
      </c>
      <c r="D465" s="98">
        <v>260.46811931692758</v>
      </c>
      <c r="E465" s="98">
        <v>261.24566501550754</v>
      </c>
      <c r="F465" s="98">
        <v>270.71330059215381</v>
      </c>
      <c r="G465" s="98">
        <v>281.42450067178623</v>
      </c>
      <c r="H465" s="98">
        <v>296.72320027513643</v>
      </c>
      <c r="I465" s="98">
        <v>303.53118604104651</v>
      </c>
      <c r="J465" s="98">
        <v>308.1983929089613</v>
      </c>
      <c r="K465" s="98">
        <v>303.02353471940916</v>
      </c>
      <c r="L465" s="98">
        <v>299.21114738902895</v>
      </c>
      <c r="M465" s="98">
        <v>302.99027077029382</v>
      </c>
      <c r="N465" s="98">
        <v>279.94153657500732</v>
      </c>
      <c r="O465" s="98">
        <v>252.93461209161936</v>
      </c>
      <c r="P465" s="98">
        <v>267.78359047022326</v>
      </c>
      <c r="Q465" s="98">
        <v>277.67817079580135</v>
      </c>
      <c r="R465" s="98">
        <v>272.32369286216056</v>
      </c>
      <c r="S465" s="98">
        <v>307.37728029102487</v>
      </c>
      <c r="T465" s="98">
        <v>307.95550835328373</v>
      </c>
      <c r="U465" s="98">
        <v>323.18161586559228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161.74573180114484</v>
      </c>
      <c r="D466" s="98">
        <v>166.72625820230232</v>
      </c>
      <c r="E466" s="98">
        <v>169.93776058277786</v>
      </c>
      <c r="F466" s="98">
        <v>174.47001759995993</v>
      </c>
      <c r="G466" s="98">
        <v>181.13947411048807</v>
      </c>
      <c r="H466" s="98">
        <v>187.94154265411743</v>
      </c>
      <c r="I466" s="98">
        <v>195.15112416751339</v>
      </c>
      <c r="J466" s="98">
        <v>196.95965215270186</v>
      </c>
      <c r="K466" s="98">
        <v>192.64736970978382</v>
      </c>
      <c r="L466" s="98">
        <v>191.0127468684363</v>
      </c>
      <c r="M466" s="98">
        <v>181.58601248669996</v>
      </c>
      <c r="N466" s="98">
        <v>175.66759578399595</v>
      </c>
      <c r="O466" s="98">
        <v>171.2644952918304</v>
      </c>
      <c r="P466" s="98">
        <v>170.84227226965677</v>
      </c>
      <c r="Q466" s="98">
        <v>173.68050377526785</v>
      </c>
      <c r="R466" s="98">
        <v>178.05110643296891</v>
      </c>
      <c r="S466" s="98">
        <v>184.05879445460403</v>
      </c>
      <c r="T466" s="98">
        <v>194.22877384236523</v>
      </c>
      <c r="U466" s="98">
        <v>174.00039240208935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66.388074160317842</v>
      </c>
      <c r="D469" s="118">
        <f t="shared" si="240"/>
        <v>69.472850377778713</v>
      </c>
      <c r="E469" s="118">
        <f t="shared" si="240"/>
        <v>63.768437290463822</v>
      </c>
      <c r="F469" s="118">
        <f t="shared" si="240"/>
        <v>73.682932039459288</v>
      </c>
      <c r="G469" s="118">
        <f t="shared" si="240"/>
        <v>74.356567306028509</v>
      </c>
      <c r="H469" s="118">
        <f t="shared" si="240"/>
        <v>73.308118772766264</v>
      </c>
      <c r="I469" s="118">
        <f t="shared" si="240"/>
        <v>66.021536510516668</v>
      </c>
      <c r="J469" s="118">
        <f t="shared" si="240"/>
        <v>66.905395371979978</v>
      </c>
      <c r="K469" s="118">
        <f t="shared" si="240"/>
        <v>69.672101321955807</v>
      </c>
      <c r="L469" s="118">
        <f t="shared" si="240"/>
        <v>68.2538055218333</v>
      </c>
      <c r="M469" s="118">
        <f t="shared" si="240"/>
        <v>63.517462992241946</v>
      </c>
      <c r="N469" s="118">
        <f t="shared" si="240"/>
        <v>62.000144936413534</v>
      </c>
      <c r="O469" s="118">
        <f t="shared" si="240"/>
        <v>50.38304339626665</v>
      </c>
      <c r="P469" s="118">
        <f t="shared" si="240"/>
        <v>48.179555672406877</v>
      </c>
      <c r="Q469" s="118">
        <f t="shared" si="240"/>
        <v>43.076787395043539</v>
      </c>
      <c r="R469" s="118">
        <f t="shared" ref="R469:V469" si="241">R470+R473+R475+R485</f>
        <v>38.859300547278878</v>
      </c>
      <c r="S469" s="118">
        <f t="shared" si="241"/>
        <v>53.197628956840433</v>
      </c>
      <c r="T469" s="118">
        <f t="shared" si="241"/>
        <v>55.802601936570234</v>
      </c>
      <c r="U469" s="118">
        <f t="shared" si="241"/>
        <v>40.320114364392012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46.433169608818105</v>
      </c>
      <c r="D470" s="123">
        <f t="shared" si="243"/>
        <v>50.045080024293817</v>
      </c>
      <c r="E470" s="123">
        <f t="shared" si="243"/>
        <v>44.519032727509028</v>
      </c>
      <c r="F470" s="123">
        <f t="shared" si="243"/>
        <v>54.61851497363255</v>
      </c>
      <c r="G470" s="123">
        <f t="shared" si="243"/>
        <v>54.927596406848522</v>
      </c>
      <c r="H470" s="123">
        <f t="shared" si="243"/>
        <v>54.356186236062882</v>
      </c>
      <c r="I470" s="123">
        <f t="shared" si="243"/>
        <v>47.865804057861247</v>
      </c>
      <c r="J470" s="123">
        <f t="shared" si="243"/>
        <v>49.170942608264141</v>
      </c>
      <c r="K470" s="123">
        <f t="shared" si="243"/>
        <v>52.008346125705557</v>
      </c>
      <c r="L470" s="123">
        <f t="shared" si="243"/>
        <v>49.46663744146521</v>
      </c>
      <c r="M470" s="123">
        <f t="shared" si="243"/>
        <v>45.460984608631058</v>
      </c>
      <c r="N470" s="123">
        <f t="shared" si="243"/>
        <v>45.231043459231763</v>
      </c>
      <c r="O470" s="123">
        <f t="shared" si="243"/>
        <v>35.242729186881455</v>
      </c>
      <c r="P470" s="123">
        <f t="shared" si="243"/>
        <v>33.336537310478832</v>
      </c>
      <c r="Q470" s="123">
        <f t="shared" si="243"/>
        <v>29.024617928116751</v>
      </c>
      <c r="R470" s="123">
        <f t="shared" ref="R470:V470" si="244">SUM(R471:R472)</f>
        <v>24.580880272387837</v>
      </c>
      <c r="S470" s="123">
        <f t="shared" si="244"/>
        <v>38.43869031926328</v>
      </c>
      <c r="T470" s="123">
        <f t="shared" si="244"/>
        <v>40.689155386578292</v>
      </c>
      <c r="U470" s="123">
        <f t="shared" si="244"/>
        <v>25.584930307482992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46.187735244718475</v>
      </c>
      <c r="D471" s="99">
        <v>49.787145180429313</v>
      </c>
      <c r="E471" s="99">
        <v>44.302586839095881</v>
      </c>
      <c r="F471" s="99">
        <v>54.351279504913649</v>
      </c>
      <c r="G471" s="99">
        <v>54.665640898358347</v>
      </c>
      <c r="H471" s="99">
        <v>54.105198792805574</v>
      </c>
      <c r="I471" s="99">
        <v>47.644572620399678</v>
      </c>
      <c r="J471" s="99">
        <v>48.947123591940432</v>
      </c>
      <c r="K471" s="99">
        <v>51.778133842838507</v>
      </c>
      <c r="L471" s="99">
        <v>49.247675283959737</v>
      </c>
      <c r="M471" s="99">
        <v>45.255303415106965</v>
      </c>
      <c r="N471" s="99">
        <v>45.026890011733308</v>
      </c>
      <c r="O471" s="99">
        <v>35.079999457503511</v>
      </c>
      <c r="P471" s="99">
        <v>33.179295499217083</v>
      </c>
      <c r="Q471" s="99">
        <v>28.891115000261173</v>
      </c>
      <c r="R471" s="99">
        <v>24.464925739379034</v>
      </c>
      <c r="S471" s="99">
        <v>38.255202127647955</v>
      </c>
      <c r="T471" s="99">
        <v>40.487924026279735</v>
      </c>
      <c r="U471" s="99">
        <v>25.456615729680934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0.24543436409962788</v>
      </c>
      <c r="D472" s="99">
        <v>0.25793484386450127</v>
      </c>
      <c r="E472" s="99">
        <v>0.21644588841315024</v>
      </c>
      <c r="F472" s="99">
        <v>0.2672354687189033</v>
      </c>
      <c r="G472" s="99">
        <v>0.26195550849017146</v>
      </c>
      <c r="H472" s="99">
        <v>0.25098744325730604</v>
      </c>
      <c r="I472" s="99">
        <v>0.22123143746156571</v>
      </c>
      <c r="J472" s="99">
        <v>0.22381901632370862</v>
      </c>
      <c r="K472" s="99">
        <v>0.23021228286705173</v>
      </c>
      <c r="L472" s="99">
        <v>0.21896215750547496</v>
      </c>
      <c r="M472" s="99">
        <v>0.20568119352409406</v>
      </c>
      <c r="N472" s="99">
        <v>0.20415344749845299</v>
      </c>
      <c r="O472" s="99">
        <v>0.16272972937794172</v>
      </c>
      <c r="P472" s="99">
        <v>0.1572418112617463</v>
      </c>
      <c r="Q472" s="99">
        <v>0.13350292785557674</v>
      </c>
      <c r="R472" s="99">
        <v>0.11595453300880477</v>
      </c>
      <c r="S472" s="99">
        <v>0.18348819161532817</v>
      </c>
      <c r="T472" s="99">
        <v>0.20123136029855498</v>
      </c>
      <c r="U472" s="99">
        <v>0.12831457780205716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0.73338017000907962</v>
      </c>
      <c r="D473" s="123">
        <f t="shared" si="246"/>
        <v>0.46657433755472094</v>
      </c>
      <c r="E473" s="123">
        <f t="shared" si="246"/>
        <v>0.89505847086326673</v>
      </c>
      <c r="F473" s="123">
        <f t="shared" si="246"/>
        <v>1.0196824158951896</v>
      </c>
      <c r="G473" s="123">
        <f t="shared" si="246"/>
        <v>1.5869367594542907</v>
      </c>
      <c r="H473" s="123">
        <f t="shared" si="246"/>
        <v>0.49381543010453022</v>
      </c>
      <c r="I473" s="123">
        <f t="shared" si="246"/>
        <v>0.53474091256958622</v>
      </c>
      <c r="J473" s="123">
        <f t="shared" si="246"/>
        <v>0.40953438676241982</v>
      </c>
      <c r="K473" s="123">
        <f t="shared" si="246"/>
        <v>0.61396044460357269</v>
      </c>
      <c r="L473" s="123">
        <f t="shared" si="246"/>
        <v>0.72137634770343506</v>
      </c>
      <c r="M473" s="123">
        <f t="shared" si="246"/>
        <v>0.46817544636494873</v>
      </c>
      <c r="N473" s="123">
        <f t="shared" si="246"/>
        <v>0.69475322101927894</v>
      </c>
      <c r="O473" s="123">
        <f t="shared" si="246"/>
        <v>0.13533272762585752</v>
      </c>
      <c r="P473" s="123">
        <f t="shared" si="246"/>
        <v>3.4464527976933862E-2</v>
      </c>
      <c r="Q473" s="123">
        <f t="shared" si="246"/>
        <v>3.8455226149225884E-2</v>
      </c>
      <c r="R473" s="123">
        <f t="shared" si="246"/>
        <v>0.17986187215189967</v>
      </c>
      <c r="S473" s="123">
        <f t="shared" si="246"/>
        <v>0.22033010881304108</v>
      </c>
      <c r="T473" s="123">
        <f t="shared" si="246"/>
        <v>0.28289518997076263</v>
      </c>
      <c r="U473" s="123">
        <f t="shared" si="246"/>
        <v>0.15449798621499772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0.73338017000907962</v>
      </c>
      <c r="D474" s="99">
        <f>RES_hhdet_in_fecs!D8</f>
        <v>0.46657433755472094</v>
      </c>
      <c r="E474" s="99">
        <f>RES_hhdet_in_fecs!E8</f>
        <v>0.89505847086326673</v>
      </c>
      <c r="F474" s="99">
        <f>RES_hhdet_in_fecs!F8</f>
        <v>1.0196824158951896</v>
      </c>
      <c r="G474" s="99">
        <f>RES_hhdet_in_fecs!G8</f>
        <v>1.5869367594542907</v>
      </c>
      <c r="H474" s="99">
        <f>RES_hhdet_in_fecs!H8</f>
        <v>0.49381543010453022</v>
      </c>
      <c r="I474" s="99">
        <f>RES_hhdet_in_fecs!I8</f>
        <v>0.53474091256958622</v>
      </c>
      <c r="J474" s="99">
        <f>RES_hhdet_in_fecs!J8</f>
        <v>0.40953438676241982</v>
      </c>
      <c r="K474" s="99">
        <f>RES_hhdet_in_fecs!K8</f>
        <v>0.61396044460357269</v>
      </c>
      <c r="L474" s="99">
        <f>RES_hhdet_in_fecs!L8</f>
        <v>0.72137634770343506</v>
      </c>
      <c r="M474" s="99">
        <f>RES_hhdet_in_fecs!M8</f>
        <v>0.46817544636494873</v>
      </c>
      <c r="N474" s="99">
        <f>RES_hhdet_in_fecs!N8</f>
        <v>0.69475322101927894</v>
      </c>
      <c r="O474" s="99">
        <f>RES_hhdet_in_fecs!O8</f>
        <v>0.13533272762585752</v>
      </c>
      <c r="P474" s="99">
        <f>RES_hhdet_in_fecs!P8</f>
        <v>3.4464527976933862E-2</v>
      </c>
      <c r="Q474" s="99">
        <f>RES_hhdet_in_fecs!Q8</f>
        <v>3.8455226149225884E-2</v>
      </c>
      <c r="R474" s="99">
        <f>RES_hhdet_in_fecs!R8</f>
        <v>0.17986187215189967</v>
      </c>
      <c r="S474" s="99">
        <f>RES_hhdet_in_fecs!S8</f>
        <v>0.22033010881304108</v>
      </c>
      <c r="T474" s="99">
        <f>RES_hhdet_in_fecs!T8</f>
        <v>0.28289518997076263</v>
      </c>
      <c r="U474" s="99">
        <f>RES_hhdet_in_fecs!U8</f>
        <v>0.15449798621499772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12.735288590732937</v>
      </c>
      <c r="D475" s="123">
        <v>12.353038745407474</v>
      </c>
      <c r="E475" s="123">
        <v>11.665146752475898</v>
      </c>
      <c r="F475" s="123">
        <v>11.436532497183583</v>
      </c>
      <c r="G475" s="123">
        <v>11.200571379757987</v>
      </c>
      <c r="H475" s="123">
        <v>11.203236583407817</v>
      </c>
      <c r="I475" s="123">
        <v>10.364218085695738</v>
      </c>
      <c r="J475" s="123">
        <v>10.084330763403758</v>
      </c>
      <c r="K475" s="123">
        <v>9.8839840832395733</v>
      </c>
      <c r="L475" s="123">
        <v>10.585524294373229</v>
      </c>
      <c r="M475" s="123">
        <v>10.56261665001969</v>
      </c>
      <c r="N475" s="123">
        <v>9.8659841165703241</v>
      </c>
      <c r="O475" s="123">
        <v>9.5325257482681529</v>
      </c>
      <c r="P475" s="123">
        <v>9.324071487905643</v>
      </c>
      <c r="Q475" s="123">
        <v>8.6153122256878074</v>
      </c>
      <c r="R475" s="123">
        <v>8.7448709383659935</v>
      </c>
      <c r="S475" s="123">
        <v>9.0390968835610916</v>
      </c>
      <c r="T475" s="123">
        <v>9.0908215556837586</v>
      </c>
      <c r="U475" s="123">
        <v>8.8827054054386867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12.680143456813653</v>
      </c>
      <c r="D476" s="99">
        <v>11.854432170094517</v>
      </c>
      <c r="E476" s="99">
        <v>11.230895512492388</v>
      </c>
      <c r="F476" s="99">
        <v>11.316646069084261</v>
      </c>
      <c r="G476" s="99">
        <v>11.481750086604501</v>
      </c>
      <c r="H476" s="99">
        <v>11.138915859959662</v>
      </c>
      <c r="I476" s="99">
        <v>10.584956222621107</v>
      </c>
      <c r="J476" s="99">
        <v>11.015155091553206</v>
      </c>
      <c r="K476" s="99">
        <v>10.567595770403932</v>
      </c>
      <c r="L476" s="99">
        <v>11.211785593035261</v>
      </c>
      <c r="M476" s="99">
        <v>9.9258662510975224</v>
      </c>
      <c r="N476" s="99">
        <v>9.9730973182255074</v>
      </c>
      <c r="O476" s="99">
        <v>9.9824576405504661</v>
      </c>
      <c r="P476" s="99">
        <v>10.281411865045765</v>
      </c>
      <c r="Q476" s="99">
        <v>10.103458357256077</v>
      </c>
      <c r="R476" s="99">
        <v>9.76945925515016</v>
      </c>
      <c r="S476" s="99">
        <v>10.409882810068552</v>
      </c>
      <c r="T476" s="99">
        <v>9.4684543233006337</v>
      </c>
      <c r="U476" s="99">
        <v>10.4227366504311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13.112049101921551</v>
      </c>
      <c r="D477" s="99">
        <v>12.954555163496909</v>
      </c>
      <c r="E477" s="99">
        <v>12.137482817568046</v>
      </c>
      <c r="F477" s="99">
        <v>12.129138876222241</v>
      </c>
      <c r="G477" s="99">
        <v>12.411541459662363</v>
      </c>
      <c r="H477" s="99">
        <v>11.882140926469596</v>
      </c>
      <c r="I477" s="99">
        <v>11.840682355967978</v>
      </c>
      <c r="J477" s="99">
        <v>11.823630086183247</v>
      </c>
      <c r="K477" s="99">
        <v>11.482341621489502</v>
      </c>
      <c r="L477" s="99">
        <v>11.650378904755494</v>
      </c>
      <c r="M477" s="99">
        <v>11.240703461681738</v>
      </c>
      <c r="N477" s="99">
        <v>10.770170324733151</v>
      </c>
      <c r="O477" s="99">
        <v>10.652956902972344</v>
      </c>
      <c r="P477" s="99">
        <v>10.133606882784061</v>
      </c>
      <c r="Q477" s="99">
        <v>9.4657336926503159</v>
      </c>
      <c r="R477" s="99">
        <v>9.5481183021416918</v>
      </c>
      <c r="S477" s="99">
        <v>9.7281749580639527</v>
      </c>
      <c r="T477" s="99">
        <v>9.5594303242822267</v>
      </c>
      <c r="U477" s="99">
        <v>8.9472348461755136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7.7380141611468236</v>
      </c>
      <c r="E478" s="99">
        <v>7.1014617864610674</v>
      </c>
      <c r="F478" s="99">
        <v>7.2262574461954729</v>
      </c>
      <c r="G478" s="99">
        <v>7.4238417168200481</v>
      </c>
      <c r="H478" s="99">
        <v>7.2691925788608138</v>
      </c>
      <c r="I478" s="99">
        <v>7.2060147803838674</v>
      </c>
      <c r="J478" s="99">
        <v>7.2191815109681414</v>
      </c>
      <c r="K478" s="99">
        <v>7.0395316777525538</v>
      </c>
      <c r="L478" s="99">
        <v>7.1838700950918453</v>
      </c>
      <c r="M478" s="99">
        <v>0</v>
      </c>
      <c r="N478" s="99">
        <v>6.9315022123389092</v>
      </c>
      <c r="O478" s="99">
        <v>7.030469811817448</v>
      </c>
      <c r="P478" s="99">
        <v>7.1433859841734568</v>
      </c>
      <c r="Q478" s="99">
        <v>6.7506905093297398</v>
      </c>
      <c r="R478" s="99">
        <v>7.0283686144520114</v>
      </c>
      <c r="S478" s="99">
        <v>7.4028847744193245</v>
      </c>
      <c r="T478" s="99">
        <v>7.4455273318119541</v>
      </c>
      <c r="U478" s="99">
        <v>7.1149679289778636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1.1855772383300431</v>
      </c>
      <c r="E479" s="102">
        <v>0.71666642506375666</v>
      </c>
      <c r="F479" s="102">
        <v>0.95220485936689891</v>
      </c>
      <c r="G479" s="102">
        <v>0.97522595653327415</v>
      </c>
      <c r="H479" s="102">
        <v>1.2389005149939618</v>
      </c>
      <c r="I479" s="102">
        <v>1.0588563088478524</v>
      </c>
      <c r="J479" s="102">
        <v>1.0080416248296531</v>
      </c>
      <c r="K479" s="102">
        <v>0.93764431977587137</v>
      </c>
      <c r="L479" s="102">
        <v>0.92199538520335933</v>
      </c>
      <c r="M479" s="102">
        <v>0</v>
      </c>
      <c r="N479" s="102">
        <v>0.86381718632149485</v>
      </c>
      <c r="O479" s="102">
        <v>0.6015093246099249</v>
      </c>
      <c r="P479" s="102">
        <v>0.99772268497949135</v>
      </c>
      <c r="Q479" s="102">
        <v>0.32294527834999404</v>
      </c>
      <c r="R479" s="102">
        <v>0.43401236562546613</v>
      </c>
      <c r="S479" s="102">
        <v>0.67921859099262771</v>
      </c>
      <c r="T479" s="102">
        <v>0.74166683255568955</v>
      </c>
      <c r="U479" s="102">
        <v>0.83540440855220333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6.5524369228167814</v>
      </c>
      <c r="E480" s="105">
        <v>6.3847953613973099</v>
      </c>
      <c r="F480" s="105">
        <v>6.2740525868285735</v>
      </c>
      <c r="G480" s="105">
        <v>6.4486157602867742</v>
      </c>
      <c r="H480" s="105">
        <v>6.0302920638668516</v>
      </c>
      <c r="I480" s="105">
        <v>6.1471584715360157</v>
      </c>
      <c r="J480" s="105">
        <v>6.2111398861384899</v>
      </c>
      <c r="K480" s="105">
        <v>6.1018873579766835</v>
      </c>
      <c r="L480" s="105">
        <v>6.2618747098884855</v>
      </c>
      <c r="M480" s="105">
        <v>0</v>
      </c>
      <c r="N480" s="105">
        <v>6.067685026017414</v>
      </c>
      <c r="O480" s="105">
        <v>6.4289604872075241</v>
      </c>
      <c r="P480" s="105">
        <v>6.1456632991939655</v>
      </c>
      <c r="Q480" s="105">
        <v>6.4277452309797454</v>
      </c>
      <c r="R480" s="105">
        <v>6.5943562488265473</v>
      </c>
      <c r="S480" s="105">
        <v>6.7236661834266975</v>
      </c>
      <c r="T480" s="105">
        <v>6.7038604992562636</v>
      </c>
      <c r="U480" s="105">
        <v>6.2795635204256612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12.655826964506925</v>
      </c>
      <c r="D481" s="102">
        <v>11.535408821410172</v>
      </c>
      <c r="E481" s="102">
        <v>10.551802802370442</v>
      </c>
      <c r="F481" s="102">
        <v>10.567876026430609</v>
      </c>
      <c r="G481" s="102">
        <v>10.612200120927641</v>
      </c>
      <c r="H481" s="102">
        <v>11.182152033823471</v>
      </c>
      <c r="I481" s="102">
        <v>10.820358765129802</v>
      </c>
      <c r="J481" s="102">
        <v>10.655178470028307</v>
      </c>
      <c r="K481" s="102">
        <v>10.253167592946584</v>
      </c>
      <c r="L481" s="102">
        <v>10.598559571857894</v>
      </c>
      <c r="M481" s="102">
        <v>10.620827526893219</v>
      </c>
      <c r="N481" s="102">
        <v>10.171342762717469</v>
      </c>
      <c r="O481" s="102">
        <v>9.7275458729380677</v>
      </c>
      <c r="P481" s="102">
        <v>9.9391279778693384</v>
      </c>
      <c r="Q481" s="102">
        <v>9.1440630383494099</v>
      </c>
      <c r="R481" s="102">
        <v>9.3676440774009553</v>
      </c>
      <c r="S481" s="102">
        <v>9.6491237591439862</v>
      </c>
      <c r="T481" s="102">
        <v>9.7069712400360864</v>
      </c>
      <c r="U481" s="102">
        <v>9.7078927415651997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8.9154115774794001</v>
      </c>
      <c r="D482" s="105">
        <v>7.5955545610296022</v>
      </c>
      <c r="E482" s="105">
        <v>6.8337894428550969</v>
      </c>
      <c r="F482" s="105">
        <v>6.9413613112576158</v>
      </c>
      <c r="G482" s="105">
        <v>6.986501205265168</v>
      </c>
      <c r="H482" s="105">
        <v>7.4936950021842792</v>
      </c>
      <c r="I482" s="105">
        <v>7.2148458215789226</v>
      </c>
      <c r="J482" s="105">
        <v>7.116388720328044</v>
      </c>
      <c r="K482" s="105">
        <v>6.8575734697757991</v>
      </c>
      <c r="L482" s="105">
        <v>7.1039438831652468</v>
      </c>
      <c r="M482" s="105">
        <v>7.280904231282836</v>
      </c>
      <c r="N482" s="105">
        <v>6.9353418744462774</v>
      </c>
      <c r="O482" s="105">
        <v>6.6609258308992523</v>
      </c>
      <c r="P482" s="105">
        <v>7.1215475274146529</v>
      </c>
      <c r="Q482" s="105">
        <v>6.5080220538004383</v>
      </c>
      <c r="R482" s="105">
        <v>6.8231145325957225</v>
      </c>
      <c r="S482" s="105">
        <v>7.2109205134454131</v>
      </c>
      <c r="T482" s="105">
        <v>7.3520366240102248</v>
      </c>
      <c r="U482" s="105">
        <v>7.4637388208744264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2.745036893008538</v>
      </c>
      <c r="D483" s="99">
        <v>1.0543627178064578</v>
      </c>
      <c r="E483" s="99">
        <v>0.60951554408608799</v>
      </c>
      <c r="F483" s="99">
        <v>0.82364097450435358</v>
      </c>
      <c r="G483" s="99">
        <v>0.82576205580665629</v>
      </c>
      <c r="H483" s="99">
        <v>1.1753662346889158</v>
      </c>
      <c r="I483" s="99">
        <v>0.97039303709233737</v>
      </c>
      <c r="J483" s="99">
        <v>0.90690106989282782</v>
      </c>
      <c r="K483" s="99">
        <v>0.82963599576278679</v>
      </c>
      <c r="L483" s="99">
        <v>0.83265586019196824</v>
      </c>
      <c r="M483" s="99">
        <v>1.1798127132181828</v>
      </c>
      <c r="N483" s="99">
        <v>0.81511321948953475</v>
      </c>
      <c r="O483" s="99">
        <v>0.52088457099803775</v>
      </c>
      <c r="P483" s="99">
        <v>0.98634222118092996</v>
      </c>
      <c r="Q483" s="99">
        <v>0.26609780654468174</v>
      </c>
      <c r="R483" s="99">
        <v>0.38263493877370092</v>
      </c>
      <c r="S483" s="99">
        <v>0.66140256369063477</v>
      </c>
      <c r="T483" s="99">
        <v>0.74794671893319786</v>
      </c>
      <c r="U483" s="99">
        <v>0.93141938186755846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6.1703746844708638</v>
      </c>
      <c r="D484" s="99">
        <v>6.541191843223146</v>
      </c>
      <c r="E484" s="99">
        <v>6.2242738987690096</v>
      </c>
      <c r="F484" s="99">
        <v>6.117720336753262</v>
      </c>
      <c r="G484" s="99">
        <v>6.1607391494585118</v>
      </c>
      <c r="H484" s="99">
        <v>6.3183287674953634</v>
      </c>
      <c r="I484" s="99">
        <v>6.244452784486584</v>
      </c>
      <c r="J484" s="99">
        <v>6.2094876504352161</v>
      </c>
      <c r="K484" s="99">
        <v>6.0279374740130116</v>
      </c>
      <c r="L484" s="99">
        <v>6.2712880229732795</v>
      </c>
      <c r="M484" s="99">
        <v>6.1010915180646519</v>
      </c>
      <c r="N484" s="99">
        <v>6.120228654956744</v>
      </c>
      <c r="O484" s="99">
        <v>6.1400412599012144</v>
      </c>
      <c r="P484" s="99">
        <v>6.1352053062337228</v>
      </c>
      <c r="Q484" s="99">
        <v>6.2419242472557563</v>
      </c>
      <c r="R484" s="99">
        <v>6.4404795938220216</v>
      </c>
      <c r="S484" s="99">
        <v>6.5495179497547769</v>
      </c>
      <c r="T484" s="99">
        <v>6.6040899050770268</v>
      </c>
      <c r="U484" s="99">
        <v>6.5323194390068693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6.486235790757731</v>
      </c>
      <c r="D485" s="123">
        <v>6.6081572705227103</v>
      </c>
      <c r="E485" s="123">
        <v>6.6891993396156249</v>
      </c>
      <c r="F485" s="123">
        <v>6.6082021527479702</v>
      </c>
      <c r="G485" s="123">
        <v>6.6414627599677036</v>
      </c>
      <c r="H485" s="123">
        <v>7.2548805231910327</v>
      </c>
      <c r="I485" s="123">
        <v>7.2567734543900926</v>
      </c>
      <c r="J485" s="123">
        <v>7.2405876135496596</v>
      </c>
      <c r="K485" s="123">
        <v>7.1658106684071017</v>
      </c>
      <c r="L485" s="123">
        <v>7.4802674382914338</v>
      </c>
      <c r="M485" s="123">
        <v>7.0256862872262484</v>
      </c>
      <c r="N485" s="123">
        <v>6.2083641395921738</v>
      </c>
      <c r="O485" s="123">
        <v>5.4724557334911808</v>
      </c>
      <c r="P485" s="123">
        <v>5.4844823460454677</v>
      </c>
      <c r="Q485" s="123">
        <v>5.3984020150897551</v>
      </c>
      <c r="R485" s="123">
        <v>5.3536874643731425</v>
      </c>
      <c r="S485" s="123">
        <v>5.4995116452030119</v>
      </c>
      <c r="T485" s="123">
        <v>5.7397298043374141</v>
      </c>
      <c r="U485" s="123">
        <v>5.6979806652553338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7.5006236041655425</v>
      </c>
      <c r="D486" s="99">
        <v>7.6054523046306555</v>
      </c>
      <c r="E486" s="99">
        <v>7.5468475276661122</v>
      </c>
      <c r="F486" s="99">
        <v>7.7249483832181474</v>
      </c>
      <c r="G486" s="99">
        <v>7.8442851574496002</v>
      </c>
      <c r="H486" s="99">
        <v>8.1477594460735201</v>
      </c>
      <c r="I486" s="99">
        <v>8.1881173508060492</v>
      </c>
      <c r="J486" s="99">
        <v>8.2541547215010471</v>
      </c>
      <c r="K486" s="99">
        <v>8.0836261711868147</v>
      </c>
      <c r="L486" s="99">
        <v>7.8410108881397758</v>
      </c>
      <c r="M486" s="99">
        <v>7.5274543176151303</v>
      </c>
      <c r="N486" s="99">
        <v>6.94270161725803</v>
      </c>
      <c r="O486" s="99">
        <v>6.1940084810938876</v>
      </c>
      <c r="P486" s="99">
        <v>6.4601079730233764</v>
      </c>
      <c r="Q486" s="99">
        <v>6.6519892936048812</v>
      </c>
      <c r="R486" s="99">
        <v>6.5005799662133379</v>
      </c>
      <c r="S486" s="99">
        <v>6.9876429483345674</v>
      </c>
      <c r="T486" s="99">
        <v>6.8187391455466484</v>
      </c>
      <c r="U486" s="99">
        <v>7.2557469676326436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7.4369809750160254</v>
      </c>
      <c r="D487" s="99">
        <v>7.5655345701729226</v>
      </c>
      <c r="E487" s="99">
        <v>7.5839747616758855</v>
      </c>
      <c r="F487" s="99">
        <v>7.7418159047313031</v>
      </c>
      <c r="G487" s="99">
        <v>7.8506303079941624</v>
      </c>
      <c r="H487" s="99">
        <v>8.0315923386335992</v>
      </c>
      <c r="I487" s="99">
        <v>8.1842653543935047</v>
      </c>
      <c r="J487" s="99">
        <v>8.2021244812303244</v>
      </c>
      <c r="K487" s="99">
        <v>7.9848513925740559</v>
      </c>
      <c r="L487" s="99">
        <v>7.7692378481521374</v>
      </c>
      <c r="M487" s="99">
        <v>7.115099811901672</v>
      </c>
      <c r="N487" s="99">
        <v>6.7926302467696393</v>
      </c>
      <c r="O487" s="99">
        <v>6.5287748946374062</v>
      </c>
      <c r="P487" s="99">
        <v>6.4420236540111633</v>
      </c>
      <c r="Q487" s="99">
        <v>6.4987920628352995</v>
      </c>
      <c r="R487" s="99">
        <v>6.6131777411008343</v>
      </c>
      <c r="S487" s="99">
        <v>6.7837624460215915</v>
      </c>
      <c r="T487" s="99">
        <v>7.1125779024999316</v>
      </c>
      <c r="U487" s="99">
        <v>6.3370733157973529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6.1210789931965248</v>
      </c>
      <c r="D488" s="110">
        <v>5.9068306048800681</v>
      </c>
      <c r="E488" s="110">
        <v>5.9218314970146961</v>
      </c>
      <c r="F488" s="110">
        <v>5.7860553016145317</v>
      </c>
      <c r="G488" s="110">
        <v>5.7857196703776452</v>
      </c>
      <c r="H488" s="110">
        <v>6.7535611440818144</v>
      </c>
      <c r="I488" s="110">
        <v>6.4840819291326381</v>
      </c>
      <c r="J488" s="110">
        <v>6.3006128911618617</v>
      </c>
      <c r="K488" s="110">
        <v>6.0018340710148372</v>
      </c>
      <c r="L488" s="110">
        <v>6.2154193674300799</v>
      </c>
      <c r="M488" s="110">
        <v>5.535577363042453</v>
      </c>
      <c r="N488" s="110">
        <v>5.2633390637530102</v>
      </c>
      <c r="O488" s="110">
        <v>4.4206241040772714</v>
      </c>
      <c r="P488" s="110">
        <v>5.0289890216628201</v>
      </c>
      <c r="Q488" s="110">
        <v>4.8428467489113283</v>
      </c>
      <c r="R488" s="110">
        <v>4.7801546954581777</v>
      </c>
      <c r="S488" s="110">
        <v>4.7655127355246911</v>
      </c>
      <c r="T488" s="110">
        <v>5.0727980684007763</v>
      </c>
      <c r="U488" s="110">
        <v>4.7159436153865082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41.761401796877308</v>
      </c>
      <c r="D490" s="118">
        <f t="shared" si="247"/>
        <v>43.233904108156622</v>
      </c>
      <c r="E490" s="118">
        <f t="shared" si="247"/>
        <v>40.659664126792912</v>
      </c>
      <c r="F490" s="118">
        <f t="shared" si="247"/>
        <v>47.535178922495987</v>
      </c>
      <c r="G490" s="118">
        <f t="shared" si="247"/>
        <v>49.606943122597478</v>
      </c>
      <c r="H490" s="118">
        <f t="shared" si="247"/>
        <v>47.464439766531711</v>
      </c>
      <c r="I490" s="118">
        <f t="shared" si="247"/>
        <v>43.595835799073853</v>
      </c>
      <c r="J490" s="118">
        <f t="shared" si="247"/>
        <v>44.367693681640411</v>
      </c>
      <c r="K490" s="118">
        <f t="shared" si="247"/>
        <v>46.768379079266921</v>
      </c>
      <c r="L490" s="118">
        <f t="shared" si="247"/>
        <v>45.995368665133604</v>
      </c>
      <c r="M490" s="118">
        <f t="shared" si="247"/>
        <v>42.601457472697746</v>
      </c>
      <c r="N490" s="118">
        <f t="shared" si="247"/>
        <v>43.067530017661966</v>
      </c>
      <c r="O490" s="118">
        <f t="shared" si="247"/>
        <v>34.45274041026515</v>
      </c>
      <c r="P490" s="118">
        <f t="shared" si="247"/>
        <v>33.566591254910122</v>
      </c>
      <c r="Q490" s="118">
        <f t="shared" si="247"/>
        <v>30.58425172855862</v>
      </c>
      <c r="R490" s="118">
        <f t="shared" ref="R490:V490" si="248">R491+R494+R496+R506</f>
        <v>28.677319290978367</v>
      </c>
      <c r="S490" s="118">
        <f t="shared" si="248"/>
        <v>39.871464923047107</v>
      </c>
      <c r="T490" s="118">
        <f t="shared" si="248"/>
        <v>42.922332876654409</v>
      </c>
      <c r="U490" s="118">
        <f t="shared" si="248"/>
        <v>31.505438994546779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28.160689015663905</v>
      </c>
      <c r="D491" s="123">
        <f t="shared" si="250"/>
        <v>30.594546011852273</v>
      </c>
      <c r="E491" s="123">
        <f t="shared" si="250"/>
        <v>27.4407182688944</v>
      </c>
      <c r="F491" s="123">
        <f t="shared" si="250"/>
        <v>33.95775035602184</v>
      </c>
      <c r="G491" s="123">
        <f t="shared" si="250"/>
        <v>34.451926132592867</v>
      </c>
      <c r="H491" s="123">
        <f t="shared" si="250"/>
        <v>34.402373626350752</v>
      </c>
      <c r="I491" s="123">
        <f t="shared" si="250"/>
        <v>30.578236659164851</v>
      </c>
      <c r="J491" s="123">
        <f t="shared" si="250"/>
        <v>31.711654471431228</v>
      </c>
      <c r="K491" s="123">
        <f t="shared" si="250"/>
        <v>33.867071744586916</v>
      </c>
      <c r="L491" s="123">
        <f t="shared" si="250"/>
        <v>32.531056181753925</v>
      </c>
      <c r="M491" s="123">
        <f t="shared" si="250"/>
        <v>30.198061936113334</v>
      </c>
      <c r="N491" s="123">
        <f t="shared" si="250"/>
        <v>30.335491817152462</v>
      </c>
      <c r="O491" s="123">
        <f t="shared" si="250"/>
        <v>23.854219089909435</v>
      </c>
      <c r="P491" s="123">
        <f t="shared" si="250"/>
        <v>22.779283379755363</v>
      </c>
      <c r="Q491" s="123">
        <f t="shared" si="250"/>
        <v>20.103983858800973</v>
      </c>
      <c r="R491" s="123">
        <f t="shared" ref="R491:V491" si="251">SUM(R492:R493)</f>
        <v>17.424381817187697</v>
      </c>
      <c r="S491" s="123">
        <f t="shared" si="251"/>
        <v>28.036780268377541</v>
      </c>
      <c r="T491" s="123">
        <f t="shared" si="251"/>
        <v>30.555313410257067</v>
      </c>
      <c r="U491" s="123">
        <f t="shared" si="251"/>
        <v>19.716021241635453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27.915254651564279</v>
      </c>
      <c r="D492" s="99">
        <v>30.336611167987773</v>
      </c>
      <c r="E492" s="99">
        <v>27.224272380481249</v>
      </c>
      <c r="F492" s="99">
        <v>33.690514887302939</v>
      </c>
      <c r="G492" s="99">
        <v>34.189970624102692</v>
      </c>
      <c r="H492" s="99">
        <v>34.151386183093443</v>
      </c>
      <c r="I492" s="99">
        <v>30.357005221703286</v>
      </c>
      <c r="J492" s="99">
        <v>31.487835455107518</v>
      </c>
      <c r="K492" s="99">
        <v>33.636859461719865</v>
      </c>
      <c r="L492" s="99">
        <v>32.312094024248452</v>
      </c>
      <c r="M492" s="99">
        <v>29.992380742589241</v>
      </c>
      <c r="N492" s="99">
        <v>30.13133836965401</v>
      </c>
      <c r="O492" s="99">
        <v>23.691489360531492</v>
      </c>
      <c r="P492" s="99">
        <v>22.622041568493618</v>
      </c>
      <c r="Q492" s="99">
        <v>19.970480930945396</v>
      </c>
      <c r="R492" s="99">
        <v>17.308427284178894</v>
      </c>
      <c r="S492" s="99">
        <v>27.853292076762212</v>
      </c>
      <c r="T492" s="99">
        <v>30.354082049958514</v>
      </c>
      <c r="U492" s="99">
        <v>19.587706663833394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0.24543436409962788</v>
      </c>
      <c r="D493" s="99">
        <v>0.25793484386450127</v>
      </c>
      <c r="E493" s="99">
        <v>0.21644588841315024</v>
      </c>
      <c r="F493" s="99">
        <v>0.2672354687189033</v>
      </c>
      <c r="G493" s="99">
        <v>0.26195550849017146</v>
      </c>
      <c r="H493" s="99">
        <v>0.25098744325730604</v>
      </c>
      <c r="I493" s="99">
        <v>0.22123143746156571</v>
      </c>
      <c r="J493" s="99">
        <v>0.22381901632370862</v>
      </c>
      <c r="K493" s="99">
        <v>0.23021228286705173</v>
      </c>
      <c r="L493" s="99">
        <v>0.21896215750547496</v>
      </c>
      <c r="M493" s="99">
        <v>0.20568119352409406</v>
      </c>
      <c r="N493" s="99">
        <v>0.20415344749845299</v>
      </c>
      <c r="O493" s="99">
        <v>0.16272972937794172</v>
      </c>
      <c r="P493" s="99">
        <v>0.1572418112617463</v>
      </c>
      <c r="Q493" s="99">
        <v>0.13350292785557674</v>
      </c>
      <c r="R493" s="99">
        <v>0.11595453300880477</v>
      </c>
      <c r="S493" s="99">
        <v>0.18348819161532817</v>
      </c>
      <c r="T493" s="99">
        <v>0.20123136029855498</v>
      </c>
      <c r="U493" s="99">
        <v>0.12831457780205716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1.5950353486901701</v>
      </c>
      <c r="D494" s="123">
        <f t="shared" si="253"/>
        <v>1.0468975615932681</v>
      </c>
      <c r="E494" s="123">
        <f t="shared" si="253"/>
        <v>2.0706369922312229</v>
      </c>
      <c r="F494" s="123">
        <f t="shared" si="253"/>
        <v>2.4300035465421805</v>
      </c>
      <c r="G494" s="123">
        <f t="shared" si="253"/>
        <v>3.8934688672061606</v>
      </c>
      <c r="H494" s="123">
        <f t="shared" si="253"/>
        <v>1.2465810891141926</v>
      </c>
      <c r="I494" s="123">
        <f t="shared" si="253"/>
        <v>1.3882148568137629</v>
      </c>
      <c r="J494" s="123">
        <f t="shared" si="253"/>
        <v>1.0930590931129092</v>
      </c>
      <c r="K494" s="123">
        <f t="shared" si="253"/>
        <v>1.6845917895728122</v>
      </c>
      <c r="L494" s="123">
        <f t="shared" si="253"/>
        <v>2.0346573646306436</v>
      </c>
      <c r="M494" s="123">
        <f t="shared" si="253"/>
        <v>1.3633942427376782</v>
      </c>
      <c r="N494" s="123">
        <f t="shared" si="253"/>
        <v>2.1001896093914638</v>
      </c>
      <c r="O494" s="123">
        <f t="shared" si="253"/>
        <v>0.42700534602922935</v>
      </c>
      <c r="P494" s="123">
        <f t="shared" si="253"/>
        <v>0.11368811796173856</v>
      </c>
      <c r="Q494" s="123">
        <f t="shared" si="253"/>
        <v>0.13159370939908319</v>
      </c>
      <c r="R494" s="123">
        <f t="shared" si="253"/>
        <v>0.62939973023079077</v>
      </c>
      <c r="S494" s="123">
        <f t="shared" si="253"/>
        <v>0.78457771958883871</v>
      </c>
      <c r="T494" s="123">
        <f t="shared" si="253"/>
        <v>1.0219199026267691</v>
      </c>
      <c r="U494" s="123">
        <f t="shared" si="253"/>
        <v>0.56533818324971152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1.5950353486901701</v>
      </c>
      <c r="D495" s="99">
        <f>RES_hhdet_in_tess!D8</f>
        <v>1.0468975615932681</v>
      </c>
      <c r="E495" s="99">
        <f>RES_hhdet_in_tess!E8</f>
        <v>2.0706369922312229</v>
      </c>
      <c r="F495" s="99">
        <f>RES_hhdet_in_tess!F8</f>
        <v>2.4300035465421805</v>
      </c>
      <c r="G495" s="99">
        <f>RES_hhdet_in_tess!G8</f>
        <v>3.8934688672061606</v>
      </c>
      <c r="H495" s="99">
        <f>RES_hhdet_in_tess!H8</f>
        <v>1.2465810891141926</v>
      </c>
      <c r="I495" s="99">
        <f>RES_hhdet_in_tess!I8</f>
        <v>1.3882148568137629</v>
      </c>
      <c r="J495" s="99">
        <f>RES_hhdet_in_tess!J8</f>
        <v>1.0930590931129092</v>
      </c>
      <c r="K495" s="99">
        <f>RES_hhdet_in_tess!K8</f>
        <v>1.6845917895728122</v>
      </c>
      <c r="L495" s="99">
        <f>RES_hhdet_in_tess!L8</f>
        <v>2.0346573646306436</v>
      </c>
      <c r="M495" s="99">
        <f>RES_hhdet_in_tess!M8</f>
        <v>1.3633942427376782</v>
      </c>
      <c r="N495" s="99">
        <f>RES_hhdet_in_tess!N8</f>
        <v>2.1001896093914638</v>
      </c>
      <c r="O495" s="99">
        <f>RES_hhdet_in_tess!O8</f>
        <v>0.42700534602922935</v>
      </c>
      <c r="P495" s="99">
        <f>RES_hhdet_in_tess!P8</f>
        <v>0.11368811796173856</v>
      </c>
      <c r="Q495" s="99">
        <f>RES_hhdet_in_tess!Q8</f>
        <v>0.13159370939908319</v>
      </c>
      <c r="R495" s="99">
        <f>RES_hhdet_in_tess!R8</f>
        <v>0.62939973023079077</v>
      </c>
      <c r="S495" s="99">
        <f>RES_hhdet_in_tess!S8</f>
        <v>0.78457771958883871</v>
      </c>
      <c r="T495" s="99">
        <f>RES_hhdet_in_tess!T8</f>
        <v>1.0219199026267691</v>
      </c>
      <c r="U495" s="99">
        <f>RES_hhdet_in_tess!U8</f>
        <v>0.56533818324971152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7.5287711036254006</v>
      </c>
      <c r="D496" s="123">
        <v>7.2045119133470372</v>
      </c>
      <c r="E496" s="123">
        <v>6.7528429789228799</v>
      </c>
      <c r="F496" s="123">
        <v>6.7590123517557359</v>
      </c>
      <c r="G496" s="123">
        <v>6.8393680744615457</v>
      </c>
      <c r="H496" s="123">
        <v>6.8845632083205279</v>
      </c>
      <c r="I496" s="123">
        <v>6.8075224257576954</v>
      </c>
      <c r="J496" s="123">
        <v>6.7933279635220121</v>
      </c>
      <c r="K496" s="123">
        <v>6.5941495061451656</v>
      </c>
      <c r="L496" s="123">
        <v>6.8399671621751299</v>
      </c>
      <c r="M496" s="123">
        <v>6.7207739709446779</v>
      </c>
      <c r="N496" s="123">
        <v>6.6074518908319178</v>
      </c>
      <c r="O496" s="123">
        <v>6.6278263445055767</v>
      </c>
      <c r="P496" s="123">
        <v>6.8096219363014043</v>
      </c>
      <c r="Q496" s="123">
        <v>6.5307425004460971</v>
      </c>
      <c r="R496" s="123">
        <v>6.7957304629004724</v>
      </c>
      <c r="S496" s="123">
        <v>7.1108188029748467</v>
      </c>
      <c r="T496" s="123">
        <v>7.1692745122657229</v>
      </c>
      <c r="U496" s="123">
        <v>7.1589159969998954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7.5261168806952767</v>
      </c>
      <c r="D497" s="99">
        <v>7.0866732974612558</v>
      </c>
      <c r="E497" s="99">
        <v>6.7642493428183039</v>
      </c>
      <c r="F497" s="99">
        <v>6.8683463908792408</v>
      </c>
      <c r="G497" s="99">
        <v>7.0238865704388544</v>
      </c>
      <c r="H497" s="99">
        <v>6.8697059811948584</v>
      </c>
      <c r="I497" s="99">
        <v>6.58255596652835</v>
      </c>
      <c r="J497" s="99">
        <v>6.9086568169246103</v>
      </c>
      <c r="K497" s="99">
        <v>6.6858198442625802</v>
      </c>
      <c r="L497" s="99">
        <v>7.1562164995010793</v>
      </c>
      <c r="M497" s="99">
        <v>6.3923068040243027</v>
      </c>
      <c r="N497" s="99">
        <v>6.47834504306556</v>
      </c>
      <c r="O497" s="99">
        <v>6.5377033050042197</v>
      </c>
      <c r="P497" s="99">
        <v>6.7909051735266228</v>
      </c>
      <c r="Q497" s="99">
        <v>6.7556912451955267</v>
      </c>
      <c r="R497" s="99">
        <v>6.6696449591682034</v>
      </c>
      <c r="S497" s="99">
        <v>7.2924548408085297</v>
      </c>
      <c r="T497" s="99">
        <v>6.8099751393705494</v>
      </c>
      <c r="U497" s="99">
        <v>7.674343533986173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7.2761874252262064</v>
      </c>
      <c r="D498" s="99">
        <v>7.2131340821230792</v>
      </c>
      <c r="E498" s="99">
        <v>6.7847699719615395</v>
      </c>
      <c r="F498" s="99">
        <v>6.8071861705775678</v>
      </c>
      <c r="G498" s="99">
        <v>6.9969445084099373</v>
      </c>
      <c r="H498" s="99">
        <v>6.7314798574175292</v>
      </c>
      <c r="I498" s="99">
        <v>6.7446105292968141</v>
      </c>
      <c r="J498" s="99">
        <v>6.7781206073728422</v>
      </c>
      <c r="K498" s="99">
        <v>6.6333174531884112</v>
      </c>
      <c r="L498" s="99">
        <v>6.7916372519031132</v>
      </c>
      <c r="M498" s="99">
        <v>6.6770984760916976</v>
      </c>
      <c r="N498" s="99">
        <v>6.5961333406436342</v>
      </c>
      <c r="O498" s="99">
        <v>6.8133444940388257</v>
      </c>
      <c r="P498" s="99">
        <v>6.8161460770738591</v>
      </c>
      <c r="Q498" s="99">
        <v>6.6510027901545481</v>
      </c>
      <c r="R498" s="99">
        <v>6.9022820144092432</v>
      </c>
      <c r="S498" s="99">
        <v>7.2223183709457679</v>
      </c>
      <c r="T498" s="99">
        <v>7.2660191234927307</v>
      </c>
      <c r="U498" s="99">
        <v>6.9324937392997859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7.2125697854938933</v>
      </c>
      <c r="E499" s="99">
        <v>6.7854069967561372</v>
      </c>
      <c r="F499" s="99">
        <v>6.8084545601579425</v>
      </c>
      <c r="G499" s="99">
        <v>6.9983945225139417</v>
      </c>
      <c r="H499" s="99">
        <v>6.7321549616084564</v>
      </c>
      <c r="I499" s="99">
        <v>6.7502971416708544</v>
      </c>
      <c r="J499" s="99">
        <v>6.7890189013431259</v>
      </c>
      <c r="K499" s="99">
        <v>6.6435619254370302</v>
      </c>
      <c r="L499" s="99">
        <v>6.799355787149751</v>
      </c>
      <c r="M499" s="99">
        <v>0</v>
      </c>
      <c r="N499" s="99">
        <v>6.5967252520416348</v>
      </c>
      <c r="O499" s="99">
        <v>6.813669660657812</v>
      </c>
      <c r="P499" s="99">
        <v>6.8167593505697193</v>
      </c>
      <c r="Q499" s="99">
        <v>6.6546594900446072</v>
      </c>
      <c r="R499" s="99">
        <v>6.9081013921618473</v>
      </c>
      <c r="S499" s="99">
        <v>7.2279265332621634</v>
      </c>
      <c r="T499" s="99">
        <v>7.2675934002557323</v>
      </c>
      <c r="U499" s="99">
        <v>6.9268513061650872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0.66013286267711291</v>
      </c>
      <c r="E500" s="102">
        <v>0.40061163535882721</v>
      </c>
      <c r="F500" s="102">
        <v>0.53440197332936745</v>
      </c>
      <c r="G500" s="102">
        <v>0.5497787622271656</v>
      </c>
      <c r="H500" s="102">
        <v>0.70186289774160393</v>
      </c>
      <c r="I500" s="102">
        <v>0.60313867013483968</v>
      </c>
      <c r="J500" s="102">
        <v>0.57787901520463558</v>
      </c>
      <c r="K500" s="102">
        <v>0.54167456746034692</v>
      </c>
      <c r="L500" s="102">
        <v>0.53748107726126459</v>
      </c>
      <c r="M500" s="102">
        <v>0</v>
      </c>
      <c r="N500" s="102">
        <v>0.52904022602422129</v>
      </c>
      <c r="O500" s="102">
        <v>0.38470917345028927</v>
      </c>
      <c r="P500" s="102">
        <v>0.67109605137575501</v>
      </c>
      <c r="Q500" s="102">
        <v>0.22691425906486209</v>
      </c>
      <c r="R500" s="102">
        <v>0.31374514333530179</v>
      </c>
      <c r="S500" s="102">
        <v>0.50426034983546664</v>
      </c>
      <c r="T500" s="102">
        <v>0.56373290099946971</v>
      </c>
      <c r="U500" s="102">
        <v>0.64728778573942658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6.5524369228167814</v>
      </c>
      <c r="E501" s="105">
        <v>6.3847953613973099</v>
      </c>
      <c r="F501" s="105">
        <v>6.2740525868285735</v>
      </c>
      <c r="G501" s="105">
        <v>6.4486157602867742</v>
      </c>
      <c r="H501" s="105">
        <v>6.0302920638668516</v>
      </c>
      <c r="I501" s="105">
        <v>6.1471584715360157</v>
      </c>
      <c r="J501" s="105">
        <v>6.2111398861384899</v>
      </c>
      <c r="K501" s="105">
        <v>6.1018873579766835</v>
      </c>
      <c r="L501" s="105">
        <v>6.2618747098884855</v>
      </c>
      <c r="M501" s="105">
        <v>0</v>
      </c>
      <c r="N501" s="105">
        <v>6.067685026017414</v>
      </c>
      <c r="O501" s="105">
        <v>6.4289604872075241</v>
      </c>
      <c r="P501" s="105">
        <v>6.1456632991939655</v>
      </c>
      <c r="Q501" s="105">
        <v>6.4277452309797454</v>
      </c>
      <c r="R501" s="105">
        <v>6.5943562488265473</v>
      </c>
      <c r="S501" s="105">
        <v>6.7236661834266975</v>
      </c>
      <c r="T501" s="105">
        <v>6.7038604992562636</v>
      </c>
      <c r="U501" s="105">
        <v>6.2795635204256612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7.8808528013171237</v>
      </c>
      <c r="D502" s="102">
        <v>7.2008398872440722</v>
      </c>
      <c r="E502" s="102">
        <v>6.6042496719559249</v>
      </c>
      <c r="F502" s="102">
        <v>6.631917756518213</v>
      </c>
      <c r="G502" s="102">
        <v>6.6785774111629284</v>
      </c>
      <c r="H502" s="102">
        <v>7.0582282694792537</v>
      </c>
      <c r="I502" s="102">
        <v>6.8514823982815338</v>
      </c>
      <c r="J502" s="102">
        <v>6.7705343985714945</v>
      </c>
      <c r="K502" s="102">
        <v>6.5409934901438582</v>
      </c>
      <c r="L502" s="102">
        <v>6.7916943122484845</v>
      </c>
      <c r="M502" s="102">
        <v>6.8610538929956943</v>
      </c>
      <c r="N502" s="102">
        <v>6.655939248858262</v>
      </c>
      <c r="O502" s="102">
        <v>6.4890143912519802</v>
      </c>
      <c r="P502" s="102">
        <v>6.7942914430419359</v>
      </c>
      <c r="Q502" s="102">
        <v>6.3989658597147283</v>
      </c>
      <c r="R502" s="102">
        <v>6.6642425343880936</v>
      </c>
      <c r="S502" s="102">
        <v>6.9754707877155999</v>
      </c>
      <c r="T502" s="102">
        <v>7.1254827472589364</v>
      </c>
      <c r="U502" s="102">
        <v>7.2278025550599914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7.8797241998091545</v>
      </c>
      <c r="D503" s="105">
        <v>7.199365058541896</v>
      </c>
      <c r="E503" s="105">
        <v>6.605762532273256</v>
      </c>
      <c r="F503" s="105">
        <v>6.6345999055663292</v>
      </c>
      <c r="G503" s="105">
        <v>6.6804161014630417</v>
      </c>
      <c r="H503" s="105">
        <v>7.060225600911612</v>
      </c>
      <c r="I503" s="105">
        <v>6.858908456185687</v>
      </c>
      <c r="J503" s="105">
        <v>6.7857525067285493</v>
      </c>
      <c r="K503" s="105">
        <v>6.5572025619265792</v>
      </c>
      <c r="L503" s="105">
        <v>6.8048646879327448</v>
      </c>
      <c r="M503" s="105">
        <v>6.863250454224243</v>
      </c>
      <c r="N503" s="105">
        <v>6.6536237234770894</v>
      </c>
      <c r="O503" s="105">
        <v>6.4875109631066845</v>
      </c>
      <c r="P503" s="105">
        <v>6.8094592778298475</v>
      </c>
      <c r="Q503" s="105">
        <v>6.4281380531189924</v>
      </c>
      <c r="R503" s="105">
        <v>6.7126901958740772</v>
      </c>
      <c r="S503" s="105">
        <v>7.0276540351762291</v>
      </c>
      <c r="T503" s="105">
        <v>7.1531263974945754</v>
      </c>
      <c r="U503" s="105">
        <v>7.2257876887404704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1.7093495153382912</v>
      </c>
      <c r="D504" s="99">
        <v>0.65817321531875039</v>
      </c>
      <c r="E504" s="99">
        <v>0.38148863350424694</v>
      </c>
      <c r="F504" s="99">
        <v>0.51687956881306563</v>
      </c>
      <c r="G504" s="99">
        <v>0.51967695200453146</v>
      </c>
      <c r="H504" s="99">
        <v>0.74189683341624801</v>
      </c>
      <c r="I504" s="99">
        <v>0.61445567169910298</v>
      </c>
      <c r="J504" s="99">
        <v>0.57626485629333335</v>
      </c>
      <c r="K504" s="99">
        <v>0.52926508791356663</v>
      </c>
      <c r="L504" s="99">
        <v>0.53357666495946587</v>
      </c>
      <c r="M504" s="99">
        <v>0.76215893615959007</v>
      </c>
      <c r="N504" s="99">
        <v>0.53339506852034646</v>
      </c>
      <c r="O504" s="99">
        <v>0.34746970320546955</v>
      </c>
      <c r="P504" s="99">
        <v>0.67425397159612543</v>
      </c>
      <c r="Q504" s="99">
        <v>0.18621380586323641</v>
      </c>
      <c r="R504" s="99">
        <v>0.27221060205205505</v>
      </c>
      <c r="S504" s="99">
        <v>0.47813608542145181</v>
      </c>
      <c r="T504" s="99">
        <v>0.54903649241754815</v>
      </c>
      <c r="U504" s="99">
        <v>0.6934682497336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6.1703746844708638</v>
      </c>
      <c r="D505" s="99">
        <v>6.541191843223146</v>
      </c>
      <c r="E505" s="99">
        <v>6.2242738987690096</v>
      </c>
      <c r="F505" s="99">
        <v>6.117720336753262</v>
      </c>
      <c r="G505" s="99">
        <v>6.1607391494585118</v>
      </c>
      <c r="H505" s="99">
        <v>6.3183287674953634</v>
      </c>
      <c r="I505" s="99">
        <v>6.244452784486584</v>
      </c>
      <c r="J505" s="99">
        <v>6.2094876504352161</v>
      </c>
      <c r="K505" s="99">
        <v>6.0279374740130116</v>
      </c>
      <c r="L505" s="99">
        <v>6.2712880229732795</v>
      </c>
      <c r="M505" s="99">
        <v>6.1010915180646519</v>
      </c>
      <c r="N505" s="99">
        <v>6.120228654956744</v>
      </c>
      <c r="O505" s="99">
        <v>6.1400412599012144</v>
      </c>
      <c r="P505" s="99">
        <v>6.1352053062337228</v>
      </c>
      <c r="Q505" s="99">
        <v>6.2419242472557563</v>
      </c>
      <c r="R505" s="99">
        <v>6.4404795938220216</v>
      </c>
      <c r="S505" s="99">
        <v>6.5495179497547769</v>
      </c>
      <c r="T505" s="99">
        <v>6.6040899050770268</v>
      </c>
      <c r="U505" s="99">
        <v>6.5323194390068693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4.4769063288978304</v>
      </c>
      <c r="D506" s="123">
        <v>4.387948621364048</v>
      </c>
      <c r="E506" s="123">
        <v>4.3954658867444092</v>
      </c>
      <c r="F506" s="123">
        <v>4.3884126681762261</v>
      </c>
      <c r="G506" s="123">
        <v>4.422180048336906</v>
      </c>
      <c r="H506" s="123">
        <v>4.9309218427462378</v>
      </c>
      <c r="I506" s="123">
        <v>4.8218618573375487</v>
      </c>
      <c r="J506" s="123">
        <v>4.7696521535742615</v>
      </c>
      <c r="K506" s="123">
        <v>4.6225660389620256</v>
      </c>
      <c r="L506" s="123">
        <v>4.5896879565739059</v>
      </c>
      <c r="M506" s="123">
        <v>4.3192273229020595</v>
      </c>
      <c r="N506" s="123">
        <v>4.0243967002861218</v>
      </c>
      <c r="O506" s="123">
        <v>3.5436896298209093</v>
      </c>
      <c r="P506" s="123">
        <v>3.8639978208916146</v>
      </c>
      <c r="Q506" s="123">
        <v>3.8179316599124684</v>
      </c>
      <c r="R506" s="123">
        <v>3.8278072806594077</v>
      </c>
      <c r="S506" s="123">
        <v>3.9392881321058821</v>
      </c>
      <c r="T506" s="123">
        <v>4.1758250515048481</v>
      </c>
      <c r="U506" s="123">
        <v>4.0651635726617199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4.3290442250557719</v>
      </c>
      <c r="D507" s="99">
        <v>4.3930243362440713</v>
      </c>
      <c r="E507" s="99">
        <v>4.3625752685014154</v>
      </c>
      <c r="F507" s="99">
        <v>4.4690047305101821</v>
      </c>
      <c r="G507" s="99">
        <v>4.5415254759376698</v>
      </c>
      <c r="H507" s="99">
        <v>4.7207988032591688</v>
      </c>
      <c r="I507" s="99">
        <v>4.74771997434258</v>
      </c>
      <c r="J507" s="99">
        <v>4.7894805050702294</v>
      </c>
      <c r="K507" s="99">
        <v>4.6938000675176541</v>
      </c>
      <c r="L507" s="99">
        <v>4.555960339120035</v>
      </c>
      <c r="M507" s="99">
        <v>4.3753391492811176</v>
      </c>
      <c r="N507" s="99">
        <v>4.0354511506873427</v>
      </c>
      <c r="O507" s="99">
        <v>3.6002726359813413</v>
      </c>
      <c r="P507" s="99">
        <v>3.7549431893340683</v>
      </c>
      <c r="Q507" s="99">
        <v>3.8664743682070357</v>
      </c>
      <c r="R507" s="99">
        <v>3.7870250495094813</v>
      </c>
      <c r="S507" s="99">
        <v>4.0858138866485918</v>
      </c>
      <c r="T507" s="99">
        <v>4.0041771571332276</v>
      </c>
      <c r="U507" s="99">
        <v>4.2796748211762132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4.2843910416356099</v>
      </c>
      <c r="D508" s="99">
        <v>4.3662853136123498</v>
      </c>
      <c r="E508" s="99">
        <v>4.384671471684455</v>
      </c>
      <c r="F508" s="99">
        <v>4.4838168013123418</v>
      </c>
      <c r="G508" s="99">
        <v>4.5547335231187942</v>
      </c>
      <c r="H508" s="99">
        <v>4.6677030759338303</v>
      </c>
      <c r="I508" s="99">
        <v>4.7644417353933823</v>
      </c>
      <c r="J508" s="99">
        <v>4.7826489912877364</v>
      </c>
      <c r="K508" s="99">
        <v>4.6632713807156909</v>
      </c>
      <c r="L508" s="99">
        <v>4.5441641682776934</v>
      </c>
      <c r="M508" s="99">
        <v>4.1649223831857407</v>
      </c>
      <c r="N508" s="99">
        <v>3.9761603495923432</v>
      </c>
      <c r="O508" s="99">
        <v>3.8217089587375486</v>
      </c>
      <c r="P508" s="99">
        <v>3.7709279165308063</v>
      </c>
      <c r="Q508" s="99">
        <v>3.8041580921882141</v>
      </c>
      <c r="R508" s="99">
        <v>3.8908350365486353</v>
      </c>
      <c r="S508" s="99">
        <v>4.0242757811938112</v>
      </c>
      <c r="T508" s="99">
        <v>4.2597977700768155</v>
      </c>
      <c r="U508" s="99">
        <v>3.8326772653511845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4.54504044321307</v>
      </c>
      <c r="D509" s="110">
        <v>4.3951169995296553</v>
      </c>
      <c r="E509" s="110">
        <v>4.4158024995805816</v>
      </c>
      <c r="F509" s="110">
        <v>4.3239072685376279</v>
      </c>
      <c r="G509" s="110">
        <v>4.3333120975974726</v>
      </c>
      <c r="H509" s="110">
        <v>5.0697836018398865</v>
      </c>
      <c r="I509" s="110">
        <v>4.8789966386785286</v>
      </c>
      <c r="J509" s="110">
        <v>4.7527789728173255</v>
      </c>
      <c r="K509" s="110">
        <v>4.5395279756109312</v>
      </c>
      <c r="L509" s="110">
        <v>4.7145843693701188</v>
      </c>
      <c r="M509" s="110">
        <v>4.2152735031274364</v>
      </c>
      <c r="N509" s="110">
        <v>4.028598435929748</v>
      </c>
      <c r="O509" s="110">
        <v>3.4070838173948057</v>
      </c>
      <c r="P509" s="110">
        <v>3.9108829648280641</v>
      </c>
      <c r="Q509" s="110">
        <v>3.8094641301774019</v>
      </c>
      <c r="R509" s="110">
        <v>3.8183410249341736</v>
      </c>
      <c r="S509" s="110">
        <v>3.8790511521757223</v>
      </c>
      <c r="T509" s="110">
        <v>4.2120444057890669</v>
      </c>
      <c r="U509" s="110">
        <v>3.9893076922294677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18.561139018989593</v>
      </c>
      <c r="D511" s="118">
        <f t="shared" si="254"/>
        <v>20.628516981297622</v>
      </c>
      <c r="E511" s="118">
        <f t="shared" si="254"/>
        <v>18.942519060977936</v>
      </c>
      <c r="F511" s="118">
        <f t="shared" si="254"/>
        <v>22.13878909472642</v>
      </c>
      <c r="G511" s="118">
        <f t="shared" si="254"/>
        <v>21.727181354090323</v>
      </c>
      <c r="H511" s="118">
        <f t="shared" si="254"/>
        <v>21.491832731388492</v>
      </c>
      <c r="I511" s="118">
        <f t="shared" si="254"/>
        <v>19.092865362191773</v>
      </c>
      <c r="J511" s="118">
        <f t="shared" si="254"/>
        <v>19.902358753226206</v>
      </c>
      <c r="K511" s="118">
        <f t="shared" si="254"/>
        <v>21.090782230784871</v>
      </c>
      <c r="L511" s="118">
        <f t="shared" si="254"/>
        <v>21.128606719477389</v>
      </c>
      <c r="M511" s="118">
        <f t="shared" si="254"/>
        <v>19.758417950177069</v>
      </c>
      <c r="N511" s="118">
        <f t="shared" si="254"/>
        <v>18.692005858919618</v>
      </c>
      <c r="O511" s="118">
        <f t="shared" si="254"/>
        <v>15.080872516223423</v>
      </c>
      <c r="P511" s="118">
        <f t="shared" si="254"/>
        <v>13.773018083069974</v>
      </c>
      <c r="Q511" s="118">
        <f t="shared" si="254"/>
        <v>11.930859934951251</v>
      </c>
      <c r="R511" s="118">
        <f t="shared" ref="R511:V511" si="255">R512+R515+R517+R527</f>
        <v>10.388750753175383</v>
      </c>
      <c r="S511" s="118">
        <f t="shared" si="255"/>
        <v>15.894149088875821</v>
      </c>
      <c r="T511" s="118">
        <f t="shared" si="255"/>
        <v>17.000195958845662</v>
      </c>
      <c r="U511" s="118">
        <f t="shared" si="255"/>
        <v>11.216146609255571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16.232910620977549</v>
      </c>
      <c r="D512" s="123">
        <f t="shared" si="257"/>
        <v>17.575764632493023</v>
      </c>
      <c r="E512" s="123">
        <f t="shared" si="257"/>
        <v>15.547173695446276</v>
      </c>
      <c r="F512" s="123">
        <f t="shared" si="257"/>
        <v>19.198958732862859</v>
      </c>
      <c r="G512" s="123">
        <f t="shared" si="257"/>
        <v>19.308398766854229</v>
      </c>
      <c r="H512" s="123">
        <f t="shared" si="257"/>
        <v>19.127712369013352</v>
      </c>
      <c r="I512" s="123">
        <f t="shared" si="257"/>
        <v>16.825702304564722</v>
      </c>
      <c r="J512" s="123">
        <f t="shared" si="257"/>
        <v>17.288841281964089</v>
      </c>
      <c r="K512" s="123">
        <f t="shared" si="257"/>
        <v>18.274779536473492</v>
      </c>
      <c r="L512" s="123">
        <f t="shared" si="257"/>
        <v>17.363584081145838</v>
      </c>
      <c r="M512" s="123">
        <f t="shared" si="257"/>
        <v>16.213639053738614</v>
      </c>
      <c r="N512" s="123">
        <f t="shared" si="257"/>
        <v>15.94736631123426</v>
      </c>
      <c r="O512" s="123">
        <f t="shared" si="257"/>
        <v>12.404871254899939</v>
      </c>
      <c r="P512" s="123">
        <f t="shared" si="257"/>
        <v>11.780675134128753</v>
      </c>
      <c r="Q512" s="123">
        <f t="shared" si="257"/>
        <v>10.251040100667746</v>
      </c>
      <c r="R512" s="123">
        <f t="shared" ref="R512:V512" si="258">SUM(R513:R514)</f>
        <v>8.6471820639414148</v>
      </c>
      <c r="S512" s="123">
        <f t="shared" si="258"/>
        <v>14.088912674626366</v>
      </c>
      <c r="T512" s="123">
        <f t="shared" si="258"/>
        <v>15.210893902698318</v>
      </c>
      <c r="U512" s="123">
        <f t="shared" si="258"/>
        <v>9.3807065380131185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16.232910620977549</v>
      </c>
      <c r="D513" s="99">
        <v>17.575764632493023</v>
      </c>
      <c r="E513" s="99">
        <v>15.547173695446276</v>
      </c>
      <c r="F513" s="99">
        <v>19.198958732862859</v>
      </c>
      <c r="G513" s="99">
        <v>19.308398766854229</v>
      </c>
      <c r="H513" s="99">
        <v>19.127712369013352</v>
      </c>
      <c r="I513" s="99">
        <v>16.825702304564722</v>
      </c>
      <c r="J513" s="99">
        <v>17.288841281964089</v>
      </c>
      <c r="K513" s="99">
        <v>18.274779536473492</v>
      </c>
      <c r="L513" s="99">
        <v>17.363584081145838</v>
      </c>
      <c r="M513" s="99">
        <v>16.213639053738614</v>
      </c>
      <c r="N513" s="99">
        <v>15.94736631123426</v>
      </c>
      <c r="O513" s="99">
        <v>12.404871254899939</v>
      </c>
      <c r="P513" s="99">
        <v>11.780675134128753</v>
      </c>
      <c r="Q513" s="99">
        <v>10.251040100667746</v>
      </c>
      <c r="R513" s="99">
        <v>8.6471820639414148</v>
      </c>
      <c r="S513" s="99">
        <v>14.088912674626366</v>
      </c>
      <c r="T513" s="99">
        <v>15.210893902698318</v>
      </c>
      <c r="U513" s="99">
        <v>9.3807065380131185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1.7960576052774266</v>
      </c>
      <c r="D517" s="123">
        <v>2.1567822246938486</v>
      </c>
      <c r="E517" s="123">
        <v>2.3476851712955051</v>
      </c>
      <c r="F517" s="123">
        <v>2.0013310359247871</v>
      </c>
      <c r="G517" s="123">
        <v>1.4503924853988024</v>
      </c>
      <c r="H517" s="123">
        <v>1.4611973398154641</v>
      </c>
      <c r="I517" s="123">
        <v>1.1053911953206663</v>
      </c>
      <c r="J517" s="123">
        <v>1.3415987386429329</v>
      </c>
      <c r="K517" s="123">
        <v>1.34614795140768</v>
      </c>
      <c r="L517" s="123">
        <v>1.6827485601781269</v>
      </c>
      <c r="M517" s="123">
        <v>1.5737942711947968</v>
      </c>
      <c r="N517" s="123">
        <v>1.4565336120875112</v>
      </c>
      <c r="O517" s="123">
        <v>1.5103110614644775</v>
      </c>
      <c r="P517" s="123">
        <v>1.4193823696089891</v>
      </c>
      <c r="Q517" s="123">
        <v>1.0626001337318387</v>
      </c>
      <c r="R517" s="123">
        <v>1.1534540652893526</v>
      </c>
      <c r="S517" s="123">
        <v>1.105963303860741</v>
      </c>
      <c r="T517" s="123">
        <v>1.0153950799172127</v>
      </c>
      <c r="U517" s="123">
        <v>0.83006261904363798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4.4564998544535994</v>
      </c>
      <c r="D518" s="99">
        <v>4.1848294156728354</v>
      </c>
      <c r="E518" s="99">
        <v>3.9412751206220689</v>
      </c>
      <c r="F518" s="99">
        <v>3.9974738930501394</v>
      </c>
      <c r="G518" s="99">
        <v>4.0554579726912232</v>
      </c>
      <c r="H518" s="99">
        <v>3.9379206328741998</v>
      </c>
      <c r="I518" s="99">
        <v>3.7380820629382021</v>
      </c>
      <c r="J518" s="99">
        <v>3.8907141849994118</v>
      </c>
      <c r="K518" s="99">
        <v>3.7297690859403643</v>
      </c>
      <c r="L518" s="99">
        <v>3.9530146493606106</v>
      </c>
      <c r="M518" s="99">
        <v>3.5561448172118175</v>
      </c>
      <c r="N518" s="99">
        <v>3.5322145533454705</v>
      </c>
      <c r="O518" s="99">
        <v>3.5299630488458753</v>
      </c>
      <c r="P518" s="99">
        <v>3.6505287794654659</v>
      </c>
      <c r="Q518" s="99">
        <v>3.5848722617566833</v>
      </c>
      <c r="R518" s="99">
        <v>3.4530369617907186</v>
      </c>
      <c r="S518" s="99">
        <v>3.8338296939268397</v>
      </c>
      <c r="T518" s="99">
        <v>3.5572002664495423</v>
      </c>
      <c r="U518" s="99">
        <v>3.8407553807983503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2.9785330739924993</v>
      </c>
      <c r="D519" s="99">
        <v>2.9427567509399588</v>
      </c>
      <c r="E519" s="99">
        <v>2.7571505968387591</v>
      </c>
      <c r="F519" s="99">
        <v>2.7552551871226449</v>
      </c>
      <c r="G519" s="99">
        <v>2.8194057579769023</v>
      </c>
      <c r="H519" s="99">
        <v>2.6991471328568335</v>
      </c>
      <c r="I519" s="99">
        <v>2.6897294039816857</v>
      </c>
      <c r="J519" s="99">
        <v>2.6858558103773866</v>
      </c>
      <c r="K519" s="99">
        <v>2.6083287227375553</v>
      </c>
      <c r="L519" s="99">
        <v>2.6465000720042582</v>
      </c>
      <c r="M519" s="99">
        <v>2.5534381983556238</v>
      </c>
      <c r="N519" s="99">
        <v>2.4465518909663833</v>
      </c>
      <c r="O519" s="99">
        <v>2.4199256900791979</v>
      </c>
      <c r="P519" s="99">
        <v>2.3019501394932274</v>
      </c>
      <c r="Q519" s="99">
        <v>2.1502360656224457</v>
      </c>
      <c r="R519" s="99">
        <v>2.1689505535145068</v>
      </c>
      <c r="S519" s="99">
        <v>2.2098522234738076</v>
      </c>
      <c r="T519" s="99">
        <v>2.1715201924639516</v>
      </c>
      <c r="U519" s="99">
        <v>2.0324538676572304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0.26931572545905264</v>
      </c>
      <c r="E520" s="99">
        <v>0.16279794511748305</v>
      </c>
      <c r="F520" s="99">
        <v>0.21630285585378475</v>
      </c>
      <c r="G520" s="99">
        <v>0.22153232828609862</v>
      </c>
      <c r="H520" s="99">
        <v>0.28142864098602838</v>
      </c>
      <c r="I520" s="99">
        <v>0.24052979911787822</v>
      </c>
      <c r="J520" s="99">
        <v>0.22898673549630397</v>
      </c>
      <c r="K520" s="99">
        <v>0.21299528368028695</v>
      </c>
      <c r="L520" s="99">
        <v>0.20944047170279517</v>
      </c>
      <c r="M520" s="99">
        <v>0</v>
      </c>
      <c r="N520" s="99">
        <v>0.19622471204479083</v>
      </c>
      <c r="O520" s="99">
        <v>0.13663885817839058</v>
      </c>
      <c r="P520" s="99">
        <v>0.22664268511994129</v>
      </c>
      <c r="Q520" s="99">
        <v>7.3360249429984647E-2</v>
      </c>
      <c r="R520" s="99">
        <v>9.859024897548091E-2</v>
      </c>
      <c r="S520" s="99">
        <v>0.15429129512988535</v>
      </c>
      <c r="T520" s="99">
        <v>0.16847703768335046</v>
      </c>
      <c r="U520" s="99">
        <v>0.18977046544671855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0.26931572545905264</v>
      </c>
      <c r="E521" s="102">
        <v>0.16279794511748305</v>
      </c>
      <c r="F521" s="102">
        <v>0.21630285585378475</v>
      </c>
      <c r="G521" s="102">
        <v>0.22153232828609862</v>
      </c>
      <c r="H521" s="102">
        <v>0.28142864098602838</v>
      </c>
      <c r="I521" s="102">
        <v>0.24052979911787822</v>
      </c>
      <c r="J521" s="102">
        <v>0.22898673549630397</v>
      </c>
      <c r="K521" s="102">
        <v>0.21299528368028695</v>
      </c>
      <c r="L521" s="102">
        <v>0.20944047170279517</v>
      </c>
      <c r="M521" s="102">
        <v>0</v>
      </c>
      <c r="N521" s="102">
        <v>0.19622471204479083</v>
      </c>
      <c r="O521" s="102">
        <v>0.13663885817839058</v>
      </c>
      <c r="P521" s="102">
        <v>0.22664268511994129</v>
      </c>
      <c r="Q521" s="102">
        <v>7.3360249429984647E-2</v>
      </c>
      <c r="R521" s="102">
        <v>9.859024897548091E-2</v>
      </c>
      <c r="S521" s="102">
        <v>0.15429129512988535</v>
      </c>
      <c r="T521" s="102">
        <v>0.16847703768335046</v>
      </c>
      <c r="U521" s="102">
        <v>0.18977046544671855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0.53217079273461865</v>
      </c>
      <c r="D527" s="123">
        <v>0.89597012411075005</v>
      </c>
      <c r="E527" s="123">
        <v>1.0476601942361545</v>
      </c>
      <c r="F527" s="123">
        <v>0.93849932593877217</v>
      </c>
      <c r="G527" s="123">
        <v>0.96839010183729524</v>
      </c>
      <c r="H527" s="123">
        <v>0.90292302255967472</v>
      </c>
      <c r="I527" s="123">
        <v>1.1617718623063846</v>
      </c>
      <c r="J527" s="123">
        <v>1.2719187326191828</v>
      </c>
      <c r="K527" s="123">
        <v>1.4698547429036979</v>
      </c>
      <c r="L527" s="123">
        <v>2.0822740781534259</v>
      </c>
      <c r="M527" s="123">
        <v>1.9709846252436585</v>
      </c>
      <c r="N527" s="123">
        <v>1.2881059355978464</v>
      </c>
      <c r="O527" s="123">
        <v>1.1656901998590063</v>
      </c>
      <c r="P527" s="123">
        <v>0.57296057933223143</v>
      </c>
      <c r="Q527" s="123">
        <v>0.61721970055166508</v>
      </c>
      <c r="R527" s="123">
        <v>0.58811462394461511</v>
      </c>
      <c r="S527" s="123">
        <v>0.69927311038871398</v>
      </c>
      <c r="T527" s="123">
        <v>0.77390697623012883</v>
      </c>
      <c r="U527" s="123">
        <v>1.0053774521988146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2.6361316900017631</v>
      </c>
      <c r="D528" s="99">
        <v>2.6848625111042645</v>
      </c>
      <c r="E528" s="99">
        <v>2.6484265984696802</v>
      </c>
      <c r="F528" s="99">
        <v>2.7287483675428978</v>
      </c>
      <c r="G528" s="99">
        <v>2.77067246211507</v>
      </c>
      <c r="H528" s="99">
        <v>2.880462554683914</v>
      </c>
      <c r="I528" s="99">
        <v>2.8916373345852029</v>
      </c>
      <c r="J528" s="99">
        <v>2.9154883969587067</v>
      </c>
      <c r="K528" s="99">
        <v>2.853067022115912</v>
      </c>
      <c r="L528" s="99">
        <v>2.7645579421236</v>
      </c>
      <c r="M528" s="99">
        <v>2.696864634401646</v>
      </c>
      <c r="N528" s="99">
        <v>2.4589263404858959</v>
      </c>
      <c r="O528" s="99">
        <v>2.1903044169886097</v>
      </c>
      <c r="P528" s="99">
        <v>2.2937326491268988</v>
      </c>
      <c r="Q528" s="99">
        <v>2.3602345910616371</v>
      </c>
      <c r="R528" s="99">
        <v>2.2976443537115609</v>
      </c>
      <c r="S528" s="99">
        <v>2.5734615379120815</v>
      </c>
      <c r="T528" s="99">
        <v>2.561729705523164</v>
      </c>
      <c r="U528" s="99">
        <v>2.6737266940821867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1.6893845982846407</v>
      </c>
      <c r="D529" s="99">
        <v>1.7185868329604814</v>
      </c>
      <c r="E529" s="99">
        <v>1.7227757068622949</v>
      </c>
      <c r="F529" s="99">
        <v>1.7586309009187628</v>
      </c>
      <c r="G529" s="99">
        <v>1.7833491807639543</v>
      </c>
      <c r="H529" s="99">
        <v>1.8244565156440089</v>
      </c>
      <c r="I529" s="99">
        <v>1.8591377179040287</v>
      </c>
      <c r="J529" s="99">
        <v>1.8631945971562807</v>
      </c>
      <c r="K529" s="99">
        <v>1.813838842337123</v>
      </c>
      <c r="L529" s="99">
        <v>1.76486006958624</v>
      </c>
      <c r="M529" s="99">
        <v>1.6162660732715841</v>
      </c>
      <c r="N529" s="99">
        <v>1.5430138868561916</v>
      </c>
      <c r="O529" s="99">
        <v>1.4830765050658332</v>
      </c>
      <c r="P529" s="99">
        <v>1.4633700932451763</v>
      </c>
      <c r="Q529" s="99">
        <v>1.4762656049936669</v>
      </c>
      <c r="R529" s="99">
        <v>1.502249455668466</v>
      </c>
      <c r="S529" s="99">
        <v>1.5409994772382651</v>
      </c>
      <c r="T529" s="99">
        <v>1.6156931963318848</v>
      </c>
      <c r="U529" s="99">
        <v>1.4395295744165271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2017815</v>
      </c>
      <c r="C5" s="120">
        <v>1853707</v>
      </c>
      <c r="D5" s="120">
        <v>1760536</v>
      </c>
      <c r="E5" s="120">
        <v>1671328</v>
      </c>
      <c r="F5" s="120">
        <v>1616474</v>
      </c>
      <c r="G5" s="120">
        <v>1548632</v>
      </c>
      <c r="H5" s="120">
        <v>1474732</v>
      </c>
      <c r="I5" s="120">
        <v>1429186</v>
      </c>
      <c r="J5" s="120">
        <v>1379477</v>
      </c>
      <c r="K5" s="120">
        <v>1279361</v>
      </c>
      <c r="L5" s="120">
        <v>1173764</v>
      </c>
      <c r="M5" s="120">
        <v>1078529</v>
      </c>
      <c r="N5" s="120">
        <v>1019361</v>
      </c>
      <c r="O5" s="120">
        <v>962213</v>
      </c>
      <c r="P5" s="120">
        <v>921463</v>
      </c>
      <c r="Q5" s="120">
        <v>913115</v>
      </c>
      <c r="R5" s="120">
        <v>896708</v>
      </c>
      <c r="S5" s="120">
        <v>902392</v>
      </c>
      <c r="T5" s="120">
        <v>872740</v>
      </c>
      <c r="U5" s="120">
        <v>808547</v>
      </c>
      <c r="V5" s="120">
        <v>764511</v>
      </c>
      <c r="W5" s="120">
        <v>785338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2017815</v>
      </c>
      <c r="C7" s="52">
        <v>1853707</v>
      </c>
      <c r="D7" s="52">
        <v>1760536</v>
      </c>
      <c r="E7" s="52">
        <v>1671328</v>
      </c>
      <c r="F7" s="52">
        <v>1616474</v>
      </c>
      <c r="G7" s="52">
        <v>1548632</v>
      </c>
      <c r="H7" s="52">
        <v>1474732</v>
      </c>
      <c r="I7" s="52">
        <v>1429186</v>
      </c>
      <c r="J7" s="52">
        <v>1379477</v>
      </c>
      <c r="K7" s="52">
        <v>1279361</v>
      </c>
      <c r="L7" s="52">
        <v>1173764</v>
      </c>
      <c r="M7" s="52">
        <v>1078529</v>
      </c>
      <c r="N7" s="52">
        <v>1019361</v>
      </c>
      <c r="O7" s="52">
        <v>962213</v>
      </c>
      <c r="P7" s="52">
        <v>921463</v>
      </c>
      <c r="Q7" s="52">
        <v>913115</v>
      </c>
      <c r="R7" s="52">
        <v>896708</v>
      </c>
      <c r="S7" s="52">
        <v>902392</v>
      </c>
      <c r="T7" s="52">
        <v>872740</v>
      </c>
      <c r="U7" s="52">
        <v>808547</v>
      </c>
      <c r="V7" s="52">
        <v>764511</v>
      </c>
      <c r="W7" s="52">
        <v>785338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119603</v>
      </c>
      <c r="C9" s="52">
        <v>135120</v>
      </c>
      <c r="D9" s="52">
        <v>147125</v>
      </c>
      <c r="E9" s="52">
        <v>140539</v>
      </c>
      <c r="F9" s="52">
        <v>161682</v>
      </c>
      <c r="G9" s="52">
        <v>214789</v>
      </c>
      <c r="H9" s="52">
        <v>223334</v>
      </c>
      <c r="I9" s="52">
        <v>245241</v>
      </c>
      <c r="J9" s="52">
        <v>275221</v>
      </c>
      <c r="K9" s="52">
        <v>295447</v>
      </c>
      <c r="L9" s="52">
        <v>306041</v>
      </c>
      <c r="M9" s="52">
        <v>304554</v>
      </c>
      <c r="N9" s="52">
        <v>306533</v>
      </c>
      <c r="O9" s="52">
        <v>291658</v>
      </c>
      <c r="P9" s="52">
        <v>283438</v>
      </c>
      <c r="Q9" s="52">
        <v>254067</v>
      </c>
      <c r="R9" s="52">
        <v>238050</v>
      </c>
      <c r="S9" s="52">
        <v>230446</v>
      </c>
      <c r="T9" s="52">
        <v>231122</v>
      </c>
      <c r="U9" s="52">
        <v>224358</v>
      </c>
      <c r="V9" s="52">
        <v>204650</v>
      </c>
      <c r="W9" s="52">
        <v>198566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1746231</v>
      </c>
      <c r="C11" s="52">
        <v>1561381</v>
      </c>
      <c r="D11" s="52">
        <v>1444927</v>
      </c>
      <c r="E11" s="52">
        <v>1357145</v>
      </c>
      <c r="F11" s="52">
        <v>1266869</v>
      </c>
      <c r="G11" s="52">
        <v>1110098</v>
      </c>
      <c r="H11" s="52">
        <v>958631</v>
      </c>
      <c r="I11" s="52">
        <v>858246</v>
      </c>
      <c r="J11" s="52">
        <v>786824</v>
      </c>
      <c r="K11" s="52">
        <v>698009</v>
      </c>
      <c r="L11" s="52">
        <v>606349</v>
      </c>
      <c r="M11" s="52">
        <v>525212</v>
      </c>
      <c r="N11" s="52">
        <v>474514</v>
      </c>
      <c r="O11" s="52">
        <v>445791</v>
      </c>
      <c r="P11" s="52">
        <v>436278</v>
      </c>
      <c r="Q11" s="52">
        <v>436149</v>
      </c>
      <c r="R11" s="52">
        <v>435764</v>
      </c>
      <c r="S11" s="52">
        <v>435924</v>
      </c>
      <c r="T11" s="52">
        <v>410057</v>
      </c>
      <c r="U11" s="52">
        <v>363534</v>
      </c>
      <c r="V11" s="52">
        <v>325089</v>
      </c>
      <c r="W11" s="52">
        <v>330565</v>
      </c>
      <c r="DA11" s="63" t="s">
        <v>1070</v>
      </c>
    </row>
    <row r="12" spans="1:105" ht="12" customHeight="1" x14ac:dyDescent="0.25">
      <c r="A12" s="97" t="s">
        <v>140</v>
      </c>
      <c r="B12" s="52">
        <v>3388</v>
      </c>
      <c r="C12" s="52">
        <v>2859</v>
      </c>
      <c r="D12" s="52">
        <v>2502</v>
      </c>
      <c r="E12" s="52">
        <v>2598</v>
      </c>
      <c r="F12" s="52">
        <v>2557</v>
      </c>
      <c r="G12" s="52">
        <v>2289</v>
      </c>
      <c r="H12" s="52">
        <v>1951</v>
      </c>
      <c r="I12" s="52">
        <v>2144</v>
      </c>
      <c r="J12" s="52">
        <v>2510</v>
      </c>
      <c r="K12" s="52">
        <v>2707</v>
      </c>
      <c r="L12" s="52">
        <v>2675</v>
      </c>
      <c r="M12" s="52">
        <v>2200</v>
      </c>
      <c r="N12" s="52">
        <v>2326</v>
      </c>
      <c r="O12" s="52">
        <v>2746</v>
      </c>
      <c r="P12" s="52">
        <v>2779</v>
      </c>
      <c r="Q12" s="52">
        <v>3247</v>
      </c>
      <c r="R12" s="52">
        <v>3476</v>
      </c>
      <c r="S12" s="52">
        <v>3686</v>
      </c>
      <c r="T12" s="52">
        <v>3530</v>
      </c>
      <c r="U12" s="52">
        <v>3175</v>
      </c>
      <c r="V12" s="52">
        <v>2901</v>
      </c>
      <c r="W12" s="52">
        <v>3164</v>
      </c>
      <c r="DA12" s="63" t="s">
        <v>1071</v>
      </c>
    </row>
    <row r="13" spans="1:105" ht="12" customHeight="1" x14ac:dyDescent="0.25">
      <c r="A13" s="97" t="s">
        <v>122</v>
      </c>
      <c r="B13" s="52">
        <v>228330</v>
      </c>
      <c r="C13" s="52">
        <v>248362</v>
      </c>
      <c r="D13" s="52">
        <v>269351</v>
      </c>
      <c r="E13" s="52">
        <v>265258</v>
      </c>
      <c r="F13" s="52">
        <v>291626</v>
      </c>
      <c r="G13" s="52">
        <v>366441</v>
      </c>
      <c r="H13" s="52">
        <v>425607</v>
      </c>
      <c r="I13" s="52">
        <v>447675</v>
      </c>
      <c r="J13" s="52">
        <v>435821</v>
      </c>
      <c r="K13" s="52">
        <v>405482</v>
      </c>
      <c r="L13" s="52">
        <v>382632</v>
      </c>
      <c r="M13" s="52">
        <v>376228</v>
      </c>
      <c r="N13" s="52">
        <v>357827</v>
      </c>
      <c r="O13" s="52">
        <v>320378</v>
      </c>
      <c r="P13" s="52">
        <v>292352</v>
      </c>
      <c r="Q13" s="52">
        <v>282483</v>
      </c>
      <c r="R13" s="52">
        <v>264114</v>
      </c>
      <c r="S13" s="52">
        <v>256500</v>
      </c>
      <c r="T13" s="52">
        <v>249241</v>
      </c>
      <c r="U13" s="52">
        <v>231734</v>
      </c>
      <c r="V13" s="52">
        <v>226690</v>
      </c>
      <c r="W13" s="52">
        <v>235220</v>
      </c>
      <c r="DA13" s="63" t="s">
        <v>1072</v>
      </c>
    </row>
    <row r="14" spans="1:105" ht="12" customHeight="1" x14ac:dyDescent="0.25">
      <c r="A14" s="97" t="s">
        <v>121</v>
      </c>
      <c r="B14" s="52">
        <v>39866</v>
      </c>
      <c r="C14" s="52">
        <v>41105</v>
      </c>
      <c r="D14" s="52">
        <v>43756</v>
      </c>
      <c r="E14" s="52">
        <v>46327</v>
      </c>
      <c r="F14" s="52">
        <v>55422</v>
      </c>
      <c r="G14" s="52">
        <v>69804</v>
      </c>
      <c r="H14" s="52">
        <v>88543</v>
      </c>
      <c r="I14" s="52">
        <v>121121</v>
      </c>
      <c r="J14" s="52">
        <v>154322</v>
      </c>
      <c r="K14" s="52">
        <v>173163</v>
      </c>
      <c r="L14" s="52">
        <v>182108</v>
      </c>
      <c r="M14" s="52">
        <v>174889</v>
      </c>
      <c r="N14" s="52">
        <v>184694</v>
      </c>
      <c r="O14" s="52">
        <v>193298</v>
      </c>
      <c r="P14" s="52">
        <v>190054</v>
      </c>
      <c r="Q14" s="52">
        <v>191236</v>
      </c>
      <c r="R14" s="52">
        <v>193354</v>
      </c>
      <c r="S14" s="52">
        <v>206282</v>
      </c>
      <c r="T14" s="52">
        <v>209912</v>
      </c>
      <c r="U14" s="52">
        <v>210104</v>
      </c>
      <c r="V14" s="52">
        <v>209831</v>
      </c>
      <c r="W14" s="52">
        <v>216389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658127</v>
      </c>
      <c r="C16" s="52">
        <v>588032</v>
      </c>
      <c r="D16" s="52">
        <v>549205</v>
      </c>
      <c r="E16" s="52">
        <v>509517</v>
      </c>
      <c r="F16" s="52">
        <v>478760</v>
      </c>
      <c r="G16" s="52">
        <v>434873</v>
      </c>
      <c r="H16" s="52">
        <v>379394</v>
      </c>
      <c r="I16" s="52">
        <v>351128</v>
      </c>
      <c r="J16" s="52">
        <v>331609</v>
      </c>
      <c r="K16" s="52">
        <v>304392</v>
      </c>
      <c r="L16" s="52">
        <v>276066</v>
      </c>
      <c r="M16" s="52">
        <v>255663</v>
      </c>
      <c r="N16" s="52">
        <v>242816</v>
      </c>
      <c r="O16" s="52">
        <v>229767</v>
      </c>
      <c r="P16" s="52">
        <v>221009</v>
      </c>
      <c r="Q16" s="52">
        <v>214253</v>
      </c>
      <c r="R16" s="52">
        <v>207928</v>
      </c>
      <c r="S16" s="52">
        <v>205654</v>
      </c>
      <c r="T16" s="52">
        <v>190329</v>
      </c>
      <c r="U16" s="52">
        <v>166139</v>
      </c>
      <c r="V16" s="52">
        <v>146085</v>
      </c>
      <c r="W16" s="52">
        <v>147963</v>
      </c>
      <c r="DA16" s="63" t="s">
        <v>1074</v>
      </c>
    </row>
    <row r="17" spans="1:105" ht="12" customHeight="1" x14ac:dyDescent="0.25">
      <c r="A17" s="109" t="s">
        <v>120</v>
      </c>
      <c r="B17" s="36">
        <v>1359688</v>
      </c>
      <c r="C17" s="36">
        <v>1265675</v>
      </c>
      <c r="D17" s="36">
        <v>1211331</v>
      </c>
      <c r="E17" s="36">
        <v>1161811</v>
      </c>
      <c r="F17" s="36">
        <v>1137714</v>
      </c>
      <c r="G17" s="36">
        <v>1113759</v>
      </c>
      <c r="H17" s="36">
        <v>1095338</v>
      </c>
      <c r="I17" s="36">
        <v>1078058</v>
      </c>
      <c r="J17" s="36">
        <v>1047868</v>
      </c>
      <c r="K17" s="36">
        <v>974969</v>
      </c>
      <c r="L17" s="36">
        <v>897698</v>
      </c>
      <c r="M17" s="36">
        <v>822866</v>
      </c>
      <c r="N17" s="36">
        <v>776545</v>
      </c>
      <c r="O17" s="36">
        <v>732446</v>
      </c>
      <c r="P17" s="36">
        <v>700454</v>
      </c>
      <c r="Q17" s="36">
        <v>698862</v>
      </c>
      <c r="R17" s="36">
        <v>688780</v>
      </c>
      <c r="S17" s="36">
        <v>696738</v>
      </c>
      <c r="T17" s="36">
        <v>682411</v>
      </c>
      <c r="U17" s="36">
        <v>642408</v>
      </c>
      <c r="V17" s="36">
        <v>618426</v>
      </c>
      <c r="W17" s="36">
        <v>637375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164108</v>
      </c>
      <c r="D21" s="52">
        <v>151176</v>
      </c>
      <c r="E21" s="52">
        <v>157656</v>
      </c>
      <c r="F21" s="52">
        <v>157757</v>
      </c>
      <c r="G21" s="52">
        <v>158053</v>
      </c>
      <c r="H21" s="52">
        <v>158681</v>
      </c>
      <c r="I21" s="52">
        <v>159776</v>
      </c>
      <c r="J21" s="52">
        <v>161469</v>
      </c>
      <c r="K21" s="52">
        <v>163924</v>
      </c>
      <c r="L21" s="52">
        <v>167290</v>
      </c>
      <c r="M21" s="52">
        <v>171672</v>
      </c>
      <c r="N21" s="52">
        <v>177161</v>
      </c>
      <c r="O21" s="52">
        <v>152360</v>
      </c>
      <c r="P21" s="52">
        <v>40750</v>
      </c>
      <c r="Q21" s="52">
        <v>38326</v>
      </c>
      <c r="R21" s="52">
        <v>54413</v>
      </c>
      <c r="S21" s="52">
        <v>67796</v>
      </c>
      <c r="T21" s="52">
        <v>82230</v>
      </c>
      <c r="U21" s="52">
        <v>86769</v>
      </c>
      <c r="V21" s="52">
        <v>89566</v>
      </c>
      <c r="W21" s="52">
        <v>85598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18688</v>
      </c>
      <c r="D23" s="52">
        <v>18755</v>
      </c>
      <c r="E23" s="52">
        <v>19215</v>
      </c>
      <c r="F23" s="52">
        <v>20404</v>
      </c>
      <c r="G23" s="52">
        <v>22553</v>
      </c>
      <c r="H23" s="52">
        <v>34662</v>
      </c>
      <c r="I23" s="52">
        <v>28826</v>
      </c>
      <c r="J23" s="52">
        <v>18060</v>
      </c>
      <c r="K23" s="52">
        <v>28645</v>
      </c>
      <c r="L23" s="52">
        <v>31287</v>
      </c>
      <c r="M23" s="52">
        <v>37643</v>
      </c>
      <c r="N23" s="52">
        <v>53828</v>
      </c>
      <c r="O23" s="52">
        <v>69519</v>
      </c>
      <c r="P23" s="52">
        <v>48355</v>
      </c>
      <c r="Q23" s="52">
        <v>42631</v>
      </c>
      <c r="R23" s="52">
        <v>43220</v>
      </c>
      <c r="S23" s="52">
        <v>40740</v>
      </c>
      <c r="T23" s="52">
        <v>43988</v>
      </c>
      <c r="U23" s="52">
        <v>43846</v>
      </c>
      <c r="V23" s="52">
        <v>47840</v>
      </c>
      <c r="W23" s="52">
        <v>39542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272849</v>
      </c>
      <c r="D25" s="52">
        <v>273020</v>
      </c>
      <c r="E25" s="52">
        <v>274358</v>
      </c>
      <c r="F25" s="52">
        <v>278618</v>
      </c>
      <c r="G25" s="52">
        <v>287936</v>
      </c>
      <c r="H25" s="52">
        <v>304404</v>
      </c>
      <c r="I25" s="52">
        <v>165996</v>
      </c>
      <c r="J25" s="52">
        <v>123518</v>
      </c>
      <c r="K25" s="52">
        <v>137337</v>
      </c>
      <c r="L25" s="52">
        <v>158773</v>
      </c>
      <c r="M25" s="52">
        <v>159455</v>
      </c>
      <c r="N25" s="52">
        <v>145474</v>
      </c>
      <c r="O25" s="52">
        <v>113648</v>
      </c>
      <c r="P25" s="52">
        <v>54442</v>
      </c>
      <c r="Q25" s="52">
        <v>55894</v>
      </c>
      <c r="R25" s="52">
        <v>61388</v>
      </c>
      <c r="S25" s="52">
        <v>66970</v>
      </c>
      <c r="T25" s="52">
        <v>76947</v>
      </c>
      <c r="U25" s="52">
        <v>78789</v>
      </c>
      <c r="V25" s="52">
        <v>77245</v>
      </c>
      <c r="W25" s="52">
        <v>65619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529</v>
      </c>
      <c r="D26" s="52">
        <v>530</v>
      </c>
      <c r="E26" s="52">
        <v>529</v>
      </c>
      <c r="F26" s="52">
        <v>532</v>
      </c>
      <c r="G26" s="52">
        <v>547</v>
      </c>
      <c r="H26" s="52">
        <v>571</v>
      </c>
      <c r="I26" s="52">
        <v>302</v>
      </c>
      <c r="J26" s="52">
        <v>226</v>
      </c>
      <c r="K26" s="52">
        <v>249</v>
      </c>
      <c r="L26" s="52">
        <v>367</v>
      </c>
      <c r="M26" s="52">
        <v>477</v>
      </c>
      <c r="N26" s="52">
        <v>414</v>
      </c>
      <c r="O26" s="52">
        <v>383</v>
      </c>
      <c r="P26" s="52">
        <v>316</v>
      </c>
      <c r="Q26" s="52">
        <v>422</v>
      </c>
      <c r="R26" s="52">
        <v>452</v>
      </c>
      <c r="S26" s="52">
        <v>378</v>
      </c>
      <c r="T26" s="52">
        <v>406</v>
      </c>
      <c r="U26" s="52">
        <v>432</v>
      </c>
      <c r="V26" s="52">
        <v>626</v>
      </c>
      <c r="W26" s="52">
        <v>638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35677</v>
      </c>
      <c r="D27" s="52">
        <v>35785</v>
      </c>
      <c r="E27" s="52">
        <v>36549</v>
      </c>
      <c r="F27" s="52">
        <v>38583</v>
      </c>
      <c r="G27" s="52">
        <v>42380</v>
      </c>
      <c r="H27" s="52">
        <v>48735</v>
      </c>
      <c r="I27" s="52">
        <v>37506</v>
      </c>
      <c r="J27" s="52">
        <v>54228</v>
      </c>
      <c r="K27" s="52">
        <v>59393</v>
      </c>
      <c r="L27" s="52">
        <v>62903</v>
      </c>
      <c r="M27" s="52">
        <v>70809</v>
      </c>
      <c r="N27" s="52">
        <v>90954</v>
      </c>
      <c r="O27" s="52">
        <v>89729</v>
      </c>
      <c r="P27" s="52">
        <v>41240</v>
      </c>
      <c r="Q27" s="52">
        <v>43080</v>
      </c>
      <c r="R27" s="52">
        <v>43288</v>
      </c>
      <c r="S27" s="52">
        <v>44445</v>
      </c>
      <c r="T27" s="52">
        <v>51881</v>
      </c>
      <c r="U27" s="52">
        <v>54930</v>
      </c>
      <c r="V27" s="52">
        <v>49121</v>
      </c>
      <c r="W27" s="52">
        <v>36808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6229</v>
      </c>
      <c r="D28" s="52">
        <v>6244</v>
      </c>
      <c r="E28" s="52">
        <v>6349</v>
      </c>
      <c r="F28" s="52">
        <v>6644</v>
      </c>
      <c r="G28" s="52">
        <v>7251</v>
      </c>
      <c r="H28" s="52">
        <v>8349</v>
      </c>
      <c r="I28" s="52">
        <v>6455</v>
      </c>
      <c r="J28" s="52">
        <v>10602</v>
      </c>
      <c r="K28" s="52">
        <v>11780</v>
      </c>
      <c r="L28" s="52">
        <v>14812</v>
      </c>
      <c r="M28" s="52">
        <v>20114</v>
      </c>
      <c r="N28" s="52">
        <v>27694</v>
      </c>
      <c r="O28" s="52">
        <v>32409</v>
      </c>
      <c r="P28" s="52">
        <v>25143</v>
      </c>
      <c r="Q28" s="52">
        <v>31812</v>
      </c>
      <c r="R28" s="52">
        <v>32594</v>
      </c>
      <c r="S28" s="52">
        <v>27391</v>
      </c>
      <c r="T28" s="52">
        <v>27224</v>
      </c>
      <c r="U28" s="52">
        <v>28820</v>
      </c>
      <c r="V28" s="52">
        <v>36548</v>
      </c>
      <c r="W28" s="52">
        <v>35189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102832</v>
      </c>
      <c r="D30" s="52">
        <v>102897</v>
      </c>
      <c r="E30" s="52">
        <v>103405</v>
      </c>
      <c r="F30" s="52">
        <v>105046</v>
      </c>
      <c r="G30" s="52">
        <v>108591</v>
      </c>
      <c r="H30" s="52">
        <v>114871</v>
      </c>
      <c r="I30" s="52">
        <v>62944</v>
      </c>
      <c r="J30" s="52">
        <v>48229</v>
      </c>
      <c r="K30" s="52">
        <v>53514</v>
      </c>
      <c r="L30" s="52">
        <v>63034</v>
      </c>
      <c r="M30" s="52">
        <v>63395</v>
      </c>
      <c r="N30" s="52">
        <v>63018</v>
      </c>
      <c r="O30" s="52">
        <v>51958</v>
      </c>
      <c r="P30" s="52">
        <v>26744</v>
      </c>
      <c r="Q30" s="52">
        <v>29843</v>
      </c>
      <c r="R30" s="52">
        <v>32636</v>
      </c>
      <c r="S30" s="52">
        <v>34861</v>
      </c>
      <c r="T30" s="52">
        <v>39130</v>
      </c>
      <c r="U30" s="52">
        <v>39625</v>
      </c>
      <c r="V30" s="52">
        <v>36894</v>
      </c>
      <c r="W30" s="52">
        <v>29017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212451</v>
      </c>
      <c r="D31" s="36">
        <v>212682</v>
      </c>
      <c r="E31" s="36">
        <v>214382</v>
      </c>
      <c r="F31" s="36">
        <v>219332</v>
      </c>
      <c r="G31" s="36">
        <v>229521</v>
      </c>
      <c r="H31" s="36">
        <v>247194</v>
      </c>
      <c r="I31" s="36">
        <v>147307</v>
      </c>
      <c r="J31" s="36">
        <v>140351</v>
      </c>
      <c r="K31" s="36">
        <v>155240</v>
      </c>
      <c r="L31" s="36">
        <v>173838</v>
      </c>
      <c r="M31" s="36">
        <v>187438</v>
      </c>
      <c r="N31" s="36">
        <v>201535</v>
      </c>
      <c r="O31" s="36">
        <v>184223</v>
      </c>
      <c r="P31" s="36">
        <v>94393</v>
      </c>
      <c r="Q31" s="36">
        <v>101380</v>
      </c>
      <c r="R31" s="36">
        <v>105096</v>
      </c>
      <c r="S31" s="36">
        <v>104346</v>
      </c>
      <c r="T31" s="36">
        <v>117315</v>
      </c>
      <c r="U31" s="36">
        <v>123350</v>
      </c>
      <c r="V31" s="36">
        <v>126657</v>
      </c>
      <c r="W31" s="36">
        <v>109234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58005</v>
      </c>
      <c r="E35" s="52">
        <v>68448</v>
      </c>
      <c r="F35" s="52">
        <v>102903</v>
      </c>
      <c r="G35" s="52">
        <v>90211</v>
      </c>
      <c r="H35" s="52">
        <v>84781</v>
      </c>
      <c r="I35" s="52">
        <v>114230</v>
      </c>
      <c r="J35" s="52">
        <v>111760</v>
      </c>
      <c r="K35" s="52">
        <v>63808</v>
      </c>
      <c r="L35" s="52">
        <v>61693</v>
      </c>
      <c r="M35" s="52">
        <v>76437</v>
      </c>
      <c r="N35" s="52">
        <v>117993</v>
      </c>
      <c r="O35" s="52">
        <v>95212</v>
      </c>
      <c r="P35" s="52">
        <v>0</v>
      </c>
      <c r="Q35" s="52">
        <v>29978</v>
      </c>
      <c r="R35" s="52">
        <v>38006</v>
      </c>
      <c r="S35" s="52">
        <v>73480</v>
      </c>
      <c r="T35" s="52">
        <v>52578</v>
      </c>
      <c r="U35" s="52">
        <v>22576</v>
      </c>
      <c r="V35" s="52">
        <v>45530</v>
      </c>
      <c r="W35" s="52">
        <v>106425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34205</v>
      </c>
      <c r="D37" s="52">
        <v>30760</v>
      </c>
      <c r="E37" s="52">
        <v>12629</v>
      </c>
      <c r="F37" s="52">
        <v>41547</v>
      </c>
      <c r="G37" s="52">
        <v>75660</v>
      </c>
      <c r="H37" s="52">
        <v>43207</v>
      </c>
      <c r="I37" s="52">
        <v>50733</v>
      </c>
      <c r="J37" s="52">
        <v>48040</v>
      </c>
      <c r="K37" s="52">
        <v>48871</v>
      </c>
      <c r="L37" s="52">
        <v>41881</v>
      </c>
      <c r="M37" s="52">
        <v>36156</v>
      </c>
      <c r="N37" s="52">
        <v>55807</v>
      </c>
      <c r="O37" s="52">
        <v>54644</v>
      </c>
      <c r="P37" s="52">
        <v>40135</v>
      </c>
      <c r="Q37" s="52">
        <v>13260</v>
      </c>
      <c r="R37" s="52">
        <v>27203</v>
      </c>
      <c r="S37" s="52">
        <v>33136</v>
      </c>
      <c r="T37" s="52">
        <v>44664</v>
      </c>
      <c r="U37" s="52">
        <v>37082</v>
      </c>
      <c r="V37" s="52">
        <v>28132</v>
      </c>
      <c r="W37" s="52">
        <v>33458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87999</v>
      </c>
      <c r="D39" s="52">
        <v>156566</v>
      </c>
      <c r="E39" s="52">
        <v>186576</v>
      </c>
      <c r="F39" s="52">
        <v>188342</v>
      </c>
      <c r="G39" s="52">
        <v>131165</v>
      </c>
      <c r="H39" s="52">
        <v>152937</v>
      </c>
      <c r="I39" s="52">
        <v>65611</v>
      </c>
      <c r="J39" s="52">
        <v>52096</v>
      </c>
      <c r="K39" s="52">
        <v>48522</v>
      </c>
      <c r="L39" s="52">
        <v>67113</v>
      </c>
      <c r="M39" s="52">
        <v>78318</v>
      </c>
      <c r="N39" s="52">
        <v>94776</v>
      </c>
      <c r="O39" s="52">
        <v>84925</v>
      </c>
      <c r="P39" s="52">
        <v>44929</v>
      </c>
      <c r="Q39" s="52">
        <v>55765</v>
      </c>
      <c r="R39" s="52">
        <v>61003</v>
      </c>
      <c r="S39" s="52">
        <v>67130</v>
      </c>
      <c r="T39" s="52">
        <v>51080</v>
      </c>
      <c r="U39" s="52">
        <v>32266</v>
      </c>
      <c r="V39" s="52">
        <v>38800</v>
      </c>
      <c r="W39" s="52">
        <v>71095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173</v>
      </c>
      <c r="E40" s="52">
        <v>625</v>
      </c>
      <c r="F40" s="52">
        <v>491</v>
      </c>
      <c r="G40" s="52">
        <v>279</v>
      </c>
      <c r="H40" s="52">
        <v>233</v>
      </c>
      <c r="I40" s="52">
        <v>495</v>
      </c>
      <c r="J40" s="52">
        <v>592</v>
      </c>
      <c r="K40" s="52">
        <v>446</v>
      </c>
      <c r="L40" s="52">
        <v>335</v>
      </c>
      <c r="M40" s="52">
        <v>2</v>
      </c>
      <c r="N40" s="52">
        <v>540</v>
      </c>
      <c r="O40" s="52">
        <v>803</v>
      </c>
      <c r="P40" s="52">
        <v>349</v>
      </c>
      <c r="Q40" s="52">
        <v>890</v>
      </c>
      <c r="R40" s="52">
        <v>681</v>
      </c>
      <c r="S40" s="52">
        <v>588</v>
      </c>
      <c r="T40" s="52">
        <v>250</v>
      </c>
      <c r="U40" s="52">
        <v>77</v>
      </c>
      <c r="V40" s="52">
        <v>352</v>
      </c>
      <c r="W40" s="52">
        <v>901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55709</v>
      </c>
      <c r="D41" s="52">
        <v>56774</v>
      </c>
      <c r="E41" s="52">
        <v>32456</v>
      </c>
      <c r="F41" s="52">
        <v>64951</v>
      </c>
      <c r="G41" s="52">
        <v>117195</v>
      </c>
      <c r="H41" s="52">
        <v>107901</v>
      </c>
      <c r="I41" s="52">
        <v>59574</v>
      </c>
      <c r="J41" s="52">
        <v>42374</v>
      </c>
      <c r="K41" s="52">
        <v>29054</v>
      </c>
      <c r="L41" s="52">
        <v>40053</v>
      </c>
      <c r="M41" s="52">
        <v>64405</v>
      </c>
      <c r="N41" s="52">
        <v>72553</v>
      </c>
      <c r="O41" s="52">
        <v>52280</v>
      </c>
      <c r="P41" s="52">
        <v>13214</v>
      </c>
      <c r="Q41" s="52">
        <v>33211</v>
      </c>
      <c r="R41" s="52">
        <v>24919</v>
      </c>
      <c r="S41" s="52">
        <v>36831</v>
      </c>
      <c r="T41" s="52">
        <v>44622</v>
      </c>
      <c r="U41" s="52">
        <v>37423</v>
      </c>
      <c r="V41" s="52">
        <v>44077</v>
      </c>
      <c r="W41" s="52">
        <v>45338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7468</v>
      </c>
      <c r="D42" s="52">
        <v>8895</v>
      </c>
      <c r="E42" s="52">
        <v>8920</v>
      </c>
      <c r="F42" s="52">
        <v>15739</v>
      </c>
      <c r="G42" s="52">
        <v>21633</v>
      </c>
      <c r="H42" s="52">
        <v>27088</v>
      </c>
      <c r="I42" s="52">
        <v>39033</v>
      </c>
      <c r="J42" s="52">
        <v>43803</v>
      </c>
      <c r="K42" s="52">
        <v>30621</v>
      </c>
      <c r="L42" s="52">
        <v>23757</v>
      </c>
      <c r="M42" s="52">
        <v>12895</v>
      </c>
      <c r="N42" s="52">
        <v>37499</v>
      </c>
      <c r="O42" s="52">
        <v>41013</v>
      </c>
      <c r="P42" s="52">
        <v>21899</v>
      </c>
      <c r="Q42" s="52">
        <v>32994</v>
      </c>
      <c r="R42" s="52">
        <v>34712</v>
      </c>
      <c r="S42" s="52">
        <v>40319</v>
      </c>
      <c r="T42" s="52">
        <v>30854</v>
      </c>
      <c r="U42" s="52">
        <v>29012</v>
      </c>
      <c r="V42" s="52">
        <v>36275</v>
      </c>
      <c r="W42" s="52">
        <v>41747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32737</v>
      </c>
      <c r="D44" s="52">
        <v>64070</v>
      </c>
      <c r="E44" s="52">
        <v>63717</v>
      </c>
      <c r="F44" s="52">
        <v>74289</v>
      </c>
      <c r="G44" s="52">
        <v>64704</v>
      </c>
      <c r="H44" s="52">
        <v>59392</v>
      </c>
      <c r="I44" s="52">
        <v>34678</v>
      </c>
      <c r="J44" s="52">
        <v>28710</v>
      </c>
      <c r="K44" s="52">
        <v>26297</v>
      </c>
      <c r="L44" s="52">
        <v>34708</v>
      </c>
      <c r="M44" s="52">
        <v>42992</v>
      </c>
      <c r="N44" s="52">
        <v>50171</v>
      </c>
      <c r="O44" s="52">
        <v>38909</v>
      </c>
      <c r="P44" s="52">
        <v>17986</v>
      </c>
      <c r="Q44" s="52">
        <v>23087</v>
      </c>
      <c r="R44" s="52">
        <v>26311</v>
      </c>
      <c r="S44" s="52">
        <v>32587</v>
      </c>
      <c r="T44" s="52">
        <v>23805</v>
      </c>
      <c r="U44" s="52">
        <v>15435</v>
      </c>
      <c r="V44" s="52">
        <v>16840</v>
      </c>
      <c r="W44" s="52">
        <v>30895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118438</v>
      </c>
      <c r="D45" s="36">
        <v>158338</v>
      </c>
      <c r="E45" s="36">
        <v>164862</v>
      </c>
      <c r="F45" s="36">
        <v>195235</v>
      </c>
      <c r="G45" s="36">
        <v>205566</v>
      </c>
      <c r="H45" s="36">
        <v>228773</v>
      </c>
      <c r="I45" s="36">
        <v>130027</v>
      </c>
      <c r="J45" s="36">
        <v>110161</v>
      </c>
      <c r="K45" s="36">
        <v>82341</v>
      </c>
      <c r="L45" s="36">
        <v>96567</v>
      </c>
      <c r="M45" s="36">
        <v>112606</v>
      </c>
      <c r="N45" s="36">
        <v>155214</v>
      </c>
      <c r="O45" s="36">
        <v>140124</v>
      </c>
      <c r="P45" s="36">
        <v>62401</v>
      </c>
      <c r="Q45" s="36">
        <v>99788</v>
      </c>
      <c r="R45" s="36">
        <v>95014</v>
      </c>
      <c r="S45" s="36">
        <v>112304</v>
      </c>
      <c r="T45" s="36">
        <v>102988</v>
      </c>
      <c r="U45" s="36">
        <v>83347</v>
      </c>
      <c r="V45" s="36">
        <v>102675</v>
      </c>
      <c r="W45" s="36">
        <v>128183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23114</v>
      </c>
      <c r="E49" s="52">
        <v>31604</v>
      </c>
      <c r="F49" s="52">
        <v>47045</v>
      </c>
      <c r="G49" s="52">
        <v>36803</v>
      </c>
      <c r="H49" s="52">
        <v>40966</v>
      </c>
      <c r="I49" s="52">
        <v>53477</v>
      </c>
      <c r="J49" s="52">
        <v>55726</v>
      </c>
      <c r="K49" s="52">
        <v>27760</v>
      </c>
      <c r="L49" s="52">
        <v>24710</v>
      </c>
      <c r="M49" s="52">
        <v>28124</v>
      </c>
      <c r="N49" s="52">
        <v>41886</v>
      </c>
      <c r="O49" s="52">
        <v>30827</v>
      </c>
      <c r="P49" s="52">
        <v>0</v>
      </c>
      <c r="Q49" s="52">
        <v>14043</v>
      </c>
      <c r="R49" s="52">
        <v>12686</v>
      </c>
      <c r="S49" s="52">
        <v>21853</v>
      </c>
      <c r="T49" s="52">
        <v>15515</v>
      </c>
      <c r="U49" s="52">
        <v>7857</v>
      </c>
      <c r="V49" s="52">
        <v>15436</v>
      </c>
      <c r="W49" s="52">
        <v>32112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4395</v>
      </c>
      <c r="E51" s="52">
        <v>6418</v>
      </c>
      <c r="F51" s="52">
        <v>15753</v>
      </c>
      <c r="G51" s="52">
        <v>18707</v>
      </c>
      <c r="H51" s="52">
        <v>6156</v>
      </c>
      <c r="I51" s="52">
        <v>15009</v>
      </c>
      <c r="J51" s="52">
        <v>11057</v>
      </c>
      <c r="K51" s="52">
        <v>5775</v>
      </c>
      <c r="L51" s="52">
        <v>6648</v>
      </c>
      <c r="M51" s="52">
        <v>5229</v>
      </c>
      <c r="N51" s="52">
        <v>12790</v>
      </c>
      <c r="O51" s="52">
        <v>1998</v>
      </c>
      <c r="P51" s="52">
        <v>0</v>
      </c>
      <c r="Q51" s="52">
        <v>222</v>
      </c>
      <c r="R51" s="52">
        <v>1005</v>
      </c>
      <c r="S51" s="52">
        <v>1946</v>
      </c>
      <c r="T51" s="52">
        <v>2258</v>
      </c>
      <c r="U51" s="52">
        <v>654</v>
      </c>
      <c r="V51" s="52">
        <v>1429</v>
      </c>
      <c r="W51" s="52">
        <v>3660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16271</v>
      </c>
      <c r="E53" s="52">
        <v>25797</v>
      </c>
      <c r="F53" s="52">
        <v>32875</v>
      </c>
      <c r="G53" s="52">
        <v>17861</v>
      </c>
      <c r="H53" s="52">
        <v>21742</v>
      </c>
      <c r="I53" s="52">
        <v>21302</v>
      </c>
      <c r="J53" s="52">
        <v>20906</v>
      </c>
      <c r="K53" s="52">
        <v>12398</v>
      </c>
      <c r="L53" s="52">
        <v>12632</v>
      </c>
      <c r="M53" s="52">
        <v>14151</v>
      </c>
      <c r="N53" s="52">
        <v>19329</v>
      </c>
      <c r="O53" s="52">
        <v>14623</v>
      </c>
      <c r="P53" s="52">
        <v>0</v>
      </c>
      <c r="Q53" s="52">
        <v>6374</v>
      </c>
      <c r="R53" s="52">
        <v>6378</v>
      </c>
      <c r="S53" s="52">
        <v>10127</v>
      </c>
      <c r="T53" s="52">
        <v>6249</v>
      </c>
      <c r="U53" s="52">
        <v>2566</v>
      </c>
      <c r="V53" s="52">
        <v>5010</v>
      </c>
      <c r="W53" s="52">
        <v>14351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18</v>
      </c>
      <c r="E54" s="52">
        <v>86</v>
      </c>
      <c r="F54" s="52">
        <v>86</v>
      </c>
      <c r="G54" s="52">
        <v>38</v>
      </c>
      <c r="H54" s="52">
        <v>33</v>
      </c>
      <c r="I54" s="52">
        <v>161</v>
      </c>
      <c r="J54" s="52">
        <v>238</v>
      </c>
      <c r="K54" s="52">
        <v>114</v>
      </c>
      <c r="L54" s="52">
        <v>64</v>
      </c>
      <c r="M54" s="52">
        <v>1</v>
      </c>
      <c r="N54" s="52">
        <v>111</v>
      </c>
      <c r="O54" s="52">
        <v>139</v>
      </c>
      <c r="P54" s="52">
        <v>0</v>
      </c>
      <c r="Q54" s="52">
        <v>102</v>
      </c>
      <c r="R54" s="52">
        <v>71</v>
      </c>
      <c r="S54" s="52">
        <v>89</v>
      </c>
      <c r="T54" s="52">
        <v>31</v>
      </c>
      <c r="U54" s="52">
        <v>7</v>
      </c>
      <c r="V54" s="52">
        <v>47</v>
      </c>
      <c r="W54" s="52">
        <v>182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5900</v>
      </c>
      <c r="E55" s="52">
        <v>4488</v>
      </c>
      <c r="F55" s="52">
        <v>11337</v>
      </c>
      <c r="G55" s="52">
        <v>15958</v>
      </c>
      <c r="H55" s="52">
        <v>15340</v>
      </c>
      <c r="I55" s="52">
        <v>19340</v>
      </c>
      <c r="J55" s="52">
        <v>17006</v>
      </c>
      <c r="K55" s="52">
        <v>7425</v>
      </c>
      <c r="L55" s="52">
        <v>7541</v>
      </c>
      <c r="M55" s="52">
        <v>11642</v>
      </c>
      <c r="N55" s="52">
        <v>14797</v>
      </c>
      <c r="O55" s="52">
        <v>9003</v>
      </c>
      <c r="P55" s="52">
        <v>0</v>
      </c>
      <c r="Q55" s="52">
        <v>3794</v>
      </c>
      <c r="R55" s="52">
        <v>2606</v>
      </c>
      <c r="S55" s="52">
        <v>5557</v>
      </c>
      <c r="T55" s="52">
        <v>5459</v>
      </c>
      <c r="U55" s="52">
        <v>2976</v>
      </c>
      <c r="V55" s="52">
        <v>5693</v>
      </c>
      <c r="W55" s="52">
        <v>9149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925</v>
      </c>
      <c r="E56" s="52">
        <v>1233</v>
      </c>
      <c r="F56" s="52">
        <v>2747</v>
      </c>
      <c r="G56" s="52">
        <v>2946</v>
      </c>
      <c r="H56" s="52">
        <v>3851</v>
      </c>
      <c r="I56" s="52">
        <v>12674</v>
      </c>
      <c r="J56" s="52">
        <v>17576</v>
      </c>
      <c r="K56" s="52">
        <v>7823</v>
      </c>
      <c r="L56" s="52">
        <v>4473</v>
      </c>
      <c r="M56" s="52">
        <v>2330</v>
      </c>
      <c r="N56" s="52">
        <v>7649</v>
      </c>
      <c r="O56" s="52">
        <v>7062</v>
      </c>
      <c r="P56" s="52">
        <v>0</v>
      </c>
      <c r="Q56" s="52">
        <v>3773</v>
      </c>
      <c r="R56" s="52">
        <v>3631</v>
      </c>
      <c r="S56" s="52">
        <v>6080</v>
      </c>
      <c r="T56" s="52">
        <v>3776</v>
      </c>
      <c r="U56" s="52">
        <v>2308</v>
      </c>
      <c r="V56" s="52">
        <v>4686</v>
      </c>
      <c r="W56" s="52">
        <v>8430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6659</v>
      </c>
      <c r="E58" s="52">
        <v>8810</v>
      </c>
      <c r="F58" s="52">
        <v>12967</v>
      </c>
      <c r="G58" s="52">
        <v>8811</v>
      </c>
      <c r="H58" s="52">
        <v>8443</v>
      </c>
      <c r="I58" s="52">
        <v>11259</v>
      </c>
      <c r="J58" s="52">
        <v>11521</v>
      </c>
      <c r="K58" s="52">
        <v>6721</v>
      </c>
      <c r="L58" s="52">
        <v>6534</v>
      </c>
      <c r="M58" s="52">
        <v>7771</v>
      </c>
      <c r="N58" s="52">
        <v>10234</v>
      </c>
      <c r="O58" s="52">
        <v>6700</v>
      </c>
      <c r="P58" s="52">
        <v>0</v>
      </c>
      <c r="Q58" s="52">
        <v>2638</v>
      </c>
      <c r="R58" s="52">
        <v>2752</v>
      </c>
      <c r="S58" s="52">
        <v>4916</v>
      </c>
      <c r="T58" s="52">
        <v>2913</v>
      </c>
      <c r="U58" s="52">
        <v>1228</v>
      </c>
      <c r="V58" s="52">
        <v>2175</v>
      </c>
      <c r="W58" s="52">
        <v>6238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16455</v>
      </c>
      <c r="E59" s="36">
        <v>22794</v>
      </c>
      <c r="F59" s="36">
        <v>34078</v>
      </c>
      <c r="G59" s="36">
        <v>27992</v>
      </c>
      <c r="H59" s="36">
        <v>32523</v>
      </c>
      <c r="I59" s="36">
        <v>42218</v>
      </c>
      <c r="J59" s="36">
        <v>44205</v>
      </c>
      <c r="K59" s="36">
        <v>21039</v>
      </c>
      <c r="L59" s="36">
        <v>18176</v>
      </c>
      <c r="M59" s="36">
        <v>20353</v>
      </c>
      <c r="N59" s="36">
        <v>31652</v>
      </c>
      <c r="O59" s="36">
        <v>24127</v>
      </c>
      <c r="P59" s="36">
        <v>0</v>
      </c>
      <c r="Q59" s="36">
        <v>11405</v>
      </c>
      <c r="R59" s="36">
        <v>9934</v>
      </c>
      <c r="S59" s="36">
        <v>16937</v>
      </c>
      <c r="T59" s="36">
        <v>12602</v>
      </c>
      <c r="U59" s="36">
        <v>6629</v>
      </c>
      <c r="V59" s="36">
        <v>13261</v>
      </c>
      <c r="W59" s="36">
        <v>25874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34891</v>
      </c>
      <c r="E63" s="52">
        <v>36844</v>
      </c>
      <c r="F63" s="52">
        <v>55858</v>
      </c>
      <c r="G63" s="52">
        <v>53408</v>
      </c>
      <c r="H63" s="52">
        <v>43815</v>
      </c>
      <c r="I63" s="52">
        <v>60753</v>
      </c>
      <c r="J63" s="52">
        <v>56034</v>
      </c>
      <c r="K63" s="52">
        <v>36048</v>
      </c>
      <c r="L63" s="52">
        <v>36983</v>
      </c>
      <c r="M63" s="52">
        <v>48313</v>
      </c>
      <c r="N63" s="52">
        <v>76107</v>
      </c>
      <c r="O63" s="52">
        <v>64385</v>
      </c>
      <c r="P63" s="52">
        <v>0</v>
      </c>
      <c r="Q63" s="52">
        <v>15935</v>
      </c>
      <c r="R63" s="52">
        <v>25320</v>
      </c>
      <c r="S63" s="52">
        <v>51627</v>
      </c>
      <c r="T63" s="52">
        <v>37063</v>
      </c>
      <c r="U63" s="52">
        <v>14719</v>
      </c>
      <c r="V63" s="52">
        <v>30094</v>
      </c>
      <c r="W63" s="52">
        <v>74313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34205</v>
      </c>
      <c r="D65" s="52">
        <v>26365</v>
      </c>
      <c r="E65" s="52">
        <v>6211</v>
      </c>
      <c r="F65" s="52">
        <v>25794</v>
      </c>
      <c r="G65" s="52">
        <v>56953</v>
      </c>
      <c r="H65" s="52">
        <v>37051</v>
      </c>
      <c r="I65" s="52">
        <v>35724</v>
      </c>
      <c r="J65" s="52">
        <v>36983</v>
      </c>
      <c r="K65" s="52">
        <v>43096</v>
      </c>
      <c r="L65" s="52">
        <v>35233</v>
      </c>
      <c r="M65" s="52">
        <v>30927</v>
      </c>
      <c r="N65" s="52">
        <v>43017</v>
      </c>
      <c r="O65" s="52">
        <v>52646</v>
      </c>
      <c r="P65" s="52">
        <v>40135</v>
      </c>
      <c r="Q65" s="52">
        <v>13038</v>
      </c>
      <c r="R65" s="52">
        <v>26198</v>
      </c>
      <c r="S65" s="52">
        <v>31190</v>
      </c>
      <c r="T65" s="52">
        <v>42406</v>
      </c>
      <c r="U65" s="52">
        <v>36428</v>
      </c>
      <c r="V65" s="52">
        <v>26703</v>
      </c>
      <c r="W65" s="52">
        <v>29798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87999</v>
      </c>
      <c r="D67" s="52">
        <f t="shared" si="0"/>
        <v>140295</v>
      </c>
      <c r="E67" s="52">
        <f t="shared" si="0"/>
        <v>160779</v>
      </c>
      <c r="F67" s="52">
        <f t="shared" si="0"/>
        <v>155467</v>
      </c>
      <c r="G67" s="52">
        <f t="shared" si="0"/>
        <v>113304</v>
      </c>
      <c r="H67" s="52">
        <f t="shared" si="0"/>
        <v>131195</v>
      </c>
      <c r="I67" s="52">
        <f t="shared" si="0"/>
        <v>44309</v>
      </c>
      <c r="J67" s="52">
        <f t="shared" si="0"/>
        <v>31190</v>
      </c>
      <c r="K67" s="52">
        <f t="shared" si="0"/>
        <v>36124</v>
      </c>
      <c r="L67" s="52">
        <f t="shared" si="0"/>
        <v>54481</v>
      </c>
      <c r="M67" s="52">
        <f t="shared" si="0"/>
        <v>64167</v>
      </c>
      <c r="N67" s="52">
        <f t="shared" si="0"/>
        <v>75447</v>
      </c>
      <c r="O67" s="52">
        <f t="shared" si="0"/>
        <v>70302</v>
      </c>
      <c r="P67" s="52">
        <f t="shared" si="0"/>
        <v>44929</v>
      </c>
      <c r="Q67" s="52">
        <f t="shared" si="0"/>
        <v>49391</v>
      </c>
      <c r="R67" s="52">
        <f t="shared" ref="R67:V67" si="1">R39-R53</f>
        <v>54625</v>
      </c>
      <c r="S67" s="52">
        <f t="shared" si="1"/>
        <v>57003</v>
      </c>
      <c r="T67" s="52">
        <f t="shared" si="1"/>
        <v>44831</v>
      </c>
      <c r="U67" s="52">
        <f t="shared" si="1"/>
        <v>29700</v>
      </c>
      <c r="V67" s="52">
        <f t="shared" si="1"/>
        <v>33790</v>
      </c>
      <c r="W67" s="52">
        <f t="shared" ref="W67" si="2">W39-W53</f>
        <v>56744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155</v>
      </c>
      <c r="E68" s="52">
        <f t="shared" si="3"/>
        <v>539</v>
      </c>
      <c r="F68" s="52">
        <f t="shared" si="3"/>
        <v>405</v>
      </c>
      <c r="G68" s="52">
        <f t="shared" si="3"/>
        <v>241</v>
      </c>
      <c r="H68" s="52">
        <f t="shared" si="3"/>
        <v>200</v>
      </c>
      <c r="I68" s="52">
        <f t="shared" si="3"/>
        <v>334</v>
      </c>
      <c r="J68" s="52">
        <f t="shared" si="3"/>
        <v>354</v>
      </c>
      <c r="K68" s="52">
        <f t="shared" si="3"/>
        <v>332</v>
      </c>
      <c r="L68" s="52">
        <f t="shared" si="3"/>
        <v>271</v>
      </c>
      <c r="M68" s="52">
        <f t="shared" si="3"/>
        <v>1</v>
      </c>
      <c r="N68" s="52">
        <f t="shared" si="3"/>
        <v>429</v>
      </c>
      <c r="O68" s="52">
        <f t="shared" si="3"/>
        <v>664</v>
      </c>
      <c r="P68" s="52">
        <f t="shared" si="3"/>
        <v>349</v>
      </c>
      <c r="Q68" s="52">
        <f t="shared" si="3"/>
        <v>788</v>
      </c>
      <c r="R68" s="52">
        <f t="shared" ref="R68:V68" si="4">R40-R54</f>
        <v>610</v>
      </c>
      <c r="S68" s="52">
        <f t="shared" si="4"/>
        <v>499</v>
      </c>
      <c r="T68" s="52">
        <f t="shared" si="4"/>
        <v>219</v>
      </c>
      <c r="U68" s="52">
        <f t="shared" si="4"/>
        <v>70</v>
      </c>
      <c r="V68" s="52">
        <f t="shared" si="4"/>
        <v>305</v>
      </c>
      <c r="W68" s="52">
        <f t="shared" ref="W68" si="5">W40-W54</f>
        <v>719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55709</v>
      </c>
      <c r="D69" s="52">
        <f t="shared" si="6"/>
        <v>50874</v>
      </c>
      <c r="E69" s="52">
        <f t="shared" si="6"/>
        <v>27968</v>
      </c>
      <c r="F69" s="52">
        <f t="shared" si="6"/>
        <v>53614</v>
      </c>
      <c r="G69" s="52">
        <f t="shared" si="6"/>
        <v>101237</v>
      </c>
      <c r="H69" s="52">
        <f t="shared" si="6"/>
        <v>92561</v>
      </c>
      <c r="I69" s="52">
        <f t="shared" si="6"/>
        <v>40234</v>
      </c>
      <c r="J69" s="52">
        <f t="shared" si="6"/>
        <v>25368</v>
      </c>
      <c r="K69" s="52">
        <f t="shared" si="6"/>
        <v>21629</v>
      </c>
      <c r="L69" s="52">
        <f t="shared" si="6"/>
        <v>32512</v>
      </c>
      <c r="M69" s="52">
        <f t="shared" si="6"/>
        <v>52763</v>
      </c>
      <c r="N69" s="52">
        <f t="shared" si="6"/>
        <v>57756</v>
      </c>
      <c r="O69" s="52">
        <f t="shared" si="6"/>
        <v>43277</v>
      </c>
      <c r="P69" s="52">
        <f t="shared" si="6"/>
        <v>13214</v>
      </c>
      <c r="Q69" s="52">
        <f t="shared" si="6"/>
        <v>29417</v>
      </c>
      <c r="R69" s="52">
        <f t="shared" ref="R69:V69" si="7">R41-R55</f>
        <v>22313</v>
      </c>
      <c r="S69" s="52">
        <f t="shared" si="7"/>
        <v>31274</v>
      </c>
      <c r="T69" s="52">
        <f t="shared" si="7"/>
        <v>39163</v>
      </c>
      <c r="U69" s="52">
        <f t="shared" si="7"/>
        <v>34447</v>
      </c>
      <c r="V69" s="52">
        <f t="shared" si="7"/>
        <v>38384</v>
      </c>
      <c r="W69" s="52">
        <f t="shared" ref="W69" si="8">W41-W55</f>
        <v>36189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7468</v>
      </c>
      <c r="D70" s="52">
        <f t="shared" si="9"/>
        <v>7970</v>
      </c>
      <c r="E70" s="52">
        <f t="shared" si="9"/>
        <v>7687</v>
      </c>
      <c r="F70" s="52">
        <f t="shared" si="9"/>
        <v>12992</v>
      </c>
      <c r="G70" s="52">
        <f t="shared" si="9"/>
        <v>18687</v>
      </c>
      <c r="H70" s="52">
        <f t="shared" si="9"/>
        <v>23237</v>
      </c>
      <c r="I70" s="52">
        <f t="shared" si="9"/>
        <v>26359</v>
      </c>
      <c r="J70" s="52">
        <f t="shared" si="9"/>
        <v>26227</v>
      </c>
      <c r="K70" s="52">
        <f t="shared" si="9"/>
        <v>22798</v>
      </c>
      <c r="L70" s="52">
        <f t="shared" si="9"/>
        <v>19284</v>
      </c>
      <c r="M70" s="52">
        <f t="shared" si="9"/>
        <v>10565</v>
      </c>
      <c r="N70" s="52">
        <f t="shared" si="9"/>
        <v>29850</v>
      </c>
      <c r="O70" s="52">
        <f t="shared" si="9"/>
        <v>33951</v>
      </c>
      <c r="P70" s="52">
        <f t="shared" si="9"/>
        <v>21899</v>
      </c>
      <c r="Q70" s="52">
        <f t="shared" si="9"/>
        <v>29221</v>
      </c>
      <c r="R70" s="52">
        <f t="shared" ref="R70:V70" si="10">R42-R56</f>
        <v>31081</v>
      </c>
      <c r="S70" s="52">
        <f t="shared" si="10"/>
        <v>34239</v>
      </c>
      <c r="T70" s="52">
        <f t="shared" si="10"/>
        <v>27078</v>
      </c>
      <c r="U70" s="52">
        <f t="shared" si="10"/>
        <v>26704</v>
      </c>
      <c r="V70" s="52">
        <f t="shared" si="10"/>
        <v>31589</v>
      </c>
      <c r="W70" s="52">
        <f t="shared" ref="W70" si="11">W42-W56</f>
        <v>33317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32737</v>
      </c>
      <c r="D72" s="52">
        <v>57411</v>
      </c>
      <c r="E72" s="52">
        <v>54907</v>
      </c>
      <c r="F72" s="52">
        <v>61322</v>
      </c>
      <c r="G72" s="52">
        <v>55893</v>
      </c>
      <c r="H72" s="52">
        <v>50949</v>
      </c>
      <c r="I72" s="52">
        <v>23419</v>
      </c>
      <c r="J72" s="52">
        <v>17189</v>
      </c>
      <c r="K72" s="52">
        <v>19576</v>
      </c>
      <c r="L72" s="52">
        <v>28174</v>
      </c>
      <c r="M72" s="52">
        <v>35221</v>
      </c>
      <c r="N72" s="52">
        <v>39937</v>
      </c>
      <c r="O72" s="52">
        <v>32209</v>
      </c>
      <c r="P72" s="52">
        <v>17986</v>
      </c>
      <c r="Q72" s="52">
        <v>20449</v>
      </c>
      <c r="R72" s="52">
        <v>23559</v>
      </c>
      <c r="S72" s="52">
        <v>27671</v>
      </c>
      <c r="T72" s="52">
        <v>20892</v>
      </c>
      <c r="U72" s="52">
        <v>14207</v>
      </c>
      <c r="V72" s="52">
        <v>14665</v>
      </c>
      <c r="W72" s="52">
        <v>24657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118438</v>
      </c>
      <c r="D73" s="36">
        <v>141883</v>
      </c>
      <c r="E73" s="36">
        <v>142068</v>
      </c>
      <c r="F73" s="36">
        <v>161157</v>
      </c>
      <c r="G73" s="36">
        <v>177574</v>
      </c>
      <c r="H73" s="36">
        <v>196250</v>
      </c>
      <c r="I73" s="36">
        <v>87809</v>
      </c>
      <c r="J73" s="36">
        <v>65956</v>
      </c>
      <c r="K73" s="36">
        <v>61302</v>
      </c>
      <c r="L73" s="36">
        <v>78391</v>
      </c>
      <c r="M73" s="36">
        <v>92253</v>
      </c>
      <c r="N73" s="36">
        <v>123562</v>
      </c>
      <c r="O73" s="36">
        <v>115997</v>
      </c>
      <c r="P73" s="36">
        <v>62401</v>
      </c>
      <c r="Q73" s="36">
        <v>88383</v>
      </c>
      <c r="R73" s="36">
        <v>85080</v>
      </c>
      <c r="S73" s="36">
        <v>95367</v>
      </c>
      <c r="T73" s="36">
        <v>90386</v>
      </c>
      <c r="U73" s="36">
        <v>76718</v>
      </c>
      <c r="V73" s="36">
        <v>89414</v>
      </c>
      <c r="W73" s="36">
        <v>102309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14924</v>
      </c>
      <c r="I79" s="52">
        <f>RES_hhdet_numvin!I26</f>
        <v>37704</v>
      </c>
      <c r="J79" s="52">
        <f>RES_hhdet_numvin!J26</f>
        <v>51814</v>
      </c>
      <c r="K79" s="52">
        <f>RES_hhdet_numvin!K26</f>
        <v>36889</v>
      </c>
      <c r="L79" s="52">
        <f>RES_hhdet_numvin!L26</f>
        <v>41646</v>
      </c>
      <c r="M79" s="52">
        <f>RES_hhdet_numvin!M26</f>
        <v>57776</v>
      </c>
      <c r="N79" s="52">
        <f>RES_hhdet_numvin!N26</f>
        <v>96991</v>
      </c>
      <c r="O79" s="52">
        <f>RES_hhdet_numvin!O26</f>
        <v>83311</v>
      </c>
      <c r="P79" s="52">
        <f>RES_hhdet_numvin!P26</f>
        <v>0</v>
      </c>
      <c r="Q79" s="52">
        <f>RES_hhdet_numvin!Q26</f>
        <v>28397</v>
      </c>
      <c r="R79" s="52">
        <f>RES_hhdet_numvin!R26</f>
        <v>36845</v>
      </c>
      <c r="S79" s="52">
        <f>RES_hhdet_numvin!S26</f>
        <v>72333</v>
      </c>
      <c r="T79" s="52">
        <f>RES_hhdet_numvin!T26</f>
        <v>52230</v>
      </c>
      <c r="U79" s="52">
        <f>RES_hhdet_numvin!U26</f>
        <v>22534</v>
      </c>
      <c r="V79" s="52">
        <f>RES_hhdet_numvin!V26</f>
        <v>45519</v>
      </c>
      <c r="W79" s="52">
        <f>RES_hhdet_numvin!W26</f>
        <v>106425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11722</v>
      </c>
      <c r="Q82" s="138">
        <f>RES_hhdet_numvin!Q29</f>
        <v>5980</v>
      </c>
      <c r="R82" s="138">
        <f>RES_hhdet_numvin!R29</f>
        <v>18141</v>
      </c>
      <c r="S82" s="138">
        <f>RES_hhdet_numvin!S29</f>
        <v>26446</v>
      </c>
      <c r="T82" s="138">
        <f>RES_hhdet_numvin!T29</f>
        <v>39806</v>
      </c>
      <c r="U82" s="138">
        <f>RES_hhdet_numvin!U29</f>
        <v>35263</v>
      </c>
      <c r="V82" s="138">
        <f>RES_hhdet_numvin!V29</f>
        <v>27750</v>
      </c>
      <c r="W82" s="138">
        <f>RES_hhdet_numvin!W29</f>
        <v>33458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14593</v>
      </c>
      <c r="Q84" s="138">
        <f>RES_hhdet_numvin!Q31</f>
        <v>31281</v>
      </c>
      <c r="R84" s="138">
        <f>RES_hhdet_numvin!R31</f>
        <v>43761</v>
      </c>
      <c r="S84" s="138">
        <f>RES_hhdet_numvin!S31</f>
        <v>55546</v>
      </c>
      <c r="T84" s="138">
        <f>RES_hhdet_numvin!T31</f>
        <v>45435</v>
      </c>
      <c r="U84" s="138">
        <f>RES_hhdet_numvin!U31</f>
        <v>30408</v>
      </c>
      <c r="V84" s="138">
        <f>RES_hhdet_numvin!V31</f>
        <v>38446</v>
      </c>
      <c r="W84" s="138">
        <f>RES_hhdet_numvin!W31</f>
        <v>71095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114</v>
      </c>
      <c r="Q85" s="138">
        <f>RES_hhdet_numvin!Q32</f>
        <v>508</v>
      </c>
      <c r="R85" s="138">
        <f>RES_hhdet_numvin!R32</f>
        <v>496</v>
      </c>
      <c r="S85" s="138">
        <f>RES_hhdet_numvin!S32</f>
        <v>494</v>
      </c>
      <c r="T85" s="138">
        <f>RES_hhdet_numvin!T32</f>
        <v>226</v>
      </c>
      <c r="U85" s="138">
        <f>RES_hhdet_numvin!U32</f>
        <v>75</v>
      </c>
      <c r="V85" s="138">
        <f>RES_hhdet_numvin!V32</f>
        <v>350</v>
      </c>
      <c r="W85" s="138">
        <f>RES_hhdet_numvin!W32</f>
        <v>901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4297</v>
      </c>
      <c r="Q88" s="138">
        <f>RES_hhdet_numvin!Q35</f>
        <v>18627</v>
      </c>
      <c r="R88" s="138">
        <f>RES_hhdet_numvin!R35</f>
        <v>17878</v>
      </c>
      <c r="S88" s="138">
        <f>RES_hhdet_numvin!S35</f>
        <v>30480</v>
      </c>
      <c r="T88" s="138">
        <f>RES_hhdet_numvin!T35</f>
        <v>39705</v>
      </c>
      <c r="U88" s="138">
        <f>RES_hhdet_numvin!U35</f>
        <v>35235</v>
      </c>
      <c r="V88" s="138">
        <f>RES_hhdet_numvin!V35</f>
        <v>43660</v>
      </c>
      <c r="W88" s="138">
        <f>RES_hhdet_numvin!W35</f>
        <v>45338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7115</v>
      </c>
      <c r="Q89" s="138">
        <f>RES_hhdet_numvin!Q36</f>
        <v>18514</v>
      </c>
      <c r="R89" s="138">
        <f>RES_hhdet_numvin!R36</f>
        <v>24908</v>
      </c>
      <c r="S89" s="138">
        <f>RES_hhdet_numvin!S36</f>
        <v>33367</v>
      </c>
      <c r="T89" s="138">
        <f>RES_hhdet_numvin!T36</f>
        <v>27452</v>
      </c>
      <c r="U89" s="138">
        <f>RES_hhdet_numvin!U36</f>
        <v>27340</v>
      </c>
      <c r="V89" s="138">
        <f>RES_hhdet_numvin!V36</f>
        <v>35946</v>
      </c>
      <c r="W89" s="138">
        <f>RES_hhdet_numvin!W36</f>
        <v>41747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5845</v>
      </c>
      <c r="Q93" s="138">
        <f>RES_hhdet_numvin!Q40</f>
        <v>12959</v>
      </c>
      <c r="R93" s="138">
        <f>RES_hhdet_numvin!R40</f>
        <v>18875</v>
      </c>
      <c r="S93" s="138">
        <f>RES_hhdet_numvin!S40</f>
        <v>26976</v>
      </c>
      <c r="T93" s="138">
        <f>RES_hhdet_numvin!T40</f>
        <v>21182</v>
      </c>
      <c r="U93" s="138">
        <f>RES_hhdet_numvin!U40</f>
        <v>14545</v>
      </c>
      <c r="V93" s="138">
        <f>RES_hhdet_numvin!V40</f>
        <v>16686</v>
      </c>
      <c r="W93" s="138">
        <f>RES_hhdet_numvin!W40</f>
        <v>30895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20279</v>
      </c>
      <c r="Q94" s="39">
        <f>RES_hhdet_numvin!Q41</f>
        <v>55975</v>
      </c>
      <c r="R94" s="39">
        <f>RES_hhdet_numvin!R41</f>
        <v>68167</v>
      </c>
      <c r="S94" s="39">
        <f>RES_hhdet_numvin!S41</f>
        <v>92930</v>
      </c>
      <c r="T94" s="39">
        <f>RES_hhdet_numvin!T41</f>
        <v>91619</v>
      </c>
      <c r="U94" s="39">
        <f>RES_hhdet_numvin!U41</f>
        <v>78507</v>
      </c>
      <c r="V94" s="39">
        <f>RES_hhdet_numvin!V41</f>
        <v>101715</v>
      </c>
      <c r="W94" s="39">
        <f>RES_hhdet_numvin!W41</f>
        <v>128183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1375.3020839885953</v>
      </c>
      <c r="C98" s="117">
        <f t="shared" si="12"/>
        <v>1227.6216127538282</v>
      </c>
      <c r="D98" s="117">
        <f t="shared" si="12"/>
        <v>1231.3856444161245</v>
      </c>
      <c r="E98" s="117">
        <f t="shared" si="12"/>
        <v>1225.7765890985966</v>
      </c>
      <c r="F98" s="117">
        <f t="shared" si="12"/>
        <v>1263.0193995748448</v>
      </c>
      <c r="G98" s="117">
        <f t="shared" si="12"/>
        <v>1245.2131732425858</v>
      </c>
      <c r="H98" s="117">
        <f t="shared" si="12"/>
        <v>1152.120687940803</v>
      </c>
      <c r="I98" s="117">
        <f t="shared" si="12"/>
        <v>1128.7943587440068</v>
      </c>
      <c r="J98" s="117">
        <f t="shared" si="12"/>
        <v>1081.5066284878383</v>
      </c>
      <c r="K98" s="117">
        <f t="shared" si="12"/>
        <v>970.18597309468885</v>
      </c>
      <c r="L98" s="117">
        <f t="shared" si="12"/>
        <v>954.36363286718245</v>
      </c>
      <c r="M98" s="117">
        <f t="shared" si="12"/>
        <v>765.33054077471968</v>
      </c>
      <c r="N98" s="117">
        <f t="shared" si="12"/>
        <v>721.61399610908268</v>
      </c>
      <c r="O98" s="117">
        <f t="shared" si="12"/>
        <v>624.33308987774126</v>
      </c>
      <c r="P98" s="117">
        <f t="shared" si="12"/>
        <v>553.07289999641739</v>
      </c>
      <c r="Q98" s="117">
        <f t="shared" si="12"/>
        <v>554.9092990782782</v>
      </c>
      <c r="R98" s="117">
        <f t="shared" ref="R98:V98" si="13">R99+R102+R104+R113</f>
        <v>589.07455815445235</v>
      </c>
      <c r="S98" s="117">
        <f t="shared" si="13"/>
        <v>513.27585054876329</v>
      </c>
      <c r="T98" s="117">
        <f t="shared" si="13"/>
        <v>581.16419477070019</v>
      </c>
      <c r="U98" s="117">
        <f t="shared" si="13"/>
        <v>473.99508798541456</v>
      </c>
      <c r="V98" s="117">
        <f t="shared" si="13"/>
        <v>442.33477401328668</v>
      </c>
      <c r="W98" s="117">
        <f t="shared" ref="W98" si="14">W99+W102+W104+W113</f>
        <v>469.55182872033163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1051.6647708515452</v>
      </c>
      <c r="C99" s="122">
        <f t="shared" si="15"/>
        <v>917.26076773030456</v>
      </c>
      <c r="D99" s="122">
        <f t="shared" si="15"/>
        <v>940.67551301793389</v>
      </c>
      <c r="E99" s="122">
        <f t="shared" si="15"/>
        <v>955.13885169072819</v>
      </c>
      <c r="F99" s="122">
        <f t="shared" si="15"/>
        <v>1003.310295013121</v>
      </c>
      <c r="G99" s="122">
        <f t="shared" si="15"/>
        <v>988.43507248962862</v>
      </c>
      <c r="H99" s="122">
        <f t="shared" si="15"/>
        <v>899.24924807482182</v>
      </c>
      <c r="I99" s="122">
        <f t="shared" si="15"/>
        <v>887.53839486636082</v>
      </c>
      <c r="J99" s="122">
        <f t="shared" si="15"/>
        <v>849.39101686247341</v>
      </c>
      <c r="K99" s="122">
        <f t="shared" si="15"/>
        <v>758.54664442283809</v>
      </c>
      <c r="L99" s="122">
        <f t="shared" si="15"/>
        <v>752.95423370269282</v>
      </c>
      <c r="M99" s="122">
        <f t="shared" si="15"/>
        <v>581.61133455549032</v>
      </c>
      <c r="N99" s="122">
        <f t="shared" si="15"/>
        <v>553.12994707243433</v>
      </c>
      <c r="O99" s="122">
        <f t="shared" si="15"/>
        <v>472.07387935577441</v>
      </c>
      <c r="P99" s="122">
        <f t="shared" si="15"/>
        <v>400.84730628370573</v>
      </c>
      <c r="Q99" s="122">
        <f t="shared" si="15"/>
        <v>407.44005483381045</v>
      </c>
      <c r="R99" s="122">
        <f t="shared" ref="R99:V99" si="16">SUM(R100:R101)</f>
        <v>441.70836312401644</v>
      </c>
      <c r="S99" s="122">
        <f t="shared" si="16"/>
        <v>360.66321212080675</v>
      </c>
      <c r="T99" s="122">
        <f t="shared" si="16"/>
        <v>431.78523859021936</v>
      </c>
      <c r="U99" s="122">
        <f t="shared" si="16"/>
        <v>342.02643902247792</v>
      </c>
      <c r="V99" s="122">
        <f t="shared" si="16"/>
        <v>319.78462347365718</v>
      </c>
      <c r="W99" s="122">
        <f t="shared" ref="W99" si="17">SUM(W100:W101)</f>
        <v>340.54949458699491</v>
      </c>
      <c r="DA99" s="130" t="s">
        <v>1592</v>
      </c>
    </row>
    <row r="100" spans="1:105" ht="12" customHeight="1" x14ac:dyDescent="0.25">
      <c r="A100" s="97" t="s">
        <v>74</v>
      </c>
      <c r="B100" s="98">
        <v>1041.475903101199</v>
      </c>
      <c r="C100" s="98">
        <v>908.36807073384341</v>
      </c>
      <c r="D100" s="98">
        <v>931.81434970878115</v>
      </c>
      <c r="E100" s="98">
        <v>946.66789908589976</v>
      </c>
      <c r="F100" s="98">
        <v>994.34003586590188</v>
      </c>
      <c r="G100" s="98">
        <v>979.80358020830795</v>
      </c>
      <c r="H100" s="98">
        <v>891.62297650722974</v>
      </c>
      <c r="I100" s="98">
        <v>879.94667108842805</v>
      </c>
      <c r="J100" s="98">
        <v>842.16763240562261</v>
      </c>
      <c r="K100" s="98">
        <v>752.22656217433632</v>
      </c>
      <c r="L100" s="98">
        <v>746.61218936918328</v>
      </c>
      <c r="M100" s="98">
        <v>576.51260855158353</v>
      </c>
      <c r="N100" s="98">
        <v>548.13415252305435</v>
      </c>
      <c r="O100" s="98">
        <v>467.56135329134395</v>
      </c>
      <c r="P100" s="98">
        <v>396.96268815552259</v>
      </c>
      <c r="Q100" s="98">
        <v>403.60961154249173</v>
      </c>
      <c r="R100" s="98">
        <v>437.49879083979556</v>
      </c>
      <c r="S100" s="98">
        <v>357.21311016609411</v>
      </c>
      <c r="T100" s="98">
        <v>427.54979984713805</v>
      </c>
      <c r="U100" s="98">
        <v>338.66131890704105</v>
      </c>
      <c r="V100" s="98">
        <v>316.56586175599494</v>
      </c>
      <c r="W100" s="98">
        <v>336.99721266838634</v>
      </c>
      <c r="DA100" s="63" t="s">
        <v>1593</v>
      </c>
    </row>
    <row r="101" spans="1:105" ht="12" customHeight="1" x14ac:dyDescent="0.25">
      <c r="A101" s="97" t="s">
        <v>53</v>
      </c>
      <c r="B101" s="98">
        <v>10.188867750346065</v>
      </c>
      <c r="C101" s="98">
        <v>8.8926969964611473</v>
      </c>
      <c r="D101" s="98">
        <v>8.8611633091527153</v>
      </c>
      <c r="E101" s="98">
        <v>8.4709526048284545</v>
      </c>
      <c r="F101" s="98">
        <v>8.9702591472192097</v>
      </c>
      <c r="G101" s="98">
        <v>8.6314922813206394</v>
      </c>
      <c r="H101" s="98">
        <v>7.6262715675920498</v>
      </c>
      <c r="I101" s="98">
        <v>7.5917237779328151</v>
      </c>
      <c r="J101" s="98">
        <v>7.2233844568507397</v>
      </c>
      <c r="K101" s="98">
        <v>6.3200822485017722</v>
      </c>
      <c r="L101" s="98">
        <v>6.3420443335094943</v>
      </c>
      <c r="M101" s="98">
        <v>5.098726003906771</v>
      </c>
      <c r="N101" s="98">
        <v>4.995794549379978</v>
      </c>
      <c r="O101" s="98">
        <v>4.5125260644304817</v>
      </c>
      <c r="P101" s="98">
        <v>3.8846181281831651</v>
      </c>
      <c r="Q101" s="98">
        <v>3.8304432913186877</v>
      </c>
      <c r="R101" s="98">
        <v>4.2095722842208581</v>
      </c>
      <c r="S101" s="98">
        <v>3.4501019547126215</v>
      </c>
      <c r="T101" s="98">
        <v>4.2354387430813087</v>
      </c>
      <c r="U101" s="98">
        <v>3.3651201154368913</v>
      </c>
      <c r="V101" s="98">
        <v>3.218761717662233</v>
      </c>
      <c r="W101" s="98">
        <v>3.5522819186085952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4.0917159519218664</v>
      </c>
      <c r="C102" s="122">
        <f t="shared" si="18"/>
        <v>4.7139113559935275</v>
      </c>
      <c r="D102" s="122">
        <f t="shared" si="18"/>
        <v>3.5770133931271868</v>
      </c>
      <c r="E102" s="122">
        <f t="shared" si="18"/>
        <v>6.2071949688707493</v>
      </c>
      <c r="F102" s="122">
        <f t="shared" si="18"/>
        <v>4.8175372990670278</v>
      </c>
      <c r="G102" s="122">
        <f t="shared" si="18"/>
        <v>6.3649141448610038</v>
      </c>
      <c r="H102" s="122">
        <f t="shared" si="18"/>
        <v>6.9403362551617782</v>
      </c>
      <c r="I102" s="122">
        <f t="shared" si="18"/>
        <v>4.4734034494963169</v>
      </c>
      <c r="J102" s="122">
        <f t="shared" si="18"/>
        <v>5.5554466077524776</v>
      </c>
      <c r="K102" s="122">
        <f t="shared" si="18"/>
        <v>8.6718415442753187</v>
      </c>
      <c r="L102" s="122">
        <f t="shared" si="18"/>
        <v>8.356880984798293</v>
      </c>
      <c r="M102" s="122">
        <f t="shared" si="18"/>
        <v>8.074662426167146</v>
      </c>
      <c r="N102" s="122">
        <f t="shared" si="18"/>
        <v>7.518790504775879</v>
      </c>
      <c r="O102" s="122">
        <f t="shared" si="18"/>
        <v>6.6980883876777062</v>
      </c>
      <c r="P102" s="122">
        <f t="shared" si="18"/>
        <v>5.1884153600401763</v>
      </c>
      <c r="Q102" s="122">
        <f t="shared" si="18"/>
        <v>7.309864950472158</v>
      </c>
      <c r="R102" s="122">
        <f t="shared" si="18"/>
        <v>6.4493881410433849</v>
      </c>
      <c r="S102" s="122">
        <f t="shared" si="18"/>
        <v>6.8385245189133261</v>
      </c>
      <c r="T102" s="122">
        <f t="shared" si="18"/>
        <v>5.3808982365659892</v>
      </c>
      <c r="U102" s="122">
        <f t="shared" si="18"/>
        <v>5.0048680389334139</v>
      </c>
      <c r="V102" s="122">
        <f t="shared" si="18"/>
        <v>4.5039719833465304</v>
      </c>
      <c r="W102" s="122">
        <f t="shared" si="18"/>
        <v>4.2567893635411771</v>
      </c>
      <c r="DA102" s="130" t="s">
        <v>1595</v>
      </c>
    </row>
    <row r="103" spans="1:105" ht="12" customHeight="1" x14ac:dyDescent="0.25">
      <c r="A103" s="97" t="s">
        <v>53</v>
      </c>
      <c r="B103" s="98">
        <v>4.0917159519218664</v>
      </c>
      <c r="C103" s="98">
        <v>4.7139113559935275</v>
      </c>
      <c r="D103" s="98">
        <v>3.5770133931271868</v>
      </c>
      <c r="E103" s="98">
        <v>6.2071949688707493</v>
      </c>
      <c r="F103" s="98">
        <v>4.8175372990670278</v>
      </c>
      <c r="G103" s="98">
        <v>6.3649141448610038</v>
      </c>
      <c r="H103" s="98">
        <v>6.9403362551617782</v>
      </c>
      <c r="I103" s="98">
        <v>4.4734034494963169</v>
      </c>
      <c r="J103" s="98">
        <v>5.5554466077524776</v>
      </c>
      <c r="K103" s="98">
        <v>8.6718415442753187</v>
      </c>
      <c r="L103" s="98">
        <v>8.356880984798293</v>
      </c>
      <c r="M103" s="98">
        <v>8.074662426167146</v>
      </c>
      <c r="N103" s="98">
        <v>7.518790504775879</v>
      </c>
      <c r="O103" s="98">
        <v>6.6980883876777062</v>
      </c>
      <c r="P103" s="98">
        <v>5.1884153600401763</v>
      </c>
      <c r="Q103" s="98">
        <v>7.309864950472158</v>
      </c>
      <c r="R103" s="98">
        <v>6.4493881410433849</v>
      </c>
      <c r="S103" s="98">
        <v>6.8385245189133261</v>
      </c>
      <c r="T103" s="98">
        <v>5.3808982365659892</v>
      </c>
      <c r="U103" s="98">
        <v>5.0048680389334139</v>
      </c>
      <c r="V103" s="98">
        <v>4.5039719833465304</v>
      </c>
      <c r="W103" s="98">
        <v>4.2567893635411771</v>
      </c>
      <c r="DA103" s="63" t="s">
        <v>1596</v>
      </c>
    </row>
    <row r="104" spans="1:105" ht="12" customHeight="1" x14ac:dyDescent="0.25">
      <c r="A104" s="121" t="s">
        <v>55</v>
      </c>
      <c r="B104" s="122">
        <v>219.4610712138946</v>
      </c>
      <c r="C104" s="122">
        <v>204.33612281861616</v>
      </c>
      <c r="D104" s="122">
        <v>191.38469022021755</v>
      </c>
      <c r="E104" s="122">
        <v>172.03196344387672</v>
      </c>
      <c r="F104" s="122">
        <v>166.06308137002569</v>
      </c>
      <c r="G104" s="122">
        <v>163.49014714155658</v>
      </c>
      <c r="H104" s="122">
        <v>152.8348041600851</v>
      </c>
      <c r="I104" s="122">
        <v>147.25869249020755</v>
      </c>
      <c r="J104" s="122">
        <v>141.26424915721449</v>
      </c>
      <c r="K104" s="122">
        <v>126.75998017176973</v>
      </c>
      <c r="L104" s="122">
        <v>120.5831898070775</v>
      </c>
      <c r="M104" s="122">
        <v>113.54121141468897</v>
      </c>
      <c r="N104" s="122">
        <v>104.33301501686212</v>
      </c>
      <c r="O104" s="122">
        <v>98.097516976770621</v>
      </c>
      <c r="P104" s="122">
        <v>96.723593229387362</v>
      </c>
      <c r="Q104" s="122">
        <v>91.000227058679613</v>
      </c>
      <c r="R104" s="122">
        <v>92.188801207964218</v>
      </c>
      <c r="S104" s="122">
        <v>95.777368290068594</v>
      </c>
      <c r="T104" s="122">
        <v>92.218763565593093</v>
      </c>
      <c r="U104" s="122">
        <v>82.566200699476781</v>
      </c>
      <c r="V104" s="122">
        <v>76.863217954335198</v>
      </c>
      <c r="W104" s="122">
        <v>81.863453558546794</v>
      </c>
      <c r="DA104" s="130" t="s">
        <v>1597</v>
      </c>
    </row>
    <row r="105" spans="1:105" ht="12" customHeight="1" x14ac:dyDescent="0.25">
      <c r="A105" s="97" t="s">
        <v>141</v>
      </c>
      <c r="B105" s="98">
        <v>196.68095630468798</v>
      </c>
      <c r="C105" s="98">
        <v>174.42024520019262</v>
      </c>
      <c r="D105" s="98">
        <v>161.80053025278164</v>
      </c>
      <c r="E105" s="98">
        <v>144.78537954814311</v>
      </c>
      <c r="F105" s="98">
        <v>135.66333280016761</v>
      </c>
      <c r="G105" s="98">
        <v>124.36794392575449</v>
      </c>
      <c r="H105" s="98">
        <v>103.77317211729671</v>
      </c>
      <c r="I105" s="98">
        <v>94.432262830847463</v>
      </c>
      <c r="J105" s="98">
        <v>87.640390488884236</v>
      </c>
      <c r="K105" s="98">
        <v>76.391405656402</v>
      </c>
      <c r="L105" s="98">
        <v>69.010969967688666</v>
      </c>
      <c r="M105" s="98">
        <v>60.542865886840474</v>
      </c>
      <c r="N105" s="98">
        <v>53.891531220263438</v>
      </c>
      <c r="O105" s="98">
        <v>51.892371785345425</v>
      </c>
      <c r="P105" s="98">
        <v>50.717661735243226</v>
      </c>
      <c r="Q105" s="98">
        <v>48.867828698360931</v>
      </c>
      <c r="R105" s="98">
        <v>49.826706192483492</v>
      </c>
      <c r="S105" s="98">
        <v>51.064337315889397</v>
      </c>
      <c r="T105" s="98">
        <v>47.271639468834501</v>
      </c>
      <c r="U105" s="98">
        <v>39.151611393258825</v>
      </c>
      <c r="V105" s="98">
        <v>34.439311095669247</v>
      </c>
      <c r="W105" s="98">
        <v>37.087797319147221</v>
      </c>
      <c r="DA105" s="63" t="s">
        <v>1598</v>
      </c>
    </row>
    <row r="106" spans="1:105" ht="12" customHeight="1" x14ac:dyDescent="0.25">
      <c r="A106" s="97" t="s">
        <v>140</v>
      </c>
      <c r="B106" s="98">
        <v>0.22457782386359265</v>
      </c>
      <c r="C106" s="98">
        <v>0.20393271600027207</v>
      </c>
      <c r="D106" s="98">
        <v>0.16304779010627066</v>
      </c>
      <c r="E106" s="98">
        <v>0.15791901201927844</v>
      </c>
      <c r="F106" s="98">
        <v>0.15943985460081853</v>
      </c>
      <c r="G106" s="98">
        <v>0.1503912170721925</v>
      </c>
      <c r="H106" s="98">
        <v>0.12755867384000094</v>
      </c>
      <c r="I106" s="98">
        <v>0.14171607999783772</v>
      </c>
      <c r="J106" s="98">
        <v>0.16764126498905726</v>
      </c>
      <c r="K106" s="98">
        <v>0.17760991754680924</v>
      </c>
      <c r="L106" s="98">
        <v>0.18306684064457374</v>
      </c>
      <c r="M106" s="98">
        <v>0.15746115532941077</v>
      </c>
      <c r="N106" s="98">
        <v>0.16296007480686844</v>
      </c>
      <c r="O106" s="98">
        <v>0.19829634729194512</v>
      </c>
      <c r="P106" s="98">
        <v>0.20868160313087389</v>
      </c>
      <c r="Q106" s="98">
        <v>0.2307937740309538</v>
      </c>
      <c r="R106" s="98">
        <v>0.26030783396650276</v>
      </c>
      <c r="S106" s="98">
        <v>0.29484791909080627</v>
      </c>
      <c r="T106" s="98">
        <v>0.28746840431391468</v>
      </c>
      <c r="U106" s="98">
        <v>0.25030713268409333</v>
      </c>
      <c r="V106" s="98">
        <v>0.23047130759860956</v>
      </c>
      <c r="W106" s="98">
        <v>0.27283542044324843</v>
      </c>
      <c r="DA106" s="63" t="s">
        <v>1599</v>
      </c>
    </row>
    <row r="107" spans="1:105" ht="12" customHeight="1" x14ac:dyDescent="0.25">
      <c r="A107" s="100" t="s">
        <v>50</v>
      </c>
      <c r="B107" s="101">
        <v>4.2994801756610482E-2</v>
      </c>
      <c r="C107" s="101">
        <v>6.9742778925873744E-2</v>
      </c>
      <c r="D107" s="101">
        <v>2.5731041235523781E-2</v>
      </c>
      <c r="E107" s="101">
        <v>1.636006251343879E-2</v>
      </c>
      <c r="F107" s="101">
        <v>2.1457521945694981E-2</v>
      </c>
      <c r="G107" s="101">
        <v>2.0110837970797144E-2</v>
      </c>
      <c r="H107" s="101">
        <v>2.2003092279165828E-2</v>
      </c>
      <c r="I107" s="101">
        <v>2.1026415837579103E-2</v>
      </c>
      <c r="J107" s="101">
        <v>2.3674744452722721E-2</v>
      </c>
      <c r="K107" s="101">
        <v>2.399904154409524E-2</v>
      </c>
      <c r="L107" s="101">
        <v>2.3921213855060748E-2</v>
      </c>
      <c r="M107" s="101">
        <v>2.8421724108490951E-2</v>
      </c>
      <c r="N107" s="101">
        <v>2.120218456929646E-2</v>
      </c>
      <c r="O107" s="101">
        <v>1.7972209827072129E-2</v>
      </c>
      <c r="P107" s="101">
        <v>3.1609578569074086E-2</v>
      </c>
      <c r="Q107" s="101">
        <v>1.2078536911211898E-2</v>
      </c>
      <c r="R107" s="101">
        <v>1.7451443418223144E-2</v>
      </c>
      <c r="S107" s="101">
        <v>2.9255572637408061E-2</v>
      </c>
      <c r="T107" s="101">
        <v>3.1124346803162652E-2</v>
      </c>
      <c r="U107" s="101">
        <v>3.211208875574894E-2</v>
      </c>
      <c r="V107" s="101">
        <v>2.4078989225943231E-2</v>
      </c>
      <c r="W107" s="101">
        <v>2.3742323927995659E-2</v>
      </c>
      <c r="DA107" s="131" t="s">
        <v>1600</v>
      </c>
    </row>
    <row r="108" spans="1:105" ht="12" customHeight="1" x14ac:dyDescent="0.25">
      <c r="A108" s="103" t="s">
        <v>52</v>
      </c>
      <c r="B108" s="104">
        <v>0.18158302210698218</v>
      </c>
      <c r="C108" s="104">
        <v>0.13418993707439833</v>
      </c>
      <c r="D108" s="104">
        <v>0.13731674887074688</v>
      </c>
      <c r="E108" s="104">
        <v>0.14155894950583964</v>
      </c>
      <c r="F108" s="104">
        <v>0.13798233265512355</v>
      </c>
      <c r="G108" s="104">
        <v>0.13028037910139537</v>
      </c>
      <c r="H108" s="104">
        <v>0.10555558156083512</v>
      </c>
      <c r="I108" s="104">
        <v>0.12068966416025861</v>
      </c>
      <c r="J108" s="104">
        <v>0.14396652053633455</v>
      </c>
      <c r="K108" s="104">
        <v>0.153610876002714</v>
      </c>
      <c r="L108" s="104">
        <v>0.159145626789513</v>
      </c>
      <c r="M108" s="104">
        <v>0.12903943122091982</v>
      </c>
      <c r="N108" s="104">
        <v>0.14175789023757199</v>
      </c>
      <c r="O108" s="104">
        <v>0.180324137464873</v>
      </c>
      <c r="P108" s="104">
        <v>0.1770720245617998</v>
      </c>
      <c r="Q108" s="104">
        <v>0.21871523711974192</v>
      </c>
      <c r="R108" s="104">
        <v>0.24285639054827962</v>
      </c>
      <c r="S108" s="104">
        <v>0.26559234645339819</v>
      </c>
      <c r="T108" s="104">
        <v>0.25634405751075201</v>
      </c>
      <c r="U108" s="104">
        <v>0.21819504392834441</v>
      </c>
      <c r="V108" s="104">
        <v>0.20639231837266633</v>
      </c>
      <c r="W108" s="104">
        <v>0.24909309651525277</v>
      </c>
      <c r="DA108" s="132" t="s">
        <v>1601</v>
      </c>
    </row>
    <row r="109" spans="1:105" ht="12" customHeight="1" x14ac:dyDescent="0.25">
      <c r="A109" s="106" t="s">
        <v>122</v>
      </c>
      <c r="B109" s="101">
        <v>20.274148929593863</v>
      </c>
      <c r="C109" s="101">
        <v>26.661234712256679</v>
      </c>
      <c r="D109" s="101">
        <v>26.627917179425744</v>
      </c>
      <c r="E109" s="101">
        <v>24.382019140243681</v>
      </c>
      <c r="F109" s="101">
        <v>26.926247012618656</v>
      </c>
      <c r="G109" s="101">
        <v>34.663652173908467</v>
      </c>
      <c r="H109" s="101">
        <v>42.97714949040725</v>
      </c>
      <c r="I109" s="101">
        <v>44.681169639261562</v>
      </c>
      <c r="J109" s="101">
        <v>43.314197710917391</v>
      </c>
      <c r="K109" s="101">
        <v>39.144267323945783</v>
      </c>
      <c r="L109" s="101">
        <v>39.087920483197848</v>
      </c>
      <c r="M109" s="101">
        <v>40.217140469087489</v>
      </c>
      <c r="N109" s="101">
        <v>37.377518459105247</v>
      </c>
      <c r="O109" s="101">
        <v>32.820269571222667</v>
      </c>
      <c r="P109" s="101">
        <v>31.668987394634112</v>
      </c>
      <c r="Q109" s="101">
        <v>28.821926987588959</v>
      </c>
      <c r="R109" s="101">
        <v>28.074137385601112</v>
      </c>
      <c r="S109" s="101">
        <v>28.39884535254302</v>
      </c>
      <c r="T109" s="101">
        <v>27.857372246068731</v>
      </c>
      <c r="U109" s="101">
        <v>25.903192728433513</v>
      </c>
      <c r="V109" s="101">
        <v>24.968177972852306</v>
      </c>
      <c r="W109" s="101">
        <v>26.290915981439987</v>
      </c>
      <c r="DA109" s="131" t="s">
        <v>1602</v>
      </c>
    </row>
    <row r="110" spans="1:105" ht="12" customHeight="1" x14ac:dyDescent="0.25">
      <c r="A110" s="107" t="s">
        <v>121</v>
      </c>
      <c r="B110" s="104">
        <v>2.2813881557491809</v>
      </c>
      <c r="C110" s="104">
        <v>3.050710190166563</v>
      </c>
      <c r="D110" s="104">
        <v>2.7931949979038988</v>
      </c>
      <c r="E110" s="104">
        <v>2.706645743470665</v>
      </c>
      <c r="F110" s="104">
        <v>3.3140617026386021</v>
      </c>
      <c r="G110" s="104">
        <v>4.3081598248214199</v>
      </c>
      <c r="H110" s="104">
        <v>5.9569238785411489</v>
      </c>
      <c r="I110" s="104">
        <v>8.0035439401006911</v>
      </c>
      <c r="J110" s="104">
        <v>10.142019692423824</v>
      </c>
      <c r="K110" s="104">
        <v>11.046697273875138</v>
      </c>
      <c r="L110" s="104">
        <v>12.301232515546415</v>
      </c>
      <c r="M110" s="104">
        <v>12.62374390343161</v>
      </c>
      <c r="N110" s="104">
        <v>12.901005262686569</v>
      </c>
      <c r="O110" s="104">
        <v>13.18657927291058</v>
      </c>
      <c r="P110" s="104">
        <v>14.128262496379154</v>
      </c>
      <c r="Q110" s="104">
        <v>13.079677598698767</v>
      </c>
      <c r="R110" s="104">
        <v>14.027649795913108</v>
      </c>
      <c r="S110" s="104">
        <v>16.019337702545371</v>
      </c>
      <c r="T110" s="104">
        <v>16.802283446375945</v>
      </c>
      <c r="U110" s="104">
        <v>17.26108944510035</v>
      </c>
      <c r="V110" s="104">
        <v>17.225257578215036</v>
      </c>
      <c r="W110" s="104">
        <v>18.211904837516332</v>
      </c>
      <c r="DA110" s="132" t="s">
        <v>1603</v>
      </c>
    </row>
    <row r="111" spans="1:105" ht="12" customHeight="1" x14ac:dyDescent="0.25">
      <c r="A111" s="108" t="s">
        <v>53</v>
      </c>
      <c r="B111" s="98">
        <v>0.38739667270485911</v>
      </c>
      <c r="C111" s="98">
        <v>0.95852447871530455</v>
      </c>
      <c r="D111" s="98">
        <v>0.39600256614113338</v>
      </c>
      <c r="E111" s="98">
        <v>0.24588926315375723</v>
      </c>
      <c r="F111" s="98">
        <v>0.39817736188989494</v>
      </c>
      <c r="G111" s="98">
        <v>0.51334645936126622</v>
      </c>
      <c r="H111" s="98">
        <v>0.93891994150034042</v>
      </c>
      <c r="I111" s="98">
        <v>1.0811801987806922</v>
      </c>
      <c r="J111" s="98">
        <v>1.2990334039905869</v>
      </c>
      <c r="K111" s="98">
        <v>1.3453050756820117</v>
      </c>
      <c r="L111" s="98">
        <v>1.4544062915509794</v>
      </c>
      <c r="M111" s="98">
        <v>2.072824895128857</v>
      </c>
      <c r="N111" s="98">
        <v>1.5458349259147988</v>
      </c>
      <c r="O111" s="98">
        <v>1.0607082578222637</v>
      </c>
      <c r="P111" s="98">
        <v>2.0367679553947138</v>
      </c>
      <c r="Q111" s="98">
        <v>0.56340456152994856</v>
      </c>
      <c r="R111" s="98">
        <v>0.82680046408138774</v>
      </c>
      <c r="S111" s="98">
        <v>1.5378409625249421</v>
      </c>
      <c r="T111" s="98">
        <v>1.7884827224820892</v>
      </c>
      <c r="U111" s="98">
        <v>2.2500306442239011</v>
      </c>
      <c r="V111" s="98">
        <v>1.8357760431292558</v>
      </c>
      <c r="W111" s="98">
        <v>1.5601657745214252</v>
      </c>
      <c r="DA111" s="63" t="s">
        <v>1604</v>
      </c>
    </row>
    <row r="112" spans="1:105" ht="12" customHeight="1" x14ac:dyDescent="0.25">
      <c r="A112" s="108" t="s">
        <v>52</v>
      </c>
      <c r="B112" s="98">
        <v>1.8939914830443219</v>
      </c>
      <c r="C112" s="98">
        <v>2.0921857114512585</v>
      </c>
      <c r="D112" s="98">
        <v>2.3971924317627655</v>
      </c>
      <c r="E112" s="98">
        <v>2.460756480316908</v>
      </c>
      <c r="F112" s="98">
        <v>2.9158843407487072</v>
      </c>
      <c r="G112" s="98">
        <v>3.7948133654601537</v>
      </c>
      <c r="H112" s="98">
        <v>5.0180039370408087</v>
      </c>
      <c r="I112" s="98">
        <v>6.9223637413199981</v>
      </c>
      <c r="J112" s="98">
        <v>8.842986288433238</v>
      </c>
      <c r="K112" s="98">
        <v>9.7013921981931261</v>
      </c>
      <c r="L112" s="98">
        <v>10.846826223995436</v>
      </c>
      <c r="M112" s="98">
        <v>10.550919008302753</v>
      </c>
      <c r="N112" s="98">
        <v>11.355170336771771</v>
      </c>
      <c r="O112" s="98">
        <v>12.125871015088316</v>
      </c>
      <c r="P112" s="98">
        <v>12.09149454098444</v>
      </c>
      <c r="Q112" s="98">
        <v>12.516273037168819</v>
      </c>
      <c r="R112" s="98">
        <v>13.200849331831721</v>
      </c>
      <c r="S112" s="98">
        <v>14.481496740020431</v>
      </c>
      <c r="T112" s="98">
        <v>15.013800723893855</v>
      </c>
      <c r="U112" s="98">
        <v>15.011058800876448</v>
      </c>
      <c r="V112" s="98">
        <v>15.38948153508578</v>
      </c>
      <c r="W112" s="98">
        <v>16.651739062994906</v>
      </c>
      <c r="DA112" s="63" t="s">
        <v>1605</v>
      </c>
    </row>
    <row r="113" spans="1:105" ht="12" customHeight="1" x14ac:dyDescent="0.25">
      <c r="A113" s="121" t="s">
        <v>54</v>
      </c>
      <c r="B113" s="122">
        <v>100.08452597123352</v>
      </c>
      <c r="C113" s="122">
        <v>101.31081084891386</v>
      </c>
      <c r="D113" s="122">
        <v>95.748427784845774</v>
      </c>
      <c r="E113" s="122">
        <v>92.398578995120857</v>
      </c>
      <c r="F113" s="122">
        <v>88.828485892631164</v>
      </c>
      <c r="G113" s="122">
        <v>86.923039466539507</v>
      </c>
      <c r="H113" s="122">
        <v>93.096299450734151</v>
      </c>
      <c r="I113" s="122">
        <v>89.523867937941958</v>
      </c>
      <c r="J113" s="122">
        <v>85.295915860397727</v>
      </c>
      <c r="K113" s="122">
        <v>76.207506955805641</v>
      </c>
      <c r="L113" s="122">
        <v>72.469328372613901</v>
      </c>
      <c r="M113" s="122">
        <v>62.103332378373196</v>
      </c>
      <c r="N113" s="122">
        <v>56.632243515010344</v>
      </c>
      <c r="O113" s="122">
        <v>47.463605157518501</v>
      </c>
      <c r="P113" s="122">
        <v>50.31358512328417</v>
      </c>
      <c r="Q113" s="122">
        <v>49.159152235315915</v>
      </c>
      <c r="R113" s="122">
        <v>48.728005681428279</v>
      </c>
      <c r="S113" s="122">
        <v>49.996745618974565</v>
      </c>
      <c r="T113" s="122">
        <v>51.779294378321772</v>
      </c>
      <c r="U113" s="122">
        <v>44.39758022452645</v>
      </c>
      <c r="V113" s="122">
        <v>41.182960601947784</v>
      </c>
      <c r="W113" s="122">
        <v>42.882091211248706</v>
      </c>
      <c r="DA113" s="130" t="s">
        <v>1606</v>
      </c>
    </row>
    <row r="114" spans="1:105" ht="12" customHeight="1" x14ac:dyDescent="0.25">
      <c r="A114" s="97" t="s">
        <v>50</v>
      </c>
      <c r="B114" s="98">
        <v>39.650222550289087</v>
      </c>
      <c r="C114" s="98">
        <v>36.40688957957699</v>
      </c>
      <c r="D114" s="98">
        <v>35.055897214098408</v>
      </c>
      <c r="E114" s="98">
        <v>33.138581112824667</v>
      </c>
      <c r="F114" s="98">
        <v>31.932869541127538</v>
      </c>
      <c r="G114" s="98">
        <v>30.065195975599138</v>
      </c>
      <c r="H114" s="98">
        <v>27.142553098653877</v>
      </c>
      <c r="I114" s="98">
        <v>26.061674820812275</v>
      </c>
      <c r="J114" s="98">
        <v>24.860033838807453</v>
      </c>
      <c r="K114" s="98">
        <v>22.328982750758303</v>
      </c>
      <c r="L114" s="98">
        <v>20.075449807070022</v>
      </c>
      <c r="M114" s="98">
        <v>17.654045684249208</v>
      </c>
      <c r="N114" s="98">
        <v>16.188765924654422</v>
      </c>
      <c r="O114" s="98">
        <v>14.914218023812776</v>
      </c>
      <c r="P114" s="98">
        <v>14.30389736156649</v>
      </c>
      <c r="Q114" s="98">
        <v>14.091411916974355</v>
      </c>
      <c r="R114" s="98">
        <v>14.078283814879867</v>
      </c>
      <c r="S114" s="98">
        <v>14.481062440707824</v>
      </c>
      <c r="T114" s="98">
        <v>14.234291483687672</v>
      </c>
      <c r="U114" s="98">
        <v>11.199018557996943</v>
      </c>
      <c r="V114" s="98">
        <v>9.8477422299422912</v>
      </c>
      <c r="W114" s="98">
        <v>10.616094977689581</v>
      </c>
      <c r="DA114" s="63" t="s">
        <v>1607</v>
      </c>
    </row>
    <row r="115" spans="1:105" ht="12" customHeight="1" x14ac:dyDescent="0.25">
      <c r="A115" s="109" t="s">
        <v>120</v>
      </c>
      <c r="B115" s="33">
        <v>60.434303420944424</v>
      </c>
      <c r="C115" s="33">
        <v>64.903921269336863</v>
      </c>
      <c r="D115" s="33">
        <v>60.692530570747365</v>
      </c>
      <c r="E115" s="33">
        <v>59.259997882296183</v>
      </c>
      <c r="F115" s="33">
        <v>56.895616351503634</v>
      </c>
      <c r="G115" s="33">
        <v>56.857843490940368</v>
      </c>
      <c r="H115" s="33">
        <v>65.953746352080273</v>
      </c>
      <c r="I115" s="33">
        <v>63.462193117129686</v>
      </c>
      <c r="J115" s="33">
        <v>60.435882021590274</v>
      </c>
      <c r="K115" s="33">
        <v>53.878524205047334</v>
      </c>
      <c r="L115" s="33">
        <v>52.393878565543879</v>
      </c>
      <c r="M115" s="33">
        <v>44.449286694123991</v>
      </c>
      <c r="N115" s="33">
        <v>40.443477590355918</v>
      </c>
      <c r="O115" s="33">
        <v>32.549387133705721</v>
      </c>
      <c r="P115" s="33">
        <v>36.009687761717679</v>
      </c>
      <c r="Q115" s="33">
        <v>35.067740318341556</v>
      </c>
      <c r="R115" s="33">
        <v>34.649721866548411</v>
      </c>
      <c r="S115" s="33">
        <v>35.515683178266741</v>
      </c>
      <c r="T115" s="33">
        <v>37.545002894634102</v>
      </c>
      <c r="U115" s="33">
        <v>33.198561666529507</v>
      </c>
      <c r="V115" s="33">
        <v>31.335218372005489</v>
      </c>
      <c r="W115" s="33">
        <v>32.265996233559129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667.57099361718087</v>
      </c>
      <c r="C117" s="117">
        <f t="shared" si="19"/>
        <v>602.74090359359536</v>
      </c>
      <c r="D117" s="117">
        <f t="shared" si="19"/>
        <v>603.24214421886518</v>
      </c>
      <c r="E117" s="117">
        <f t="shared" si="19"/>
        <v>605.52401308871492</v>
      </c>
      <c r="F117" s="117">
        <f t="shared" si="19"/>
        <v>625.75419301969089</v>
      </c>
      <c r="G117" s="117">
        <f t="shared" si="19"/>
        <v>627.40150588397466</v>
      </c>
      <c r="H117" s="117">
        <f t="shared" si="19"/>
        <v>594.46491079056386</v>
      </c>
      <c r="I117" s="117">
        <f t="shared" si="19"/>
        <v>586.5941748788041</v>
      </c>
      <c r="J117" s="117">
        <f t="shared" si="19"/>
        <v>573.61077519482023</v>
      </c>
      <c r="K117" s="117">
        <f t="shared" si="19"/>
        <v>529.70108260993834</v>
      </c>
      <c r="L117" s="117">
        <f t="shared" si="19"/>
        <v>529.33700958002646</v>
      </c>
      <c r="M117" s="117">
        <f t="shared" si="19"/>
        <v>439.98503809137469</v>
      </c>
      <c r="N117" s="117">
        <f t="shared" si="19"/>
        <v>428.51667208045666</v>
      </c>
      <c r="O117" s="117">
        <f t="shared" si="19"/>
        <v>385.18048455885207</v>
      </c>
      <c r="P117" s="117">
        <f t="shared" si="19"/>
        <v>343.59730375492586</v>
      </c>
      <c r="Q117" s="117">
        <f t="shared" si="19"/>
        <v>352.69165591767393</v>
      </c>
      <c r="R117" s="117">
        <f t="shared" ref="R117:V117" si="20">R118+R121+R123+R132</f>
        <v>375.21033314158211</v>
      </c>
      <c r="S117" s="117">
        <f t="shared" si="20"/>
        <v>339.95349828214421</v>
      </c>
      <c r="T117" s="117">
        <f t="shared" si="20"/>
        <v>383.8585845114896</v>
      </c>
      <c r="U117" s="117">
        <f t="shared" si="20"/>
        <v>322.00076238013321</v>
      </c>
      <c r="V117" s="117">
        <f t="shared" si="20"/>
        <v>306.89078876545403</v>
      </c>
      <c r="W117" s="117">
        <f t="shared" ref="W117" si="21">W118+W121+W123+W132</f>
        <v>333.1938446362916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474.04903050921445</v>
      </c>
      <c r="C118" s="122">
        <f t="shared" si="22"/>
        <v>413.4683188431984</v>
      </c>
      <c r="D118" s="122">
        <f t="shared" si="22"/>
        <v>425.73801760034178</v>
      </c>
      <c r="E118" s="122">
        <f t="shared" si="22"/>
        <v>434.65695729492427</v>
      </c>
      <c r="F118" s="122">
        <f t="shared" si="22"/>
        <v>461.3243583858083</v>
      </c>
      <c r="G118" s="122">
        <f t="shared" si="22"/>
        <v>459.25834756899138</v>
      </c>
      <c r="H118" s="122">
        <f t="shared" si="22"/>
        <v>422.70320459961954</v>
      </c>
      <c r="I118" s="122">
        <f t="shared" si="22"/>
        <v>424.28114371351217</v>
      </c>
      <c r="J118" s="122">
        <f t="shared" si="22"/>
        <v>413.71027720119025</v>
      </c>
      <c r="K118" s="122">
        <f t="shared" si="22"/>
        <v>375.69692996802075</v>
      </c>
      <c r="L118" s="122">
        <f t="shared" si="22"/>
        <v>380.69848134511795</v>
      </c>
      <c r="M118" s="122">
        <f t="shared" si="22"/>
        <v>302.49671167516112</v>
      </c>
      <c r="N118" s="122">
        <f t="shared" si="22"/>
        <v>299.93076202041823</v>
      </c>
      <c r="O118" s="122">
        <f t="shared" si="22"/>
        <v>267.30031205350343</v>
      </c>
      <c r="P118" s="122">
        <f t="shared" si="22"/>
        <v>227.43328388910038</v>
      </c>
      <c r="Q118" s="122">
        <f t="shared" si="22"/>
        <v>233.02629969710665</v>
      </c>
      <c r="R118" s="122">
        <f t="shared" ref="R118:V118" si="23">SUM(R119:R120)</f>
        <v>255.55317701728978</v>
      </c>
      <c r="S118" s="122">
        <f t="shared" si="23"/>
        <v>212.93867251227684</v>
      </c>
      <c r="T118" s="122">
        <f t="shared" si="23"/>
        <v>259.78776405524354</v>
      </c>
      <c r="U118" s="122">
        <f t="shared" si="23"/>
        <v>208.844456411663</v>
      </c>
      <c r="V118" s="122">
        <f t="shared" si="23"/>
        <v>199.45218013568947</v>
      </c>
      <c r="W118" s="122">
        <f t="shared" ref="W118" si="24">SUM(W119:W120)</f>
        <v>219.26916599226035</v>
      </c>
      <c r="DA118" s="130" t="s">
        <v>1760</v>
      </c>
    </row>
    <row r="119" spans="1:105" ht="12" customHeight="1" x14ac:dyDescent="0.25">
      <c r="A119" s="97" t="s">
        <v>74</v>
      </c>
      <c r="B119" s="98">
        <v>463.8601627588684</v>
      </c>
      <c r="C119" s="98">
        <v>404.57562184673725</v>
      </c>
      <c r="D119" s="98">
        <v>416.87685429118909</v>
      </c>
      <c r="E119" s="98">
        <v>426.18600469009579</v>
      </c>
      <c r="F119" s="98">
        <v>452.35409923858907</v>
      </c>
      <c r="G119" s="98">
        <v>450.62685528767076</v>
      </c>
      <c r="H119" s="98">
        <v>415.07693303202751</v>
      </c>
      <c r="I119" s="98">
        <v>416.68941993557934</v>
      </c>
      <c r="J119" s="98">
        <v>406.48689274433951</v>
      </c>
      <c r="K119" s="98">
        <v>369.37684771951899</v>
      </c>
      <c r="L119" s="98">
        <v>374.35643701160848</v>
      </c>
      <c r="M119" s="98">
        <v>297.39798567125433</v>
      </c>
      <c r="N119" s="98">
        <v>294.93496747103825</v>
      </c>
      <c r="O119" s="98">
        <v>262.78778598907297</v>
      </c>
      <c r="P119" s="98">
        <v>223.5486657609172</v>
      </c>
      <c r="Q119" s="98">
        <v>229.19585640578796</v>
      </c>
      <c r="R119" s="98">
        <v>251.34360473306893</v>
      </c>
      <c r="S119" s="98">
        <v>209.48857055756423</v>
      </c>
      <c r="T119" s="98">
        <v>255.55232531216222</v>
      </c>
      <c r="U119" s="98">
        <v>205.47933629622611</v>
      </c>
      <c r="V119" s="98">
        <v>196.23341841802724</v>
      </c>
      <c r="W119" s="98">
        <v>215.71688407365176</v>
      </c>
      <c r="DA119" s="63" t="s">
        <v>1761</v>
      </c>
    </row>
    <row r="120" spans="1:105" ht="12" customHeight="1" x14ac:dyDescent="0.25">
      <c r="A120" s="97" t="s">
        <v>53</v>
      </c>
      <c r="B120" s="98">
        <v>10.188867750346065</v>
      </c>
      <c r="C120" s="98">
        <v>8.8926969964611473</v>
      </c>
      <c r="D120" s="98">
        <v>8.8611633091527153</v>
      </c>
      <c r="E120" s="98">
        <v>8.4709526048284545</v>
      </c>
      <c r="F120" s="98">
        <v>8.9702591472192097</v>
      </c>
      <c r="G120" s="98">
        <v>8.6314922813206394</v>
      </c>
      <c r="H120" s="98">
        <v>7.6262715675920498</v>
      </c>
      <c r="I120" s="98">
        <v>7.5917237779328151</v>
      </c>
      <c r="J120" s="98">
        <v>7.2233844568507397</v>
      </c>
      <c r="K120" s="98">
        <v>6.3200822485017722</v>
      </c>
      <c r="L120" s="98">
        <v>6.3420443335094943</v>
      </c>
      <c r="M120" s="98">
        <v>5.098726003906771</v>
      </c>
      <c r="N120" s="98">
        <v>4.995794549379978</v>
      </c>
      <c r="O120" s="98">
        <v>4.5125260644304817</v>
      </c>
      <c r="P120" s="98">
        <v>3.8846181281831651</v>
      </c>
      <c r="Q120" s="98">
        <v>3.8304432913186877</v>
      </c>
      <c r="R120" s="98">
        <v>4.2095722842208581</v>
      </c>
      <c r="S120" s="98">
        <v>3.4501019547126215</v>
      </c>
      <c r="T120" s="98">
        <v>4.2354387430813087</v>
      </c>
      <c r="U120" s="98">
        <v>3.3651201154368913</v>
      </c>
      <c r="V120" s="98">
        <v>3.218761717662233</v>
      </c>
      <c r="W120" s="98">
        <v>3.5522819186085952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6.9448518134136954</v>
      </c>
      <c r="C121" s="122">
        <f t="shared" si="25"/>
        <v>8.4718617587256642</v>
      </c>
      <c r="D121" s="122">
        <f t="shared" si="25"/>
        <v>6.7599176134011412</v>
      </c>
      <c r="E121" s="122">
        <f t="shared" si="25"/>
        <v>12.106505333058744</v>
      </c>
      <c r="F121" s="122">
        <f t="shared" si="25"/>
        <v>10.025059470136222</v>
      </c>
      <c r="G121" s="122">
        <f t="shared" si="25"/>
        <v>14.275323618144652</v>
      </c>
      <c r="H121" s="122">
        <f t="shared" si="25"/>
        <v>16.315819420578709</v>
      </c>
      <c r="I121" s="122">
        <f t="shared" si="25"/>
        <v>10.859440495124348</v>
      </c>
      <c r="J121" s="122">
        <f t="shared" si="25"/>
        <v>13.780176022132043</v>
      </c>
      <c r="K121" s="122">
        <f t="shared" si="25"/>
        <v>22.06129838251924</v>
      </c>
      <c r="L121" s="122">
        <f t="shared" si="25"/>
        <v>21.715582661669306</v>
      </c>
      <c r="M121" s="122">
        <f t="shared" si="25"/>
        <v>21.402495714649319</v>
      </c>
      <c r="N121" s="122">
        <f t="shared" si="25"/>
        <v>20.610553965116729</v>
      </c>
      <c r="O121" s="122">
        <f t="shared" si="25"/>
        <v>19.10290992023052</v>
      </c>
      <c r="P121" s="122">
        <f t="shared" si="25"/>
        <v>15.245349024493082</v>
      </c>
      <c r="Q121" s="122">
        <f t="shared" si="25"/>
        <v>21.989388526603253</v>
      </c>
      <c r="R121" s="122">
        <f t="shared" si="25"/>
        <v>20.027163327877563</v>
      </c>
      <c r="S121" s="122">
        <f t="shared" si="25"/>
        <v>21.971741302248148</v>
      </c>
      <c r="T121" s="122">
        <f t="shared" si="25"/>
        <v>17.910622637585586</v>
      </c>
      <c r="U121" s="122">
        <f t="shared" si="25"/>
        <v>17.16366034761209</v>
      </c>
      <c r="V121" s="122">
        <f t="shared" si="25"/>
        <v>15.882362249437421</v>
      </c>
      <c r="W121" s="122">
        <f t="shared" si="25"/>
        <v>15.369894393530993</v>
      </c>
      <c r="DA121" s="130" t="s">
        <v>1763</v>
      </c>
    </row>
    <row r="122" spans="1:105" ht="12" customHeight="1" x14ac:dyDescent="0.25">
      <c r="A122" s="97" t="s">
        <v>53</v>
      </c>
      <c r="B122" s="98">
        <v>6.9448518134136954</v>
      </c>
      <c r="C122" s="98">
        <v>8.4718617587256642</v>
      </c>
      <c r="D122" s="98">
        <v>6.7599176134011412</v>
      </c>
      <c r="E122" s="98">
        <v>12.106505333058744</v>
      </c>
      <c r="F122" s="98">
        <v>10.025059470136222</v>
      </c>
      <c r="G122" s="98">
        <v>14.275323618144652</v>
      </c>
      <c r="H122" s="98">
        <v>16.315819420578709</v>
      </c>
      <c r="I122" s="98">
        <v>10.859440495124348</v>
      </c>
      <c r="J122" s="98">
        <v>13.780176022132043</v>
      </c>
      <c r="K122" s="98">
        <v>22.06129838251924</v>
      </c>
      <c r="L122" s="98">
        <v>21.715582661669306</v>
      </c>
      <c r="M122" s="98">
        <v>21.402495714649319</v>
      </c>
      <c r="N122" s="98">
        <v>20.610553965116729</v>
      </c>
      <c r="O122" s="98">
        <v>19.10290992023052</v>
      </c>
      <c r="P122" s="98">
        <v>15.245349024493082</v>
      </c>
      <c r="Q122" s="98">
        <v>21.989388526603253</v>
      </c>
      <c r="R122" s="98">
        <v>20.027163327877563</v>
      </c>
      <c r="S122" s="98">
        <v>21.971741302248148</v>
      </c>
      <c r="T122" s="98">
        <v>17.910622637585586</v>
      </c>
      <c r="U122" s="98">
        <v>17.16366034761209</v>
      </c>
      <c r="V122" s="98">
        <v>15.882362249437421</v>
      </c>
      <c r="W122" s="98">
        <v>15.369894393530993</v>
      </c>
      <c r="DA122" s="63" t="s">
        <v>1764</v>
      </c>
    </row>
    <row r="123" spans="1:105" ht="12" customHeight="1" x14ac:dyDescent="0.25">
      <c r="A123" s="121" t="s">
        <v>55</v>
      </c>
      <c r="B123" s="122">
        <v>119.98698214929925</v>
      </c>
      <c r="C123" s="122">
        <v>112.70340273394487</v>
      </c>
      <c r="D123" s="122">
        <v>106.33046968714673</v>
      </c>
      <c r="E123" s="122">
        <v>96.298193435171115</v>
      </c>
      <c r="F123" s="122">
        <v>94.12902797230268</v>
      </c>
      <c r="G123" s="122">
        <v>94.417747583062919</v>
      </c>
      <c r="H123" s="122">
        <v>90.573573592316876</v>
      </c>
      <c r="I123" s="122">
        <v>88.880646585373057</v>
      </c>
      <c r="J123" s="122">
        <v>86.436442376822995</v>
      </c>
      <c r="K123" s="122">
        <v>78.560705651131826</v>
      </c>
      <c r="L123" s="122">
        <v>75.862042111487199</v>
      </c>
      <c r="M123" s="122">
        <v>72.291696102668652</v>
      </c>
      <c r="N123" s="122">
        <v>67.900179248962829</v>
      </c>
      <c r="O123" s="122">
        <v>65.279282114699328</v>
      </c>
      <c r="P123" s="122">
        <v>65.053700675302949</v>
      </c>
      <c r="Q123" s="122">
        <v>62.499335267188052</v>
      </c>
      <c r="R123" s="122">
        <v>64.582544328771021</v>
      </c>
      <c r="S123" s="122">
        <v>68.78667089090537</v>
      </c>
      <c r="T123" s="122">
        <v>68.068946909715692</v>
      </c>
      <c r="U123" s="122">
        <v>62.73934203281803</v>
      </c>
      <c r="V123" s="122">
        <v>60.109661447295437</v>
      </c>
      <c r="W123" s="122">
        <v>65.334095893264134</v>
      </c>
      <c r="DA123" s="130" t="s">
        <v>1765</v>
      </c>
    </row>
    <row r="124" spans="1:105" ht="12" customHeight="1" x14ac:dyDescent="0.25">
      <c r="A124" s="97" t="s">
        <v>141</v>
      </c>
      <c r="B124" s="98">
        <v>105.47482873172613</v>
      </c>
      <c r="C124" s="98">
        <v>93.714503865313503</v>
      </c>
      <c r="D124" s="98">
        <v>87.296330744781997</v>
      </c>
      <c r="E124" s="98">
        <v>78.585509132220309</v>
      </c>
      <c r="F124" s="98">
        <v>74.182253248030094</v>
      </c>
      <c r="G124" s="98">
        <v>68.564084018186136</v>
      </c>
      <c r="H124" s="98">
        <v>57.900626300627593</v>
      </c>
      <c r="I124" s="98">
        <v>53.046823461793721</v>
      </c>
      <c r="J124" s="98">
        <v>49.33522556512608</v>
      </c>
      <c r="K124" s="98">
        <v>43.14159483337194</v>
      </c>
      <c r="L124" s="98">
        <v>39.194796419390734</v>
      </c>
      <c r="M124" s="98">
        <v>34.722805034475741</v>
      </c>
      <c r="N124" s="98">
        <v>31.461196286039517</v>
      </c>
      <c r="O124" s="98">
        <v>31.03409669210534</v>
      </c>
      <c r="P124" s="98">
        <v>30.838507348944511</v>
      </c>
      <c r="Q124" s="98">
        <v>30.424525706713009</v>
      </c>
      <c r="R124" s="98">
        <v>31.898756601650394</v>
      </c>
      <c r="S124" s="98">
        <v>33.767866624272315</v>
      </c>
      <c r="T124" s="98">
        <v>32.286004021968083</v>
      </c>
      <c r="U124" s="98">
        <v>27.5752557116307</v>
      </c>
      <c r="V124" s="98">
        <v>25.082285924809</v>
      </c>
      <c r="W124" s="98">
        <v>27.891678646676144</v>
      </c>
      <c r="DA124" s="63" t="s">
        <v>1766</v>
      </c>
    </row>
    <row r="125" spans="1:105" ht="12" customHeight="1" x14ac:dyDescent="0.25">
      <c r="A125" s="97" t="s">
        <v>140</v>
      </c>
      <c r="B125" s="98">
        <v>0.20464000452579767</v>
      </c>
      <c r="C125" s="98">
        <v>0.17159115679943093</v>
      </c>
      <c r="D125" s="98">
        <v>0.15115088410826591</v>
      </c>
      <c r="E125" s="98">
        <v>0.15044101369917051</v>
      </c>
      <c r="F125" s="98">
        <v>0.14973518774121083</v>
      </c>
      <c r="G125" s="98">
        <v>0.14138747374424099</v>
      </c>
      <c r="H125" s="98">
        <v>0.1178411467643854</v>
      </c>
      <c r="I125" s="98">
        <v>0.13253133114797333</v>
      </c>
      <c r="J125" s="98">
        <v>0.15736103951917749</v>
      </c>
      <c r="K125" s="98">
        <v>0.16724716588066507</v>
      </c>
      <c r="L125" s="98">
        <v>0.17280571532388897</v>
      </c>
      <c r="M125" s="98">
        <v>0.14532397910879746</v>
      </c>
      <c r="N125" s="98">
        <v>0.15411773191861355</v>
      </c>
      <c r="O125" s="98">
        <v>0.19111473884052091</v>
      </c>
      <c r="P125" s="98">
        <v>0.19640799054420563</v>
      </c>
      <c r="Q125" s="98">
        <v>0.22643639036925506</v>
      </c>
      <c r="R125" s="98">
        <v>0.25441096997762463</v>
      </c>
      <c r="S125" s="98">
        <v>0.28551119517113116</v>
      </c>
      <c r="T125" s="98">
        <v>0.27790023088436905</v>
      </c>
      <c r="U125" s="98">
        <v>0.24068625472417399</v>
      </c>
      <c r="V125" s="98">
        <v>0.22373817604359497</v>
      </c>
      <c r="W125" s="98">
        <v>0.26687520361226191</v>
      </c>
      <c r="DA125" s="63" t="s">
        <v>1767</v>
      </c>
    </row>
    <row r="126" spans="1:105" ht="12" customHeight="1" x14ac:dyDescent="0.25">
      <c r="A126" s="100" t="s">
        <v>50</v>
      </c>
      <c r="B126" s="101">
        <v>2.3056982418815493E-2</v>
      </c>
      <c r="C126" s="101">
        <v>3.740121972503261E-2</v>
      </c>
      <c r="D126" s="101">
        <v>1.3834135237519028E-2</v>
      </c>
      <c r="E126" s="101">
        <v>8.8820641933308637E-3</v>
      </c>
      <c r="F126" s="101">
        <v>1.1752855086087283E-2</v>
      </c>
      <c r="G126" s="101">
        <v>1.1107094642845618E-2</v>
      </c>
      <c r="H126" s="101">
        <v>1.2285565203550267E-2</v>
      </c>
      <c r="I126" s="101">
        <v>1.1841666987714708E-2</v>
      </c>
      <c r="J126" s="101">
        <v>1.3394518982842938E-2</v>
      </c>
      <c r="K126" s="101">
        <v>1.3636289877951079E-2</v>
      </c>
      <c r="L126" s="101">
        <v>1.3660088534375975E-2</v>
      </c>
      <c r="M126" s="101">
        <v>1.6284547887877639E-2</v>
      </c>
      <c r="N126" s="101">
        <v>1.2359841681041572E-2</v>
      </c>
      <c r="O126" s="101">
        <v>1.0790601375647919E-2</v>
      </c>
      <c r="P126" s="101">
        <v>1.9335965982405827E-2</v>
      </c>
      <c r="Q126" s="101">
        <v>7.7211532495131381E-3</v>
      </c>
      <c r="R126" s="101">
        <v>1.1554579429345022E-2</v>
      </c>
      <c r="S126" s="101">
        <v>1.991884871773297E-2</v>
      </c>
      <c r="T126" s="101">
        <v>2.1556173373617062E-2</v>
      </c>
      <c r="U126" s="101">
        <v>2.2491210795829584E-2</v>
      </c>
      <c r="V126" s="101">
        <v>1.7345857670928628E-2</v>
      </c>
      <c r="W126" s="101">
        <v>1.7782107097009163E-2</v>
      </c>
      <c r="DA126" s="131" t="s">
        <v>1768</v>
      </c>
    </row>
    <row r="127" spans="1:105" ht="12" customHeight="1" x14ac:dyDescent="0.25">
      <c r="A127" s="103" t="s">
        <v>52</v>
      </c>
      <c r="B127" s="104">
        <v>0.18158302210698218</v>
      </c>
      <c r="C127" s="104">
        <v>0.13418993707439833</v>
      </c>
      <c r="D127" s="104">
        <v>0.13731674887074688</v>
      </c>
      <c r="E127" s="104">
        <v>0.14155894950583964</v>
      </c>
      <c r="F127" s="104">
        <v>0.13798233265512355</v>
      </c>
      <c r="G127" s="104">
        <v>0.13028037910139537</v>
      </c>
      <c r="H127" s="104">
        <v>0.10555558156083512</v>
      </c>
      <c r="I127" s="104">
        <v>0.12068966416025861</v>
      </c>
      <c r="J127" s="104">
        <v>0.14396652053633455</v>
      </c>
      <c r="K127" s="104">
        <v>0.153610876002714</v>
      </c>
      <c r="L127" s="104">
        <v>0.159145626789513</v>
      </c>
      <c r="M127" s="104">
        <v>0.12903943122091982</v>
      </c>
      <c r="N127" s="104">
        <v>0.14175789023757199</v>
      </c>
      <c r="O127" s="104">
        <v>0.180324137464873</v>
      </c>
      <c r="P127" s="104">
        <v>0.1770720245617998</v>
      </c>
      <c r="Q127" s="104">
        <v>0.21871523711974192</v>
      </c>
      <c r="R127" s="104">
        <v>0.24285639054827962</v>
      </c>
      <c r="S127" s="104">
        <v>0.26559234645339819</v>
      </c>
      <c r="T127" s="104">
        <v>0.25634405751075201</v>
      </c>
      <c r="U127" s="104">
        <v>0.21819504392834441</v>
      </c>
      <c r="V127" s="104">
        <v>0.20639231837266633</v>
      </c>
      <c r="W127" s="104">
        <v>0.24909309651525277</v>
      </c>
      <c r="DA127" s="132" t="s">
        <v>1769</v>
      </c>
    </row>
    <row r="128" spans="1:105" ht="12" customHeight="1" x14ac:dyDescent="0.25">
      <c r="A128" s="106" t="s">
        <v>122</v>
      </c>
      <c r="B128" s="101">
        <v>12.180772784087361</v>
      </c>
      <c r="C128" s="101">
        <v>16.145533755785511</v>
      </c>
      <c r="D128" s="101">
        <v>16.244590676636491</v>
      </c>
      <c r="E128" s="101">
        <v>14.950665903182424</v>
      </c>
      <c r="F128" s="101">
        <v>16.634795284280933</v>
      </c>
      <c r="G128" s="101">
        <v>21.597358758381102</v>
      </c>
      <c r="H128" s="101">
        <v>26.947889242247832</v>
      </c>
      <c r="I128" s="101">
        <v>28.097765776494523</v>
      </c>
      <c r="J128" s="101">
        <v>27.280205604599697</v>
      </c>
      <c r="K128" s="101">
        <v>24.698669619842189</v>
      </c>
      <c r="L128" s="101">
        <v>24.72473900347638</v>
      </c>
      <c r="M128" s="101">
        <v>25.554608975309158</v>
      </c>
      <c r="N128" s="101">
        <v>23.940059996370536</v>
      </c>
      <c r="O128" s="101">
        <v>21.241987211065421</v>
      </c>
      <c r="P128" s="101">
        <v>20.598445579412477</v>
      </c>
      <c r="Q128" s="101">
        <v>18.958705207726315</v>
      </c>
      <c r="R128" s="101">
        <v>18.670585878898606</v>
      </c>
      <c r="S128" s="101">
        <v>19.194600028532502</v>
      </c>
      <c r="T128" s="101">
        <v>19.243057155689822</v>
      </c>
      <c r="U128" s="101">
        <v>18.318773656028018</v>
      </c>
      <c r="V128" s="101">
        <v>18.089361902673435</v>
      </c>
      <c r="W128" s="101">
        <v>19.378298277438162</v>
      </c>
      <c r="DA128" s="131" t="s">
        <v>1770</v>
      </c>
    </row>
    <row r="129" spans="1:105" ht="12" customHeight="1" x14ac:dyDescent="0.25">
      <c r="A129" s="107" t="s">
        <v>121</v>
      </c>
      <c r="B129" s="104">
        <v>2.1267406289599564</v>
      </c>
      <c r="C129" s="104">
        <v>2.6717739560464224</v>
      </c>
      <c r="D129" s="104">
        <v>2.6383973816199822</v>
      </c>
      <c r="E129" s="104">
        <v>2.6115773860692202</v>
      </c>
      <c r="F129" s="104">
        <v>3.1622442522504528</v>
      </c>
      <c r="G129" s="104">
        <v>4.1149173327514363</v>
      </c>
      <c r="H129" s="104">
        <v>5.6072169026770693</v>
      </c>
      <c r="I129" s="104">
        <v>7.603526015936831</v>
      </c>
      <c r="J129" s="104">
        <v>9.6636501675780391</v>
      </c>
      <c r="K129" s="104">
        <v>10.55319403203703</v>
      </c>
      <c r="L129" s="104">
        <v>11.769700973296203</v>
      </c>
      <c r="M129" s="104">
        <v>11.868958113774964</v>
      </c>
      <c r="N129" s="104">
        <v>12.34480523463416</v>
      </c>
      <c r="O129" s="104">
        <v>12.812083472688045</v>
      </c>
      <c r="P129" s="104">
        <v>13.420339756401763</v>
      </c>
      <c r="Q129" s="104">
        <v>12.889667962379471</v>
      </c>
      <c r="R129" s="104">
        <v>13.758790878244403</v>
      </c>
      <c r="S129" s="104">
        <v>15.538693042929427</v>
      </c>
      <c r="T129" s="104">
        <v>16.26198550117341</v>
      </c>
      <c r="U129" s="104">
        <v>16.604626410435138</v>
      </c>
      <c r="V129" s="104">
        <v>16.714275443769406</v>
      </c>
      <c r="W129" s="104">
        <v>17.797243765537566</v>
      </c>
      <c r="DA129" s="132" t="s">
        <v>1771</v>
      </c>
    </row>
    <row r="130" spans="1:105" ht="12" customHeight="1" x14ac:dyDescent="0.25">
      <c r="A130" s="108" t="s">
        <v>53</v>
      </c>
      <c r="B130" s="98">
        <v>0.23274914591563448</v>
      </c>
      <c r="C130" s="98">
        <v>0.579588244595164</v>
      </c>
      <c r="D130" s="98">
        <v>0.24120494985721666</v>
      </c>
      <c r="E130" s="98">
        <v>0.15082090575231227</v>
      </c>
      <c r="F130" s="98">
        <v>0.24635991150174541</v>
      </c>
      <c r="G130" s="98">
        <v>0.32010396729128238</v>
      </c>
      <c r="H130" s="98">
        <v>0.58921296563626058</v>
      </c>
      <c r="I130" s="98">
        <v>0.68116227461683287</v>
      </c>
      <c r="J130" s="98">
        <v>0.82066387914480043</v>
      </c>
      <c r="K130" s="98">
        <v>0.85180183384390484</v>
      </c>
      <c r="L130" s="98">
        <v>0.92287474930076696</v>
      </c>
      <c r="M130" s="98">
        <v>1.3180391054722109</v>
      </c>
      <c r="N130" s="98">
        <v>0.98963489786239001</v>
      </c>
      <c r="O130" s="98">
        <v>0.68621245759972893</v>
      </c>
      <c r="P130" s="98">
        <v>1.3288452154173229</v>
      </c>
      <c r="Q130" s="98">
        <v>0.3733949252106521</v>
      </c>
      <c r="R130" s="98">
        <v>0.55794154641268234</v>
      </c>
      <c r="S130" s="98">
        <v>1.0571963029089972</v>
      </c>
      <c r="T130" s="98">
        <v>1.2481847772795551</v>
      </c>
      <c r="U130" s="98">
        <v>1.5935676095586895</v>
      </c>
      <c r="V130" s="98">
        <v>1.3247939086836271</v>
      </c>
      <c r="W130" s="98">
        <v>1.1455047025426612</v>
      </c>
      <c r="DA130" s="63" t="s">
        <v>1772</v>
      </c>
    </row>
    <row r="131" spans="1:105" ht="12" customHeight="1" x14ac:dyDescent="0.25">
      <c r="A131" s="108" t="s">
        <v>52</v>
      </c>
      <c r="B131" s="98">
        <v>1.8939914830443219</v>
      </c>
      <c r="C131" s="98">
        <v>2.0921857114512585</v>
      </c>
      <c r="D131" s="98">
        <v>2.3971924317627655</v>
      </c>
      <c r="E131" s="98">
        <v>2.460756480316908</v>
      </c>
      <c r="F131" s="98">
        <v>2.9158843407487072</v>
      </c>
      <c r="G131" s="98">
        <v>3.7948133654601537</v>
      </c>
      <c r="H131" s="98">
        <v>5.0180039370408087</v>
      </c>
      <c r="I131" s="98">
        <v>6.9223637413199981</v>
      </c>
      <c r="J131" s="98">
        <v>8.842986288433238</v>
      </c>
      <c r="K131" s="98">
        <v>9.7013921981931261</v>
      </c>
      <c r="L131" s="98">
        <v>10.846826223995436</v>
      </c>
      <c r="M131" s="98">
        <v>10.550919008302753</v>
      </c>
      <c r="N131" s="98">
        <v>11.355170336771771</v>
      </c>
      <c r="O131" s="98">
        <v>12.125871015088316</v>
      </c>
      <c r="P131" s="98">
        <v>12.09149454098444</v>
      </c>
      <c r="Q131" s="98">
        <v>12.516273037168819</v>
      </c>
      <c r="R131" s="98">
        <v>13.200849331831721</v>
      </c>
      <c r="S131" s="98">
        <v>14.481496740020431</v>
      </c>
      <c r="T131" s="98">
        <v>15.013800723893855</v>
      </c>
      <c r="U131" s="98">
        <v>15.011058800876448</v>
      </c>
      <c r="V131" s="98">
        <v>15.38948153508578</v>
      </c>
      <c r="W131" s="98">
        <v>16.651739062994906</v>
      </c>
      <c r="DA131" s="63" t="s">
        <v>1773</v>
      </c>
    </row>
    <row r="132" spans="1:105" ht="12" customHeight="1" x14ac:dyDescent="0.25">
      <c r="A132" s="121" t="s">
        <v>54</v>
      </c>
      <c r="B132" s="122">
        <v>66.590129145253471</v>
      </c>
      <c r="C132" s="122">
        <v>68.097320257726395</v>
      </c>
      <c r="D132" s="122">
        <v>64.413739317975583</v>
      </c>
      <c r="E132" s="122">
        <v>62.46235702556077</v>
      </c>
      <c r="F132" s="122">
        <v>60.275747191443692</v>
      </c>
      <c r="G132" s="122">
        <v>59.45008711377578</v>
      </c>
      <c r="H132" s="122">
        <v>64.872313178048771</v>
      </c>
      <c r="I132" s="122">
        <v>62.572944084794429</v>
      </c>
      <c r="J132" s="122">
        <v>59.683879594674963</v>
      </c>
      <c r="K132" s="122">
        <v>53.38214860826659</v>
      </c>
      <c r="L132" s="122">
        <v>51.060903461751977</v>
      </c>
      <c r="M132" s="122">
        <v>43.794134598895589</v>
      </c>
      <c r="N132" s="122">
        <v>40.075176845958893</v>
      </c>
      <c r="O132" s="122">
        <v>33.497980470418867</v>
      </c>
      <c r="P132" s="122">
        <v>35.864970166029451</v>
      </c>
      <c r="Q132" s="122">
        <v>35.176632426775981</v>
      </c>
      <c r="R132" s="122">
        <v>35.047448467643754</v>
      </c>
      <c r="S132" s="122">
        <v>36.256413576713825</v>
      </c>
      <c r="T132" s="122">
        <v>38.091250908944787</v>
      </c>
      <c r="U132" s="122">
        <v>33.253303588040154</v>
      </c>
      <c r="V132" s="122">
        <v>31.44658493303173</v>
      </c>
      <c r="W132" s="122">
        <v>33.220688357236092</v>
      </c>
      <c r="DA132" s="130" t="s">
        <v>1774</v>
      </c>
    </row>
    <row r="133" spans="1:105" ht="12" customHeight="1" x14ac:dyDescent="0.25">
      <c r="A133" s="97" t="s">
        <v>50</v>
      </c>
      <c r="B133" s="98">
        <v>22.573130551899418</v>
      </c>
      <c r="C133" s="98">
        <v>20.740281519723968</v>
      </c>
      <c r="D133" s="98">
        <v>20.003196547186786</v>
      </c>
      <c r="E133" s="98">
        <v>18.948602031386756</v>
      </c>
      <c r="F133" s="98">
        <v>18.31184520885401</v>
      </c>
      <c r="G133" s="98">
        <v>17.299056578436897</v>
      </c>
      <c r="H133" s="98">
        <v>15.685675847922939</v>
      </c>
      <c r="I133" s="98">
        <v>15.099315642453849</v>
      </c>
      <c r="J133" s="98">
        <v>14.41564752536183</v>
      </c>
      <c r="K133" s="98">
        <v>12.963091768624498</v>
      </c>
      <c r="L133" s="98">
        <v>11.6745269927747</v>
      </c>
      <c r="M133" s="98">
        <v>10.286428541146719</v>
      </c>
      <c r="N133" s="98">
        <v>9.4511204670623403</v>
      </c>
      <c r="O133" s="98">
        <v>8.7190533231208196</v>
      </c>
      <c r="P133" s="98">
        <v>8.3660342730817163</v>
      </c>
      <c r="Q133" s="98">
        <v>8.2450315656954309</v>
      </c>
      <c r="R133" s="98">
        <v>8.2447729633490905</v>
      </c>
      <c r="S133" s="98">
        <v>8.4996151719711435</v>
      </c>
      <c r="T133" s="98">
        <v>8.3804802177356503</v>
      </c>
      <c r="U133" s="98">
        <v>6.6179543019369751</v>
      </c>
      <c r="V133" s="98">
        <v>5.8523676713796267</v>
      </c>
      <c r="W133" s="98">
        <v>6.3686880641424004</v>
      </c>
      <c r="DA133" s="63" t="s">
        <v>1775</v>
      </c>
    </row>
    <row r="134" spans="1:105" ht="12" customHeight="1" x14ac:dyDescent="0.25">
      <c r="A134" s="109" t="s">
        <v>120</v>
      </c>
      <c r="B134" s="33">
        <v>44.016998593354053</v>
      </c>
      <c r="C134" s="33">
        <v>47.35703873800243</v>
      </c>
      <c r="D134" s="33">
        <v>44.410542770788794</v>
      </c>
      <c r="E134" s="33">
        <v>43.513754994174015</v>
      </c>
      <c r="F134" s="33">
        <v>41.963901982589682</v>
      </c>
      <c r="G134" s="33">
        <v>42.151030535338883</v>
      </c>
      <c r="H134" s="33">
        <v>49.186637330125834</v>
      </c>
      <c r="I134" s="33">
        <v>47.473628442340583</v>
      </c>
      <c r="J134" s="33">
        <v>45.268232069313129</v>
      </c>
      <c r="K134" s="33">
        <v>40.419056839642089</v>
      </c>
      <c r="L134" s="33">
        <v>39.386376468977275</v>
      </c>
      <c r="M134" s="33">
        <v>33.507706057748869</v>
      </c>
      <c r="N134" s="33">
        <v>30.624056378896551</v>
      </c>
      <c r="O134" s="33">
        <v>24.778927147298045</v>
      </c>
      <c r="P134" s="33">
        <v>27.498935892947738</v>
      </c>
      <c r="Q134" s="33">
        <v>26.931600861080547</v>
      </c>
      <c r="R134" s="33">
        <v>26.802675504294665</v>
      </c>
      <c r="S134" s="33">
        <v>27.756798404742678</v>
      </c>
      <c r="T134" s="33">
        <v>29.710770691209138</v>
      </c>
      <c r="U134" s="33">
        <v>26.635349286103182</v>
      </c>
      <c r="V134" s="33">
        <v>25.594217261652101</v>
      </c>
      <c r="W134" s="33">
        <v>26.852000293093692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0.48539953613763059</v>
      </c>
      <c r="C136" s="119">
        <f t="shared" si="26"/>
        <v>0.49098264264141905</v>
      </c>
      <c r="D136" s="119">
        <f t="shared" si="26"/>
        <v>0.48988888814348597</v>
      </c>
      <c r="E136" s="119">
        <f t="shared" si="26"/>
        <v>0.49399215034282973</v>
      </c>
      <c r="F136" s="119">
        <f t="shared" si="26"/>
        <v>0.49544305750990925</v>
      </c>
      <c r="G136" s="119">
        <f t="shared" si="26"/>
        <v>0.50385068144612988</v>
      </c>
      <c r="H136" s="119">
        <f t="shared" si="26"/>
        <v>0.5159745129245592</v>
      </c>
      <c r="I136" s="119">
        <f t="shared" si="26"/>
        <v>0.51966433950954449</v>
      </c>
      <c r="J136" s="119">
        <f t="shared" si="26"/>
        <v>0.53038119238977055</v>
      </c>
      <c r="K136" s="119">
        <f t="shared" si="26"/>
        <v>0.54597891259992504</v>
      </c>
      <c r="L136" s="119">
        <f t="shared" si="26"/>
        <v>0.55464918334088864</v>
      </c>
      <c r="M136" s="119">
        <f t="shared" si="26"/>
        <v>0.57489544014014116</v>
      </c>
      <c r="N136" s="119">
        <f t="shared" si="26"/>
        <v>0.59383087688293668</v>
      </c>
      <c r="O136" s="119">
        <f t="shared" si="26"/>
        <v>0.61694709251159385</v>
      </c>
      <c r="P136" s="119">
        <f t="shared" si="26"/>
        <v>0.62125138251603285</v>
      </c>
      <c r="Q136" s="119">
        <f t="shared" si="26"/>
        <v>0.63558433153581295</v>
      </c>
      <c r="R136" s="119">
        <f t="shared" ref="R136:V136" si="27">IF(R117=0,"",R117/R98)</f>
        <v>0.63694880036425516</v>
      </c>
      <c r="S136" s="119">
        <f t="shared" si="27"/>
        <v>0.66232124094419531</v>
      </c>
      <c r="T136" s="119">
        <f t="shared" si="27"/>
        <v>0.66049936999808112</v>
      </c>
      <c r="U136" s="119">
        <f t="shared" si="27"/>
        <v>0.67933354277722302</v>
      </c>
      <c r="V136" s="119">
        <f t="shared" si="27"/>
        <v>0.69379756418661254</v>
      </c>
      <c r="W136" s="119">
        <f t="shared" ref="W136" si="28">IF(W117=0,"",W117/W98)</f>
        <v>0.70959971670080368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0.45076058802024094</v>
      </c>
      <c r="C137" s="124">
        <f t="shared" si="29"/>
        <v>0.45076420292813335</v>
      </c>
      <c r="D137" s="124">
        <f t="shared" si="29"/>
        <v>0.45258754130259277</v>
      </c>
      <c r="E137" s="124">
        <f t="shared" si="29"/>
        <v>0.45507201023759131</v>
      </c>
      <c r="F137" s="124">
        <f t="shared" si="29"/>
        <v>0.45980227720056954</v>
      </c>
      <c r="G137" s="124">
        <f t="shared" si="29"/>
        <v>0.46463178042866365</v>
      </c>
      <c r="H137" s="124">
        <f t="shared" si="29"/>
        <v>0.47006233867259084</v>
      </c>
      <c r="I137" s="124">
        <f t="shared" si="29"/>
        <v>0.47804257952964097</v>
      </c>
      <c r="J137" s="124">
        <f t="shared" si="29"/>
        <v>0.48706693264708134</v>
      </c>
      <c r="K137" s="124">
        <f t="shared" si="29"/>
        <v>0.49528520458208675</v>
      </c>
      <c r="L137" s="124">
        <f t="shared" si="29"/>
        <v>0.50560640249409683</v>
      </c>
      <c r="M137" s="124">
        <f t="shared" si="29"/>
        <v>0.52010112888592708</v>
      </c>
      <c r="N137" s="124">
        <f t="shared" si="29"/>
        <v>0.54224285560358787</v>
      </c>
      <c r="O137" s="124">
        <f t="shared" si="29"/>
        <v>0.56622559252437443</v>
      </c>
      <c r="P137" s="124">
        <f t="shared" si="29"/>
        <v>0.56738134527497874</v>
      </c>
      <c r="Q137" s="124">
        <f t="shared" si="29"/>
        <v>0.57192781350904509</v>
      </c>
      <c r="R137" s="124">
        <f t="shared" ref="R137:V137" si="30">IF(R118=0,"",R118/R99)</f>
        <v>0.57855634702017011</v>
      </c>
      <c r="S137" s="124">
        <f t="shared" si="30"/>
        <v>0.5904086287595961</v>
      </c>
      <c r="T137" s="124">
        <f t="shared" si="30"/>
        <v>0.60165966975492657</v>
      </c>
      <c r="U137" s="124">
        <f t="shared" si="30"/>
        <v>0.61060910088865317</v>
      </c>
      <c r="V137" s="124">
        <f t="shared" si="30"/>
        <v>0.62370785051870914</v>
      </c>
      <c r="W137" s="124">
        <f t="shared" ref="W137" si="31">IF(W118=0,"",W118/W99)</f>
        <v>0.64386871652292832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0.44538732137501563</v>
      </c>
      <c r="C138" s="111">
        <f t="shared" si="32"/>
        <v>0.44538732137501563</v>
      </c>
      <c r="D138" s="111">
        <f t="shared" si="32"/>
        <v>0.44738187861291806</v>
      </c>
      <c r="E138" s="111">
        <f t="shared" si="32"/>
        <v>0.45019589773945007</v>
      </c>
      <c r="F138" s="111">
        <f t="shared" si="32"/>
        <v>0.45492898095435252</v>
      </c>
      <c r="G138" s="111">
        <f t="shared" si="32"/>
        <v>0.4599155018313637</v>
      </c>
      <c r="H138" s="111">
        <f t="shared" si="32"/>
        <v>0.46552965094957022</v>
      </c>
      <c r="I138" s="111">
        <f t="shared" si="32"/>
        <v>0.47353940145050583</v>
      </c>
      <c r="J138" s="111">
        <f t="shared" si="32"/>
        <v>0.48266743710301929</v>
      </c>
      <c r="K138" s="111">
        <f t="shared" si="32"/>
        <v>0.49104467496045701</v>
      </c>
      <c r="L138" s="111">
        <f t="shared" si="32"/>
        <v>0.50140681111555963</v>
      </c>
      <c r="M138" s="111">
        <f t="shared" si="32"/>
        <v>0.51585686290266908</v>
      </c>
      <c r="N138" s="111">
        <f t="shared" si="32"/>
        <v>0.53807077357514843</v>
      </c>
      <c r="O138" s="111">
        <f t="shared" si="32"/>
        <v>0.56203915088192991</v>
      </c>
      <c r="P138" s="111">
        <f t="shared" si="32"/>
        <v>0.56314780313391821</v>
      </c>
      <c r="Q138" s="111">
        <f t="shared" si="32"/>
        <v>0.56786520898216619</v>
      </c>
      <c r="R138" s="111">
        <f t="shared" ref="R138:V138" si="33">IF(R119=0,"",R119/R100)</f>
        <v>0.57450125576485667</v>
      </c>
      <c r="S138" s="111">
        <f t="shared" si="33"/>
        <v>0.58645263736305175</v>
      </c>
      <c r="T138" s="111">
        <f t="shared" si="33"/>
        <v>0.59771358892819015</v>
      </c>
      <c r="U138" s="111">
        <f t="shared" si="33"/>
        <v>0.60673990451394899</v>
      </c>
      <c r="V138" s="111">
        <f t="shared" si="33"/>
        <v>0.61988180699434214</v>
      </c>
      <c r="W138" s="111">
        <f t="shared" ref="W138" si="34">IF(W119=0,"",W119/W100)</f>
        <v>0.64011474268756796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1.6972956810825834</v>
      </c>
      <c r="C140" s="124">
        <f t="shared" si="38"/>
        <v>1.7972042999820246</v>
      </c>
      <c r="D140" s="124">
        <f t="shared" si="38"/>
        <v>1.8898217228902561</v>
      </c>
      <c r="E140" s="124">
        <f t="shared" si="38"/>
        <v>1.9503987539900383</v>
      </c>
      <c r="F140" s="124">
        <f t="shared" si="38"/>
        <v>2.0809510851276007</v>
      </c>
      <c r="G140" s="124">
        <f t="shared" si="38"/>
        <v>2.2428147958084352</v>
      </c>
      <c r="H140" s="124">
        <f t="shared" si="38"/>
        <v>2.3508687217343462</v>
      </c>
      <c r="I140" s="124">
        <f t="shared" si="38"/>
        <v>2.4275566954165666</v>
      </c>
      <c r="J140" s="124">
        <f t="shared" si="38"/>
        <v>2.4804803277025784</v>
      </c>
      <c r="K140" s="124">
        <f t="shared" si="38"/>
        <v>2.5440153939485803</v>
      </c>
      <c r="L140" s="124">
        <f t="shared" si="38"/>
        <v>2.5985272138219218</v>
      </c>
      <c r="M140" s="124">
        <f t="shared" si="38"/>
        <v>2.6505746723592241</v>
      </c>
      <c r="N140" s="124">
        <f t="shared" si="38"/>
        <v>2.741206042650751</v>
      </c>
      <c r="O140" s="124">
        <f t="shared" si="38"/>
        <v>2.8519943026391874</v>
      </c>
      <c r="P140" s="124">
        <f t="shared" si="38"/>
        <v>2.9383439772206343</v>
      </c>
      <c r="Q140" s="124">
        <f t="shared" si="38"/>
        <v>3.0081798604477523</v>
      </c>
      <c r="R140" s="124">
        <f t="shared" ref="R140:V140" si="39">IF(R121=0,"",R121/R102)</f>
        <v>3.1052811351865017</v>
      </c>
      <c r="S140" s="124">
        <f t="shared" si="39"/>
        <v>3.2129359544563805</v>
      </c>
      <c r="T140" s="124">
        <f t="shared" si="39"/>
        <v>3.3285562837582829</v>
      </c>
      <c r="U140" s="124">
        <f t="shared" si="39"/>
        <v>3.429393185613308</v>
      </c>
      <c r="V140" s="124">
        <f t="shared" si="39"/>
        <v>3.5263012976462935</v>
      </c>
      <c r="W140" s="124">
        <f t="shared" ref="W140" si="40">IF(W121=0,"",W121/W102)</f>
        <v>3.6106776917768242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1.6972956810825834</v>
      </c>
      <c r="C141" s="111">
        <f t="shared" si="41"/>
        <v>1.7972042999820246</v>
      </c>
      <c r="D141" s="111">
        <f t="shared" si="41"/>
        <v>1.8898217228902561</v>
      </c>
      <c r="E141" s="111">
        <f t="shared" si="41"/>
        <v>1.9503987539900383</v>
      </c>
      <c r="F141" s="111">
        <f t="shared" si="41"/>
        <v>2.0809510851276007</v>
      </c>
      <c r="G141" s="111">
        <f t="shared" si="41"/>
        <v>2.2428147958084352</v>
      </c>
      <c r="H141" s="111">
        <f t="shared" si="41"/>
        <v>2.3508687217343462</v>
      </c>
      <c r="I141" s="111">
        <f t="shared" si="41"/>
        <v>2.4275566954165666</v>
      </c>
      <c r="J141" s="111">
        <f t="shared" si="41"/>
        <v>2.4804803277025784</v>
      </c>
      <c r="K141" s="111">
        <f t="shared" si="41"/>
        <v>2.5440153939485803</v>
      </c>
      <c r="L141" s="111">
        <f t="shared" si="41"/>
        <v>2.5985272138219218</v>
      </c>
      <c r="M141" s="111">
        <f t="shared" si="41"/>
        <v>2.6505746723592241</v>
      </c>
      <c r="N141" s="111">
        <f t="shared" si="41"/>
        <v>2.741206042650751</v>
      </c>
      <c r="O141" s="111">
        <f t="shared" si="41"/>
        <v>2.8519943026391874</v>
      </c>
      <c r="P141" s="111">
        <f t="shared" si="41"/>
        <v>2.9383439772206343</v>
      </c>
      <c r="Q141" s="111">
        <f t="shared" si="41"/>
        <v>3.0081798604477523</v>
      </c>
      <c r="R141" s="111">
        <f t="shared" ref="R141:V141" si="42">IF(R122=0,"",R122/R103)</f>
        <v>3.1052811351865017</v>
      </c>
      <c r="S141" s="111">
        <f t="shared" si="42"/>
        <v>3.2129359544563805</v>
      </c>
      <c r="T141" s="111">
        <f t="shared" si="42"/>
        <v>3.3285562837582829</v>
      </c>
      <c r="U141" s="111">
        <f t="shared" si="42"/>
        <v>3.429393185613308</v>
      </c>
      <c r="V141" s="111">
        <f t="shared" si="42"/>
        <v>3.5263012976462935</v>
      </c>
      <c r="W141" s="111">
        <f t="shared" ref="W141" si="43">IF(W122=0,"",W122/W103)</f>
        <v>3.6106776917768242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0.54673469643441075</v>
      </c>
      <c r="C142" s="124">
        <f t="shared" si="44"/>
        <v>0.55155887847587637</v>
      </c>
      <c r="D142" s="124">
        <f t="shared" si="44"/>
        <v>0.5555850343347587</v>
      </c>
      <c r="E142" s="124">
        <f t="shared" si="44"/>
        <v>0.55976919351145582</v>
      </c>
      <c r="F142" s="124">
        <f t="shared" si="44"/>
        <v>0.56682693826788721</v>
      </c>
      <c r="G142" s="124">
        <f t="shared" si="44"/>
        <v>0.57751338067677005</v>
      </c>
      <c r="H142" s="124">
        <f t="shared" si="44"/>
        <v>0.59262400400269166</v>
      </c>
      <c r="I142" s="124">
        <f t="shared" si="44"/>
        <v>0.60356808200835732</v>
      </c>
      <c r="J142" s="124">
        <f t="shared" si="44"/>
        <v>0.61187768945437115</v>
      </c>
      <c r="K142" s="124">
        <f t="shared" si="44"/>
        <v>0.61975952934574385</v>
      </c>
      <c r="L142" s="124">
        <f t="shared" si="44"/>
        <v>0.62912618444461288</v>
      </c>
      <c r="M142" s="124">
        <f t="shared" si="44"/>
        <v>0.63670005984554945</v>
      </c>
      <c r="N142" s="124">
        <f t="shared" si="44"/>
        <v>0.65080242565585711</v>
      </c>
      <c r="O142" s="124">
        <f t="shared" si="44"/>
        <v>0.66545295055895637</v>
      </c>
      <c r="P142" s="124">
        <f t="shared" si="44"/>
        <v>0.67257324199094992</v>
      </c>
      <c r="Q142" s="124">
        <f t="shared" si="44"/>
        <v>0.68680416837736735</v>
      </c>
      <c r="R142" s="124">
        <f t="shared" ref="R142:V142" si="45">IF(R123=0,"",R123/R104)</f>
        <v>0.70054652498498604</v>
      </c>
      <c r="S142" s="124">
        <f t="shared" si="45"/>
        <v>0.71819336988441806</v>
      </c>
      <c r="T142" s="124">
        <f t="shared" si="45"/>
        <v>0.73812469694738214</v>
      </c>
      <c r="U142" s="124">
        <f t="shared" si="45"/>
        <v>0.75986713087569269</v>
      </c>
      <c r="V142" s="124">
        <f t="shared" si="45"/>
        <v>0.78203415166675527</v>
      </c>
      <c r="W142" s="124">
        <f t="shared" ref="W142" si="46">IF(W123=0,"",W123/W104)</f>
        <v>0.79808624060233113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0.53627372325935807</v>
      </c>
      <c r="C143" s="111">
        <f t="shared" si="47"/>
        <v>0.53729143516425926</v>
      </c>
      <c r="D143" s="111">
        <f t="shared" si="47"/>
        <v>0.53953056030408908</v>
      </c>
      <c r="E143" s="111">
        <f t="shared" si="47"/>
        <v>0.54277240821881156</v>
      </c>
      <c r="F143" s="111">
        <f t="shared" si="47"/>
        <v>0.54681137280698178</v>
      </c>
      <c r="G143" s="111">
        <f t="shared" si="47"/>
        <v>0.55130029374062584</v>
      </c>
      <c r="H143" s="111">
        <f t="shared" si="47"/>
        <v>0.55795370922247089</v>
      </c>
      <c r="I143" s="111">
        <f t="shared" si="47"/>
        <v>0.56174470325691828</v>
      </c>
      <c r="J143" s="111">
        <f t="shared" si="47"/>
        <v>0.56292795239637206</v>
      </c>
      <c r="K143" s="111">
        <f t="shared" si="47"/>
        <v>0.56474408950421573</v>
      </c>
      <c r="L143" s="111">
        <f t="shared" si="47"/>
        <v>0.56795023222745544</v>
      </c>
      <c r="M143" s="111">
        <f t="shared" si="47"/>
        <v>0.57352430424049428</v>
      </c>
      <c r="N143" s="111">
        <f t="shared" si="47"/>
        <v>0.58378738873557889</v>
      </c>
      <c r="O143" s="111">
        <f t="shared" si="47"/>
        <v>0.59804737429383548</v>
      </c>
      <c r="P143" s="111">
        <f t="shared" si="47"/>
        <v>0.60804276644155941</v>
      </c>
      <c r="Q143" s="111">
        <f t="shared" si="47"/>
        <v>0.62258804037539472</v>
      </c>
      <c r="R143" s="111">
        <f t="shared" ref="R143:V143" si="48">IF(R124=0,"",R124/R105)</f>
        <v>0.64019396502798365</v>
      </c>
      <c r="S143" s="111">
        <f t="shared" si="48"/>
        <v>0.66128081552063855</v>
      </c>
      <c r="T143" s="111">
        <f t="shared" si="48"/>
        <v>0.68298887842156975</v>
      </c>
      <c r="U143" s="111">
        <f t="shared" si="48"/>
        <v>0.70431981546431677</v>
      </c>
      <c r="V143" s="111">
        <f t="shared" si="48"/>
        <v>0.72830393892411815</v>
      </c>
      <c r="W143" s="111">
        <f t="shared" ref="W143" si="49">IF(W124=0,"",W124/W105)</f>
        <v>0.75204462553176699</v>
      </c>
      <c r="DA143" s="63" t="s">
        <v>1934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0.91122088995792783</v>
      </c>
      <c r="C144" s="111">
        <f t="shared" si="50"/>
        <v>0.84141063859122045</v>
      </c>
      <c r="D144" s="111">
        <f t="shared" si="50"/>
        <v>0.92703423953032038</v>
      </c>
      <c r="E144" s="111">
        <f t="shared" si="50"/>
        <v>0.95264662421270074</v>
      </c>
      <c r="F144" s="111">
        <f t="shared" si="50"/>
        <v>0.93913274140957559</v>
      </c>
      <c r="G144" s="111">
        <f t="shared" si="50"/>
        <v>0.94013118915295812</v>
      </c>
      <c r="H144" s="111">
        <f t="shared" si="50"/>
        <v>0.92381915879899779</v>
      </c>
      <c r="I144" s="111">
        <f t="shared" si="50"/>
        <v>0.93518908475308848</v>
      </c>
      <c r="J144" s="111">
        <f t="shared" si="50"/>
        <v>0.93867723754917487</v>
      </c>
      <c r="K144" s="111">
        <f t="shared" si="50"/>
        <v>0.94165443118674352</v>
      </c>
      <c r="L144" s="111">
        <f t="shared" si="50"/>
        <v>0.94394874962305786</v>
      </c>
      <c r="M144" s="111">
        <f t="shared" si="50"/>
        <v>0.92291955310995799</v>
      </c>
      <c r="N144" s="111">
        <f t="shared" si="50"/>
        <v>0.94573920698837211</v>
      </c>
      <c r="O144" s="111">
        <f t="shared" si="50"/>
        <v>0.96378345567379031</v>
      </c>
      <c r="P144" s="111">
        <f t="shared" si="50"/>
        <v>0.94118498035990783</v>
      </c>
      <c r="Q144" s="111">
        <f t="shared" si="50"/>
        <v>0.98112001209740463</v>
      </c>
      <c r="R144" s="111">
        <f t="shared" ref="R144:V144" si="51">IF(R125=0,"",R125/R106)</f>
        <v>0.9773465750184186</v>
      </c>
      <c r="S144" s="111">
        <f t="shared" si="51"/>
        <v>0.96833376356032674</v>
      </c>
      <c r="T144" s="111">
        <f t="shared" si="51"/>
        <v>0.96671573889178719</v>
      </c>
      <c r="U144" s="111">
        <f t="shared" si="51"/>
        <v>0.96156370832603633</v>
      </c>
      <c r="V144" s="111">
        <f t="shared" si="51"/>
        <v>0.9707853805093124</v>
      </c>
      <c r="W144" s="111">
        <f t="shared" ref="W144" si="52">IF(W125=0,"",W125/W106)</f>
        <v>0.97815453425620635</v>
      </c>
      <c r="DA144" s="63" t="s">
        <v>1935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0.53627372325935807</v>
      </c>
      <c r="C145" s="112">
        <f t="shared" si="53"/>
        <v>0.53627372325935807</v>
      </c>
      <c r="D145" s="112">
        <f t="shared" si="53"/>
        <v>0.53764381747676371</v>
      </c>
      <c r="E145" s="112">
        <f t="shared" si="53"/>
        <v>0.54291138472330358</v>
      </c>
      <c r="F145" s="112">
        <f t="shared" si="53"/>
        <v>0.54772657885806131</v>
      </c>
      <c r="G145" s="112">
        <f t="shared" si="53"/>
        <v>0.55229397496882926</v>
      </c>
      <c r="H145" s="112">
        <f t="shared" si="53"/>
        <v>0.55835630045433016</v>
      </c>
      <c r="I145" s="112">
        <f t="shared" si="53"/>
        <v>0.56318048112369634</v>
      </c>
      <c r="J145" s="112">
        <f t="shared" si="53"/>
        <v>0.56577248424333038</v>
      </c>
      <c r="K145" s="112">
        <f t="shared" si="53"/>
        <v>0.56820143641553766</v>
      </c>
      <c r="L145" s="112">
        <f t="shared" si="53"/>
        <v>0.57104495687981405</v>
      </c>
      <c r="M145" s="112">
        <f t="shared" si="53"/>
        <v>0.57296129628577508</v>
      </c>
      <c r="N145" s="112">
        <f t="shared" si="53"/>
        <v>0.58295132940877425</v>
      </c>
      <c r="O145" s="112">
        <f t="shared" si="53"/>
        <v>0.60040481829862025</v>
      </c>
      <c r="P145" s="112">
        <f t="shared" si="53"/>
        <v>0.61171223590192336</v>
      </c>
      <c r="Q145" s="112">
        <f t="shared" si="53"/>
        <v>0.63924573864124057</v>
      </c>
      <c r="R145" s="112">
        <f t="shared" ref="R145:V145" si="54">IF(R126=0,"",R126/R107)</f>
        <v>0.66209878188525662</v>
      </c>
      <c r="S145" s="112">
        <f t="shared" si="54"/>
        <v>0.68085656584494425</v>
      </c>
      <c r="T145" s="112">
        <f t="shared" si="54"/>
        <v>0.69258235393478729</v>
      </c>
      <c r="U145" s="112">
        <f t="shared" si="54"/>
        <v>0.70039700521826209</v>
      </c>
      <c r="V145" s="112">
        <f t="shared" si="54"/>
        <v>0.72037316467751977</v>
      </c>
      <c r="W145" s="112">
        <f t="shared" ref="W145" si="55">IF(W126=0,"",W126/W107)</f>
        <v>0.74896236572871744</v>
      </c>
      <c r="DA145" s="131" t="s">
        <v>1936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0.60080316201620054</v>
      </c>
      <c r="C147" s="112">
        <f t="shared" si="59"/>
        <v>0.60558087163019125</v>
      </c>
      <c r="D147" s="112">
        <f t="shared" si="59"/>
        <v>0.61005863009022698</v>
      </c>
      <c r="E147" s="112">
        <f t="shared" si="59"/>
        <v>0.61318407705232414</v>
      </c>
      <c r="F147" s="112">
        <f t="shared" si="59"/>
        <v>0.61779108230290092</v>
      </c>
      <c r="G147" s="112">
        <f t="shared" si="59"/>
        <v>0.62305491210293062</v>
      </c>
      <c r="H147" s="112">
        <f t="shared" si="59"/>
        <v>0.62702830601323989</v>
      </c>
      <c r="I147" s="112">
        <f t="shared" si="59"/>
        <v>0.62885027413885963</v>
      </c>
      <c r="J147" s="112">
        <f t="shared" si="59"/>
        <v>0.62982132987132977</v>
      </c>
      <c r="K147" s="112">
        <f t="shared" si="59"/>
        <v>0.63096517851371903</v>
      </c>
      <c r="L147" s="112">
        <f t="shared" si="59"/>
        <v>0.63254168289931001</v>
      </c>
      <c r="M147" s="112">
        <f t="shared" si="59"/>
        <v>0.63541586192463029</v>
      </c>
      <c r="N147" s="112">
        <f t="shared" si="59"/>
        <v>0.64049356359928933</v>
      </c>
      <c r="O147" s="112">
        <f t="shared" si="59"/>
        <v>0.64722159472116991</v>
      </c>
      <c r="P147" s="112">
        <f t="shared" si="59"/>
        <v>0.65042956134753493</v>
      </c>
      <c r="Q147" s="112">
        <f t="shared" si="59"/>
        <v>0.65778756624739709</v>
      </c>
      <c r="R147" s="112">
        <f t="shared" ref="R147:V147" si="60">IF(R128=0,"",R128/R109)</f>
        <v>0.66504575447702008</v>
      </c>
      <c r="S147" s="112">
        <f t="shared" si="60"/>
        <v>0.6758936777270661</v>
      </c>
      <c r="T147" s="112">
        <f t="shared" si="60"/>
        <v>0.69077072258333438</v>
      </c>
      <c r="U147" s="112">
        <f t="shared" si="60"/>
        <v>0.70720138046611525</v>
      </c>
      <c r="V147" s="112">
        <f t="shared" si="60"/>
        <v>0.72449667422035557</v>
      </c>
      <c r="W147" s="112">
        <f t="shared" ref="W147" si="61">IF(W128=0,"",W128/W109)</f>
        <v>0.73707200962941832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0.93221340857779633</v>
      </c>
      <c r="C148" s="113">
        <f t="shared" si="62"/>
        <v>0.8757875345414402</v>
      </c>
      <c r="D148" s="113">
        <f t="shared" si="62"/>
        <v>0.94458044769517291</v>
      </c>
      <c r="E148" s="113">
        <f t="shared" si="62"/>
        <v>0.96487595111743696</v>
      </c>
      <c r="F148" s="113">
        <f t="shared" si="62"/>
        <v>0.95418991436783607</v>
      </c>
      <c r="G148" s="113">
        <f t="shared" si="62"/>
        <v>0.95514500391637769</v>
      </c>
      <c r="H148" s="113">
        <f t="shared" si="62"/>
        <v>0.94129403312944082</v>
      </c>
      <c r="I148" s="113">
        <f t="shared" si="62"/>
        <v>0.95001990028946759</v>
      </c>
      <c r="J148" s="113">
        <f t="shared" si="62"/>
        <v>0.95283291303376871</v>
      </c>
      <c r="K148" s="113">
        <f t="shared" si="62"/>
        <v>0.95532572047527575</v>
      </c>
      <c r="L148" s="113">
        <f t="shared" si="62"/>
        <v>0.95679038327432175</v>
      </c>
      <c r="M148" s="113">
        <f t="shared" si="62"/>
        <v>0.94020903818783375</v>
      </c>
      <c r="N148" s="113">
        <f t="shared" si="62"/>
        <v>0.95688707843092657</v>
      </c>
      <c r="O148" s="113">
        <f t="shared" si="62"/>
        <v>0.97160023138132057</v>
      </c>
      <c r="P148" s="113">
        <f t="shared" si="62"/>
        <v>0.94989314927020785</v>
      </c>
      <c r="Q148" s="113">
        <f t="shared" si="62"/>
        <v>0.98547291132480219</v>
      </c>
      <c r="R148" s="113">
        <f t="shared" ref="R148:V148" si="63">IF(R129=0,"",R129/R110)</f>
        <v>0.98083364486707991</v>
      </c>
      <c r="S148" s="113">
        <f t="shared" si="63"/>
        <v>0.9699959718347424</v>
      </c>
      <c r="T148" s="113">
        <f t="shared" si="63"/>
        <v>0.96784377867883953</v>
      </c>
      <c r="U148" s="113">
        <f t="shared" si="63"/>
        <v>0.9619686209985111</v>
      </c>
      <c r="V148" s="113">
        <f t="shared" si="63"/>
        <v>0.97033529791206874</v>
      </c>
      <c r="W148" s="113">
        <f t="shared" ref="W148" si="64">IF(W129=0,"",W129/W110)</f>
        <v>0.97723131788364226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0.60080316201620054</v>
      </c>
      <c r="C149" s="111">
        <f t="shared" si="65"/>
        <v>0.60466712897304109</v>
      </c>
      <c r="D149" s="111">
        <f t="shared" si="65"/>
        <v>0.6090994616718024</v>
      </c>
      <c r="E149" s="111">
        <f t="shared" si="65"/>
        <v>0.61336922083499967</v>
      </c>
      <c r="F149" s="111">
        <f t="shared" si="65"/>
        <v>0.61871903096758551</v>
      </c>
      <c r="G149" s="111">
        <f t="shared" si="65"/>
        <v>0.62356321243468449</v>
      </c>
      <c r="H149" s="111">
        <f t="shared" si="65"/>
        <v>0.62754335017608842</v>
      </c>
      <c r="I149" s="111">
        <f t="shared" si="65"/>
        <v>0.63001734159117784</v>
      </c>
      <c r="J149" s="111">
        <f t="shared" si="65"/>
        <v>0.63174963524706029</v>
      </c>
      <c r="K149" s="111">
        <f t="shared" si="65"/>
        <v>0.63316629754933318</v>
      </c>
      <c r="L149" s="111">
        <f t="shared" si="65"/>
        <v>0.63453709920122314</v>
      </c>
      <c r="M149" s="111">
        <f t="shared" si="65"/>
        <v>0.63586611130038317</v>
      </c>
      <c r="N149" s="111">
        <f t="shared" si="65"/>
        <v>0.64019442262034609</v>
      </c>
      <c r="O149" s="111">
        <f t="shared" si="65"/>
        <v>0.64693797991974644</v>
      </c>
      <c r="P149" s="111">
        <f t="shared" si="65"/>
        <v>0.65242837894108585</v>
      </c>
      <c r="Q149" s="111">
        <f t="shared" si="65"/>
        <v>0.66274743001136271</v>
      </c>
      <c r="R149" s="111">
        <f t="shared" ref="R149:V149" si="66">IF(R130=0,"",R130/R111)</f>
        <v>0.67482006923227889</v>
      </c>
      <c r="S149" s="111">
        <f t="shared" si="66"/>
        <v>0.68745489856975417</v>
      </c>
      <c r="T149" s="111">
        <f t="shared" si="66"/>
        <v>0.69790150141752638</v>
      </c>
      <c r="U149" s="111">
        <f t="shared" si="66"/>
        <v>0.70824262489471823</v>
      </c>
      <c r="V149" s="111">
        <f t="shared" si="66"/>
        <v>0.72165333763991668</v>
      </c>
      <c r="W149" s="111">
        <f t="shared" ref="W149" si="67">IF(W130=0,"",W130/W111)</f>
        <v>0.73421986384366134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0.66533890727916256</v>
      </c>
      <c r="C151" s="124">
        <f t="shared" si="71"/>
        <v>0.67216242459337161</v>
      </c>
      <c r="D151" s="124">
        <f t="shared" si="71"/>
        <v>0.67273939435035224</v>
      </c>
      <c r="E151" s="124">
        <f t="shared" si="71"/>
        <v>0.67600993115769803</v>
      </c>
      <c r="F151" s="124">
        <f t="shared" si="71"/>
        <v>0.67856326251356169</v>
      </c>
      <c r="G151" s="124">
        <f t="shared" si="71"/>
        <v>0.68393935001157813</v>
      </c>
      <c r="H151" s="124">
        <f t="shared" si="71"/>
        <v>0.69683020228294579</v>
      </c>
      <c r="I151" s="124">
        <f t="shared" si="71"/>
        <v>0.69895264275410962</v>
      </c>
      <c r="J151" s="124">
        <f t="shared" si="71"/>
        <v>0.69972728462589562</v>
      </c>
      <c r="K151" s="124">
        <f t="shared" si="71"/>
        <v>0.70048412211180244</v>
      </c>
      <c r="L151" s="124">
        <f t="shared" si="71"/>
        <v>0.7045864037708931</v>
      </c>
      <c r="M151" s="124">
        <f t="shared" si="71"/>
        <v>0.70518171765846205</v>
      </c>
      <c r="N151" s="124">
        <f t="shared" si="71"/>
        <v>0.70763887069628439</v>
      </c>
      <c r="O151" s="124">
        <f t="shared" si="71"/>
        <v>0.7057614009565516</v>
      </c>
      <c r="P151" s="124">
        <f t="shared" si="71"/>
        <v>0.7128287534698422</v>
      </c>
      <c r="Q151" s="124">
        <f t="shared" si="71"/>
        <v>0.71556629492697199</v>
      </c>
      <c r="R151" s="124">
        <f t="shared" ref="R151:V151" si="72">IF(R132=0,"",R132/R113)</f>
        <v>0.71924651907109349</v>
      </c>
      <c r="S151" s="124">
        <f t="shared" si="72"/>
        <v>0.72517547148016648</v>
      </c>
      <c r="T151" s="124">
        <f t="shared" si="72"/>
        <v>0.7356463885087684</v>
      </c>
      <c r="U151" s="124">
        <f t="shared" si="72"/>
        <v>0.74898909850204198</v>
      </c>
      <c r="V151" s="124">
        <f t="shared" si="72"/>
        <v>0.76358242519223929</v>
      </c>
      <c r="W151" s="124">
        <f t="shared" ref="W151" si="73">IF(W132=0,"",W132/W113)</f>
        <v>0.77469842115632959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0.56930652843800589</v>
      </c>
      <c r="C152" s="111">
        <f t="shared" si="74"/>
        <v>0.5696801281084598</v>
      </c>
      <c r="D152" s="111">
        <f t="shared" si="74"/>
        <v>0.57060860331203023</v>
      </c>
      <c r="E152" s="111">
        <f t="shared" si="74"/>
        <v>0.57179883371812879</v>
      </c>
      <c r="F152" s="111">
        <f t="shared" si="74"/>
        <v>0.57344815771315194</v>
      </c>
      <c r="G152" s="111">
        <f t="shared" si="74"/>
        <v>0.57538479351595717</v>
      </c>
      <c r="H152" s="111">
        <f t="shared" si="74"/>
        <v>0.57789979413177839</v>
      </c>
      <c r="I152" s="111">
        <f t="shared" si="74"/>
        <v>0.57936858418615023</v>
      </c>
      <c r="J152" s="111">
        <f t="shared" si="74"/>
        <v>0.57987240157567521</v>
      </c>
      <c r="K152" s="111">
        <f t="shared" si="74"/>
        <v>0.58055003729107479</v>
      </c>
      <c r="L152" s="111">
        <f t="shared" si="74"/>
        <v>0.58153252380244314</v>
      </c>
      <c r="M152" s="111">
        <f t="shared" si="74"/>
        <v>0.58266692661411801</v>
      </c>
      <c r="N152" s="111">
        <f t="shared" si="74"/>
        <v>0.58380734585018046</v>
      </c>
      <c r="O152" s="111">
        <f t="shared" si="74"/>
        <v>0.58461350834482562</v>
      </c>
      <c r="P152" s="111">
        <f t="shared" si="74"/>
        <v>0.58487795749713845</v>
      </c>
      <c r="Q152" s="111">
        <f t="shared" si="74"/>
        <v>0.58511039307307167</v>
      </c>
      <c r="R152" s="111">
        <f t="shared" ref="R152:V152" si="75">IF(R133=0,"",R133/R114)</f>
        <v>0.5856376438891564</v>
      </c>
      <c r="S152" s="111">
        <f t="shared" si="75"/>
        <v>0.58694693202052717</v>
      </c>
      <c r="T152" s="111">
        <f t="shared" si="75"/>
        <v>0.58875288786516566</v>
      </c>
      <c r="U152" s="111">
        <f t="shared" si="75"/>
        <v>0.59094056034144682</v>
      </c>
      <c r="V152" s="111">
        <f t="shared" si="75"/>
        <v>0.59428522139677509</v>
      </c>
      <c r="W152" s="111">
        <f t="shared" ref="W152" si="76">IF(W133=0,"",W133/W114)</f>
        <v>0.59990873080229745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0.72834460069410334</v>
      </c>
      <c r="C153" s="45">
        <f t="shared" si="77"/>
        <v>0.72964834499723419</v>
      </c>
      <c r="D153" s="45">
        <f t="shared" si="77"/>
        <v>0.73172995676989983</v>
      </c>
      <c r="E153" s="45">
        <f t="shared" si="77"/>
        <v>0.73428546319900678</v>
      </c>
      <c r="F153" s="45">
        <f t="shared" si="77"/>
        <v>0.73755949357038053</v>
      </c>
      <c r="G153" s="45">
        <f t="shared" si="77"/>
        <v>0.74134064796275922</v>
      </c>
      <c r="H153" s="45">
        <f t="shared" si="77"/>
        <v>0.7457747292709237</v>
      </c>
      <c r="I153" s="45">
        <f t="shared" si="77"/>
        <v>0.74806157982470545</v>
      </c>
      <c r="J153" s="45">
        <f t="shared" si="77"/>
        <v>0.74902906278659731</v>
      </c>
      <c r="K153" s="45">
        <f t="shared" si="77"/>
        <v>0.75018864076190928</v>
      </c>
      <c r="L153" s="45">
        <f t="shared" si="77"/>
        <v>0.75173622467566636</v>
      </c>
      <c r="M153" s="45">
        <f t="shared" si="77"/>
        <v>0.7538412548289205</v>
      </c>
      <c r="N153" s="45">
        <f t="shared" si="77"/>
        <v>0.75720630874233008</v>
      </c>
      <c r="O153" s="45">
        <f t="shared" si="77"/>
        <v>0.76127169600802813</v>
      </c>
      <c r="P153" s="45">
        <f t="shared" si="77"/>
        <v>0.76365382768417611</v>
      </c>
      <c r="Q153" s="45">
        <f t="shared" si="77"/>
        <v>0.76798791757319063</v>
      </c>
      <c r="R153" s="45">
        <f t="shared" ref="R153:V153" si="78">IF(R134=0,"",R134/R115)</f>
        <v>0.77353219767603809</v>
      </c>
      <c r="S153" s="45">
        <f t="shared" si="78"/>
        <v>0.78153637832111333</v>
      </c>
      <c r="T153" s="45">
        <f t="shared" si="78"/>
        <v>0.79133755228596281</v>
      </c>
      <c r="U153" s="45">
        <f t="shared" si="78"/>
        <v>0.80230431527871593</v>
      </c>
      <c r="V153" s="45">
        <f t="shared" si="78"/>
        <v>0.81678758251506778</v>
      </c>
      <c r="W153" s="45">
        <f t="shared" ref="W153" si="79">IF(W134=0,"",W134/W115)</f>
        <v>0.8322073832378849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3375.9148045645416</v>
      </c>
      <c r="C155" s="117">
        <f t="shared" si="80"/>
        <v>2956.9533843575687</v>
      </c>
      <c r="D155" s="117">
        <f t="shared" si="80"/>
        <v>2981.8703471201802</v>
      </c>
      <c r="E155" s="117">
        <f t="shared" si="80"/>
        <v>2971.0696173543865</v>
      </c>
      <c r="F155" s="117">
        <f t="shared" si="80"/>
        <v>3069.7421071821077</v>
      </c>
      <c r="G155" s="117">
        <f t="shared" si="80"/>
        <v>2996.5600013810867</v>
      </c>
      <c r="H155" s="117">
        <f t="shared" si="80"/>
        <v>2701.4732672793825</v>
      </c>
      <c r="I155" s="117">
        <f t="shared" si="80"/>
        <v>2643.090380438693</v>
      </c>
      <c r="J155" s="117">
        <f t="shared" si="80"/>
        <v>2522.1722083925542</v>
      </c>
      <c r="K155" s="117">
        <f t="shared" si="80"/>
        <v>2248.1553034573831</v>
      </c>
      <c r="L155" s="117">
        <f t="shared" si="80"/>
        <v>2207.8709498543776</v>
      </c>
      <c r="M155" s="117">
        <f t="shared" si="80"/>
        <v>1729.733050217111</v>
      </c>
      <c r="N155" s="117">
        <f t="shared" si="80"/>
        <v>1633.2987161481956</v>
      </c>
      <c r="O155" s="117">
        <f t="shared" si="80"/>
        <v>1411.7785455896319</v>
      </c>
      <c r="P155" s="117">
        <f t="shared" si="80"/>
        <v>1220.586201298539</v>
      </c>
      <c r="Q155" s="117">
        <f t="shared" si="80"/>
        <v>1232.6465366392531</v>
      </c>
      <c r="R155" s="117">
        <f t="shared" ref="R155:V155" si="81">R156+R159+R161+R170</f>
        <v>1324.6901120884929</v>
      </c>
      <c r="S155" s="117">
        <f t="shared" si="81"/>
        <v>1116.9506522593565</v>
      </c>
      <c r="T155" s="117">
        <f t="shared" si="81"/>
        <v>1292.1042812752717</v>
      </c>
      <c r="U155" s="117">
        <f t="shared" si="81"/>
        <v>1027.8041445294389</v>
      </c>
      <c r="V155" s="117">
        <f t="shared" si="81"/>
        <v>953.39039302750541</v>
      </c>
      <c r="W155" s="117">
        <f t="shared" ref="W155" si="82">W156+W159+W161+W170</f>
        <v>1016.3933400876678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2751.4447773066877</v>
      </c>
      <c r="C156" s="122">
        <f t="shared" si="83"/>
        <v>2399.7910817240759</v>
      </c>
      <c r="D156" s="122">
        <f t="shared" si="83"/>
        <v>2461.7331215166178</v>
      </c>
      <c r="E156" s="122">
        <f t="shared" si="83"/>
        <v>2500.9742798923862</v>
      </c>
      <c r="F156" s="122">
        <f t="shared" si="83"/>
        <v>2626.9179060250794</v>
      </c>
      <c r="G156" s="122">
        <f t="shared" si="83"/>
        <v>2588.5144682877872</v>
      </c>
      <c r="H156" s="122">
        <f t="shared" si="83"/>
        <v>2355.5527062435367</v>
      </c>
      <c r="I156" s="122">
        <f t="shared" si="83"/>
        <v>2324.7054159057225</v>
      </c>
      <c r="J156" s="122">
        <f t="shared" si="83"/>
        <v>2224.8980767575486</v>
      </c>
      <c r="K156" s="122">
        <f t="shared" si="83"/>
        <v>1987.285389592764</v>
      </c>
      <c r="L156" s="122">
        <f t="shared" si="83"/>
        <v>1972.4529420185161</v>
      </c>
      <c r="M156" s="122">
        <f t="shared" si="83"/>
        <v>1523.0718263642591</v>
      </c>
      <c r="N156" s="122">
        <f t="shared" si="83"/>
        <v>1448.0996120334039</v>
      </c>
      <c r="O156" s="122">
        <f t="shared" si="83"/>
        <v>1235.2366864688856</v>
      </c>
      <c r="P156" s="122">
        <f t="shared" si="83"/>
        <v>1048.7241345275811</v>
      </c>
      <c r="Q156" s="122">
        <f t="shared" si="83"/>
        <v>1066.2844473334521</v>
      </c>
      <c r="R156" s="122">
        <f t="shared" ref="R156:V156" si="84">SUM(R157:R158)</f>
        <v>1155.8152805549635</v>
      </c>
      <c r="S156" s="122">
        <f t="shared" si="84"/>
        <v>943.71088512498727</v>
      </c>
      <c r="T156" s="122">
        <f t="shared" si="84"/>
        <v>1129.5313317619987</v>
      </c>
      <c r="U156" s="122">
        <f t="shared" si="84"/>
        <v>894.69944950999991</v>
      </c>
      <c r="V156" s="122">
        <f t="shared" si="84"/>
        <v>836.32610644999988</v>
      </c>
      <c r="W156" s="122">
        <f t="shared" ref="W156" si="85">SUM(W157:W158)</f>
        <v>890.30309583000007</v>
      </c>
      <c r="DA156" s="130" t="s">
        <v>2096</v>
      </c>
    </row>
    <row r="157" spans="1:105" ht="12" customHeight="1" x14ac:dyDescent="0.25">
      <c r="A157" s="97" t="s">
        <v>74</v>
      </c>
      <c r="B157" s="98">
        <v>2751.4447773066877</v>
      </c>
      <c r="C157" s="98">
        <v>2399.7910817240759</v>
      </c>
      <c r="D157" s="98">
        <v>2461.7331215166178</v>
      </c>
      <c r="E157" s="98">
        <v>2500.9742798923862</v>
      </c>
      <c r="F157" s="98">
        <v>2626.9179060250794</v>
      </c>
      <c r="G157" s="98">
        <v>2588.5144682877872</v>
      </c>
      <c r="H157" s="98">
        <v>2355.5527062435367</v>
      </c>
      <c r="I157" s="98">
        <v>2324.7054159057225</v>
      </c>
      <c r="J157" s="98">
        <v>2224.8980767575486</v>
      </c>
      <c r="K157" s="98">
        <v>1987.285389592764</v>
      </c>
      <c r="L157" s="98">
        <v>1972.4529420185161</v>
      </c>
      <c r="M157" s="98">
        <v>1523.0718263642591</v>
      </c>
      <c r="N157" s="98">
        <v>1448.0996120334039</v>
      </c>
      <c r="O157" s="98">
        <v>1235.2366864688856</v>
      </c>
      <c r="P157" s="98">
        <v>1048.7241345275811</v>
      </c>
      <c r="Q157" s="98">
        <v>1066.2844473334521</v>
      </c>
      <c r="R157" s="98">
        <v>1155.8152805549635</v>
      </c>
      <c r="S157" s="98">
        <v>943.71088512498727</v>
      </c>
      <c r="T157" s="98">
        <v>1129.5313317619987</v>
      </c>
      <c r="U157" s="98">
        <v>894.69944950999991</v>
      </c>
      <c r="V157" s="98">
        <v>836.32610644999988</v>
      </c>
      <c r="W157" s="98">
        <v>890.30309583000007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519.71926208874368</v>
      </c>
      <c r="C161" s="122">
        <v>460.98000413438422</v>
      </c>
      <c r="D161" s="122">
        <v>427.52407438583424</v>
      </c>
      <c r="E161" s="122">
        <v>382.54748766659708</v>
      </c>
      <c r="F161" s="122">
        <v>358.46168555611382</v>
      </c>
      <c r="G161" s="122">
        <v>328.61716974908677</v>
      </c>
      <c r="H161" s="122">
        <v>274.21344256706243</v>
      </c>
      <c r="I161" s="122">
        <v>249.53338682477124</v>
      </c>
      <c r="J161" s="122">
        <v>231.59713414924812</v>
      </c>
      <c r="K161" s="122">
        <v>201.87962634168665</v>
      </c>
      <c r="L161" s="122">
        <v>182.38126319369789</v>
      </c>
      <c r="M161" s="122">
        <v>160.02151605776785</v>
      </c>
      <c r="N161" s="122">
        <v>142.43047613041222</v>
      </c>
      <c r="O161" s="122">
        <v>137.14042201880159</v>
      </c>
      <c r="P161" s="122">
        <v>134.07301800523837</v>
      </c>
      <c r="Q161" s="122">
        <v>129.13439963157424</v>
      </c>
      <c r="R161" s="122">
        <v>131.68182460888582</v>
      </c>
      <c r="S161" s="122">
        <v>134.98267111928664</v>
      </c>
      <c r="T161" s="122">
        <v>124.96779048382975</v>
      </c>
      <c r="U161" s="122">
        <v>103.51833490240867</v>
      </c>
      <c r="V161" s="122">
        <v>91.047823934294144</v>
      </c>
      <c r="W161" s="122">
        <v>98.043892926082847</v>
      </c>
      <c r="DA161" s="130" t="s">
        <v>2101</v>
      </c>
    </row>
    <row r="162" spans="1:105" ht="12" customHeight="1" x14ac:dyDescent="0.25">
      <c r="A162" s="97" t="s">
        <v>141</v>
      </c>
      <c r="B162" s="98">
        <v>519.60567537743111</v>
      </c>
      <c r="C162" s="98">
        <v>460.7957527232291</v>
      </c>
      <c r="D162" s="98">
        <v>427.45609629934052</v>
      </c>
      <c r="E162" s="98">
        <v>382.50426649515663</v>
      </c>
      <c r="F162" s="98">
        <v>358.40499755544511</v>
      </c>
      <c r="G162" s="98">
        <v>328.56403951348818</v>
      </c>
      <c r="H162" s="98">
        <v>274.15531324006042</v>
      </c>
      <c r="I162" s="98">
        <v>249.47783775074129</v>
      </c>
      <c r="J162" s="98">
        <v>231.53458853318102</v>
      </c>
      <c r="K162" s="98">
        <v>201.8162239746033</v>
      </c>
      <c r="L162" s="98">
        <v>182.31806643731366</v>
      </c>
      <c r="M162" s="98">
        <v>159.94642953475997</v>
      </c>
      <c r="N162" s="98">
        <v>142.37446269810238</v>
      </c>
      <c r="O162" s="98">
        <v>137.09294176244796</v>
      </c>
      <c r="P162" s="98">
        <v>133.98950958261642</v>
      </c>
      <c r="Q162" s="98">
        <v>129.10248969760178</v>
      </c>
      <c r="R162" s="98">
        <v>131.63572015010135</v>
      </c>
      <c r="S162" s="98">
        <v>134.9053816761986</v>
      </c>
      <c r="T162" s="98">
        <v>124.8855639808414</v>
      </c>
      <c r="U162" s="98">
        <v>103.43349891279784</v>
      </c>
      <c r="V162" s="98">
        <v>90.984210355764603</v>
      </c>
      <c r="W162" s="98">
        <v>97.981168773773334</v>
      </c>
      <c r="DA162" s="63" t="s">
        <v>2102</v>
      </c>
    </row>
    <row r="163" spans="1:105" ht="12" customHeight="1" x14ac:dyDescent="0.25">
      <c r="A163" s="97" t="s">
        <v>140</v>
      </c>
      <c r="B163" s="98">
        <v>0.11358671131257796</v>
      </c>
      <c r="C163" s="98">
        <v>0.18425141115512123</v>
      </c>
      <c r="D163" s="98">
        <v>6.7978086493726206E-2</v>
      </c>
      <c r="E163" s="98">
        <v>4.3221171440428557E-2</v>
      </c>
      <c r="F163" s="98">
        <v>5.6688000668690765E-2</v>
      </c>
      <c r="G163" s="98">
        <v>5.3130235598580232E-2</v>
      </c>
      <c r="H163" s="98">
        <v>5.8129327002033659E-2</v>
      </c>
      <c r="I163" s="98">
        <v>5.5549074029957783E-2</v>
      </c>
      <c r="J163" s="98">
        <v>6.2545616067110149E-2</v>
      </c>
      <c r="K163" s="98">
        <v>6.3402367083332134E-2</v>
      </c>
      <c r="L163" s="98">
        <v>6.3196756384240438E-2</v>
      </c>
      <c r="M163" s="98">
        <v>7.5086523007878284E-2</v>
      </c>
      <c r="N163" s="98">
        <v>5.6013432309834903E-2</v>
      </c>
      <c r="O163" s="98">
        <v>4.7480256353614914E-2</v>
      </c>
      <c r="P163" s="98">
        <v>8.3508422621942621E-2</v>
      </c>
      <c r="Q163" s="98">
        <v>3.1909933972452911E-2</v>
      </c>
      <c r="R163" s="98">
        <v>4.6104458784455918E-2</v>
      </c>
      <c r="S163" s="98">
        <v>7.728944308804736E-2</v>
      </c>
      <c r="T163" s="98">
        <v>8.2226502988348771E-2</v>
      </c>
      <c r="U163" s="98">
        <v>8.4835989610821477E-2</v>
      </c>
      <c r="V163" s="98">
        <v>6.3613578529534032E-2</v>
      </c>
      <c r="W163" s="98">
        <v>6.2724152309513045E-2</v>
      </c>
      <c r="DA163" s="63" t="s">
        <v>2103</v>
      </c>
    </row>
    <row r="164" spans="1:105" ht="12" customHeight="1" x14ac:dyDescent="0.25">
      <c r="A164" s="100" t="s">
        <v>50</v>
      </c>
      <c r="B164" s="101">
        <v>0.11358671131257796</v>
      </c>
      <c r="C164" s="101">
        <v>0.18425141115512123</v>
      </c>
      <c r="D164" s="101">
        <v>6.7978086493726206E-2</v>
      </c>
      <c r="E164" s="101">
        <v>4.3221171440428557E-2</v>
      </c>
      <c r="F164" s="101">
        <v>5.6688000668690765E-2</v>
      </c>
      <c r="G164" s="101">
        <v>5.3130235598580232E-2</v>
      </c>
      <c r="H164" s="101">
        <v>5.8129327002033659E-2</v>
      </c>
      <c r="I164" s="101">
        <v>5.5549074029957783E-2</v>
      </c>
      <c r="J164" s="101">
        <v>6.2545616067110149E-2</v>
      </c>
      <c r="K164" s="101">
        <v>6.3402367083332134E-2</v>
      </c>
      <c r="L164" s="101">
        <v>6.3196756384240438E-2</v>
      </c>
      <c r="M164" s="101">
        <v>7.5086523007878284E-2</v>
      </c>
      <c r="N164" s="101">
        <v>5.6013432309834903E-2</v>
      </c>
      <c r="O164" s="101">
        <v>4.7480256353614914E-2</v>
      </c>
      <c r="P164" s="101">
        <v>8.3508422621942621E-2</v>
      </c>
      <c r="Q164" s="101">
        <v>3.1909933972452911E-2</v>
      </c>
      <c r="R164" s="101">
        <v>4.6104458784455918E-2</v>
      </c>
      <c r="S164" s="101">
        <v>7.728944308804736E-2</v>
      </c>
      <c r="T164" s="101">
        <v>8.2226502988348771E-2</v>
      </c>
      <c r="U164" s="101">
        <v>8.4835989610821477E-2</v>
      </c>
      <c r="V164" s="101">
        <v>6.3613578529534032E-2</v>
      </c>
      <c r="W164" s="101">
        <v>6.2724152309513045E-2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104.75076516911028</v>
      </c>
      <c r="C170" s="122">
        <v>96.18229849910874</v>
      </c>
      <c r="D170" s="122">
        <v>92.613151217727946</v>
      </c>
      <c r="E170" s="122">
        <v>87.547849795403025</v>
      </c>
      <c r="F170" s="122">
        <v>84.36251560091425</v>
      </c>
      <c r="G170" s="122">
        <v>79.428363344212883</v>
      </c>
      <c r="H170" s="122">
        <v>71.707118468783207</v>
      </c>
      <c r="I170" s="122">
        <v>68.851577708199187</v>
      </c>
      <c r="J170" s="122">
        <v>65.676997485757326</v>
      </c>
      <c r="K170" s="122">
        <v>58.99028752293205</v>
      </c>
      <c r="L170" s="122">
        <v>53.036744642163931</v>
      </c>
      <c r="M170" s="122">
        <v>46.639707795084014</v>
      </c>
      <c r="N170" s="122">
        <v>42.768627984379528</v>
      </c>
      <c r="O170" s="122">
        <v>39.40143710194468</v>
      </c>
      <c r="P170" s="122">
        <v>37.789048765719556</v>
      </c>
      <c r="Q170" s="122">
        <v>37.227689674226582</v>
      </c>
      <c r="R170" s="122">
        <v>37.193006924643733</v>
      </c>
      <c r="S170" s="122">
        <v>38.257096015082737</v>
      </c>
      <c r="T170" s="122">
        <v>37.605159029443143</v>
      </c>
      <c r="U170" s="122">
        <v>29.586360117030242</v>
      </c>
      <c r="V170" s="122">
        <v>26.01646264321143</v>
      </c>
      <c r="W170" s="122">
        <v>28.046351331584759</v>
      </c>
      <c r="DA170" s="130" t="s">
        <v>2110</v>
      </c>
    </row>
    <row r="171" spans="1:105" ht="12" customHeight="1" x14ac:dyDescent="0.25">
      <c r="A171" s="97" t="s">
        <v>50</v>
      </c>
      <c r="B171" s="98">
        <v>104.75076516911028</v>
      </c>
      <c r="C171" s="98">
        <v>96.18229849910874</v>
      </c>
      <c r="D171" s="98">
        <v>92.613151217727946</v>
      </c>
      <c r="E171" s="98">
        <v>87.547849795403025</v>
      </c>
      <c r="F171" s="98">
        <v>84.36251560091425</v>
      </c>
      <c r="G171" s="98">
        <v>79.428363344212883</v>
      </c>
      <c r="H171" s="98">
        <v>71.707118468783207</v>
      </c>
      <c r="I171" s="98">
        <v>68.851577708199187</v>
      </c>
      <c r="J171" s="98">
        <v>65.676997485757326</v>
      </c>
      <c r="K171" s="98">
        <v>58.99028752293205</v>
      </c>
      <c r="L171" s="98">
        <v>53.036744642163931</v>
      </c>
      <c r="M171" s="98">
        <v>46.639707795084014</v>
      </c>
      <c r="N171" s="98">
        <v>42.768627984379528</v>
      </c>
      <c r="O171" s="98">
        <v>39.40143710194468</v>
      </c>
      <c r="P171" s="98">
        <v>37.789048765719556</v>
      </c>
      <c r="Q171" s="98">
        <v>37.227689674226582</v>
      </c>
      <c r="R171" s="98">
        <v>37.193006924643733</v>
      </c>
      <c r="S171" s="98">
        <v>38.257096015082737</v>
      </c>
      <c r="T171" s="98">
        <v>37.605159029443143</v>
      </c>
      <c r="U171" s="98">
        <v>29.586360117030242</v>
      </c>
      <c r="V171" s="98">
        <v>26.01646264321143</v>
      </c>
      <c r="W171" s="98">
        <v>28.046351331584759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7926.7738800570714</v>
      </c>
      <c r="C174" s="117">
        <f t="shared" si="87"/>
        <v>7701.993549318755</v>
      </c>
      <c r="D174" s="117">
        <f t="shared" si="87"/>
        <v>8134.4630524792037</v>
      </c>
      <c r="E174" s="117">
        <f t="shared" si="87"/>
        <v>8529.6134159283374</v>
      </c>
      <c r="F174" s="117">
        <f t="shared" si="87"/>
        <v>9087.010132582056</v>
      </c>
      <c r="G174" s="117">
        <f t="shared" si="87"/>
        <v>9351.3689532511726</v>
      </c>
      <c r="H174" s="117">
        <f t="shared" si="87"/>
        <v>9085.8295614060971</v>
      </c>
      <c r="I174" s="117">
        <f t="shared" si="87"/>
        <v>9185.5632452268619</v>
      </c>
      <c r="J174" s="117">
        <f t="shared" si="87"/>
        <v>9117.8918454700997</v>
      </c>
      <c r="K174" s="117">
        <f t="shared" si="87"/>
        <v>8819.4519506935339</v>
      </c>
      <c r="L174" s="117">
        <f t="shared" si="87"/>
        <v>9456.116434177</v>
      </c>
      <c r="M174" s="117">
        <f t="shared" si="87"/>
        <v>8252.7166067949856</v>
      </c>
      <c r="N174" s="117">
        <f t="shared" si="87"/>
        <v>8232.9721999847279</v>
      </c>
      <c r="O174" s="117">
        <f t="shared" si="87"/>
        <v>7546.1398206822523</v>
      </c>
      <c r="P174" s="117">
        <f t="shared" si="87"/>
        <v>6980.46240267741</v>
      </c>
      <c r="Q174" s="117">
        <f t="shared" si="87"/>
        <v>7067.6696235199015</v>
      </c>
      <c r="R174" s="117">
        <f t="shared" ref="R174:V174" si="88">R175+R178+R180+R189</f>
        <v>7640.0981270784696</v>
      </c>
      <c r="S174" s="117">
        <f t="shared" si="88"/>
        <v>6615.0831810145883</v>
      </c>
      <c r="T174" s="117">
        <f t="shared" si="88"/>
        <v>7744.5053339863462</v>
      </c>
      <c r="U174" s="117">
        <f t="shared" si="88"/>
        <v>6817.8632451426711</v>
      </c>
      <c r="V174" s="117">
        <f t="shared" si="88"/>
        <v>6728.9462437748098</v>
      </c>
      <c r="W174" s="117">
        <f t="shared" ref="W174" si="89">W175+W178+W180+W189</f>
        <v>6953.5509144055895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6061.4383801307204</v>
      </c>
      <c r="C175" s="122">
        <f t="shared" si="90"/>
        <v>5754.8160139134397</v>
      </c>
      <c r="D175" s="122">
        <f t="shared" si="90"/>
        <v>6214.0485717977772</v>
      </c>
      <c r="E175" s="122">
        <f t="shared" si="90"/>
        <v>6646.3703385350855</v>
      </c>
      <c r="F175" s="122">
        <f t="shared" si="90"/>
        <v>7218.4883462416337</v>
      </c>
      <c r="G175" s="122">
        <f t="shared" si="90"/>
        <v>7423.0029426321935</v>
      </c>
      <c r="H175" s="122">
        <f t="shared" si="90"/>
        <v>7091.6402133473584</v>
      </c>
      <c r="I175" s="122">
        <f t="shared" si="90"/>
        <v>7222.3430206395651</v>
      </c>
      <c r="J175" s="122">
        <f t="shared" si="90"/>
        <v>7160.9874801178748</v>
      </c>
      <c r="K175" s="122">
        <f t="shared" si="90"/>
        <v>6895.5497898072599</v>
      </c>
      <c r="L175" s="122">
        <f t="shared" si="90"/>
        <v>7460.4926867430904</v>
      </c>
      <c r="M175" s="122">
        <f t="shared" si="90"/>
        <v>6271.6346253836036</v>
      </c>
      <c r="N175" s="122">
        <f t="shared" si="90"/>
        <v>6310.7194452724916</v>
      </c>
      <c r="O175" s="122">
        <f t="shared" si="90"/>
        <v>5705.82523506506</v>
      </c>
      <c r="P175" s="122">
        <f t="shared" si="90"/>
        <v>5059.1875876508311</v>
      </c>
      <c r="Q175" s="122">
        <f t="shared" si="90"/>
        <v>5189.4096994543024</v>
      </c>
      <c r="R175" s="122">
        <f t="shared" ref="R175:V175" si="91">SUM(R176:R177)</f>
        <v>5728.8083335180581</v>
      </c>
      <c r="S175" s="122">
        <f t="shared" si="91"/>
        <v>4648.2162485538238</v>
      </c>
      <c r="T175" s="122">
        <f t="shared" si="91"/>
        <v>5753.9041694024008</v>
      </c>
      <c r="U175" s="122">
        <f t="shared" si="91"/>
        <v>4919.6490566799685</v>
      </c>
      <c r="V175" s="122">
        <f t="shared" si="91"/>
        <v>4864.6718896113107</v>
      </c>
      <c r="W175" s="122">
        <f t="shared" ref="W175" si="92">SUM(W176:W177)</f>
        <v>5043.1669192713853</v>
      </c>
      <c r="DA175" s="130" t="s">
        <v>2264</v>
      </c>
    </row>
    <row r="176" spans="1:105" ht="12" customHeight="1" x14ac:dyDescent="0.25">
      <c r="A176" s="97" t="s">
        <v>74</v>
      </c>
      <c r="B176" s="98">
        <v>6002.7132086276215</v>
      </c>
      <c r="C176" s="98">
        <v>5699.0239895704108</v>
      </c>
      <c r="D176" s="98">
        <v>6155.5122344065248</v>
      </c>
      <c r="E176" s="98">
        <v>6587.4248898893647</v>
      </c>
      <c r="F176" s="98">
        <v>7153.950275179458</v>
      </c>
      <c r="G176" s="98">
        <v>7358.1816970220298</v>
      </c>
      <c r="H176" s="98">
        <v>7031.4980733984758</v>
      </c>
      <c r="I176" s="98">
        <v>7160.5653741069527</v>
      </c>
      <c r="J176" s="98">
        <v>7100.089066274676</v>
      </c>
      <c r="K176" s="98">
        <v>6838.0972361104723</v>
      </c>
      <c r="L176" s="98">
        <v>7397.6538404343646</v>
      </c>
      <c r="M176" s="98">
        <v>6216.6540143611501</v>
      </c>
      <c r="N176" s="98">
        <v>6253.7218844385088</v>
      </c>
      <c r="O176" s="98">
        <v>5651.2835918640985</v>
      </c>
      <c r="P176" s="98">
        <v>5010.1589138671088</v>
      </c>
      <c r="Q176" s="98">
        <v>5140.6227936669302</v>
      </c>
      <c r="R176" s="98">
        <v>5674.2116022906257</v>
      </c>
      <c r="S176" s="98">
        <v>4603.7514419805075</v>
      </c>
      <c r="T176" s="98">
        <v>5697.4633593306316</v>
      </c>
      <c r="U176" s="98">
        <v>4871.2457518102074</v>
      </c>
      <c r="V176" s="98">
        <v>4815.7069973122962</v>
      </c>
      <c r="W176" s="98">
        <v>4990.5614949656492</v>
      </c>
      <c r="DA176" s="63" t="s">
        <v>2265</v>
      </c>
    </row>
    <row r="177" spans="1:105" ht="12" customHeight="1" x14ac:dyDescent="0.25">
      <c r="A177" s="97" t="s">
        <v>53</v>
      </c>
      <c r="B177" s="98">
        <v>58.725171503098515</v>
      </c>
      <c r="C177" s="98">
        <v>55.792024343028935</v>
      </c>
      <c r="D177" s="98">
        <v>58.536337391252481</v>
      </c>
      <c r="E177" s="98">
        <v>58.945448645720603</v>
      </c>
      <c r="F177" s="98">
        <v>64.538071062175703</v>
      </c>
      <c r="G177" s="98">
        <v>64.8212456101637</v>
      </c>
      <c r="H177" s="98">
        <v>60.142139948882601</v>
      </c>
      <c r="I177" s="98">
        <v>61.777646532612721</v>
      </c>
      <c r="J177" s="98">
        <v>60.898413843198632</v>
      </c>
      <c r="K177" s="98">
        <v>57.452553696787383</v>
      </c>
      <c r="L177" s="98">
        <v>62.838846308725962</v>
      </c>
      <c r="M177" s="98">
        <v>54.980611022453495</v>
      </c>
      <c r="N177" s="98">
        <v>56.997560833982412</v>
      </c>
      <c r="O177" s="98">
        <v>54.541643200961225</v>
      </c>
      <c r="P177" s="98">
        <v>49.028673783722418</v>
      </c>
      <c r="Q177" s="98">
        <v>48.78690578737217</v>
      </c>
      <c r="R177" s="98">
        <v>54.596731227432542</v>
      </c>
      <c r="S177" s="98">
        <v>44.464806573316018</v>
      </c>
      <c r="T177" s="98">
        <v>56.440810071768929</v>
      </c>
      <c r="U177" s="98">
        <v>48.403304869761499</v>
      </c>
      <c r="V177" s="98">
        <v>48.964892299014359</v>
      </c>
      <c r="W177" s="98">
        <v>52.605424305735824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23.583260368691533</v>
      </c>
      <c r="C178" s="122">
        <f t="shared" si="93"/>
        <v>29.574678776206124</v>
      </c>
      <c r="D178" s="122">
        <f t="shared" si="93"/>
        <v>23.629545639549082</v>
      </c>
      <c r="E178" s="122">
        <f t="shared" si="93"/>
        <v>43.193004298358431</v>
      </c>
      <c r="F178" s="122">
        <f t="shared" si="93"/>
        <v>34.660600039437398</v>
      </c>
      <c r="G178" s="122">
        <f t="shared" si="93"/>
        <v>47.799575047353713</v>
      </c>
      <c r="H178" s="122">
        <f t="shared" si="93"/>
        <v>54.732731538700918</v>
      </c>
      <c r="I178" s="122">
        <f t="shared" si="93"/>
        <v>36.402317205487712</v>
      </c>
      <c r="J178" s="122">
        <f t="shared" si="93"/>
        <v>46.836477917472571</v>
      </c>
      <c r="K178" s="122">
        <f t="shared" si="93"/>
        <v>78.83116427648018</v>
      </c>
      <c r="L178" s="122">
        <f t="shared" si="93"/>
        <v>82.802442273918913</v>
      </c>
      <c r="M178" s="122">
        <f t="shared" si="93"/>
        <v>87.070745447107967</v>
      </c>
      <c r="N178" s="122">
        <f t="shared" si="93"/>
        <v>85.782694816206885</v>
      </c>
      <c r="O178" s="122">
        <f t="shared" si="93"/>
        <v>80.95792506304916</v>
      </c>
      <c r="P178" s="122">
        <f t="shared" si="93"/>
        <v>65.484203529894572</v>
      </c>
      <c r="Q178" s="122">
        <f t="shared" si="93"/>
        <v>93.102981961736688</v>
      </c>
      <c r="R178" s="122">
        <f t="shared" si="93"/>
        <v>83.646386650207845</v>
      </c>
      <c r="S178" s="122">
        <f t="shared" si="93"/>
        <v>88.134691082103998</v>
      </c>
      <c r="T178" s="122">
        <f t="shared" si="93"/>
        <v>71.705028406240643</v>
      </c>
      <c r="U178" s="122">
        <f t="shared" si="93"/>
        <v>71.989154981461326</v>
      </c>
      <c r="V178" s="122">
        <f t="shared" si="93"/>
        <v>68.515945704273918</v>
      </c>
      <c r="W178" s="122">
        <f t="shared" si="93"/>
        <v>63.038411865953123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23.583260368691533</v>
      </c>
      <c r="C179" s="98">
        <f>RES_hhdet_fech!C29</f>
        <v>29.574678776206124</v>
      </c>
      <c r="D179" s="98">
        <f>RES_hhdet_fech!D29</f>
        <v>23.629545639549082</v>
      </c>
      <c r="E179" s="98">
        <f>RES_hhdet_fech!E29</f>
        <v>43.193004298358431</v>
      </c>
      <c r="F179" s="98">
        <f>RES_hhdet_fech!F29</f>
        <v>34.660600039437398</v>
      </c>
      <c r="G179" s="98">
        <f>RES_hhdet_fech!G29</f>
        <v>47.799575047353713</v>
      </c>
      <c r="H179" s="98">
        <f>RES_hhdet_fech!H29</f>
        <v>54.732731538700918</v>
      </c>
      <c r="I179" s="98">
        <f>RES_hhdet_fech!I29</f>
        <v>36.402317205487712</v>
      </c>
      <c r="J179" s="98">
        <f>RES_hhdet_fech!J29</f>
        <v>46.836477917472571</v>
      </c>
      <c r="K179" s="98">
        <f>RES_hhdet_fech!K29</f>
        <v>78.83116427648018</v>
      </c>
      <c r="L179" s="98">
        <f>RES_hhdet_fech!L29</f>
        <v>82.802442273918913</v>
      </c>
      <c r="M179" s="98">
        <f>RES_hhdet_fech!M29</f>
        <v>87.070745447107967</v>
      </c>
      <c r="N179" s="98">
        <f>RES_hhdet_fech!N29</f>
        <v>85.782694816206885</v>
      </c>
      <c r="O179" s="98">
        <f>RES_hhdet_fech!O29</f>
        <v>80.95792506304916</v>
      </c>
      <c r="P179" s="98">
        <f>RES_hhdet_fech!P29</f>
        <v>65.484203529894572</v>
      </c>
      <c r="Q179" s="98">
        <f>RES_hhdet_fech!Q29</f>
        <v>93.102981961736688</v>
      </c>
      <c r="R179" s="98">
        <f>RES_hhdet_fech!R29</f>
        <v>83.646386650207845</v>
      </c>
      <c r="S179" s="98">
        <f>RES_hhdet_fech!S29</f>
        <v>88.134691082103998</v>
      </c>
      <c r="T179" s="98">
        <f>RES_hhdet_fech!T29</f>
        <v>71.705028406240643</v>
      </c>
      <c r="U179" s="98">
        <f>RES_hhdet_fech!U29</f>
        <v>71.989154981461326</v>
      </c>
      <c r="V179" s="98">
        <f>RES_hhdet_fech!V29</f>
        <v>68.515945704273918</v>
      </c>
      <c r="W179" s="98">
        <f>RES_hhdet_fech!W29</f>
        <v>63.038411865953123</v>
      </c>
      <c r="DA179" s="63" t="s">
        <v>2268</v>
      </c>
    </row>
    <row r="180" spans="1:105" ht="12" customHeight="1" x14ac:dyDescent="0.25">
      <c r="A180" s="121" t="s">
        <v>55</v>
      </c>
      <c r="B180" s="122">
        <v>1264.8990409019627</v>
      </c>
      <c r="C180" s="122">
        <v>1281.9874491386752</v>
      </c>
      <c r="D180" s="122">
        <v>1264.2763040694026</v>
      </c>
      <c r="E180" s="122">
        <v>1197.0910167557095</v>
      </c>
      <c r="F180" s="122">
        <v>1194.7693784950447</v>
      </c>
      <c r="G180" s="122">
        <v>1227.7871122747708</v>
      </c>
      <c r="H180" s="122">
        <v>1205.2825682102171</v>
      </c>
      <c r="I180" s="122">
        <v>1198.3174993745488</v>
      </c>
      <c r="J180" s="122">
        <v>1190.9609349763748</v>
      </c>
      <c r="K180" s="122">
        <v>1152.3085113565928</v>
      </c>
      <c r="L180" s="122">
        <v>1194.7738194869762</v>
      </c>
      <c r="M180" s="122">
        <v>1224.3382317516105</v>
      </c>
      <c r="N180" s="122">
        <v>1190.3466629055911</v>
      </c>
      <c r="O180" s="122">
        <v>1185.6773109902301</v>
      </c>
      <c r="P180" s="122">
        <v>1220.7710882127387</v>
      </c>
      <c r="Q180" s="122">
        <v>1159.0354344112668</v>
      </c>
      <c r="R180" s="122">
        <v>1195.6576255019736</v>
      </c>
      <c r="S180" s="122">
        <v>1234.3757404913806</v>
      </c>
      <c r="T180" s="122">
        <v>1228.8931643649285</v>
      </c>
      <c r="U180" s="122">
        <v>1187.6179296131393</v>
      </c>
      <c r="V180" s="122">
        <v>1169.2692777591406</v>
      </c>
      <c r="W180" s="122">
        <v>1212.3085408905454</v>
      </c>
      <c r="DA180" s="130" t="s">
        <v>2269</v>
      </c>
    </row>
    <row r="181" spans="1:105" ht="12" customHeight="1" x14ac:dyDescent="0.25">
      <c r="A181" s="97" t="s">
        <v>141</v>
      </c>
      <c r="B181" s="98">
        <v>1309.9066056114691</v>
      </c>
      <c r="C181" s="98">
        <v>1299.1751863755485</v>
      </c>
      <c r="D181" s="98">
        <v>1302.3081213375144</v>
      </c>
      <c r="E181" s="98">
        <v>1240.7325408448651</v>
      </c>
      <c r="F181" s="98">
        <v>1245.4046633597864</v>
      </c>
      <c r="G181" s="98">
        <v>1302.9472964157442</v>
      </c>
      <c r="H181" s="98">
        <v>1258.9640766094155</v>
      </c>
      <c r="I181" s="98">
        <v>1279.6415208725189</v>
      </c>
      <c r="J181" s="98">
        <v>1295.4075388978015</v>
      </c>
      <c r="K181" s="98">
        <v>1272.8088717823914</v>
      </c>
      <c r="L181" s="98">
        <v>1323.6561464176889</v>
      </c>
      <c r="M181" s="98">
        <v>1340.627271014285</v>
      </c>
      <c r="N181" s="98">
        <v>1320.8430269531855</v>
      </c>
      <c r="O181" s="98">
        <v>1353.7919874191432</v>
      </c>
      <c r="P181" s="98">
        <v>1351.9966763872546</v>
      </c>
      <c r="Q181" s="98">
        <v>1303.0703905361186</v>
      </c>
      <c r="R181" s="98">
        <v>1329.8129102417433</v>
      </c>
      <c r="S181" s="98">
        <v>1362.3435346156525</v>
      </c>
      <c r="T181" s="98">
        <v>1340.7140154235758</v>
      </c>
      <c r="U181" s="98">
        <v>1252.5189954821287</v>
      </c>
      <c r="V181" s="98">
        <v>1232.0601067481009</v>
      </c>
      <c r="W181" s="98">
        <v>1304.8298604561346</v>
      </c>
      <c r="DA181" s="63" t="s">
        <v>2270</v>
      </c>
    </row>
    <row r="182" spans="1:105" ht="12" customHeight="1" x14ac:dyDescent="0.25">
      <c r="A182" s="97" t="s">
        <v>140</v>
      </c>
      <c r="B182" s="98">
        <v>770.90911792608688</v>
      </c>
      <c r="C182" s="98">
        <v>829.56890069365659</v>
      </c>
      <c r="D182" s="98">
        <v>757.8920059695954</v>
      </c>
      <c r="E182" s="98">
        <v>706.927678900773</v>
      </c>
      <c r="F182" s="98">
        <v>725.18009738268267</v>
      </c>
      <c r="G182" s="98">
        <v>764.11090194390499</v>
      </c>
      <c r="H182" s="98">
        <v>760.38307368488518</v>
      </c>
      <c r="I182" s="98">
        <v>768.73041528677834</v>
      </c>
      <c r="J182" s="98">
        <v>776.76012423216571</v>
      </c>
      <c r="K182" s="98">
        <v>763.05997084203614</v>
      </c>
      <c r="L182" s="98">
        <v>795.9130305407075</v>
      </c>
      <c r="M182" s="98">
        <v>832.39692567320333</v>
      </c>
      <c r="N182" s="98">
        <v>814.80037403434221</v>
      </c>
      <c r="O182" s="98">
        <v>839.83485761300869</v>
      </c>
      <c r="P182" s="98">
        <v>873.32387348400982</v>
      </c>
      <c r="Q182" s="98">
        <v>826.64970495226135</v>
      </c>
      <c r="R182" s="98">
        <v>870.93789097538172</v>
      </c>
      <c r="S182" s="98">
        <v>930.29877890018372</v>
      </c>
      <c r="T182" s="98">
        <v>947.09845387275573</v>
      </c>
      <c r="U182" s="98">
        <v>916.87305609952921</v>
      </c>
      <c r="V182" s="98">
        <v>923.95081260662846</v>
      </c>
      <c r="W182" s="98">
        <v>1002.8685018188936</v>
      </c>
      <c r="DA182" s="63" t="s">
        <v>2271</v>
      </c>
    </row>
    <row r="183" spans="1:105" ht="12" customHeight="1" x14ac:dyDescent="0.25">
      <c r="A183" s="100" t="s">
        <v>50</v>
      </c>
      <c r="B183" s="101">
        <v>147.58841334987599</v>
      </c>
      <c r="C183" s="101">
        <v>283.70357429447768</v>
      </c>
      <c r="D183" s="101">
        <v>119.60511973187114</v>
      </c>
      <c r="E183" s="101">
        <v>73.236153591721759</v>
      </c>
      <c r="F183" s="101">
        <v>97.595221051401111</v>
      </c>
      <c r="G183" s="101">
        <v>102.17957431208859</v>
      </c>
      <c r="H183" s="101">
        <v>131.16143680507361</v>
      </c>
      <c r="I183" s="101">
        <v>114.05653740253962</v>
      </c>
      <c r="J183" s="101">
        <v>109.69612668731683</v>
      </c>
      <c r="K183" s="101">
        <v>103.10633659321302</v>
      </c>
      <c r="L183" s="101">
        <v>104.00138958293701</v>
      </c>
      <c r="M183" s="101">
        <v>150.24756880988627</v>
      </c>
      <c r="N183" s="101">
        <v>106.01092284648229</v>
      </c>
      <c r="O183" s="101">
        <v>76.116824577148165</v>
      </c>
      <c r="P183" s="101">
        <v>132.28477825056913</v>
      </c>
      <c r="Q183" s="101">
        <v>43.262514406342589</v>
      </c>
      <c r="R183" s="101">
        <v>58.389035372248323</v>
      </c>
      <c r="S183" s="101">
        <v>92.306649422966842</v>
      </c>
      <c r="T183" s="101">
        <v>102.5428196376152</v>
      </c>
      <c r="U183" s="101">
        <v>117.6263282612158</v>
      </c>
      <c r="V183" s="101">
        <v>96.531763080909954</v>
      </c>
      <c r="W183" s="101">
        <v>87.270299393991621</v>
      </c>
      <c r="DA183" s="131" t="s">
        <v>2272</v>
      </c>
    </row>
    <row r="184" spans="1:105" ht="12" customHeight="1" x14ac:dyDescent="0.25">
      <c r="A184" s="103" t="s">
        <v>52</v>
      </c>
      <c r="B184" s="104">
        <v>623.32070457621091</v>
      </c>
      <c r="C184" s="104">
        <v>545.86532639917891</v>
      </c>
      <c r="D184" s="104">
        <v>638.28688623772427</v>
      </c>
      <c r="E184" s="104">
        <v>633.69152530905126</v>
      </c>
      <c r="F184" s="104">
        <v>627.58487633128152</v>
      </c>
      <c r="G184" s="104">
        <v>661.93132763181654</v>
      </c>
      <c r="H184" s="104">
        <v>629.22163687981163</v>
      </c>
      <c r="I184" s="104">
        <v>654.67387788423866</v>
      </c>
      <c r="J184" s="104">
        <v>667.06399754484892</v>
      </c>
      <c r="K184" s="104">
        <v>659.95363424882305</v>
      </c>
      <c r="L184" s="104">
        <v>691.91164095777049</v>
      </c>
      <c r="M184" s="104">
        <v>682.14935686331705</v>
      </c>
      <c r="N184" s="104">
        <v>708.78945118785998</v>
      </c>
      <c r="O184" s="104">
        <v>763.71803303586046</v>
      </c>
      <c r="P184" s="104">
        <v>741.03909523344055</v>
      </c>
      <c r="Q184" s="104">
        <v>783.38719054591888</v>
      </c>
      <c r="R184" s="104">
        <v>812.54885560313346</v>
      </c>
      <c r="S184" s="104">
        <v>837.99212947721674</v>
      </c>
      <c r="T184" s="104">
        <v>844.55563423514047</v>
      </c>
      <c r="U184" s="104">
        <v>799.24672783831352</v>
      </c>
      <c r="V184" s="104">
        <v>827.41904952571849</v>
      </c>
      <c r="W184" s="104">
        <v>915.59820242490184</v>
      </c>
      <c r="DA184" s="132" t="s">
        <v>2273</v>
      </c>
    </row>
    <row r="185" spans="1:105" ht="12" customHeight="1" x14ac:dyDescent="0.25">
      <c r="A185" s="106" t="s">
        <v>122</v>
      </c>
      <c r="B185" s="101">
        <v>1032.6647924108818</v>
      </c>
      <c r="C185" s="101">
        <v>1248.4605523531989</v>
      </c>
      <c r="D185" s="101">
        <v>1149.7365029152347</v>
      </c>
      <c r="E185" s="101">
        <v>1069.0078436881602</v>
      </c>
      <c r="F185" s="101">
        <v>1073.814587028437</v>
      </c>
      <c r="G185" s="101">
        <v>1100.1451114437398</v>
      </c>
      <c r="H185" s="101">
        <v>1174.3797648380696</v>
      </c>
      <c r="I185" s="101">
        <v>1160.7572522580265</v>
      </c>
      <c r="J185" s="101">
        <v>1155.8509557317552</v>
      </c>
      <c r="K185" s="101">
        <v>1122.7325232130881</v>
      </c>
      <c r="L185" s="101">
        <v>1188.067164323922</v>
      </c>
      <c r="M185" s="101">
        <v>1243.1965288481654</v>
      </c>
      <c r="N185" s="101">
        <v>1214.8343743747512</v>
      </c>
      <c r="O185" s="101">
        <v>1191.4043258691906</v>
      </c>
      <c r="P185" s="101">
        <v>1259.8180392116171</v>
      </c>
      <c r="Q185" s="101">
        <v>1186.6165782212013</v>
      </c>
      <c r="R185" s="101">
        <v>1236.2170040003216</v>
      </c>
      <c r="S185" s="101">
        <v>1287.6357561406446</v>
      </c>
      <c r="T185" s="101">
        <v>1299.8713663553724</v>
      </c>
      <c r="U185" s="101">
        <v>1299.9997041076483</v>
      </c>
      <c r="V185" s="101">
        <v>1280.9559743450188</v>
      </c>
      <c r="W185" s="101">
        <v>1299.9037193442184</v>
      </c>
      <c r="DA185" s="131" t="s">
        <v>2274</v>
      </c>
    </row>
    <row r="186" spans="1:105" ht="12" customHeight="1" x14ac:dyDescent="0.25">
      <c r="A186" s="107" t="s">
        <v>121</v>
      </c>
      <c r="B186" s="104">
        <v>665.54317592341783</v>
      </c>
      <c r="C186" s="104">
        <v>863.14948331436881</v>
      </c>
      <c r="D186" s="104">
        <v>742.40921989263973</v>
      </c>
      <c r="E186" s="104">
        <v>679.4804325029429</v>
      </c>
      <c r="F186" s="104">
        <v>695.43750860104183</v>
      </c>
      <c r="G186" s="104">
        <v>717.77976566777136</v>
      </c>
      <c r="H186" s="104">
        <v>782.43367298864473</v>
      </c>
      <c r="I186" s="104">
        <v>768.49775037665665</v>
      </c>
      <c r="J186" s="104">
        <v>764.32193091645445</v>
      </c>
      <c r="K186" s="104">
        <v>741.91997883593979</v>
      </c>
      <c r="L186" s="104">
        <v>785.59609767722884</v>
      </c>
      <c r="M186" s="104">
        <v>839.47041607482242</v>
      </c>
      <c r="N186" s="104">
        <v>812.36364584147191</v>
      </c>
      <c r="O186" s="104">
        <v>793.38594783158658</v>
      </c>
      <c r="P186" s="104">
        <v>864.55266836209478</v>
      </c>
      <c r="Q186" s="104">
        <v>795.43940718727993</v>
      </c>
      <c r="R186" s="104">
        <v>843.74549854913505</v>
      </c>
      <c r="S186" s="104">
        <v>903.15634655763802</v>
      </c>
      <c r="T186" s="104">
        <v>930.91655780208964</v>
      </c>
      <c r="U186" s="104">
        <v>955.46239122775899</v>
      </c>
      <c r="V186" s="104">
        <v>954.7194915653115</v>
      </c>
      <c r="W186" s="104">
        <v>978.81340206902814</v>
      </c>
      <c r="DA186" s="132" t="s">
        <v>2275</v>
      </c>
    </row>
    <row r="187" spans="1:105" ht="12" customHeight="1" x14ac:dyDescent="0.25">
      <c r="A187" s="108" t="s">
        <v>53</v>
      </c>
      <c r="B187" s="98">
        <v>113.01418009224682</v>
      </c>
      <c r="C187" s="98">
        <v>271.19911659065787</v>
      </c>
      <c r="D187" s="98">
        <v>105.2543615554754</v>
      </c>
      <c r="E187" s="98">
        <v>61.728411735665958</v>
      </c>
      <c r="F187" s="98">
        <v>83.555315917496273</v>
      </c>
      <c r="G187" s="98">
        <v>85.528326777427168</v>
      </c>
      <c r="H187" s="98">
        <v>123.32582948001492</v>
      </c>
      <c r="I187" s="98">
        <v>103.81457973282461</v>
      </c>
      <c r="J187" s="98">
        <v>97.897632796429065</v>
      </c>
      <c r="K187" s="98">
        <v>90.353586102006759</v>
      </c>
      <c r="L187" s="98">
        <v>92.883042868725639</v>
      </c>
      <c r="M187" s="98">
        <v>137.84145103664957</v>
      </c>
      <c r="N187" s="98">
        <v>97.339708861084347</v>
      </c>
      <c r="O187" s="98">
        <v>63.818751557041075</v>
      </c>
      <c r="P187" s="98">
        <v>124.63621560840878</v>
      </c>
      <c r="Q187" s="98">
        <v>34.263397323690633</v>
      </c>
      <c r="R187" s="98">
        <v>49.731008395308812</v>
      </c>
      <c r="S187" s="98">
        <v>86.702137821841347</v>
      </c>
      <c r="T187" s="98">
        <v>99.089399664939094</v>
      </c>
      <c r="U187" s="98">
        <v>124.5471594654265</v>
      </c>
      <c r="V187" s="98">
        <v>101.7489092726682</v>
      </c>
      <c r="W187" s="98">
        <v>83.852358288472033</v>
      </c>
      <c r="DA187" s="63" t="s">
        <v>2276</v>
      </c>
    </row>
    <row r="188" spans="1:105" ht="12" customHeight="1" x14ac:dyDescent="0.25">
      <c r="A188" s="108" t="s">
        <v>52</v>
      </c>
      <c r="B188" s="98">
        <v>552.52899583117107</v>
      </c>
      <c r="C188" s="98">
        <v>591.95036672371089</v>
      </c>
      <c r="D188" s="98">
        <v>637.15485833716434</v>
      </c>
      <c r="E188" s="98">
        <v>617.75202076727692</v>
      </c>
      <c r="F188" s="98">
        <v>611.88219268354567</v>
      </c>
      <c r="G188" s="98">
        <v>632.25143889034428</v>
      </c>
      <c r="H188" s="98">
        <v>659.10784350862968</v>
      </c>
      <c r="I188" s="98">
        <v>664.68317064383211</v>
      </c>
      <c r="J188" s="98">
        <v>666.42429812002536</v>
      </c>
      <c r="K188" s="98">
        <v>651.56639273393318</v>
      </c>
      <c r="L188" s="98">
        <v>692.71305480850333</v>
      </c>
      <c r="M188" s="98">
        <v>701.62896503817285</v>
      </c>
      <c r="N188" s="98">
        <v>715.02393698038748</v>
      </c>
      <c r="O188" s="98">
        <v>729.56719627454561</v>
      </c>
      <c r="P188" s="98">
        <v>739.91645275368603</v>
      </c>
      <c r="Q188" s="98">
        <v>761.17600986358934</v>
      </c>
      <c r="R188" s="98">
        <v>794.01449015382627</v>
      </c>
      <c r="S188" s="98">
        <v>816.45420873579667</v>
      </c>
      <c r="T188" s="98">
        <v>831.82715813715049</v>
      </c>
      <c r="U188" s="98">
        <v>830.91523176233238</v>
      </c>
      <c r="V188" s="98">
        <v>852.97058229264337</v>
      </c>
      <c r="W188" s="98">
        <v>894.96104378055622</v>
      </c>
      <c r="DA188" s="63" t="s">
        <v>2277</v>
      </c>
    </row>
    <row r="189" spans="1:105" ht="12" customHeight="1" x14ac:dyDescent="0.25">
      <c r="A189" s="121" t="s">
        <v>54</v>
      </c>
      <c r="B189" s="122">
        <v>576.85319865569727</v>
      </c>
      <c r="C189" s="122">
        <v>635.61540749043297</v>
      </c>
      <c r="D189" s="122">
        <v>632.50863097247452</v>
      </c>
      <c r="E189" s="122">
        <v>642.9590563391838</v>
      </c>
      <c r="F189" s="122">
        <v>639.0918078059409</v>
      </c>
      <c r="G189" s="122">
        <v>652.77932329685461</v>
      </c>
      <c r="H189" s="122">
        <v>734.17404830982048</v>
      </c>
      <c r="I189" s="122">
        <v>728.50040800726072</v>
      </c>
      <c r="J189" s="122">
        <v>719.10695245837769</v>
      </c>
      <c r="K189" s="122">
        <v>692.76248525320034</v>
      </c>
      <c r="L189" s="122">
        <v>718.04748567301408</v>
      </c>
      <c r="M189" s="122">
        <v>669.67300421266395</v>
      </c>
      <c r="N189" s="122">
        <v>646.12339699043844</v>
      </c>
      <c r="O189" s="122">
        <v>573.67934956391173</v>
      </c>
      <c r="P189" s="122">
        <v>635.01952328394611</v>
      </c>
      <c r="Q189" s="122">
        <v>626.12150769259529</v>
      </c>
      <c r="R189" s="122">
        <v>631.98578140822974</v>
      </c>
      <c r="S189" s="122">
        <v>644.35650088727982</v>
      </c>
      <c r="T189" s="122">
        <v>690.00297181277608</v>
      </c>
      <c r="U189" s="122">
        <v>638.6071038681024</v>
      </c>
      <c r="V189" s="122">
        <v>626.48913070008507</v>
      </c>
      <c r="W189" s="122">
        <v>635.03704237770546</v>
      </c>
      <c r="DA189" s="130" t="s">
        <v>2278</v>
      </c>
    </row>
    <row r="190" spans="1:105" ht="12" customHeight="1" x14ac:dyDescent="0.25">
      <c r="A190" s="97" t="s">
        <v>50</v>
      </c>
      <c r="B190" s="98">
        <v>700.67340841488362</v>
      </c>
      <c r="C190" s="98">
        <v>720.04946297221977</v>
      </c>
      <c r="D190" s="98">
        <v>742.34590835838071</v>
      </c>
      <c r="E190" s="98">
        <v>756.40596553628416</v>
      </c>
      <c r="F190" s="98">
        <v>775.71073766253073</v>
      </c>
      <c r="G190" s="98">
        <v>804.04676582868547</v>
      </c>
      <c r="H190" s="98">
        <v>832.03185220995738</v>
      </c>
      <c r="I190" s="98">
        <v>863.21022010790023</v>
      </c>
      <c r="J190" s="98">
        <v>871.87679931886839</v>
      </c>
      <c r="K190" s="98">
        <v>853.13040221595531</v>
      </c>
      <c r="L190" s="98">
        <v>845.73066316107145</v>
      </c>
      <c r="M190" s="98">
        <v>803.07495143144797</v>
      </c>
      <c r="N190" s="98">
        <v>775.38279068813802</v>
      </c>
      <c r="O190" s="98">
        <v>754.90542861656627</v>
      </c>
      <c r="P190" s="98">
        <v>752.70385511458028</v>
      </c>
      <c r="Q190" s="98">
        <v>764.9046715537786</v>
      </c>
      <c r="R190" s="98">
        <v>787.43815535691613</v>
      </c>
      <c r="S190" s="98">
        <v>818.92283245369401</v>
      </c>
      <c r="T190" s="98">
        <v>869.78237659677529</v>
      </c>
      <c r="U190" s="98">
        <v>783.94949909114928</v>
      </c>
      <c r="V190" s="98">
        <v>783.99043114781693</v>
      </c>
      <c r="W190" s="98">
        <v>834.43282841338601</v>
      </c>
      <c r="DA190" s="63" t="s">
        <v>2279</v>
      </c>
    </row>
    <row r="191" spans="1:105" ht="12" customHeight="1" x14ac:dyDescent="0.25">
      <c r="A191" s="109" t="s">
        <v>120</v>
      </c>
      <c r="B191" s="33">
        <v>516.92075592752428</v>
      </c>
      <c r="C191" s="33">
        <v>596.38738567356359</v>
      </c>
      <c r="D191" s="33">
        <v>582.70954061094108</v>
      </c>
      <c r="E191" s="33">
        <v>593.20644697898763</v>
      </c>
      <c r="F191" s="33">
        <v>581.60136745085958</v>
      </c>
      <c r="G191" s="33">
        <v>593.71616283202786</v>
      </c>
      <c r="H191" s="33">
        <v>700.2788820206124</v>
      </c>
      <c r="I191" s="33">
        <v>684.62485872951015</v>
      </c>
      <c r="J191" s="33">
        <v>670.76130572848388</v>
      </c>
      <c r="K191" s="33">
        <v>642.6945231127354</v>
      </c>
      <c r="L191" s="33">
        <v>678.78151418102232</v>
      </c>
      <c r="M191" s="33">
        <v>628.22525691019189</v>
      </c>
      <c r="N191" s="33">
        <v>605.70558612294121</v>
      </c>
      <c r="O191" s="33">
        <v>516.82905274245138</v>
      </c>
      <c r="P191" s="33">
        <v>597.88746822600285</v>
      </c>
      <c r="Q191" s="33">
        <v>583.57418188757185</v>
      </c>
      <c r="R191" s="33">
        <v>585.05802332814255</v>
      </c>
      <c r="S191" s="33">
        <v>592.83029684507267</v>
      </c>
      <c r="T191" s="33">
        <v>639.86129131065388</v>
      </c>
      <c r="U191" s="33">
        <v>601.01877962562446</v>
      </c>
      <c r="V191" s="33">
        <v>589.28406901783535</v>
      </c>
      <c r="W191" s="33">
        <v>588.74843882532684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3847.6523644475897</v>
      </c>
      <c r="C193" s="117">
        <f t="shared" si="94"/>
        <v>3781.545146451685</v>
      </c>
      <c r="D193" s="117">
        <f t="shared" si="94"/>
        <v>3984.9830604233043</v>
      </c>
      <c r="E193" s="117">
        <f t="shared" si="94"/>
        <v>4213.5620729274888</v>
      </c>
      <c r="F193" s="117">
        <f t="shared" si="94"/>
        <v>4502.0960837099792</v>
      </c>
      <c r="G193" s="117">
        <f t="shared" si="94"/>
        <v>4711.6936195497874</v>
      </c>
      <c r="H193" s="117">
        <f t="shared" si="94"/>
        <v>4688.0564824620733</v>
      </c>
      <c r="I193" s="117">
        <f t="shared" si="94"/>
        <v>4773.4096568539653</v>
      </c>
      <c r="J193" s="117">
        <f t="shared" si="94"/>
        <v>4835.9583490813984</v>
      </c>
      <c r="K193" s="117">
        <f t="shared" si="94"/>
        <v>4815.2347857669447</v>
      </c>
      <c r="L193" s="117">
        <f t="shared" si="94"/>
        <v>5244.8272577926291</v>
      </c>
      <c r="M193" s="117">
        <f t="shared" si="94"/>
        <v>4744.4491460152558</v>
      </c>
      <c r="N193" s="117">
        <f t="shared" si="94"/>
        <v>4888.9931008697713</v>
      </c>
      <c r="O193" s="117">
        <f t="shared" si="94"/>
        <v>4655.5690220558763</v>
      </c>
      <c r="P193" s="117">
        <f t="shared" si="94"/>
        <v>4336.6219182645282</v>
      </c>
      <c r="Q193" s="117">
        <f t="shared" si="94"/>
        <v>4492.1000731808681</v>
      </c>
      <c r="R193" s="117">
        <f t="shared" ref="R193:V193" si="95">R194+R197+R199+R208</f>
        <v>4866.3513367078249</v>
      </c>
      <c r="S193" s="117">
        <f t="shared" si="95"/>
        <v>4381.310101398657</v>
      </c>
      <c r="T193" s="117">
        <f t="shared" si="95"/>
        <v>5115.2408940447604</v>
      </c>
      <c r="U193" s="117">
        <f t="shared" si="95"/>
        <v>4631.6031924933859</v>
      </c>
      <c r="V193" s="117">
        <f t="shared" si="95"/>
        <v>4668.5265134736201</v>
      </c>
      <c r="W193" s="117">
        <f t="shared" ref="W193" si="96">W194+W197+W199+W208</f>
        <v>4934.2377589268199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2732.2575284761801</v>
      </c>
      <c r="C194" s="122">
        <f t="shared" si="97"/>
        <v>2594.0650535097493</v>
      </c>
      <c r="D194" s="122">
        <f t="shared" si="97"/>
        <v>2812.400964644844</v>
      </c>
      <c r="E194" s="122">
        <f t="shared" si="97"/>
        <v>3024.5771107406617</v>
      </c>
      <c r="F194" s="122">
        <f t="shared" si="97"/>
        <v>3319.0773795476762</v>
      </c>
      <c r="G194" s="122">
        <f t="shared" si="97"/>
        <v>3448.9630733624062</v>
      </c>
      <c r="H194" s="122">
        <f t="shared" si="97"/>
        <v>3333.512983710651</v>
      </c>
      <c r="I194" s="122">
        <f t="shared" si="97"/>
        <v>3452.5874878344366</v>
      </c>
      <c r="J194" s="122">
        <f t="shared" si="97"/>
        <v>3487.880206665166</v>
      </c>
      <c r="K194" s="122">
        <f t="shared" si="97"/>
        <v>3415.2637883506545</v>
      </c>
      <c r="L194" s="122">
        <f t="shared" si="97"/>
        <v>3772.0728681776932</v>
      </c>
      <c r="M194" s="122">
        <f t="shared" si="97"/>
        <v>3261.8842486220806</v>
      </c>
      <c r="N194" s="122">
        <f t="shared" si="97"/>
        <v>3421.9425329176452</v>
      </c>
      <c r="O194" s="122">
        <f t="shared" si="97"/>
        <v>3230.7842745652415</v>
      </c>
      <c r="P194" s="122">
        <f t="shared" si="97"/>
        <v>2870.4886594798022</v>
      </c>
      <c r="Q194" s="122">
        <f t="shared" si="97"/>
        <v>2967.9677428115306</v>
      </c>
      <c r="R194" s="122">
        <f t="shared" ref="R194:V194" si="98">SUM(R195:R196)</f>
        <v>3314.4384222189165</v>
      </c>
      <c r="S194" s="122">
        <f t="shared" si="98"/>
        <v>2744.3469814867371</v>
      </c>
      <c r="T194" s="122">
        <f t="shared" si="98"/>
        <v>3461.8920823641433</v>
      </c>
      <c r="U194" s="122">
        <f t="shared" si="98"/>
        <v>3003.982487187066</v>
      </c>
      <c r="V194" s="122">
        <f t="shared" si="98"/>
        <v>3034.1340477482581</v>
      </c>
      <c r="W194" s="122">
        <f t="shared" ref="W194" si="99">SUM(W195:W196)</f>
        <v>3247.137411522157</v>
      </c>
      <c r="DA194" s="130" t="s">
        <v>2432</v>
      </c>
    </row>
    <row r="195" spans="1:105" ht="12" customHeight="1" x14ac:dyDescent="0.25">
      <c r="A195" s="97" t="s">
        <v>74</v>
      </c>
      <c r="B195" s="98">
        <v>2673.5323569730817</v>
      </c>
      <c r="C195" s="98">
        <v>2538.2730291667203</v>
      </c>
      <c r="D195" s="98">
        <v>2753.8646272535916</v>
      </c>
      <c r="E195" s="98">
        <v>2965.631662094941</v>
      </c>
      <c r="F195" s="98">
        <v>3254.5393084855004</v>
      </c>
      <c r="G195" s="98">
        <v>3384.1418277522425</v>
      </c>
      <c r="H195" s="98">
        <v>3273.3708437617684</v>
      </c>
      <c r="I195" s="98">
        <v>3390.8098413018238</v>
      </c>
      <c r="J195" s="98">
        <v>3426.9817928219672</v>
      </c>
      <c r="K195" s="98">
        <v>3357.8112346538674</v>
      </c>
      <c r="L195" s="98">
        <v>3709.2340218689674</v>
      </c>
      <c r="M195" s="98">
        <v>3206.903637599627</v>
      </c>
      <c r="N195" s="98">
        <v>3364.9449720836628</v>
      </c>
      <c r="O195" s="98">
        <v>3176.2426313642804</v>
      </c>
      <c r="P195" s="98">
        <v>2821.4599856960799</v>
      </c>
      <c r="Q195" s="98">
        <v>2919.1808370241583</v>
      </c>
      <c r="R195" s="98">
        <v>3259.841690991484</v>
      </c>
      <c r="S195" s="98">
        <v>2699.8821749134213</v>
      </c>
      <c r="T195" s="98">
        <v>3405.4512722923746</v>
      </c>
      <c r="U195" s="98">
        <v>2955.5791823173045</v>
      </c>
      <c r="V195" s="98">
        <v>2985.1691554492436</v>
      </c>
      <c r="W195" s="98">
        <v>3194.5319872164214</v>
      </c>
      <c r="DA195" s="63" t="s">
        <v>2433</v>
      </c>
    </row>
    <row r="196" spans="1:105" ht="12" customHeight="1" x14ac:dyDescent="0.25">
      <c r="A196" s="97" t="s">
        <v>53</v>
      </c>
      <c r="B196" s="98">
        <v>58.725171503098515</v>
      </c>
      <c r="C196" s="98">
        <v>55.792024343028935</v>
      </c>
      <c r="D196" s="98">
        <v>58.536337391252481</v>
      </c>
      <c r="E196" s="98">
        <v>58.945448645720603</v>
      </c>
      <c r="F196" s="98">
        <v>64.538071062175703</v>
      </c>
      <c r="G196" s="98">
        <v>64.8212456101637</v>
      </c>
      <c r="H196" s="98">
        <v>60.142139948882601</v>
      </c>
      <c r="I196" s="98">
        <v>61.777646532612721</v>
      </c>
      <c r="J196" s="98">
        <v>60.898413843198632</v>
      </c>
      <c r="K196" s="98">
        <v>57.452553696787383</v>
      </c>
      <c r="L196" s="98">
        <v>62.838846308725962</v>
      </c>
      <c r="M196" s="98">
        <v>54.980611022453495</v>
      </c>
      <c r="N196" s="98">
        <v>56.997560833982412</v>
      </c>
      <c r="O196" s="98">
        <v>54.541643200961225</v>
      </c>
      <c r="P196" s="98">
        <v>49.028673783722418</v>
      </c>
      <c r="Q196" s="98">
        <v>48.78690578737217</v>
      </c>
      <c r="R196" s="98">
        <v>54.596731227432542</v>
      </c>
      <c r="S196" s="98">
        <v>44.464806573316018</v>
      </c>
      <c r="T196" s="98">
        <v>56.440810071768929</v>
      </c>
      <c r="U196" s="98">
        <v>48.403304869761499</v>
      </c>
      <c r="V196" s="98">
        <v>48.964892299014359</v>
      </c>
      <c r="W196" s="98">
        <v>52.605424305735824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40.027765969626195</v>
      </c>
      <c r="C197" s="122">
        <f t="shared" si="100"/>
        <v>53.151739867184773</v>
      </c>
      <c r="D197" s="122">
        <f t="shared" si="100"/>
        <v>44.655628651646587</v>
      </c>
      <c r="E197" s="122">
        <f t="shared" si="100"/>
        <v>84.243581764604656</v>
      </c>
      <c r="F197" s="122">
        <f t="shared" si="100"/>
        <v>72.127013263241025</v>
      </c>
      <c r="G197" s="122">
        <f t="shared" si="100"/>
        <v>107.20559414956058</v>
      </c>
      <c r="H197" s="122">
        <f t="shared" si="100"/>
        <v>128.66946662941496</v>
      </c>
      <c r="I197" s="122">
        <f t="shared" si="100"/>
        <v>88.368688860859379</v>
      </c>
      <c r="J197" s="122">
        <f t="shared" si="100"/>
        <v>116.17696209316696</v>
      </c>
      <c r="K197" s="122">
        <f t="shared" si="100"/>
        <v>200.54769544225496</v>
      </c>
      <c r="L197" s="122">
        <f t="shared" si="100"/>
        <v>215.16439961969701</v>
      </c>
      <c r="M197" s="122">
        <f t="shared" si="100"/>
        <v>230.78751258554158</v>
      </c>
      <c r="N197" s="122">
        <f t="shared" si="100"/>
        <v>235.14804138505156</v>
      </c>
      <c r="O197" s="122">
        <f t="shared" si="100"/>
        <v>230.89154103330648</v>
      </c>
      <c r="P197" s="122">
        <f t="shared" si="100"/>
        <v>192.41511504515594</v>
      </c>
      <c r="Q197" s="122">
        <f t="shared" si="100"/>
        <v>280.07051528492667</v>
      </c>
      <c r="R197" s="122">
        <f t="shared" si="100"/>
        <v>259.7455464914064</v>
      </c>
      <c r="S197" s="122">
        <f t="shared" si="100"/>
        <v>283.17111781259803</v>
      </c>
      <c r="T197" s="122">
        <f t="shared" si="100"/>
        <v>238.67422287865844</v>
      </c>
      <c r="U197" s="122">
        <f t="shared" si="100"/>
        <v>246.87911753148379</v>
      </c>
      <c r="V197" s="122">
        <f t="shared" si="100"/>
        <v>241.60786824644407</v>
      </c>
      <c r="W197" s="122">
        <f t="shared" si="100"/>
        <v>227.61138744943636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40.027765969626195</v>
      </c>
      <c r="C198" s="98">
        <f>RES_hhdet_tesh!C29</f>
        <v>53.151739867184773</v>
      </c>
      <c r="D198" s="98">
        <f>RES_hhdet_tesh!D29</f>
        <v>44.655628651646587</v>
      </c>
      <c r="E198" s="98">
        <f>RES_hhdet_tesh!E29</f>
        <v>84.243581764604656</v>
      </c>
      <c r="F198" s="98">
        <f>RES_hhdet_tesh!F29</f>
        <v>72.127013263241025</v>
      </c>
      <c r="G198" s="98">
        <f>RES_hhdet_tesh!G29</f>
        <v>107.20559414956058</v>
      </c>
      <c r="H198" s="98">
        <f>RES_hhdet_tesh!H29</f>
        <v>128.66946662941496</v>
      </c>
      <c r="I198" s="98">
        <f>RES_hhdet_tesh!I29</f>
        <v>88.368688860859379</v>
      </c>
      <c r="J198" s="98">
        <f>RES_hhdet_tesh!J29</f>
        <v>116.17696209316696</v>
      </c>
      <c r="K198" s="98">
        <f>RES_hhdet_tesh!K29</f>
        <v>200.54769544225496</v>
      </c>
      <c r="L198" s="98">
        <f>RES_hhdet_tesh!L29</f>
        <v>215.16439961969701</v>
      </c>
      <c r="M198" s="98">
        <f>RES_hhdet_tesh!M29</f>
        <v>230.78751258554158</v>
      </c>
      <c r="N198" s="98">
        <f>RES_hhdet_tesh!N29</f>
        <v>235.14804138505156</v>
      </c>
      <c r="O198" s="98">
        <f>RES_hhdet_tesh!O29</f>
        <v>230.89154103330648</v>
      </c>
      <c r="P198" s="98">
        <f>RES_hhdet_tesh!P29</f>
        <v>192.41511504515594</v>
      </c>
      <c r="Q198" s="98">
        <f>RES_hhdet_tesh!Q29</f>
        <v>280.07051528492667</v>
      </c>
      <c r="R198" s="98">
        <f>RES_hhdet_tesh!R29</f>
        <v>259.7455464914064</v>
      </c>
      <c r="S198" s="98">
        <f>RES_hhdet_tesh!S29</f>
        <v>283.17111781259803</v>
      </c>
      <c r="T198" s="98">
        <f>RES_hhdet_tesh!T29</f>
        <v>238.67422287865844</v>
      </c>
      <c r="U198" s="98">
        <f>RES_hhdet_tesh!U29</f>
        <v>246.87911753148379</v>
      </c>
      <c r="V198" s="98">
        <f>RES_hhdet_tesh!V29</f>
        <v>241.60786824644407</v>
      </c>
      <c r="W198" s="98">
        <f>RES_hhdet_tesh!W29</f>
        <v>227.61138744943636</v>
      </c>
      <c r="DA198" s="63" t="s">
        <v>2436</v>
      </c>
    </row>
    <row r="199" spans="1:105" ht="12" customHeight="1" x14ac:dyDescent="0.25">
      <c r="A199" s="121" t="s">
        <v>55</v>
      </c>
      <c r="B199" s="122">
        <v>691.56419314771199</v>
      </c>
      <c r="C199" s="122">
        <v>707.09155966707738</v>
      </c>
      <c r="D199" s="122">
        <v>702.41299380502096</v>
      </c>
      <c r="E199" s="122">
        <v>670.09467300915207</v>
      </c>
      <c r="F199" s="122">
        <v>677.22746874857262</v>
      </c>
      <c r="G199" s="122">
        <v>709.06348596117198</v>
      </c>
      <c r="H199" s="122">
        <v>714.27938152738625</v>
      </c>
      <c r="I199" s="122">
        <v>723.2661947345473</v>
      </c>
      <c r="J199" s="122">
        <v>728.7224251237617</v>
      </c>
      <c r="K199" s="122">
        <v>714.15418065945664</v>
      </c>
      <c r="L199" s="122">
        <v>751.66349432815798</v>
      </c>
      <c r="M199" s="122">
        <v>779.53622542744461</v>
      </c>
      <c r="N199" s="122">
        <v>774.68049559031363</v>
      </c>
      <c r="O199" s="122">
        <v>789.01246500925799</v>
      </c>
      <c r="P199" s="122">
        <v>821.05796852806156</v>
      </c>
      <c r="Q199" s="122">
        <v>796.03036765073091</v>
      </c>
      <c r="R199" s="122">
        <v>837.61379461720742</v>
      </c>
      <c r="S199" s="122">
        <v>886.52047276707845</v>
      </c>
      <c r="T199" s="122">
        <v>907.07639452757235</v>
      </c>
      <c r="U199" s="122">
        <v>902.43182875166656</v>
      </c>
      <c r="V199" s="122">
        <v>914.40850770236921</v>
      </c>
      <c r="W199" s="122">
        <v>967.52676584943288</v>
      </c>
      <c r="DA199" s="130" t="s">
        <v>2437</v>
      </c>
    </row>
    <row r="200" spans="1:105" ht="12" customHeight="1" x14ac:dyDescent="0.25">
      <c r="A200" s="97" t="s">
        <v>141</v>
      </c>
      <c r="B200" s="98">
        <v>702.46849251329013</v>
      </c>
      <c r="C200" s="98">
        <v>698.03570041751254</v>
      </c>
      <c r="D200" s="98">
        <v>702.63503039379475</v>
      </c>
      <c r="E200" s="98">
        <v>673.43538914981241</v>
      </c>
      <c r="F200" s="98">
        <v>681.00143367198189</v>
      </c>
      <c r="G200" s="98">
        <v>718.3152272425541</v>
      </c>
      <c r="H200" s="98">
        <v>702.44367632206649</v>
      </c>
      <c r="I200" s="98">
        <v>718.83184641776484</v>
      </c>
      <c r="J200" s="98">
        <v>729.221113390563</v>
      </c>
      <c r="K200" s="98">
        <v>718.81128740763461</v>
      </c>
      <c r="L200" s="98">
        <v>751.77081574722513</v>
      </c>
      <c r="M200" s="98">
        <v>768.88232285430047</v>
      </c>
      <c r="N200" s="98">
        <v>771.09150163459788</v>
      </c>
      <c r="O200" s="98">
        <v>809.63174341605168</v>
      </c>
      <c r="P200" s="98">
        <v>822.0717993303</v>
      </c>
      <c r="Q200" s="98">
        <v>811.27604091508238</v>
      </c>
      <c r="R200" s="98">
        <v>851.3381997530638</v>
      </c>
      <c r="S200" s="98">
        <v>900.89164358990797</v>
      </c>
      <c r="T200" s="98">
        <v>915.69276167822716</v>
      </c>
      <c r="U200" s="98">
        <v>882.17394776352421</v>
      </c>
      <c r="V200" s="98">
        <v>897.31422873591134</v>
      </c>
      <c r="W200" s="98">
        <v>981.29028378940166</v>
      </c>
      <c r="DA200" s="63" t="s">
        <v>2438</v>
      </c>
    </row>
    <row r="201" spans="1:105" ht="12" customHeight="1" x14ac:dyDescent="0.25">
      <c r="A201" s="97" t="s">
        <v>140</v>
      </c>
      <c r="B201" s="98">
        <v>702.46849251329013</v>
      </c>
      <c r="C201" s="98">
        <v>698.00809848806637</v>
      </c>
      <c r="D201" s="98">
        <v>702.59183940013293</v>
      </c>
      <c r="E201" s="98">
        <v>673.45226686734134</v>
      </c>
      <c r="F201" s="98">
        <v>681.04037287066171</v>
      </c>
      <c r="G201" s="98">
        <v>718.36449088926281</v>
      </c>
      <c r="H201" s="98">
        <v>702.45645149656696</v>
      </c>
      <c r="I201" s="98">
        <v>718.90829349390378</v>
      </c>
      <c r="J201" s="98">
        <v>729.12704765260321</v>
      </c>
      <c r="K201" s="98">
        <v>718.53880280463045</v>
      </c>
      <c r="L201" s="98">
        <v>751.30110998759949</v>
      </c>
      <c r="M201" s="98">
        <v>768.23539865241571</v>
      </c>
      <c r="N201" s="98">
        <v>770.58865959306786</v>
      </c>
      <c r="O201" s="98">
        <v>809.41894126557099</v>
      </c>
      <c r="P201" s="98">
        <v>821.95931271288646</v>
      </c>
      <c r="Q201" s="98">
        <v>811.04256852307867</v>
      </c>
      <c r="R201" s="98">
        <v>851.20816479855421</v>
      </c>
      <c r="S201" s="98">
        <v>900.83971780799106</v>
      </c>
      <c r="T201" s="98">
        <v>915.57498163887033</v>
      </c>
      <c r="U201" s="98">
        <v>881.63185588728925</v>
      </c>
      <c r="V201" s="98">
        <v>896.95794118821425</v>
      </c>
      <c r="W201" s="98">
        <v>980.96037231687922</v>
      </c>
      <c r="DA201" s="63" t="s">
        <v>2439</v>
      </c>
    </row>
    <row r="202" spans="1:105" ht="12" customHeight="1" x14ac:dyDescent="0.25">
      <c r="A202" s="100" t="s">
        <v>50</v>
      </c>
      <c r="B202" s="101">
        <v>79.147787937079144</v>
      </c>
      <c r="C202" s="101">
        <v>152.14277208888745</v>
      </c>
      <c r="D202" s="101">
        <v>64.304953162408594</v>
      </c>
      <c r="E202" s="101">
        <v>39.760741558290199</v>
      </c>
      <c r="F202" s="101">
        <v>53.455496539380171</v>
      </c>
      <c r="G202" s="101">
        <v>56.433163257446282</v>
      </c>
      <c r="H202" s="101">
        <v>73.234814616755301</v>
      </c>
      <c r="I202" s="101">
        <v>64.234415609665135</v>
      </c>
      <c r="J202" s="101">
        <v>62.063050107754336</v>
      </c>
      <c r="K202" s="101">
        <v>58.585168555807556</v>
      </c>
      <c r="L202" s="101">
        <v>59.389469029829002</v>
      </c>
      <c r="M202" s="101">
        <v>86.086041789098601</v>
      </c>
      <c r="N202" s="101">
        <v>61.799208405207864</v>
      </c>
      <c r="O202" s="101">
        <v>45.700908229710599</v>
      </c>
      <c r="P202" s="101">
        <v>80.920217479445753</v>
      </c>
      <c r="Q202" s="101">
        <v>27.65537797715978</v>
      </c>
      <c r="R202" s="101">
        <v>38.659309195420775</v>
      </c>
      <c r="S202" s="101">
        <v>62.8475883307744</v>
      </c>
      <c r="T202" s="101">
        <v>71.019347403729867</v>
      </c>
      <c r="U202" s="101">
        <v>82.385128048975773</v>
      </c>
      <c r="V202" s="101">
        <v>69.538891662495672</v>
      </c>
      <c r="W202" s="101">
        <v>65.362169891977416</v>
      </c>
      <c r="DA202" s="131" t="s">
        <v>2440</v>
      </c>
    </row>
    <row r="203" spans="1:105" ht="12" customHeight="1" x14ac:dyDescent="0.25">
      <c r="A203" s="103" t="s">
        <v>52</v>
      </c>
      <c r="B203" s="104">
        <v>623.32070457621091</v>
      </c>
      <c r="C203" s="104">
        <v>545.86532639917891</v>
      </c>
      <c r="D203" s="104">
        <v>638.28688623772427</v>
      </c>
      <c r="E203" s="104">
        <v>633.69152530905126</v>
      </c>
      <c r="F203" s="104">
        <v>627.58487633128152</v>
      </c>
      <c r="G203" s="104">
        <v>661.93132763181654</v>
      </c>
      <c r="H203" s="104">
        <v>629.22163687981163</v>
      </c>
      <c r="I203" s="104">
        <v>654.67387788423866</v>
      </c>
      <c r="J203" s="104">
        <v>667.06399754484892</v>
      </c>
      <c r="K203" s="104">
        <v>659.95363424882305</v>
      </c>
      <c r="L203" s="104">
        <v>691.91164095777049</v>
      </c>
      <c r="M203" s="104">
        <v>682.14935686331705</v>
      </c>
      <c r="N203" s="104">
        <v>708.78945118785998</v>
      </c>
      <c r="O203" s="104">
        <v>763.71803303586046</v>
      </c>
      <c r="P203" s="104">
        <v>741.03909523344055</v>
      </c>
      <c r="Q203" s="104">
        <v>783.38719054591888</v>
      </c>
      <c r="R203" s="104">
        <v>812.54885560313346</v>
      </c>
      <c r="S203" s="104">
        <v>837.99212947721674</v>
      </c>
      <c r="T203" s="104">
        <v>844.55563423514047</v>
      </c>
      <c r="U203" s="104">
        <v>799.24672783831352</v>
      </c>
      <c r="V203" s="104">
        <v>827.41904952571849</v>
      </c>
      <c r="W203" s="104">
        <v>915.59820242490184</v>
      </c>
      <c r="DA203" s="132" t="s">
        <v>2441</v>
      </c>
    </row>
    <row r="204" spans="1:105" ht="12" customHeight="1" x14ac:dyDescent="0.25">
      <c r="A204" s="106" t="s">
        <v>122</v>
      </c>
      <c r="B204" s="101">
        <v>620.4282725832611</v>
      </c>
      <c r="C204" s="101">
        <v>756.04382948996022</v>
      </c>
      <c r="D204" s="101">
        <v>701.40667593319654</v>
      </c>
      <c r="E204" s="101">
        <v>655.49858799361971</v>
      </c>
      <c r="F204" s="101">
        <v>663.39307591294062</v>
      </c>
      <c r="G204" s="101">
        <v>685.45081571104822</v>
      </c>
      <c r="H204" s="101">
        <v>736.36935456264177</v>
      </c>
      <c r="I204" s="101">
        <v>729.94251629112921</v>
      </c>
      <c r="J204" s="101">
        <v>727.97958607202145</v>
      </c>
      <c r="K204" s="101">
        <v>708.40512693230437</v>
      </c>
      <c r="L204" s="101">
        <v>751.50200351886485</v>
      </c>
      <c r="M204" s="101">
        <v>789.94679391976535</v>
      </c>
      <c r="N204" s="101">
        <v>778.09359762619749</v>
      </c>
      <c r="O204" s="101">
        <v>771.10260774675805</v>
      </c>
      <c r="P204" s="101">
        <v>819.42289462212375</v>
      </c>
      <c r="Q204" s="101">
        <v>780.54163105693806</v>
      </c>
      <c r="R204" s="101">
        <v>822.14087012271523</v>
      </c>
      <c r="S204" s="101">
        <v>870.30486679077194</v>
      </c>
      <c r="T204" s="101">
        <v>897.91308300268668</v>
      </c>
      <c r="U204" s="101">
        <v>919.36158535047014</v>
      </c>
      <c r="V204" s="101">
        <v>928.04834323566115</v>
      </c>
      <c r="W204" s="101">
        <v>958.12264674179835</v>
      </c>
      <c r="DA204" s="131" t="s">
        <v>2442</v>
      </c>
    </row>
    <row r="205" spans="1:105" ht="12" customHeight="1" x14ac:dyDescent="0.25">
      <c r="A205" s="107" t="s">
        <v>121</v>
      </c>
      <c r="B205" s="104">
        <v>620.42827258326122</v>
      </c>
      <c r="C205" s="104">
        <v>755.93555793260896</v>
      </c>
      <c r="D205" s="104">
        <v>701.26523329921372</v>
      </c>
      <c r="E205" s="104">
        <v>655.61432857696445</v>
      </c>
      <c r="F205" s="104">
        <v>663.57945678020951</v>
      </c>
      <c r="G205" s="104">
        <v>685.58375708984022</v>
      </c>
      <c r="H205" s="104">
        <v>736.50014770376333</v>
      </c>
      <c r="I205" s="104">
        <v>730.08815618551148</v>
      </c>
      <c r="J205" s="104">
        <v>728.27109193072022</v>
      </c>
      <c r="K205" s="104">
        <v>708.77523831644555</v>
      </c>
      <c r="L205" s="104">
        <v>751.65079139540728</v>
      </c>
      <c r="M205" s="104">
        <v>789.27767248484952</v>
      </c>
      <c r="N205" s="104">
        <v>777.34027569274201</v>
      </c>
      <c r="O205" s="104">
        <v>770.85397048785785</v>
      </c>
      <c r="P205" s="104">
        <v>821.2326568604318</v>
      </c>
      <c r="Q205" s="104">
        <v>783.88398838332341</v>
      </c>
      <c r="R205" s="104">
        <v>827.57397268213958</v>
      </c>
      <c r="S205" s="104">
        <v>876.05801809789148</v>
      </c>
      <c r="T205" s="104">
        <v>900.98179893787267</v>
      </c>
      <c r="U205" s="104">
        <v>919.12483890530712</v>
      </c>
      <c r="V205" s="104">
        <v>926.39802227048528</v>
      </c>
      <c r="W205" s="104">
        <v>956.52711086608781</v>
      </c>
      <c r="DA205" s="132" t="s">
        <v>2443</v>
      </c>
    </row>
    <row r="206" spans="1:105" ht="12" customHeight="1" x14ac:dyDescent="0.25">
      <c r="A206" s="108" t="s">
        <v>53</v>
      </c>
      <c r="B206" s="98">
        <v>67.899276752090231</v>
      </c>
      <c r="C206" s="98">
        <v>163.98519120889813</v>
      </c>
      <c r="D206" s="98">
        <v>64.11037496204932</v>
      </c>
      <c r="E206" s="98">
        <v>37.862307809687479</v>
      </c>
      <c r="F206" s="98">
        <v>51.697264096663758</v>
      </c>
      <c r="G206" s="98">
        <v>53.33231819949593</v>
      </c>
      <c r="H206" s="98">
        <v>77.392304195133548</v>
      </c>
      <c r="I206" s="98">
        <v>65.404985541679537</v>
      </c>
      <c r="J206" s="98">
        <v>61.846793810694706</v>
      </c>
      <c r="K206" s="98">
        <v>57.20884558251251</v>
      </c>
      <c r="L206" s="98">
        <v>58.93773658690403</v>
      </c>
      <c r="M206" s="98">
        <v>87.648707446676525</v>
      </c>
      <c r="N206" s="98">
        <v>62.316338712354465</v>
      </c>
      <c r="O206" s="98">
        <v>41.286774213312334</v>
      </c>
      <c r="P206" s="98">
        <v>81.316204106745786</v>
      </c>
      <c r="Q206" s="98">
        <v>22.707978519734169</v>
      </c>
      <c r="R206" s="98">
        <v>33.559482528313325</v>
      </c>
      <c r="S206" s="98">
        <v>59.603809362094793</v>
      </c>
      <c r="T206" s="98">
        <v>69.154640800722333</v>
      </c>
      <c r="U206" s="98">
        <v>88.209607142974704</v>
      </c>
      <c r="V206" s="98">
        <v>73.427439977842084</v>
      </c>
      <c r="W206" s="98">
        <v>61.566067085531841</v>
      </c>
      <c r="DA206" s="63" t="s">
        <v>2444</v>
      </c>
    </row>
    <row r="207" spans="1:105" ht="12" customHeight="1" x14ac:dyDescent="0.25">
      <c r="A207" s="108" t="s">
        <v>52</v>
      </c>
      <c r="B207" s="98">
        <v>552.52899583117107</v>
      </c>
      <c r="C207" s="98">
        <v>591.95036672371089</v>
      </c>
      <c r="D207" s="98">
        <v>637.15485833716434</v>
      </c>
      <c r="E207" s="98">
        <v>617.75202076727692</v>
      </c>
      <c r="F207" s="98">
        <v>611.88219268354567</v>
      </c>
      <c r="G207" s="98">
        <v>632.25143889034428</v>
      </c>
      <c r="H207" s="98">
        <v>659.10784350862968</v>
      </c>
      <c r="I207" s="98">
        <v>664.68317064383211</v>
      </c>
      <c r="J207" s="98">
        <v>666.42429812002536</v>
      </c>
      <c r="K207" s="98">
        <v>651.56639273393318</v>
      </c>
      <c r="L207" s="98">
        <v>692.71305480850333</v>
      </c>
      <c r="M207" s="98">
        <v>701.62896503817285</v>
      </c>
      <c r="N207" s="98">
        <v>715.02393698038748</v>
      </c>
      <c r="O207" s="98">
        <v>729.56719627454561</v>
      </c>
      <c r="P207" s="98">
        <v>739.91645275368603</v>
      </c>
      <c r="Q207" s="98">
        <v>761.17600986358934</v>
      </c>
      <c r="R207" s="98">
        <v>794.01449015382627</v>
      </c>
      <c r="S207" s="98">
        <v>816.45420873579667</v>
      </c>
      <c r="T207" s="98">
        <v>831.82715813715049</v>
      </c>
      <c r="U207" s="98">
        <v>830.91523176233238</v>
      </c>
      <c r="V207" s="98">
        <v>852.97058229264337</v>
      </c>
      <c r="W207" s="98">
        <v>894.96104378055622</v>
      </c>
      <c r="DA207" s="63" t="s">
        <v>2445</v>
      </c>
    </row>
    <row r="208" spans="1:105" ht="12" customHeight="1" x14ac:dyDescent="0.25">
      <c r="A208" s="121" t="s">
        <v>54</v>
      </c>
      <c r="B208" s="122">
        <v>383.80287685407131</v>
      </c>
      <c r="C208" s="122">
        <v>427.23679340767336</v>
      </c>
      <c r="D208" s="122">
        <v>425.5134733217929</v>
      </c>
      <c r="E208" s="122">
        <v>434.64670741307015</v>
      </c>
      <c r="F208" s="122">
        <v>433.66422215048931</v>
      </c>
      <c r="G208" s="122">
        <v>446.46146607664849</v>
      </c>
      <c r="H208" s="122">
        <v>511.59465059462144</v>
      </c>
      <c r="I208" s="122">
        <v>509.18728542412202</v>
      </c>
      <c r="J208" s="122">
        <v>503.17875519930368</v>
      </c>
      <c r="K208" s="122">
        <v>485.26912131457846</v>
      </c>
      <c r="L208" s="122">
        <v>505.92649566708081</v>
      </c>
      <c r="M208" s="122">
        <v>472.24115938018883</v>
      </c>
      <c r="N208" s="122">
        <v>457.22203097676083</v>
      </c>
      <c r="O208" s="122">
        <v>404.88074144806961</v>
      </c>
      <c r="P208" s="122">
        <v>452.66017521150877</v>
      </c>
      <c r="Q208" s="122">
        <v>448.03144743367989</v>
      </c>
      <c r="R208" s="122">
        <v>454.55357338029421</v>
      </c>
      <c r="S208" s="122">
        <v>467.2715293322434</v>
      </c>
      <c r="T208" s="122">
        <v>507.59819427438629</v>
      </c>
      <c r="U208" s="122">
        <v>478.30975902316993</v>
      </c>
      <c r="V208" s="122">
        <v>478.37608977654867</v>
      </c>
      <c r="W208" s="122">
        <v>491.96219410579363</v>
      </c>
      <c r="DA208" s="130" t="s">
        <v>2446</v>
      </c>
    </row>
    <row r="209" spans="1:105" ht="12" customHeight="1" x14ac:dyDescent="0.25">
      <c r="A209" s="97" t="s">
        <v>50</v>
      </c>
      <c r="B209" s="98">
        <v>398.89794571350245</v>
      </c>
      <c r="C209" s="98">
        <v>410.19787031044189</v>
      </c>
      <c r="D209" s="98">
        <v>423.588961942776</v>
      </c>
      <c r="E209" s="98">
        <v>432.51204891108239</v>
      </c>
      <c r="F209" s="98">
        <v>444.82989343088838</v>
      </c>
      <c r="G209" s="98">
        <v>462.63628233351142</v>
      </c>
      <c r="H209" s="98">
        <v>480.83103610321666</v>
      </c>
      <c r="I209" s="98">
        <v>500.11688307892922</v>
      </c>
      <c r="J209" s="98">
        <v>505.57729349914536</v>
      </c>
      <c r="K209" s="98">
        <v>495.28488682062243</v>
      </c>
      <c r="L209" s="98">
        <v>491.81988700517178</v>
      </c>
      <c r="M209" s="98">
        <v>467.92521379134388</v>
      </c>
      <c r="N209" s="98">
        <v>452.67416904954791</v>
      </c>
      <c r="O209" s="98">
        <v>441.32791109208512</v>
      </c>
      <c r="P209" s="98">
        <v>440.23989337963781</v>
      </c>
      <c r="Q209" s="98">
        <v>447.55367303626031</v>
      </c>
      <c r="R209" s="98">
        <v>461.15342601164792</v>
      </c>
      <c r="S209" s="98">
        <v>480.66424407025585</v>
      </c>
      <c r="T209" s="98">
        <v>512.08688603557846</v>
      </c>
      <c r="U209" s="98">
        <v>463.26755627232023</v>
      </c>
      <c r="V209" s="98">
        <v>465.91392694763363</v>
      </c>
      <c r="W209" s="98">
        <v>500.58353903324559</v>
      </c>
      <c r="DA209" s="63" t="s">
        <v>2447</v>
      </c>
    </row>
    <row r="210" spans="1:105" ht="12" customHeight="1" x14ac:dyDescent="0.25">
      <c r="A210" s="109" t="s">
        <v>120</v>
      </c>
      <c r="B210" s="33">
        <v>376.49644156652681</v>
      </c>
      <c r="C210" s="33">
        <v>435.1530689339429</v>
      </c>
      <c r="D210" s="33">
        <v>426.38602696065209</v>
      </c>
      <c r="E210" s="33">
        <v>435.58287069260302</v>
      </c>
      <c r="F210" s="33">
        <v>428.96561003689681</v>
      </c>
      <c r="G210" s="33">
        <v>440.14592485985855</v>
      </c>
      <c r="H210" s="33">
        <v>522.25029365306739</v>
      </c>
      <c r="I210" s="33">
        <v>512.1415534084631</v>
      </c>
      <c r="J210" s="33">
        <v>502.41971218332054</v>
      </c>
      <c r="K210" s="33">
        <v>482.14213071906642</v>
      </c>
      <c r="L210" s="33">
        <v>510.26465285007396</v>
      </c>
      <c r="M210" s="33">
        <v>473.5821159844001</v>
      </c>
      <c r="N210" s="33">
        <v>458.64409105276178</v>
      </c>
      <c r="O210" s="33">
        <v>393.44732952746853</v>
      </c>
      <c r="P210" s="33">
        <v>456.5790536351883</v>
      </c>
      <c r="Q210" s="33">
        <v>448.17792069731468</v>
      </c>
      <c r="R210" s="33">
        <v>452.56121855301689</v>
      </c>
      <c r="S210" s="33">
        <v>463.31844315532868</v>
      </c>
      <c r="T210" s="33">
        <v>506.34626806830823</v>
      </c>
      <c r="U210" s="33">
        <v>482.19996045718608</v>
      </c>
      <c r="V210" s="33">
        <v>481.31991014772001</v>
      </c>
      <c r="W210" s="33">
        <v>489.96079766021512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1673.0546678285878</v>
      </c>
      <c r="C212" s="117">
        <f t="shared" si="101"/>
        <v>1595.1568313425848</v>
      </c>
      <c r="D212" s="117">
        <f t="shared" si="101"/>
        <v>1693.7286980329741</v>
      </c>
      <c r="E212" s="117">
        <f t="shared" si="101"/>
        <v>1777.6699830041659</v>
      </c>
      <c r="F212" s="117">
        <f t="shared" si="101"/>
        <v>1899.0358689234142</v>
      </c>
      <c r="G212" s="117">
        <f t="shared" si="101"/>
        <v>1934.9722861086991</v>
      </c>
      <c r="H212" s="117">
        <f t="shared" si="101"/>
        <v>1831.8401358886781</v>
      </c>
      <c r="I212" s="117">
        <f t="shared" si="101"/>
        <v>1849.3676683361671</v>
      </c>
      <c r="J212" s="117">
        <f t="shared" si="101"/>
        <v>1828.3539402197744</v>
      </c>
      <c r="K212" s="117">
        <f t="shared" si="101"/>
        <v>1757.2485822667586</v>
      </c>
      <c r="L212" s="117">
        <f t="shared" si="101"/>
        <v>1881.0177768736969</v>
      </c>
      <c r="M212" s="117">
        <f t="shared" si="101"/>
        <v>1603.7890962756783</v>
      </c>
      <c r="N212" s="117">
        <f t="shared" si="101"/>
        <v>1602.2770305595325</v>
      </c>
      <c r="O212" s="117">
        <f t="shared" si="101"/>
        <v>1467.2204029561356</v>
      </c>
      <c r="P212" s="117">
        <f t="shared" si="101"/>
        <v>1324.6177017401014</v>
      </c>
      <c r="Q212" s="117">
        <f t="shared" si="101"/>
        <v>1349.9356999274494</v>
      </c>
      <c r="R212" s="117">
        <f t="shared" ref="R212:V212" si="102">R213+R216+R218+R227</f>
        <v>1477.2814696517626</v>
      </c>
      <c r="S212" s="117">
        <f t="shared" si="102"/>
        <v>1237.766571799569</v>
      </c>
      <c r="T212" s="117">
        <f t="shared" si="102"/>
        <v>1480.5145647905119</v>
      </c>
      <c r="U212" s="117">
        <f t="shared" si="102"/>
        <v>1271.1742725276808</v>
      </c>
      <c r="V212" s="117">
        <f t="shared" si="102"/>
        <v>1247.0590914028776</v>
      </c>
      <c r="W212" s="117">
        <f t="shared" ref="W212" si="103">W213+W216+W218+W227</f>
        <v>1294.2113333210254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1363.5763324718509</v>
      </c>
      <c r="C213" s="122">
        <f t="shared" si="104"/>
        <v>1294.5902894708149</v>
      </c>
      <c r="D213" s="122">
        <f t="shared" si="104"/>
        <v>1398.2861591677863</v>
      </c>
      <c r="E213" s="122">
        <f t="shared" si="104"/>
        <v>1496.399437987269</v>
      </c>
      <c r="F213" s="122">
        <f t="shared" si="104"/>
        <v>1625.0913445097658</v>
      </c>
      <c r="G213" s="122">
        <f t="shared" si="104"/>
        <v>1671.4845542955247</v>
      </c>
      <c r="H213" s="122">
        <f t="shared" si="104"/>
        <v>1597.275102353198</v>
      </c>
      <c r="I213" s="122">
        <f t="shared" si="104"/>
        <v>1626.5940303821355</v>
      </c>
      <c r="J213" s="122">
        <f t="shared" si="104"/>
        <v>1612.8562322949556</v>
      </c>
      <c r="K213" s="122">
        <f t="shared" si="104"/>
        <v>1553.3421681548552</v>
      </c>
      <c r="L213" s="122">
        <f t="shared" si="104"/>
        <v>1680.4510463930706</v>
      </c>
      <c r="M213" s="122">
        <f t="shared" si="104"/>
        <v>1412.175125902279</v>
      </c>
      <c r="N213" s="122">
        <f t="shared" si="104"/>
        <v>1420.5954632690518</v>
      </c>
      <c r="O213" s="122">
        <f t="shared" si="104"/>
        <v>1283.7455807278488</v>
      </c>
      <c r="P213" s="122">
        <f t="shared" si="104"/>
        <v>1138.1076988740526</v>
      </c>
      <c r="Q213" s="122">
        <f t="shared" si="104"/>
        <v>1167.7438738093801</v>
      </c>
      <c r="R213" s="122">
        <f t="shared" ref="R213:V213" si="105">SUM(R214:R215)</f>
        <v>1288.9539075763385</v>
      </c>
      <c r="S213" s="122">
        <f t="shared" si="105"/>
        <v>1045.7881775602923</v>
      </c>
      <c r="T213" s="122">
        <f t="shared" si="105"/>
        <v>1294.2357767055464</v>
      </c>
      <c r="U213" s="122">
        <f t="shared" si="105"/>
        <v>1106.5521849812069</v>
      </c>
      <c r="V213" s="122">
        <f t="shared" si="105"/>
        <v>1093.9360015094614</v>
      </c>
      <c r="W213" s="122">
        <f t="shared" ref="W213" si="106">SUM(W214:W215)</f>
        <v>1133.6559491963969</v>
      </c>
      <c r="DA213" s="130" t="s">
        <v>2600</v>
      </c>
    </row>
    <row r="214" spans="1:105" ht="12" customHeight="1" x14ac:dyDescent="0.25">
      <c r="A214" s="97" t="s">
        <v>74</v>
      </c>
      <c r="B214" s="98">
        <v>1363.5763324718509</v>
      </c>
      <c r="C214" s="98">
        <v>1294.5902894708149</v>
      </c>
      <c r="D214" s="98">
        <v>1398.2861591677863</v>
      </c>
      <c r="E214" s="98">
        <v>1496.399437987269</v>
      </c>
      <c r="F214" s="98">
        <v>1625.0913445097658</v>
      </c>
      <c r="G214" s="98">
        <v>1671.4845542955247</v>
      </c>
      <c r="H214" s="98">
        <v>1597.275102353198</v>
      </c>
      <c r="I214" s="98">
        <v>1626.5940303821355</v>
      </c>
      <c r="J214" s="98">
        <v>1612.8562322949556</v>
      </c>
      <c r="K214" s="98">
        <v>1553.3421681548552</v>
      </c>
      <c r="L214" s="98">
        <v>1680.4510463930706</v>
      </c>
      <c r="M214" s="98">
        <v>1412.175125902279</v>
      </c>
      <c r="N214" s="98">
        <v>1420.5954632690518</v>
      </c>
      <c r="O214" s="98">
        <v>1283.7455807278488</v>
      </c>
      <c r="P214" s="98">
        <v>1138.1076988740526</v>
      </c>
      <c r="Q214" s="98">
        <v>1167.7438738093801</v>
      </c>
      <c r="R214" s="98">
        <v>1288.9539075763385</v>
      </c>
      <c r="S214" s="98">
        <v>1045.7881775602923</v>
      </c>
      <c r="T214" s="98">
        <v>1294.2357767055464</v>
      </c>
      <c r="U214" s="98">
        <v>1106.5521849812069</v>
      </c>
      <c r="V214" s="98">
        <v>1093.9360015094614</v>
      </c>
      <c r="W214" s="98">
        <v>1133.6559491963969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257.56536753307103</v>
      </c>
      <c r="C218" s="122">
        <v>248.68007950252343</v>
      </c>
      <c r="D218" s="122">
        <v>242.8374508591896</v>
      </c>
      <c r="E218" s="122">
        <v>228.88833769708702</v>
      </c>
      <c r="F218" s="122">
        <v>221.75530540925115</v>
      </c>
      <c r="G218" s="122">
        <v>212.19835942243657</v>
      </c>
      <c r="H218" s="122">
        <v>185.94120326070259</v>
      </c>
      <c r="I218" s="122">
        <v>174.59825860648738</v>
      </c>
      <c r="J218" s="122">
        <v>167.88763723443603</v>
      </c>
      <c r="K218" s="122">
        <v>157.79723341706261</v>
      </c>
      <c r="L218" s="122">
        <v>155.3815444959105</v>
      </c>
      <c r="M218" s="122">
        <v>148.37015607161965</v>
      </c>
      <c r="N218" s="122">
        <v>139.72525545946158</v>
      </c>
      <c r="O218" s="122">
        <v>142.52605402213607</v>
      </c>
      <c r="P218" s="122">
        <v>145.50016441814634</v>
      </c>
      <c r="Q218" s="122">
        <v>141.42183583839301</v>
      </c>
      <c r="R218" s="122">
        <v>146.85028416037977</v>
      </c>
      <c r="S218" s="122">
        <v>149.58318681824156</v>
      </c>
      <c r="T218" s="122">
        <v>143.19017173938371</v>
      </c>
      <c r="U218" s="122">
        <v>128.0300772897663</v>
      </c>
      <c r="V218" s="122">
        <v>119.0928893558028</v>
      </c>
      <c r="W218" s="122">
        <v>124.84292486303076</v>
      </c>
      <c r="DA218" s="130" t="s">
        <v>2605</v>
      </c>
    </row>
    <row r="219" spans="1:105" ht="12" customHeight="1" x14ac:dyDescent="0.25">
      <c r="A219" s="97" t="s">
        <v>141</v>
      </c>
      <c r="B219" s="98">
        <v>297.55838453070135</v>
      </c>
      <c r="C219" s="98">
        <v>295.12063533706964</v>
      </c>
      <c r="D219" s="98">
        <v>295.8323128430298</v>
      </c>
      <c r="E219" s="98">
        <v>281.84480397831965</v>
      </c>
      <c r="F219" s="98">
        <v>282.90612332880914</v>
      </c>
      <c r="G219" s="98">
        <v>295.97750785380043</v>
      </c>
      <c r="H219" s="98">
        <v>285.98627964259498</v>
      </c>
      <c r="I219" s="98">
        <v>290.68336788140147</v>
      </c>
      <c r="J219" s="98">
        <v>294.26477653602461</v>
      </c>
      <c r="K219" s="98">
        <v>289.13126331408807</v>
      </c>
      <c r="L219" s="98">
        <v>300.68173022024223</v>
      </c>
      <c r="M219" s="98">
        <v>304.53689088360505</v>
      </c>
      <c r="N219" s="98">
        <v>300.04270200268564</v>
      </c>
      <c r="O219" s="98">
        <v>307.52738786213257</v>
      </c>
      <c r="P219" s="98">
        <v>307.1195650081288</v>
      </c>
      <c r="Q219" s="98">
        <v>296.0054699141848</v>
      </c>
      <c r="R219" s="98">
        <v>302.08030069051449</v>
      </c>
      <c r="S219" s="98">
        <v>309.46995732329168</v>
      </c>
      <c r="T219" s="98">
        <v>304.55659574361954</v>
      </c>
      <c r="U219" s="98">
        <v>284.52221501372043</v>
      </c>
      <c r="V219" s="98">
        <v>279.8747738488986</v>
      </c>
      <c r="W219" s="98">
        <v>296.40515110121555</v>
      </c>
      <c r="DA219" s="63" t="s">
        <v>2606</v>
      </c>
    </row>
    <row r="220" spans="1:105" ht="12" customHeight="1" x14ac:dyDescent="0.25">
      <c r="A220" s="97" t="s">
        <v>140</v>
      </c>
      <c r="B220" s="98">
        <v>33.526183976557839</v>
      </c>
      <c r="C220" s="98">
        <v>64.44610393673355</v>
      </c>
      <c r="D220" s="98">
        <v>27.16949899829185</v>
      </c>
      <c r="E220" s="98">
        <v>16.636324649895521</v>
      </c>
      <c r="F220" s="98">
        <v>22.16973041403628</v>
      </c>
      <c r="G220" s="98">
        <v>23.211112100734049</v>
      </c>
      <c r="H220" s="98">
        <v>29.794631984640521</v>
      </c>
      <c r="I220" s="98">
        <v>25.909083036360904</v>
      </c>
      <c r="J220" s="98">
        <v>24.918572138290894</v>
      </c>
      <c r="K220" s="98">
        <v>23.421635420514274</v>
      </c>
      <c r="L220" s="98">
        <v>23.624955657659974</v>
      </c>
      <c r="M220" s="98">
        <v>34.130237730853764</v>
      </c>
      <c r="N220" s="98">
        <v>24.081441233806924</v>
      </c>
      <c r="O220" s="98">
        <v>17.290697870944978</v>
      </c>
      <c r="P220" s="98">
        <v>30.049810227399288</v>
      </c>
      <c r="Q220" s="98">
        <v>9.8275127725447842</v>
      </c>
      <c r="R220" s="98">
        <v>13.263653275159932</v>
      </c>
      <c r="S220" s="98">
        <v>20.968378482921153</v>
      </c>
      <c r="T220" s="98">
        <v>23.293626908880672</v>
      </c>
      <c r="U220" s="98">
        <v>26.719996727817787</v>
      </c>
      <c r="V220" s="98">
        <v>21.928155301459508</v>
      </c>
      <c r="W220" s="98">
        <v>19.824321210339143</v>
      </c>
      <c r="DA220" s="63" t="s">
        <v>2607</v>
      </c>
    </row>
    <row r="221" spans="1:105" ht="12" customHeight="1" x14ac:dyDescent="0.25">
      <c r="A221" s="100" t="s">
        <v>50</v>
      </c>
      <c r="B221" s="101">
        <v>33.526183976557839</v>
      </c>
      <c r="C221" s="101">
        <v>64.44610393673355</v>
      </c>
      <c r="D221" s="101">
        <v>27.16949899829185</v>
      </c>
      <c r="E221" s="101">
        <v>16.636324649895521</v>
      </c>
      <c r="F221" s="101">
        <v>22.16973041403628</v>
      </c>
      <c r="G221" s="101">
        <v>23.211112100734049</v>
      </c>
      <c r="H221" s="101">
        <v>29.794631984640521</v>
      </c>
      <c r="I221" s="101">
        <v>25.909083036360904</v>
      </c>
      <c r="J221" s="101">
        <v>24.918572138290894</v>
      </c>
      <c r="K221" s="101">
        <v>23.421635420514274</v>
      </c>
      <c r="L221" s="101">
        <v>23.624955657659974</v>
      </c>
      <c r="M221" s="101">
        <v>34.130237730853764</v>
      </c>
      <c r="N221" s="101">
        <v>24.081441233806924</v>
      </c>
      <c r="O221" s="101">
        <v>17.290697870944978</v>
      </c>
      <c r="P221" s="101">
        <v>30.049810227399288</v>
      </c>
      <c r="Q221" s="101">
        <v>9.8275127725447842</v>
      </c>
      <c r="R221" s="101">
        <v>13.263653275159932</v>
      </c>
      <c r="S221" s="101">
        <v>20.968378482921153</v>
      </c>
      <c r="T221" s="101">
        <v>23.293626908880672</v>
      </c>
      <c r="U221" s="101">
        <v>26.719996727817787</v>
      </c>
      <c r="V221" s="101">
        <v>21.928155301459508</v>
      </c>
      <c r="W221" s="101">
        <v>19.824321210339143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51.912967823665838</v>
      </c>
      <c r="C227" s="122">
        <v>51.886462369246459</v>
      </c>
      <c r="D227" s="122">
        <v>52.605088005998141</v>
      </c>
      <c r="E227" s="122">
        <v>52.382207319809766</v>
      </c>
      <c r="F227" s="122">
        <v>52.18921900439738</v>
      </c>
      <c r="G227" s="122">
        <v>51.289372390737689</v>
      </c>
      <c r="H227" s="122">
        <v>48.623830274777532</v>
      </c>
      <c r="I227" s="122">
        <v>48.175379347544116</v>
      </c>
      <c r="J227" s="122">
        <v>47.610070690382898</v>
      </c>
      <c r="K227" s="122">
        <v>46.109180694840667</v>
      </c>
      <c r="L227" s="122">
        <v>45.18518598471578</v>
      </c>
      <c r="M227" s="122">
        <v>43.243814301779565</v>
      </c>
      <c r="N227" s="122">
        <v>41.956311831019171</v>
      </c>
      <c r="O227" s="122">
        <v>40.948768206150483</v>
      </c>
      <c r="P227" s="122">
        <v>41.009838447902474</v>
      </c>
      <c r="Q227" s="122">
        <v>40.76999027967625</v>
      </c>
      <c r="R227" s="122">
        <v>41.47727791504451</v>
      </c>
      <c r="S227" s="122">
        <v>42.395207421035138</v>
      </c>
      <c r="T227" s="122">
        <v>43.088616345581897</v>
      </c>
      <c r="U227" s="122">
        <v>36.592010256707702</v>
      </c>
      <c r="V227" s="122">
        <v>34.030200537613489</v>
      </c>
      <c r="W227" s="122">
        <v>35.712459261597886</v>
      </c>
      <c r="DA227" s="130" t="s">
        <v>2614</v>
      </c>
    </row>
    <row r="228" spans="1:105" ht="12" customHeight="1" x14ac:dyDescent="0.25">
      <c r="A228" s="97" t="s">
        <v>50</v>
      </c>
      <c r="B228" s="98">
        <v>159.16497145552498</v>
      </c>
      <c r="C228" s="98">
        <v>163.5664360087695</v>
      </c>
      <c r="D228" s="98">
        <v>168.6312965426898</v>
      </c>
      <c r="E228" s="98">
        <v>171.82517913122234</v>
      </c>
      <c r="F228" s="98">
        <v>176.21045116742053</v>
      </c>
      <c r="G228" s="98">
        <v>182.64726332564425</v>
      </c>
      <c r="H228" s="98">
        <v>189.00435554801399</v>
      </c>
      <c r="I228" s="98">
        <v>196.08683359971062</v>
      </c>
      <c r="J228" s="98">
        <v>198.05553373327422</v>
      </c>
      <c r="K228" s="98">
        <v>193.79710216737644</v>
      </c>
      <c r="L228" s="98">
        <v>192.11617744366902</v>
      </c>
      <c r="M228" s="98">
        <v>182.42650596716777</v>
      </c>
      <c r="N228" s="98">
        <v>176.13595473271749</v>
      </c>
      <c r="O228" s="98">
        <v>171.48431716453919</v>
      </c>
      <c r="P228" s="98">
        <v>170.98420772782808</v>
      </c>
      <c r="Q228" s="98">
        <v>173.7557451901564</v>
      </c>
      <c r="R228" s="98">
        <v>178.8744513708771</v>
      </c>
      <c r="S228" s="98">
        <v>186.02651062018117</v>
      </c>
      <c r="T228" s="98">
        <v>197.57976466772348</v>
      </c>
      <c r="U228" s="98">
        <v>178.08196821354554</v>
      </c>
      <c r="V228" s="98">
        <v>178.09126633953812</v>
      </c>
      <c r="W228" s="98">
        <v>189.54976130238478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83.353074676445971</v>
      </c>
      <c r="C231" s="118">
        <f t="shared" si="108"/>
        <v>80.971949054971688</v>
      </c>
      <c r="D231" s="118">
        <f t="shared" si="108"/>
        <v>85.456875984180243</v>
      </c>
      <c r="E231" s="118">
        <f t="shared" si="108"/>
        <v>89.458005220304756</v>
      </c>
      <c r="F231" s="118">
        <f t="shared" si="108"/>
        <v>95.130142975137886</v>
      </c>
      <c r="G231" s="118">
        <f t="shared" si="108"/>
        <v>97.66879100103526</v>
      </c>
      <c r="H231" s="118">
        <f t="shared" si="108"/>
        <v>94.539092008715485</v>
      </c>
      <c r="I231" s="118">
        <f t="shared" si="108"/>
        <v>95.160463551499518</v>
      </c>
      <c r="J231" s="118">
        <f t="shared" si="108"/>
        <v>93.970945643666099</v>
      </c>
      <c r="K231" s="118">
        <f t="shared" si="108"/>
        <v>90.505226893283051</v>
      </c>
      <c r="L231" s="118">
        <f t="shared" si="108"/>
        <v>96.58690042266079</v>
      </c>
      <c r="M231" s="118">
        <f t="shared" si="108"/>
        <v>83.808268859322212</v>
      </c>
      <c r="N231" s="118">
        <f t="shared" si="108"/>
        <v>83.077418768766179</v>
      </c>
      <c r="O231" s="118">
        <f t="shared" si="108"/>
        <v>75.698472663107552</v>
      </c>
      <c r="P231" s="118">
        <f t="shared" si="108"/>
        <v>69.65233296916162</v>
      </c>
      <c r="Q231" s="118">
        <f t="shared" si="108"/>
        <v>70.138699686228094</v>
      </c>
      <c r="R231" s="118">
        <f t="shared" ref="R231:V231" si="109">R232+R235+R237+R246</f>
        <v>75.374044006900419</v>
      </c>
      <c r="S231" s="118">
        <f t="shared" si="109"/>
        <v>64.888152693563811</v>
      </c>
      <c r="T231" s="118">
        <f t="shared" si="109"/>
        <v>75.54133052451435</v>
      </c>
      <c r="U231" s="118">
        <f t="shared" si="109"/>
        <v>66.073508523132844</v>
      </c>
      <c r="V231" s="118">
        <f t="shared" si="109"/>
        <v>64.763420339153001</v>
      </c>
      <c r="W231" s="118">
        <f t="shared" ref="W231" si="110">W232+W235+W237+W246</f>
        <v>66.498472428110972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63.738354794860626</v>
      </c>
      <c r="C232" s="123">
        <f t="shared" si="111"/>
        <v>60.501046399935042</v>
      </c>
      <c r="D232" s="123">
        <f t="shared" si="111"/>
        <v>65.281896879222771</v>
      </c>
      <c r="E232" s="123">
        <f t="shared" si="111"/>
        <v>69.706679945240992</v>
      </c>
      <c r="F232" s="123">
        <f t="shared" si="111"/>
        <v>75.568951549876829</v>
      </c>
      <c r="G232" s="123">
        <f t="shared" si="111"/>
        <v>77.528298437198913</v>
      </c>
      <c r="H232" s="123">
        <f t="shared" si="111"/>
        <v>73.789324584094189</v>
      </c>
      <c r="I232" s="123">
        <f t="shared" si="111"/>
        <v>74.82192342741024</v>
      </c>
      <c r="J232" s="123">
        <f t="shared" si="111"/>
        <v>73.802670250300139</v>
      </c>
      <c r="K232" s="123">
        <f t="shared" si="111"/>
        <v>70.7621405240901</v>
      </c>
      <c r="L232" s="123">
        <f t="shared" si="111"/>
        <v>76.203150548574982</v>
      </c>
      <c r="M232" s="123">
        <f t="shared" si="111"/>
        <v>63.689917625283712</v>
      </c>
      <c r="N232" s="123">
        <f t="shared" si="111"/>
        <v>63.680317308501429</v>
      </c>
      <c r="O232" s="123">
        <f t="shared" si="111"/>
        <v>57.237510282176473</v>
      </c>
      <c r="P232" s="123">
        <f t="shared" si="111"/>
        <v>50.481500806213859</v>
      </c>
      <c r="Q232" s="123">
        <f t="shared" si="111"/>
        <v>51.499075062531411</v>
      </c>
      <c r="R232" s="123">
        <f t="shared" ref="R232:V232" si="112">SUM(R233:R234)</f>
        <v>56.518050456350252</v>
      </c>
      <c r="S232" s="123">
        <f t="shared" si="112"/>
        <v>45.594916561972063</v>
      </c>
      <c r="T232" s="123">
        <f t="shared" si="112"/>
        <v>56.124640364018674</v>
      </c>
      <c r="U232" s="123">
        <f t="shared" si="112"/>
        <v>47.677470519660467</v>
      </c>
      <c r="V232" s="123">
        <f t="shared" si="112"/>
        <v>46.820524192837119</v>
      </c>
      <c r="W232" s="123">
        <f t="shared" ref="W232" si="113">SUM(W233:W234)</f>
        <v>48.229012839578445</v>
      </c>
      <c r="DA232" s="130" t="s">
        <v>2768</v>
      </c>
    </row>
    <row r="233" spans="1:105" ht="12" customHeight="1" x14ac:dyDescent="0.25">
      <c r="A233" s="97" t="s">
        <v>74</v>
      </c>
      <c r="B233" s="99">
        <v>63.120837040506615</v>
      </c>
      <c r="C233" s="99">
        <v>59.914498394688131</v>
      </c>
      <c r="D233" s="99">
        <v>64.666941412249713</v>
      </c>
      <c r="E233" s="99">
        <v>69.088464090016544</v>
      </c>
      <c r="F233" s="99">
        <v>74.893315027202476</v>
      </c>
      <c r="G233" s="99">
        <v>76.851283903650355</v>
      </c>
      <c r="H233" s="99">
        <v>73.16353876412019</v>
      </c>
      <c r="I233" s="99">
        <v>74.181920269822825</v>
      </c>
      <c r="J233" s="99">
        <v>73.175038157922572</v>
      </c>
      <c r="K233" s="99">
        <v>70.172562346557498</v>
      </c>
      <c r="L233" s="99">
        <v>75.561300436708834</v>
      </c>
      <c r="M233" s="99">
        <v>63.131576651012807</v>
      </c>
      <c r="N233" s="99">
        <v>63.10516533237648</v>
      </c>
      <c r="O233" s="99">
        <v>56.690380334288008</v>
      </c>
      <c r="P233" s="99">
        <v>49.992283715078116</v>
      </c>
      <c r="Q233" s="99">
        <v>51.014919702148759</v>
      </c>
      <c r="R233" s="99">
        <v>55.979421717069513</v>
      </c>
      <c r="S233" s="99">
        <v>45.158755885005853</v>
      </c>
      <c r="T233" s="99">
        <v>55.574106313768596</v>
      </c>
      <c r="U233" s="99">
        <v>47.20838276270986</v>
      </c>
      <c r="V233" s="99">
        <v>46.349256658970852</v>
      </c>
      <c r="W233" s="99">
        <v>47.725934570529333</v>
      </c>
      <c r="DA233" s="63" t="s">
        <v>2769</v>
      </c>
    </row>
    <row r="234" spans="1:105" ht="12" customHeight="1" x14ac:dyDescent="0.25">
      <c r="A234" s="97" t="s">
        <v>53</v>
      </c>
      <c r="B234" s="99">
        <v>0.61751775435401024</v>
      </c>
      <c r="C234" s="99">
        <v>0.58654800524690942</v>
      </c>
      <c r="D234" s="99">
        <v>0.61495546697305314</v>
      </c>
      <c r="E234" s="99">
        <v>0.61821585522444999</v>
      </c>
      <c r="F234" s="99">
        <v>0.67563652267435648</v>
      </c>
      <c r="G234" s="99">
        <v>0.67701453354856245</v>
      </c>
      <c r="H234" s="99">
        <v>0.62578581997399252</v>
      </c>
      <c r="I234" s="99">
        <v>0.64000315758741699</v>
      </c>
      <c r="J234" s="99">
        <v>0.62763209237756123</v>
      </c>
      <c r="K234" s="99">
        <v>0.589578177532605</v>
      </c>
      <c r="L234" s="99">
        <v>0.64185011186614505</v>
      </c>
      <c r="M234" s="99">
        <v>0.5583409742709059</v>
      </c>
      <c r="N234" s="99">
        <v>0.57515197612494873</v>
      </c>
      <c r="O234" s="99">
        <v>0.54712994788846214</v>
      </c>
      <c r="P234" s="99">
        <v>0.48921709113573963</v>
      </c>
      <c r="Q234" s="99">
        <v>0.48415536038265194</v>
      </c>
      <c r="R234" s="99">
        <v>0.53862873928073951</v>
      </c>
      <c r="S234" s="99">
        <v>0.43616067696620958</v>
      </c>
      <c r="T234" s="99">
        <v>0.55053405025007796</v>
      </c>
      <c r="U234" s="99">
        <v>0.46908775695061022</v>
      </c>
      <c r="V234" s="99">
        <v>0.47126753386626502</v>
      </c>
      <c r="W234" s="99">
        <v>0.50307826904911479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0.24798704900252069</v>
      </c>
      <c r="C235" s="123">
        <f t="shared" si="114"/>
        <v>0.31092201880588816</v>
      </c>
      <c r="D235" s="123">
        <f t="shared" si="114"/>
        <v>0.24824098877258197</v>
      </c>
      <c r="E235" s="123">
        <f t="shared" si="114"/>
        <v>0.45300529057830141</v>
      </c>
      <c r="F235" s="123">
        <f t="shared" si="114"/>
        <v>0.3628550853633567</v>
      </c>
      <c r="G235" s="123">
        <f t="shared" si="114"/>
        <v>0.49923457502071833</v>
      </c>
      <c r="H235" s="123">
        <f t="shared" si="114"/>
        <v>0.56950030900918602</v>
      </c>
      <c r="I235" s="123">
        <f t="shared" si="114"/>
        <v>0.37712019253941598</v>
      </c>
      <c r="J235" s="123">
        <f t="shared" si="114"/>
        <v>0.48270676984507072</v>
      </c>
      <c r="K235" s="123">
        <f t="shared" si="114"/>
        <v>0.80896550590577965</v>
      </c>
      <c r="L235" s="123">
        <f t="shared" si="114"/>
        <v>0.84576277188788518</v>
      </c>
      <c r="M235" s="123">
        <f t="shared" si="114"/>
        <v>0.88422380070636886</v>
      </c>
      <c r="N235" s="123">
        <f t="shared" si="114"/>
        <v>0.86561750571349028</v>
      </c>
      <c r="O235" s="123">
        <f t="shared" si="114"/>
        <v>0.81212267767032509</v>
      </c>
      <c r="P235" s="123">
        <f t="shared" si="114"/>
        <v>0.65341338229042101</v>
      </c>
      <c r="Q235" s="123">
        <f t="shared" si="114"/>
        <v>0.92394274768808071</v>
      </c>
      <c r="R235" s="123">
        <f t="shared" si="114"/>
        <v>0.82522060888789672</v>
      </c>
      <c r="S235" s="123">
        <f t="shared" si="114"/>
        <v>0.8645238670541564</v>
      </c>
      <c r="T235" s="123">
        <f t="shared" si="114"/>
        <v>0.69942404550160842</v>
      </c>
      <c r="U235" s="123">
        <f t="shared" si="114"/>
        <v>0.69766375097498445</v>
      </c>
      <c r="V235" s="123">
        <f t="shared" si="114"/>
        <v>0.65943861502617973</v>
      </c>
      <c r="W235" s="123">
        <f t="shared" si="114"/>
        <v>0.60285142727517216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0.24798704900252069</v>
      </c>
      <c r="C236" s="99">
        <f>RES_hhdet_fecs!C29</f>
        <v>0.31092201880588816</v>
      </c>
      <c r="D236" s="99">
        <f>RES_hhdet_fecs!D29</f>
        <v>0.24824098877258197</v>
      </c>
      <c r="E236" s="99">
        <f>RES_hhdet_fecs!E29</f>
        <v>0.45300529057830141</v>
      </c>
      <c r="F236" s="99">
        <f>RES_hhdet_fecs!F29</f>
        <v>0.3628550853633567</v>
      </c>
      <c r="G236" s="99">
        <f>RES_hhdet_fecs!G29</f>
        <v>0.49923457502071833</v>
      </c>
      <c r="H236" s="99">
        <f>RES_hhdet_fecs!H29</f>
        <v>0.56950030900918602</v>
      </c>
      <c r="I236" s="99">
        <f>RES_hhdet_fecs!I29</f>
        <v>0.37712019253941598</v>
      </c>
      <c r="J236" s="99">
        <f>RES_hhdet_fecs!J29</f>
        <v>0.48270676984507072</v>
      </c>
      <c r="K236" s="99">
        <f>RES_hhdet_fecs!K29</f>
        <v>0.80896550590577965</v>
      </c>
      <c r="L236" s="99">
        <f>RES_hhdet_fecs!L29</f>
        <v>0.84576277188788518</v>
      </c>
      <c r="M236" s="99">
        <f>RES_hhdet_fecs!M29</f>
        <v>0.88422380070636886</v>
      </c>
      <c r="N236" s="99">
        <f>RES_hhdet_fecs!N29</f>
        <v>0.86561750571349028</v>
      </c>
      <c r="O236" s="99">
        <f>RES_hhdet_fecs!O29</f>
        <v>0.81212267767032509</v>
      </c>
      <c r="P236" s="99">
        <f>RES_hhdet_fecs!P29</f>
        <v>0.65341338229042101</v>
      </c>
      <c r="Q236" s="99">
        <f>RES_hhdet_fecs!Q29</f>
        <v>0.92394274768808071</v>
      </c>
      <c r="R236" s="99">
        <f>RES_hhdet_fecs!R29</f>
        <v>0.82522060888789672</v>
      </c>
      <c r="S236" s="99">
        <f>RES_hhdet_fecs!S29</f>
        <v>0.8645238670541564</v>
      </c>
      <c r="T236" s="99">
        <f>RES_hhdet_fecs!T29</f>
        <v>0.69942404550160842</v>
      </c>
      <c r="U236" s="99">
        <f>RES_hhdet_fecs!U29</f>
        <v>0.69766375097498445</v>
      </c>
      <c r="V236" s="99">
        <f>RES_hhdet_fecs!V29</f>
        <v>0.65943861502617973</v>
      </c>
      <c r="W236" s="99">
        <f>RES_hhdet_fecs!W29</f>
        <v>0.60285142727517216</v>
      </c>
      <c r="DA236" s="63" t="s">
        <v>2772</v>
      </c>
    </row>
    <row r="237" spans="1:105" ht="12" customHeight="1" x14ac:dyDescent="0.25">
      <c r="A237" s="121" t="s">
        <v>55</v>
      </c>
      <c r="B237" s="123">
        <v>13.300899686280326</v>
      </c>
      <c r="C237" s="123">
        <v>13.477682337185485</v>
      </c>
      <c r="D237" s="123">
        <v>13.281897358138243</v>
      </c>
      <c r="E237" s="123">
        <v>12.55500914333723</v>
      </c>
      <c r="F237" s="123">
        <v>12.50780841445528</v>
      </c>
      <c r="G237" s="123">
        <v>12.823414781515817</v>
      </c>
      <c r="H237" s="123">
        <v>12.541102476381099</v>
      </c>
      <c r="I237" s="123">
        <v>12.414312076247583</v>
      </c>
      <c r="J237" s="123">
        <v>12.274298399360376</v>
      </c>
      <c r="K237" s="123">
        <v>11.824991377518494</v>
      </c>
      <c r="L237" s="123">
        <v>12.203688557948082</v>
      </c>
      <c r="M237" s="123">
        <v>12.433441324872474</v>
      </c>
      <c r="N237" s="123">
        <v>12.011570765949456</v>
      </c>
      <c r="O237" s="123">
        <v>11.894023122559382</v>
      </c>
      <c r="P237" s="123">
        <v>12.18107761495939</v>
      </c>
      <c r="Q237" s="123">
        <v>11.50212765878867</v>
      </c>
      <c r="R237" s="123">
        <v>11.795862956570925</v>
      </c>
      <c r="S237" s="123">
        <v>12.108141249094745</v>
      </c>
      <c r="T237" s="123">
        <v>11.986850122139909</v>
      </c>
      <c r="U237" s="123">
        <v>11.509483334155242</v>
      </c>
      <c r="V237" s="123">
        <v>11.253749841623387</v>
      </c>
      <c r="W237" s="123">
        <v>11.593596864842219</v>
      </c>
      <c r="DA237" s="130" t="s">
        <v>2773</v>
      </c>
    </row>
    <row r="238" spans="1:105" ht="12" customHeight="1" x14ac:dyDescent="0.25">
      <c r="A238" s="97" t="s">
        <v>141</v>
      </c>
      <c r="B238" s="99">
        <v>13.774171531674439</v>
      </c>
      <c r="C238" s="99">
        <v>13.65837900682077</v>
      </c>
      <c r="D238" s="99">
        <v>13.68144189731265</v>
      </c>
      <c r="E238" s="99">
        <v>13.012718478967752</v>
      </c>
      <c r="F238" s="99">
        <v>13.037899370500135</v>
      </c>
      <c r="G238" s="99">
        <v>13.608412609444731</v>
      </c>
      <c r="H238" s="99">
        <v>13.099664688826239</v>
      </c>
      <c r="I238" s="99">
        <v>13.256811482872465</v>
      </c>
      <c r="J238" s="99">
        <v>13.350747463037537</v>
      </c>
      <c r="K238" s="99">
        <v>13.061566226163333</v>
      </c>
      <c r="L238" s="99">
        <v>13.520121637442093</v>
      </c>
      <c r="M238" s="99">
        <v>13.614383738415915</v>
      </c>
      <c r="N238" s="99">
        <v>13.328385741202679</v>
      </c>
      <c r="O238" s="99">
        <v>13.580451487303183</v>
      </c>
      <c r="P238" s="99">
        <v>13.490470579829408</v>
      </c>
      <c r="Q238" s="99">
        <v>12.931513166331497</v>
      </c>
      <c r="R238" s="99">
        <v>13.119383435960417</v>
      </c>
      <c r="S238" s="99">
        <v>13.363392851799571</v>
      </c>
      <c r="T238" s="99">
        <v>13.077571285734974</v>
      </c>
      <c r="U238" s="99">
        <v>12.138454754476733</v>
      </c>
      <c r="V238" s="99">
        <v>11.8580864946347</v>
      </c>
      <c r="W238" s="99">
        <v>12.478400398156207</v>
      </c>
      <c r="DA238" s="63" t="s">
        <v>2774</v>
      </c>
    </row>
    <row r="239" spans="1:105" ht="12" customHeight="1" x14ac:dyDescent="0.25">
      <c r="A239" s="97" t="s">
        <v>140</v>
      </c>
      <c r="B239" s="99">
        <v>8.1064057392770703</v>
      </c>
      <c r="C239" s="99">
        <v>8.7213538072226786</v>
      </c>
      <c r="D239" s="99">
        <v>7.9620600334284806</v>
      </c>
      <c r="E239" s="99">
        <v>7.4142094026661569</v>
      </c>
      <c r="F239" s="99">
        <v>7.5917694973601444</v>
      </c>
      <c r="G239" s="99">
        <v>7.9806270458001123</v>
      </c>
      <c r="H239" s="99">
        <v>7.9118725350424004</v>
      </c>
      <c r="I239" s="99">
        <v>7.9638820954000025</v>
      </c>
      <c r="J239" s="99">
        <v>8.0054561569132989</v>
      </c>
      <c r="K239" s="99">
        <v>7.830522370362222</v>
      </c>
      <c r="L239" s="99">
        <v>8.1296347354699403</v>
      </c>
      <c r="M239" s="99">
        <v>8.4531856197574733</v>
      </c>
      <c r="N239" s="99">
        <v>8.2220017561487619</v>
      </c>
      <c r="O239" s="99">
        <v>8.424733376434494</v>
      </c>
      <c r="P239" s="99">
        <v>8.7141856394061765</v>
      </c>
      <c r="Q239" s="99">
        <v>8.2035718263355886</v>
      </c>
      <c r="R239" s="99">
        <v>8.5923125370587581</v>
      </c>
      <c r="S239" s="99">
        <v>9.1254134776658322</v>
      </c>
      <c r="T239" s="99">
        <v>9.2381726472944141</v>
      </c>
      <c r="U239" s="99">
        <v>8.8856313933817219</v>
      </c>
      <c r="V239" s="99">
        <v>8.8926575843734135</v>
      </c>
      <c r="W239" s="99">
        <v>9.5906716206054359</v>
      </c>
      <c r="DA239" s="63" t="s">
        <v>2775</v>
      </c>
    </row>
    <row r="240" spans="1:105" ht="12" customHeight="1" x14ac:dyDescent="0.25">
      <c r="A240" s="100" t="s">
        <v>50</v>
      </c>
      <c r="B240" s="102">
        <v>1.5519489044945252</v>
      </c>
      <c r="C240" s="102">
        <v>2.9826084918647733</v>
      </c>
      <c r="D240" s="102">
        <v>1.2565156197844409</v>
      </c>
      <c r="E240" s="102">
        <v>0.7680957964740579</v>
      </c>
      <c r="F240" s="102">
        <v>1.0217054011000506</v>
      </c>
      <c r="G240" s="102">
        <v>1.0671972775272103</v>
      </c>
      <c r="H240" s="102">
        <v>1.3647496971307047</v>
      </c>
      <c r="I240" s="102">
        <v>1.1816012454047995</v>
      </c>
      <c r="J240" s="102">
        <v>1.1305517693079292</v>
      </c>
      <c r="K240" s="102">
        <v>1.0580773544290525</v>
      </c>
      <c r="L240" s="102">
        <v>1.0622935884291229</v>
      </c>
      <c r="M240" s="102">
        <v>1.5257992297846117</v>
      </c>
      <c r="N240" s="102">
        <v>1.069736860206683</v>
      </c>
      <c r="O240" s="102">
        <v>0.76355958163717996</v>
      </c>
      <c r="P240" s="102">
        <v>1.3199617575371898</v>
      </c>
      <c r="Q240" s="102">
        <v>0.42933196757241365</v>
      </c>
      <c r="R240" s="102">
        <v>0.57604204140650672</v>
      </c>
      <c r="S240" s="102">
        <v>0.90544711207547979</v>
      </c>
      <c r="T240" s="102">
        <v>1.0002215373481476</v>
      </c>
      <c r="U240" s="102">
        <v>1.1399442792357779</v>
      </c>
      <c r="V240" s="102">
        <v>0.92907966894106175</v>
      </c>
      <c r="W240" s="102">
        <v>0.83458677005177717</v>
      </c>
      <c r="DA240" s="131" t="s">
        <v>2776</v>
      </c>
    </row>
    <row r="241" spans="1:105" ht="12" customHeight="1" x14ac:dyDescent="0.25">
      <c r="A241" s="103" t="s">
        <v>52</v>
      </c>
      <c r="B241" s="105">
        <v>6.5544568347825445</v>
      </c>
      <c r="C241" s="105">
        <v>5.7387453153579058</v>
      </c>
      <c r="D241" s="105">
        <v>6.7055444136440396</v>
      </c>
      <c r="E241" s="105">
        <v>6.6461136061920989</v>
      </c>
      <c r="F241" s="105">
        <v>6.5700640962600936</v>
      </c>
      <c r="G241" s="105">
        <v>6.9134297682729029</v>
      </c>
      <c r="H241" s="105">
        <v>6.5471228379116964</v>
      </c>
      <c r="I241" s="105">
        <v>6.7822808499952023</v>
      </c>
      <c r="J241" s="105">
        <v>6.8749043876053699</v>
      </c>
      <c r="K241" s="105">
        <v>6.7724450159331688</v>
      </c>
      <c r="L241" s="105">
        <v>7.0673411470408176</v>
      </c>
      <c r="M241" s="105">
        <v>6.9273863899728623</v>
      </c>
      <c r="N241" s="105">
        <v>7.1522648959420794</v>
      </c>
      <c r="O241" s="105">
        <v>7.6611737947973131</v>
      </c>
      <c r="P241" s="105">
        <v>7.3942238818689852</v>
      </c>
      <c r="Q241" s="105">
        <v>7.7742398587631758</v>
      </c>
      <c r="R241" s="105">
        <v>8.0162704956522504</v>
      </c>
      <c r="S241" s="105">
        <v>8.2199663655903503</v>
      </c>
      <c r="T241" s="105">
        <v>8.2379511099462661</v>
      </c>
      <c r="U241" s="105">
        <v>7.7456871141459454</v>
      </c>
      <c r="V241" s="105">
        <v>7.9635779154323512</v>
      </c>
      <c r="W241" s="105">
        <v>8.7560848505536573</v>
      </c>
      <c r="DA241" s="132" t="s">
        <v>2777</v>
      </c>
    </row>
    <row r="242" spans="1:105" ht="12" customHeight="1" x14ac:dyDescent="0.25">
      <c r="A242" s="106" t="s">
        <v>122</v>
      </c>
      <c r="B242" s="102">
        <v>10.858867284472238</v>
      </c>
      <c r="C242" s="102">
        <v>13.125210193304632</v>
      </c>
      <c r="D242" s="102">
        <v>12.07859561353186</v>
      </c>
      <c r="E242" s="102">
        <v>11.211681537948568</v>
      </c>
      <c r="F242" s="102">
        <v>11.241556210720052</v>
      </c>
      <c r="G242" s="102">
        <v>11.49027949785388</v>
      </c>
      <c r="H242" s="102">
        <v>12.219555285606527</v>
      </c>
      <c r="I242" s="102">
        <v>12.02519597837798</v>
      </c>
      <c r="J242" s="102">
        <v>11.912447435665786</v>
      </c>
      <c r="K242" s="102">
        <v>11.521482550384349</v>
      </c>
      <c r="L242" s="102">
        <v>12.13518527344306</v>
      </c>
      <c r="M242" s="102">
        <v>12.624951746058601</v>
      </c>
      <c r="N242" s="102">
        <v>12.258671789856219</v>
      </c>
      <c r="O242" s="102">
        <v>11.951473194988203</v>
      </c>
      <c r="P242" s="102">
        <v>12.570695247075173</v>
      </c>
      <c r="Q242" s="102">
        <v>11.77583959861251</v>
      </c>
      <c r="R242" s="102">
        <v>12.196004987337753</v>
      </c>
      <c r="S242" s="102">
        <v>12.630575197896729</v>
      </c>
      <c r="T242" s="102">
        <v>12.679184568998116</v>
      </c>
      <c r="U242" s="102">
        <v>12.598601415278083</v>
      </c>
      <c r="V242" s="102">
        <v>12.328689693308839</v>
      </c>
      <c r="W242" s="102">
        <v>12.431290531134296</v>
      </c>
      <c r="DA242" s="131" t="s">
        <v>2778</v>
      </c>
    </row>
    <row r="243" spans="1:105" ht="12" customHeight="1" x14ac:dyDescent="0.25">
      <c r="A243" s="107" t="s">
        <v>121</v>
      </c>
      <c r="B243" s="105">
        <v>6.9984423527852986</v>
      </c>
      <c r="C243" s="105">
        <v>9.0743903564990784</v>
      </c>
      <c r="D243" s="105">
        <v>7.7994051020418613</v>
      </c>
      <c r="E243" s="105">
        <v>7.1263445497345028</v>
      </c>
      <c r="F243" s="105">
        <v>7.2804001160162004</v>
      </c>
      <c r="G243" s="105">
        <v>7.4967293311001759</v>
      </c>
      <c r="H243" s="105">
        <v>8.1413115336871016</v>
      </c>
      <c r="I243" s="105">
        <v>7.9614717368723582</v>
      </c>
      <c r="J243" s="105">
        <v>7.8772654733884879</v>
      </c>
      <c r="K243" s="105">
        <v>7.6135837460882394</v>
      </c>
      <c r="L243" s="105">
        <v>8.0242552623967729</v>
      </c>
      <c r="M243" s="105">
        <v>8.525018570481194</v>
      </c>
      <c r="N243" s="105">
        <v>8.1974131770077889</v>
      </c>
      <c r="O243" s="105">
        <v>7.9587850093391381</v>
      </c>
      <c r="P243" s="105">
        <v>8.6266649474448371</v>
      </c>
      <c r="Q243" s="105">
        <v>7.8938446010036296</v>
      </c>
      <c r="R243" s="105">
        <v>8.3240436549976078</v>
      </c>
      <c r="S243" s="105">
        <v>8.8591700690609994</v>
      </c>
      <c r="T243" s="105">
        <v>9.0803314544911657</v>
      </c>
      <c r="U243" s="105">
        <v>9.2596096724728518</v>
      </c>
      <c r="V243" s="105">
        <v>9.1887938316387476</v>
      </c>
      <c r="W243" s="105">
        <v>9.3606269416834831</v>
      </c>
      <c r="DA243" s="132" t="s">
        <v>2779</v>
      </c>
    </row>
    <row r="244" spans="1:105" ht="12" customHeight="1" x14ac:dyDescent="0.25">
      <c r="A244" s="108" t="s">
        <v>53</v>
      </c>
      <c r="B244" s="99">
        <v>1.1883875502524792</v>
      </c>
      <c r="C244" s="99">
        <v>2.8511476816641075</v>
      </c>
      <c r="D244" s="99">
        <v>1.105753245691975</v>
      </c>
      <c r="E244" s="99">
        <v>0.64740338278148302</v>
      </c>
      <c r="F244" s="99">
        <v>0.87472436297434253</v>
      </c>
      <c r="G244" s="99">
        <v>0.89328613965001913</v>
      </c>
      <c r="H244" s="99">
        <v>1.283219309966668</v>
      </c>
      <c r="I244" s="99">
        <v>1.0754967623692744</v>
      </c>
      <c r="J244" s="99">
        <v>1.008953965025071</v>
      </c>
      <c r="K244" s="99">
        <v>0.92720861301827939</v>
      </c>
      <c r="L244" s="99">
        <v>0.94872829400562897</v>
      </c>
      <c r="M244" s="99">
        <v>1.3998121998914783</v>
      </c>
      <c r="N244" s="99">
        <v>0.98223722362345467</v>
      </c>
      <c r="O244" s="99">
        <v>0.6401924871433875</v>
      </c>
      <c r="P244" s="99">
        <v>1.2436429979543138</v>
      </c>
      <c r="Q244" s="99">
        <v>0.34002581658866382</v>
      </c>
      <c r="R244" s="99">
        <v>0.49062553293787581</v>
      </c>
      <c r="S244" s="99">
        <v>0.85047177849382349</v>
      </c>
      <c r="T244" s="99">
        <v>0.96653624327893883</v>
      </c>
      <c r="U244" s="99">
        <v>1.207015674351303</v>
      </c>
      <c r="V244" s="99">
        <v>0.97929261752870067</v>
      </c>
      <c r="W244" s="99">
        <v>0.8019001808308035</v>
      </c>
      <c r="DA244" s="63" t="s">
        <v>2780</v>
      </c>
    </row>
    <row r="245" spans="1:105" ht="12" customHeight="1" x14ac:dyDescent="0.25">
      <c r="A245" s="108" t="s">
        <v>52</v>
      </c>
      <c r="B245" s="99">
        <v>5.8100548025328198</v>
      </c>
      <c r="C245" s="99">
        <v>6.2232426748349701</v>
      </c>
      <c r="D245" s="99">
        <v>6.6936518563498861</v>
      </c>
      <c r="E245" s="99">
        <v>6.4789411669530192</v>
      </c>
      <c r="F245" s="99">
        <v>6.4056757530418587</v>
      </c>
      <c r="G245" s="99">
        <v>6.6034431914501575</v>
      </c>
      <c r="H245" s="99">
        <v>6.8580922237204325</v>
      </c>
      <c r="I245" s="99">
        <v>6.8859749745030845</v>
      </c>
      <c r="J245" s="99">
        <v>6.8683115083634165</v>
      </c>
      <c r="K245" s="99">
        <v>6.6863751330699621</v>
      </c>
      <c r="L245" s="99">
        <v>7.0755269683911459</v>
      </c>
      <c r="M245" s="99">
        <v>7.1252063705897157</v>
      </c>
      <c r="N245" s="99">
        <v>7.2151759533843345</v>
      </c>
      <c r="O245" s="99">
        <v>7.3185925221957513</v>
      </c>
      <c r="P245" s="99">
        <v>7.3830219494905238</v>
      </c>
      <c r="Q245" s="99">
        <v>7.5538187844149665</v>
      </c>
      <c r="R245" s="99">
        <v>7.8334181220597321</v>
      </c>
      <c r="S245" s="99">
        <v>8.0086982905671746</v>
      </c>
      <c r="T245" s="99">
        <v>8.113795211212226</v>
      </c>
      <c r="U245" s="99">
        <v>8.052593998121548</v>
      </c>
      <c r="V245" s="99">
        <v>8.2095012141100483</v>
      </c>
      <c r="W245" s="99">
        <v>8.5587267608526805</v>
      </c>
      <c r="DA245" s="63" t="s">
        <v>2781</v>
      </c>
    </row>
    <row r="246" spans="1:105" ht="12" customHeight="1" x14ac:dyDescent="0.25">
      <c r="A246" s="121" t="s">
        <v>54</v>
      </c>
      <c r="B246" s="123">
        <v>6.0658331463024995</v>
      </c>
      <c r="C246" s="123">
        <v>6.6822982990452777</v>
      </c>
      <c r="D246" s="123">
        <v>6.6448407580466506</v>
      </c>
      <c r="E246" s="123">
        <v>6.7433108411482277</v>
      </c>
      <c r="F246" s="123">
        <v>6.6905279254424226</v>
      </c>
      <c r="G246" s="123">
        <v>6.8178432072997959</v>
      </c>
      <c r="H246" s="123">
        <v>7.6391646392310086</v>
      </c>
      <c r="I246" s="123">
        <v>7.5471078553022686</v>
      </c>
      <c r="J246" s="123">
        <v>7.4112702241605231</v>
      </c>
      <c r="K246" s="123">
        <v>7.1091294857686878</v>
      </c>
      <c r="L246" s="123">
        <v>7.3342985442498403</v>
      </c>
      <c r="M246" s="123">
        <v>6.8006861084596544</v>
      </c>
      <c r="N246" s="123">
        <v>6.5199131886018007</v>
      </c>
      <c r="O246" s="123">
        <v>5.7548165807013714</v>
      </c>
      <c r="P246" s="123">
        <v>6.3363411656979496</v>
      </c>
      <c r="Q246" s="123">
        <v>6.2135542172199321</v>
      </c>
      <c r="R246" s="123">
        <v>6.2349099850913481</v>
      </c>
      <c r="S246" s="123">
        <v>6.3205710154428516</v>
      </c>
      <c r="T246" s="123">
        <v>6.730415992854164</v>
      </c>
      <c r="U246" s="123">
        <v>6.1888909183421541</v>
      </c>
      <c r="V246" s="123">
        <v>6.0297076896663038</v>
      </c>
      <c r="W246" s="123">
        <v>6.0730112964151433</v>
      </c>
      <c r="DA246" s="130" t="s">
        <v>2782</v>
      </c>
    </row>
    <row r="247" spans="1:105" ht="12" customHeight="1" x14ac:dyDescent="0.25">
      <c r="A247" s="97" t="s">
        <v>50</v>
      </c>
      <c r="B247" s="99">
        <v>7.3678502527165852</v>
      </c>
      <c r="C247" s="99">
        <v>7.5699632906084826</v>
      </c>
      <c r="D247" s="99">
        <v>7.7987399805831199</v>
      </c>
      <c r="E247" s="99">
        <v>7.9331343067967097</v>
      </c>
      <c r="F247" s="99">
        <v>8.1207649495839132</v>
      </c>
      <c r="G247" s="99">
        <v>8.3977304199378988</v>
      </c>
      <c r="H247" s="99">
        <v>8.6573862406996316</v>
      </c>
      <c r="I247" s="99">
        <v>8.9426725933811753</v>
      </c>
      <c r="J247" s="99">
        <v>8.9857489763350848</v>
      </c>
      <c r="K247" s="99">
        <v>8.7548252492084977</v>
      </c>
      <c r="L247" s="99">
        <v>8.6384832415865613</v>
      </c>
      <c r="M247" s="99">
        <v>8.155414107923928</v>
      </c>
      <c r="N247" s="99">
        <v>7.8242461219791934</v>
      </c>
      <c r="O247" s="99">
        <v>7.5727708880692459</v>
      </c>
      <c r="P247" s="99">
        <v>7.510616993439192</v>
      </c>
      <c r="Q247" s="99">
        <v>7.5908215726677488</v>
      </c>
      <c r="R247" s="99">
        <v>7.7685387265151151</v>
      </c>
      <c r="S247" s="99">
        <v>8.032913319821775</v>
      </c>
      <c r="T247" s="99">
        <v>8.4840173983164391</v>
      </c>
      <c r="U247" s="99">
        <v>7.5974380898308622</v>
      </c>
      <c r="V247" s="99">
        <v>7.5455948071026144</v>
      </c>
      <c r="W247" s="99">
        <v>7.9798809437640452</v>
      </c>
      <c r="DA247" s="63" t="s">
        <v>2783</v>
      </c>
    </row>
    <row r="248" spans="1:105" ht="12" customHeight="1" x14ac:dyDescent="0.25">
      <c r="A248" s="109" t="s">
        <v>120</v>
      </c>
      <c r="B248" s="110">
        <v>5.4356204708997717</v>
      </c>
      <c r="C248" s="110">
        <v>6.2698895682740323</v>
      </c>
      <c r="D248" s="110">
        <v>6.1216747344633831</v>
      </c>
      <c r="E248" s="110">
        <v>6.2215088589438787</v>
      </c>
      <c r="F248" s="110">
        <v>6.0886716789006909</v>
      </c>
      <c r="G248" s="110">
        <v>6.2009680199194284</v>
      </c>
      <c r="H248" s="110">
        <v>7.2864815712943649</v>
      </c>
      <c r="I248" s="110">
        <v>7.0925665826136299</v>
      </c>
      <c r="J248" s="110">
        <v>6.9130096373978267</v>
      </c>
      <c r="K248" s="110">
        <v>6.5953319959767338</v>
      </c>
      <c r="L248" s="110">
        <v>6.9332270785063956</v>
      </c>
      <c r="M248" s="110">
        <v>6.3797745329090363</v>
      </c>
      <c r="N248" s="110">
        <v>6.1120644412002143</v>
      </c>
      <c r="O248" s="110">
        <v>5.1845275664382111</v>
      </c>
      <c r="P248" s="110">
        <v>5.9658307161705517</v>
      </c>
      <c r="Q248" s="110">
        <v>5.7913196949440566</v>
      </c>
      <c r="R248" s="110">
        <v>5.7719401588089934</v>
      </c>
      <c r="S248" s="110">
        <v>5.8151442348384599</v>
      </c>
      <c r="T248" s="110">
        <v>6.2413248118793136</v>
      </c>
      <c r="U248" s="110">
        <v>5.8246136700451805</v>
      </c>
      <c r="V248" s="110">
        <v>5.671623829106295</v>
      </c>
      <c r="W248" s="110">
        <v>5.6303422967984584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40.459543783592167</v>
      </c>
      <c r="C250" s="118">
        <f t="shared" si="115"/>
        <v>39.755821526836357</v>
      </c>
      <c r="D250" s="118">
        <f t="shared" si="115"/>
        <v>41.86437396010583</v>
      </c>
      <c r="E250" s="118">
        <f t="shared" si="115"/>
        <v>44.19155236415844</v>
      </c>
      <c r="F250" s="118">
        <f t="shared" si="115"/>
        <v>47.131568896957127</v>
      </c>
      <c r="G250" s="118">
        <f t="shared" si="115"/>
        <v>49.210486901891258</v>
      </c>
      <c r="H250" s="118">
        <f t="shared" si="115"/>
        <v>48.779761951527071</v>
      </c>
      <c r="I250" s="118">
        <f t="shared" si="115"/>
        <v>49.451499438912066</v>
      </c>
      <c r="J250" s="118">
        <f t="shared" si="115"/>
        <v>49.840422200481946</v>
      </c>
      <c r="K250" s="118">
        <f t="shared" si="115"/>
        <v>49.413945363804203</v>
      </c>
      <c r="L250" s="118">
        <f t="shared" si="115"/>
        <v>53.571845440856542</v>
      </c>
      <c r="M250" s="118">
        <f t="shared" si="115"/>
        <v>48.180991613263323</v>
      </c>
      <c r="N250" s="118">
        <f t="shared" si="115"/>
        <v>49.333936436627361</v>
      </c>
      <c r="O250" s="118">
        <f t="shared" si="115"/>
        <v>46.701952617072578</v>
      </c>
      <c r="P250" s="118">
        <f t="shared" si="115"/>
        <v>43.271608152558699</v>
      </c>
      <c r="Q250" s="118">
        <f t="shared" si="115"/>
        <v>44.579058554862428</v>
      </c>
      <c r="R250" s="118">
        <f t="shared" ref="R250:V250" si="116">R251+R254+R256+R265</f>
        <v>48.0094069087978</v>
      </c>
      <c r="S250" s="118">
        <f t="shared" si="116"/>
        <v>42.97680181457762</v>
      </c>
      <c r="T250" s="118">
        <f t="shared" si="116"/>
        <v>49.895001220258557</v>
      </c>
      <c r="U250" s="118">
        <f t="shared" si="116"/>
        <v>44.885950628740886</v>
      </c>
      <c r="V250" s="118">
        <f t="shared" si="116"/>
        <v>44.932703279698075</v>
      </c>
      <c r="W250" s="118">
        <f t="shared" ref="W250" si="117">W251+W254+W256+W265</f>
        <v>47.187297196023756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28.73073828677412</v>
      </c>
      <c r="C251" s="123">
        <f t="shared" si="118"/>
        <v>27.271705956784732</v>
      </c>
      <c r="D251" s="123">
        <f t="shared" si="118"/>
        <v>29.545773200136836</v>
      </c>
      <c r="E251" s="123">
        <f t="shared" si="118"/>
        <v>31.721558969669211</v>
      </c>
      <c r="F251" s="123">
        <f t="shared" si="118"/>
        <v>34.746776008292876</v>
      </c>
      <c r="G251" s="123">
        <f t="shared" si="118"/>
        <v>36.022111336480521</v>
      </c>
      <c r="H251" s="123">
        <f t="shared" si="118"/>
        <v>34.68558248307022</v>
      </c>
      <c r="I251" s="123">
        <f t="shared" si="118"/>
        <v>35.768065280608461</v>
      </c>
      <c r="J251" s="123">
        <f t="shared" si="118"/>
        <v>35.946840219977688</v>
      </c>
      <c r="K251" s="123">
        <f t="shared" si="118"/>
        <v>35.047441246140352</v>
      </c>
      <c r="L251" s="123">
        <f t="shared" si="118"/>
        <v>38.528800807581064</v>
      </c>
      <c r="M251" s="123">
        <f t="shared" si="118"/>
        <v>33.125198055561761</v>
      </c>
      <c r="N251" s="123">
        <f t="shared" si="118"/>
        <v>34.530197103104392</v>
      </c>
      <c r="O251" s="123">
        <f t="shared" si="118"/>
        <v>32.409343174145349</v>
      </c>
      <c r="P251" s="123">
        <f t="shared" si="118"/>
        <v>28.642261838929535</v>
      </c>
      <c r="Q251" s="123">
        <f t="shared" si="118"/>
        <v>29.453753398251781</v>
      </c>
      <c r="R251" s="123">
        <f t="shared" ref="R251:V251" si="119">SUM(R252:R253)</f>
        <v>32.698876812727661</v>
      </c>
      <c r="S251" s="123">
        <f t="shared" si="119"/>
        <v>26.919632165762131</v>
      </c>
      <c r="T251" s="123">
        <f t="shared" si="119"/>
        <v>33.767932586529497</v>
      </c>
      <c r="U251" s="123">
        <f t="shared" si="119"/>
        <v>29.112297406655145</v>
      </c>
      <c r="V251" s="123">
        <f t="shared" si="119"/>
        <v>29.202328504473662</v>
      </c>
      <c r="W251" s="123">
        <f t="shared" ref="W251" si="120">SUM(W252:W253)</f>
        <v>31.053152596187207</v>
      </c>
      <c r="DA251" s="130" t="s">
        <v>2936</v>
      </c>
    </row>
    <row r="252" spans="1:105" ht="12" customHeight="1" x14ac:dyDescent="0.25">
      <c r="A252" s="97" t="s">
        <v>74</v>
      </c>
      <c r="B252" s="99">
        <v>28.113220532420108</v>
      </c>
      <c r="C252" s="99">
        <v>26.685157951537821</v>
      </c>
      <c r="D252" s="99">
        <v>28.930817733163781</v>
      </c>
      <c r="E252" s="99">
        <v>31.103343114444762</v>
      </c>
      <c r="F252" s="99">
        <v>34.071139485618517</v>
      </c>
      <c r="G252" s="99">
        <v>35.345096802931955</v>
      </c>
      <c r="H252" s="99">
        <v>34.059796663096229</v>
      </c>
      <c r="I252" s="99">
        <v>35.128062123021046</v>
      </c>
      <c r="J252" s="99">
        <v>35.319208127600128</v>
      </c>
      <c r="K252" s="99">
        <v>34.457863068607743</v>
      </c>
      <c r="L252" s="99">
        <v>37.886950695714916</v>
      </c>
      <c r="M252" s="99">
        <v>32.566857081290856</v>
      </c>
      <c r="N252" s="99">
        <v>33.955045126979442</v>
      </c>
      <c r="O252" s="99">
        <v>31.862213226256884</v>
      </c>
      <c r="P252" s="99">
        <v>28.153044747793796</v>
      </c>
      <c r="Q252" s="99">
        <v>28.96959803786913</v>
      </c>
      <c r="R252" s="99">
        <v>32.160248073446922</v>
      </c>
      <c r="S252" s="99">
        <v>26.483471488795921</v>
      </c>
      <c r="T252" s="99">
        <v>33.217398536279418</v>
      </c>
      <c r="U252" s="99">
        <v>28.643209649704534</v>
      </c>
      <c r="V252" s="99">
        <v>28.731060970607398</v>
      </c>
      <c r="W252" s="99">
        <v>30.550074327138091</v>
      </c>
      <c r="DA252" s="63" t="s">
        <v>2937</v>
      </c>
    </row>
    <row r="253" spans="1:105" ht="12" customHeight="1" x14ac:dyDescent="0.25">
      <c r="A253" s="97" t="s">
        <v>53</v>
      </c>
      <c r="B253" s="99">
        <v>0.61751775435401024</v>
      </c>
      <c r="C253" s="99">
        <v>0.58654800524690942</v>
      </c>
      <c r="D253" s="99">
        <v>0.61495546697305314</v>
      </c>
      <c r="E253" s="99">
        <v>0.61821585522444999</v>
      </c>
      <c r="F253" s="99">
        <v>0.67563652267435648</v>
      </c>
      <c r="G253" s="99">
        <v>0.67701453354856245</v>
      </c>
      <c r="H253" s="99">
        <v>0.62578581997399252</v>
      </c>
      <c r="I253" s="99">
        <v>0.64000315758741699</v>
      </c>
      <c r="J253" s="99">
        <v>0.62763209237756123</v>
      </c>
      <c r="K253" s="99">
        <v>0.589578177532605</v>
      </c>
      <c r="L253" s="99">
        <v>0.64185011186614505</v>
      </c>
      <c r="M253" s="99">
        <v>0.5583409742709059</v>
      </c>
      <c r="N253" s="99">
        <v>0.57515197612494873</v>
      </c>
      <c r="O253" s="99">
        <v>0.54712994788846214</v>
      </c>
      <c r="P253" s="99">
        <v>0.48921709113573963</v>
      </c>
      <c r="Q253" s="99">
        <v>0.48415536038265194</v>
      </c>
      <c r="R253" s="99">
        <v>0.53862873928073951</v>
      </c>
      <c r="S253" s="99">
        <v>0.43616067696620958</v>
      </c>
      <c r="T253" s="99">
        <v>0.55053405025007796</v>
      </c>
      <c r="U253" s="99">
        <v>0.46908775695061022</v>
      </c>
      <c r="V253" s="99">
        <v>0.47126753386626502</v>
      </c>
      <c r="W253" s="99">
        <v>0.50307826904911479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0.42090734723639334</v>
      </c>
      <c r="C254" s="123">
        <f t="shared" si="121"/>
        <v>0.55879038915703416</v>
      </c>
      <c r="D254" s="123">
        <f t="shared" si="121"/>
        <v>0.4691312130941816</v>
      </c>
      <c r="E254" s="123">
        <f t="shared" si="121"/>
        <v>0.88354095429481427</v>
      </c>
      <c r="F254" s="123">
        <f t="shared" si="121"/>
        <v>0.75508368363094547</v>
      </c>
      <c r="G254" s="123">
        <f t="shared" si="121"/>
        <v>1.1196906914356033</v>
      </c>
      <c r="H254" s="123">
        <f t="shared" si="121"/>
        <v>1.3388204634677403</v>
      </c>
      <c r="I254" s="123">
        <f t="shared" si="121"/>
        <v>0.91548064837584398</v>
      </c>
      <c r="J254" s="123">
        <f t="shared" si="121"/>
        <v>1.1973446466495543</v>
      </c>
      <c r="K254" s="123">
        <f t="shared" si="121"/>
        <v>2.0580207001977047</v>
      </c>
      <c r="L254" s="123">
        <f t="shared" si="121"/>
        <v>2.1977375791881317</v>
      </c>
      <c r="M254" s="123">
        <f t="shared" si="121"/>
        <v>2.343701210849511</v>
      </c>
      <c r="N254" s="123">
        <f t="shared" si="121"/>
        <v>2.3728359372860903</v>
      </c>
      <c r="O254" s="123">
        <f t="shared" si="121"/>
        <v>2.3161692497598483</v>
      </c>
      <c r="P254" s="123">
        <f t="shared" si="121"/>
        <v>1.9199532764884226</v>
      </c>
      <c r="Q254" s="123">
        <f t="shared" si="121"/>
        <v>2.7793859658020437</v>
      </c>
      <c r="R254" s="123">
        <f t="shared" si="121"/>
        <v>2.5625419891467036</v>
      </c>
      <c r="S254" s="123">
        <f t="shared" si="121"/>
        <v>2.7776598159439665</v>
      </c>
      <c r="T254" s="123">
        <f t="shared" si="121"/>
        <v>2.3280723016660176</v>
      </c>
      <c r="U254" s="123">
        <f t="shared" si="121"/>
        <v>2.3925633134430315</v>
      </c>
      <c r="V254" s="123">
        <f t="shared" si="121"/>
        <v>2.3253792438848917</v>
      </c>
      <c r="W254" s="123">
        <f t="shared" si="121"/>
        <v>2.1767021999182825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0.42090734723639334</v>
      </c>
      <c r="C255" s="99">
        <f>RES_hhdet_tess!C29</f>
        <v>0.55879038915703416</v>
      </c>
      <c r="D255" s="99">
        <f>RES_hhdet_tess!D29</f>
        <v>0.4691312130941816</v>
      </c>
      <c r="E255" s="99">
        <f>RES_hhdet_tess!E29</f>
        <v>0.88354095429481427</v>
      </c>
      <c r="F255" s="99">
        <f>RES_hhdet_tess!F29</f>
        <v>0.75508368363094547</v>
      </c>
      <c r="G255" s="99">
        <f>RES_hhdet_tess!G29</f>
        <v>1.1196906914356033</v>
      </c>
      <c r="H255" s="99">
        <f>RES_hhdet_tess!H29</f>
        <v>1.3388204634677403</v>
      </c>
      <c r="I255" s="99">
        <f>RES_hhdet_tess!I29</f>
        <v>0.91548064837584398</v>
      </c>
      <c r="J255" s="99">
        <f>RES_hhdet_tess!J29</f>
        <v>1.1973446466495543</v>
      </c>
      <c r="K255" s="99">
        <f>RES_hhdet_tess!K29</f>
        <v>2.0580207001977047</v>
      </c>
      <c r="L255" s="99">
        <f>RES_hhdet_tess!L29</f>
        <v>2.1977375791881317</v>
      </c>
      <c r="M255" s="99">
        <f>RES_hhdet_tess!M29</f>
        <v>2.343701210849511</v>
      </c>
      <c r="N255" s="99">
        <f>RES_hhdet_tess!N29</f>
        <v>2.3728359372860903</v>
      </c>
      <c r="O255" s="99">
        <f>RES_hhdet_tess!O29</f>
        <v>2.3161692497598483</v>
      </c>
      <c r="P255" s="99">
        <f>RES_hhdet_tess!P29</f>
        <v>1.9199532764884226</v>
      </c>
      <c r="Q255" s="99">
        <f>RES_hhdet_tess!Q29</f>
        <v>2.7793859658020437</v>
      </c>
      <c r="R255" s="99">
        <f>RES_hhdet_tess!R29</f>
        <v>2.5625419891467036</v>
      </c>
      <c r="S255" s="99">
        <f>RES_hhdet_tess!S29</f>
        <v>2.7776598159439665</v>
      </c>
      <c r="T255" s="99">
        <f>RES_hhdet_tess!T29</f>
        <v>2.3280723016660176</v>
      </c>
      <c r="U255" s="99">
        <f>RES_hhdet_tess!U29</f>
        <v>2.3925633134430315</v>
      </c>
      <c r="V255" s="99">
        <f>RES_hhdet_tess!V29</f>
        <v>2.3253792438848917</v>
      </c>
      <c r="W255" s="99">
        <f>RES_hhdet_tess!W29</f>
        <v>2.1767021999182825</v>
      </c>
      <c r="DA255" s="63" t="s">
        <v>2940</v>
      </c>
    </row>
    <row r="256" spans="1:105" ht="12" customHeight="1" x14ac:dyDescent="0.25">
      <c r="A256" s="121" t="s">
        <v>55</v>
      </c>
      <c r="B256" s="123">
        <v>7.2720633522830243</v>
      </c>
      <c r="C256" s="123">
        <v>7.4337353543521552</v>
      </c>
      <c r="D256" s="123">
        <v>7.3792233997519778</v>
      </c>
      <c r="E256" s="123">
        <v>7.0279073426948351</v>
      </c>
      <c r="F256" s="123">
        <v>7.0897627480070025</v>
      </c>
      <c r="G256" s="123">
        <v>7.4056936222936649</v>
      </c>
      <c r="H256" s="123">
        <v>7.4321583641610394</v>
      </c>
      <c r="I256" s="123">
        <v>7.4928825293139418</v>
      </c>
      <c r="J256" s="123">
        <v>7.5103693442741122</v>
      </c>
      <c r="K256" s="123">
        <v>7.3286510906483402</v>
      </c>
      <c r="L256" s="123">
        <v>7.6776600186122561</v>
      </c>
      <c r="M256" s="123">
        <v>7.9163728356324317</v>
      </c>
      <c r="N256" s="123">
        <v>7.8171593904168883</v>
      </c>
      <c r="O256" s="123">
        <v>7.9149127809235935</v>
      </c>
      <c r="P256" s="123">
        <v>8.1926668624366243</v>
      </c>
      <c r="Q256" s="123">
        <v>7.8997092212646685</v>
      </c>
      <c r="R256" s="123">
        <v>8.2635508034248844</v>
      </c>
      <c r="S256" s="123">
        <v>8.6959867667238804</v>
      </c>
      <c r="T256" s="123">
        <v>8.8477901137582116</v>
      </c>
      <c r="U256" s="123">
        <v>8.7456780789861455</v>
      </c>
      <c r="V256" s="123">
        <v>8.8008167104638275</v>
      </c>
      <c r="W256" s="123">
        <v>9.2526901369209007</v>
      </c>
      <c r="DA256" s="130" t="s">
        <v>2941</v>
      </c>
    </row>
    <row r="257" spans="1:105" ht="12" customHeight="1" x14ac:dyDescent="0.25">
      <c r="A257" s="97" t="s">
        <v>141</v>
      </c>
      <c r="B257" s="99">
        <v>7.3867262521041059</v>
      </c>
      <c r="C257" s="99">
        <v>7.3385300585921227</v>
      </c>
      <c r="D257" s="99">
        <v>7.3815560126249329</v>
      </c>
      <c r="E257" s="99">
        <v>7.0629445463027576</v>
      </c>
      <c r="F257" s="99">
        <v>7.1292716533024638</v>
      </c>
      <c r="G257" s="99">
        <v>7.5023218689305171</v>
      </c>
      <c r="H257" s="99">
        <v>7.3090065027012265</v>
      </c>
      <c r="I257" s="99">
        <v>7.4469436325791003</v>
      </c>
      <c r="J257" s="99">
        <v>7.5155089323287791</v>
      </c>
      <c r="K257" s="99">
        <v>7.3764423258936258</v>
      </c>
      <c r="L257" s="99">
        <v>7.6787562237286817</v>
      </c>
      <c r="M257" s="99">
        <v>7.8081799612380882</v>
      </c>
      <c r="N257" s="99">
        <v>7.7809435079172342</v>
      </c>
      <c r="O257" s="99">
        <v>8.121753353706481</v>
      </c>
      <c r="P257" s="99">
        <v>8.2027830519579403</v>
      </c>
      <c r="Q257" s="99">
        <v>8.0510054413149419</v>
      </c>
      <c r="R257" s="99">
        <v>8.3989501005899516</v>
      </c>
      <c r="S257" s="99">
        <v>8.8369553231606908</v>
      </c>
      <c r="T257" s="99">
        <v>8.931835744922255</v>
      </c>
      <c r="U257" s="99">
        <v>8.5493542126950093</v>
      </c>
      <c r="V257" s="99">
        <v>8.6362911021453392</v>
      </c>
      <c r="W257" s="99">
        <v>9.3843139546668386</v>
      </c>
      <c r="DA257" s="63" t="s">
        <v>2942</v>
      </c>
    </row>
    <row r="258" spans="1:105" ht="12" customHeight="1" x14ac:dyDescent="0.25">
      <c r="A258" s="97" t="s">
        <v>140</v>
      </c>
      <c r="B258" s="99">
        <v>7.3867262521041059</v>
      </c>
      <c r="C258" s="99">
        <v>7.3382398763152068</v>
      </c>
      <c r="D258" s="99">
        <v>7.3811022681841285</v>
      </c>
      <c r="E258" s="99">
        <v>7.0631215586559772</v>
      </c>
      <c r="F258" s="99">
        <v>7.1296793002054279</v>
      </c>
      <c r="G258" s="99">
        <v>7.5028363947543184</v>
      </c>
      <c r="H258" s="99">
        <v>7.3091394298477645</v>
      </c>
      <c r="I258" s="99">
        <v>7.4477356078786361</v>
      </c>
      <c r="J258" s="99">
        <v>7.5145394706924096</v>
      </c>
      <c r="K258" s="99">
        <v>7.3736460885585062</v>
      </c>
      <c r="L258" s="99">
        <v>7.6739585434390287</v>
      </c>
      <c r="M258" s="99">
        <v>7.8016102945420913</v>
      </c>
      <c r="N258" s="99">
        <v>7.7758694207171333</v>
      </c>
      <c r="O258" s="99">
        <v>8.1196186466703537</v>
      </c>
      <c r="P258" s="99">
        <v>8.2016606398770939</v>
      </c>
      <c r="Q258" s="99">
        <v>8.0486884894963016</v>
      </c>
      <c r="R258" s="99">
        <v>8.3976672295821952</v>
      </c>
      <c r="S258" s="99">
        <v>8.8364459768722838</v>
      </c>
      <c r="T258" s="99">
        <v>8.9306868967391182</v>
      </c>
      <c r="U258" s="99">
        <v>8.5441006734383738</v>
      </c>
      <c r="V258" s="99">
        <v>8.6328619767849677</v>
      </c>
      <c r="W258" s="99">
        <v>9.3811589322575255</v>
      </c>
      <c r="DA258" s="63" t="s">
        <v>2943</v>
      </c>
    </row>
    <row r="259" spans="1:105" ht="12" customHeight="1" x14ac:dyDescent="0.25">
      <c r="A259" s="100" t="s">
        <v>50</v>
      </c>
      <c r="B259" s="102">
        <v>0.8322694173215609</v>
      </c>
      <c r="C259" s="102">
        <v>1.5994945609573008</v>
      </c>
      <c r="D259" s="102">
        <v>0.67555785454008854</v>
      </c>
      <c r="E259" s="102">
        <v>0.41700795246387951</v>
      </c>
      <c r="F259" s="102">
        <v>0.55961520394533404</v>
      </c>
      <c r="G259" s="102">
        <v>0.58940662648141584</v>
      </c>
      <c r="H259" s="102">
        <v>0.76201659193606763</v>
      </c>
      <c r="I259" s="102">
        <v>0.66545475788343378</v>
      </c>
      <c r="J259" s="102">
        <v>0.63963508308703965</v>
      </c>
      <c r="K259" s="102">
        <v>0.60120107262533962</v>
      </c>
      <c r="L259" s="102">
        <v>0.60661739639821144</v>
      </c>
      <c r="M259" s="102">
        <v>0.87422390456922805</v>
      </c>
      <c r="N259" s="102">
        <v>0.62360452477505413</v>
      </c>
      <c r="O259" s="102">
        <v>0.45844485187304151</v>
      </c>
      <c r="P259" s="102">
        <v>0.80743675800810677</v>
      </c>
      <c r="Q259" s="102">
        <v>0.2744486307331247</v>
      </c>
      <c r="R259" s="102">
        <v>0.38139673392994466</v>
      </c>
      <c r="S259" s="102">
        <v>0.6164796112819334</v>
      </c>
      <c r="T259" s="102">
        <v>0.69273578679285175</v>
      </c>
      <c r="U259" s="102">
        <v>0.79841355929242919</v>
      </c>
      <c r="V259" s="102">
        <v>0.66928406135261498</v>
      </c>
      <c r="W259" s="102">
        <v>0.62507408170386813</v>
      </c>
      <c r="DA259" s="131" t="s">
        <v>2944</v>
      </c>
    </row>
    <row r="260" spans="1:105" ht="12" customHeight="1" x14ac:dyDescent="0.25">
      <c r="A260" s="103" t="s">
        <v>52</v>
      </c>
      <c r="B260" s="105">
        <v>6.5544568347825445</v>
      </c>
      <c r="C260" s="105">
        <v>5.7387453153579058</v>
      </c>
      <c r="D260" s="105">
        <v>6.7055444136440396</v>
      </c>
      <c r="E260" s="105">
        <v>6.6461136061920989</v>
      </c>
      <c r="F260" s="105">
        <v>6.5700640962600936</v>
      </c>
      <c r="G260" s="105">
        <v>6.9134297682729029</v>
      </c>
      <c r="H260" s="105">
        <v>6.5471228379116964</v>
      </c>
      <c r="I260" s="105">
        <v>6.7822808499952023</v>
      </c>
      <c r="J260" s="105">
        <v>6.8749043876053699</v>
      </c>
      <c r="K260" s="105">
        <v>6.7724450159331688</v>
      </c>
      <c r="L260" s="105">
        <v>7.0673411470408176</v>
      </c>
      <c r="M260" s="105">
        <v>6.9273863899728623</v>
      </c>
      <c r="N260" s="105">
        <v>7.1522648959420794</v>
      </c>
      <c r="O260" s="105">
        <v>7.6611737947973131</v>
      </c>
      <c r="P260" s="105">
        <v>7.3942238818689852</v>
      </c>
      <c r="Q260" s="105">
        <v>7.7742398587631758</v>
      </c>
      <c r="R260" s="105">
        <v>8.0162704956522504</v>
      </c>
      <c r="S260" s="105">
        <v>8.2199663655903503</v>
      </c>
      <c r="T260" s="105">
        <v>8.2379511099462661</v>
      </c>
      <c r="U260" s="105">
        <v>7.7456871141459454</v>
      </c>
      <c r="V260" s="105">
        <v>7.9635779154323512</v>
      </c>
      <c r="W260" s="105">
        <v>8.7560848505536573</v>
      </c>
      <c r="DA260" s="132" t="s">
        <v>2945</v>
      </c>
    </row>
    <row r="261" spans="1:105" ht="12" customHeight="1" x14ac:dyDescent="0.25">
      <c r="A261" s="106" t="s">
        <v>122</v>
      </c>
      <c r="B261" s="102">
        <v>6.5240418004251941</v>
      </c>
      <c r="C261" s="102">
        <v>7.9483762291908908</v>
      </c>
      <c r="D261" s="102">
        <v>7.3686514934050731</v>
      </c>
      <c r="E261" s="102">
        <v>6.8748245960515755</v>
      </c>
      <c r="F261" s="102">
        <v>6.944933178189638</v>
      </c>
      <c r="G261" s="102">
        <v>7.1590750825734562</v>
      </c>
      <c r="H261" s="102">
        <v>7.6620070509689917</v>
      </c>
      <c r="I261" s="102">
        <v>7.5620477875765033</v>
      </c>
      <c r="J261" s="102">
        <v>7.5027134859533371</v>
      </c>
      <c r="K261" s="102">
        <v>7.2696542941459592</v>
      </c>
      <c r="L261" s="102">
        <v>7.6760105151585982</v>
      </c>
      <c r="M261" s="102">
        <v>8.0220945954786895</v>
      </c>
      <c r="N261" s="102">
        <v>7.8516003796790867</v>
      </c>
      <c r="O261" s="102">
        <v>7.7352515405275817</v>
      </c>
      <c r="P261" s="102">
        <v>8.1763517953886478</v>
      </c>
      <c r="Q261" s="102">
        <v>7.7460008700910477</v>
      </c>
      <c r="R261" s="102">
        <v>8.1109013384095352</v>
      </c>
      <c r="S261" s="102">
        <v>8.5369259223146869</v>
      </c>
      <c r="T261" s="102">
        <v>8.7584094864942905</v>
      </c>
      <c r="U261" s="102">
        <v>8.9097483128270127</v>
      </c>
      <c r="V261" s="102">
        <v>8.9320946802970287</v>
      </c>
      <c r="W261" s="102">
        <v>9.1627562940703129</v>
      </c>
      <c r="DA261" s="131" t="s">
        <v>2946</v>
      </c>
    </row>
    <row r="262" spans="1:105" ht="12" customHeight="1" x14ac:dyDescent="0.25">
      <c r="A262" s="107" t="s">
        <v>121</v>
      </c>
      <c r="B262" s="105">
        <v>6.524041800425195</v>
      </c>
      <c r="C262" s="105">
        <v>7.9472379577849477</v>
      </c>
      <c r="D262" s="105">
        <v>7.3671655630427173</v>
      </c>
      <c r="E262" s="105">
        <v>6.8760384754156414</v>
      </c>
      <c r="F262" s="105">
        <v>6.9468843632650836</v>
      </c>
      <c r="G262" s="105">
        <v>7.1604635663137017</v>
      </c>
      <c r="H262" s="105">
        <v>7.6633679685075649</v>
      </c>
      <c r="I262" s="105">
        <v>7.5635565856208915</v>
      </c>
      <c r="J262" s="105">
        <v>7.5057178077490816</v>
      </c>
      <c r="K262" s="105">
        <v>7.2734523776305968</v>
      </c>
      <c r="L262" s="105">
        <v>7.677530267999602</v>
      </c>
      <c r="M262" s="105">
        <v>8.015299510685546</v>
      </c>
      <c r="N262" s="105">
        <v>7.8439987456381637</v>
      </c>
      <c r="O262" s="105">
        <v>7.7327573565880918</v>
      </c>
      <c r="P262" s="105">
        <v>8.1944099346272878</v>
      </c>
      <c r="Q262" s="105">
        <v>7.7791700204966174</v>
      </c>
      <c r="R262" s="105">
        <v>8.1645020781639932</v>
      </c>
      <c r="S262" s="105">
        <v>8.5933592807880856</v>
      </c>
      <c r="T262" s="105">
        <v>8.7883423065710513</v>
      </c>
      <c r="U262" s="105">
        <v>8.9074539476131829</v>
      </c>
      <c r="V262" s="105">
        <v>8.9162110000757639</v>
      </c>
      <c r="W262" s="105">
        <v>9.1474978024384779</v>
      </c>
      <c r="DA262" s="132" t="s">
        <v>2947</v>
      </c>
    </row>
    <row r="263" spans="1:105" ht="12" customHeight="1" x14ac:dyDescent="0.25">
      <c r="A263" s="108" t="s">
        <v>53</v>
      </c>
      <c r="B263" s="99">
        <v>0.71398699789237585</v>
      </c>
      <c r="C263" s="99">
        <v>1.7239952829499781</v>
      </c>
      <c r="D263" s="99">
        <v>0.67351370669283017</v>
      </c>
      <c r="E263" s="99">
        <v>0.39709730846262131</v>
      </c>
      <c r="F263" s="99">
        <v>0.54120861022322364</v>
      </c>
      <c r="G263" s="99">
        <v>0.55702037486354405</v>
      </c>
      <c r="H263" s="99">
        <v>0.80527574478713104</v>
      </c>
      <c r="I263" s="99">
        <v>0.67758161111780901</v>
      </c>
      <c r="J263" s="99">
        <v>0.63740629938566384</v>
      </c>
      <c r="K263" s="99">
        <v>0.58707724456063648</v>
      </c>
      <c r="L263" s="99">
        <v>0.60200329960845711</v>
      </c>
      <c r="M263" s="99">
        <v>0.89009314009582885</v>
      </c>
      <c r="N263" s="99">
        <v>0.6288227922538292</v>
      </c>
      <c r="O263" s="99">
        <v>0.41416483439234142</v>
      </c>
      <c r="P263" s="99">
        <v>0.81138798513676491</v>
      </c>
      <c r="Q263" s="99">
        <v>0.22535123608165192</v>
      </c>
      <c r="R263" s="99">
        <v>0.33108395610426095</v>
      </c>
      <c r="S263" s="99">
        <v>0.58466099022090989</v>
      </c>
      <c r="T263" s="99">
        <v>0.67454709535882695</v>
      </c>
      <c r="U263" s="99">
        <v>0.85485994949163502</v>
      </c>
      <c r="V263" s="99">
        <v>0.70670978596571732</v>
      </c>
      <c r="W263" s="99">
        <v>0.58877104158579996</v>
      </c>
      <c r="DA263" s="63" t="s">
        <v>2948</v>
      </c>
    </row>
    <row r="264" spans="1:105" ht="12" customHeight="1" x14ac:dyDescent="0.25">
      <c r="A264" s="108" t="s">
        <v>52</v>
      </c>
      <c r="B264" s="99">
        <v>5.8100548025328198</v>
      </c>
      <c r="C264" s="99">
        <v>6.2232426748349701</v>
      </c>
      <c r="D264" s="99">
        <v>6.6936518563498861</v>
      </c>
      <c r="E264" s="99">
        <v>6.4789411669530192</v>
      </c>
      <c r="F264" s="99">
        <v>6.4056757530418587</v>
      </c>
      <c r="G264" s="99">
        <v>6.6034431914501575</v>
      </c>
      <c r="H264" s="99">
        <v>6.8580922237204325</v>
      </c>
      <c r="I264" s="99">
        <v>6.8859749745030845</v>
      </c>
      <c r="J264" s="99">
        <v>6.8683115083634165</v>
      </c>
      <c r="K264" s="99">
        <v>6.6863751330699621</v>
      </c>
      <c r="L264" s="99">
        <v>7.0755269683911459</v>
      </c>
      <c r="M264" s="99">
        <v>7.1252063705897157</v>
      </c>
      <c r="N264" s="99">
        <v>7.2151759533843345</v>
      </c>
      <c r="O264" s="99">
        <v>7.3185925221957513</v>
      </c>
      <c r="P264" s="99">
        <v>7.3830219494905238</v>
      </c>
      <c r="Q264" s="99">
        <v>7.5538187844149665</v>
      </c>
      <c r="R264" s="99">
        <v>7.8334181220597321</v>
      </c>
      <c r="S264" s="99">
        <v>8.0086982905671746</v>
      </c>
      <c r="T264" s="99">
        <v>8.113795211212226</v>
      </c>
      <c r="U264" s="99">
        <v>8.052593998121548</v>
      </c>
      <c r="V264" s="99">
        <v>8.2095012141100483</v>
      </c>
      <c r="W264" s="99">
        <v>8.5587267608526805</v>
      </c>
      <c r="DA264" s="63" t="s">
        <v>2949</v>
      </c>
    </row>
    <row r="265" spans="1:105" ht="12" customHeight="1" x14ac:dyDescent="0.25">
      <c r="A265" s="121" t="s">
        <v>54</v>
      </c>
      <c r="B265" s="123">
        <v>4.0358347972986293</v>
      </c>
      <c r="C265" s="123">
        <v>4.4915898265424374</v>
      </c>
      <c r="D265" s="123">
        <v>4.4702461471228387</v>
      </c>
      <c r="E265" s="123">
        <v>4.5585450974995725</v>
      </c>
      <c r="F265" s="123">
        <v>4.5399464570263008</v>
      </c>
      <c r="G265" s="123">
        <v>4.6629912516814747</v>
      </c>
      <c r="H265" s="123">
        <v>5.3232006408280705</v>
      </c>
      <c r="I265" s="123">
        <v>5.2750709806138216</v>
      </c>
      <c r="J265" s="123">
        <v>5.1858679895805961</v>
      </c>
      <c r="K265" s="123">
        <v>4.9798323268178075</v>
      </c>
      <c r="L265" s="123">
        <v>5.167647035475091</v>
      </c>
      <c r="M265" s="123">
        <v>4.7957195112196205</v>
      </c>
      <c r="N265" s="123">
        <v>4.6137440058199886</v>
      </c>
      <c r="O265" s="123">
        <v>4.0615274122437919</v>
      </c>
      <c r="P265" s="123">
        <v>4.5167261747041163</v>
      </c>
      <c r="Q265" s="123">
        <v>4.4462099695439274</v>
      </c>
      <c r="R265" s="123">
        <v>4.4844373034985558</v>
      </c>
      <c r="S265" s="123">
        <v>4.5835230661476443</v>
      </c>
      <c r="T265" s="123">
        <v>4.9512062183048231</v>
      </c>
      <c r="U265" s="123">
        <v>4.6354118296565652</v>
      </c>
      <c r="V265" s="123">
        <v>4.6041788208756902</v>
      </c>
      <c r="W265" s="123">
        <v>4.7047522629973662</v>
      </c>
      <c r="DA265" s="130" t="s">
        <v>2950</v>
      </c>
    </row>
    <row r="266" spans="1:105" ht="12" customHeight="1" x14ac:dyDescent="0.25">
      <c r="A266" s="97" t="s">
        <v>50</v>
      </c>
      <c r="B266" s="99">
        <v>4.1945652494251631</v>
      </c>
      <c r="C266" s="99">
        <v>4.3124576571701789</v>
      </c>
      <c r="D266" s="99">
        <v>4.4500281279142238</v>
      </c>
      <c r="E266" s="99">
        <v>4.5361569443556347</v>
      </c>
      <c r="F266" s="99">
        <v>4.6568376995604321</v>
      </c>
      <c r="G266" s="99">
        <v>4.831926383678641</v>
      </c>
      <c r="H266" s="99">
        <v>5.0031017262196089</v>
      </c>
      <c r="I266" s="99">
        <v>5.1811035592675392</v>
      </c>
      <c r="J266" s="99">
        <v>5.2105878388635913</v>
      </c>
      <c r="K266" s="99">
        <v>5.0826141249048362</v>
      </c>
      <c r="L266" s="99">
        <v>5.0235589613049427</v>
      </c>
      <c r="M266" s="99">
        <v>4.751890073529454</v>
      </c>
      <c r="N266" s="99">
        <v>4.5678523617512408</v>
      </c>
      <c r="O266" s="99">
        <v>4.4271441567657224</v>
      </c>
      <c r="P266" s="99">
        <v>4.3927943266660137</v>
      </c>
      <c r="Q266" s="99">
        <v>4.4414685941311802</v>
      </c>
      <c r="R266" s="99">
        <v>4.5495487162579797</v>
      </c>
      <c r="S266" s="99">
        <v>4.7148938282562174</v>
      </c>
      <c r="T266" s="99">
        <v>4.9949897439571123</v>
      </c>
      <c r="U266" s="99">
        <v>4.4896343219641004</v>
      </c>
      <c r="V266" s="99">
        <v>4.4842354805093345</v>
      </c>
      <c r="W266" s="99">
        <v>4.7872002489269274</v>
      </c>
      <c r="DA266" s="63" t="s">
        <v>2951</v>
      </c>
    </row>
    <row r="267" spans="1:105" ht="12" customHeight="1" x14ac:dyDescent="0.25">
      <c r="A267" s="109" t="s">
        <v>120</v>
      </c>
      <c r="B267" s="110">
        <v>3.9590048214021891</v>
      </c>
      <c r="C267" s="110">
        <v>4.5748145468065706</v>
      </c>
      <c r="D267" s="110">
        <v>4.4794127888082791</v>
      </c>
      <c r="E267" s="110">
        <v>4.5683635142863306</v>
      </c>
      <c r="F267" s="110">
        <v>4.4907576000063125</v>
      </c>
      <c r="G267" s="110">
        <v>4.5970296498834164</v>
      </c>
      <c r="H267" s="110">
        <v>5.4340738211696298</v>
      </c>
      <c r="I267" s="110">
        <v>5.3056765628018638</v>
      </c>
      <c r="J267" s="110">
        <v>5.1780451297348096</v>
      </c>
      <c r="K267" s="110">
        <v>4.9477431454353153</v>
      </c>
      <c r="L267" s="110">
        <v>5.2119579488154972</v>
      </c>
      <c r="M267" s="110">
        <v>4.8093372394137397</v>
      </c>
      <c r="N267" s="110">
        <v>4.628093754316466</v>
      </c>
      <c r="O267" s="110">
        <v>3.9468340935027908</v>
      </c>
      <c r="P267" s="110">
        <v>4.5558294617194717</v>
      </c>
      <c r="Q267" s="110">
        <v>4.4476635525206918</v>
      </c>
      <c r="R267" s="110">
        <v>4.4647815558981012</v>
      </c>
      <c r="S267" s="110">
        <v>4.5447467647105517</v>
      </c>
      <c r="T267" s="110">
        <v>4.9389946996542236</v>
      </c>
      <c r="U267" s="110">
        <v>4.6731126823086475</v>
      </c>
      <c r="V267" s="110">
        <v>4.6325119163105821</v>
      </c>
      <c r="W267" s="110">
        <v>4.6856124295522266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17.592813012636199</v>
      </c>
      <c r="C269" s="118">
        <f t="shared" si="122"/>
        <v>16.77006827584092</v>
      </c>
      <c r="D269" s="118">
        <f t="shared" si="122"/>
        <v>17.793523968928369</v>
      </c>
      <c r="E269" s="118">
        <f t="shared" si="122"/>
        <v>18.644081843451019</v>
      </c>
      <c r="F269" s="118">
        <f t="shared" si="122"/>
        <v>19.880637425267917</v>
      </c>
      <c r="G269" s="118">
        <f t="shared" si="122"/>
        <v>20.209490690562617</v>
      </c>
      <c r="H269" s="118">
        <f t="shared" si="122"/>
        <v>19.060505370655079</v>
      </c>
      <c r="I269" s="118">
        <f t="shared" si="122"/>
        <v>19.159052079628786</v>
      </c>
      <c r="J269" s="118">
        <f t="shared" si="122"/>
        <v>18.843407187280238</v>
      </c>
      <c r="K269" s="118">
        <f t="shared" si="122"/>
        <v>18.032887138009361</v>
      </c>
      <c r="L269" s="118">
        <f t="shared" si="122"/>
        <v>19.213138710042433</v>
      </c>
      <c r="M269" s="118">
        <f t="shared" si="122"/>
        <v>16.286853672359534</v>
      </c>
      <c r="N269" s="118">
        <f t="shared" si="122"/>
        <v>16.168284869420109</v>
      </c>
      <c r="O269" s="118">
        <f t="shared" si="122"/>
        <v>14.71829918384511</v>
      </c>
      <c r="P269" s="118">
        <f t="shared" si="122"/>
        <v>13.217278153816725</v>
      </c>
      <c r="Q269" s="118">
        <f t="shared" si="122"/>
        <v>13.396598836176894</v>
      </c>
      <c r="R269" s="118">
        <f t="shared" ref="R269:V269" si="123">R270+R273+R275+R284</f>
        <v>14.574247169609274</v>
      </c>
      <c r="S269" s="118">
        <f t="shared" si="123"/>
        <v>12.141402324377262</v>
      </c>
      <c r="T269" s="118">
        <f t="shared" si="123"/>
        <v>14.441211576728287</v>
      </c>
      <c r="U269" s="118">
        <f t="shared" si="123"/>
        <v>12.319247410848781</v>
      </c>
      <c r="V269" s="118">
        <f t="shared" si="123"/>
        <v>12.002445731975387</v>
      </c>
      <c r="W269" s="118">
        <f t="shared" ref="W269" si="124">W270+W273+W275+W284</f>
        <v>12.376852880547851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14.338529342121486</v>
      </c>
      <c r="C270" s="123">
        <f t="shared" si="125"/>
        <v>13.610177455337359</v>
      </c>
      <c r="D270" s="123">
        <f t="shared" si="125"/>
        <v>14.689742411206646</v>
      </c>
      <c r="E270" s="123">
        <f t="shared" si="125"/>
        <v>15.694135502688168</v>
      </c>
      <c r="F270" s="123">
        <f t="shared" si="125"/>
        <v>17.012765441579315</v>
      </c>
      <c r="G270" s="123">
        <f t="shared" si="125"/>
        <v>17.457537651553217</v>
      </c>
      <c r="H270" s="123">
        <f t="shared" si="125"/>
        <v>16.619829465657546</v>
      </c>
      <c r="I270" s="123">
        <f t="shared" si="125"/>
        <v>16.851165008492956</v>
      </c>
      <c r="J270" s="123">
        <f t="shared" si="125"/>
        <v>16.622441667953691</v>
      </c>
      <c r="K270" s="123">
        <f t="shared" si="125"/>
        <v>15.940399262644005</v>
      </c>
      <c r="L270" s="123">
        <f t="shared" si="125"/>
        <v>17.164505007202784</v>
      </c>
      <c r="M270" s="123">
        <f t="shared" si="125"/>
        <v>14.34096895204407</v>
      </c>
      <c r="N270" s="123">
        <f t="shared" si="125"/>
        <v>14.334969356902644</v>
      </c>
      <c r="O270" s="123">
        <f t="shared" si="125"/>
        <v>12.877786796736867</v>
      </c>
      <c r="P270" s="123">
        <f t="shared" si="125"/>
        <v>11.356247168717147</v>
      </c>
      <c r="Q270" s="123">
        <f t="shared" si="125"/>
        <v>11.588549159540115</v>
      </c>
      <c r="R270" s="123">
        <f t="shared" ref="R270:V270" si="126">SUM(R271:R272)</f>
        <v>12.71628543724951</v>
      </c>
      <c r="S270" s="123">
        <f t="shared" si="126"/>
        <v>10.258262986837932</v>
      </c>
      <c r="T270" s="123">
        <f t="shared" si="126"/>
        <v>12.624213990235676</v>
      </c>
      <c r="U270" s="123">
        <f t="shared" si="126"/>
        <v>10.723856228377175</v>
      </c>
      <c r="V270" s="123">
        <f t="shared" si="126"/>
        <v>10.528697142651822</v>
      </c>
      <c r="W270" s="123">
        <f t="shared" ref="W270" si="127">SUM(W271:W272)</f>
        <v>10.841423297041443</v>
      </c>
      <c r="DA270" s="130" t="s">
        <v>3104</v>
      </c>
    </row>
    <row r="271" spans="1:105" ht="12" customHeight="1" x14ac:dyDescent="0.25">
      <c r="A271" s="97" t="s">
        <v>74</v>
      </c>
      <c r="B271" s="99">
        <v>14.338529342121486</v>
      </c>
      <c r="C271" s="99">
        <v>13.610177455337359</v>
      </c>
      <c r="D271" s="99">
        <v>14.689742411206646</v>
      </c>
      <c r="E271" s="99">
        <v>15.694135502688168</v>
      </c>
      <c r="F271" s="99">
        <v>17.012765441579315</v>
      </c>
      <c r="G271" s="99">
        <v>17.457537651553217</v>
      </c>
      <c r="H271" s="99">
        <v>16.619829465657546</v>
      </c>
      <c r="I271" s="99">
        <v>16.851165008492956</v>
      </c>
      <c r="J271" s="99">
        <v>16.622441667953691</v>
      </c>
      <c r="K271" s="99">
        <v>15.940399262644005</v>
      </c>
      <c r="L271" s="99">
        <v>17.164505007202784</v>
      </c>
      <c r="M271" s="99">
        <v>14.34096895204407</v>
      </c>
      <c r="N271" s="99">
        <v>14.334969356902644</v>
      </c>
      <c r="O271" s="99">
        <v>12.877786796736867</v>
      </c>
      <c r="P271" s="99">
        <v>11.356247168717147</v>
      </c>
      <c r="Q271" s="99">
        <v>11.588549159540115</v>
      </c>
      <c r="R271" s="99">
        <v>12.71628543724951</v>
      </c>
      <c r="S271" s="99">
        <v>10.258262986837932</v>
      </c>
      <c r="T271" s="99">
        <v>12.624213990235676</v>
      </c>
      <c r="U271" s="99">
        <v>10.723856228377175</v>
      </c>
      <c r="V271" s="99">
        <v>10.528697142651822</v>
      </c>
      <c r="W271" s="99">
        <v>10.841423297041443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2.7083988566980226</v>
      </c>
      <c r="C275" s="123">
        <v>2.6144024400339427</v>
      </c>
      <c r="D275" s="123">
        <v>2.5511370312344637</v>
      </c>
      <c r="E275" s="123">
        <v>2.4005653140546643</v>
      </c>
      <c r="F275" s="123">
        <v>2.3215131931500501</v>
      </c>
      <c r="G275" s="123">
        <v>2.2162698660271594</v>
      </c>
      <c r="H275" s="123">
        <v>1.9347394098106323</v>
      </c>
      <c r="I275" s="123">
        <v>1.8088004818769912</v>
      </c>
      <c r="J275" s="123">
        <v>1.7302859367254662</v>
      </c>
      <c r="K275" s="123">
        <v>1.6193154056948575</v>
      </c>
      <c r="L275" s="123">
        <v>1.5871020487335963</v>
      </c>
      <c r="M275" s="123">
        <v>1.5067336639806175</v>
      </c>
      <c r="N275" s="123">
        <v>1.4099420328906316</v>
      </c>
      <c r="O275" s="123">
        <v>1.4297382318049623</v>
      </c>
      <c r="P275" s="123">
        <v>1.4518273023336323</v>
      </c>
      <c r="Q275" s="123">
        <v>1.4034532174417174</v>
      </c>
      <c r="R275" s="123">
        <v>1.4487640860920337</v>
      </c>
      <c r="S275" s="123">
        <v>1.467279609500429</v>
      </c>
      <c r="T275" s="123">
        <v>1.3967032915269513</v>
      </c>
      <c r="U275" s="123">
        <v>1.2407694462116934</v>
      </c>
      <c r="V275" s="123">
        <v>1.1462214993751128</v>
      </c>
      <c r="W275" s="123">
        <v>1.1939027842091599</v>
      </c>
      <c r="DA275" s="130" t="s">
        <v>3109</v>
      </c>
    </row>
    <row r="276" spans="1:105" ht="12" customHeight="1" x14ac:dyDescent="0.25">
      <c r="A276" s="97" t="s">
        <v>141</v>
      </c>
      <c r="B276" s="99">
        <v>3.1289408051351657</v>
      </c>
      <c r="C276" s="99">
        <v>3.1026373751894067</v>
      </c>
      <c r="D276" s="99">
        <v>3.1078763413935415</v>
      </c>
      <c r="E276" s="99">
        <v>2.9559691296823156</v>
      </c>
      <c r="F276" s="99">
        <v>2.9616892210028114</v>
      </c>
      <c r="G276" s="99">
        <v>3.0912870083614647</v>
      </c>
      <c r="H276" s="99">
        <v>2.9757198307137704</v>
      </c>
      <c r="I276" s="99">
        <v>3.0114172964493098</v>
      </c>
      <c r="J276" s="99">
        <v>3.0327557937036072</v>
      </c>
      <c r="K276" s="99">
        <v>2.967065383935263</v>
      </c>
      <c r="L276" s="99">
        <v>3.0712308311613463</v>
      </c>
      <c r="M276" s="99">
        <v>3.0926434100185598</v>
      </c>
      <c r="N276" s="99">
        <v>3.0276761049716012</v>
      </c>
      <c r="O276" s="99">
        <v>3.0849353598557911</v>
      </c>
      <c r="P276" s="99">
        <v>3.0644952969140489</v>
      </c>
      <c r="Q276" s="99">
        <v>2.9375225308638639</v>
      </c>
      <c r="R276" s="99">
        <v>2.9801991413127693</v>
      </c>
      <c r="S276" s="99">
        <v>3.0356283202147907</v>
      </c>
      <c r="T276" s="99">
        <v>2.9707010932675573</v>
      </c>
      <c r="U276" s="99">
        <v>2.757371382026935</v>
      </c>
      <c r="V276" s="99">
        <v>2.693682928121218</v>
      </c>
      <c r="W276" s="99">
        <v>2.8345934344451642</v>
      </c>
      <c r="DA276" s="63" t="s">
        <v>3110</v>
      </c>
    </row>
    <row r="277" spans="1:105" ht="12" customHeight="1" x14ac:dyDescent="0.25">
      <c r="A277" s="97" t="s">
        <v>140</v>
      </c>
      <c r="B277" s="99">
        <v>0.35254071314497643</v>
      </c>
      <c r="C277" s="99">
        <v>0.6775293450120019</v>
      </c>
      <c r="D277" s="99">
        <v>0.28543008819023358</v>
      </c>
      <c r="E277" s="99">
        <v>0.17448064112704706</v>
      </c>
      <c r="F277" s="99">
        <v>0.23209059891388756</v>
      </c>
      <c r="G277" s="99">
        <v>0.24242453356308113</v>
      </c>
      <c r="H277" s="99">
        <v>0.31001654120021088</v>
      </c>
      <c r="I277" s="99">
        <v>0.2684125389061543</v>
      </c>
      <c r="J277" s="99">
        <v>0.25681613991598923</v>
      </c>
      <c r="K277" s="99">
        <v>0.24035285183210359</v>
      </c>
      <c r="L277" s="99">
        <v>0.24131061154755962</v>
      </c>
      <c r="M277" s="99">
        <v>0.34660055303787235</v>
      </c>
      <c r="N277" s="99">
        <v>0.2430014251645502</v>
      </c>
      <c r="O277" s="99">
        <v>0.17345019456470179</v>
      </c>
      <c r="P277" s="99">
        <v>0.29984251284214808</v>
      </c>
      <c r="Q277" s="99">
        <v>9.7527049753749498E-2</v>
      </c>
      <c r="R277" s="99">
        <v>0.13085371012590211</v>
      </c>
      <c r="S277" s="99">
        <v>0.20568136597906606</v>
      </c>
      <c r="T277" s="99">
        <v>0.22721032442400521</v>
      </c>
      <c r="U277" s="99">
        <v>0.25894974247119934</v>
      </c>
      <c r="V277" s="99">
        <v>0.2110497375966516</v>
      </c>
      <c r="W277" s="99">
        <v>0.18958473068496176</v>
      </c>
      <c r="DA277" s="63" t="s">
        <v>3111</v>
      </c>
    </row>
    <row r="278" spans="1:105" ht="12" customHeight="1" x14ac:dyDescent="0.25">
      <c r="A278" s="100" t="s">
        <v>50</v>
      </c>
      <c r="B278" s="102">
        <v>0.35254071314497643</v>
      </c>
      <c r="C278" s="102">
        <v>0.6775293450120019</v>
      </c>
      <c r="D278" s="102">
        <v>0.28543008819023358</v>
      </c>
      <c r="E278" s="102">
        <v>0.17448064112704706</v>
      </c>
      <c r="F278" s="102">
        <v>0.23209059891388756</v>
      </c>
      <c r="G278" s="102">
        <v>0.24242453356308113</v>
      </c>
      <c r="H278" s="102">
        <v>0.31001654120021088</v>
      </c>
      <c r="I278" s="102">
        <v>0.2684125389061543</v>
      </c>
      <c r="J278" s="102">
        <v>0.25681613991598923</v>
      </c>
      <c r="K278" s="102">
        <v>0.24035285183210359</v>
      </c>
      <c r="L278" s="102">
        <v>0.24131061154755962</v>
      </c>
      <c r="M278" s="102">
        <v>0.34660055303787235</v>
      </c>
      <c r="N278" s="102">
        <v>0.2430014251645502</v>
      </c>
      <c r="O278" s="102">
        <v>0.17345019456470179</v>
      </c>
      <c r="P278" s="102">
        <v>0.29984251284214808</v>
      </c>
      <c r="Q278" s="102">
        <v>9.7527049753749498E-2</v>
      </c>
      <c r="R278" s="102">
        <v>0.13085371012590211</v>
      </c>
      <c r="S278" s="102">
        <v>0.20568136597906606</v>
      </c>
      <c r="T278" s="102">
        <v>0.22721032442400521</v>
      </c>
      <c r="U278" s="102">
        <v>0.25894974247119934</v>
      </c>
      <c r="V278" s="102">
        <v>0.2110497375966516</v>
      </c>
      <c r="W278" s="102">
        <v>0.18958473068496176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0.54588481381668996</v>
      </c>
      <c r="C284" s="123">
        <v>0.54548838046961767</v>
      </c>
      <c r="D284" s="123">
        <v>0.5526445264872587</v>
      </c>
      <c r="E284" s="123">
        <v>0.54938102670818612</v>
      </c>
      <c r="F284" s="123">
        <v>0.54635879053855274</v>
      </c>
      <c r="G284" s="123">
        <v>0.53568317298224322</v>
      </c>
      <c r="H284" s="123">
        <v>0.5059364951869032</v>
      </c>
      <c r="I284" s="123">
        <v>0.49908658925883975</v>
      </c>
      <c r="J284" s="123">
        <v>0.49067958260108135</v>
      </c>
      <c r="K284" s="123">
        <v>0.47317246967049709</v>
      </c>
      <c r="L284" s="123">
        <v>0.4615316541060539</v>
      </c>
      <c r="M284" s="123">
        <v>0.43915105633484608</v>
      </c>
      <c r="N284" s="123">
        <v>0.42337347962683325</v>
      </c>
      <c r="O284" s="123">
        <v>0.41077415530328182</v>
      </c>
      <c r="P284" s="123">
        <v>0.40920368276594726</v>
      </c>
      <c r="Q284" s="123">
        <v>0.40459645919506226</v>
      </c>
      <c r="R284" s="123">
        <v>0.40919764626773025</v>
      </c>
      <c r="S284" s="123">
        <v>0.41585972803890153</v>
      </c>
      <c r="T284" s="123">
        <v>0.42029429496566123</v>
      </c>
      <c r="U284" s="123">
        <v>0.35462173625991328</v>
      </c>
      <c r="V284" s="123">
        <v>0.32752708994845231</v>
      </c>
      <c r="W284" s="123">
        <v>0.34152679929724955</v>
      </c>
      <c r="DA284" s="130" t="s">
        <v>3118</v>
      </c>
    </row>
    <row r="285" spans="1:105" ht="12" customHeight="1" x14ac:dyDescent="0.25">
      <c r="A285" s="97" t="s">
        <v>50</v>
      </c>
      <c r="B285" s="99">
        <v>1.6736808634070997</v>
      </c>
      <c r="C285" s="99">
        <v>1.7195928610946236</v>
      </c>
      <c r="D285" s="99">
        <v>1.771561773989262</v>
      </c>
      <c r="E285" s="99">
        <v>1.8020907891319411</v>
      </c>
      <c r="F285" s="99">
        <v>1.8447129659474821</v>
      </c>
      <c r="G285" s="99">
        <v>1.9076284421930938</v>
      </c>
      <c r="H285" s="99">
        <v>1.9666118584373291</v>
      </c>
      <c r="I285" s="99">
        <v>2.0314175063124678</v>
      </c>
      <c r="J285" s="99">
        <v>2.0412027374642783</v>
      </c>
      <c r="K285" s="99">
        <v>1.9887461036102025</v>
      </c>
      <c r="L285" s="99">
        <v>1.9623178531588035</v>
      </c>
      <c r="M285" s="99">
        <v>1.8525838687560001</v>
      </c>
      <c r="N285" s="99">
        <v>1.7773557490687941</v>
      </c>
      <c r="O285" s="99">
        <v>1.7202306349338099</v>
      </c>
      <c r="P285" s="99">
        <v>1.7061117562296471</v>
      </c>
      <c r="Q285" s="99">
        <v>1.7243310284472064</v>
      </c>
      <c r="R285" s="99">
        <v>1.7647012571151739</v>
      </c>
      <c r="S285" s="99">
        <v>1.8247565897307145</v>
      </c>
      <c r="T285" s="99">
        <v>1.9272293922015624</v>
      </c>
      <c r="U285" s="99">
        <v>1.7258340364859792</v>
      </c>
      <c r="V285" s="99">
        <v>1.7140573163814301</v>
      </c>
      <c r="W285" s="99">
        <v>1.8127097551854408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14.396527453954041</v>
      </c>
      <c r="E290" s="117">
        <f t="shared" si="129"/>
        <v>20.652332622446988</v>
      </c>
      <c r="F290" s="117">
        <f t="shared" si="129"/>
        <v>32.47553497487435</v>
      </c>
      <c r="G290" s="117">
        <f t="shared" si="129"/>
        <v>26.276335312531099</v>
      </c>
      <c r="H290" s="117">
        <f t="shared" si="129"/>
        <v>28.156042494919177</v>
      </c>
      <c r="I290" s="117">
        <f t="shared" si="129"/>
        <v>37.101264743243796</v>
      </c>
      <c r="J290" s="117">
        <f t="shared" si="129"/>
        <v>38.014110263005549</v>
      </c>
      <c r="K290" s="117">
        <f t="shared" si="129"/>
        <v>18.244404943200145</v>
      </c>
      <c r="L290" s="117">
        <f t="shared" si="129"/>
        <v>17.589937017530033</v>
      </c>
      <c r="M290" s="117">
        <f t="shared" si="129"/>
        <v>17.763997611017253</v>
      </c>
      <c r="N290" s="117">
        <f t="shared" si="129"/>
        <v>26.289046774547245</v>
      </c>
      <c r="O290" s="117">
        <f t="shared" si="129"/>
        <v>17.381801844380931</v>
      </c>
      <c r="P290" s="117">
        <f t="shared" si="129"/>
        <v>0</v>
      </c>
      <c r="Q290" s="117">
        <f t="shared" si="129"/>
        <v>6.7672570394927565</v>
      </c>
      <c r="R290" s="117">
        <f t="shared" ref="R290:V290" si="130">R291+R294+R296+R305</f>
        <v>6.4925133620307118</v>
      </c>
      <c r="S290" s="117">
        <f t="shared" si="130"/>
        <v>9.6861685439299166</v>
      </c>
      <c r="T290" s="117">
        <f t="shared" si="130"/>
        <v>7.9576809560605604</v>
      </c>
      <c r="U290" s="117">
        <f t="shared" si="130"/>
        <v>3.5053625041283758</v>
      </c>
      <c r="V290" s="117">
        <f t="shared" si="130"/>
        <v>6.7474867620461438</v>
      </c>
      <c r="W290" s="117">
        <f t="shared" ref="W290" si="131">W291+W294+W296+W305</f>
        <v>14.641143561869216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10.689762001931838</v>
      </c>
      <c r="E291" s="122">
        <f t="shared" si="132"/>
        <v>15.56686901589997</v>
      </c>
      <c r="F291" s="122">
        <f t="shared" si="132"/>
        <v>24.936598697400175</v>
      </c>
      <c r="G291" s="122">
        <f t="shared" si="132"/>
        <v>20.150304225532494</v>
      </c>
      <c r="H291" s="122">
        <f t="shared" si="132"/>
        <v>21.365373873968647</v>
      </c>
      <c r="I291" s="122">
        <f t="shared" si="132"/>
        <v>28.539661115981499</v>
      </c>
      <c r="J291" s="122">
        <f t="shared" si="132"/>
        <v>29.369853600536217</v>
      </c>
      <c r="K291" s="122">
        <f t="shared" si="132"/>
        <v>13.952949438494027</v>
      </c>
      <c r="L291" s="122">
        <f t="shared" si="132"/>
        <v>13.486944667696157</v>
      </c>
      <c r="M291" s="122">
        <f t="shared" si="132"/>
        <v>13.119288603685813</v>
      </c>
      <c r="N291" s="122">
        <f t="shared" si="132"/>
        <v>19.654807644952157</v>
      </c>
      <c r="O291" s="122">
        <f t="shared" si="132"/>
        <v>12.953963955051996</v>
      </c>
      <c r="P291" s="122">
        <f t="shared" si="132"/>
        <v>0</v>
      </c>
      <c r="Q291" s="122">
        <f t="shared" si="132"/>
        <v>4.8129751430843699</v>
      </c>
      <c r="R291" s="122">
        <f t="shared" ref="R291:V291" si="133">SUM(R292:R293)</f>
        <v>4.672880580226467</v>
      </c>
      <c r="S291" s="122">
        <f t="shared" si="133"/>
        <v>6.4457810627908509</v>
      </c>
      <c r="T291" s="122">
        <f t="shared" si="133"/>
        <v>5.582823989592927</v>
      </c>
      <c r="U291" s="122">
        <f t="shared" si="133"/>
        <v>2.3685336660480236</v>
      </c>
      <c r="V291" s="122">
        <f t="shared" si="133"/>
        <v>4.5363821419567119</v>
      </c>
      <c r="W291" s="122">
        <f t="shared" ref="W291" si="134">SUM(W292:W293)</f>
        <v>9.8200951106291328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10.573958203083535</v>
      </c>
      <c r="E292" s="98">
        <v>15.407098053792003</v>
      </c>
      <c r="F292" s="98">
        <v>24.678116847792829</v>
      </c>
      <c r="G292" s="98">
        <v>19.945966578307843</v>
      </c>
      <c r="H292" s="98">
        <v>21.154847870360602</v>
      </c>
      <c r="I292" s="98">
        <v>28.257208109606538</v>
      </c>
      <c r="J292" s="98">
        <v>29.082485302104111</v>
      </c>
      <c r="K292" s="98">
        <v>13.819581435810619</v>
      </c>
      <c r="L292" s="98">
        <v>13.357366307602028</v>
      </c>
      <c r="M292" s="98">
        <v>12.988718588329414</v>
      </c>
      <c r="N292" s="98">
        <v>19.45493313025576</v>
      </c>
      <c r="O292" s="98">
        <v>12.814473905950505</v>
      </c>
      <c r="P292" s="98">
        <v>0</v>
      </c>
      <c r="Q292" s="98">
        <v>4.7580074524347467</v>
      </c>
      <c r="R292" s="98">
        <v>4.6184303214861719</v>
      </c>
      <c r="S292" s="98">
        <v>6.370972002683942</v>
      </c>
      <c r="T292" s="98">
        <v>5.5170271064344041</v>
      </c>
      <c r="U292" s="98">
        <v>2.3407512715827319</v>
      </c>
      <c r="V292" s="98">
        <v>4.4827601773566412</v>
      </c>
      <c r="W292" s="98">
        <v>9.7030928552667124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0.11580379884830304</v>
      </c>
      <c r="E293" s="98">
        <v>0.15977096210796604</v>
      </c>
      <c r="F293" s="98">
        <v>0.25848184960734716</v>
      </c>
      <c r="G293" s="98">
        <v>0.20433764722465025</v>
      </c>
      <c r="H293" s="98">
        <v>0.21052600360804499</v>
      </c>
      <c r="I293" s="98">
        <v>0.28245300637495968</v>
      </c>
      <c r="J293" s="98">
        <v>0.28736829843210537</v>
      </c>
      <c r="K293" s="98">
        <v>0.13336800268340815</v>
      </c>
      <c r="L293" s="98">
        <v>0.12957836009412993</v>
      </c>
      <c r="M293" s="98">
        <v>0.13057001535639956</v>
      </c>
      <c r="N293" s="98">
        <v>0.19987451469639828</v>
      </c>
      <c r="O293" s="98">
        <v>0.13949004910149143</v>
      </c>
      <c r="P293" s="98">
        <v>0</v>
      </c>
      <c r="Q293" s="98">
        <v>5.4967690649623001E-2</v>
      </c>
      <c r="R293" s="98">
        <v>5.4450258740295202E-2</v>
      </c>
      <c r="S293" s="98">
        <v>7.4809060106909089E-2</v>
      </c>
      <c r="T293" s="98">
        <v>6.5796883158522987E-2</v>
      </c>
      <c r="U293" s="98">
        <v>2.7782394465291665E-2</v>
      </c>
      <c r="V293" s="98">
        <v>5.3621964600070814E-2</v>
      </c>
      <c r="W293" s="98">
        <v>0.11700225536242025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8.9957082418055986E-2</v>
      </c>
      <c r="E294" s="122">
        <f t="shared" si="135"/>
        <v>0.23987658901807857</v>
      </c>
      <c r="F294" s="122">
        <f t="shared" si="135"/>
        <v>0.4092077985664842</v>
      </c>
      <c r="G294" s="122">
        <f t="shared" si="135"/>
        <v>0.51008504021911028</v>
      </c>
      <c r="H294" s="122">
        <f t="shared" si="135"/>
        <v>0.17918378633578991</v>
      </c>
      <c r="I294" s="122">
        <f t="shared" si="135"/>
        <v>0.25808296902486644</v>
      </c>
      <c r="J294" s="122">
        <f t="shared" si="135"/>
        <v>0.20741498175878179</v>
      </c>
      <c r="K294" s="122">
        <f t="shared" si="135"/>
        <v>0.15561389232147183</v>
      </c>
      <c r="L294" s="122">
        <f t="shared" si="135"/>
        <v>0.16588650958474643</v>
      </c>
      <c r="M294" s="122">
        <f t="shared" si="135"/>
        <v>0.12713965956377746</v>
      </c>
      <c r="N294" s="122">
        <f t="shared" si="135"/>
        <v>0.28493281196862474</v>
      </c>
      <c r="O294" s="122">
        <f t="shared" si="135"/>
        <v>4.1304522212784661E-2</v>
      </c>
      <c r="P294" s="122">
        <f t="shared" si="135"/>
        <v>0</v>
      </c>
      <c r="Q294" s="122">
        <f t="shared" si="135"/>
        <v>5.4738716484088778E-3</v>
      </c>
      <c r="R294" s="122">
        <f t="shared" si="135"/>
        <v>2.3247664266950369E-2</v>
      </c>
      <c r="S294" s="122">
        <f t="shared" si="135"/>
        <v>4.9458075954803858E-2</v>
      </c>
      <c r="T294" s="122">
        <f t="shared" si="135"/>
        <v>4.5356861235373219E-2</v>
      </c>
      <c r="U294" s="122">
        <f t="shared" si="135"/>
        <v>1.2601775508593625E-2</v>
      </c>
      <c r="V294" s="122">
        <f t="shared" si="135"/>
        <v>2.7068459024424334E-2</v>
      </c>
      <c r="W294" s="122">
        <f t="shared" si="135"/>
        <v>6.758707974733151E-2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8.9957082418055986E-2</v>
      </c>
      <c r="E295" s="98">
        <v>0.23987658901807857</v>
      </c>
      <c r="F295" s="98">
        <v>0.4092077985664842</v>
      </c>
      <c r="G295" s="98">
        <v>0.51008504021911028</v>
      </c>
      <c r="H295" s="98">
        <v>0.17918378633578991</v>
      </c>
      <c r="I295" s="98">
        <v>0.25808296902486644</v>
      </c>
      <c r="J295" s="98">
        <v>0.20741498175878179</v>
      </c>
      <c r="K295" s="98">
        <v>0.15561389232147183</v>
      </c>
      <c r="L295" s="98">
        <v>0.16588650958474643</v>
      </c>
      <c r="M295" s="98">
        <v>0.12713965956377746</v>
      </c>
      <c r="N295" s="98">
        <v>0.28493281196862474</v>
      </c>
      <c r="O295" s="98">
        <v>4.1304522212784661E-2</v>
      </c>
      <c r="P295" s="98">
        <v>0</v>
      </c>
      <c r="Q295" s="98">
        <v>5.4738716484088778E-3</v>
      </c>
      <c r="R295" s="98">
        <v>2.3247664266950369E-2</v>
      </c>
      <c r="S295" s="98">
        <v>4.9458075954803858E-2</v>
      </c>
      <c r="T295" s="98">
        <v>4.5356861235373219E-2</v>
      </c>
      <c r="U295" s="98">
        <v>1.2601775508593625E-2</v>
      </c>
      <c r="V295" s="98">
        <v>2.7068459024424334E-2</v>
      </c>
      <c r="W295" s="98">
        <v>6.758707974733151E-2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2.3857803665955482</v>
      </c>
      <c r="E296" s="122">
        <v>3.1340108168829928</v>
      </c>
      <c r="F296" s="122">
        <v>4.5913948471624204</v>
      </c>
      <c r="G296" s="122">
        <v>3.5973688180794077</v>
      </c>
      <c r="H296" s="122">
        <v>4.0653456112318933</v>
      </c>
      <c r="I296" s="122">
        <v>5.0011011793746407</v>
      </c>
      <c r="J296" s="122">
        <v>5.0463245167708077</v>
      </c>
      <c r="K296" s="122">
        <v>2.4925697213506384</v>
      </c>
      <c r="L296" s="122">
        <v>2.4133491006331194</v>
      </c>
      <c r="M296" s="122">
        <v>2.8950568530897596</v>
      </c>
      <c r="N296" s="122">
        <v>4.0379957607514978</v>
      </c>
      <c r="O296" s="122">
        <v>2.8931559986856166</v>
      </c>
      <c r="P296" s="122">
        <v>0</v>
      </c>
      <c r="Q296" s="122">
        <v>1.2166508621469609</v>
      </c>
      <c r="R296" s="122">
        <v>1.1269745537284539</v>
      </c>
      <c r="S296" s="122">
        <v>2.0194973029108692</v>
      </c>
      <c r="T296" s="122">
        <v>1.4545502862550748</v>
      </c>
      <c r="U296" s="122">
        <v>0.71843523725062863</v>
      </c>
      <c r="V296" s="122">
        <v>1.4022842885088123</v>
      </c>
      <c r="W296" s="122">
        <v>3.0622140477397304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1.7582861631750017</v>
      </c>
      <c r="E297" s="98">
        <v>2.6557015609778185</v>
      </c>
      <c r="F297" s="98">
        <v>3.4014345633136966</v>
      </c>
      <c r="G297" s="98">
        <v>1.9361031610802324</v>
      </c>
      <c r="H297" s="98">
        <v>2.2882514495197763</v>
      </c>
      <c r="I297" s="98">
        <v>2.2765484202114172</v>
      </c>
      <c r="J297" s="98">
        <v>2.2467829405073694</v>
      </c>
      <c r="K297" s="98">
        <v>1.3000700906921354</v>
      </c>
      <c r="L297" s="98">
        <v>1.3695709173014838</v>
      </c>
      <c r="M297" s="98">
        <v>1.5366340140528094</v>
      </c>
      <c r="N297" s="98">
        <v>2.0378586899751356</v>
      </c>
      <c r="O297" s="98">
        <v>1.5467877342192515</v>
      </c>
      <c r="P297" s="98">
        <v>0</v>
      </c>
      <c r="Q297" s="98">
        <v>0.61034191376210811</v>
      </c>
      <c r="R297" s="98">
        <v>0.6206192082913039</v>
      </c>
      <c r="S297" s="98">
        <v>1.0117810699733176</v>
      </c>
      <c r="T297" s="98">
        <v>0.61747232073873337</v>
      </c>
      <c r="U297" s="98">
        <v>0.23861371928097555</v>
      </c>
      <c r="V297" s="98">
        <v>0.46559954463638059</v>
      </c>
      <c r="W297" s="98">
        <v>1.4452553656061391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1.1618627654409086E-3</v>
      </c>
      <c r="E298" s="98">
        <v>5.1799747496396823E-3</v>
      </c>
      <c r="F298" s="98">
        <v>5.3012498283874186E-3</v>
      </c>
      <c r="G298" s="98">
        <v>2.4638218455381123E-3</v>
      </c>
      <c r="H298" s="98">
        <v>2.1247589643211295E-3</v>
      </c>
      <c r="I298" s="98">
        <v>1.0471304899481469E-2</v>
      </c>
      <c r="J298" s="98">
        <v>1.561723898152498E-2</v>
      </c>
      <c r="K298" s="98">
        <v>7.3288070880435565E-3</v>
      </c>
      <c r="L298" s="98">
        <v>4.278689807334291E-3</v>
      </c>
      <c r="M298" s="98">
        <v>6.9468760211928137E-5</v>
      </c>
      <c r="N298" s="98">
        <v>7.5316902896057679E-3</v>
      </c>
      <c r="O298" s="98">
        <v>9.7033839791686276E-3</v>
      </c>
      <c r="P298" s="98">
        <v>0</v>
      </c>
      <c r="Q298" s="98">
        <v>6.9655469471171716E-3</v>
      </c>
      <c r="R298" s="98">
        <v>5.0855249128633172E-3</v>
      </c>
      <c r="S298" s="98">
        <v>6.7665198993300492E-3</v>
      </c>
      <c r="T298" s="98">
        <v>2.3857894491901956E-3</v>
      </c>
      <c r="U298" s="98">
        <v>5.1763175157322787E-4</v>
      </c>
      <c r="V298" s="98">
        <v>3.5009132494286076E-3</v>
      </c>
      <c r="W298" s="98">
        <v>1.4746180843372817E-2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1.7801441301133365E-4</v>
      </c>
      <c r="E299" s="101">
        <v>5.2275349743095476E-4</v>
      </c>
      <c r="F299" s="101">
        <v>6.9854636163925736E-4</v>
      </c>
      <c r="G299" s="101">
        <v>3.2365763006484164E-4</v>
      </c>
      <c r="H299" s="101">
        <v>3.6212618479671818E-4</v>
      </c>
      <c r="I299" s="101">
        <v>1.5386600766998067E-3</v>
      </c>
      <c r="J299" s="101">
        <v>2.1806941596317075E-3</v>
      </c>
      <c r="K299" s="101">
        <v>9.7617492915822541E-4</v>
      </c>
      <c r="L299" s="101">
        <v>5.491374711486109E-4</v>
      </c>
      <c r="M299" s="101">
        <v>1.2172626401867923E-5</v>
      </c>
      <c r="N299" s="101">
        <v>9.3861378311770722E-4</v>
      </c>
      <c r="O299" s="101">
        <v>8.3019714186521019E-4</v>
      </c>
      <c r="P299" s="101">
        <v>0</v>
      </c>
      <c r="Q299" s="101">
        <v>3.332237634932034E-4</v>
      </c>
      <c r="R299" s="101">
        <v>3.1403883588868085E-4</v>
      </c>
      <c r="S299" s="101">
        <v>6.2083177734007541E-4</v>
      </c>
      <c r="T299" s="101">
        <v>2.3765420836821468E-4</v>
      </c>
      <c r="U299" s="101">
        <v>6.0777764789306169E-5</v>
      </c>
      <c r="V299" s="101">
        <v>3.3837073495734992E-4</v>
      </c>
      <c r="W299" s="101">
        <v>1.2213468162454698E-3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9.8384835242957495E-4</v>
      </c>
      <c r="E300" s="104">
        <v>4.6572212522087274E-3</v>
      </c>
      <c r="F300" s="104">
        <v>4.6027034667481615E-3</v>
      </c>
      <c r="G300" s="104">
        <v>2.1401642154732707E-3</v>
      </c>
      <c r="H300" s="104">
        <v>1.7626327795244113E-3</v>
      </c>
      <c r="I300" s="104">
        <v>8.9326448227816622E-3</v>
      </c>
      <c r="J300" s="104">
        <v>1.3436544821893272E-2</v>
      </c>
      <c r="K300" s="104">
        <v>6.3526321588853315E-3</v>
      </c>
      <c r="L300" s="104">
        <v>3.7295523361856801E-3</v>
      </c>
      <c r="M300" s="104">
        <v>5.7296133810060215E-5</v>
      </c>
      <c r="N300" s="104">
        <v>6.5930765064880605E-3</v>
      </c>
      <c r="O300" s="104">
        <v>8.8731868373034175E-3</v>
      </c>
      <c r="P300" s="104">
        <v>0</v>
      </c>
      <c r="Q300" s="104">
        <v>6.6323231836239683E-3</v>
      </c>
      <c r="R300" s="104">
        <v>4.771486076974636E-3</v>
      </c>
      <c r="S300" s="104">
        <v>6.1456881219899735E-3</v>
      </c>
      <c r="T300" s="104">
        <v>2.1481352408219811E-3</v>
      </c>
      <c r="U300" s="104">
        <v>4.5685398678392168E-4</v>
      </c>
      <c r="V300" s="104">
        <v>3.1625425144712577E-3</v>
      </c>
      <c r="W300" s="104">
        <v>1.3524834027127347E-2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0.56772472825047215</v>
      </c>
      <c r="E301" s="101">
        <v>0.40166218977795315</v>
      </c>
      <c r="F301" s="101">
        <v>1.0220031791413597</v>
      </c>
      <c r="G301" s="101">
        <v>1.4790433158673606</v>
      </c>
      <c r="H301" s="101">
        <v>1.5193586687233094</v>
      </c>
      <c r="I301" s="101">
        <v>1.8887649340258794</v>
      </c>
      <c r="J301" s="101">
        <v>1.647032772474927</v>
      </c>
      <c r="K301" s="101">
        <v>0.69524709902045156</v>
      </c>
      <c r="L301" s="101">
        <v>0.74378624758644163</v>
      </c>
      <c r="M301" s="101">
        <v>1.1944714440101838</v>
      </c>
      <c r="N301" s="101">
        <v>1.4733097798844266</v>
      </c>
      <c r="O301" s="101">
        <v>0.86959014069353402</v>
      </c>
      <c r="P301" s="101">
        <v>0</v>
      </c>
      <c r="Q301" s="101">
        <v>0.3509485011731821</v>
      </c>
      <c r="R301" s="101">
        <v>0.24878700935211021</v>
      </c>
      <c r="S301" s="101">
        <v>0.5506842309924127</v>
      </c>
      <c r="T301" s="101">
        <v>0.54773664180102988</v>
      </c>
      <c r="U301" s="101">
        <v>0.30026714699831036</v>
      </c>
      <c r="V301" s="101">
        <v>0.57068480377125297</v>
      </c>
      <c r="W301" s="101">
        <v>0.93473160360275143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5.860761240463333E-2</v>
      </c>
      <c r="E302" s="104">
        <v>7.1467091377581352E-2</v>
      </c>
      <c r="F302" s="104">
        <v>0.16265585487897635</v>
      </c>
      <c r="G302" s="104">
        <v>0.17975851928627623</v>
      </c>
      <c r="H302" s="104">
        <v>0.25561073402448675</v>
      </c>
      <c r="I302" s="104">
        <v>0.82531652023786251</v>
      </c>
      <c r="J302" s="104">
        <v>1.1368915648069868</v>
      </c>
      <c r="K302" s="104">
        <v>0.48992372455000777</v>
      </c>
      <c r="L302" s="104">
        <v>0.29571324593785936</v>
      </c>
      <c r="M302" s="104">
        <v>0.16388192626655432</v>
      </c>
      <c r="N302" s="104">
        <v>0.51929560060233015</v>
      </c>
      <c r="O302" s="104">
        <v>0.46707473979366237</v>
      </c>
      <c r="P302" s="104">
        <v>0</v>
      </c>
      <c r="Q302" s="104">
        <v>0.24839490026455352</v>
      </c>
      <c r="R302" s="104">
        <v>0.25248281117217658</v>
      </c>
      <c r="S302" s="104">
        <v>0.45026548204580857</v>
      </c>
      <c r="T302" s="104">
        <v>0.28695553426612125</v>
      </c>
      <c r="U302" s="104">
        <v>0.17903673921976943</v>
      </c>
      <c r="V302" s="104">
        <v>0.36249902685175017</v>
      </c>
      <c r="W302" s="104">
        <v>0.66748089768746688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8.1355062362583191E-3</v>
      </c>
      <c r="E303" s="98">
        <v>6.3742530333298587E-3</v>
      </c>
      <c r="F303" s="98">
        <v>1.9300252618183689E-2</v>
      </c>
      <c r="G303" s="98">
        <v>2.1246366396205623E-2</v>
      </c>
      <c r="H303" s="98">
        <v>4.0091867351000954E-2</v>
      </c>
      <c r="I303" s="98">
        <v>0.1110046457598218</v>
      </c>
      <c r="J303" s="98">
        <v>0.1448836224376539</v>
      </c>
      <c r="K303" s="98">
        <v>5.9271454962355294E-2</v>
      </c>
      <c r="L303" s="98">
        <v>3.4660657687633337E-2</v>
      </c>
      <c r="M303" s="98">
        <v>2.6555764769604591E-2</v>
      </c>
      <c r="N303" s="98">
        <v>6.1032998305871139E-2</v>
      </c>
      <c r="O303" s="98">
        <v>3.6525256644179827E-2</v>
      </c>
      <c r="P303" s="98">
        <v>0</v>
      </c>
      <c r="Q303" s="98">
        <v>1.0156286744400986E-2</v>
      </c>
      <c r="R303" s="98">
        <v>1.4159039033091642E-2</v>
      </c>
      <c r="S303" s="98">
        <v>4.1299407421175945E-2</v>
      </c>
      <c r="T303" s="98">
        <v>2.9192924533746136E-2</v>
      </c>
      <c r="U303" s="98">
        <v>2.2342460391201642E-2</v>
      </c>
      <c r="V303" s="98">
        <v>3.7153113638828977E-2</v>
      </c>
      <c r="W303" s="98">
        <v>5.5325534483765398E-2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5.0472106168375011E-2</v>
      </c>
      <c r="E304" s="98">
        <v>6.5092838344251489E-2</v>
      </c>
      <c r="F304" s="98">
        <v>0.14335560226079266</v>
      </c>
      <c r="G304" s="98">
        <v>0.15851215289007062</v>
      </c>
      <c r="H304" s="98">
        <v>0.21551886667348583</v>
      </c>
      <c r="I304" s="98">
        <v>0.71431187447804068</v>
      </c>
      <c r="J304" s="98">
        <v>0.99200794236933287</v>
      </c>
      <c r="K304" s="98">
        <v>0.43065226958765246</v>
      </c>
      <c r="L304" s="98">
        <v>0.26105258825022604</v>
      </c>
      <c r="M304" s="98">
        <v>0.13732616149694973</v>
      </c>
      <c r="N304" s="98">
        <v>0.45826260229645904</v>
      </c>
      <c r="O304" s="98">
        <v>0.43054948314948255</v>
      </c>
      <c r="P304" s="98">
        <v>0</v>
      </c>
      <c r="Q304" s="98">
        <v>0.23823861352015252</v>
      </c>
      <c r="R304" s="98">
        <v>0.23832377213908496</v>
      </c>
      <c r="S304" s="98">
        <v>0.40896607462463264</v>
      </c>
      <c r="T304" s="98">
        <v>0.25776260973237514</v>
      </c>
      <c r="U304" s="98">
        <v>0.15669427882856779</v>
      </c>
      <c r="V304" s="98">
        <v>0.32534591321292122</v>
      </c>
      <c r="W304" s="98">
        <v>0.61215536320370145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1.2310280030085976</v>
      </c>
      <c r="E305" s="122">
        <v>1.7115762006459456</v>
      </c>
      <c r="F305" s="122">
        <v>2.5383336317452709</v>
      </c>
      <c r="G305" s="122">
        <v>2.0185772287000887</v>
      </c>
      <c r="H305" s="122">
        <v>2.5461392233828453</v>
      </c>
      <c r="I305" s="122">
        <v>3.3024194788627899</v>
      </c>
      <c r="J305" s="122">
        <v>3.3905171639397387</v>
      </c>
      <c r="K305" s="122">
        <v>1.6432718910340092</v>
      </c>
      <c r="L305" s="122">
        <v>1.5237567396160105</v>
      </c>
      <c r="M305" s="122">
        <v>1.6225124946779013</v>
      </c>
      <c r="N305" s="122">
        <v>2.3113105568749632</v>
      </c>
      <c r="O305" s="122">
        <v>1.4933773684305345</v>
      </c>
      <c r="P305" s="122">
        <v>0</v>
      </c>
      <c r="Q305" s="122">
        <v>0.732157162613017</v>
      </c>
      <c r="R305" s="122">
        <v>0.66941056380884034</v>
      </c>
      <c r="S305" s="122">
        <v>1.171432102273392</v>
      </c>
      <c r="T305" s="122">
        <v>0.87494981897718427</v>
      </c>
      <c r="U305" s="122">
        <v>0.40579182532112984</v>
      </c>
      <c r="V305" s="122">
        <v>0.78175187255619483</v>
      </c>
      <c r="W305" s="122">
        <v>1.6912473237530203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0.42024392463444127</v>
      </c>
      <c r="E306" s="98">
        <v>0.56670132041819476</v>
      </c>
      <c r="F306" s="98">
        <v>0.85634495003263578</v>
      </c>
      <c r="G306" s="98">
        <v>0.60412488997853719</v>
      </c>
      <c r="H306" s="98">
        <v>0.60063135738080498</v>
      </c>
      <c r="I306" s="98">
        <v>0.83168582922451517</v>
      </c>
      <c r="J306" s="98">
        <v>0.85892623986429539</v>
      </c>
      <c r="K306" s="98">
        <v>0.49010079214299834</v>
      </c>
      <c r="L306" s="98">
        <v>0.4724217732518799</v>
      </c>
      <c r="M306" s="98">
        <v>0.53413092836869414</v>
      </c>
      <c r="N306" s="98">
        <v>0.6804958725662944</v>
      </c>
      <c r="O306" s="98">
        <v>0.43434074007527695</v>
      </c>
      <c r="P306" s="98">
        <v>0</v>
      </c>
      <c r="Q306" s="98">
        <v>0.1734260316436203</v>
      </c>
      <c r="R306" s="98">
        <v>0.18547335657123368</v>
      </c>
      <c r="S306" s="98">
        <v>0.34249707954637038</v>
      </c>
      <c r="T306" s="98">
        <v>0.21416203177036885</v>
      </c>
      <c r="U306" s="98">
        <v>8.0879232197791681E-2</v>
      </c>
      <c r="V306" s="98">
        <v>0.14277442751791677</v>
      </c>
      <c r="W306" s="98">
        <v>0.43632277475360387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0.81078407837415623</v>
      </c>
      <c r="E307" s="33">
        <v>1.1448748802277509</v>
      </c>
      <c r="F307" s="33">
        <v>1.681988681712635</v>
      </c>
      <c r="G307" s="33">
        <v>1.4144523387215515</v>
      </c>
      <c r="H307" s="33">
        <v>1.9455078660020404</v>
      </c>
      <c r="I307" s="33">
        <v>2.4707336496382748</v>
      </c>
      <c r="J307" s="33">
        <v>2.5315909240754433</v>
      </c>
      <c r="K307" s="33">
        <v>1.1531710988910109</v>
      </c>
      <c r="L307" s="33">
        <v>1.0513349663641307</v>
      </c>
      <c r="M307" s="33">
        <v>1.0883815663092071</v>
      </c>
      <c r="N307" s="33">
        <v>1.6308146843086688</v>
      </c>
      <c r="O307" s="33">
        <v>1.0590366283552575</v>
      </c>
      <c r="P307" s="33">
        <v>0</v>
      </c>
      <c r="Q307" s="33">
        <v>0.55873113096939675</v>
      </c>
      <c r="R307" s="33">
        <v>0.48393720723760664</v>
      </c>
      <c r="S307" s="33">
        <v>0.82893502272702158</v>
      </c>
      <c r="T307" s="33">
        <v>0.66078778720681541</v>
      </c>
      <c r="U307" s="33">
        <v>0.32491259312333814</v>
      </c>
      <c r="V307" s="33">
        <v>0.63897744503827802</v>
      </c>
      <c r="W307" s="33">
        <v>1.2549245489994165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8.0015491627930739</v>
      </c>
      <c r="E309" s="117">
        <f t="shared" si="136"/>
        <v>11.74431148685634</v>
      </c>
      <c r="F309" s="117">
        <f t="shared" si="136"/>
        <v>18.732153681026293</v>
      </c>
      <c r="G309" s="117">
        <f t="shared" si="136"/>
        <v>15.730077418902066</v>
      </c>
      <c r="H309" s="117">
        <f t="shared" si="136"/>
        <v>16.428893730822438</v>
      </c>
      <c r="I309" s="117">
        <f t="shared" si="136"/>
        <v>22.085958422591027</v>
      </c>
      <c r="J309" s="117">
        <f t="shared" si="136"/>
        <v>22.856092754986548</v>
      </c>
      <c r="K309" s="117">
        <f t="shared" si="136"/>
        <v>11.183423258041691</v>
      </c>
      <c r="L309" s="117">
        <f t="shared" si="136"/>
        <v>10.882303762937378</v>
      </c>
      <c r="M309" s="117">
        <f t="shared" si="136"/>
        <v>11.097095215107172</v>
      </c>
      <c r="N309" s="117">
        <f t="shared" si="136"/>
        <v>17.225254748983769</v>
      </c>
      <c r="O309" s="117">
        <f t="shared" si="136"/>
        <v>11.497202279204323</v>
      </c>
      <c r="P309" s="117">
        <f t="shared" si="136"/>
        <v>0</v>
      </c>
      <c r="Q309" s="117">
        <f t="shared" si="136"/>
        <v>4.8303888805888651</v>
      </c>
      <c r="R309" s="117">
        <f t="shared" ref="R309:V309" si="137">R310+R313+R315+R324</f>
        <v>4.761612055620315</v>
      </c>
      <c r="S309" s="117">
        <f t="shared" si="137"/>
        <v>7.2658967025298606</v>
      </c>
      <c r="T309" s="117">
        <f t="shared" si="137"/>
        <v>6.0294623468709281</v>
      </c>
      <c r="U309" s="117">
        <f t="shared" si="137"/>
        <v>2.6763685283588763</v>
      </c>
      <c r="V309" s="117">
        <f t="shared" si="137"/>
        <v>5.211717204582869</v>
      </c>
      <c r="W309" s="117">
        <f t="shared" ref="W309" si="138">W310+W313+W315+W324</f>
        <v>11.35710190542161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5.5638382943852349</v>
      </c>
      <c r="E310" s="122">
        <f t="shared" si="139"/>
        <v>8.1980815492164485</v>
      </c>
      <c r="F310" s="122">
        <f t="shared" si="139"/>
        <v>13.293258474193827</v>
      </c>
      <c r="G310" s="122">
        <f t="shared" si="139"/>
        <v>10.872253273471046</v>
      </c>
      <c r="H310" s="122">
        <f t="shared" si="139"/>
        <v>11.668875883575408</v>
      </c>
      <c r="I310" s="122">
        <f t="shared" si="139"/>
        <v>15.785543322641731</v>
      </c>
      <c r="J310" s="122">
        <f t="shared" si="139"/>
        <v>16.458658557267668</v>
      </c>
      <c r="K310" s="122">
        <f t="shared" si="139"/>
        <v>7.9280533375971887</v>
      </c>
      <c r="L310" s="122">
        <f t="shared" si="139"/>
        <v>7.77829392367686</v>
      </c>
      <c r="M310" s="122">
        <f t="shared" si="139"/>
        <v>7.7464449469186132</v>
      </c>
      <c r="N310" s="122">
        <f t="shared" si="139"/>
        <v>11.999796010184633</v>
      </c>
      <c r="O310" s="122">
        <f t="shared" si="139"/>
        <v>8.2627187346546549</v>
      </c>
      <c r="P310" s="122">
        <f t="shared" si="139"/>
        <v>0</v>
      </c>
      <c r="Q310" s="122">
        <f t="shared" si="139"/>
        <v>3.3439778586481115</v>
      </c>
      <c r="R310" s="122">
        <f t="shared" ref="R310:V310" si="140">SUM(R311:R312)</f>
        <v>3.3055464239572685</v>
      </c>
      <c r="S310" s="122">
        <f t="shared" si="140"/>
        <v>4.6171800602290407</v>
      </c>
      <c r="T310" s="122">
        <f t="shared" si="140"/>
        <v>4.0357625725266351</v>
      </c>
      <c r="U310" s="122">
        <f t="shared" si="140"/>
        <v>1.7242175229649834</v>
      </c>
      <c r="V310" s="122">
        <f t="shared" si="140"/>
        <v>3.3227118627503152</v>
      </c>
      <c r="W310" s="122">
        <f t="shared" ref="W310" si="141">SUM(W311:W312)</f>
        <v>7.2221145563188394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5.4480344955369322</v>
      </c>
      <c r="E311" s="98">
        <v>8.0383105871084819</v>
      </c>
      <c r="F311" s="98">
        <v>13.034776624586479</v>
      </c>
      <c r="G311" s="98">
        <v>10.667915626246396</v>
      </c>
      <c r="H311" s="98">
        <v>11.458349879967363</v>
      </c>
      <c r="I311" s="98">
        <v>15.503090316266771</v>
      </c>
      <c r="J311" s="98">
        <v>16.171290258835562</v>
      </c>
      <c r="K311" s="98">
        <v>7.7946853349137806</v>
      </c>
      <c r="L311" s="98">
        <v>7.64871556358273</v>
      </c>
      <c r="M311" s="98">
        <v>7.6158749315622138</v>
      </c>
      <c r="N311" s="98">
        <v>11.799921495488235</v>
      </c>
      <c r="O311" s="98">
        <v>8.1232286855531637</v>
      </c>
      <c r="P311" s="98">
        <v>0</v>
      </c>
      <c r="Q311" s="98">
        <v>3.2890101679984887</v>
      </c>
      <c r="R311" s="98">
        <v>3.2510961652169734</v>
      </c>
      <c r="S311" s="98">
        <v>4.5423710001221318</v>
      </c>
      <c r="T311" s="98">
        <v>3.9699656893681117</v>
      </c>
      <c r="U311" s="98">
        <v>1.6964351284996917</v>
      </c>
      <c r="V311" s="98">
        <v>3.2690898981502445</v>
      </c>
      <c r="W311" s="98">
        <v>7.105112300956419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0.11580379884830304</v>
      </c>
      <c r="E312" s="98">
        <v>0.15977096210796604</v>
      </c>
      <c r="F312" s="98">
        <v>0.25848184960734716</v>
      </c>
      <c r="G312" s="98">
        <v>0.20433764722465025</v>
      </c>
      <c r="H312" s="98">
        <v>0.21052600360804499</v>
      </c>
      <c r="I312" s="98">
        <v>0.28245300637495968</v>
      </c>
      <c r="J312" s="98">
        <v>0.28736829843210537</v>
      </c>
      <c r="K312" s="98">
        <v>0.13336800268340815</v>
      </c>
      <c r="L312" s="98">
        <v>0.12957836009412993</v>
      </c>
      <c r="M312" s="98">
        <v>0.13057001535639956</v>
      </c>
      <c r="N312" s="98">
        <v>0.19987451469639828</v>
      </c>
      <c r="O312" s="98">
        <v>0.13949004910149143</v>
      </c>
      <c r="P312" s="98">
        <v>0</v>
      </c>
      <c r="Q312" s="98">
        <v>5.4967690649623001E-2</v>
      </c>
      <c r="R312" s="98">
        <v>5.4450258740295202E-2</v>
      </c>
      <c r="S312" s="98">
        <v>7.4809060106909089E-2</v>
      </c>
      <c r="T312" s="98">
        <v>6.5796883158522987E-2</v>
      </c>
      <c r="U312" s="98">
        <v>2.7782394465291665E-2</v>
      </c>
      <c r="V312" s="98">
        <v>5.3621964600070814E-2</v>
      </c>
      <c r="W312" s="98">
        <v>0.11700225536242025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0.20184532806728206</v>
      </c>
      <c r="E313" s="122">
        <f t="shared" si="142"/>
        <v>0.55493283954066641</v>
      </c>
      <c r="F313" s="122">
        <f t="shared" si="142"/>
        <v>0.97518245513364266</v>
      </c>
      <c r="G313" s="122">
        <f t="shared" si="142"/>
        <v>1.2514677802306662</v>
      </c>
      <c r="H313" s="122">
        <f t="shared" si="142"/>
        <v>0.45232916167644183</v>
      </c>
      <c r="I313" s="122">
        <f t="shared" si="142"/>
        <v>0.66999663476151783</v>
      </c>
      <c r="J313" s="122">
        <f t="shared" si="142"/>
        <v>0.55359657012344665</v>
      </c>
      <c r="K313" s="122">
        <f t="shared" si="142"/>
        <v>0.42697520280395884</v>
      </c>
      <c r="L313" s="122">
        <f t="shared" si="142"/>
        <v>0.46788643610787595</v>
      </c>
      <c r="M313" s="122">
        <f t="shared" si="142"/>
        <v>0.37024897657225847</v>
      </c>
      <c r="N313" s="122">
        <f t="shared" si="142"/>
        <v>0.86133163973426441</v>
      </c>
      <c r="O313" s="122">
        <f t="shared" si="142"/>
        <v>0.13032510398225519</v>
      </c>
      <c r="P313" s="122">
        <f t="shared" si="142"/>
        <v>0</v>
      </c>
      <c r="Q313" s="122">
        <f t="shared" si="142"/>
        <v>1.8731578178564388E-2</v>
      </c>
      <c r="R313" s="122">
        <f t="shared" si="142"/>
        <v>8.1351725315953874E-2</v>
      </c>
      <c r="S313" s="122">
        <f t="shared" si="142"/>
        <v>0.17611621333513747</v>
      </c>
      <c r="T313" s="122">
        <f t="shared" si="142"/>
        <v>0.16384541293154856</v>
      </c>
      <c r="U313" s="122">
        <f t="shared" si="142"/>
        <v>4.61123477806046E-2</v>
      </c>
      <c r="V313" s="122">
        <f t="shared" si="142"/>
        <v>0.10034129247370925</v>
      </c>
      <c r="W313" s="122">
        <f t="shared" si="142"/>
        <v>0.25370119279248082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0.20184532806728206</v>
      </c>
      <c r="E314" s="98">
        <v>0.55493283954066641</v>
      </c>
      <c r="F314" s="98">
        <v>0.97518245513364266</v>
      </c>
      <c r="G314" s="98">
        <v>1.2514677802306662</v>
      </c>
      <c r="H314" s="98">
        <v>0.45232916167644183</v>
      </c>
      <c r="I314" s="98">
        <v>0.66999663476151783</v>
      </c>
      <c r="J314" s="98">
        <v>0.55359657012344665</v>
      </c>
      <c r="K314" s="98">
        <v>0.42697520280395884</v>
      </c>
      <c r="L314" s="98">
        <v>0.46788643610787595</v>
      </c>
      <c r="M314" s="98">
        <v>0.37024897657225847</v>
      </c>
      <c r="N314" s="98">
        <v>0.86133163973426441</v>
      </c>
      <c r="O314" s="98">
        <v>0.13032510398225519</v>
      </c>
      <c r="P314" s="98">
        <v>0</v>
      </c>
      <c r="Q314" s="98">
        <v>1.8731578178564388E-2</v>
      </c>
      <c r="R314" s="98">
        <v>8.1351725315953874E-2</v>
      </c>
      <c r="S314" s="98">
        <v>0.17611621333513747</v>
      </c>
      <c r="T314" s="98">
        <v>0.16384541293154856</v>
      </c>
      <c r="U314" s="98">
        <v>4.61123477806046E-2</v>
      </c>
      <c r="V314" s="98">
        <v>0.10034129247370925</v>
      </c>
      <c r="W314" s="98">
        <v>0.25370119279248082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1.3900477440194485</v>
      </c>
      <c r="E315" s="122">
        <v>1.8099465301307087</v>
      </c>
      <c r="F315" s="122">
        <v>2.7107979376871572</v>
      </c>
      <c r="G315" s="122">
        <v>2.1964807837456917</v>
      </c>
      <c r="H315" s="122">
        <v>2.4981613649946484</v>
      </c>
      <c r="I315" s="122">
        <v>3.2871331609415044</v>
      </c>
      <c r="J315" s="122">
        <v>3.433328652920685</v>
      </c>
      <c r="K315" s="122">
        <v>1.6699598068477799</v>
      </c>
      <c r="L315" s="122">
        <v>1.562338237899439</v>
      </c>
      <c r="M315" s="122">
        <v>1.838951279320254</v>
      </c>
      <c r="N315" s="122">
        <v>2.7175518440300417</v>
      </c>
      <c r="O315" s="122">
        <v>2.0336854634542392</v>
      </c>
      <c r="P315" s="122">
        <v>0</v>
      </c>
      <c r="Q315" s="122">
        <v>0.92665487153325343</v>
      </c>
      <c r="R315" s="122">
        <v>0.87902711584926752</v>
      </c>
      <c r="S315" s="122">
        <v>1.5946838429320489</v>
      </c>
      <c r="T315" s="122">
        <v>1.1529253184876849</v>
      </c>
      <c r="U315" s="122">
        <v>0.58227287111517123</v>
      </c>
      <c r="V315" s="122">
        <v>1.1527099548119835</v>
      </c>
      <c r="W315" s="122">
        <v>2.5227405161426404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0.97901886167888175</v>
      </c>
      <c r="E316" s="98">
        <v>1.4845190288824623</v>
      </c>
      <c r="F316" s="98">
        <v>1.9089729745699131</v>
      </c>
      <c r="G316" s="98">
        <v>1.0914684871869231</v>
      </c>
      <c r="H316" s="98">
        <v>1.2963420175260834</v>
      </c>
      <c r="I316" s="98">
        <v>1.2967523309729667</v>
      </c>
      <c r="J316" s="98">
        <v>1.2880110117063697</v>
      </c>
      <c r="K316" s="98">
        <v>0.75104694732446908</v>
      </c>
      <c r="L316" s="98">
        <v>0.79839711112495249</v>
      </c>
      <c r="M316" s="98">
        <v>0.91277709340155733</v>
      </c>
      <c r="N316" s="98">
        <v>1.2480756796943597</v>
      </c>
      <c r="O316" s="98">
        <v>0.98928380058019716</v>
      </c>
      <c r="P316" s="98">
        <v>0</v>
      </c>
      <c r="Q316" s="98">
        <v>0.42885062090136389</v>
      </c>
      <c r="R316" s="98">
        <v>0.44864219981701708</v>
      </c>
      <c r="S316" s="98">
        <v>0.75115888031867151</v>
      </c>
      <c r="T316" s="98">
        <v>0.46933400197693786</v>
      </c>
      <c r="U316" s="98">
        <v>0.18488260825449107</v>
      </c>
      <c r="V316" s="98">
        <v>0.36572813706666835</v>
      </c>
      <c r="W316" s="98">
        <v>1.1425075011758161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1.0829672965689562E-3</v>
      </c>
      <c r="E317" s="98">
        <v>4.9494368858303672E-3</v>
      </c>
      <c r="F317" s="98">
        <v>4.9947457362764557E-3</v>
      </c>
      <c r="G317" s="98">
        <v>2.3226245879134863E-3</v>
      </c>
      <c r="H317" s="98">
        <v>1.9677847915976123E-3</v>
      </c>
      <c r="I317" s="98">
        <v>9.8090861158028862E-3</v>
      </c>
      <c r="J317" s="98">
        <v>1.4686669184211571E-2</v>
      </c>
      <c r="K317" s="98">
        <v>6.9165657543491322E-3</v>
      </c>
      <c r="L317" s="98">
        <v>4.0496743284366308E-3</v>
      </c>
      <c r="M317" s="98">
        <v>6.452680451274467E-5</v>
      </c>
      <c r="N317" s="98">
        <v>7.1679255090699914E-3</v>
      </c>
      <c r="O317" s="98">
        <v>9.4041585831776426E-3</v>
      </c>
      <c r="P317" s="98">
        <v>0</v>
      </c>
      <c r="Q317" s="98">
        <v>6.8664595171297298E-3</v>
      </c>
      <c r="R317" s="98">
        <v>4.9985030179245885E-3</v>
      </c>
      <c r="S317" s="98">
        <v>6.6066013734558462E-3</v>
      </c>
      <c r="T317" s="98">
        <v>2.328773622420482E-3</v>
      </c>
      <c r="U317" s="98">
        <v>5.0394579572091429E-4</v>
      </c>
      <c r="V317" s="98">
        <v>3.4283325049457485E-3</v>
      </c>
      <c r="W317" s="98">
        <v>1.4490336686591559E-2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9.9118944139381363E-5</v>
      </c>
      <c r="E318" s="101">
        <v>2.9221563362164004E-4</v>
      </c>
      <c r="F318" s="101">
        <v>3.92042269528294E-4</v>
      </c>
      <c r="G318" s="101">
        <v>1.8246037244021537E-4</v>
      </c>
      <c r="H318" s="101">
        <v>2.0515201207320103E-4</v>
      </c>
      <c r="I318" s="101">
        <v>8.7644129302122344E-4</v>
      </c>
      <c r="J318" s="101">
        <v>1.2501243623182987E-3</v>
      </c>
      <c r="K318" s="101">
        <v>5.6393359546380042E-4</v>
      </c>
      <c r="L318" s="101">
        <v>3.2012199225095055E-4</v>
      </c>
      <c r="M318" s="101">
        <v>7.2306707026844533E-6</v>
      </c>
      <c r="N318" s="101">
        <v>5.7484900258193076E-4</v>
      </c>
      <c r="O318" s="101">
        <v>5.3097174587422467E-4</v>
      </c>
      <c r="P318" s="101">
        <v>0</v>
      </c>
      <c r="Q318" s="101">
        <v>2.3413633350576125E-4</v>
      </c>
      <c r="R318" s="101">
        <v>2.2701694094995215E-4</v>
      </c>
      <c r="S318" s="101">
        <v>4.6091325146587305E-4</v>
      </c>
      <c r="T318" s="101">
        <v>1.8063838159850093E-4</v>
      </c>
      <c r="U318" s="101">
        <v>4.7091808936992627E-5</v>
      </c>
      <c r="V318" s="101">
        <v>2.6578999047449105E-4</v>
      </c>
      <c r="W318" s="101">
        <v>9.6550265946421276E-4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9.8384835242957495E-4</v>
      </c>
      <c r="E319" s="104">
        <v>4.6572212522087274E-3</v>
      </c>
      <c r="F319" s="104">
        <v>4.6027034667481615E-3</v>
      </c>
      <c r="G319" s="104">
        <v>2.1401642154732707E-3</v>
      </c>
      <c r="H319" s="104">
        <v>1.7626327795244113E-3</v>
      </c>
      <c r="I319" s="104">
        <v>8.9326448227816622E-3</v>
      </c>
      <c r="J319" s="104">
        <v>1.3436544821893272E-2</v>
      </c>
      <c r="K319" s="104">
        <v>6.3526321588853315E-3</v>
      </c>
      <c r="L319" s="104">
        <v>3.7295523361856801E-3</v>
      </c>
      <c r="M319" s="104">
        <v>5.7296133810060215E-5</v>
      </c>
      <c r="N319" s="104">
        <v>6.5930765064880605E-3</v>
      </c>
      <c r="O319" s="104">
        <v>8.8731868373034175E-3</v>
      </c>
      <c r="P319" s="104">
        <v>0</v>
      </c>
      <c r="Q319" s="104">
        <v>6.6323231836239683E-3</v>
      </c>
      <c r="R319" s="104">
        <v>4.771486076974636E-3</v>
      </c>
      <c r="S319" s="104">
        <v>6.1456881219899735E-3</v>
      </c>
      <c r="T319" s="104">
        <v>2.1481352408219811E-3</v>
      </c>
      <c r="U319" s="104">
        <v>4.5685398678392168E-4</v>
      </c>
      <c r="V319" s="104">
        <v>3.1625425144712577E-3</v>
      </c>
      <c r="W319" s="104">
        <v>1.3524834027127347E-2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0.35439531718833733</v>
      </c>
      <c r="E320" s="101">
        <v>0.25139565577194323</v>
      </c>
      <c r="F320" s="101">
        <v>0.64136265546776305</v>
      </c>
      <c r="G320" s="101">
        <v>0.93080654029541754</v>
      </c>
      <c r="H320" s="101">
        <v>0.95902651606091738</v>
      </c>
      <c r="I320" s="101">
        <v>1.1959714073135408</v>
      </c>
      <c r="J320" s="101">
        <v>1.046560794170015</v>
      </c>
      <c r="K320" s="101">
        <v>0.44353188490380191</v>
      </c>
      <c r="L320" s="101">
        <v>0.47662786560871828</v>
      </c>
      <c r="M320" s="101">
        <v>0.77162847529975298</v>
      </c>
      <c r="N320" s="101">
        <v>0.96410676726025035</v>
      </c>
      <c r="O320" s="101">
        <v>0.5800828915286167</v>
      </c>
      <c r="P320" s="101">
        <v>0</v>
      </c>
      <c r="Q320" s="101">
        <v>0.24559186305988306</v>
      </c>
      <c r="R320" s="101">
        <v>0.17698974854599148</v>
      </c>
      <c r="S320" s="101">
        <v>0.39809643470507011</v>
      </c>
      <c r="T320" s="101">
        <v>0.40207062477917438</v>
      </c>
      <c r="U320" s="101">
        <v>0.22355744032716307</v>
      </c>
      <c r="V320" s="101">
        <v>0.43020037223602342</v>
      </c>
      <c r="W320" s="101">
        <v>0.71147598696937342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5.555059785566055E-2</v>
      </c>
      <c r="E321" s="104">
        <v>6.9082408590472891E-2</v>
      </c>
      <c r="F321" s="104">
        <v>0.15546756191320465</v>
      </c>
      <c r="G321" s="104">
        <v>0.17188313167543737</v>
      </c>
      <c r="H321" s="104">
        <v>0.24082504661605003</v>
      </c>
      <c r="I321" s="104">
        <v>0.78460033653919425</v>
      </c>
      <c r="J321" s="104">
        <v>1.084070177860089</v>
      </c>
      <c r="K321" s="104">
        <v>0.46846440886515978</v>
      </c>
      <c r="L321" s="104">
        <v>0.28326358683733172</v>
      </c>
      <c r="M321" s="104">
        <v>0.1544811838144311</v>
      </c>
      <c r="N321" s="104">
        <v>0.49820147156636208</v>
      </c>
      <c r="O321" s="104">
        <v>0.45491461276224771</v>
      </c>
      <c r="P321" s="104">
        <v>0</v>
      </c>
      <c r="Q321" s="104">
        <v>0.24534592805487673</v>
      </c>
      <c r="R321" s="104">
        <v>0.24839666446833436</v>
      </c>
      <c r="S321" s="104">
        <v>0.43882192653485153</v>
      </c>
      <c r="T321" s="104">
        <v>0.27919191810915228</v>
      </c>
      <c r="U321" s="104">
        <v>0.17332887673779618</v>
      </c>
      <c r="V321" s="104">
        <v>0.35335311300434596</v>
      </c>
      <c r="W321" s="104">
        <v>0.65426669131085913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5.0784916872855367E-3</v>
      </c>
      <c r="E322" s="98">
        <v>3.9895702462214074E-3</v>
      </c>
      <c r="F322" s="98">
        <v>1.2111959652411994E-2</v>
      </c>
      <c r="G322" s="98">
        <v>1.3370978785366751E-2</v>
      </c>
      <c r="H322" s="98">
        <v>2.5306179942564219E-2</v>
      </c>
      <c r="I322" s="98">
        <v>7.0288462061153523E-2</v>
      </c>
      <c r="J322" s="98">
        <v>9.2062235490756122E-2</v>
      </c>
      <c r="K322" s="98">
        <v>3.7812139277507331E-2</v>
      </c>
      <c r="L322" s="98">
        <v>2.2210998587105679E-2</v>
      </c>
      <c r="M322" s="98">
        <v>1.7155022317481356E-2</v>
      </c>
      <c r="N322" s="98">
        <v>3.9938869269903053E-2</v>
      </c>
      <c r="O322" s="98">
        <v>2.4365129612765168E-2</v>
      </c>
      <c r="P322" s="98">
        <v>0</v>
      </c>
      <c r="Q322" s="98">
        <v>7.1073145347242067E-3</v>
      </c>
      <c r="R322" s="98">
        <v>1.0072892329249393E-2</v>
      </c>
      <c r="S322" s="98">
        <v>2.9855851910218913E-2</v>
      </c>
      <c r="T322" s="98">
        <v>2.1429308376777152E-2</v>
      </c>
      <c r="U322" s="98">
        <v>1.6634597909228385E-2</v>
      </c>
      <c r="V322" s="98">
        <v>2.8007199791424742E-2</v>
      </c>
      <c r="W322" s="98">
        <v>4.2111328107157647E-2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5.0472106168375011E-2</v>
      </c>
      <c r="E323" s="98">
        <v>6.5092838344251489E-2</v>
      </c>
      <c r="F323" s="98">
        <v>0.14335560226079266</v>
      </c>
      <c r="G323" s="98">
        <v>0.15851215289007062</v>
      </c>
      <c r="H323" s="98">
        <v>0.21551886667348583</v>
      </c>
      <c r="I323" s="98">
        <v>0.71431187447804068</v>
      </c>
      <c r="J323" s="98">
        <v>0.99200794236933287</v>
      </c>
      <c r="K323" s="98">
        <v>0.43065226958765246</v>
      </c>
      <c r="L323" s="98">
        <v>0.26105258825022604</v>
      </c>
      <c r="M323" s="98">
        <v>0.13732616149694973</v>
      </c>
      <c r="N323" s="98">
        <v>0.45826260229645904</v>
      </c>
      <c r="O323" s="98">
        <v>0.43054948314948255</v>
      </c>
      <c r="P323" s="98">
        <v>0</v>
      </c>
      <c r="Q323" s="98">
        <v>0.23823861352015252</v>
      </c>
      <c r="R323" s="98">
        <v>0.23832377213908496</v>
      </c>
      <c r="S323" s="98">
        <v>0.40896607462463264</v>
      </c>
      <c r="T323" s="98">
        <v>0.25776260973237514</v>
      </c>
      <c r="U323" s="98">
        <v>0.15669427882856779</v>
      </c>
      <c r="V323" s="98">
        <v>0.32534591321292122</v>
      </c>
      <c r="W323" s="98">
        <v>0.61215536320370145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0.84581779632110732</v>
      </c>
      <c r="E324" s="122">
        <v>1.181350567968515</v>
      </c>
      <c r="F324" s="122">
        <v>1.7529148140116682</v>
      </c>
      <c r="G324" s="122">
        <v>1.4098755814546633</v>
      </c>
      <c r="H324" s="122">
        <v>1.809527320575939</v>
      </c>
      <c r="I324" s="122">
        <v>2.3432853042462729</v>
      </c>
      <c r="J324" s="122">
        <v>2.410508974674749</v>
      </c>
      <c r="K324" s="122">
        <v>1.1584349107927636</v>
      </c>
      <c r="L324" s="122">
        <v>1.0737851652532029</v>
      </c>
      <c r="M324" s="122">
        <v>1.1414500122960471</v>
      </c>
      <c r="N324" s="122">
        <v>1.6465752550348283</v>
      </c>
      <c r="O324" s="122">
        <v>1.070472977113174</v>
      </c>
      <c r="P324" s="122">
        <v>0</v>
      </c>
      <c r="Q324" s="122">
        <v>0.54102457222893519</v>
      </c>
      <c r="R324" s="122">
        <v>0.49568679049782594</v>
      </c>
      <c r="S324" s="122">
        <v>0.87791658603363432</v>
      </c>
      <c r="T324" s="122">
        <v>0.67692904292505907</v>
      </c>
      <c r="U324" s="122">
        <v>0.32376578649811688</v>
      </c>
      <c r="V324" s="122">
        <v>0.63595409454686203</v>
      </c>
      <c r="W324" s="122">
        <v>1.3585456401676494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0.24253472894040801</v>
      </c>
      <c r="E325" s="98">
        <v>0.32763810411922917</v>
      </c>
      <c r="F325" s="98">
        <v>0.49596811935669199</v>
      </c>
      <c r="G325" s="98">
        <v>0.35049770280658366</v>
      </c>
      <c r="H325" s="98">
        <v>0.34906762148060683</v>
      </c>
      <c r="I325" s="98">
        <v>0.48416302550177709</v>
      </c>
      <c r="J325" s="98">
        <v>0.50083886486703832</v>
      </c>
      <c r="K325" s="98">
        <v>0.286226115590834</v>
      </c>
      <c r="L325" s="98">
        <v>0.27631566136644853</v>
      </c>
      <c r="M325" s="98">
        <v>0.31266094895722563</v>
      </c>
      <c r="N325" s="98">
        <v>0.39833769957464088</v>
      </c>
      <c r="O325" s="98">
        <v>0.25424737784324719</v>
      </c>
      <c r="P325" s="98">
        <v>0</v>
      </c>
      <c r="Q325" s="98">
        <v>0.10151733357434663</v>
      </c>
      <c r="R325" s="98">
        <v>0.10912246159794101</v>
      </c>
      <c r="S325" s="98">
        <v>0.20317673463881222</v>
      </c>
      <c r="T325" s="98">
        <v>0.12826389501475779</v>
      </c>
      <c r="U325" s="98">
        <v>4.8915955210868889E-2</v>
      </c>
      <c r="V325" s="98">
        <v>8.7133516002674577E-2</v>
      </c>
      <c r="W325" s="98">
        <v>0.26849872024844279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0.60328306738069926</v>
      </c>
      <c r="E326" s="33">
        <v>0.85371246384928579</v>
      </c>
      <c r="F326" s="33">
        <v>1.2569466946549761</v>
      </c>
      <c r="G326" s="33">
        <v>1.0593778786480796</v>
      </c>
      <c r="H326" s="33">
        <v>1.4604596990953322</v>
      </c>
      <c r="I326" s="33">
        <v>1.8591222787444956</v>
      </c>
      <c r="J326" s="33">
        <v>1.9096701098077107</v>
      </c>
      <c r="K326" s="33">
        <v>0.87220879520192951</v>
      </c>
      <c r="L326" s="33">
        <v>0.79746950388675442</v>
      </c>
      <c r="M326" s="33">
        <v>0.82878906333882141</v>
      </c>
      <c r="N326" s="33">
        <v>1.2482375554601874</v>
      </c>
      <c r="O326" s="33">
        <v>0.81622559926992688</v>
      </c>
      <c r="P326" s="33">
        <v>0</v>
      </c>
      <c r="Q326" s="33">
        <v>0.43950723865458852</v>
      </c>
      <c r="R326" s="33">
        <v>0.3865643288998849</v>
      </c>
      <c r="S326" s="33">
        <v>0.67473985139482207</v>
      </c>
      <c r="T326" s="33">
        <v>0.5486651479103013</v>
      </c>
      <c r="U326" s="33">
        <v>0.27484983128724799</v>
      </c>
      <c r="V326" s="33">
        <v>0.54882057854418742</v>
      </c>
      <c r="W326" s="33">
        <v>1.0900469199192067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>
        <f t="shared" si="143"/>
        <v>0.55579716625313202</v>
      </c>
      <c r="E328" s="119">
        <f t="shared" si="143"/>
        <v>0.56866755448687023</v>
      </c>
      <c r="F328" s="119">
        <f t="shared" si="143"/>
        <v>0.57680816329951068</v>
      </c>
      <c r="G328" s="119">
        <f t="shared" si="143"/>
        <v>0.59864045848891434</v>
      </c>
      <c r="H328" s="119">
        <f t="shared" si="143"/>
        <v>0.58349442162502307</v>
      </c>
      <c r="I328" s="119">
        <f t="shared" si="143"/>
        <v>0.59528855890587717</v>
      </c>
      <c r="J328" s="119">
        <f t="shared" si="143"/>
        <v>0.60125286628711572</v>
      </c>
      <c r="K328" s="119">
        <f t="shared" si="143"/>
        <v>0.61297824143120949</v>
      </c>
      <c r="L328" s="119">
        <f t="shared" si="143"/>
        <v>0.61866644275599936</v>
      </c>
      <c r="M328" s="119">
        <f t="shared" si="143"/>
        <v>0.62469582906410326</v>
      </c>
      <c r="N328" s="119">
        <f t="shared" si="143"/>
        <v>0.65522553543710316</v>
      </c>
      <c r="O328" s="119">
        <f t="shared" si="143"/>
        <v>0.66145054362825217</v>
      </c>
      <c r="P328" s="119" t="str">
        <f t="shared" si="143"/>
        <v/>
      </c>
      <c r="Q328" s="119">
        <f t="shared" si="143"/>
        <v>0.71378829744450334</v>
      </c>
      <c r="R328" s="119">
        <f t="shared" ref="R328:V328" si="144">IF(R309=0,"",R309/R290)</f>
        <v>0.73340042447459675</v>
      </c>
      <c r="S328" s="119">
        <f t="shared" si="144"/>
        <v>0.75013114520738122</v>
      </c>
      <c r="T328" s="119">
        <f t="shared" si="144"/>
        <v>0.75769088760449699</v>
      </c>
      <c r="U328" s="119">
        <f t="shared" si="144"/>
        <v>0.76350691981409424</v>
      </c>
      <c r="V328" s="119">
        <f t="shared" si="144"/>
        <v>0.77239383912513826</v>
      </c>
      <c r="W328" s="119">
        <f t="shared" ref="W328" si="145">IF(W309=0,"",W309/W290)</f>
        <v>0.77569773545555365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>
        <f t="shared" si="146"/>
        <v>0.52048289694192873</v>
      </c>
      <c r="E329" s="124">
        <f t="shared" si="146"/>
        <v>0.52663650865456269</v>
      </c>
      <c r="F329" s="124">
        <f t="shared" si="146"/>
        <v>0.53308226336335707</v>
      </c>
      <c r="G329" s="124">
        <f t="shared" si="146"/>
        <v>0.53955777301341135</v>
      </c>
      <c r="H329" s="124">
        <f t="shared" si="146"/>
        <v>0.54615828173232428</v>
      </c>
      <c r="I329" s="124">
        <f t="shared" si="146"/>
        <v>0.55310899658168056</v>
      </c>
      <c r="J329" s="124">
        <f t="shared" si="146"/>
        <v>0.56039293832118986</v>
      </c>
      <c r="K329" s="124">
        <f t="shared" si="146"/>
        <v>0.56819910174152266</v>
      </c>
      <c r="L329" s="124">
        <f t="shared" si="146"/>
        <v>0.57672765146782123</v>
      </c>
      <c r="M329" s="124">
        <f t="shared" si="146"/>
        <v>0.59046227131113493</v>
      </c>
      <c r="N329" s="124">
        <f t="shared" si="146"/>
        <v>0.61052726777850097</v>
      </c>
      <c r="O329" s="124">
        <f t="shared" si="146"/>
        <v>0.63785253404477982</v>
      </c>
      <c r="P329" s="124" t="str">
        <f t="shared" si="146"/>
        <v/>
      </c>
      <c r="Q329" s="124">
        <f t="shared" si="146"/>
        <v>0.69478394532184118</v>
      </c>
      <c r="R329" s="124">
        <f t="shared" ref="R329:V329" si="147">IF(R310=0,"",R310/R291)</f>
        <v>0.70738945008457033</v>
      </c>
      <c r="S329" s="124">
        <f t="shared" si="147"/>
        <v>0.71631040757532727</v>
      </c>
      <c r="T329" s="124">
        <f t="shared" si="147"/>
        <v>0.72288909341397733</v>
      </c>
      <c r="U329" s="124">
        <f t="shared" si="147"/>
        <v>0.72796834078440487</v>
      </c>
      <c r="V329" s="124">
        <f t="shared" si="147"/>
        <v>0.73245854488729312</v>
      </c>
      <c r="W329" s="124">
        <f t="shared" ref="W329" si="148">IF(W310=0,"",W310/W291)</f>
        <v>0.73544242443250107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>
        <f t="shared" si="149"/>
        <v>0.51523132500639146</v>
      </c>
      <c r="E330" s="111">
        <f t="shared" si="149"/>
        <v>0.52172774905720087</v>
      </c>
      <c r="F330" s="111">
        <f t="shared" si="149"/>
        <v>0.52819170542797267</v>
      </c>
      <c r="G330" s="111">
        <f t="shared" si="149"/>
        <v>0.53484074508819468</v>
      </c>
      <c r="H330" s="111">
        <f t="shared" si="149"/>
        <v>0.54164180003493667</v>
      </c>
      <c r="I330" s="111">
        <f t="shared" si="149"/>
        <v>0.54864196972793722</v>
      </c>
      <c r="J330" s="111">
        <f t="shared" si="149"/>
        <v>0.55604911653357125</v>
      </c>
      <c r="K330" s="111">
        <f t="shared" si="149"/>
        <v>0.56403194055613348</v>
      </c>
      <c r="L330" s="111">
        <f t="shared" si="149"/>
        <v>0.57262153237720559</v>
      </c>
      <c r="M330" s="111">
        <f t="shared" si="149"/>
        <v>0.58634536423055683</v>
      </c>
      <c r="N330" s="111">
        <f t="shared" si="149"/>
        <v>0.60652593439847557</v>
      </c>
      <c r="O330" s="111">
        <f t="shared" si="149"/>
        <v>0.63391043168624162</v>
      </c>
      <c r="P330" s="111" t="str">
        <f t="shared" si="149"/>
        <v/>
      </c>
      <c r="Q330" s="111">
        <f t="shared" si="149"/>
        <v>0.69125788491891726</v>
      </c>
      <c r="R330" s="111">
        <f t="shared" ref="R330:V330" si="150">IF(R311=0,"",R311/R292)</f>
        <v>0.70393963725987274</v>
      </c>
      <c r="S330" s="111">
        <f t="shared" si="150"/>
        <v>0.71297927509468517</v>
      </c>
      <c r="T330" s="111">
        <f t="shared" si="150"/>
        <v>0.71958422766094732</v>
      </c>
      <c r="U330" s="111">
        <f t="shared" si="150"/>
        <v>0.72473959497312301</v>
      </c>
      <c r="V330" s="111">
        <f t="shared" si="150"/>
        <v>0.72925826250155001</v>
      </c>
      <c r="W330" s="111">
        <f t="shared" ref="W330" si="151">IF(W311=0,"",W311/W292)</f>
        <v>0.73225232479351743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>
        <f t="shared" si="155"/>
        <v>2.2437958484385896</v>
      </c>
      <c r="E332" s="124">
        <f t="shared" si="155"/>
        <v>2.3134097487889629</v>
      </c>
      <c r="F332" s="124">
        <f t="shared" si="155"/>
        <v>2.3830984124688039</v>
      </c>
      <c r="G332" s="124">
        <f t="shared" si="155"/>
        <v>2.4534492909125314</v>
      </c>
      <c r="H332" s="124">
        <f t="shared" si="155"/>
        <v>2.524386669833945</v>
      </c>
      <c r="I332" s="124">
        <f t="shared" si="155"/>
        <v>2.5960513291249501</v>
      </c>
      <c r="J332" s="124">
        <f t="shared" si="155"/>
        <v>2.6690288494553638</v>
      </c>
      <c r="K332" s="124">
        <f t="shared" si="155"/>
        <v>2.7438115995575814</v>
      </c>
      <c r="L332" s="124">
        <f t="shared" si="155"/>
        <v>2.820521314717559</v>
      </c>
      <c r="M332" s="124">
        <f t="shared" si="155"/>
        <v>2.912143841210534</v>
      </c>
      <c r="N332" s="124">
        <f t="shared" si="155"/>
        <v>3.0229289276417544</v>
      </c>
      <c r="O332" s="124">
        <f t="shared" si="155"/>
        <v>3.1552260382258264</v>
      </c>
      <c r="P332" s="124" t="str">
        <f t="shared" si="155"/>
        <v/>
      </c>
      <c r="Q332" s="124">
        <f t="shared" si="155"/>
        <v>3.4219980631093541</v>
      </c>
      <c r="R332" s="124">
        <f t="shared" ref="R332:V332" si="156">IF(R313=0,"",R313/R294)</f>
        <v>3.49935048879754</v>
      </c>
      <c r="S332" s="124">
        <f t="shared" si="156"/>
        <v>3.5609192216874201</v>
      </c>
      <c r="T332" s="124">
        <f t="shared" si="156"/>
        <v>3.6123622417630536</v>
      </c>
      <c r="U332" s="124">
        <f t="shared" si="156"/>
        <v>3.6591945118494498</v>
      </c>
      <c r="V332" s="124">
        <f t="shared" si="156"/>
        <v>3.706945134304453</v>
      </c>
      <c r="W332" s="124">
        <f t="shared" ref="W332" si="157">IF(W313=0,"",W313/W294)</f>
        <v>3.7536936606955194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>
        <f t="shared" si="158"/>
        <v>2.2437958484385896</v>
      </c>
      <c r="E333" s="111">
        <f t="shared" si="158"/>
        <v>2.3134097487889629</v>
      </c>
      <c r="F333" s="111">
        <f t="shared" si="158"/>
        <v>2.3830984124688039</v>
      </c>
      <c r="G333" s="111">
        <f t="shared" si="158"/>
        <v>2.4534492909125314</v>
      </c>
      <c r="H333" s="111">
        <f t="shared" si="158"/>
        <v>2.524386669833945</v>
      </c>
      <c r="I333" s="111">
        <f t="shared" si="158"/>
        <v>2.5960513291249501</v>
      </c>
      <c r="J333" s="111">
        <f t="shared" si="158"/>
        <v>2.6690288494553638</v>
      </c>
      <c r="K333" s="111">
        <f t="shared" si="158"/>
        <v>2.7438115995575814</v>
      </c>
      <c r="L333" s="111">
        <f t="shared" si="158"/>
        <v>2.820521314717559</v>
      </c>
      <c r="M333" s="111">
        <f t="shared" si="158"/>
        <v>2.912143841210534</v>
      </c>
      <c r="N333" s="111">
        <f t="shared" si="158"/>
        <v>3.0229289276417544</v>
      </c>
      <c r="O333" s="111">
        <f t="shared" si="158"/>
        <v>3.1552260382258264</v>
      </c>
      <c r="P333" s="111" t="str">
        <f t="shared" si="158"/>
        <v/>
      </c>
      <c r="Q333" s="111">
        <f t="shared" si="158"/>
        <v>3.4219980631093541</v>
      </c>
      <c r="R333" s="111">
        <f t="shared" ref="R333:V333" si="159">IF(R314=0,"",R314/R295)</f>
        <v>3.49935048879754</v>
      </c>
      <c r="S333" s="111">
        <f t="shared" si="159"/>
        <v>3.5609192216874201</v>
      </c>
      <c r="T333" s="111">
        <f t="shared" si="159"/>
        <v>3.6123622417630536</v>
      </c>
      <c r="U333" s="111">
        <f t="shared" si="159"/>
        <v>3.6591945118494498</v>
      </c>
      <c r="V333" s="111">
        <f t="shared" si="159"/>
        <v>3.706945134304453</v>
      </c>
      <c r="W333" s="111">
        <f t="shared" ref="W333" si="160">IF(W314=0,"",W314/W295)</f>
        <v>3.7536936606955194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>
        <f t="shared" si="161"/>
        <v>0.58263860474424711</v>
      </c>
      <c r="E334" s="124">
        <f t="shared" si="161"/>
        <v>0.57751763981811499</v>
      </c>
      <c r="F334" s="124">
        <f t="shared" si="161"/>
        <v>0.59040836781059858</v>
      </c>
      <c r="G334" s="124">
        <f t="shared" si="161"/>
        <v>0.61057981397591765</v>
      </c>
      <c r="H334" s="124">
        <f t="shared" si="161"/>
        <v>0.61450159565588525</v>
      </c>
      <c r="I334" s="124">
        <f t="shared" si="161"/>
        <v>0.65728187513945513</v>
      </c>
      <c r="J334" s="124">
        <f t="shared" si="161"/>
        <v>0.68036224018302049</v>
      </c>
      <c r="K334" s="124">
        <f t="shared" si="161"/>
        <v>0.66997516360059362</v>
      </c>
      <c r="L334" s="124">
        <f t="shared" si="161"/>
        <v>0.64737349332907301</v>
      </c>
      <c r="M334" s="124">
        <f t="shared" si="161"/>
        <v>0.63520385700115933</v>
      </c>
      <c r="N334" s="124">
        <f t="shared" si="161"/>
        <v>0.67299521966914777</v>
      </c>
      <c r="O334" s="124">
        <f t="shared" si="161"/>
        <v>0.70292976402867957</v>
      </c>
      <c r="P334" s="124" t="str">
        <f t="shared" si="161"/>
        <v/>
      </c>
      <c r="Q334" s="124">
        <f t="shared" si="161"/>
        <v>0.76164403475458309</v>
      </c>
      <c r="R334" s="124">
        <f t="shared" ref="R334:V334" si="162">IF(R315=0,"",R315/R296)</f>
        <v>0.77998843269452411</v>
      </c>
      <c r="S334" s="124">
        <f t="shared" si="162"/>
        <v>0.78964395774804885</v>
      </c>
      <c r="T334" s="124">
        <f t="shared" si="162"/>
        <v>0.79263352348995653</v>
      </c>
      <c r="U334" s="124">
        <f t="shared" si="162"/>
        <v>0.81047370858849355</v>
      </c>
      <c r="V334" s="124">
        <f t="shared" si="162"/>
        <v>0.82202301220801244</v>
      </c>
      <c r="W334" s="124">
        <f t="shared" ref="W334" si="163">IF(W315=0,"",W315/W296)</f>
        <v>0.82382892796299323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>
        <f t="shared" si="164"/>
        <v>0.55680291535197635</v>
      </c>
      <c r="E335" s="111">
        <f t="shared" si="164"/>
        <v>0.55899316801842314</v>
      </c>
      <c r="F335" s="111">
        <f t="shared" si="164"/>
        <v>0.561225841343301</v>
      </c>
      <c r="G335" s="111">
        <f t="shared" si="164"/>
        <v>0.5637450054975105</v>
      </c>
      <c r="H335" s="111">
        <f t="shared" si="164"/>
        <v>0.5665207893993206</v>
      </c>
      <c r="I335" s="111">
        <f t="shared" si="164"/>
        <v>0.56961333194597308</v>
      </c>
      <c r="J335" s="111">
        <f t="shared" si="164"/>
        <v>0.57326900097234601</v>
      </c>
      <c r="K335" s="111">
        <f t="shared" si="164"/>
        <v>0.57769727394053372</v>
      </c>
      <c r="L335" s="111">
        <f t="shared" si="164"/>
        <v>0.58295419465978715</v>
      </c>
      <c r="M335" s="111">
        <f t="shared" si="164"/>
        <v>0.59401073063204235</v>
      </c>
      <c r="N335" s="111">
        <f t="shared" si="164"/>
        <v>0.61244466352551064</v>
      </c>
      <c r="O335" s="111">
        <f t="shared" si="164"/>
        <v>0.63957308342604802</v>
      </c>
      <c r="P335" s="111" t="str">
        <f t="shared" si="164"/>
        <v/>
      </c>
      <c r="Q335" s="111">
        <f t="shared" si="164"/>
        <v>0.70263996496317349</v>
      </c>
      <c r="R335" s="111">
        <f t="shared" ref="R335:V335" si="165">IF(R316=0,"",R316/R297)</f>
        <v>0.72289447993758371</v>
      </c>
      <c r="S335" s="111">
        <f t="shared" si="165"/>
        <v>0.74241246709476472</v>
      </c>
      <c r="T335" s="111">
        <f t="shared" si="165"/>
        <v>0.76008913470879902</v>
      </c>
      <c r="U335" s="111">
        <f t="shared" si="165"/>
        <v>0.77481969105383119</v>
      </c>
      <c r="V335" s="111">
        <f t="shared" si="165"/>
        <v>0.7854993444039795</v>
      </c>
      <c r="W335" s="111">
        <f t="shared" ref="W335" si="166">IF(W316=0,"",W316/W297)</f>
        <v>0.79052292651177891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>
        <f t="shared" si="167"/>
        <v>0.93209570766990468</v>
      </c>
      <c r="E336" s="111">
        <f t="shared" si="167"/>
        <v>0.95549440393983553</v>
      </c>
      <c r="F336" s="111">
        <f t="shared" si="167"/>
        <v>0.94218267351414409</v>
      </c>
      <c r="G336" s="111">
        <f t="shared" si="167"/>
        <v>0.94269177461823028</v>
      </c>
      <c r="H336" s="111">
        <f t="shared" si="167"/>
        <v>0.92612142113085705</v>
      </c>
      <c r="I336" s="111">
        <f t="shared" si="167"/>
        <v>0.93675871440708636</v>
      </c>
      <c r="J336" s="111">
        <f t="shared" si="167"/>
        <v>0.94041393626528591</v>
      </c>
      <c r="K336" s="111">
        <f t="shared" si="167"/>
        <v>0.94375055466162183</v>
      </c>
      <c r="L336" s="111">
        <f t="shared" si="167"/>
        <v>0.94647532557627934</v>
      </c>
      <c r="M336" s="111">
        <f t="shared" si="167"/>
        <v>0.92886074713141475</v>
      </c>
      <c r="N336" s="111">
        <f t="shared" si="167"/>
        <v>0.95170210582904657</v>
      </c>
      <c r="O336" s="111">
        <f t="shared" si="167"/>
        <v>0.96916277902292991</v>
      </c>
      <c r="P336" s="111" t="str">
        <f t="shared" si="167"/>
        <v/>
      </c>
      <c r="Q336" s="111">
        <f t="shared" si="167"/>
        <v>0.98577463754968286</v>
      </c>
      <c r="R336" s="111">
        <f t="shared" ref="R336:V336" si="168">IF(R317=0,"",R317/R298)</f>
        <v>0.9828883160677051</v>
      </c>
      <c r="S336" s="111">
        <f t="shared" si="168"/>
        <v>0.97636620770301197</v>
      </c>
      <c r="T336" s="111">
        <f t="shared" si="168"/>
        <v>0.97610190338084257</v>
      </c>
      <c r="U336" s="111">
        <f t="shared" si="168"/>
        <v>0.97356043980934681</v>
      </c>
      <c r="V336" s="111">
        <f t="shared" si="168"/>
        <v>0.97926805398714034</v>
      </c>
      <c r="W336" s="111">
        <f t="shared" ref="W336" si="169">IF(W317=0,"",W317/W298)</f>
        <v>0.98265014111119908</v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>
        <f t="shared" si="170"/>
        <v>0.55680291535197635</v>
      </c>
      <c r="E337" s="112">
        <f t="shared" si="170"/>
        <v>0.55899316801842314</v>
      </c>
      <c r="F337" s="112">
        <f t="shared" si="170"/>
        <v>0.561225841343301</v>
      </c>
      <c r="G337" s="112">
        <f t="shared" si="170"/>
        <v>0.5637450054975105</v>
      </c>
      <c r="H337" s="112">
        <f t="shared" si="170"/>
        <v>0.5665207893993206</v>
      </c>
      <c r="I337" s="112">
        <f t="shared" si="170"/>
        <v>0.56961333194597308</v>
      </c>
      <c r="J337" s="112">
        <f t="shared" si="170"/>
        <v>0.57326900097234601</v>
      </c>
      <c r="K337" s="112">
        <f t="shared" si="170"/>
        <v>0.57769727394053372</v>
      </c>
      <c r="L337" s="112">
        <f t="shared" si="170"/>
        <v>0.58295419465978715</v>
      </c>
      <c r="M337" s="112">
        <f t="shared" si="170"/>
        <v>0.59401073063204235</v>
      </c>
      <c r="N337" s="112">
        <f t="shared" si="170"/>
        <v>0.61244466352551064</v>
      </c>
      <c r="O337" s="112">
        <f t="shared" si="170"/>
        <v>0.63957308342604802</v>
      </c>
      <c r="P337" s="112" t="str">
        <f t="shared" si="170"/>
        <v/>
      </c>
      <c r="Q337" s="112">
        <f t="shared" si="170"/>
        <v>0.70263996496317349</v>
      </c>
      <c r="R337" s="112">
        <f t="shared" ref="R337:V337" si="171">IF(R318=0,"",R318/R299)</f>
        <v>0.72289447993758371</v>
      </c>
      <c r="S337" s="112">
        <f t="shared" si="171"/>
        <v>0.74241246709476472</v>
      </c>
      <c r="T337" s="112">
        <f t="shared" si="171"/>
        <v>0.76008913470879902</v>
      </c>
      <c r="U337" s="112">
        <f t="shared" si="171"/>
        <v>0.77481969105383119</v>
      </c>
      <c r="V337" s="112">
        <f t="shared" si="171"/>
        <v>0.7854993444039795</v>
      </c>
      <c r="W337" s="112">
        <f t="shared" ref="W337" si="172">IF(W318=0,"",W318/W299)</f>
        <v>0.79052292651177902</v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>
        <f t="shared" si="176"/>
        <v>0.62423794411855016</v>
      </c>
      <c r="E339" s="112">
        <f t="shared" si="176"/>
        <v>0.625888276690718</v>
      </c>
      <c r="F339" s="112">
        <f t="shared" si="176"/>
        <v>0.62755446221469346</v>
      </c>
      <c r="G339" s="112">
        <f t="shared" si="176"/>
        <v>0.62933014220044081</v>
      </c>
      <c r="H339" s="112">
        <f t="shared" si="176"/>
        <v>0.63120482069370143</v>
      </c>
      <c r="I339" s="112">
        <f t="shared" si="176"/>
        <v>0.63320288605969743</v>
      </c>
      <c r="J339" s="112">
        <f t="shared" si="176"/>
        <v>0.6354219610320152</v>
      </c>
      <c r="K339" s="112">
        <f t="shared" si="176"/>
        <v>0.63794855890618374</v>
      </c>
      <c r="L339" s="112">
        <f t="shared" si="176"/>
        <v>0.64081295823276885</v>
      </c>
      <c r="M339" s="112">
        <f t="shared" si="176"/>
        <v>0.64599993509193865</v>
      </c>
      <c r="N339" s="112">
        <f t="shared" si="176"/>
        <v>0.65438157027361854</v>
      </c>
      <c r="O339" s="112">
        <f t="shared" si="176"/>
        <v>0.6670762056547429</v>
      </c>
      <c r="P339" s="112" t="str">
        <f t="shared" si="176"/>
        <v/>
      </c>
      <c r="Q339" s="112">
        <f t="shared" si="176"/>
        <v>0.69979459162497226</v>
      </c>
      <c r="R339" s="112">
        <f t="shared" ref="R339:V339" si="177">IF(R320=0,"",R320/R301)</f>
        <v>0.71141073244502284</v>
      </c>
      <c r="S339" s="112">
        <f t="shared" si="177"/>
        <v>0.72291235575720536</v>
      </c>
      <c r="T339" s="112">
        <f t="shared" si="177"/>
        <v>0.73405829388575039</v>
      </c>
      <c r="U339" s="112">
        <f t="shared" si="177"/>
        <v>0.7445284726018363</v>
      </c>
      <c r="V339" s="112">
        <f t="shared" si="177"/>
        <v>0.75383183395305586</v>
      </c>
      <c r="W339" s="112">
        <f t="shared" ref="W339" si="178">IF(W320=0,"",W320/W301)</f>
        <v>0.76115537789363252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>
        <f t="shared" si="179"/>
        <v>0.94783929214063833</v>
      </c>
      <c r="E340" s="113">
        <f t="shared" si="179"/>
        <v>0.96663243541689015</v>
      </c>
      <c r="F340" s="113">
        <f t="shared" si="179"/>
        <v>0.95580673704540098</v>
      </c>
      <c r="G340" s="113">
        <f t="shared" si="179"/>
        <v>0.95618907163839706</v>
      </c>
      <c r="H340" s="113">
        <f t="shared" si="179"/>
        <v>0.94215545186369087</v>
      </c>
      <c r="I340" s="113">
        <f t="shared" si="179"/>
        <v>0.95066597759737859</v>
      </c>
      <c r="J340" s="113">
        <f t="shared" si="179"/>
        <v>0.95353876430962392</v>
      </c>
      <c r="K340" s="113">
        <f t="shared" si="179"/>
        <v>0.95619865989433717</v>
      </c>
      <c r="L340" s="113">
        <f t="shared" si="179"/>
        <v>0.95789955549321659</v>
      </c>
      <c r="M340" s="113">
        <f t="shared" si="179"/>
        <v>0.9426371005864741</v>
      </c>
      <c r="N340" s="113">
        <f t="shared" si="179"/>
        <v>0.95937934191720275</v>
      </c>
      <c r="O340" s="113">
        <f t="shared" si="179"/>
        <v>0.97396535073426027</v>
      </c>
      <c r="P340" s="113" t="str">
        <f t="shared" si="179"/>
        <v/>
      </c>
      <c r="Q340" s="113">
        <f t="shared" si="179"/>
        <v>0.98772530270778713</v>
      </c>
      <c r="R340" s="113">
        <f t="shared" ref="R340:V340" si="180">IF(R321=0,"",R321/R302)</f>
        <v>0.98381613906755916</v>
      </c>
      <c r="S340" s="113">
        <f t="shared" si="180"/>
        <v>0.97458487055467247</v>
      </c>
      <c r="T340" s="113">
        <f t="shared" si="180"/>
        <v>0.97294488089653286</v>
      </c>
      <c r="U340" s="113">
        <f t="shared" si="180"/>
        <v>0.96811904357257761</v>
      </c>
      <c r="V340" s="113">
        <f t="shared" si="180"/>
        <v>0.97476982510315935</v>
      </c>
      <c r="W340" s="113">
        <f t="shared" ref="W340" si="181">IF(W321=0,"",W321/W302)</f>
        <v>0.98020286959164038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>
        <f t="shared" si="182"/>
        <v>0.62423794411855016</v>
      </c>
      <c r="E341" s="111">
        <f t="shared" si="182"/>
        <v>0.625888276690718</v>
      </c>
      <c r="F341" s="111">
        <f t="shared" si="182"/>
        <v>0.62755446221469346</v>
      </c>
      <c r="G341" s="111">
        <f t="shared" si="182"/>
        <v>0.62933014220044081</v>
      </c>
      <c r="H341" s="111">
        <f t="shared" si="182"/>
        <v>0.63120482069370143</v>
      </c>
      <c r="I341" s="111">
        <f t="shared" si="182"/>
        <v>0.63320288605969743</v>
      </c>
      <c r="J341" s="111">
        <f t="shared" si="182"/>
        <v>0.6354219610320152</v>
      </c>
      <c r="K341" s="111">
        <f t="shared" si="182"/>
        <v>0.63794855890618374</v>
      </c>
      <c r="L341" s="111">
        <f t="shared" si="182"/>
        <v>0.64081295823276885</v>
      </c>
      <c r="M341" s="111">
        <f t="shared" si="182"/>
        <v>0.64599993509193865</v>
      </c>
      <c r="N341" s="111">
        <f t="shared" si="182"/>
        <v>0.65438157027361854</v>
      </c>
      <c r="O341" s="111">
        <f t="shared" si="182"/>
        <v>0.6670762056547429</v>
      </c>
      <c r="P341" s="111" t="str">
        <f t="shared" si="182"/>
        <v/>
      </c>
      <c r="Q341" s="111">
        <f t="shared" si="182"/>
        <v>0.69979459162497226</v>
      </c>
      <c r="R341" s="111">
        <f t="shared" ref="R341:V341" si="183">IF(R322=0,"",R322/R303)</f>
        <v>0.71141073244502284</v>
      </c>
      <c r="S341" s="111">
        <f t="shared" si="183"/>
        <v>0.72291235575720536</v>
      </c>
      <c r="T341" s="111">
        <f t="shared" si="183"/>
        <v>0.73405829388575028</v>
      </c>
      <c r="U341" s="111">
        <f t="shared" si="183"/>
        <v>0.7445284726018363</v>
      </c>
      <c r="V341" s="111">
        <f t="shared" si="183"/>
        <v>0.75383183395305586</v>
      </c>
      <c r="W341" s="111">
        <f t="shared" ref="W341" si="184">IF(W322=0,"",W322/W303)</f>
        <v>0.76115537789363252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>
        <f t="shared" si="188"/>
        <v>0.68708249873597727</v>
      </c>
      <c r="E343" s="124">
        <f t="shared" si="188"/>
        <v>0.69021207908983284</v>
      </c>
      <c r="F343" s="124">
        <f t="shared" si="188"/>
        <v>0.69057699590357802</v>
      </c>
      <c r="G343" s="124">
        <f t="shared" si="188"/>
        <v>0.69845015658013077</v>
      </c>
      <c r="H343" s="124">
        <f t="shared" si="188"/>
        <v>0.71069457002110403</v>
      </c>
      <c r="I343" s="124">
        <f t="shared" si="188"/>
        <v>0.70956621932632213</v>
      </c>
      <c r="J343" s="124">
        <f t="shared" si="188"/>
        <v>0.71095613386418244</v>
      </c>
      <c r="K343" s="124">
        <f t="shared" si="188"/>
        <v>0.70495632348693815</v>
      </c>
      <c r="L343" s="124">
        <f t="shared" si="188"/>
        <v>0.70469592510140344</v>
      </c>
      <c r="M343" s="124">
        <f t="shared" si="188"/>
        <v>0.70350768702255573</v>
      </c>
      <c r="N343" s="124">
        <f t="shared" si="188"/>
        <v>0.71239896782243806</v>
      </c>
      <c r="O343" s="124">
        <f t="shared" si="188"/>
        <v>0.71681344564514726</v>
      </c>
      <c r="P343" s="124" t="str">
        <f t="shared" si="188"/>
        <v/>
      </c>
      <c r="Q343" s="124">
        <f t="shared" si="188"/>
        <v>0.73894595294001753</v>
      </c>
      <c r="R343" s="124">
        <f t="shared" ref="R343:V343" si="189">IF(R324=0,"",R324/R305)</f>
        <v>0.74048247412984702</v>
      </c>
      <c r="S343" s="124">
        <f t="shared" si="189"/>
        <v>0.74943872916737242</v>
      </c>
      <c r="T343" s="124">
        <f t="shared" si="189"/>
        <v>0.77367756212166394</v>
      </c>
      <c r="U343" s="124">
        <f t="shared" si="189"/>
        <v>0.79786177615061527</v>
      </c>
      <c r="V343" s="124">
        <f t="shared" si="189"/>
        <v>0.81349865203060012</v>
      </c>
      <c r="W343" s="124">
        <f t="shared" ref="W343" si="190">IF(W324=0,"",W324/W305)</f>
        <v>0.80328028969348031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>
        <f t="shared" si="191"/>
        <v>0.5771284597424754</v>
      </c>
      <c r="E344" s="111">
        <f t="shared" si="191"/>
        <v>0.57814953365107757</v>
      </c>
      <c r="F344" s="111">
        <f t="shared" si="191"/>
        <v>0.57916861579879741</v>
      </c>
      <c r="G344" s="111">
        <f t="shared" si="191"/>
        <v>0.58017424645264293</v>
      </c>
      <c r="H344" s="111">
        <f t="shared" si="191"/>
        <v>0.58116782813804246</v>
      </c>
      <c r="I344" s="111">
        <f t="shared" si="191"/>
        <v>0.58214653717645148</v>
      </c>
      <c r="J344" s="111">
        <f t="shared" si="191"/>
        <v>0.58309880595354446</v>
      </c>
      <c r="K344" s="111">
        <f t="shared" si="191"/>
        <v>0.58401479895449926</v>
      </c>
      <c r="L344" s="111">
        <f t="shared" si="191"/>
        <v>0.5848918847758654</v>
      </c>
      <c r="M344" s="111">
        <f t="shared" si="191"/>
        <v>0.58536387307159532</v>
      </c>
      <c r="N344" s="111">
        <f t="shared" si="191"/>
        <v>0.58536387307159532</v>
      </c>
      <c r="O344" s="111">
        <f t="shared" si="191"/>
        <v>0.58536387307159532</v>
      </c>
      <c r="P344" s="111" t="str">
        <f t="shared" si="191"/>
        <v/>
      </c>
      <c r="Q344" s="111">
        <f t="shared" si="191"/>
        <v>0.58536387307159532</v>
      </c>
      <c r="R344" s="111">
        <f t="shared" ref="R344:V344" si="192">IF(R325=0,"",R325/R306)</f>
        <v>0.58834575280914259</v>
      </c>
      <c r="S344" s="111">
        <f t="shared" si="192"/>
        <v>0.59322180179730355</v>
      </c>
      <c r="T344" s="111">
        <f t="shared" si="192"/>
        <v>0.59891052561682034</v>
      </c>
      <c r="U344" s="111">
        <f t="shared" si="192"/>
        <v>0.60480241814417823</v>
      </c>
      <c r="V344" s="111">
        <f t="shared" si="192"/>
        <v>0.61028797325585626</v>
      </c>
      <c r="W344" s="111">
        <f t="shared" ref="W344" si="193">IF(W325=0,"",W325/W306)</f>
        <v>0.61536719095185188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>
        <f t="shared" si="194"/>
        <v>0.74407364854826297</v>
      </c>
      <c r="E345" s="45">
        <f t="shared" si="194"/>
        <v>0.7456818894300975</v>
      </c>
      <c r="F345" s="45">
        <f t="shared" si="194"/>
        <v>0.74729795052789982</v>
      </c>
      <c r="G345" s="45">
        <f t="shared" si="194"/>
        <v>0.74896682599117848</v>
      </c>
      <c r="H345" s="45">
        <f t="shared" si="194"/>
        <v>0.75068300910884134</v>
      </c>
      <c r="I345" s="45">
        <f t="shared" si="194"/>
        <v>0.7524575864406422</v>
      </c>
      <c r="J345" s="45">
        <f t="shared" si="194"/>
        <v>0.75433597570868882</v>
      </c>
      <c r="K345" s="45">
        <f t="shared" si="194"/>
        <v>0.75635679392305355</v>
      </c>
      <c r="L345" s="45">
        <f t="shared" si="194"/>
        <v>0.75853037271714807</v>
      </c>
      <c r="M345" s="45">
        <f t="shared" si="194"/>
        <v>0.76148759680790479</v>
      </c>
      <c r="N345" s="45">
        <f t="shared" si="194"/>
        <v>0.76540735588810171</v>
      </c>
      <c r="O345" s="45">
        <f t="shared" si="194"/>
        <v>0.77072461652017688</v>
      </c>
      <c r="P345" s="45" t="str">
        <f t="shared" si="194"/>
        <v/>
      </c>
      <c r="Q345" s="45">
        <f t="shared" si="194"/>
        <v>0.78661670040121956</v>
      </c>
      <c r="R345" s="45">
        <f t="shared" ref="R345:V345" si="195">IF(R326=0,"",R326/R307)</f>
        <v>0.79879026270052234</v>
      </c>
      <c r="S345" s="45">
        <f t="shared" si="195"/>
        <v>0.8139840070637504</v>
      </c>
      <c r="T345" s="45">
        <f t="shared" si="195"/>
        <v>0.83031974641894879</v>
      </c>
      <c r="U345" s="45">
        <f t="shared" si="195"/>
        <v>0.8459192936942086</v>
      </c>
      <c r="V345" s="45">
        <f t="shared" si="195"/>
        <v>0.85890446181760027</v>
      </c>
      <c r="W345" s="45">
        <f t="shared" ref="W345" si="196">IF(W326=0,"",W326/W307)</f>
        <v>0.86861550424551737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33.690896734131783</v>
      </c>
      <c r="E347" s="117">
        <f t="shared" si="197"/>
        <v>49.218115586446395</v>
      </c>
      <c r="F347" s="117">
        <f t="shared" si="197"/>
        <v>76.44674513755507</v>
      </c>
      <c r="G347" s="117">
        <f t="shared" si="197"/>
        <v>59.406476056082553</v>
      </c>
      <c r="H347" s="117">
        <f t="shared" si="197"/>
        <v>63.521386689914081</v>
      </c>
      <c r="I347" s="117">
        <f t="shared" si="197"/>
        <v>82.8675112385652</v>
      </c>
      <c r="J347" s="117">
        <f t="shared" si="197"/>
        <v>85.042812220197945</v>
      </c>
      <c r="K347" s="117">
        <f t="shared" si="197"/>
        <v>41.241527773903556</v>
      </c>
      <c r="L347" s="117">
        <f t="shared" si="197"/>
        <v>40.156193466194203</v>
      </c>
      <c r="M347" s="117">
        <f t="shared" si="197"/>
        <v>39.785241961478008</v>
      </c>
      <c r="N347" s="117">
        <f t="shared" si="197"/>
        <v>58.58144099194638</v>
      </c>
      <c r="O347" s="117">
        <f t="shared" si="197"/>
        <v>39.090263170367194</v>
      </c>
      <c r="P347" s="117">
        <f t="shared" si="197"/>
        <v>0</v>
      </c>
      <c r="Q347" s="117">
        <f t="shared" si="197"/>
        <v>14.641534937843774</v>
      </c>
      <c r="R347" s="117">
        <f t="shared" ref="R347:V347" si="198">R348+R351+R353+R362</f>
        <v>14.331718267406977</v>
      </c>
      <c r="S347" s="117">
        <f t="shared" si="198"/>
        <v>20.410752957146595</v>
      </c>
      <c r="T347" s="117">
        <f t="shared" si="198"/>
        <v>16.772971179181837</v>
      </c>
      <c r="U347" s="117">
        <f t="shared" si="198"/>
        <v>7.0281821007769487</v>
      </c>
      <c r="V347" s="117">
        <f t="shared" si="198"/>
        <v>13.451012580240043</v>
      </c>
      <c r="W347" s="117">
        <f t="shared" ref="W347" si="199">W348+W351+W353+W362</f>
        <v>30.608430671442978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27.935031417146867</v>
      </c>
      <c r="E348" s="122">
        <f t="shared" si="200"/>
        <v>40.703562461049934</v>
      </c>
      <c r="F348" s="122">
        <f t="shared" si="200"/>
        <v>65.196396299171923</v>
      </c>
      <c r="G348" s="122">
        <f t="shared" si="200"/>
        <v>52.694666681007412</v>
      </c>
      <c r="H348" s="122">
        <f t="shared" si="200"/>
        <v>55.888374867147867</v>
      </c>
      <c r="I348" s="122">
        <f t="shared" si="200"/>
        <v>74.651892994292723</v>
      </c>
      <c r="J348" s="122">
        <f t="shared" si="200"/>
        <v>76.832168711058046</v>
      </c>
      <c r="K348" s="122">
        <f t="shared" si="200"/>
        <v>36.509548663490158</v>
      </c>
      <c r="L348" s="122">
        <f t="shared" si="200"/>
        <v>35.288436012957625</v>
      </c>
      <c r="M348" s="122">
        <f t="shared" si="200"/>
        <v>34.314516367924703</v>
      </c>
      <c r="N348" s="122">
        <f t="shared" si="200"/>
        <v>51.397419752775299</v>
      </c>
      <c r="O348" s="122">
        <f t="shared" si="200"/>
        <v>33.854184429492591</v>
      </c>
      <c r="P348" s="122">
        <f t="shared" si="200"/>
        <v>0</v>
      </c>
      <c r="Q348" s="122">
        <f t="shared" si="200"/>
        <v>12.570040954769748</v>
      </c>
      <c r="R348" s="122">
        <f t="shared" ref="R348:V348" si="201">SUM(R349:R350)</f>
        <v>12.201296208168932</v>
      </c>
      <c r="S348" s="122">
        <f t="shared" si="201"/>
        <v>16.83128490150823</v>
      </c>
      <c r="T348" s="122">
        <f t="shared" si="201"/>
        <v>14.575272815297547</v>
      </c>
      <c r="U348" s="122">
        <f t="shared" si="201"/>
        <v>6.1839624344572908</v>
      </c>
      <c r="V348" s="122">
        <f t="shared" si="201"/>
        <v>11.842873215961333</v>
      </c>
      <c r="W348" s="122">
        <f t="shared" ref="W348" si="202">SUM(W349:W350)</f>
        <v>25.634317684017759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27.935031417146867</v>
      </c>
      <c r="E349" s="98">
        <v>40.703562461049934</v>
      </c>
      <c r="F349" s="98">
        <v>65.196396299171923</v>
      </c>
      <c r="G349" s="98">
        <v>52.694666681007412</v>
      </c>
      <c r="H349" s="98">
        <v>55.888374867147867</v>
      </c>
      <c r="I349" s="98">
        <v>74.651892994292723</v>
      </c>
      <c r="J349" s="98">
        <v>76.832168711058046</v>
      </c>
      <c r="K349" s="98">
        <v>36.509548663490158</v>
      </c>
      <c r="L349" s="98">
        <v>35.288436012957625</v>
      </c>
      <c r="M349" s="98">
        <v>34.314516367924703</v>
      </c>
      <c r="N349" s="98">
        <v>51.397419752775299</v>
      </c>
      <c r="O349" s="98">
        <v>33.854184429492591</v>
      </c>
      <c r="P349" s="98">
        <v>0</v>
      </c>
      <c r="Q349" s="98">
        <v>12.570040954769748</v>
      </c>
      <c r="R349" s="98">
        <v>12.201296208168932</v>
      </c>
      <c r="S349" s="98">
        <v>16.83128490150823</v>
      </c>
      <c r="T349" s="98">
        <v>14.575272815297547</v>
      </c>
      <c r="U349" s="98">
        <v>6.1839624344572908</v>
      </c>
      <c r="V349" s="98">
        <v>11.842873215961333</v>
      </c>
      <c r="W349" s="98">
        <v>25.634317684017759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4.6456351636157871</v>
      </c>
      <c r="E353" s="122">
        <v>7.0174014546621812</v>
      </c>
      <c r="F353" s="122">
        <v>8.9879961201644694</v>
      </c>
      <c r="G353" s="122">
        <v>5.1157894686876286</v>
      </c>
      <c r="H353" s="122">
        <v>6.0462213781375018</v>
      </c>
      <c r="I353" s="122">
        <v>6.0184117372704335</v>
      </c>
      <c r="J353" s="122">
        <v>5.941471356688619</v>
      </c>
      <c r="K353" s="122">
        <v>3.43719613859394</v>
      </c>
      <c r="L353" s="122">
        <v>3.6196801651982189</v>
      </c>
      <c r="M353" s="122">
        <v>4.0596206905191581</v>
      </c>
      <c r="N353" s="122">
        <v>5.3862390639176612</v>
      </c>
      <c r="O353" s="122">
        <v>4.0886066224193387</v>
      </c>
      <c r="P353" s="122">
        <v>0</v>
      </c>
      <c r="Q353" s="122">
        <v>1.6133248141148706</v>
      </c>
      <c r="R353" s="122">
        <v>1.6404254143345141</v>
      </c>
      <c r="S353" s="122">
        <v>2.6746350220995319</v>
      </c>
      <c r="T353" s="122">
        <v>1.6319099456814796</v>
      </c>
      <c r="U353" s="122">
        <v>0.63054718444989266</v>
      </c>
      <c r="V353" s="122">
        <v>1.2309477732324092</v>
      </c>
      <c r="W353" s="122">
        <v>3.8214045894286959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4.645164872536073</v>
      </c>
      <c r="E354" s="98">
        <v>7.0160204074617205</v>
      </c>
      <c r="F354" s="98">
        <v>8.9861506509292077</v>
      </c>
      <c r="G354" s="98">
        <v>5.1149344070455633</v>
      </c>
      <c r="H354" s="98">
        <v>6.0452646875439724</v>
      </c>
      <c r="I354" s="98">
        <v>6.0143467961426742</v>
      </c>
      <c r="J354" s="98">
        <v>5.9357102444645573</v>
      </c>
      <c r="K354" s="98">
        <v>3.4346172105529047</v>
      </c>
      <c r="L354" s="98">
        <v>3.6182294149480057</v>
      </c>
      <c r="M354" s="98">
        <v>4.0595885320129073</v>
      </c>
      <c r="N354" s="98">
        <v>5.3837593675715647</v>
      </c>
      <c r="O354" s="98">
        <v>4.0864133488320018</v>
      </c>
      <c r="P354" s="98">
        <v>0</v>
      </c>
      <c r="Q354" s="98">
        <v>1.6124444799842319</v>
      </c>
      <c r="R354" s="98">
        <v>1.6395957643039138</v>
      </c>
      <c r="S354" s="98">
        <v>2.6729948647552648</v>
      </c>
      <c r="T354" s="98">
        <v>1.6312820939678945</v>
      </c>
      <c r="U354" s="98">
        <v>0.63038661744780655</v>
      </c>
      <c r="V354" s="98">
        <v>1.2300538414681508</v>
      </c>
      <c r="W354" s="98">
        <v>3.818177948938184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4.7029107971378252E-4</v>
      </c>
      <c r="E355" s="98">
        <v>1.3810472004607149E-3</v>
      </c>
      <c r="F355" s="98">
        <v>1.8454692352609945E-3</v>
      </c>
      <c r="G355" s="98">
        <v>8.5506164206550737E-4</v>
      </c>
      <c r="H355" s="98">
        <v>9.566905935298538E-4</v>
      </c>
      <c r="I355" s="98">
        <v>4.0649411277589803E-3</v>
      </c>
      <c r="J355" s="98">
        <v>5.7611122240615476E-3</v>
      </c>
      <c r="K355" s="98">
        <v>2.5789280410351847E-3</v>
      </c>
      <c r="L355" s="98">
        <v>1.4507502502133578E-3</v>
      </c>
      <c r="M355" s="98">
        <v>3.2158506250403936E-5</v>
      </c>
      <c r="N355" s="98">
        <v>2.4796963460962042E-3</v>
      </c>
      <c r="O355" s="98">
        <v>2.1932735873371567E-3</v>
      </c>
      <c r="P355" s="98">
        <v>0</v>
      </c>
      <c r="Q355" s="98">
        <v>8.8033413063880021E-4</v>
      </c>
      <c r="R355" s="98">
        <v>8.2965003060029815E-4</v>
      </c>
      <c r="S355" s="98">
        <v>1.6401573442668472E-3</v>
      </c>
      <c r="T355" s="98">
        <v>6.2785171358510205E-4</v>
      </c>
      <c r="U355" s="98">
        <v>1.6056700208613616E-4</v>
      </c>
      <c r="V355" s="98">
        <v>8.9393176425836215E-4</v>
      </c>
      <c r="W355" s="98">
        <v>3.2266404905118727E-3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4.7029107971378252E-4</v>
      </c>
      <c r="E356" s="101">
        <v>1.3810472004607149E-3</v>
      </c>
      <c r="F356" s="101">
        <v>1.8454692352609945E-3</v>
      </c>
      <c r="G356" s="101">
        <v>8.5506164206550737E-4</v>
      </c>
      <c r="H356" s="101">
        <v>9.566905935298538E-4</v>
      </c>
      <c r="I356" s="101">
        <v>4.0649411277589803E-3</v>
      </c>
      <c r="J356" s="101">
        <v>5.7611122240615476E-3</v>
      </c>
      <c r="K356" s="101">
        <v>2.5789280410351847E-3</v>
      </c>
      <c r="L356" s="101">
        <v>1.4507502502133578E-3</v>
      </c>
      <c r="M356" s="101">
        <v>3.2158506250403936E-5</v>
      </c>
      <c r="N356" s="101">
        <v>2.4796963460962042E-3</v>
      </c>
      <c r="O356" s="101">
        <v>2.1932735873371567E-3</v>
      </c>
      <c r="P356" s="101">
        <v>0</v>
      </c>
      <c r="Q356" s="101">
        <v>8.8033413063880021E-4</v>
      </c>
      <c r="R356" s="101">
        <v>8.2965003060029815E-4</v>
      </c>
      <c r="S356" s="101">
        <v>1.6401573442668472E-3</v>
      </c>
      <c r="T356" s="101">
        <v>6.2785171358510205E-4</v>
      </c>
      <c r="U356" s="101">
        <v>1.6056700208613616E-4</v>
      </c>
      <c r="V356" s="101">
        <v>8.9393176425836215E-4</v>
      </c>
      <c r="W356" s="101">
        <v>3.2266404905118727E-3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1.1102301533691312</v>
      </c>
      <c r="E362" s="122">
        <v>1.4971516707342729</v>
      </c>
      <c r="F362" s="122">
        <v>2.26235271821868</v>
      </c>
      <c r="G362" s="122">
        <v>1.5960199063875102</v>
      </c>
      <c r="H362" s="122">
        <v>1.5867904446287133</v>
      </c>
      <c r="I362" s="122">
        <v>2.1972065070020337</v>
      </c>
      <c r="J362" s="122">
        <v>2.2691721524512785</v>
      </c>
      <c r="K362" s="122">
        <v>1.294782971819457</v>
      </c>
      <c r="L362" s="122">
        <v>1.2480772880383628</v>
      </c>
      <c r="M362" s="122">
        <v>1.4111049030341449</v>
      </c>
      <c r="N362" s="122">
        <v>1.7977821752534144</v>
      </c>
      <c r="O362" s="122">
        <v>1.1474721184552641</v>
      </c>
      <c r="P362" s="122">
        <v>0</v>
      </c>
      <c r="Q362" s="122">
        <v>0.45816916895915655</v>
      </c>
      <c r="R362" s="122">
        <v>0.48999664490353045</v>
      </c>
      <c r="S362" s="122">
        <v>0.90483303353883326</v>
      </c>
      <c r="T362" s="122">
        <v>0.5657884182028099</v>
      </c>
      <c r="U362" s="122">
        <v>0.21367248186976573</v>
      </c>
      <c r="V362" s="122">
        <v>0.37719159104630084</v>
      </c>
      <c r="W362" s="122">
        <v>1.1527083979965234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1.1102301533691312</v>
      </c>
      <c r="E363" s="98">
        <v>1.4971516707342729</v>
      </c>
      <c r="F363" s="98">
        <v>2.26235271821868</v>
      </c>
      <c r="G363" s="98">
        <v>1.5960199063875102</v>
      </c>
      <c r="H363" s="98">
        <v>1.5867904446287133</v>
      </c>
      <c r="I363" s="98">
        <v>2.1972065070020337</v>
      </c>
      <c r="J363" s="98">
        <v>2.2691721524512785</v>
      </c>
      <c r="K363" s="98">
        <v>1.294782971819457</v>
      </c>
      <c r="L363" s="98">
        <v>1.2480772880383628</v>
      </c>
      <c r="M363" s="98">
        <v>1.4111049030341449</v>
      </c>
      <c r="N363" s="98">
        <v>1.7977821752534144</v>
      </c>
      <c r="O363" s="98">
        <v>1.1474721184552641</v>
      </c>
      <c r="P363" s="98">
        <v>0</v>
      </c>
      <c r="Q363" s="98">
        <v>0.45816916895915655</v>
      </c>
      <c r="R363" s="98">
        <v>0.48999664490353045</v>
      </c>
      <c r="S363" s="98">
        <v>0.90483303353883326</v>
      </c>
      <c r="T363" s="98">
        <v>0.5657884182028099</v>
      </c>
      <c r="U363" s="98">
        <v>0.21367248186976573</v>
      </c>
      <c r="V363" s="98">
        <v>0.37719159104630084</v>
      </c>
      <c r="W363" s="98">
        <v>1.1527083979965234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7243.7316902952962</v>
      </c>
      <c r="E366" s="117">
        <f t="shared" si="204"/>
        <v>7599.880660646073</v>
      </c>
      <c r="F366" s="117">
        <f t="shared" si="204"/>
        <v>8028.2808323475128</v>
      </c>
      <c r="G366" s="117">
        <f t="shared" si="204"/>
        <v>8303.5018798667697</v>
      </c>
      <c r="H366" s="117">
        <f t="shared" si="204"/>
        <v>7993.3304256190504</v>
      </c>
      <c r="I366" s="117">
        <f t="shared" si="204"/>
        <v>8068.6595912995363</v>
      </c>
      <c r="J366" s="117">
        <f t="shared" si="204"/>
        <v>7933.5337608792015</v>
      </c>
      <c r="K366" s="117">
        <f t="shared" si="204"/>
        <v>7643.4592755553931</v>
      </c>
      <c r="L366" s="117">
        <f t="shared" si="204"/>
        <v>8278.8736347176964</v>
      </c>
      <c r="M366" s="117">
        <f t="shared" si="204"/>
        <v>7345.8715764518083</v>
      </c>
      <c r="N366" s="117">
        <f t="shared" si="204"/>
        <v>7299.3748266242774</v>
      </c>
      <c r="O366" s="117">
        <f t="shared" si="204"/>
        <v>6557.5747056200817</v>
      </c>
      <c r="P366" s="117">
        <f t="shared" si="204"/>
        <v>0</v>
      </c>
      <c r="Q366" s="117">
        <f t="shared" si="204"/>
        <v>5604.4434500677025</v>
      </c>
      <c r="R366" s="117">
        <f t="shared" ref="R366:V366" si="205">R367+R370+R372+R381</f>
        <v>5952.0676651755621</v>
      </c>
      <c r="S366" s="117">
        <f t="shared" si="205"/>
        <v>5154.9050549537787</v>
      </c>
      <c r="T366" s="117">
        <f t="shared" si="205"/>
        <v>5965.0550769567708</v>
      </c>
      <c r="U366" s="117">
        <f t="shared" si="205"/>
        <v>5188.6681841686404</v>
      </c>
      <c r="V366" s="117">
        <f t="shared" si="205"/>
        <v>5083.7827832726516</v>
      </c>
      <c r="W366" s="117">
        <f t="shared" ref="W366" si="206">W367+W370+W372+W381</f>
        <v>5302.5815777447369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5378.6420386980735</v>
      </c>
      <c r="E367" s="122">
        <f t="shared" si="207"/>
        <v>5728.4738215072985</v>
      </c>
      <c r="F367" s="122">
        <f t="shared" si="207"/>
        <v>6164.5795058085669</v>
      </c>
      <c r="G367" s="122">
        <f t="shared" si="207"/>
        <v>6367.6341097992799</v>
      </c>
      <c r="H367" s="122">
        <f t="shared" si="207"/>
        <v>6065.5006140276173</v>
      </c>
      <c r="I367" s="122">
        <f t="shared" si="207"/>
        <v>6206.7105256253117</v>
      </c>
      <c r="J367" s="122">
        <f t="shared" si="207"/>
        <v>6129.4799083773487</v>
      </c>
      <c r="K367" s="122">
        <f t="shared" si="207"/>
        <v>5845.5620306082683</v>
      </c>
      <c r="L367" s="122">
        <f t="shared" si="207"/>
        <v>6347.7606833389846</v>
      </c>
      <c r="M367" s="122">
        <f t="shared" si="207"/>
        <v>5425.1645022353159</v>
      </c>
      <c r="N367" s="122">
        <f t="shared" si="207"/>
        <v>5457.322563882768</v>
      </c>
      <c r="O367" s="122">
        <f t="shared" si="207"/>
        <v>4887.098997542892</v>
      </c>
      <c r="P367" s="122">
        <f t="shared" si="207"/>
        <v>0</v>
      </c>
      <c r="Q367" s="122">
        <f t="shared" si="207"/>
        <v>3985.9646025828679</v>
      </c>
      <c r="R367" s="122">
        <f t="shared" ref="R367:V367" si="208">SUM(R368:R369)</f>
        <v>4283.9036061827064</v>
      </c>
      <c r="S367" s="122">
        <f t="shared" si="208"/>
        <v>3430.3955411274242</v>
      </c>
      <c r="T367" s="122">
        <f t="shared" si="208"/>
        <v>4184.8690299043337</v>
      </c>
      <c r="U367" s="122">
        <f t="shared" si="208"/>
        <v>3505.9242123123981</v>
      </c>
      <c r="V367" s="122">
        <f t="shared" si="208"/>
        <v>3417.8624197302775</v>
      </c>
      <c r="W367" s="122">
        <f t="shared" ref="W367" si="209">SUM(W368:W369)</f>
        <v>3556.5429165613114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5320.3744008765907</v>
      </c>
      <c r="E368" s="98">
        <v>5669.6794825212319</v>
      </c>
      <c r="F368" s="98">
        <v>6100.6801772734743</v>
      </c>
      <c r="G368" s="98">
        <v>6303.0620141216805</v>
      </c>
      <c r="H368" s="98">
        <v>6005.7335530023383</v>
      </c>
      <c r="I368" s="98">
        <v>6145.2835857419832</v>
      </c>
      <c r="J368" s="98">
        <v>6069.5062280348629</v>
      </c>
      <c r="K368" s="98">
        <v>5789.6877557088437</v>
      </c>
      <c r="L368" s="98">
        <v>6286.773377475175</v>
      </c>
      <c r="M368" s="98">
        <v>5371.1704303182723</v>
      </c>
      <c r="N368" s="98">
        <v>5401.8257247021556</v>
      </c>
      <c r="O368" s="98">
        <v>4834.4740495735678</v>
      </c>
      <c r="P368" s="98">
        <v>0</v>
      </c>
      <c r="Q368" s="98">
        <v>3940.4419762028128</v>
      </c>
      <c r="R368" s="98">
        <v>4233.9858614917375</v>
      </c>
      <c r="S368" s="98">
        <v>3390.5827296579073</v>
      </c>
      <c r="T368" s="98">
        <v>4135.5478728863754</v>
      </c>
      <c r="U368" s="98">
        <v>3464.8004694549027</v>
      </c>
      <c r="V368" s="98">
        <v>3377.4618335487003</v>
      </c>
      <c r="W368" s="98">
        <v>3514.1682208131501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58.26763782148327</v>
      </c>
      <c r="E369" s="98">
        <v>58.794338986066485</v>
      </c>
      <c r="F369" s="98">
        <v>63.899328535092941</v>
      </c>
      <c r="G369" s="98">
        <v>64.572095677599165</v>
      </c>
      <c r="H369" s="98">
        <v>59.767061025278601</v>
      </c>
      <c r="I369" s="98">
        <v>61.426939883328927</v>
      </c>
      <c r="J369" s="98">
        <v>59.97368034248619</v>
      </c>
      <c r="K369" s="98">
        <v>55.874274899424954</v>
      </c>
      <c r="L369" s="98">
        <v>60.987305863809439</v>
      </c>
      <c r="M369" s="98">
        <v>53.994071917043343</v>
      </c>
      <c r="N369" s="98">
        <v>55.49683918061195</v>
      </c>
      <c r="O369" s="98">
        <v>52.62494796932382</v>
      </c>
      <c r="P369" s="98">
        <v>0</v>
      </c>
      <c r="Q369" s="98">
        <v>45.522626380055229</v>
      </c>
      <c r="R369" s="98">
        <v>49.917744690969037</v>
      </c>
      <c r="S369" s="98">
        <v>39.812811469516895</v>
      </c>
      <c r="T369" s="98">
        <v>49.321157017958257</v>
      </c>
      <c r="U369" s="98">
        <v>41.123742857495486</v>
      </c>
      <c r="V369" s="98">
        <v>40.400586181577061</v>
      </c>
      <c r="W369" s="98">
        <v>42.374695748161045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45.262648979925203</v>
      </c>
      <c r="E370" s="122">
        <f t="shared" si="210"/>
        <v>88.272520259468848</v>
      </c>
      <c r="F370" s="122">
        <f t="shared" si="210"/>
        <v>101.1603081587461</v>
      </c>
      <c r="G370" s="122">
        <f t="shared" si="210"/>
        <v>161.19036539815374</v>
      </c>
      <c r="H370" s="122">
        <f t="shared" si="210"/>
        <v>50.86919482217538</v>
      </c>
      <c r="I370" s="122">
        <f t="shared" si="210"/>
        <v>56.127025258694324</v>
      </c>
      <c r="J370" s="122">
        <f t="shared" si="210"/>
        <v>43.287446395840938</v>
      </c>
      <c r="K370" s="122">
        <f t="shared" si="210"/>
        <v>65.194148692316915</v>
      </c>
      <c r="L370" s="122">
        <f t="shared" si="210"/>
        <v>78.076086866475151</v>
      </c>
      <c r="M370" s="122">
        <f t="shared" si="210"/>
        <v>52.575531244728055</v>
      </c>
      <c r="N370" s="122">
        <f t="shared" si="210"/>
        <v>79.113990431053466</v>
      </c>
      <c r="O370" s="122">
        <f t="shared" si="210"/>
        <v>15.582820038754521</v>
      </c>
      <c r="P370" s="122">
        <f t="shared" si="210"/>
        <v>0</v>
      </c>
      <c r="Q370" s="122">
        <f t="shared" si="210"/>
        <v>4.5332996703692405</v>
      </c>
      <c r="R370" s="122">
        <f t="shared" si="210"/>
        <v>21.312496880390416</v>
      </c>
      <c r="S370" s="122">
        <f t="shared" si="210"/>
        <v>26.321210971233647</v>
      </c>
      <c r="T370" s="122">
        <f t="shared" si="210"/>
        <v>33.999374551555945</v>
      </c>
      <c r="U370" s="122">
        <f t="shared" si="210"/>
        <v>18.653258134777122</v>
      </c>
      <c r="V370" s="122">
        <f t="shared" si="210"/>
        <v>20.394284688653475</v>
      </c>
      <c r="W370" s="122">
        <f t="shared" si="210"/>
        <v>24.478006273712804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45.262648979925203</v>
      </c>
      <c r="E371" s="98">
        <f>RES_hhdet_in_fech!E29</f>
        <v>88.272520259468848</v>
      </c>
      <c r="F371" s="98">
        <f>RES_hhdet_in_fech!F29</f>
        <v>101.1603081587461</v>
      </c>
      <c r="G371" s="98">
        <f>RES_hhdet_in_fech!G29</f>
        <v>161.19036539815374</v>
      </c>
      <c r="H371" s="98">
        <f>RES_hhdet_in_fech!H29</f>
        <v>50.86919482217538</v>
      </c>
      <c r="I371" s="98">
        <f>RES_hhdet_in_fech!I29</f>
        <v>56.127025258694324</v>
      </c>
      <c r="J371" s="98">
        <f>RES_hhdet_in_fech!J29</f>
        <v>43.287446395840938</v>
      </c>
      <c r="K371" s="98">
        <f>RES_hhdet_in_fech!K29</f>
        <v>65.194148692316915</v>
      </c>
      <c r="L371" s="98">
        <f>RES_hhdet_in_fech!L29</f>
        <v>78.076086866475151</v>
      </c>
      <c r="M371" s="98">
        <f>RES_hhdet_in_fech!M29</f>
        <v>52.575531244728055</v>
      </c>
      <c r="N371" s="98">
        <f>RES_hhdet_in_fech!N29</f>
        <v>79.113990431053466</v>
      </c>
      <c r="O371" s="98">
        <f>RES_hhdet_in_fech!O29</f>
        <v>15.582820038754521</v>
      </c>
      <c r="P371" s="98">
        <f>RES_hhdet_in_fech!P29</f>
        <v>0</v>
      </c>
      <c r="Q371" s="98">
        <f>RES_hhdet_in_fech!Q29</f>
        <v>4.5332996703692405</v>
      </c>
      <c r="R371" s="98">
        <f>RES_hhdet_in_fech!R29</f>
        <v>21.312496880390416</v>
      </c>
      <c r="S371" s="98">
        <f>RES_hhdet_in_fech!S29</f>
        <v>26.321210971233647</v>
      </c>
      <c r="T371" s="98">
        <f>RES_hhdet_in_fech!T29</f>
        <v>33.999374551555945</v>
      </c>
      <c r="U371" s="98">
        <f>RES_hhdet_in_fech!U29</f>
        <v>18.653258134777122</v>
      </c>
      <c r="V371" s="98">
        <f>RES_hhdet_in_fech!V29</f>
        <v>20.394284688653475</v>
      </c>
      <c r="W371" s="98">
        <f>RES_hhdet_in_fech!W29</f>
        <v>24.478006273712804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1200.4250957647409</v>
      </c>
      <c r="E372" s="122">
        <v>1153.289007731591</v>
      </c>
      <c r="F372" s="122">
        <v>1135.0392618237634</v>
      </c>
      <c r="G372" s="122">
        <v>1136.7931786610743</v>
      </c>
      <c r="H372" s="122">
        <v>1154.1270677788145</v>
      </c>
      <c r="I372" s="122">
        <v>1087.6228418970225</v>
      </c>
      <c r="J372" s="122">
        <v>1053.1664596426174</v>
      </c>
      <c r="K372" s="122">
        <v>1044.2574156811213</v>
      </c>
      <c r="L372" s="122">
        <v>1135.8660477686433</v>
      </c>
      <c r="M372" s="122">
        <v>1197.1807424773824</v>
      </c>
      <c r="N372" s="122">
        <v>1121.1834669708237</v>
      </c>
      <c r="O372" s="122">
        <v>1091.4913635680969</v>
      </c>
      <c r="P372" s="122">
        <v>0</v>
      </c>
      <c r="Q372" s="122">
        <v>1007.5944973844018</v>
      </c>
      <c r="R372" s="122">
        <v>1033.16364968169</v>
      </c>
      <c r="S372" s="122">
        <v>1074.7610686337532</v>
      </c>
      <c r="T372" s="122">
        <v>1090.3267695228178</v>
      </c>
      <c r="U372" s="122">
        <v>1063.4341108851738</v>
      </c>
      <c r="V372" s="122">
        <v>1056.5280043636619</v>
      </c>
      <c r="W372" s="122">
        <v>1109.0417717741987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1256.7677510740132</v>
      </c>
      <c r="E373" s="98">
        <v>1197.2636025185886</v>
      </c>
      <c r="F373" s="98">
        <v>1203.3059763144729</v>
      </c>
      <c r="G373" s="98">
        <v>1260.6729613886739</v>
      </c>
      <c r="H373" s="98">
        <v>1224.0071915148101</v>
      </c>
      <c r="I373" s="98">
        <v>1242.9001092413287</v>
      </c>
      <c r="J373" s="98">
        <v>1249.884511532608</v>
      </c>
      <c r="K373" s="98">
        <v>1219.5366312912997</v>
      </c>
      <c r="L373" s="98">
        <v>1260.9333255396023</v>
      </c>
      <c r="M373" s="98">
        <v>1262.8827350317413</v>
      </c>
      <c r="N373" s="98">
        <v>1226.1522357292581</v>
      </c>
      <c r="O373" s="98">
        <v>1230.1949906975242</v>
      </c>
      <c r="P373" s="98">
        <v>0</v>
      </c>
      <c r="Q373" s="98">
        <v>1113.6298175483712</v>
      </c>
      <c r="R373" s="98">
        <v>1131.671588652848</v>
      </c>
      <c r="S373" s="98">
        <v>1161.9446868558985</v>
      </c>
      <c r="T373" s="98">
        <v>1149.1763626486588</v>
      </c>
      <c r="U373" s="98">
        <v>1081.4799513787007</v>
      </c>
      <c r="V373" s="98">
        <v>1080.8228950341529</v>
      </c>
      <c r="W373" s="98">
        <v>1171.2298726220752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750.69244233765369</v>
      </c>
      <c r="E374" s="98">
        <v>700.50123649197099</v>
      </c>
      <c r="F374" s="98">
        <v>716.90157562960087</v>
      </c>
      <c r="G374" s="98">
        <v>754.05915956863805</v>
      </c>
      <c r="H374" s="98">
        <v>748.81656833499198</v>
      </c>
      <c r="I374" s="98">
        <v>756.40544087558681</v>
      </c>
      <c r="J374" s="98">
        <v>763.14491325687186</v>
      </c>
      <c r="K374" s="98">
        <v>747.66689854339097</v>
      </c>
      <c r="L374" s="98">
        <v>777.51816342652819</v>
      </c>
      <c r="M374" s="98">
        <v>807.92168126472416</v>
      </c>
      <c r="N374" s="98">
        <v>789.13115376680264</v>
      </c>
      <c r="O374" s="98">
        <v>811.87306242972045</v>
      </c>
      <c r="P374" s="98">
        <v>0</v>
      </c>
      <c r="Q374" s="98">
        <v>794.20893132326182</v>
      </c>
      <c r="R374" s="98">
        <v>833.02330614930111</v>
      </c>
      <c r="S374" s="98">
        <v>884.20928572144339</v>
      </c>
      <c r="T374" s="98">
        <v>895.05584819619276</v>
      </c>
      <c r="U374" s="98">
        <v>860.00818154237709</v>
      </c>
      <c r="V374" s="98">
        <v>866.28981044371722</v>
      </c>
      <c r="W374" s="98">
        <v>942.29716048585647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115.01709018454501</v>
      </c>
      <c r="E375" s="101">
        <v>70.69329273397679</v>
      </c>
      <c r="F375" s="101">
        <v>94.466211463541413</v>
      </c>
      <c r="G375" s="101">
        <v>99.056269411950211</v>
      </c>
      <c r="H375" s="101">
        <v>127.62204633896462</v>
      </c>
      <c r="I375" s="101">
        <v>111.14668752806676</v>
      </c>
      <c r="J375" s="101">
        <v>106.56081124586873</v>
      </c>
      <c r="K375" s="101">
        <v>99.586968650089133</v>
      </c>
      <c r="L375" s="101">
        <v>99.788574835286639</v>
      </c>
      <c r="M375" s="101">
        <v>141.56764505372394</v>
      </c>
      <c r="N375" s="101">
        <v>98.343047726657062</v>
      </c>
      <c r="O375" s="101">
        <v>69.461818416492036</v>
      </c>
      <c r="P375" s="101">
        <v>0</v>
      </c>
      <c r="Q375" s="101">
        <v>37.994042837509362</v>
      </c>
      <c r="R375" s="101">
        <v>51.440445935005044</v>
      </c>
      <c r="S375" s="101">
        <v>81.126669331068285</v>
      </c>
      <c r="T375" s="101">
        <v>89.158659462010846</v>
      </c>
      <c r="U375" s="101">
        <v>100.97791492851867</v>
      </c>
      <c r="V375" s="101">
        <v>83.728758458595308</v>
      </c>
      <c r="W375" s="101">
        <v>78.04540369744403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635.67535215310875</v>
      </c>
      <c r="E376" s="104">
        <v>629.80794375799417</v>
      </c>
      <c r="F376" s="104">
        <v>622.43536416605957</v>
      </c>
      <c r="G376" s="104">
        <v>655.00289015668784</v>
      </c>
      <c r="H376" s="104">
        <v>621.19452199602733</v>
      </c>
      <c r="I376" s="104">
        <v>645.25875334752016</v>
      </c>
      <c r="J376" s="104">
        <v>656.5841020110031</v>
      </c>
      <c r="K376" s="104">
        <v>648.07992989330182</v>
      </c>
      <c r="L376" s="104">
        <v>677.72958859124151</v>
      </c>
      <c r="M376" s="104">
        <v>666.35403621100033</v>
      </c>
      <c r="N376" s="104">
        <v>690.78810604014552</v>
      </c>
      <c r="O376" s="104">
        <v>742.41124401322838</v>
      </c>
      <c r="P376" s="104">
        <v>0</v>
      </c>
      <c r="Q376" s="104">
        <v>756.21488848575245</v>
      </c>
      <c r="R376" s="104">
        <v>781.58286021429603</v>
      </c>
      <c r="S376" s="104">
        <v>803.08261639037505</v>
      </c>
      <c r="T376" s="104">
        <v>805.89718873418201</v>
      </c>
      <c r="U376" s="104">
        <v>759.03026661385843</v>
      </c>
      <c r="V376" s="104">
        <v>782.56105198512182</v>
      </c>
      <c r="W376" s="104">
        <v>864.25175678841231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1119.0912863649137</v>
      </c>
      <c r="E377" s="101">
        <v>1040.8492128158634</v>
      </c>
      <c r="F377" s="101">
        <v>1048.4164217530222</v>
      </c>
      <c r="G377" s="101">
        <v>1077.9091216654595</v>
      </c>
      <c r="H377" s="101">
        <v>1151.8996947361204</v>
      </c>
      <c r="I377" s="101">
        <v>1135.7981480207332</v>
      </c>
      <c r="J377" s="101">
        <v>1126.3666437659299</v>
      </c>
      <c r="K377" s="101">
        <v>1088.9863651997107</v>
      </c>
      <c r="L377" s="101">
        <v>1147.0937620249722</v>
      </c>
      <c r="M377" s="101">
        <v>1193.2402416971686</v>
      </c>
      <c r="N377" s="101">
        <v>1157.9774778709116</v>
      </c>
      <c r="O377" s="101">
        <v>1123.3292609425525</v>
      </c>
      <c r="P377" s="101">
        <v>0</v>
      </c>
      <c r="Q377" s="101">
        <v>1075.7857323785208</v>
      </c>
      <c r="R377" s="101">
        <v>1110.2812428108371</v>
      </c>
      <c r="S377" s="101">
        <v>1152.5027184527189</v>
      </c>
      <c r="T377" s="101">
        <v>1166.9128309481548</v>
      </c>
      <c r="U377" s="101">
        <v>1173.423024055897</v>
      </c>
      <c r="V377" s="101">
        <v>1165.8289597505134</v>
      </c>
      <c r="W377" s="101">
        <v>1188.2094818996611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736.87192677393057</v>
      </c>
      <c r="E378" s="104">
        <v>674.09754478610796</v>
      </c>
      <c r="F378" s="104">
        <v>688.63763823898614</v>
      </c>
      <c r="G378" s="104">
        <v>709.63733173774347</v>
      </c>
      <c r="H378" s="104">
        <v>771.94308925078701</v>
      </c>
      <c r="I378" s="104">
        <v>757.33242309975878</v>
      </c>
      <c r="J378" s="104">
        <v>752.27861280753621</v>
      </c>
      <c r="K378" s="104">
        <v>728.34116279133195</v>
      </c>
      <c r="L378" s="104">
        <v>768.86766158222758</v>
      </c>
      <c r="M378" s="104">
        <v>818.00291951932468</v>
      </c>
      <c r="N378" s="104">
        <v>789.56828801217148</v>
      </c>
      <c r="O378" s="104">
        <v>769.19841741720381</v>
      </c>
      <c r="P378" s="104">
        <v>0</v>
      </c>
      <c r="Q378" s="104">
        <v>765.65934006805116</v>
      </c>
      <c r="R378" s="104">
        <v>808.69597739807591</v>
      </c>
      <c r="S378" s="104">
        <v>861.28084805801871</v>
      </c>
      <c r="T378" s="104">
        <v>883.81696597324947</v>
      </c>
      <c r="U378" s="104">
        <v>902.16519806148972</v>
      </c>
      <c r="V378" s="104">
        <v>899.67214730812088</v>
      </c>
      <c r="W378" s="104">
        <v>920.85442943122644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102.28750002992892</v>
      </c>
      <c r="E379" s="98">
        <v>60.123732990775551</v>
      </c>
      <c r="F379" s="98">
        <v>81.711662886594937</v>
      </c>
      <c r="G379" s="98">
        <v>83.874827287125399</v>
      </c>
      <c r="H379" s="98">
        <v>121.077231184664</v>
      </c>
      <c r="I379" s="98">
        <v>101.86081980327658</v>
      </c>
      <c r="J379" s="98">
        <v>95.869169831014716</v>
      </c>
      <c r="K379" s="98">
        <v>88.115431575123623</v>
      </c>
      <c r="L379" s="98">
        <v>90.119259760155543</v>
      </c>
      <c r="M379" s="98">
        <v>132.55087736931392</v>
      </c>
      <c r="N379" s="98">
        <v>92.79824425379546</v>
      </c>
      <c r="O379" s="98">
        <v>60.151335991477119</v>
      </c>
      <c r="P379" s="98">
        <v>0</v>
      </c>
      <c r="Q379" s="98">
        <v>31.306020365063205</v>
      </c>
      <c r="R379" s="98">
        <v>45.35103937065707</v>
      </c>
      <c r="S379" s="98">
        <v>78.998702024387541</v>
      </c>
      <c r="T379" s="98">
        <v>89.913589069774247</v>
      </c>
      <c r="U379" s="98">
        <v>112.58354174595975</v>
      </c>
      <c r="V379" s="98">
        <v>92.208858646944293</v>
      </c>
      <c r="W379" s="98">
        <v>76.326923611647871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634.58442674400146</v>
      </c>
      <c r="E380" s="98">
        <v>613.97381179533238</v>
      </c>
      <c r="F380" s="98">
        <v>606.92597535239122</v>
      </c>
      <c r="G380" s="98">
        <v>625.76250445061817</v>
      </c>
      <c r="H380" s="98">
        <v>650.86585806612322</v>
      </c>
      <c r="I380" s="98">
        <v>655.47160329648204</v>
      </c>
      <c r="J380" s="98">
        <v>656.40944297652152</v>
      </c>
      <c r="K380" s="98">
        <v>640.22573121620837</v>
      </c>
      <c r="L380" s="98">
        <v>678.7484018220722</v>
      </c>
      <c r="M380" s="98">
        <v>685.45204215001093</v>
      </c>
      <c r="N380" s="98">
        <v>696.770043758376</v>
      </c>
      <c r="O380" s="98">
        <v>709.04708142572667</v>
      </c>
      <c r="P380" s="98">
        <v>0</v>
      </c>
      <c r="Q380" s="98">
        <v>734.35331970298807</v>
      </c>
      <c r="R380" s="98">
        <v>763.34493802741895</v>
      </c>
      <c r="S380" s="98">
        <v>782.28214603363119</v>
      </c>
      <c r="T380" s="98">
        <v>793.9033769034753</v>
      </c>
      <c r="U380" s="98">
        <v>789.58165631553004</v>
      </c>
      <c r="V380" s="98">
        <v>807.46328866117665</v>
      </c>
      <c r="W380" s="98">
        <v>844.52750581957866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619.40190685255652</v>
      </c>
      <c r="E381" s="122">
        <v>629.84531114771391</v>
      </c>
      <c r="F381" s="122">
        <v>627.50175655643534</v>
      </c>
      <c r="G381" s="122">
        <v>637.88422600826118</v>
      </c>
      <c r="H381" s="122">
        <v>722.83354899044309</v>
      </c>
      <c r="I381" s="122">
        <v>718.19919851850784</v>
      </c>
      <c r="J381" s="122">
        <v>707.59994646339521</v>
      </c>
      <c r="K381" s="122">
        <v>688.4456805736861</v>
      </c>
      <c r="L381" s="122">
        <v>717.17081674359383</v>
      </c>
      <c r="M381" s="122">
        <v>670.95080049438172</v>
      </c>
      <c r="N381" s="122">
        <v>641.75480533963196</v>
      </c>
      <c r="O381" s="122">
        <v>563.40152447033825</v>
      </c>
      <c r="P381" s="122">
        <v>0</v>
      </c>
      <c r="Q381" s="122">
        <v>606.35105043006388</v>
      </c>
      <c r="R381" s="122">
        <v>613.6879124307751</v>
      </c>
      <c r="S381" s="122">
        <v>623.42723422136771</v>
      </c>
      <c r="T381" s="122">
        <v>655.85990297806336</v>
      </c>
      <c r="U381" s="122">
        <v>600.65660283629131</v>
      </c>
      <c r="V381" s="122">
        <v>588.99807449005868</v>
      </c>
      <c r="W381" s="122">
        <v>612.5188831355141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733.95958004183092</v>
      </c>
      <c r="E382" s="98">
        <v>748.09720277679969</v>
      </c>
      <c r="F382" s="98">
        <v>768.04902975858363</v>
      </c>
      <c r="G382" s="98">
        <v>797.4092010498681</v>
      </c>
      <c r="H382" s="98">
        <v>827.35315484291857</v>
      </c>
      <c r="I382" s="98">
        <v>859.09105550058734</v>
      </c>
      <c r="J382" s="98">
        <v>867.05252752554065</v>
      </c>
      <c r="K382" s="98">
        <v>848.0690689812634</v>
      </c>
      <c r="L382" s="98">
        <v>840.87315930813645</v>
      </c>
      <c r="M382" s="98">
        <v>799.3749449141568</v>
      </c>
      <c r="N382" s="98">
        <v>773.32098865995738</v>
      </c>
      <c r="O382" s="98">
        <v>753.93773239932398</v>
      </c>
      <c r="P382" s="98">
        <v>0</v>
      </c>
      <c r="Q382" s="98">
        <v>764.57344503991817</v>
      </c>
      <c r="R382" s="98">
        <v>783.81363987043881</v>
      </c>
      <c r="S382" s="98">
        <v>810.26058485034321</v>
      </c>
      <c r="T382" s="98">
        <v>855.03070013367324</v>
      </c>
      <c r="U382" s="98">
        <v>765.98165346931376</v>
      </c>
      <c r="V382" s="98">
        <v>763.43291587741237</v>
      </c>
      <c r="W382" s="98">
        <v>813.47128412703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573.04277310795726</v>
      </c>
      <c r="E383" s="33">
        <v>584.1403376787199</v>
      </c>
      <c r="F383" s="33">
        <v>574.02219520857864</v>
      </c>
      <c r="G383" s="33">
        <v>587.67078805843255</v>
      </c>
      <c r="H383" s="33">
        <v>695.70016547070475</v>
      </c>
      <c r="I383" s="33">
        <v>680.62514437664345</v>
      </c>
      <c r="J383" s="33">
        <v>666.04235826258139</v>
      </c>
      <c r="K383" s="33">
        <v>637.45329531358232</v>
      </c>
      <c r="L383" s="33">
        <v>672.70167577106292</v>
      </c>
      <c r="M383" s="33">
        <v>621.91704496516877</v>
      </c>
      <c r="N383" s="33">
        <v>599.21568237425186</v>
      </c>
      <c r="O383" s="33">
        <v>510.49015574964335</v>
      </c>
      <c r="P383" s="33">
        <v>0</v>
      </c>
      <c r="Q383" s="33">
        <v>569.75388453959522</v>
      </c>
      <c r="R383" s="33">
        <v>566.55825651030455</v>
      </c>
      <c r="S383" s="33">
        <v>569.19845984030587</v>
      </c>
      <c r="T383" s="33">
        <v>609.82081933147617</v>
      </c>
      <c r="U383" s="33">
        <v>570.03069211410809</v>
      </c>
      <c r="V383" s="33">
        <v>560.38818232374433</v>
      </c>
      <c r="W383" s="33">
        <v>564.07097877650199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4026.0455465641362</v>
      </c>
      <c r="E385" s="117">
        <f t="shared" si="211"/>
        <v>4321.8055496816614</v>
      </c>
      <c r="F385" s="117">
        <f t="shared" si="211"/>
        <v>4630.7779213590347</v>
      </c>
      <c r="G385" s="117">
        <f t="shared" si="211"/>
        <v>4970.812172427004</v>
      </c>
      <c r="H385" s="117">
        <f t="shared" si="211"/>
        <v>4664.0637135542875</v>
      </c>
      <c r="I385" s="117">
        <f t="shared" si="211"/>
        <v>4803.1807404067849</v>
      </c>
      <c r="J385" s="117">
        <f t="shared" si="211"/>
        <v>4770.059913514222</v>
      </c>
      <c r="K385" s="117">
        <f t="shared" si="211"/>
        <v>4685.2742251810114</v>
      </c>
      <c r="L385" s="117">
        <f t="shared" si="211"/>
        <v>5121.8613016172276</v>
      </c>
      <c r="M385" s="117">
        <f t="shared" si="211"/>
        <v>4588.9353346499929</v>
      </c>
      <c r="N385" s="117">
        <f t="shared" si="211"/>
        <v>4782.7367791310035</v>
      </c>
      <c r="O385" s="117">
        <f t="shared" si="211"/>
        <v>4337.5113539152781</v>
      </c>
      <c r="P385" s="117">
        <f t="shared" si="211"/>
        <v>0</v>
      </c>
      <c r="Q385" s="117">
        <f t="shared" si="211"/>
        <v>4000.386148347824</v>
      </c>
      <c r="R385" s="117">
        <f t="shared" ref="R385:V385" si="212">R386+R389+R391+R400</f>
        <v>4365.2489521412799</v>
      </c>
      <c r="S385" s="117">
        <f t="shared" si="212"/>
        <v>3866.8548323077966</v>
      </c>
      <c r="T385" s="117">
        <f t="shared" si="212"/>
        <v>4519.6678758690869</v>
      </c>
      <c r="U385" s="117">
        <f t="shared" si="212"/>
        <v>3961.5840632319882</v>
      </c>
      <c r="V385" s="117">
        <f t="shared" si="212"/>
        <v>3926.6825012502445</v>
      </c>
      <c r="W385" s="117">
        <f t="shared" ref="W385" si="213">W386+W389+W391+W400</f>
        <v>4113.2005219249295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2799.4911899152153</v>
      </c>
      <c r="E386" s="122">
        <f t="shared" si="214"/>
        <v>3016.8234532776642</v>
      </c>
      <c r="F386" s="122">
        <f t="shared" si="214"/>
        <v>3286.2279956397961</v>
      </c>
      <c r="G386" s="122">
        <f t="shared" si="214"/>
        <v>3435.7064796475356</v>
      </c>
      <c r="H386" s="122">
        <f t="shared" si="214"/>
        <v>3312.7233932036811</v>
      </c>
      <c r="I386" s="122">
        <f t="shared" si="214"/>
        <v>3432.9874309015718</v>
      </c>
      <c r="J386" s="122">
        <f t="shared" si="214"/>
        <v>3434.9172562362805</v>
      </c>
      <c r="K386" s="122">
        <f t="shared" si="214"/>
        <v>3321.4430949659695</v>
      </c>
      <c r="L386" s="122">
        <f t="shared" si="214"/>
        <v>3660.9291109818646</v>
      </c>
      <c r="M386" s="122">
        <f t="shared" si="214"/>
        <v>3203.3549542264068</v>
      </c>
      <c r="N386" s="122">
        <f t="shared" si="214"/>
        <v>3331.8442343133097</v>
      </c>
      <c r="O386" s="122">
        <f t="shared" si="214"/>
        <v>3117.2484797104366</v>
      </c>
      <c r="P386" s="122">
        <f t="shared" si="214"/>
        <v>0</v>
      </c>
      <c r="Q386" s="122">
        <f t="shared" si="214"/>
        <v>2769.38421249573</v>
      </c>
      <c r="R386" s="122">
        <f t="shared" ref="R386:V386" si="215">SUM(R387:R388)</f>
        <v>3030.3882161928927</v>
      </c>
      <c r="S386" s="122">
        <f t="shared" si="215"/>
        <v>2457.2280282095703</v>
      </c>
      <c r="T386" s="122">
        <f t="shared" si="215"/>
        <v>3025.1961790837745</v>
      </c>
      <c r="U386" s="122">
        <f t="shared" si="215"/>
        <v>2552.2018317529282</v>
      </c>
      <c r="V386" s="122">
        <f t="shared" si="215"/>
        <v>2503.4425345806017</v>
      </c>
      <c r="W386" s="122">
        <f t="shared" ref="W386" si="216">SUM(W387:W388)</f>
        <v>2615.6325451540888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2741.223552093732</v>
      </c>
      <c r="E387" s="98">
        <v>2958.0291142915976</v>
      </c>
      <c r="F387" s="98">
        <v>3222.3286671047031</v>
      </c>
      <c r="G387" s="98">
        <v>3371.1343839699366</v>
      </c>
      <c r="H387" s="98">
        <v>3252.9563321784026</v>
      </c>
      <c r="I387" s="98">
        <v>3371.5604910182428</v>
      </c>
      <c r="J387" s="98">
        <v>3374.9435758937943</v>
      </c>
      <c r="K387" s="98">
        <v>3265.5688200665445</v>
      </c>
      <c r="L387" s="98">
        <v>3599.9418051180551</v>
      </c>
      <c r="M387" s="98">
        <v>3149.3608823093637</v>
      </c>
      <c r="N387" s="98">
        <v>3276.3473951326978</v>
      </c>
      <c r="O387" s="98">
        <v>3064.6235317411129</v>
      </c>
      <c r="P387" s="98">
        <v>0</v>
      </c>
      <c r="Q387" s="98">
        <v>2723.861586115675</v>
      </c>
      <c r="R387" s="98">
        <v>2980.4704715019238</v>
      </c>
      <c r="S387" s="98">
        <v>2417.4152167400534</v>
      </c>
      <c r="T387" s="98">
        <v>2975.8750220658162</v>
      </c>
      <c r="U387" s="98">
        <v>2511.0780888954328</v>
      </c>
      <c r="V387" s="98">
        <v>2463.0419483990245</v>
      </c>
      <c r="W387" s="98">
        <v>2573.2578494059276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58.26763782148327</v>
      </c>
      <c r="E388" s="98">
        <v>58.794338986066485</v>
      </c>
      <c r="F388" s="98">
        <v>63.899328535092941</v>
      </c>
      <c r="G388" s="98">
        <v>64.572095677599165</v>
      </c>
      <c r="H388" s="98">
        <v>59.767061025278601</v>
      </c>
      <c r="I388" s="98">
        <v>61.426939883328927</v>
      </c>
      <c r="J388" s="98">
        <v>59.97368034248619</v>
      </c>
      <c r="K388" s="98">
        <v>55.874274899424954</v>
      </c>
      <c r="L388" s="98">
        <v>60.987305863809439</v>
      </c>
      <c r="M388" s="98">
        <v>53.994071917043343</v>
      </c>
      <c r="N388" s="98">
        <v>55.49683918061195</v>
      </c>
      <c r="O388" s="98">
        <v>52.62494796932382</v>
      </c>
      <c r="P388" s="98">
        <v>0</v>
      </c>
      <c r="Q388" s="98">
        <v>45.522626380055229</v>
      </c>
      <c r="R388" s="98">
        <v>49.917744690969037</v>
      </c>
      <c r="S388" s="98">
        <v>39.812811469516895</v>
      </c>
      <c r="T388" s="98">
        <v>49.321157017958257</v>
      </c>
      <c r="U388" s="98">
        <v>41.123742857495486</v>
      </c>
      <c r="V388" s="98">
        <v>40.400586181577061</v>
      </c>
      <c r="W388" s="98">
        <v>42.374695748161045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101.56014387048933</v>
      </c>
      <c r="E389" s="122">
        <f t="shared" si="217"/>
        <v>204.21050891842648</v>
      </c>
      <c r="F389" s="122">
        <f t="shared" si="217"/>
        <v>241.07496977796288</v>
      </c>
      <c r="G389" s="122">
        <f t="shared" si="217"/>
        <v>395.47238768803214</v>
      </c>
      <c r="H389" s="122">
        <f t="shared" si="217"/>
        <v>128.41351731428546</v>
      </c>
      <c r="I389" s="122">
        <f t="shared" si="217"/>
        <v>145.70863852266305</v>
      </c>
      <c r="J389" s="122">
        <f t="shared" si="217"/>
        <v>115.53544324975209</v>
      </c>
      <c r="K389" s="122">
        <f t="shared" si="217"/>
        <v>178.88046140526086</v>
      </c>
      <c r="L389" s="122">
        <f t="shared" si="217"/>
        <v>220.21526717663284</v>
      </c>
      <c r="M389" s="122">
        <f t="shared" si="217"/>
        <v>153.1075095127068</v>
      </c>
      <c r="N389" s="122">
        <f t="shared" si="217"/>
        <v>239.15597025520447</v>
      </c>
      <c r="O389" s="122">
        <f t="shared" si="217"/>
        <v>49.167319535265449</v>
      </c>
      <c r="P389" s="122">
        <f t="shared" si="217"/>
        <v>0</v>
      </c>
      <c r="Q389" s="122">
        <f t="shared" si="217"/>
        <v>15.512942691497814</v>
      </c>
      <c r="R389" s="122">
        <f t="shared" si="217"/>
        <v>74.579896375890243</v>
      </c>
      <c r="S389" s="122">
        <f t="shared" si="217"/>
        <v>93.72770608555571</v>
      </c>
      <c r="T389" s="122">
        <f t="shared" si="217"/>
        <v>122.81805687360038</v>
      </c>
      <c r="U389" s="122">
        <f t="shared" si="217"/>
        <v>68.255899794887554</v>
      </c>
      <c r="V389" s="122">
        <f t="shared" si="217"/>
        <v>75.600494394223787</v>
      </c>
      <c r="W389" s="122">
        <f t="shared" si="217"/>
        <v>91.882936976100893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101.56014387048933</v>
      </c>
      <c r="E390" s="98">
        <f>RES_hhdet_in_tesh!E29</f>
        <v>204.21050891842648</v>
      </c>
      <c r="F390" s="98">
        <f>RES_hhdet_in_tesh!F29</f>
        <v>241.07496977796288</v>
      </c>
      <c r="G390" s="98">
        <f>RES_hhdet_in_tesh!G29</f>
        <v>395.47238768803214</v>
      </c>
      <c r="H390" s="98">
        <f>RES_hhdet_in_tesh!H29</f>
        <v>128.41351731428546</v>
      </c>
      <c r="I390" s="98">
        <f>RES_hhdet_in_tesh!I29</f>
        <v>145.70863852266305</v>
      </c>
      <c r="J390" s="98">
        <f>RES_hhdet_in_tesh!J29</f>
        <v>115.53544324975209</v>
      </c>
      <c r="K390" s="98">
        <f>RES_hhdet_in_tesh!K29</f>
        <v>178.88046140526086</v>
      </c>
      <c r="L390" s="98">
        <f>RES_hhdet_in_tesh!L29</f>
        <v>220.21526717663284</v>
      </c>
      <c r="M390" s="98">
        <f>RES_hhdet_in_tesh!M29</f>
        <v>153.1075095127068</v>
      </c>
      <c r="N390" s="98">
        <f>RES_hhdet_in_tesh!N29</f>
        <v>239.15597025520447</v>
      </c>
      <c r="O390" s="98">
        <f>RES_hhdet_in_tesh!O29</f>
        <v>49.167319535265449</v>
      </c>
      <c r="P390" s="98">
        <f>RES_hhdet_in_tesh!P29</f>
        <v>0</v>
      </c>
      <c r="Q390" s="98">
        <f>RES_hhdet_in_tesh!Q29</f>
        <v>15.512942691497814</v>
      </c>
      <c r="R390" s="98">
        <f>RES_hhdet_in_tesh!R29</f>
        <v>74.579896375890243</v>
      </c>
      <c r="S390" s="98">
        <f>RES_hhdet_in_tesh!S29</f>
        <v>93.72770608555571</v>
      </c>
      <c r="T390" s="98">
        <f>RES_hhdet_in_tesh!T29</f>
        <v>122.81805687360038</v>
      </c>
      <c r="U390" s="98">
        <f>RES_hhdet_in_tesh!U29</f>
        <v>68.255899794887554</v>
      </c>
      <c r="V390" s="98">
        <f>RES_hhdet_in_tesh!V29</f>
        <v>75.600494394223787</v>
      </c>
      <c r="W390" s="98">
        <f>RES_hhdet_in_tesh!W29</f>
        <v>91.882936976100893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699.41400289634794</v>
      </c>
      <c r="E391" s="122">
        <v>666.04474577332428</v>
      </c>
      <c r="F391" s="122">
        <v>670.13667797431469</v>
      </c>
      <c r="G391" s="122">
        <v>694.10296755597085</v>
      </c>
      <c r="H391" s="122">
        <v>709.2129247397296</v>
      </c>
      <c r="I391" s="122">
        <v>714.8747809665781</v>
      </c>
      <c r="J391" s="122">
        <v>716.53469176807175</v>
      </c>
      <c r="K391" s="122">
        <v>699.62653291209222</v>
      </c>
      <c r="L391" s="122">
        <v>735.32957129787439</v>
      </c>
      <c r="M391" s="122">
        <v>760.45382514914513</v>
      </c>
      <c r="N391" s="122">
        <v>754.55111364344612</v>
      </c>
      <c r="O391" s="122">
        <v>767.24176663226399</v>
      </c>
      <c r="P391" s="122">
        <v>0</v>
      </c>
      <c r="Q391" s="122">
        <v>767.42833838437207</v>
      </c>
      <c r="R391" s="122">
        <v>805.85569583217568</v>
      </c>
      <c r="S391" s="122">
        <v>848.6785838694791</v>
      </c>
      <c r="T391" s="122">
        <v>864.22954908229303</v>
      </c>
      <c r="U391" s="122">
        <v>861.88538768861406</v>
      </c>
      <c r="V391" s="122">
        <v>868.49033262913747</v>
      </c>
      <c r="W391" s="122">
        <v>913.66069390691666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699.77194771835752</v>
      </c>
      <c r="E392" s="98">
        <v>669.26217412501592</v>
      </c>
      <c r="F392" s="98">
        <v>675.32640895051225</v>
      </c>
      <c r="G392" s="98">
        <v>710.69808554862072</v>
      </c>
      <c r="H392" s="98">
        <v>693.42552036741552</v>
      </c>
      <c r="I392" s="98">
        <v>707.97247250096711</v>
      </c>
      <c r="J392" s="98">
        <v>716.52004525710697</v>
      </c>
      <c r="K392" s="98">
        <v>704.52298736760577</v>
      </c>
      <c r="L392" s="98">
        <v>735.06637130962611</v>
      </c>
      <c r="M392" s="98">
        <v>750.16589613879671</v>
      </c>
      <c r="N392" s="98">
        <v>750.95039344225791</v>
      </c>
      <c r="O392" s="98">
        <v>786.79960341569392</v>
      </c>
      <c r="P392" s="98">
        <v>0</v>
      </c>
      <c r="Q392" s="98">
        <v>782.48081598413262</v>
      </c>
      <c r="R392" s="98">
        <v>818.07914453933972</v>
      </c>
      <c r="S392" s="98">
        <v>862.64222159634141</v>
      </c>
      <c r="T392" s="98">
        <v>873.47646711342418</v>
      </c>
      <c r="U392" s="98">
        <v>837.95196180815708</v>
      </c>
      <c r="V392" s="98">
        <v>848.98567546613833</v>
      </c>
      <c r="W392" s="98">
        <v>925.88406652322078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699.71720328316451</v>
      </c>
      <c r="E393" s="98">
        <v>669.32501142101364</v>
      </c>
      <c r="F393" s="98">
        <v>675.4522431731998</v>
      </c>
      <c r="G393" s="98">
        <v>710.84536730089076</v>
      </c>
      <c r="H393" s="98">
        <v>693.49506443273435</v>
      </c>
      <c r="I393" s="98">
        <v>708.56938836514018</v>
      </c>
      <c r="J393" s="98">
        <v>717.67211181672508</v>
      </c>
      <c r="K393" s="98">
        <v>705.61105020245964</v>
      </c>
      <c r="L393" s="98">
        <v>735.901756870594</v>
      </c>
      <c r="M393" s="98">
        <v>750.44673648322043</v>
      </c>
      <c r="N393" s="98">
        <v>751.01778081517102</v>
      </c>
      <c r="O393" s="98">
        <v>786.83715339824448</v>
      </c>
      <c r="P393" s="98">
        <v>0</v>
      </c>
      <c r="Q393" s="98">
        <v>782.91102141390945</v>
      </c>
      <c r="R393" s="98">
        <v>818.76887462623893</v>
      </c>
      <c r="S393" s="98">
        <v>863.3120671156347</v>
      </c>
      <c r="T393" s="98">
        <v>873.66571705645822</v>
      </c>
      <c r="U393" s="98">
        <v>837.26994346203344</v>
      </c>
      <c r="V393" s="98">
        <v>848.3299368621075</v>
      </c>
      <c r="W393" s="98">
        <v>925.94843772010915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64.041851130055846</v>
      </c>
      <c r="E394" s="101">
        <v>39.517067663019461</v>
      </c>
      <c r="F394" s="101">
        <v>53.016879007140226</v>
      </c>
      <c r="G394" s="101">
        <v>55.842477144202768</v>
      </c>
      <c r="H394" s="101">
        <v>72.300542436706905</v>
      </c>
      <c r="I394" s="101">
        <v>63.310635017620051</v>
      </c>
      <c r="J394" s="101">
        <v>61.08800980572191</v>
      </c>
      <c r="K394" s="101">
        <v>57.531120309157885</v>
      </c>
      <c r="L394" s="101">
        <v>58.17216827935242</v>
      </c>
      <c r="M394" s="101">
        <v>84.092700272220199</v>
      </c>
      <c r="N394" s="101">
        <v>60.229674775025728</v>
      </c>
      <c r="O394" s="101">
        <v>44.425909385016062</v>
      </c>
      <c r="P394" s="101">
        <v>0</v>
      </c>
      <c r="Q394" s="101">
        <v>26.696132928156899</v>
      </c>
      <c r="R394" s="101">
        <v>37.186014411942864</v>
      </c>
      <c r="S394" s="101">
        <v>60.229450725259596</v>
      </c>
      <c r="T394" s="101">
        <v>67.76852832227631</v>
      </c>
      <c r="U394" s="101">
        <v>78.239676848174895</v>
      </c>
      <c r="V394" s="101">
        <v>65.768884876985766</v>
      </c>
      <c r="W394" s="101">
        <v>61.696680931696669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635.67535215310875</v>
      </c>
      <c r="E395" s="104">
        <v>629.80794375799417</v>
      </c>
      <c r="F395" s="104">
        <v>622.43536416605957</v>
      </c>
      <c r="G395" s="104">
        <v>655.00289015668784</v>
      </c>
      <c r="H395" s="104">
        <v>621.19452199602733</v>
      </c>
      <c r="I395" s="104">
        <v>645.25875334752016</v>
      </c>
      <c r="J395" s="104">
        <v>656.5841020110031</v>
      </c>
      <c r="K395" s="104">
        <v>648.07992989330182</v>
      </c>
      <c r="L395" s="104">
        <v>677.72958859124151</v>
      </c>
      <c r="M395" s="104">
        <v>666.35403621100033</v>
      </c>
      <c r="N395" s="104">
        <v>690.78810604014552</v>
      </c>
      <c r="O395" s="104">
        <v>742.41124401322838</v>
      </c>
      <c r="P395" s="104">
        <v>0</v>
      </c>
      <c r="Q395" s="104">
        <v>756.21488848575245</v>
      </c>
      <c r="R395" s="104">
        <v>781.58286021429603</v>
      </c>
      <c r="S395" s="104">
        <v>803.08261639037505</v>
      </c>
      <c r="T395" s="104">
        <v>805.89718873418201</v>
      </c>
      <c r="U395" s="104">
        <v>759.03026661385843</v>
      </c>
      <c r="V395" s="104">
        <v>782.56105198512182</v>
      </c>
      <c r="W395" s="104">
        <v>864.25175678841231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698.57924388141737</v>
      </c>
      <c r="E396" s="101">
        <v>651.45532010421118</v>
      </c>
      <c r="F396" s="101">
        <v>657.93840373027115</v>
      </c>
      <c r="G396" s="101">
        <v>678.36070081687603</v>
      </c>
      <c r="H396" s="101">
        <v>727.0846402730424</v>
      </c>
      <c r="I396" s="101">
        <v>719.1906653079875</v>
      </c>
      <c r="J396" s="101">
        <v>715.71810162279633</v>
      </c>
      <c r="K396" s="101">
        <v>694.7172823476385</v>
      </c>
      <c r="L396" s="101">
        <v>735.07254701357817</v>
      </c>
      <c r="M396" s="101">
        <v>770.83311868546025</v>
      </c>
      <c r="N396" s="101">
        <v>757.75912031065161</v>
      </c>
      <c r="O396" s="101">
        <v>749.34622109050451</v>
      </c>
      <c r="P396" s="101">
        <v>0</v>
      </c>
      <c r="Q396" s="101">
        <v>752.82903726579855</v>
      </c>
      <c r="R396" s="101">
        <v>789.8659921680279</v>
      </c>
      <c r="S396" s="101">
        <v>833.1584552132382</v>
      </c>
      <c r="T396" s="101">
        <v>856.58204179919369</v>
      </c>
      <c r="U396" s="101">
        <v>873.64685181616483</v>
      </c>
      <c r="V396" s="101">
        <v>878.83898280431254</v>
      </c>
      <c r="W396" s="101">
        <v>904.4120372121339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698.43616547171052</v>
      </c>
      <c r="E397" s="104">
        <v>651.60455142514161</v>
      </c>
      <c r="F397" s="104">
        <v>658.2044940118567</v>
      </c>
      <c r="G397" s="104">
        <v>678.54746143426223</v>
      </c>
      <c r="H397" s="104">
        <v>727.29039006612879</v>
      </c>
      <c r="I397" s="104">
        <v>719.97016837232354</v>
      </c>
      <c r="J397" s="104">
        <v>717.32681887305614</v>
      </c>
      <c r="K397" s="104">
        <v>696.43884380695488</v>
      </c>
      <c r="L397" s="104">
        <v>736.49799126272478</v>
      </c>
      <c r="M397" s="104">
        <v>771.07990032696728</v>
      </c>
      <c r="N397" s="104">
        <v>757.4955045518094</v>
      </c>
      <c r="O397" s="104">
        <v>749.17260640398479</v>
      </c>
      <c r="P397" s="104">
        <v>0</v>
      </c>
      <c r="Q397" s="104">
        <v>756.26110343976052</v>
      </c>
      <c r="R397" s="104">
        <v>795.60815416324112</v>
      </c>
      <c r="S397" s="104">
        <v>839.39128381584271</v>
      </c>
      <c r="T397" s="104">
        <v>859.90519269317826</v>
      </c>
      <c r="U397" s="104">
        <v>873.40330869175455</v>
      </c>
      <c r="V397" s="104">
        <v>876.97326168172071</v>
      </c>
      <c r="W397" s="104">
        <v>902.62415420466107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63.851738727708963</v>
      </c>
      <c r="E398" s="98">
        <v>37.630739629809383</v>
      </c>
      <c r="F398" s="98">
        <v>51.278518659465412</v>
      </c>
      <c r="G398" s="98">
        <v>52.78495698364403</v>
      </c>
      <c r="H398" s="98">
        <v>76.424532000005684</v>
      </c>
      <c r="I398" s="98">
        <v>64.498565075841512</v>
      </c>
      <c r="J398" s="98">
        <v>60.917375896534679</v>
      </c>
      <c r="K398" s="98">
        <v>56.213112590746547</v>
      </c>
      <c r="L398" s="98">
        <v>57.749589440652585</v>
      </c>
      <c r="M398" s="98">
        <v>85.627858176956295</v>
      </c>
      <c r="N398" s="98">
        <v>60.725460793433456</v>
      </c>
      <c r="O398" s="98">
        <v>40.125524978258127</v>
      </c>
      <c r="P398" s="98">
        <v>0</v>
      </c>
      <c r="Q398" s="98">
        <v>21.907783736772469</v>
      </c>
      <c r="R398" s="98">
        <v>32.263216135822212</v>
      </c>
      <c r="S398" s="98">
        <v>57.109137782211512</v>
      </c>
      <c r="T398" s="98">
        <v>66.001815789702931</v>
      </c>
      <c r="U398" s="98">
        <v>83.821652376224478</v>
      </c>
      <c r="V398" s="98">
        <v>69.509973020544123</v>
      </c>
      <c r="W398" s="98">
        <v>58.096648385082254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634.58442674400146</v>
      </c>
      <c r="E399" s="98">
        <v>613.97381179533238</v>
      </c>
      <c r="F399" s="98">
        <v>606.92597535239122</v>
      </c>
      <c r="G399" s="98">
        <v>625.76250445061817</v>
      </c>
      <c r="H399" s="98">
        <v>650.86585806612322</v>
      </c>
      <c r="I399" s="98">
        <v>655.47160329648204</v>
      </c>
      <c r="J399" s="98">
        <v>656.40944297652152</v>
      </c>
      <c r="K399" s="98">
        <v>640.22573121620837</v>
      </c>
      <c r="L399" s="98">
        <v>678.7484018220722</v>
      </c>
      <c r="M399" s="98">
        <v>685.45204215001093</v>
      </c>
      <c r="N399" s="98">
        <v>696.770043758376</v>
      </c>
      <c r="O399" s="98">
        <v>709.04708142572667</v>
      </c>
      <c r="P399" s="98">
        <v>0</v>
      </c>
      <c r="Q399" s="98">
        <v>734.35331970298807</v>
      </c>
      <c r="R399" s="98">
        <v>763.34493802741895</v>
      </c>
      <c r="S399" s="98">
        <v>782.28214603363119</v>
      </c>
      <c r="T399" s="98">
        <v>793.9033769034753</v>
      </c>
      <c r="U399" s="98">
        <v>789.58165631553004</v>
      </c>
      <c r="V399" s="98">
        <v>807.46328866117665</v>
      </c>
      <c r="W399" s="98">
        <v>844.52750581957866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425.58020988208352</v>
      </c>
      <c r="E400" s="122">
        <v>434.7268417122462</v>
      </c>
      <c r="F400" s="122">
        <v>433.33827796696141</v>
      </c>
      <c r="G400" s="122">
        <v>445.53033753546543</v>
      </c>
      <c r="H400" s="122">
        <v>513.71387829659159</v>
      </c>
      <c r="I400" s="122">
        <v>509.60989001597233</v>
      </c>
      <c r="J400" s="122">
        <v>503.07252226011792</v>
      </c>
      <c r="K400" s="122">
        <v>485.32413589768879</v>
      </c>
      <c r="L400" s="122">
        <v>505.38735216085593</v>
      </c>
      <c r="M400" s="122">
        <v>472.01904576173473</v>
      </c>
      <c r="N400" s="122">
        <v>457.18546091904335</v>
      </c>
      <c r="O400" s="122">
        <v>403.85378803731186</v>
      </c>
      <c r="P400" s="122">
        <v>0</v>
      </c>
      <c r="Q400" s="122">
        <v>448.06065477622423</v>
      </c>
      <c r="R400" s="122">
        <v>454.42514374032129</v>
      </c>
      <c r="S400" s="122">
        <v>467.22051414319162</v>
      </c>
      <c r="T400" s="122">
        <v>507.42409082941901</v>
      </c>
      <c r="U400" s="122">
        <v>479.24094399555798</v>
      </c>
      <c r="V400" s="122">
        <v>479.14913964628175</v>
      </c>
      <c r="W400" s="122">
        <v>492.02434588782268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423.58896194277594</v>
      </c>
      <c r="E401" s="98">
        <v>432.51204891108227</v>
      </c>
      <c r="F401" s="98">
        <v>444.82989343088826</v>
      </c>
      <c r="G401" s="98">
        <v>462.63628233351125</v>
      </c>
      <c r="H401" s="98">
        <v>480.8310361032166</v>
      </c>
      <c r="I401" s="98">
        <v>500.1168830789295</v>
      </c>
      <c r="J401" s="98">
        <v>505.57729349914558</v>
      </c>
      <c r="K401" s="98">
        <v>495.28488682062181</v>
      </c>
      <c r="L401" s="98">
        <v>491.8198870051724</v>
      </c>
      <c r="M401" s="98">
        <v>467.92521379134394</v>
      </c>
      <c r="N401" s="98">
        <v>452.67416904954786</v>
      </c>
      <c r="O401" s="98">
        <v>441.32791109208426</v>
      </c>
      <c r="P401" s="98">
        <v>0</v>
      </c>
      <c r="Q401" s="98">
        <v>447.553673036259</v>
      </c>
      <c r="R401" s="98">
        <v>461.15342601164747</v>
      </c>
      <c r="S401" s="98">
        <v>480.66424407025755</v>
      </c>
      <c r="T401" s="98">
        <v>512.08688603557607</v>
      </c>
      <c r="U401" s="98">
        <v>463.26755627231688</v>
      </c>
      <c r="V401" s="98">
        <v>465.91392694763465</v>
      </c>
      <c r="W401" s="98">
        <v>500.58353903324615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426.3860269606522</v>
      </c>
      <c r="E402" s="33">
        <v>435.58287069260308</v>
      </c>
      <c r="F402" s="33">
        <v>428.96561003689692</v>
      </c>
      <c r="G402" s="33">
        <v>440.14592485985872</v>
      </c>
      <c r="H402" s="33">
        <v>522.2502936530675</v>
      </c>
      <c r="I402" s="33">
        <v>512.14155340846276</v>
      </c>
      <c r="J402" s="33">
        <v>502.41971218332037</v>
      </c>
      <c r="K402" s="33">
        <v>482.14213071906653</v>
      </c>
      <c r="L402" s="33">
        <v>510.26465285007447</v>
      </c>
      <c r="M402" s="33">
        <v>473.58211598440005</v>
      </c>
      <c r="N402" s="33">
        <v>458.64409105276064</v>
      </c>
      <c r="O402" s="33">
        <v>393.44732952746921</v>
      </c>
      <c r="P402" s="33">
        <v>0</v>
      </c>
      <c r="Q402" s="33">
        <v>448.17792069731382</v>
      </c>
      <c r="R402" s="33">
        <v>452.56121855301609</v>
      </c>
      <c r="S402" s="33">
        <v>463.31844315532743</v>
      </c>
      <c r="T402" s="33">
        <v>506.34626806830693</v>
      </c>
      <c r="U402" s="33">
        <v>482.19996045718727</v>
      </c>
      <c r="V402" s="33">
        <v>481.31991014771882</v>
      </c>
      <c r="W402" s="33">
        <v>489.96079766021387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1457.596985988223</v>
      </c>
      <c r="E404" s="117">
        <f t="shared" si="218"/>
        <v>1557.3381719543852</v>
      </c>
      <c r="F404" s="117">
        <f t="shared" si="218"/>
        <v>1624.9706693071541</v>
      </c>
      <c r="G404" s="117">
        <f t="shared" si="218"/>
        <v>1614.1748242285289</v>
      </c>
      <c r="H404" s="117">
        <f t="shared" si="218"/>
        <v>1550.5879678248812</v>
      </c>
      <c r="I404" s="117">
        <f t="shared" si="218"/>
        <v>1549.5916232878658</v>
      </c>
      <c r="J404" s="117">
        <f t="shared" si="218"/>
        <v>1526.0885801995112</v>
      </c>
      <c r="K404" s="117">
        <f t="shared" si="218"/>
        <v>1485.6458131809638</v>
      </c>
      <c r="L404" s="117">
        <f t="shared" si="218"/>
        <v>1625.0988857221453</v>
      </c>
      <c r="M404" s="117">
        <f t="shared" si="218"/>
        <v>1414.6366790455841</v>
      </c>
      <c r="N404" s="117">
        <f t="shared" si="218"/>
        <v>1398.5923934476048</v>
      </c>
      <c r="O404" s="117">
        <f t="shared" si="218"/>
        <v>1268.0527839350957</v>
      </c>
      <c r="P404" s="117">
        <f t="shared" si="218"/>
        <v>0</v>
      </c>
      <c r="Q404" s="117">
        <f t="shared" si="218"/>
        <v>1042.6215864020348</v>
      </c>
      <c r="R404" s="117">
        <f t="shared" ref="R404:V404" si="219">R405+R408+R410+R419</f>
        <v>1129.7271218198782</v>
      </c>
      <c r="S404" s="117">
        <f t="shared" si="219"/>
        <v>934.0023318146981</v>
      </c>
      <c r="T404" s="117">
        <f t="shared" si="219"/>
        <v>1081.0809654645077</v>
      </c>
      <c r="U404" s="117">
        <f t="shared" si="219"/>
        <v>894.51216759284068</v>
      </c>
      <c r="V404" s="117">
        <f t="shared" si="219"/>
        <v>871.40532393366436</v>
      </c>
      <c r="W404" s="117">
        <f t="shared" ref="W404" si="220">W405+W408+W410+W419</f>
        <v>953.17733780029198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1208.5762489031265</v>
      </c>
      <c r="E405" s="122">
        <f t="shared" si="221"/>
        <v>1287.9243912495233</v>
      </c>
      <c r="F405" s="122">
        <f t="shared" si="221"/>
        <v>1385.8305090694425</v>
      </c>
      <c r="G405" s="122">
        <f t="shared" si="221"/>
        <v>1431.8035671278813</v>
      </c>
      <c r="H405" s="122">
        <f t="shared" si="221"/>
        <v>1364.2624339000115</v>
      </c>
      <c r="I405" s="122">
        <f t="shared" si="221"/>
        <v>1395.9626193371491</v>
      </c>
      <c r="J405" s="122">
        <f t="shared" si="221"/>
        <v>1378.7490347604</v>
      </c>
      <c r="K405" s="122">
        <f t="shared" si="221"/>
        <v>1315.1854705868213</v>
      </c>
      <c r="L405" s="122">
        <f t="shared" si="221"/>
        <v>1428.1034404272611</v>
      </c>
      <c r="M405" s="122">
        <f t="shared" si="221"/>
        <v>1220.1150749510989</v>
      </c>
      <c r="N405" s="122">
        <f t="shared" si="221"/>
        <v>1227.0787316233418</v>
      </c>
      <c r="O405" s="122">
        <f t="shared" si="221"/>
        <v>1098.1991251011318</v>
      </c>
      <c r="P405" s="122">
        <f t="shared" si="221"/>
        <v>0</v>
      </c>
      <c r="Q405" s="122">
        <f t="shared" si="221"/>
        <v>895.11079931423114</v>
      </c>
      <c r="R405" s="122">
        <f t="shared" ref="R405:V405" si="222">SUM(R406:R407)</f>
        <v>961.79222829646312</v>
      </c>
      <c r="S405" s="122">
        <f t="shared" si="222"/>
        <v>770.20477286909033</v>
      </c>
      <c r="T405" s="122">
        <f t="shared" si="222"/>
        <v>939.43105480486929</v>
      </c>
      <c r="U405" s="122">
        <f t="shared" si="222"/>
        <v>787.06407464137601</v>
      </c>
      <c r="V405" s="122">
        <f t="shared" si="222"/>
        <v>767.22423010892282</v>
      </c>
      <c r="W405" s="122">
        <f t="shared" ref="W405" si="223">SUM(W406:W407)</f>
        <v>798.27845303991523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1208.5762489031265</v>
      </c>
      <c r="E406" s="98">
        <v>1287.9243912495233</v>
      </c>
      <c r="F406" s="98">
        <v>1385.8305090694425</v>
      </c>
      <c r="G406" s="98">
        <v>1431.8035671278813</v>
      </c>
      <c r="H406" s="98">
        <v>1364.2624339000115</v>
      </c>
      <c r="I406" s="98">
        <v>1395.9626193371491</v>
      </c>
      <c r="J406" s="98">
        <v>1378.7490347604</v>
      </c>
      <c r="K406" s="98">
        <v>1315.1854705868213</v>
      </c>
      <c r="L406" s="98">
        <v>1428.1034404272611</v>
      </c>
      <c r="M406" s="98">
        <v>1220.1150749510989</v>
      </c>
      <c r="N406" s="98">
        <v>1227.0787316233418</v>
      </c>
      <c r="O406" s="98">
        <v>1098.1991251011318</v>
      </c>
      <c r="P406" s="98">
        <v>0</v>
      </c>
      <c r="Q406" s="98">
        <v>895.11079931423114</v>
      </c>
      <c r="R406" s="98">
        <v>961.79222829646312</v>
      </c>
      <c r="S406" s="98">
        <v>770.20477286909033</v>
      </c>
      <c r="T406" s="98">
        <v>939.43105480486929</v>
      </c>
      <c r="U406" s="98">
        <v>787.06407464137601</v>
      </c>
      <c r="V406" s="98">
        <v>767.22423010892282</v>
      </c>
      <c r="W406" s="98">
        <v>798.27845303991523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200.98793647208564</v>
      </c>
      <c r="E410" s="122">
        <v>222.04155976022597</v>
      </c>
      <c r="F410" s="122">
        <v>191.05103879614134</v>
      </c>
      <c r="G410" s="122">
        <v>139.00468626708769</v>
      </c>
      <c r="H410" s="122">
        <v>147.5912068090002</v>
      </c>
      <c r="I410" s="122">
        <v>112.5420598999651</v>
      </c>
      <c r="J410" s="122">
        <v>106.61937617429241</v>
      </c>
      <c r="K410" s="122">
        <v>123.81830470439266</v>
      </c>
      <c r="L410" s="122">
        <v>146.48644942121484</v>
      </c>
      <c r="M410" s="122">
        <v>144.3472013411733</v>
      </c>
      <c r="N410" s="122">
        <v>128.59282490373062</v>
      </c>
      <c r="O410" s="122">
        <v>132.63070108733703</v>
      </c>
      <c r="P410" s="122">
        <v>0</v>
      </c>
      <c r="Q410" s="122">
        <v>114.88462679732753</v>
      </c>
      <c r="R410" s="122">
        <v>129.30990180786014</v>
      </c>
      <c r="S410" s="122">
        <v>122.39212108632827</v>
      </c>
      <c r="T410" s="122">
        <v>105.18272289277986</v>
      </c>
      <c r="U410" s="122">
        <v>80.252918983058748</v>
      </c>
      <c r="V410" s="122">
        <v>79.745256104716844</v>
      </c>
      <c r="W410" s="122">
        <v>119.00238507189512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285.4873623339729</v>
      </c>
      <c r="E411" s="98">
        <v>271.97039994812269</v>
      </c>
      <c r="F411" s="98">
        <v>273.34298557959568</v>
      </c>
      <c r="G411" s="98">
        <v>286.37446990905119</v>
      </c>
      <c r="H411" s="98">
        <v>278.04547362450427</v>
      </c>
      <c r="I411" s="98">
        <v>282.33718881526028</v>
      </c>
      <c r="J411" s="98">
        <v>283.92376563974733</v>
      </c>
      <c r="K411" s="98">
        <v>277.02994116413169</v>
      </c>
      <c r="L411" s="98">
        <v>286.43361422957611</v>
      </c>
      <c r="M411" s="98">
        <v>286.87644208981044</v>
      </c>
      <c r="N411" s="98">
        <v>278.53274186825831</v>
      </c>
      <c r="O411" s="98">
        <v>279.45109408684959</v>
      </c>
      <c r="P411" s="98">
        <v>0</v>
      </c>
      <c r="Q411" s="98">
        <v>252.97214935428804</v>
      </c>
      <c r="R411" s="98">
        <v>257.07051807838099</v>
      </c>
      <c r="S411" s="98">
        <v>263.94735506618593</v>
      </c>
      <c r="T411" s="98">
        <v>261.04690253926941</v>
      </c>
      <c r="U411" s="98">
        <v>245.6689857551857</v>
      </c>
      <c r="V411" s="98">
        <v>245.51972883595823</v>
      </c>
      <c r="W411" s="98">
        <v>266.05657786483061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26.127282206321251</v>
      </c>
      <c r="E412" s="98">
        <v>16.058688377450174</v>
      </c>
      <c r="F412" s="98">
        <v>21.458944596058075</v>
      </c>
      <c r="G412" s="98">
        <v>22.501622159618616</v>
      </c>
      <c r="H412" s="98">
        <v>28.990624046359205</v>
      </c>
      <c r="I412" s="98">
        <v>25.248081538875653</v>
      </c>
      <c r="J412" s="98">
        <v>24.206353882611545</v>
      </c>
      <c r="K412" s="98">
        <v>22.622175798554252</v>
      </c>
      <c r="L412" s="98">
        <v>22.667972659583718</v>
      </c>
      <c r="M412" s="98">
        <v>32.158506250403939</v>
      </c>
      <c r="N412" s="98">
        <v>22.339606721587426</v>
      </c>
      <c r="O412" s="98">
        <v>15.778946671490335</v>
      </c>
      <c r="P412" s="98">
        <v>0</v>
      </c>
      <c r="Q412" s="98">
        <v>8.6307267709686286</v>
      </c>
      <c r="R412" s="98">
        <v>11.685211698595749</v>
      </c>
      <c r="S412" s="98">
        <v>18.428734205245473</v>
      </c>
      <c r="T412" s="98">
        <v>20.253281083390387</v>
      </c>
      <c r="U412" s="98">
        <v>22.938143155162312</v>
      </c>
      <c r="V412" s="98">
        <v>19.019824771454513</v>
      </c>
      <c r="W412" s="98">
        <v>17.728793903911388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26.127282206321251</v>
      </c>
      <c r="E413" s="101">
        <v>16.058688377450174</v>
      </c>
      <c r="F413" s="101">
        <v>21.458944596058075</v>
      </c>
      <c r="G413" s="101">
        <v>22.501622159618616</v>
      </c>
      <c r="H413" s="101">
        <v>28.990624046359205</v>
      </c>
      <c r="I413" s="101">
        <v>25.248081538875653</v>
      </c>
      <c r="J413" s="101">
        <v>24.206353882611545</v>
      </c>
      <c r="K413" s="101">
        <v>22.622175798554252</v>
      </c>
      <c r="L413" s="101">
        <v>22.667972659583718</v>
      </c>
      <c r="M413" s="101">
        <v>32.158506250403939</v>
      </c>
      <c r="N413" s="101">
        <v>22.339606721587426</v>
      </c>
      <c r="O413" s="101">
        <v>15.778946671490335</v>
      </c>
      <c r="P413" s="101">
        <v>0</v>
      </c>
      <c r="Q413" s="101">
        <v>8.6307267709686286</v>
      </c>
      <c r="R413" s="101">
        <v>11.685211698595749</v>
      </c>
      <c r="S413" s="101">
        <v>18.428734205245473</v>
      </c>
      <c r="T413" s="101">
        <v>20.253281083390387</v>
      </c>
      <c r="U413" s="101">
        <v>22.938143155162312</v>
      </c>
      <c r="V413" s="101">
        <v>19.019824771454513</v>
      </c>
      <c r="W413" s="101">
        <v>17.728793903911388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48.032800613010785</v>
      </c>
      <c r="E419" s="122">
        <v>47.372220944635892</v>
      </c>
      <c r="F419" s="122">
        <v>48.089121441570413</v>
      </c>
      <c r="G419" s="122">
        <v>43.36657083356004</v>
      </c>
      <c r="H419" s="122">
        <v>38.734327115869583</v>
      </c>
      <c r="I419" s="122">
        <v>41.08694405075142</v>
      </c>
      <c r="J419" s="122">
        <v>40.720169264818551</v>
      </c>
      <c r="K419" s="122">
        <v>46.642037889749886</v>
      </c>
      <c r="L419" s="122">
        <v>50.508995873669072</v>
      </c>
      <c r="M419" s="122">
        <v>50.174402753311938</v>
      </c>
      <c r="N419" s="122">
        <v>42.920836920532267</v>
      </c>
      <c r="O419" s="122">
        <v>37.22295774662679</v>
      </c>
      <c r="P419" s="122">
        <v>0</v>
      </c>
      <c r="Q419" s="122">
        <v>32.62616029047615</v>
      </c>
      <c r="R419" s="122">
        <v>38.624991715554977</v>
      </c>
      <c r="S419" s="122">
        <v>41.405437859279424</v>
      </c>
      <c r="T419" s="122">
        <v>36.467187766858515</v>
      </c>
      <c r="U419" s="122">
        <v>27.195173968405975</v>
      </c>
      <c r="V419" s="122">
        <v>24.435837720024672</v>
      </c>
      <c r="W419" s="122">
        <v>35.896499688481668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166.72625820230235</v>
      </c>
      <c r="E420" s="98">
        <v>169.93776058277786</v>
      </c>
      <c r="F420" s="98">
        <v>174.4700175999599</v>
      </c>
      <c r="G420" s="98">
        <v>181.13947411048807</v>
      </c>
      <c r="H420" s="98">
        <v>187.94154265411743</v>
      </c>
      <c r="I420" s="98">
        <v>195.15112416751344</v>
      </c>
      <c r="J420" s="98">
        <v>196.95965215270189</v>
      </c>
      <c r="K420" s="98">
        <v>192.64736970978379</v>
      </c>
      <c r="L420" s="98">
        <v>191.0127468684363</v>
      </c>
      <c r="M420" s="98">
        <v>181.5860124866999</v>
      </c>
      <c r="N420" s="98">
        <v>175.66759578399595</v>
      </c>
      <c r="O420" s="98">
        <v>171.26449529183046</v>
      </c>
      <c r="P420" s="98">
        <v>0</v>
      </c>
      <c r="Q420" s="98">
        <v>173.68050377526782</v>
      </c>
      <c r="R420" s="98">
        <v>178.05110643296891</v>
      </c>
      <c r="S420" s="98">
        <v>184.058794454604</v>
      </c>
      <c r="T420" s="98">
        <v>194.22877384236523</v>
      </c>
      <c r="U420" s="98">
        <v>174.00039240208935</v>
      </c>
      <c r="V420" s="98">
        <v>173.42142117071302</v>
      </c>
      <c r="W420" s="98">
        <v>184.78813690229615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74.667194230045766</v>
      </c>
      <c r="E423" s="118">
        <f t="shared" si="225"/>
        <v>77.045206034923496</v>
      </c>
      <c r="F423" s="118">
        <f t="shared" si="225"/>
        <v>80.923834061809501</v>
      </c>
      <c r="G423" s="118">
        <f t="shared" si="225"/>
        <v>81.74939972443569</v>
      </c>
      <c r="H423" s="118">
        <f t="shared" si="225"/>
        <v>77.595850128543574</v>
      </c>
      <c r="I423" s="118">
        <f t="shared" si="225"/>
        <v>76.867348026326326</v>
      </c>
      <c r="J423" s="118">
        <f t="shared" si="225"/>
        <v>75.049468650395895</v>
      </c>
      <c r="K423" s="118">
        <f t="shared" si="225"/>
        <v>71.965702644733483</v>
      </c>
      <c r="L423" s="118">
        <f t="shared" si="225"/>
        <v>76.49255737433694</v>
      </c>
      <c r="M423" s="118">
        <f t="shared" si="225"/>
        <v>65.384347863791106</v>
      </c>
      <c r="N423" s="118">
        <f t="shared" si="225"/>
        <v>64.115619460626078</v>
      </c>
      <c r="O423" s="118">
        <f t="shared" si="225"/>
        <v>56.785762627258663</v>
      </c>
      <c r="P423" s="118">
        <f t="shared" si="225"/>
        <v>0</v>
      </c>
      <c r="Q423" s="118">
        <f t="shared" si="225"/>
        <v>47.63716664003114</v>
      </c>
      <c r="R423" s="118">
        <f t="shared" ref="R423:V423" si="226">R424+R427+R429+R438</f>
        <v>50.218673667597116</v>
      </c>
      <c r="S423" s="118">
        <f t="shared" si="226"/>
        <v>43.158524527095537</v>
      </c>
      <c r="T423" s="118">
        <f t="shared" si="226"/>
        <v>49.620345703288606</v>
      </c>
      <c r="U423" s="118">
        <f t="shared" si="226"/>
        <v>42.926577347506992</v>
      </c>
      <c r="V423" s="118">
        <f t="shared" si="226"/>
        <v>41.850438882761651</v>
      </c>
      <c r="W423" s="118">
        <f t="shared" ref="W423" si="227">W424+W427+W429+W438</f>
        <v>43.149329615900399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55.442157021830077</v>
      </c>
      <c r="E424" s="123">
        <f t="shared" si="228"/>
        <v>58.073470565020124</v>
      </c>
      <c r="F424" s="123">
        <f t="shared" si="228"/>
        <v>62.138011786891411</v>
      </c>
      <c r="G424" s="123">
        <f t="shared" si="228"/>
        <v>62.690449604532972</v>
      </c>
      <c r="H424" s="123">
        <f t="shared" si="228"/>
        <v>58.881298725271392</v>
      </c>
      <c r="I424" s="123">
        <f t="shared" si="228"/>
        <v>59.129198929938141</v>
      </c>
      <c r="J424" s="123">
        <f t="shared" si="228"/>
        <v>57.983519588125894</v>
      </c>
      <c r="K424" s="123">
        <f t="shared" si="228"/>
        <v>55.03790413739484</v>
      </c>
      <c r="L424" s="123">
        <f t="shared" si="228"/>
        <v>58.650061553382393</v>
      </c>
      <c r="M424" s="123">
        <f t="shared" si="228"/>
        <v>48.288462347960319</v>
      </c>
      <c r="N424" s="123">
        <f t="shared" si="228"/>
        <v>47.935559563751426</v>
      </c>
      <c r="O424" s="123">
        <f t="shared" si="228"/>
        <v>42.320165010478895</v>
      </c>
      <c r="P424" s="123">
        <f t="shared" si="228"/>
        <v>0</v>
      </c>
      <c r="Q424" s="123">
        <f t="shared" si="228"/>
        <v>33.88027048291687</v>
      </c>
      <c r="R424" s="123">
        <f t="shared" ref="R424:V424" si="229">SUM(R425:R426)</f>
        <v>36.144071157159175</v>
      </c>
      <c r="S424" s="123">
        <f t="shared" si="229"/>
        <v>28.720375743315138</v>
      </c>
      <c r="T424" s="123">
        <f t="shared" si="229"/>
        <v>34.811857612013789</v>
      </c>
      <c r="U424" s="123">
        <f t="shared" si="229"/>
        <v>29.005001193468932</v>
      </c>
      <c r="V424" s="123">
        <f t="shared" si="229"/>
        <v>28.136340281346438</v>
      </c>
      <c r="W424" s="123">
        <f t="shared" ref="W424" si="230">SUM(W425:W426)</f>
        <v>28.941080933840066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54.84154379972918</v>
      </c>
      <c r="E425" s="99">
        <v>57.477432000319354</v>
      </c>
      <c r="F425" s="99">
        <v>61.493916398723123</v>
      </c>
      <c r="G425" s="99">
        <v>62.054726251065475</v>
      </c>
      <c r="H425" s="99">
        <v>58.301105531320964</v>
      </c>
      <c r="I425" s="99">
        <v>58.544005576224777</v>
      </c>
      <c r="J425" s="99">
        <v>57.416181882334939</v>
      </c>
      <c r="K425" s="99">
        <v>54.511829318659061</v>
      </c>
      <c r="L425" s="99">
        <v>58.086570044908278</v>
      </c>
      <c r="M425" s="99">
        <v>47.80787033868485</v>
      </c>
      <c r="N425" s="99">
        <v>47.448091211092894</v>
      </c>
      <c r="O425" s="99">
        <v>41.864455706687551</v>
      </c>
      <c r="P425" s="99">
        <v>0</v>
      </c>
      <c r="Q425" s="99">
        <v>33.49333305405721</v>
      </c>
      <c r="R425" s="99">
        <v>35.722906097910091</v>
      </c>
      <c r="S425" s="99">
        <v>28.387050069615569</v>
      </c>
      <c r="T425" s="99">
        <v>34.401579277590457</v>
      </c>
      <c r="U425" s="99">
        <v>28.664778719043326</v>
      </c>
      <c r="V425" s="99">
        <v>27.803756783014631</v>
      </c>
      <c r="W425" s="99">
        <v>28.596260267264192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0.6006132221008994</v>
      </c>
      <c r="E426" s="99">
        <v>0.59603856470077032</v>
      </c>
      <c r="F426" s="99">
        <v>0.6440953881682896</v>
      </c>
      <c r="G426" s="99">
        <v>0.63572335346749609</v>
      </c>
      <c r="H426" s="99">
        <v>0.58019319395042623</v>
      </c>
      <c r="I426" s="99">
        <v>0.58519335371336312</v>
      </c>
      <c r="J426" s="99">
        <v>0.56733770579095344</v>
      </c>
      <c r="K426" s="99">
        <v>0.52607481873577899</v>
      </c>
      <c r="L426" s="99">
        <v>0.563491508474118</v>
      </c>
      <c r="M426" s="99">
        <v>0.48059200927546697</v>
      </c>
      <c r="N426" s="99">
        <v>0.48746835265852995</v>
      </c>
      <c r="O426" s="99">
        <v>0.45570930379134483</v>
      </c>
      <c r="P426" s="99">
        <v>0</v>
      </c>
      <c r="Q426" s="99">
        <v>0.38693742885966165</v>
      </c>
      <c r="R426" s="99">
        <v>0.42116505924908054</v>
      </c>
      <c r="S426" s="99">
        <v>0.33332567369956767</v>
      </c>
      <c r="T426" s="99">
        <v>0.41027833442333256</v>
      </c>
      <c r="U426" s="99">
        <v>0.34022247442560549</v>
      </c>
      <c r="V426" s="99">
        <v>0.33258349833180834</v>
      </c>
      <c r="W426" s="99">
        <v>0.34482066657587485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0.46655993723211531</v>
      </c>
      <c r="E427" s="123">
        <f t="shared" si="231"/>
        <v>0.89487911906692752</v>
      </c>
      <c r="F427" s="123">
        <f t="shared" si="231"/>
        <v>1.0196803228526539</v>
      </c>
      <c r="G427" s="123">
        <f t="shared" si="231"/>
        <v>1.5869467850199304</v>
      </c>
      <c r="H427" s="123">
        <f t="shared" si="231"/>
        <v>0.49381649542850076</v>
      </c>
      <c r="I427" s="123">
        <f t="shared" si="231"/>
        <v>0.53470288781232356</v>
      </c>
      <c r="J427" s="123">
        <f t="shared" si="231"/>
        <v>0.40948963591229903</v>
      </c>
      <c r="K427" s="123">
        <f t="shared" si="231"/>
        <v>0.61382451973970986</v>
      </c>
      <c r="L427" s="123">
        <f t="shared" si="231"/>
        <v>0.7213831032705712</v>
      </c>
      <c r="M427" s="123">
        <f t="shared" si="231"/>
        <v>0.4679658211080992</v>
      </c>
      <c r="N427" s="123">
        <f t="shared" si="231"/>
        <v>0.69491465022284327</v>
      </c>
      <c r="O427" s="123">
        <f t="shared" si="231"/>
        <v>0.13494048630900499</v>
      </c>
      <c r="P427" s="123">
        <f t="shared" si="231"/>
        <v>0</v>
      </c>
      <c r="Q427" s="123">
        <f t="shared" si="231"/>
        <v>3.8532559700280133E-2</v>
      </c>
      <c r="R427" s="123">
        <f t="shared" si="231"/>
        <v>0.17981739894189164</v>
      </c>
      <c r="S427" s="123">
        <f t="shared" si="231"/>
        <v>0.22036965126897554</v>
      </c>
      <c r="T427" s="123">
        <f t="shared" si="231"/>
        <v>0.28282399695871668</v>
      </c>
      <c r="U427" s="123">
        <f t="shared" si="231"/>
        <v>0.15432101257672165</v>
      </c>
      <c r="V427" s="123">
        <f t="shared" si="231"/>
        <v>0.16788871619937559</v>
      </c>
      <c r="W427" s="123">
        <f t="shared" si="231"/>
        <v>0.19918780042488901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0.46655993723211531</v>
      </c>
      <c r="E428" s="99">
        <f>RES_hhdet_in_fecs!E29</f>
        <v>0.89487911906692752</v>
      </c>
      <c r="F428" s="99">
        <f>RES_hhdet_in_fecs!F29</f>
        <v>1.0196803228526539</v>
      </c>
      <c r="G428" s="99">
        <f>RES_hhdet_in_fecs!G29</f>
        <v>1.5869467850199304</v>
      </c>
      <c r="H428" s="99">
        <f>RES_hhdet_in_fecs!H29</f>
        <v>0.49381649542850076</v>
      </c>
      <c r="I428" s="99">
        <f>RES_hhdet_in_fecs!I29</f>
        <v>0.53470288781232356</v>
      </c>
      <c r="J428" s="99">
        <f>RES_hhdet_in_fecs!J29</f>
        <v>0.40948963591229903</v>
      </c>
      <c r="K428" s="99">
        <f>RES_hhdet_in_fecs!K29</f>
        <v>0.61382451973970986</v>
      </c>
      <c r="L428" s="99">
        <f>RES_hhdet_in_fecs!L29</f>
        <v>0.7213831032705712</v>
      </c>
      <c r="M428" s="99">
        <f>RES_hhdet_in_fecs!M29</f>
        <v>0.4679658211080992</v>
      </c>
      <c r="N428" s="99">
        <f>RES_hhdet_in_fecs!N29</f>
        <v>0.69491465022284327</v>
      </c>
      <c r="O428" s="99">
        <f>RES_hhdet_in_fecs!O29</f>
        <v>0.13494048630900499</v>
      </c>
      <c r="P428" s="99">
        <f>RES_hhdet_in_fecs!P29</f>
        <v>0</v>
      </c>
      <c r="Q428" s="99">
        <f>RES_hhdet_in_fecs!Q29</f>
        <v>3.8532559700280133E-2</v>
      </c>
      <c r="R428" s="99">
        <f>RES_hhdet_in_fecs!R29</f>
        <v>0.17981739894189164</v>
      </c>
      <c r="S428" s="99">
        <f>RES_hhdet_in_fecs!S29</f>
        <v>0.22036965126897554</v>
      </c>
      <c r="T428" s="99">
        <f>RES_hhdet_in_fecs!T29</f>
        <v>0.28282399695871668</v>
      </c>
      <c r="U428" s="99">
        <f>RES_hhdet_in_fecs!U29</f>
        <v>0.15432101257672165</v>
      </c>
      <c r="V428" s="99">
        <f>RES_hhdet_in_fecs!V29</f>
        <v>0.16788871619937559</v>
      </c>
      <c r="W428" s="99">
        <f>RES_hhdet_in_fecs!W29</f>
        <v>0.19918780042488901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12.373784344355425</v>
      </c>
      <c r="E429" s="123">
        <v>11.691682170564404</v>
      </c>
      <c r="F429" s="123">
        <v>11.44102091040169</v>
      </c>
      <c r="G429" s="123">
        <v>11.191923758300769</v>
      </c>
      <c r="H429" s="123">
        <v>11.203774423440608</v>
      </c>
      <c r="I429" s="123">
        <v>10.361409173790102</v>
      </c>
      <c r="J429" s="123">
        <v>9.9627209738926972</v>
      </c>
      <c r="K429" s="123">
        <v>9.8320297069947795</v>
      </c>
      <c r="L429" s="123">
        <v>10.494821235602421</v>
      </c>
      <c r="M429" s="123">
        <v>10.655901251105464</v>
      </c>
      <c r="N429" s="123">
        <v>9.8481547010912163</v>
      </c>
      <c r="O429" s="123">
        <v>9.4518434426924198</v>
      </c>
      <c r="P429" s="123">
        <v>0</v>
      </c>
      <c r="Q429" s="123">
        <v>8.5644448739864316</v>
      </c>
      <c r="R429" s="123">
        <v>8.7169889670698204</v>
      </c>
      <c r="S429" s="123">
        <v>8.9982456411727547</v>
      </c>
      <c r="T429" s="123">
        <v>9.0698896381144323</v>
      </c>
      <c r="U429" s="123">
        <v>8.7979390846716861</v>
      </c>
      <c r="V429" s="123">
        <v>8.6974921155234153</v>
      </c>
      <c r="W429" s="123">
        <v>9.0247379067084985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12.954555163496913</v>
      </c>
      <c r="E430" s="99">
        <v>12.137482817568049</v>
      </c>
      <c r="F430" s="99">
        <v>12.129138876222243</v>
      </c>
      <c r="G430" s="99">
        <v>12.411541459662363</v>
      </c>
      <c r="H430" s="99">
        <v>11.882140926469594</v>
      </c>
      <c r="I430" s="99">
        <v>11.840682355967978</v>
      </c>
      <c r="J430" s="99">
        <v>11.823630086183245</v>
      </c>
      <c r="K430" s="99">
        <v>11.482341621489498</v>
      </c>
      <c r="L430" s="99">
        <v>11.650378904755495</v>
      </c>
      <c r="M430" s="99">
        <v>11.240703461681735</v>
      </c>
      <c r="N430" s="99">
        <v>10.770170324733153</v>
      </c>
      <c r="O430" s="99">
        <v>10.652956902972345</v>
      </c>
      <c r="P430" s="99">
        <v>0</v>
      </c>
      <c r="Q430" s="99">
        <v>9.4657336926503159</v>
      </c>
      <c r="R430" s="99">
        <v>9.5481183021416935</v>
      </c>
      <c r="S430" s="99">
        <v>9.7281749580639527</v>
      </c>
      <c r="T430" s="99">
        <v>9.5594303242822267</v>
      </c>
      <c r="U430" s="99">
        <v>8.9472348461755153</v>
      </c>
      <c r="V430" s="99">
        <v>8.8974911871820659</v>
      </c>
      <c r="W430" s="99">
        <v>9.5307885581372602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7.7380141611468236</v>
      </c>
      <c r="E431" s="99">
        <v>7.1014617864610674</v>
      </c>
      <c r="F431" s="99">
        <v>7.2262574461954721</v>
      </c>
      <c r="G431" s="99">
        <v>7.4238417168200499</v>
      </c>
      <c r="H431" s="99">
        <v>7.2691925788608138</v>
      </c>
      <c r="I431" s="99">
        <v>7.2060147803838692</v>
      </c>
      <c r="J431" s="99">
        <v>7.2191815109681423</v>
      </c>
      <c r="K431" s="99">
        <v>7.0395316777525556</v>
      </c>
      <c r="L431" s="99">
        <v>7.1838700950918453</v>
      </c>
      <c r="M431" s="99">
        <v>7.1911728519527633</v>
      </c>
      <c r="N431" s="99">
        <v>6.9315022123389092</v>
      </c>
      <c r="O431" s="99">
        <v>7.0304698118174471</v>
      </c>
      <c r="P431" s="99">
        <v>0</v>
      </c>
      <c r="Q431" s="99">
        <v>6.7506905093297407</v>
      </c>
      <c r="R431" s="99">
        <v>7.0283686144520123</v>
      </c>
      <c r="S431" s="99">
        <v>7.4028847744193236</v>
      </c>
      <c r="T431" s="99">
        <v>7.4455273318119541</v>
      </c>
      <c r="U431" s="99">
        <v>7.1149679289778645</v>
      </c>
      <c r="V431" s="99">
        <v>7.1314236489457761</v>
      </c>
      <c r="W431" s="99">
        <v>7.6678670903587074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1.1855772383300431</v>
      </c>
      <c r="E432" s="102">
        <v>0.71666642506375666</v>
      </c>
      <c r="F432" s="102">
        <v>0.95220485936689869</v>
      </c>
      <c r="G432" s="102">
        <v>0.97522595653327415</v>
      </c>
      <c r="H432" s="102">
        <v>1.2389005149939614</v>
      </c>
      <c r="I432" s="102">
        <v>1.0588563088478526</v>
      </c>
      <c r="J432" s="102">
        <v>1.0080416248296531</v>
      </c>
      <c r="K432" s="102">
        <v>0.93764431977587126</v>
      </c>
      <c r="L432" s="102">
        <v>0.92199538520335933</v>
      </c>
      <c r="M432" s="102">
        <v>1.2600694218672088</v>
      </c>
      <c r="N432" s="102">
        <v>0.86381718632149485</v>
      </c>
      <c r="O432" s="102">
        <v>0.60150932460992479</v>
      </c>
      <c r="P432" s="102">
        <v>0</v>
      </c>
      <c r="Q432" s="102">
        <v>0.32294527834999398</v>
      </c>
      <c r="R432" s="102">
        <v>0.43401236562546608</v>
      </c>
      <c r="S432" s="102">
        <v>0.67921859099262771</v>
      </c>
      <c r="T432" s="102">
        <v>0.74166683255568944</v>
      </c>
      <c r="U432" s="102">
        <v>0.83540440855220333</v>
      </c>
      <c r="V432" s="102">
        <v>0.68926731097374383</v>
      </c>
      <c r="W432" s="102">
        <v>0.63508817351930591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6.5524369228167814</v>
      </c>
      <c r="E433" s="105">
        <v>6.3847953613973107</v>
      </c>
      <c r="F433" s="105">
        <v>6.2740525868285744</v>
      </c>
      <c r="G433" s="105">
        <v>6.4486157602867751</v>
      </c>
      <c r="H433" s="105">
        <v>6.0302920638668516</v>
      </c>
      <c r="I433" s="105">
        <v>6.1471584715360175</v>
      </c>
      <c r="J433" s="105">
        <v>6.2111398861384899</v>
      </c>
      <c r="K433" s="105">
        <v>6.1018873579766844</v>
      </c>
      <c r="L433" s="105">
        <v>6.2618747098884855</v>
      </c>
      <c r="M433" s="105">
        <v>5.931103430085555</v>
      </c>
      <c r="N433" s="105">
        <v>6.067685026017414</v>
      </c>
      <c r="O433" s="105">
        <v>6.4289604872075214</v>
      </c>
      <c r="P433" s="105">
        <v>0</v>
      </c>
      <c r="Q433" s="105">
        <v>6.4277452309797463</v>
      </c>
      <c r="R433" s="105">
        <v>6.5943562488265455</v>
      </c>
      <c r="S433" s="105">
        <v>6.7236661834266958</v>
      </c>
      <c r="T433" s="105">
        <v>6.7038604992562654</v>
      </c>
      <c r="U433" s="105">
        <v>6.2795635204256612</v>
      </c>
      <c r="V433" s="105">
        <v>6.4421563379720315</v>
      </c>
      <c r="W433" s="105">
        <v>7.0327789168394004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11.535408821410172</v>
      </c>
      <c r="E434" s="102">
        <v>10.551802802370439</v>
      </c>
      <c r="F434" s="102">
        <v>10.567876026430609</v>
      </c>
      <c r="G434" s="102">
        <v>10.612200120927641</v>
      </c>
      <c r="H434" s="102">
        <v>11.182152033823471</v>
      </c>
      <c r="I434" s="102">
        <v>10.820358765129804</v>
      </c>
      <c r="J434" s="102">
        <v>10.655178470028307</v>
      </c>
      <c r="K434" s="102">
        <v>10.253167592946584</v>
      </c>
      <c r="L434" s="102">
        <v>10.598559571857892</v>
      </c>
      <c r="M434" s="102">
        <v>10.620827526893219</v>
      </c>
      <c r="N434" s="102">
        <v>10.171342762717469</v>
      </c>
      <c r="O434" s="102">
        <v>9.7275458729380695</v>
      </c>
      <c r="P434" s="102">
        <v>0</v>
      </c>
      <c r="Q434" s="102">
        <v>9.1440630383494117</v>
      </c>
      <c r="R434" s="102">
        <v>9.3676440774009517</v>
      </c>
      <c r="S434" s="102">
        <v>9.6491237591439862</v>
      </c>
      <c r="T434" s="102">
        <v>9.7069712400360864</v>
      </c>
      <c r="U434" s="102">
        <v>9.7078927415651997</v>
      </c>
      <c r="V434" s="102">
        <v>9.5972734689470585</v>
      </c>
      <c r="W434" s="102">
        <v>9.6689587582041057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7.5955545610296058</v>
      </c>
      <c r="E435" s="105">
        <v>6.8337894428550978</v>
      </c>
      <c r="F435" s="105">
        <v>6.9413613112576158</v>
      </c>
      <c r="G435" s="105">
        <v>6.9865012052651672</v>
      </c>
      <c r="H435" s="105">
        <v>7.4936950021842783</v>
      </c>
      <c r="I435" s="105">
        <v>7.2148458215789244</v>
      </c>
      <c r="J435" s="105">
        <v>7.1163887203280458</v>
      </c>
      <c r="K435" s="105">
        <v>6.8575734697758</v>
      </c>
      <c r="L435" s="105">
        <v>7.1039438831652477</v>
      </c>
      <c r="M435" s="105">
        <v>7.2809042312828307</v>
      </c>
      <c r="N435" s="105">
        <v>6.9353418744462783</v>
      </c>
      <c r="O435" s="105">
        <v>6.6609258308992532</v>
      </c>
      <c r="P435" s="105">
        <v>0</v>
      </c>
      <c r="Q435" s="105">
        <v>6.5080220538004374</v>
      </c>
      <c r="R435" s="105">
        <v>6.8231145325957208</v>
      </c>
      <c r="S435" s="105">
        <v>7.2109205134454095</v>
      </c>
      <c r="T435" s="105">
        <v>7.352036624010224</v>
      </c>
      <c r="U435" s="105">
        <v>7.4637388208744273</v>
      </c>
      <c r="V435" s="105">
        <v>7.4062318986814448</v>
      </c>
      <c r="W435" s="105">
        <v>7.4933785970511044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1.0543627178064578</v>
      </c>
      <c r="E436" s="99">
        <v>0.6095155440860881</v>
      </c>
      <c r="F436" s="99">
        <v>0.82364097450435336</v>
      </c>
      <c r="G436" s="99">
        <v>0.8257620558066564</v>
      </c>
      <c r="H436" s="99">
        <v>1.1753662346889155</v>
      </c>
      <c r="I436" s="99">
        <v>0.97039303709233726</v>
      </c>
      <c r="J436" s="99">
        <v>0.9069010698928277</v>
      </c>
      <c r="K436" s="99">
        <v>0.82963599576278668</v>
      </c>
      <c r="L436" s="99">
        <v>0.83265586019196847</v>
      </c>
      <c r="M436" s="99">
        <v>1.1798127132181828</v>
      </c>
      <c r="N436" s="99">
        <v>0.81511321948953486</v>
      </c>
      <c r="O436" s="99">
        <v>0.52088457099803787</v>
      </c>
      <c r="P436" s="99">
        <v>0</v>
      </c>
      <c r="Q436" s="99">
        <v>0.26609780654468174</v>
      </c>
      <c r="R436" s="99">
        <v>0.38263493877370086</v>
      </c>
      <c r="S436" s="99">
        <v>0.66140256369063466</v>
      </c>
      <c r="T436" s="99">
        <v>0.74794671893319775</v>
      </c>
      <c r="U436" s="99">
        <v>0.93141938186755879</v>
      </c>
      <c r="V436" s="99">
        <v>0.75907672844530094</v>
      </c>
      <c r="W436" s="99">
        <v>0.62110418052019833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6.541191843223146</v>
      </c>
      <c r="E437" s="99">
        <v>6.2242738987690096</v>
      </c>
      <c r="F437" s="99">
        <v>6.1177203367532629</v>
      </c>
      <c r="G437" s="99">
        <v>6.1607391494585118</v>
      </c>
      <c r="H437" s="99">
        <v>6.3183287674953643</v>
      </c>
      <c r="I437" s="99">
        <v>6.2444527844865858</v>
      </c>
      <c r="J437" s="99">
        <v>6.2094876504352179</v>
      </c>
      <c r="K437" s="99">
        <v>6.0279374740130134</v>
      </c>
      <c r="L437" s="99">
        <v>6.2712880229732804</v>
      </c>
      <c r="M437" s="99">
        <v>6.1010915180646492</v>
      </c>
      <c r="N437" s="99">
        <v>6.120228654956744</v>
      </c>
      <c r="O437" s="99">
        <v>6.1400412599012153</v>
      </c>
      <c r="P437" s="99">
        <v>0</v>
      </c>
      <c r="Q437" s="99">
        <v>6.2419242472557572</v>
      </c>
      <c r="R437" s="99">
        <v>6.4404795938220207</v>
      </c>
      <c r="S437" s="99">
        <v>6.5495179497547751</v>
      </c>
      <c r="T437" s="99">
        <v>6.6040899050770268</v>
      </c>
      <c r="U437" s="99">
        <v>6.5323194390068693</v>
      </c>
      <c r="V437" s="99">
        <v>6.6471551702361449</v>
      </c>
      <c r="W437" s="99">
        <v>6.8722744165309066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6.3846929266281505</v>
      </c>
      <c r="E438" s="123">
        <v>6.3851741802720401</v>
      </c>
      <c r="F438" s="123">
        <v>6.3251210416637429</v>
      </c>
      <c r="G438" s="123">
        <v>6.2800795765820094</v>
      </c>
      <c r="H438" s="123">
        <v>7.0169604844030742</v>
      </c>
      <c r="I438" s="123">
        <v>6.8420370347857613</v>
      </c>
      <c r="J438" s="123">
        <v>6.6937384524650003</v>
      </c>
      <c r="K438" s="123">
        <v>6.4819442806041563</v>
      </c>
      <c r="L438" s="123">
        <v>6.6262914820815544</v>
      </c>
      <c r="M438" s="123">
        <v>5.9720184436172286</v>
      </c>
      <c r="N438" s="123">
        <v>5.6369905455605878</v>
      </c>
      <c r="O438" s="123">
        <v>4.8788136877783437</v>
      </c>
      <c r="P438" s="123">
        <v>0</v>
      </c>
      <c r="Q438" s="123">
        <v>5.1539187234275587</v>
      </c>
      <c r="R438" s="123">
        <v>5.177796144426221</v>
      </c>
      <c r="S438" s="123">
        <v>5.2195334913386651</v>
      </c>
      <c r="T438" s="123">
        <v>5.4557744562016692</v>
      </c>
      <c r="U438" s="123">
        <v>4.9693160567896548</v>
      </c>
      <c r="V438" s="123">
        <v>4.8487177696924206</v>
      </c>
      <c r="W438" s="123">
        <v>4.9843229749269478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7.5655345701729235</v>
      </c>
      <c r="E439" s="99">
        <v>7.5839747616758864</v>
      </c>
      <c r="F439" s="99">
        <v>7.7418159047312995</v>
      </c>
      <c r="G439" s="99">
        <v>7.8506303079941633</v>
      </c>
      <c r="H439" s="99">
        <v>8.0315923386335992</v>
      </c>
      <c r="I439" s="99">
        <v>8.1842653543935064</v>
      </c>
      <c r="J439" s="99">
        <v>8.2021244812303227</v>
      </c>
      <c r="K439" s="99">
        <v>7.9848513925740567</v>
      </c>
      <c r="L439" s="99">
        <v>7.7692378481521391</v>
      </c>
      <c r="M439" s="99">
        <v>7.1150998119016702</v>
      </c>
      <c r="N439" s="99">
        <v>6.7926302467696393</v>
      </c>
      <c r="O439" s="99">
        <v>6.528774894637408</v>
      </c>
      <c r="P439" s="99">
        <v>0</v>
      </c>
      <c r="Q439" s="99">
        <v>6.4987920628352995</v>
      </c>
      <c r="R439" s="99">
        <v>6.6131777411008352</v>
      </c>
      <c r="S439" s="99">
        <v>6.7837624460215906</v>
      </c>
      <c r="T439" s="99">
        <v>7.1125779024999325</v>
      </c>
      <c r="U439" s="99">
        <v>6.3370733157973529</v>
      </c>
      <c r="V439" s="99">
        <v>6.2846907409463633</v>
      </c>
      <c r="W439" s="99">
        <v>6.6195569190650394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5.9068306048800689</v>
      </c>
      <c r="E440" s="110">
        <v>5.9218314970146952</v>
      </c>
      <c r="F440" s="110">
        <v>5.78605530161453</v>
      </c>
      <c r="G440" s="110">
        <v>5.7857196703776461</v>
      </c>
      <c r="H440" s="110">
        <v>6.7535611440818144</v>
      </c>
      <c r="I440" s="110">
        <v>6.4840819291326373</v>
      </c>
      <c r="J440" s="110">
        <v>6.3006128911618617</v>
      </c>
      <c r="K440" s="110">
        <v>6.0018340710148372</v>
      </c>
      <c r="L440" s="110">
        <v>6.2154193674300799</v>
      </c>
      <c r="M440" s="110">
        <v>5.5355773630424538</v>
      </c>
      <c r="N440" s="110">
        <v>5.2633390637530102</v>
      </c>
      <c r="O440" s="110">
        <v>4.4206241040772722</v>
      </c>
      <c r="P440" s="110">
        <v>0</v>
      </c>
      <c r="Q440" s="110">
        <v>4.8428467489113274</v>
      </c>
      <c r="R440" s="110">
        <v>4.7801546954581777</v>
      </c>
      <c r="S440" s="110">
        <v>4.7655127355246911</v>
      </c>
      <c r="T440" s="110">
        <v>5.0727980684007763</v>
      </c>
      <c r="U440" s="110">
        <v>4.7159436153865082</v>
      </c>
      <c r="V440" s="110">
        <v>4.6131969784642077</v>
      </c>
      <c r="W440" s="110">
        <v>4.5900820634508159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41.499814965131648</v>
      </c>
      <c r="E442" s="118">
        <f t="shared" si="232"/>
        <v>43.813108900816992</v>
      </c>
      <c r="F442" s="118">
        <f t="shared" si="232"/>
        <v>46.677528092346712</v>
      </c>
      <c r="G442" s="118">
        <f t="shared" si="232"/>
        <v>48.938498132229704</v>
      </c>
      <c r="H442" s="118">
        <f t="shared" si="232"/>
        <v>45.276745691256515</v>
      </c>
      <c r="I442" s="118">
        <f t="shared" si="232"/>
        <v>45.75825283350833</v>
      </c>
      <c r="J442" s="118">
        <f t="shared" si="232"/>
        <v>45.123708139375573</v>
      </c>
      <c r="K442" s="118">
        <f t="shared" si="232"/>
        <v>44.113409850530068</v>
      </c>
      <c r="L442" s="118">
        <f t="shared" si="232"/>
        <v>47.323378368090218</v>
      </c>
      <c r="M442" s="118">
        <f t="shared" si="232"/>
        <v>40.84532939658672</v>
      </c>
      <c r="N442" s="118">
        <f t="shared" si="232"/>
        <v>42.010191090970267</v>
      </c>
      <c r="O442" s="118">
        <f t="shared" si="232"/>
        <v>37.560973560145122</v>
      </c>
      <c r="P442" s="118">
        <f t="shared" si="232"/>
        <v>0</v>
      </c>
      <c r="Q442" s="118">
        <f t="shared" si="232"/>
        <v>34.00285207106792</v>
      </c>
      <c r="R442" s="118">
        <f t="shared" ref="R442:V442" si="233">R443+R446+R448+R457</f>
        <v>36.830396584366973</v>
      </c>
      <c r="S442" s="118">
        <f t="shared" si="233"/>
        <v>32.374553428971026</v>
      </c>
      <c r="T442" s="118">
        <f t="shared" si="233"/>
        <v>37.596883779166731</v>
      </c>
      <c r="U442" s="118">
        <f t="shared" si="233"/>
        <v>32.774738848756535</v>
      </c>
      <c r="V442" s="118">
        <f t="shared" si="233"/>
        <v>32.325021157728237</v>
      </c>
      <c r="W442" s="118">
        <f t="shared" ref="W442" si="234">W443+W446+W448+W457</f>
        <v>33.47083726947919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28.856694499431416</v>
      </c>
      <c r="E443" s="123">
        <f t="shared" si="235"/>
        <v>30.58360978381571</v>
      </c>
      <c r="F443" s="123">
        <f t="shared" si="235"/>
        <v>33.124671964255029</v>
      </c>
      <c r="G443" s="123">
        <f t="shared" si="235"/>
        <v>33.825119377831314</v>
      </c>
      <c r="H443" s="123">
        <f t="shared" si="235"/>
        <v>32.158508937961919</v>
      </c>
      <c r="I443" s="123">
        <f t="shared" si="235"/>
        <v>32.704891888816668</v>
      </c>
      <c r="J443" s="123">
        <f t="shared" si="235"/>
        <v>32.493554916194142</v>
      </c>
      <c r="K443" s="123">
        <f t="shared" si="235"/>
        <v>31.272487692603779</v>
      </c>
      <c r="L443" s="123">
        <f t="shared" si="235"/>
        <v>33.82511225812538</v>
      </c>
      <c r="M443" s="123">
        <f t="shared" si="235"/>
        <v>28.512515156098864</v>
      </c>
      <c r="N443" s="123">
        <f t="shared" si="235"/>
        <v>29.265966209890749</v>
      </c>
      <c r="O443" s="123">
        <f t="shared" si="235"/>
        <v>26.994024493127192</v>
      </c>
      <c r="P443" s="123">
        <f t="shared" si="235"/>
        <v>0</v>
      </c>
      <c r="Q443" s="123">
        <f t="shared" si="235"/>
        <v>23.539467994692107</v>
      </c>
      <c r="R443" s="123">
        <f t="shared" ref="R443:V443" si="236">SUM(R444:R445)</f>
        <v>25.567934619680408</v>
      </c>
      <c r="S443" s="123">
        <f t="shared" si="236"/>
        <v>20.572704054410607</v>
      </c>
      <c r="T443" s="123">
        <f t="shared" si="236"/>
        <v>25.165112189205114</v>
      </c>
      <c r="U443" s="123">
        <f t="shared" si="236"/>
        <v>21.114722593259263</v>
      </c>
      <c r="V443" s="123">
        <f t="shared" si="236"/>
        <v>20.608702860928744</v>
      </c>
      <c r="W443" s="123">
        <f t="shared" ref="W443" si="237">SUM(W444:W445)</f>
        <v>21.284498727680564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28.256081277330516</v>
      </c>
      <c r="E444" s="99">
        <v>29.98757121911494</v>
      </c>
      <c r="F444" s="99">
        <v>32.48057657608674</v>
      </c>
      <c r="G444" s="99">
        <v>33.189396024363816</v>
      </c>
      <c r="H444" s="99">
        <v>31.578315744011494</v>
      </c>
      <c r="I444" s="99">
        <v>32.119698535103304</v>
      </c>
      <c r="J444" s="99">
        <v>31.926217210403188</v>
      </c>
      <c r="K444" s="99">
        <v>30.746412873868</v>
      </c>
      <c r="L444" s="99">
        <v>33.261620749651264</v>
      </c>
      <c r="M444" s="99">
        <v>28.031923146823399</v>
      </c>
      <c r="N444" s="99">
        <v>28.778497857232217</v>
      </c>
      <c r="O444" s="99">
        <v>26.538315189335847</v>
      </c>
      <c r="P444" s="99">
        <v>0</v>
      </c>
      <c r="Q444" s="99">
        <v>23.152530565832446</v>
      </c>
      <c r="R444" s="99">
        <v>25.146769560431327</v>
      </c>
      <c r="S444" s="99">
        <v>20.239378380711038</v>
      </c>
      <c r="T444" s="99">
        <v>24.754833854781783</v>
      </c>
      <c r="U444" s="99">
        <v>20.774500118833657</v>
      </c>
      <c r="V444" s="99">
        <v>20.276119362596937</v>
      </c>
      <c r="W444" s="99">
        <v>20.93967806110469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0.6006132221008994</v>
      </c>
      <c r="E445" s="99">
        <v>0.59603856470077032</v>
      </c>
      <c r="F445" s="99">
        <v>0.6440953881682896</v>
      </c>
      <c r="G445" s="99">
        <v>0.63572335346749609</v>
      </c>
      <c r="H445" s="99">
        <v>0.58019319395042623</v>
      </c>
      <c r="I445" s="99">
        <v>0.58519335371336312</v>
      </c>
      <c r="J445" s="99">
        <v>0.56733770579095344</v>
      </c>
      <c r="K445" s="99">
        <v>0.52607481873577899</v>
      </c>
      <c r="L445" s="99">
        <v>0.563491508474118</v>
      </c>
      <c r="M445" s="99">
        <v>0.48059200927546697</v>
      </c>
      <c r="N445" s="99">
        <v>0.48746835265852995</v>
      </c>
      <c r="O445" s="99">
        <v>0.45570930379134483</v>
      </c>
      <c r="P445" s="99">
        <v>0</v>
      </c>
      <c r="Q445" s="99">
        <v>0.38693742885966165</v>
      </c>
      <c r="R445" s="99">
        <v>0.42116505924908054</v>
      </c>
      <c r="S445" s="99">
        <v>0.33332567369956767</v>
      </c>
      <c r="T445" s="99">
        <v>0.41027833442333256</v>
      </c>
      <c r="U445" s="99">
        <v>0.34022247442560549</v>
      </c>
      <c r="V445" s="99">
        <v>0.33258349833180834</v>
      </c>
      <c r="W445" s="99">
        <v>0.34482066657587485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1.0468652502091893</v>
      </c>
      <c r="E446" s="123">
        <f t="shared" si="238"/>
        <v>2.0702220780371094</v>
      </c>
      <c r="F446" s="123">
        <f t="shared" si="238"/>
        <v>2.429998558615837</v>
      </c>
      <c r="G446" s="123">
        <f t="shared" si="238"/>
        <v>3.8934934644230696</v>
      </c>
      <c r="H446" s="123">
        <f t="shared" si="238"/>
        <v>1.2465837784038225</v>
      </c>
      <c r="I446" s="123">
        <f t="shared" si="238"/>
        <v>1.3881161425921318</v>
      </c>
      <c r="J446" s="123">
        <f t="shared" si="238"/>
        <v>1.0929396518028993</v>
      </c>
      <c r="K446" s="123">
        <f t="shared" si="238"/>
        <v>1.6842188373546771</v>
      </c>
      <c r="L446" s="123">
        <f t="shared" si="238"/>
        <v>2.0346764188517441</v>
      </c>
      <c r="M446" s="123">
        <f t="shared" si="238"/>
        <v>1.3627837838369816</v>
      </c>
      <c r="N446" s="123">
        <f t="shared" si="238"/>
        <v>2.1006775984006842</v>
      </c>
      <c r="O446" s="123">
        <f t="shared" si="238"/>
        <v>0.4257677360130282</v>
      </c>
      <c r="P446" s="123">
        <f t="shared" si="238"/>
        <v>0</v>
      </c>
      <c r="Q446" s="123">
        <f t="shared" si="238"/>
        <v>0.13185834466100418</v>
      </c>
      <c r="R446" s="123">
        <f t="shared" si="238"/>
        <v>0.6292441028816107</v>
      </c>
      <c r="S446" s="123">
        <f t="shared" si="238"/>
        <v>0.78471852708024858</v>
      </c>
      <c r="T446" s="123">
        <f t="shared" si="238"/>
        <v>1.0216627276781771</v>
      </c>
      <c r="U446" s="123">
        <f t="shared" si="238"/>
        <v>0.56469060228378976</v>
      </c>
      <c r="V446" s="123">
        <f t="shared" si="238"/>
        <v>0.62235425961989643</v>
      </c>
      <c r="W446" s="123">
        <f t="shared" si="238"/>
        <v>0.74768998374279005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1.0468652502091893</v>
      </c>
      <c r="E447" s="99">
        <f>RES_hhdet_in_tess!E29</f>
        <v>2.0702220780371094</v>
      </c>
      <c r="F447" s="99">
        <f>RES_hhdet_in_tess!F29</f>
        <v>2.429998558615837</v>
      </c>
      <c r="G447" s="99">
        <f>RES_hhdet_in_tess!G29</f>
        <v>3.8934934644230696</v>
      </c>
      <c r="H447" s="99">
        <f>RES_hhdet_in_tess!H29</f>
        <v>1.2465837784038225</v>
      </c>
      <c r="I447" s="99">
        <f>RES_hhdet_in_tess!I29</f>
        <v>1.3881161425921318</v>
      </c>
      <c r="J447" s="99">
        <f>RES_hhdet_in_tess!J29</f>
        <v>1.0929396518028993</v>
      </c>
      <c r="K447" s="99">
        <f>RES_hhdet_in_tess!K29</f>
        <v>1.6842188373546771</v>
      </c>
      <c r="L447" s="99">
        <f>RES_hhdet_in_tess!L29</f>
        <v>2.0346764188517441</v>
      </c>
      <c r="M447" s="99">
        <f>RES_hhdet_in_tess!M29</f>
        <v>1.3627837838369816</v>
      </c>
      <c r="N447" s="99">
        <f>RES_hhdet_in_tess!N29</f>
        <v>2.1006775984006842</v>
      </c>
      <c r="O447" s="99">
        <f>RES_hhdet_in_tess!O29</f>
        <v>0.4257677360130282</v>
      </c>
      <c r="P447" s="99">
        <f>RES_hhdet_in_tess!P29</f>
        <v>0</v>
      </c>
      <c r="Q447" s="99">
        <f>RES_hhdet_in_tess!Q29</f>
        <v>0.13185834466100418</v>
      </c>
      <c r="R447" s="99">
        <f>RES_hhdet_in_tess!R29</f>
        <v>0.6292441028816107</v>
      </c>
      <c r="S447" s="99">
        <f>RES_hhdet_in_tess!S29</f>
        <v>0.78471852708024858</v>
      </c>
      <c r="T447" s="99">
        <f>RES_hhdet_in_tess!T29</f>
        <v>1.0216627276781771</v>
      </c>
      <c r="U447" s="99">
        <f>RES_hhdet_in_tess!U29</f>
        <v>0.56469060228378976</v>
      </c>
      <c r="V447" s="99">
        <f>RES_hhdet_in_tess!V29</f>
        <v>0.62235425961989643</v>
      </c>
      <c r="W447" s="99">
        <f>RES_hhdet_in_tess!W29</f>
        <v>0.74768998374279005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7.2094444458014539</v>
      </c>
      <c r="E448" s="123">
        <v>6.7521526926478908</v>
      </c>
      <c r="F448" s="123">
        <v>6.7548744817971897</v>
      </c>
      <c r="G448" s="123">
        <v>6.8335627263759369</v>
      </c>
      <c r="H448" s="123">
        <v>6.8847372605728498</v>
      </c>
      <c r="I448" s="123">
        <v>6.8103664508359119</v>
      </c>
      <c r="J448" s="123">
        <v>6.778259160115998</v>
      </c>
      <c r="K448" s="123">
        <v>6.5872157114697227</v>
      </c>
      <c r="L448" s="123">
        <v>6.794069085156079</v>
      </c>
      <c r="M448" s="123">
        <v>6.7686695745256715</v>
      </c>
      <c r="N448" s="123">
        <v>6.6277610363966328</v>
      </c>
      <c r="O448" s="123">
        <v>6.6439820808078043</v>
      </c>
      <c r="P448" s="123">
        <v>0</v>
      </c>
      <c r="Q448" s="123">
        <v>6.5230583492562326</v>
      </c>
      <c r="R448" s="123">
        <v>6.7991505622402482</v>
      </c>
      <c r="S448" s="123">
        <v>7.1054103008847829</v>
      </c>
      <c r="T448" s="123">
        <v>7.189098581523691</v>
      </c>
      <c r="U448" s="123">
        <v>7.1304983178895167</v>
      </c>
      <c r="V448" s="123">
        <v>7.1495386674579962</v>
      </c>
      <c r="W448" s="123">
        <v>7.43484015483065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7.21313408212308</v>
      </c>
      <c r="E449" s="99">
        <v>6.7847699719615395</v>
      </c>
      <c r="F449" s="99">
        <v>6.8071861705775678</v>
      </c>
      <c r="G449" s="99">
        <v>6.9969445084099373</v>
      </c>
      <c r="H449" s="99">
        <v>6.7314798574175283</v>
      </c>
      <c r="I449" s="99">
        <v>6.7446105292968141</v>
      </c>
      <c r="J449" s="99">
        <v>6.7781206073728422</v>
      </c>
      <c r="K449" s="99">
        <v>6.6333174531884112</v>
      </c>
      <c r="L449" s="99">
        <v>6.7916372519031132</v>
      </c>
      <c r="M449" s="99">
        <v>6.6770984760916967</v>
      </c>
      <c r="N449" s="99">
        <v>6.5961333406436333</v>
      </c>
      <c r="O449" s="99">
        <v>6.8133444940388257</v>
      </c>
      <c r="P449" s="99">
        <v>0</v>
      </c>
      <c r="Q449" s="99">
        <v>6.6510027901545463</v>
      </c>
      <c r="R449" s="99">
        <v>6.902282014409244</v>
      </c>
      <c r="S449" s="99">
        <v>7.2223183709457679</v>
      </c>
      <c r="T449" s="99">
        <v>7.2660191234927325</v>
      </c>
      <c r="U449" s="99">
        <v>6.932493739299785</v>
      </c>
      <c r="V449" s="99">
        <v>6.9889734943716979</v>
      </c>
      <c r="W449" s="99">
        <v>7.5343068629436445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7.2125697854938933</v>
      </c>
      <c r="E450" s="99">
        <v>6.7854069967561381</v>
      </c>
      <c r="F450" s="99">
        <v>6.8084545601579425</v>
      </c>
      <c r="G450" s="99">
        <v>6.9983945225139426</v>
      </c>
      <c r="H450" s="99">
        <v>6.7321549616084564</v>
      </c>
      <c r="I450" s="99">
        <v>6.750297141670857</v>
      </c>
      <c r="J450" s="99">
        <v>6.7890189013431259</v>
      </c>
      <c r="K450" s="99">
        <v>6.6435619254370311</v>
      </c>
      <c r="L450" s="99">
        <v>6.799355787149751</v>
      </c>
      <c r="M450" s="99">
        <v>6.6795981880159898</v>
      </c>
      <c r="N450" s="99">
        <v>6.5967252520416331</v>
      </c>
      <c r="O450" s="99">
        <v>6.8136696606578111</v>
      </c>
      <c r="P450" s="99">
        <v>0</v>
      </c>
      <c r="Q450" s="99">
        <v>6.654659490044609</v>
      </c>
      <c r="R450" s="99">
        <v>6.9081013921618482</v>
      </c>
      <c r="S450" s="99">
        <v>7.2279265332621625</v>
      </c>
      <c r="T450" s="99">
        <v>7.2675934002557341</v>
      </c>
      <c r="U450" s="99">
        <v>6.9268513061650889</v>
      </c>
      <c r="V450" s="99">
        <v>6.9835753588610006</v>
      </c>
      <c r="W450" s="99">
        <v>7.534830678362904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0.66013286267711291</v>
      </c>
      <c r="E451" s="102">
        <v>0.40061163535882721</v>
      </c>
      <c r="F451" s="102">
        <v>0.53440197332936745</v>
      </c>
      <c r="G451" s="102">
        <v>0.54977876222716571</v>
      </c>
      <c r="H451" s="102">
        <v>0.70186289774160382</v>
      </c>
      <c r="I451" s="102">
        <v>0.60313867013483979</v>
      </c>
      <c r="J451" s="102">
        <v>0.57787901520463569</v>
      </c>
      <c r="K451" s="102">
        <v>0.54167456746034692</v>
      </c>
      <c r="L451" s="102">
        <v>0.53748107726126459</v>
      </c>
      <c r="M451" s="102">
        <v>0.74849475793043607</v>
      </c>
      <c r="N451" s="102">
        <v>0.52904022602422129</v>
      </c>
      <c r="O451" s="102">
        <v>0.38470917345028921</v>
      </c>
      <c r="P451" s="102">
        <v>0</v>
      </c>
      <c r="Q451" s="102">
        <v>0.22691425906486215</v>
      </c>
      <c r="R451" s="102">
        <v>0.31374514333530173</v>
      </c>
      <c r="S451" s="102">
        <v>0.50426034983546664</v>
      </c>
      <c r="T451" s="102">
        <v>0.56373290099946971</v>
      </c>
      <c r="U451" s="102">
        <v>0.6472877857394268</v>
      </c>
      <c r="V451" s="102">
        <v>0.54141902088896965</v>
      </c>
      <c r="W451" s="102">
        <v>0.50205176152350217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6.5524369228167814</v>
      </c>
      <c r="E452" s="105">
        <v>6.3847953613973107</v>
      </c>
      <c r="F452" s="105">
        <v>6.2740525868285744</v>
      </c>
      <c r="G452" s="105">
        <v>6.4486157602867751</v>
      </c>
      <c r="H452" s="105">
        <v>6.0302920638668516</v>
      </c>
      <c r="I452" s="105">
        <v>6.1471584715360175</v>
      </c>
      <c r="J452" s="105">
        <v>6.2111398861384899</v>
      </c>
      <c r="K452" s="105">
        <v>6.1018873579766844</v>
      </c>
      <c r="L452" s="105">
        <v>6.2618747098884855</v>
      </c>
      <c r="M452" s="105">
        <v>5.931103430085555</v>
      </c>
      <c r="N452" s="105">
        <v>6.067685026017414</v>
      </c>
      <c r="O452" s="105">
        <v>6.4289604872075214</v>
      </c>
      <c r="P452" s="105">
        <v>0</v>
      </c>
      <c r="Q452" s="105">
        <v>6.4277452309797463</v>
      </c>
      <c r="R452" s="105">
        <v>6.5943562488265455</v>
      </c>
      <c r="S452" s="105">
        <v>6.7236661834266958</v>
      </c>
      <c r="T452" s="105">
        <v>6.7038604992562654</v>
      </c>
      <c r="U452" s="105">
        <v>6.2795635204256612</v>
      </c>
      <c r="V452" s="105">
        <v>6.4421563379720315</v>
      </c>
      <c r="W452" s="105">
        <v>7.0327789168394004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7.2008398872440731</v>
      </c>
      <c r="E453" s="102">
        <v>6.6042496719559232</v>
      </c>
      <c r="F453" s="102">
        <v>6.631917756518213</v>
      </c>
      <c r="G453" s="102">
        <v>6.6785774111629292</v>
      </c>
      <c r="H453" s="102">
        <v>7.0582282694792537</v>
      </c>
      <c r="I453" s="102">
        <v>6.8514823982815338</v>
      </c>
      <c r="J453" s="102">
        <v>6.7705343985714936</v>
      </c>
      <c r="K453" s="102">
        <v>6.5409934901438564</v>
      </c>
      <c r="L453" s="102">
        <v>6.7916943122484845</v>
      </c>
      <c r="M453" s="102">
        <v>6.8610538929956961</v>
      </c>
      <c r="N453" s="102">
        <v>6.6559392488582638</v>
      </c>
      <c r="O453" s="102">
        <v>6.4890143912519811</v>
      </c>
      <c r="P453" s="102">
        <v>0</v>
      </c>
      <c r="Q453" s="102">
        <v>6.3989658597147283</v>
      </c>
      <c r="R453" s="102">
        <v>6.6642425343880927</v>
      </c>
      <c r="S453" s="102">
        <v>6.9754707877155999</v>
      </c>
      <c r="T453" s="102">
        <v>7.1254827472589373</v>
      </c>
      <c r="U453" s="102">
        <v>7.2278025550599905</v>
      </c>
      <c r="V453" s="102">
        <v>7.2347302600453656</v>
      </c>
      <c r="W453" s="102">
        <v>7.3595799574387941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7.1993650585418969</v>
      </c>
      <c r="E454" s="105">
        <v>6.6057625322732552</v>
      </c>
      <c r="F454" s="105">
        <v>6.6345999055663292</v>
      </c>
      <c r="G454" s="105">
        <v>6.6804161014630434</v>
      </c>
      <c r="H454" s="105">
        <v>7.060225600911612</v>
      </c>
      <c r="I454" s="105">
        <v>6.8589084561856888</v>
      </c>
      <c r="J454" s="105">
        <v>6.7857525067285511</v>
      </c>
      <c r="K454" s="105">
        <v>6.5572025619265792</v>
      </c>
      <c r="L454" s="105">
        <v>6.8048646879327466</v>
      </c>
      <c r="M454" s="105">
        <v>6.8632504542242394</v>
      </c>
      <c r="N454" s="105">
        <v>6.6536237234770894</v>
      </c>
      <c r="O454" s="105">
        <v>6.4875109631066845</v>
      </c>
      <c r="P454" s="105">
        <v>0</v>
      </c>
      <c r="Q454" s="105">
        <v>6.4281380531189933</v>
      </c>
      <c r="R454" s="105">
        <v>6.7126901958740754</v>
      </c>
      <c r="S454" s="105">
        <v>7.0276540351762273</v>
      </c>
      <c r="T454" s="105">
        <v>7.1531263974945754</v>
      </c>
      <c r="U454" s="105">
        <v>7.2257876887404695</v>
      </c>
      <c r="V454" s="105">
        <v>7.2193713725511515</v>
      </c>
      <c r="W454" s="105">
        <v>7.3450312037660739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0.65817321531875017</v>
      </c>
      <c r="E455" s="99">
        <v>0.38148863350424711</v>
      </c>
      <c r="F455" s="99">
        <v>0.51687956881306552</v>
      </c>
      <c r="G455" s="99">
        <v>0.51967695200453135</v>
      </c>
      <c r="H455" s="99">
        <v>0.74189683341624801</v>
      </c>
      <c r="I455" s="99">
        <v>0.61445567169910298</v>
      </c>
      <c r="J455" s="99">
        <v>0.57626485629333324</v>
      </c>
      <c r="K455" s="99">
        <v>0.52926508791356641</v>
      </c>
      <c r="L455" s="99">
        <v>0.53357666495946598</v>
      </c>
      <c r="M455" s="99">
        <v>0.76215893615958996</v>
      </c>
      <c r="N455" s="99">
        <v>0.53339506852034635</v>
      </c>
      <c r="O455" s="99">
        <v>0.3474697032054696</v>
      </c>
      <c r="P455" s="99">
        <v>0</v>
      </c>
      <c r="Q455" s="99">
        <v>0.18621380586323641</v>
      </c>
      <c r="R455" s="99">
        <v>0.272210602052055</v>
      </c>
      <c r="S455" s="99">
        <v>0.47813608542145181</v>
      </c>
      <c r="T455" s="99">
        <v>0.54903649241754793</v>
      </c>
      <c r="U455" s="99">
        <v>0.6934682497336</v>
      </c>
      <c r="V455" s="99">
        <v>0.57221620231500703</v>
      </c>
      <c r="W455" s="99">
        <v>0.47275678723516651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6.541191843223146</v>
      </c>
      <c r="E456" s="99">
        <v>6.2242738987690096</v>
      </c>
      <c r="F456" s="99">
        <v>6.1177203367532629</v>
      </c>
      <c r="G456" s="99">
        <v>6.1607391494585118</v>
      </c>
      <c r="H456" s="99">
        <v>6.3183287674953643</v>
      </c>
      <c r="I456" s="99">
        <v>6.2444527844865858</v>
      </c>
      <c r="J456" s="99">
        <v>6.2094876504352179</v>
      </c>
      <c r="K456" s="99">
        <v>6.0279374740130134</v>
      </c>
      <c r="L456" s="99">
        <v>6.2712880229732804</v>
      </c>
      <c r="M456" s="99">
        <v>6.1010915180646492</v>
      </c>
      <c r="N456" s="99">
        <v>6.120228654956744</v>
      </c>
      <c r="O456" s="99">
        <v>6.1400412599012153</v>
      </c>
      <c r="P456" s="99">
        <v>0</v>
      </c>
      <c r="Q456" s="99">
        <v>6.2419242472557572</v>
      </c>
      <c r="R456" s="99">
        <v>6.4404795938220207</v>
      </c>
      <c r="S456" s="99">
        <v>6.5495179497547751</v>
      </c>
      <c r="T456" s="99">
        <v>6.6040899050770268</v>
      </c>
      <c r="U456" s="99">
        <v>6.5323194390068693</v>
      </c>
      <c r="V456" s="99">
        <v>6.6471551702361449</v>
      </c>
      <c r="W456" s="99">
        <v>6.8722744165309066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4.3868107696895882</v>
      </c>
      <c r="E457" s="123">
        <v>4.4071243463162828</v>
      </c>
      <c r="F457" s="123">
        <v>4.367983087678657</v>
      </c>
      <c r="G457" s="123">
        <v>4.3863225635993848</v>
      </c>
      <c r="H457" s="123">
        <v>4.986915714317921</v>
      </c>
      <c r="I457" s="123">
        <v>4.8548783512636122</v>
      </c>
      <c r="J457" s="123">
        <v>4.7589544112625317</v>
      </c>
      <c r="K457" s="123">
        <v>4.5694876091018921</v>
      </c>
      <c r="L457" s="123">
        <v>4.6695206059570111</v>
      </c>
      <c r="M457" s="123">
        <v>4.2013608821251998</v>
      </c>
      <c r="N457" s="123">
        <v>4.0157862462822038</v>
      </c>
      <c r="O457" s="123">
        <v>3.4971992501971014</v>
      </c>
      <c r="P457" s="123">
        <v>0</v>
      </c>
      <c r="Q457" s="123">
        <v>3.8084673824585762</v>
      </c>
      <c r="R457" s="123">
        <v>3.8340672995647109</v>
      </c>
      <c r="S457" s="123">
        <v>3.9117205465953875</v>
      </c>
      <c r="T457" s="123">
        <v>4.2210102807597529</v>
      </c>
      <c r="U457" s="123">
        <v>3.9648273353239651</v>
      </c>
      <c r="V457" s="123">
        <v>3.9444253697216021</v>
      </c>
      <c r="W457" s="123">
        <v>4.0038084032251877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4.3662853136123498</v>
      </c>
      <c r="E458" s="99">
        <v>4.384671471684455</v>
      </c>
      <c r="F458" s="99">
        <v>4.4838168013123418</v>
      </c>
      <c r="G458" s="99">
        <v>4.5547335231187933</v>
      </c>
      <c r="H458" s="99">
        <v>4.6677030759338312</v>
      </c>
      <c r="I458" s="99">
        <v>4.7644417353933823</v>
      </c>
      <c r="J458" s="99">
        <v>4.7826489912877372</v>
      </c>
      <c r="K458" s="99">
        <v>4.66327138071569</v>
      </c>
      <c r="L458" s="99">
        <v>4.5441641682776925</v>
      </c>
      <c r="M458" s="99">
        <v>4.1649223831857407</v>
      </c>
      <c r="N458" s="99">
        <v>3.9761603495923419</v>
      </c>
      <c r="O458" s="99">
        <v>3.8217089587375495</v>
      </c>
      <c r="P458" s="99">
        <v>0</v>
      </c>
      <c r="Q458" s="99">
        <v>3.8041580921882132</v>
      </c>
      <c r="R458" s="99">
        <v>3.8908350365486357</v>
      </c>
      <c r="S458" s="99">
        <v>4.0242757811938112</v>
      </c>
      <c r="T458" s="99">
        <v>4.2597977700768155</v>
      </c>
      <c r="U458" s="99">
        <v>3.8326772653511845</v>
      </c>
      <c r="V458" s="99">
        <v>3.8354711748320018</v>
      </c>
      <c r="W458" s="99">
        <v>4.0734581466309479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4.3951169995296562</v>
      </c>
      <c r="E459" s="110">
        <v>4.4158024995805816</v>
      </c>
      <c r="F459" s="110">
        <v>4.3239072685376287</v>
      </c>
      <c r="G459" s="110">
        <v>4.3333120975974726</v>
      </c>
      <c r="H459" s="110">
        <v>5.0697836018398865</v>
      </c>
      <c r="I459" s="110">
        <v>4.8789966386785268</v>
      </c>
      <c r="J459" s="110">
        <v>4.7527789728173255</v>
      </c>
      <c r="K459" s="110">
        <v>4.5395279756109304</v>
      </c>
      <c r="L459" s="110">
        <v>4.7145843693701197</v>
      </c>
      <c r="M459" s="110">
        <v>4.2152735031274364</v>
      </c>
      <c r="N459" s="110">
        <v>4.028598435929748</v>
      </c>
      <c r="O459" s="110">
        <v>3.4070838173948057</v>
      </c>
      <c r="P459" s="110">
        <v>0</v>
      </c>
      <c r="Q459" s="110">
        <v>3.8094641301774019</v>
      </c>
      <c r="R459" s="110">
        <v>3.8183410249341732</v>
      </c>
      <c r="S459" s="110">
        <v>3.8790511521757232</v>
      </c>
      <c r="T459" s="110">
        <v>4.2120444057890669</v>
      </c>
      <c r="U459" s="110">
        <v>3.9893076922294681</v>
      </c>
      <c r="V459" s="110">
        <v>3.9622954680463796</v>
      </c>
      <c r="W459" s="110">
        <v>3.9870164460726358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15.0246698683942</v>
      </c>
      <c r="E461" s="118">
        <f t="shared" si="239"/>
        <v>15.78780584616136</v>
      </c>
      <c r="F461" s="118">
        <f t="shared" si="239"/>
        <v>16.379454025634615</v>
      </c>
      <c r="G461" s="118">
        <f t="shared" si="239"/>
        <v>15.891827910695433</v>
      </c>
      <c r="H461" s="118">
        <f t="shared" si="239"/>
        <v>15.052448123104361</v>
      </c>
      <c r="I461" s="118">
        <f t="shared" si="239"/>
        <v>14.762427049765277</v>
      </c>
      <c r="J461" s="118">
        <f t="shared" si="239"/>
        <v>14.436459276467213</v>
      </c>
      <c r="K461" s="118">
        <f t="shared" si="239"/>
        <v>13.987847775771103</v>
      </c>
      <c r="L461" s="118">
        <f t="shared" si="239"/>
        <v>15.015082394032824</v>
      </c>
      <c r="M461" s="118">
        <f t="shared" si="239"/>
        <v>12.591439390269267</v>
      </c>
      <c r="N461" s="118">
        <f t="shared" si="239"/>
        <v>12.284835319284877</v>
      </c>
      <c r="O461" s="118">
        <f t="shared" si="239"/>
        <v>10.980789029465411</v>
      </c>
      <c r="P461" s="118">
        <f t="shared" si="239"/>
        <v>0</v>
      </c>
      <c r="Q461" s="118">
        <f t="shared" si="239"/>
        <v>8.862171363925059</v>
      </c>
      <c r="R461" s="118">
        <f t="shared" ref="R461:V461" si="240">R462+R465+R467+R476</f>
        <v>9.5317124830489934</v>
      </c>
      <c r="S461" s="118">
        <f t="shared" si="240"/>
        <v>7.8197681851097656</v>
      </c>
      <c r="T461" s="118">
        <f t="shared" si="240"/>
        <v>8.9929783627348456</v>
      </c>
      <c r="U461" s="118">
        <f t="shared" si="240"/>
        <v>7.400424229789639</v>
      </c>
      <c r="V461" s="118">
        <f t="shared" si="240"/>
        <v>7.1735352996184583</v>
      </c>
      <c r="W461" s="118">
        <f t="shared" ref="W461" si="241">W462+W465+W467+W476</f>
        <v>7.7564036551124547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12.457805089546481</v>
      </c>
      <c r="E462" s="123">
        <f t="shared" si="242"/>
        <v>13.056573453192547</v>
      </c>
      <c r="F462" s="123">
        <f t="shared" si="242"/>
        <v>13.968958049133946</v>
      </c>
      <c r="G462" s="123">
        <f t="shared" si="242"/>
        <v>14.096351615192036</v>
      </c>
      <c r="H462" s="123">
        <f t="shared" si="242"/>
        <v>13.243679132494874</v>
      </c>
      <c r="I462" s="123">
        <f t="shared" si="242"/>
        <v>13.298856306695223</v>
      </c>
      <c r="J462" s="123">
        <f t="shared" si="242"/>
        <v>13.042659876391211</v>
      </c>
      <c r="K462" s="123">
        <f t="shared" si="242"/>
        <v>12.382907148026595</v>
      </c>
      <c r="L462" s="123">
        <f t="shared" si="242"/>
        <v>13.194945251401368</v>
      </c>
      <c r="M462" s="123">
        <f t="shared" si="242"/>
        <v>10.860035826135652</v>
      </c>
      <c r="N462" s="123">
        <f t="shared" si="242"/>
        <v>10.778308399511863</v>
      </c>
      <c r="O462" s="123">
        <f t="shared" si="242"/>
        <v>9.5099297583311468</v>
      </c>
      <c r="P462" s="123">
        <f t="shared" si="242"/>
        <v>0</v>
      </c>
      <c r="Q462" s="123">
        <f t="shared" si="242"/>
        <v>7.6083455365596366</v>
      </c>
      <c r="R462" s="123">
        <f t="shared" ref="R462:V462" si="243">SUM(R463:R464)</f>
        <v>8.1148153492012565</v>
      </c>
      <c r="S462" s="123">
        <f t="shared" si="243"/>
        <v>6.4484022938138734</v>
      </c>
      <c r="T462" s="123">
        <f t="shared" si="243"/>
        <v>7.8146627486974509</v>
      </c>
      <c r="U462" s="123">
        <f t="shared" si="243"/>
        <v>6.5114911338178851</v>
      </c>
      <c r="V462" s="123">
        <f t="shared" si="243"/>
        <v>6.3159013908296044</v>
      </c>
      <c r="W462" s="123">
        <f t="shared" ref="W462" si="244">SUM(W463:W464)</f>
        <v>6.4959264823117344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12.457805089546481</v>
      </c>
      <c r="E463" s="99">
        <v>13.056573453192547</v>
      </c>
      <c r="F463" s="99">
        <v>13.968958049133946</v>
      </c>
      <c r="G463" s="99">
        <v>14.096351615192036</v>
      </c>
      <c r="H463" s="99">
        <v>13.243679132494874</v>
      </c>
      <c r="I463" s="99">
        <v>13.298856306695223</v>
      </c>
      <c r="J463" s="99">
        <v>13.042659876391211</v>
      </c>
      <c r="K463" s="99">
        <v>12.382907148026595</v>
      </c>
      <c r="L463" s="99">
        <v>13.194945251401368</v>
      </c>
      <c r="M463" s="99">
        <v>10.860035826135652</v>
      </c>
      <c r="N463" s="99">
        <v>10.778308399511863</v>
      </c>
      <c r="O463" s="99">
        <v>9.5099297583311468</v>
      </c>
      <c r="P463" s="99">
        <v>0</v>
      </c>
      <c r="Q463" s="99">
        <v>7.6083455365596366</v>
      </c>
      <c r="R463" s="99">
        <v>8.1148153492012565</v>
      </c>
      <c r="S463" s="99">
        <v>6.4484022938138734</v>
      </c>
      <c r="T463" s="99">
        <v>7.8146627486974509</v>
      </c>
      <c r="U463" s="99">
        <v>6.5114911338178851</v>
      </c>
      <c r="V463" s="99">
        <v>6.3159013908296044</v>
      </c>
      <c r="W463" s="99">
        <v>6.4959264823117344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2.071750574439835</v>
      </c>
      <c r="E467" s="123">
        <v>2.2509876778233631</v>
      </c>
      <c r="F467" s="123">
        <v>1.9257650403286295</v>
      </c>
      <c r="G467" s="123">
        <v>1.3685249700214746</v>
      </c>
      <c r="H467" s="123">
        <v>1.4327526267569646</v>
      </c>
      <c r="I467" s="123">
        <v>1.0721495420699714</v>
      </c>
      <c r="J467" s="123">
        <v>1.0085956360549431</v>
      </c>
      <c r="K467" s="123">
        <v>1.1657903806498473</v>
      </c>
      <c r="L467" s="123">
        <v>1.3534598583466928</v>
      </c>
      <c r="M467" s="123">
        <v>1.2848097774960996</v>
      </c>
      <c r="N467" s="123">
        <v>1.1295225718265336</v>
      </c>
      <c r="O467" s="123">
        <v>1.1485245456033641</v>
      </c>
      <c r="P467" s="123">
        <v>0</v>
      </c>
      <c r="Q467" s="123">
        <v>0.97650697341873716</v>
      </c>
      <c r="R467" s="123">
        <v>1.0910110781958682</v>
      </c>
      <c r="S467" s="123">
        <v>1.0247062367814859</v>
      </c>
      <c r="T467" s="123">
        <v>0.87496309834839936</v>
      </c>
      <c r="U467" s="123">
        <v>0.66394361940519031</v>
      </c>
      <c r="V467" s="123">
        <v>0.65647454052948651</v>
      </c>
      <c r="W467" s="123">
        <v>0.9683723038032811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2.9427567509399593</v>
      </c>
      <c r="E468" s="99">
        <v>2.7571505968387591</v>
      </c>
      <c r="F468" s="99">
        <v>2.7552551871226449</v>
      </c>
      <c r="G468" s="99">
        <v>2.8194057579769027</v>
      </c>
      <c r="H468" s="99">
        <v>2.6991471328568331</v>
      </c>
      <c r="I468" s="99">
        <v>2.6897294039816866</v>
      </c>
      <c r="J468" s="99">
        <v>2.6858558103773866</v>
      </c>
      <c r="K468" s="99">
        <v>2.6083287227375545</v>
      </c>
      <c r="L468" s="99">
        <v>2.6465000720042586</v>
      </c>
      <c r="M468" s="99">
        <v>2.5534381983556238</v>
      </c>
      <c r="N468" s="99">
        <v>2.4465518909663833</v>
      </c>
      <c r="O468" s="99">
        <v>2.4199256900791979</v>
      </c>
      <c r="P468" s="99">
        <v>0</v>
      </c>
      <c r="Q468" s="99">
        <v>2.1502360656224457</v>
      </c>
      <c r="R468" s="99">
        <v>2.1689505535145073</v>
      </c>
      <c r="S468" s="99">
        <v>2.2098522234738076</v>
      </c>
      <c r="T468" s="99">
        <v>2.1715201924639516</v>
      </c>
      <c r="U468" s="99">
        <v>2.0324538676572308</v>
      </c>
      <c r="V468" s="99">
        <v>2.0211540980802787</v>
      </c>
      <c r="W468" s="99">
        <v>2.1650139288664603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0.26931572545905264</v>
      </c>
      <c r="E469" s="99">
        <v>0.16279794511748305</v>
      </c>
      <c r="F469" s="99">
        <v>0.21630285585378478</v>
      </c>
      <c r="G469" s="99">
        <v>0.22153232828609862</v>
      </c>
      <c r="H469" s="99">
        <v>0.28142864098602827</v>
      </c>
      <c r="I469" s="99">
        <v>0.24052979911787828</v>
      </c>
      <c r="J469" s="99">
        <v>0.22898673549630399</v>
      </c>
      <c r="K469" s="99">
        <v>0.21299528368028695</v>
      </c>
      <c r="L469" s="99">
        <v>0.20944047170279517</v>
      </c>
      <c r="M469" s="99">
        <v>0.28623736987135528</v>
      </c>
      <c r="N469" s="99">
        <v>0.19622471204479083</v>
      </c>
      <c r="O469" s="99">
        <v>0.13663885817839055</v>
      </c>
      <c r="P469" s="99">
        <v>0</v>
      </c>
      <c r="Q469" s="99">
        <v>7.3360249429984647E-2</v>
      </c>
      <c r="R469" s="99">
        <v>9.859024897548091E-2</v>
      </c>
      <c r="S469" s="99">
        <v>0.15429129512988532</v>
      </c>
      <c r="T469" s="99">
        <v>0.16847703768335043</v>
      </c>
      <c r="U469" s="99">
        <v>0.18977046544671861</v>
      </c>
      <c r="V469" s="99">
        <v>0.15657396236079568</v>
      </c>
      <c r="W469" s="99">
        <v>0.14426662949664557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0.26931572545905264</v>
      </c>
      <c r="E470" s="102">
        <v>0.16279794511748305</v>
      </c>
      <c r="F470" s="102">
        <v>0.21630285585378478</v>
      </c>
      <c r="G470" s="102">
        <v>0.22153232828609862</v>
      </c>
      <c r="H470" s="102">
        <v>0.28142864098602827</v>
      </c>
      <c r="I470" s="102">
        <v>0.24052979911787828</v>
      </c>
      <c r="J470" s="102">
        <v>0.22898673549630399</v>
      </c>
      <c r="K470" s="102">
        <v>0.21299528368028695</v>
      </c>
      <c r="L470" s="102">
        <v>0.20944047170279517</v>
      </c>
      <c r="M470" s="102">
        <v>0.28623736987135528</v>
      </c>
      <c r="N470" s="102">
        <v>0.19622471204479083</v>
      </c>
      <c r="O470" s="102">
        <v>0.13663885817839055</v>
      </c>
      <c r="P470" s="102">
        <v>0</v>
      </c>
      <c r="Q470" s="102">
        <v>7.3360249429984647E-2</v>
      </c>
      <c r="R470" s="102">
        <v>9.859024897548091E-2</v>
      </c>
      <c r="S470" s="102">
        <v>0.15429129512988532</v>
      </c>
      <c r="T470" s="102">
        <v>0.16847703768335043</v>
      </c>
      <c r="U470" s="102">
        <v>0.18977046544671861</v>
      </c>
      <c r="V470" s="102">
        <v>0.15657396236079568</v>
      </c>
      <c r="W470" s="102">
        <v>0.14426662949664557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0.49511420440788473</v>
      </c>
      <c r="E476" s="123">
        <v>0.48024471514545042</v>
      </c>
      <c r="F476" s="123">
        <v>0.48473093617203938</v>
      </c>
      <c r="G476" s="123">
        <v>0.42695132548192266</v>
      </c>
      <c r="H476" s="123">
        <v>0.3760163638525208</v>
      </c>
      <c r="I476" s="123">
        <v>0.39142120100008349</v>
      </c>
      <c r="J476" s="123">
        <v>0.3852037640210586</v>
      </c>
      <c r="K476" s="123">
        <v>0.43915024709466144</v>
      </c>
      <c r="L476" s="123">
        <v>0.46667728428476296</v>
      </c>
      <c r="M476" s="123">
        <v>0.4465937866375152</v>
      </c>
      <c r="N476" s="123">
        <v>0.37700434794648008</v>
      </c>
      <c r="O476" s="123">
        <v>0.32233472553090103</v>
      </c>
      <c r="P476" s="123">
        <v>0</v>
      </c>
      <c r="Q476" s="123">
        <v>0.27731885394668471</v>
      </c>
      <c r="R476" s="123">
        <v>0.32588605565186962</v>
      </c>
      <c r="S476" s="123">
        <v>0.34665965451440578</v>
      </c>
      <c r="T476" s="123">
        <v>0.30335251568899646</v>
      </c>
      <c r="U476" s="123">
        <v>0.22498947656656426</v>
      </c>
      <c r="V476" s="123">
        <v>0.20115936825936725</v>
      </c>
      <c r="W476" s="123">
        <v>0.29210486899743937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1.7185868329604816</v>
      </c>
      <c r="E477" s="99">
        <v>1.7227757068622949</v>
      </c>
      <c r="F477" s="99">
        <v>1.7586309009187624</v>
      </c>
      <c r="G477" s="99">
        <v>1.7833491807639543</v>
      </c>
      <c r="H477" s="99">
        <v>1.8244565156440089</v>
      </c>
      <c r="I477" s="99">
        <v>1.8591377179040294</v>
      </c>
      <c r="J477" s="99">
        <v>1.8631945971562809</v>
      </c>
      <c r="K477" s="99">
        <v>1.8138388423371226</v>
      </c>
      <c r="L477" s="99">
        <v>1.76486006958624</v>
      </c>
      <c r="M477" s="99">
        <v>1.6162660732715837</v>
      </c>
      <c r="N477" s="99">
        <v>1.5430138868561916</v>
      </c>
      <c r="O477" s="99">
        <v>1.4830765050658337</v>
      </c>
      <c r="P477" s="99">
        <v>0</v>
      </c>
      <c r="Q477" s="99">
        <v>1.4762656049936667</v>
      </c>
      <c r="R477" s="99">
        <v>1.502249455668466</v>
      </c>
      <c r="S477" s="99">
        <v>1.5409994772382649</v>
      </c>
      <c r="T477" s="99">
        <v>1.6156931963318848</v>
      </c>
      <c r="U477" s="99">
        <v>1.4395295744165271</v>
      </c>
      <c r="V477" s="99">
        <v>1.4276303487133761</v>
      </c>
      <c r="W477" s="99">
        <v>1.5036985497348145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3827699</v>
      </c>
      <c r="C5" s="120">
        <v>3742116</v>
      </c>
      <c r="D5" s="120">
        <v>3755926</v>
      </c>
      <c r="E5" s="120">
        <v>3813792</v>
      </c>
      <c r="F5" s="120">
        <v>3828554</v>
      </c>
      <c r="G5" s="120">
        <v>3676831</v>
      </c>
      <c r="H5" s="120">
        <v>3395015</v>
      </c>
      <c r="I5" s="120">
        <v>3201581</v>
      </c>
      <c r="J5" s="120">
        <v>3071320</v>
      </c>
      <c r="K5" s="120">
        <v>2939982</v>
      </c>
      <c r="L5" s="120">
        <v>2795895</v>
      </c>
      <c r="M5" s="120">
        <v>2734672</v>
      </c>
      <c r="N5" s="120">
        <v>2771558</v>
      </c>
      <c r="O5" s="120">
        <v>3018365</v>
      </c>
      <c r="P5" s="120">
        <v>3280033</v>
      </c>
      <c r="Q5" s="120">
        <v>3597512</v>
      </c>
      <c r="R5" s="120">
        <v>3670330</v>
      </c>
      <c r="S5" s="120">
        <v>3593659</v>
      </c>
      <c r="T5" s="120">
        <v>3441072</v>
      </c>
      <c r="U5" s="120">
        <v>3335773</v>
      </c>
      <c r="V5" s="120">
        <v>3351786</v>
      </c>
      <c r="W5" s="120">
        <v>3404089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3827699</v>
      </c>
      <c r="C7" s="52">
        <v>3742116</v>
      </c>
      <c r="D7" s="52">
        <v>3755926</v>
      </c>
      <c r="E7" s="52">
        <v>3813792</v>
      </c>
      <c r="F7" s="52">
        <v>3828554</v>
      </c>
      <c r="G7" s="52">
        <v>3676831</v>
      </c>
      <c r="H7" s="52">
        <v>3395015</v>
      </c>
      <c r="I7" s="52">
        <v>3201581</v>
      </c>
      <c r="J7" s="52">
        <v>3071320</v>
      </c>
      <c r="K7" s="52">
        <v>2939982</v>
      </c>
      <c r="L7" s="52">
        <v>2795895</v>
      </c>
      <c r="M7" s="52">
        <v>2734672</v>
      </c>
      <c r="N7" s="52">
        <v>2771558</v>
      </c>
      <c r="O7" s="52">
        <v>3018365</v>
      </c>
      <c r="P7" s="52">
        <v>3280033</v>
      </c>
      <c r="Q7" s="52">
        <v>3597512</v>
      </c>
      <c r="R7" s="52">
        <v>3670330</v>
      </c>
      <c r="S7" s="52">
        <v>3593659</v>
      </c>
      <c r="T7" s="52">
        <v>3441072</v>
      </c>
      <c r="U7" s="52">
        <v>3335773</v>
      </c>
      <c r="V7" s="52">
        <v>3351786</v>
      </c>
      <c r="W7" s="52">
        <v>3404089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226881</v>
      </c>
      <c r="C9" s="52">
        <v>275428</v>
      </c>
      <c r="D9" s="52">
        <v>318681</v>
      </c>
      <c r="E9" s="52">
        <v>363492</v>
      </c>
      <c r="F9" s="52">
        <v>501680</v>
      </c>
      <c r="G9" s="52">
        <v>682241</v>
      </c>
      <c r="H9" s="52">
        <v>663837</v>
      </c>
      <c r="I9" s="52">
        <v>636748</v>
      </c>
      <c r="J9" s="52">
        <v>638347</v>
      </c>
      <c r="K9" s="52">
        <v>638568</v>
      </c>
      <c r="L9" s="52">
        <v>651733</v>
      </c>
      <c r="M9" s="52">
        <v>642461</v>
      </c>
      <c r="N9" s="52">
        <v>689725</v>
      </c>
      <c r="O9" s="52">
        <v>740006</v>
      </c>
      <c r="P9" s="52">
        <v>878843</v>
      </c>
      <c r="Q9" s="52">
        <v>1028475</v>
      </c>
      <c r="R9" s="52">
        <v>1212363</v>
      </c>
      <c r="S9" s="52">
        <v>1273517</v>
      </c>
      <c r="T9" s="52">
        <v>1234366</v>
      </c>
      <c r="U9" s="52">
        <v>1162488</v>
      </c>
      <c r="V9" s="52">
        <v>1086529</v>
      </c>
      <c r="W9" s="52">
        <v>1030902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1510327</v>
      </c>
      <c r="C11" s="52">
        <v>1464813</v>
      </c>
      <c r="D11" s="52">
        <v>1435881</v>
      </c>
      <c r="E11" s="52">
        <v>1419425</v>
      </c>
      <c r="F11" s="52">
        <v>1399251</v>
      </c>
      <c r="G11" s="52">
        <v>1356978</v>
      </c>
      <c r="H11" s="52">
        <v>1294650</v>
      </c>
      <c r="I11" s="52">
        <v>1247059</v>
      </c>
      <c r="J11" s="52">
        <v>1205778</v>
      </c>
      <c r="K11" s="52">
        <v>1149262</v>
      </c>
      <c r="L11" s="52">
        <v>1075669</v>
      </c>
      <c r="M11" s="52">
        <v>1030892</v>
      </c>
      <c r="N11" s="52">
        <v>1013824</v>
      </c>
      <c r="O11" s="52">
        <v>1051049</v>
      </c>
      <c r="P11" s="52">
        <v>1060000</v>
      </c>
      <c r="Q11" s="52">
        <v>1044675</v>
      </c>
      <c r="R11" s="52">
        <v>1039034</v>
      </c>
      <c r="S11" s="52">
        <v>1049479</v>
      </c>
      <c r="T11" s="52">
        <v>1025417</v>
      </c>
      <c r="U11" s="52">
        <v>1015625</v>
      </c>
      <c r="V11" s="52">
        <v>1032326</v>
      </c>
      <c r="W11" s="52">
        <v>1027816</v>
      </c>
      <c r="DA11" s="63" t="s">
        <v>1078</v>
      </c>
    </row>
    <row r="12" spans="1:105" ht="12" customHeight="1" x14ac:dyDescent="0.25">
      <c r="A12" s="97" t="s">
        <v>137</v>
      </c>
      <c r="B12" s="52">
        <v>2846</v>
      </c>
      <c r="C12" s="52">
        <v>2624</v>
      </c>
      <c r="D12" s="52">
        <v>2401</v>
      </c>
      <c r="E12" s="52">
        <v>2607</v>
      </c>
      <c r="F12" s="52">
        <v>2730</v>
      </c>
      <c r="G12" s="52">
        <v>2657</v>
      </c>
      <c r="H12" s="52">
        <v>2520</v>
      </c>
      <c r="I12" s="52">
        <v>3221</v>
      </c>
      <c r="J12" s="52">
        <v>4532</v>
      </c>
      <c r="K12" s="52">
        <v>5650</v>
      </c>
      <c r="L12" s="52">
        <v>5668</v>
      </c>
      <c r="M12" s="52">
        <v>5207</v>
      </c>
      <c r="N12" s="52">
        <v>4929</v>
      </c>
      <c r="O12" s="52">
        <v>6458</v>
      </c>
      <c r="P12" s="52">
        <v>6930</v>
      </c>
      <c r="Q12" s="52">
        <v>9281</v>
      </c>
      <c r="R12" s="52">
        <v>8848</v>
      </c>
      <c r="S12" s="52">
        <v>8224</v>
      </c>
      <c r="T12" s="52">
        <v>8517</v>
      </c>
      <c r="U12" s="52">
        <v>8166</v>
      </c>
      <c r="V12" s="52">
        <v>9140</v>
      </c>
      <c r="W12" s="52">
        <v>8826</v>
      </c>
      <c r="DA12" s="63" t="s">
        <v>1079</v>
      </c>
    </row>
    <row r="13" spans="1:105" ht="12" customHeight="1" x14ac:dyDescent="0.25">
      <c r="A13" s="97" t="s">
        <v>122</v>
      </c>
      <c r="B13" s="52">
        <v>1970483</v>
      </c>
      <c r="C13" s="52">
        <v>1946355</v>
      </c>
      <c r="D13" s="52">
        <v>1988257</v>
      </c>
      <c r="E13" s="52">
        <v>2021689</v>
      </c>
      <c r="F13" s="52">
        <v>2031707</v>
      </c>
      <c r="G13" s="52">
        <v>1935982</v>
      </c>
      <c r="H13" s="52">
        <v>1736951</v>
      </c>
      <c r="I13" s="52">
        <v>1574304</v>
      </c>
      <c r="J13" s="52">
        <v>1429810</v>
      </c>
      <c r="K13" s="52">
        <v>1257812</v>
      </c>
      <c r="L13" s="52">
        <v>1139985</v>
      </c>
      <c r="M13" s="52">
        <v>1146209</v>
      </c>
      <c r="N13" s="52">
        <v>1148621</v>
      </c>
      <c r="O13" s="52">
        <v>1226332</v>
      </c>
      <c r="P13" s="52">
        <v>1280080</v>
      </c>
      <c r="Q13" s="52">
        <v>1425873</v>
      </c>
      <c r="R13" s="52">
        <v>1410865</v>
      </c>
      <c r="S13" s="52">
        <v>1325977</v>
      </c>
      <c r="T13" s="52">
        <v>1233039</v>
      </c>
      <c r="U13" s="52">
        <v>1157366</v>
      </c>
      <c r="V13" s="52">
        <v>1163109</v>
      </c>
      <c r="W13" s="52">
        <v>1208323</v>
      </c>
      <c r="DA13" s="63" t="s">
        <v>1080</v>
      </c>
    </row>
    <row r="14" spans="1:105" ht="12" customHeight="1" x14ac:dyDescent="0.25">
      <c r="A14" s="97" t="s">
        <v>121</v>
      </c>
      <c r="B14" s="52">
        <v>344043</v>
      </c>
      <c r="C14" s="52">
        <v>328324</v>
      </c>
      <c r="D14" s="52">
        <v>329387</v>
      </c>
      <c r="E14" s="52">
        <v>370071</v>
      </c>
      <c r="F14" s="52">
        <v>394866</v>
      </c>
      <c r="G14" s="52">
        <v>381214</v>
      </c>
      <c r="H14" s="52">
        <v>360894</v>
      </c>
      <c r="I14" s="52">
        <v>376997</v>
      </c>
      <c r="J14" s="52">
        <v>431200</v>
      </c>
      <c r="K14" s="52">
        <v>527258</v>
      </c>
      <c r="L14" s="52">
        <v>574573</v>
      </c>
      <c r="M14" s="52">
        <v>552364</v>
      </c>
      <c r="N14" s="52">
        <v>604184</v>
      </c>
      <c r="O14" s="52">
        <v>734526</v>
      </c>
      <c r="P14" s="52">
        <v>933023</v>
      </c>
      <c r="Q14" s="52">
        <v>1117683</v>
      </c>
      <c r="R14" s="52">
        <v>1211583</v>
      </c>
      <c r="S14" s="52">
        <v>1209979</v>
      </c>
      <c r="T14" s="52">
        <v>1174099</v>
      </c>
      <c r="U14" s="52">
        <v>1154616</v>
      </c>
      <c r="V14" s="52">
        <v>1147211</v>
      </c>
      <c r="W14" s="52">
        <v>1159124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1248436</v>
      </c>
      <c r="C16" s="52">
        <v>1164349</v>
      </c>
      <c r="D16" s="52">
        <v>1145621</v>
      </c>
      <c r="E16" s="52">
        <v>1133820</v>
      </c>
      <c r="F16" s="52">
        <v>1108688</v>
      </c>
      <c r="G16" s="52">
        <v>1019818</v>
      </c>
      <c r="H16" s="52">
        <v>883232</v>
      </c>
      <c r="I16" s="52">
        <v>803615</v>
      </c>
      <c r="J16" s="52">
        <v>753282</v>
      </c>
      <c r="K16" s="52">
        <v>713394</v>
      </c>
      <c r="L16" s="52">
        <v>671870</v>
      </c>
      <c r="M16" s="52">
        <v>665715</v>
      </c>
      <c r="N16" s="52">
        <v>675842</v>
      </c>
      <c r="O16" s="52">
        <v>727057</v>
      </c>
      <c r="P16" s="52">
        <v>784512</v>
      </c>
      <c r="Q16" s="52">
        <v>828147</v>
      </c>
      <c r="R16" s="52">
        <v>833898</v>
      </c>
      <c r="S16" s="52">
        <v>804751</v>
      </c>
      <c r="T16" s="52">
        <v>742787</v>
      </c>
      <c r="U16" s="52">
        <v>676465</v>
      </c>
      <c r="V16" s="52">
        <v>628495</v>
      </c>
      <c r="W16" s="52">
        <v>629001</v>
      </c>
      <c r="DA16" s="63" t="s">
        <v>1082</v>
      </c>
    </row>
    <row r="17" spans="1:105" ht="12" customHeight="1" x14ac:dyDescent="0.25">
      <c r="A17" s="109" t="s">
        <v>120</v>
      </c>
      <c r="B17" s="36">
        <v>2579263</v>
      </c>
      <c r="C17" s="36">
        <v>2577767</v>
      </c>
      <c r="D17" s="36">
        <v>2610305</v>
      </c>
      <c r="E17" s="36">
        <v>2679972</v>
      </c>
      <c r="F17" s="36">
        <v>2719866</v>
      </c>
      <c r="G17" s="36">
        <v>2657013</v>
      </c>
      <c r="H17" s="36">
        <v>2511783</v>
      </c>
      <c r="I17" s="36">
        <v>2397966</v>
      </c>
      <c r="J17" s="36">
        <v>2318038</v>
      </c>
      <c r="K17" s="36">
        <v>2226588</v>
      </c>
      <c r="L17" s="36">
        <v>2124025</v>
      </c>
      <c r="M17" s="36">
        <v>2068957</v>
      </c>
      <c r="N17" s="36">
        <v>2095716</v>
      </c>
      <c r="O17" s="36">
        <v>2291308</v>
      </c>
      <c r="P17" s="36">
        <v>2495521</v>
      </c>
      <c r="Q17" s="36">
        <v>2769365</v>
      </c>
      <c r="R17" s="36">
        <v>2836432</v>
      </c>
      <c r="S17" s="36">
        <v>2788908</v>
      </c>
      <c r="T17" s="36">
        <v>2698285</v>
      </c>
      <c r="U17" s="36">
        <v>2659308</v>
      </c>
      <c r="V17" s="36">
        <v>2723291</v>
      </c>
      <c r="W17" s="36">
        <v>2775088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299039</v>
      </c>
      <c r="D21" s="52">
        <v>299091</v>
      </c>
      <c r="E21" s="52">
        <v>299480</v>
      </c>
      <c r="F21" s="52">
        <v>300652</v>
      </c>
      <c r="G21" s="52">
        <v>303105</v>
      </c>
      <c r="H21" s="52">
        <v>307277</v>
      </c>
      <c r="I21" s="52">
        <v>313399</v>
      </c>
      <c r="J21" s="52">
        <v>321553</v>
      </c>
      <c r="K21" s="52">
        <v>331923</v>
      </c>
      <c r="L21" s="52">
        <v>344760</v>
      </c>
      <c r="M21" s="52">
        <v>360370</v>
      </c>
      <c r="N21" s="52">
        <v>379054</v>
      </c>
      <c r="O21" s="52">
        <v>341464</v>
      </c>
      <c r="P21" s="52">
        <v>128600</v>
      </c>
      <c r="Q21" s="52">
        <v>159881</v>
      </c>
      <c r="R21" s="52">
        <v>196719</v>
      </c>
      <c r="S21" s="52">
        <v>239767</v>
      </c>
      <c r="T21" s="52">
        <v>246822</v>
      </c>
      <c r="U21" s="52">
        <v>235594</v>
      </c>
      <c r="V21" s="52">
        <v>214422</v>
      </c>
      <c r="W21" s="52">
        <v>199165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35450</v>
      </c>
      <c r="D23" s="52">
        <v>35614</v>
      </c>
      <c r="E23" s="52">
        <v>36753</v>
      </c>
      <c r="F23" s="52">
        <v>39805</v>
      </c>
      <c r="G23" s="52">
        <v>45908</v>
      </c>
      <c r="H23" s="52">
        <v>87213</v>
      </c>
      <c r="I23" s="52">
        <v>63248</v>
      </c>
      <c r="J23" s="52">
        <v>54315</v>
      </c>
      <c r="K23" s="52">
        <v>88736</v>
      </c>
      <c r="L23" s="52">
        <v>104549</v>
      </c>
      <c r="M23" s="52">
        <v>124459</v>
      </c>
      <c r="N23" s="52">
        <v>146974</v>
      </c>
      <c r="O23" s="52">
        <v>144019</v>
      </c>
      <c r="P23" s="52">
        <v>78681</v>
      </c>
      <c r="Q23" s="52">
        <v>61162</v>
      </c>
      <c r="R23" s="52">
        <v>90949</v>
      </c>
      <c r="S23" s="52">
        <v>124316</v>
      </c>
      <c r="T23" s="52">
        <v>171903</v>
      </c>
      <c r="U23" s="52">
        <v>181215</v>
      </c>
      <c r="V23" s="52">
        <v>202542</v>
      </c>
      <c r="W23" s="52">
        <v>200483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117994</v>
      </c>
      <c r="D25" s="52">
        <v>118013</v>
      </c>
      <c r="E25" s="52">
        <v>118139</v>
      </c>
      <c r="F25" s="52">
        <v>118507</v>
      </c>
      <c r="G25" s="52">
        <v>119260</v>
      </c>
      <c r="H25" s="52">
        <v>120541</v>
      </c>
      <c r="I25" s="52">
        <v>122447</v>
      </c>
      <c r="J25" s="52">
        <v>187609</v>
      </c>
      <c r="K25" s="52">
        <v>171794</v>
      </c>
      <c r="L25" s="52">
        <v>184570</v>
      </c>
      <c r="M25" s="52">
        <v>195690</v>
      </c>
      <c r="N25" s="52">
        <v>215413</v>
      </c>
      <c r="O25" s="52">
        <v>193395</v>
      </c>
      <c r="P25" s="52">
        <v>37741</v>
      </c>
      <c r="Q25" s="52">
        <v>53392</v>
      </c>
      <c r="R25" s="52">
        <v>61400</v>
      </c>
      <c r="S25" s="52">
        <v>95533</v>
      </c>
      <c r="T25" s="52">
        <v>116091</v>
      </c>
      <c r="U25" s="52">
        <v>111338</v>
      </c>
      <c r="V25" s="52">
        <v>101945</v>
      </c>
      <c r="W25" s="52">
        <v>79893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222</v>
      </c>
      <c r="D26" s="52">
        <v>223</v>
      </c>
      <c r="E26" s="52">
        <v>222</v>
      </c>
      <c r="F26" s="52">
        <v>222</v>
      </c>
      <c r="G26" s="52">
        <v>224</v>
      </c>
      <c r="H26" s="52">
        <v>223</v>
      </c>
      <c r="I26" s="52">
        <v>229</v>
      </c>
      <c r="J26" s="52">
        <v>362</v>
      </c>
      <c r="K26" s="52">
        <v>341</v>
      </c>
      <c r="L26" s="52">
        <v>386</v>
      </c>
      <c r="M26" s="52">
        <v>461</v>
      </c>
      <c r="N26" s="52">
        <v>549</v>
      </c>
      <c r="O26" s="52">
        <v>549</v>
      </c>
      <c r="P26" s="52">
        <v>235</v>
      </c>
      <c r="Q26" s="52">
        <v>311</v>
      </c>
      <c r="R26" s="52">
        <v>433</v>
      </c>
      <c r="S26" s="52">
        <v>720</v>
      </c>
      <c r="T26" s="52">
        <v>786</v>
      </c>
      <c r="U26" s="52">
        <v>740</v>
      </c>
      <c r="V26" s="52">
        <v>643</v>
      </c>
      <c r="W26" s="52">
        <v>583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307888</v>
      </c>
      <c r="D27" s="52">
        <v>308442</v>
      </c>
      <c r="E27" s="52">
        <v>312452</v>
      </c>
      <c r="F27" s="52">
        <v>323883</v>
      </c>
      <c r="G27" s="52">
        <v>346777</v>
      </c>
      <c r="H27" s="52">
        <v>384900</v>
      </c>
      <c r="I27" s="52">
        <v>256513</v>
      </c>
      <c r="J27" s="52">
        <v>241080</v>
      </c>
      <c r="K27" s="52">
        <v>322345</v>
      </c>
      <c r="L27" s="52">
        <v>320827</v>
      </c>
      <c r="M27" s="52">
        <v>286637</v>
      </c>
      <c r="N27" s="52">
        <v>239375</v>
      </c>
      <c r="O27" s="52">
        <v>175129</v>
      </c>
      <c r="P27" s="52">
        <v>108463</v>
      </c>
      <c r="Q27" s="52">
        <v>140403</v>
      </c>
      <c r="R27" s="52">
        <v>170277</v>
      </c>
      <c r="S27" s="52">
        <v>205350</v>
      </c>
      <c r="T27" s="52">
        <v>232928</v>
      </c>
      <c r="U27" s="52">
        <v>246055</v>
      </c>
      <c r="V27" s="52">
        <v>223058</v>
      </c>
      <c r="W27" s="52">
        <v>210967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53757</v>
      </c>
      <c r="D28" s="52">
        <v>53830</v>
      </c>
      <c r="E28" s="52">
        <v>54385</v>
      </c>
      <c r="F28" s="52">
        <v>56105</v>
      </c>
      <c r="G28" s="52">
        <v>60000</v>
      </c>
      <c r="H28" s="52">
        <v>66979</v>
      </c>
      <c r="I28" s="52">
        <v>45403</v>
      </c>
      <c r="J28" s="52">
        <v>45616</v>
      </c>
      <c r="K28" s="52">
        <v>62341</v>
      </c>
      <c r="L28" s="52">
        <v>73112</v>
      </c>
      <c r="M28" s="52">
        <v>80838</v>
      </c>
      <c r="N28" s="52">
        <v>73160</v>
      </c>
      <c r="O28" s="52">
        <v>68004</v>
      </c>
      <c r="P28" s="52">
        <v>70321</v>
      </c>
      <c r="Q28" s="52">
        <v>99867</v>
      </c>
      <c r="R28" s="52">
        <v>122367</v>
      </c>
      <c r="S28" s="52">
        <v>133416</v>
      </c>
      <c r="T28" s="52">
        <v>132695</v>
      </c>
      <c r="U28" s="52">
        <v>151631</v>
      </c>
      <c r="V28" s="52">
        <v>195735</v>
      </c>
      <c r="W28" s="52">
        <v>224118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195068</v>
      </c>
      <c r="D30" s="52">
        <v>195285</v>
      </c>
      <c r="E30" s="52">
        <v>196930</v>
      </c>
      <c r="F30" s="52">
        <v>201963</v>
      </c>
      <c r="G30" s="52">
        <v>212515</v>
      </c>
      <c r="H30" s="52">
        <v>230576</v>
      </c>
      <c r="I30" s="52">
        <v>140605</v>
      </c>
      <c r="J30" s="52">
        <v>123150</v>
      </c>
      <c r="K30" s="52">
        <v>146087</v>
      </c>
      <c r="L30" s="52">
        <v>160840</v>
      </c>
      <c r="M30" s="52">
        <v>150649</v>
      </c>
      <c r="N30" s="52">
        <v>132778</v>
      </c>
      <c r="O30" s="52">
        <v>102218</v>
      </c>
      <c r="P30" s="52">
        <v>58195</v>
      </c>
      <c r="Q30" s="52">
        <v>82772</v>
      </c>
      <c r="R30" s="52">
        <v>105762</v>
      </c>
      <c r="S30" s="52">
        <v>128424</v>
      </c>
      <c r="T30" s="52">
        <v>138966</v>
      </c>
      <c r="U30" s="52">
        <v>144205</v>
      </c>
      <c r="V30" s="52">
        <v>137311</v>
      </c>
      <c r="W30" s="52">
        <v>126218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403010</v>
      </c>
      <c r="D31" s="36">
        <v>403794</v>
      </c>
      <c r="E31" s="36">
        <v>409352</v>
      </c>
      <c r="F31" s="36">
        <v>424808</v>
      </c>
      <c r="G31" s="36">
        <v>455673</v>
      </c>
      <c r="H31" s="36">
        <v>507276</v>
      </c>
      <c r="I31" s="36">
        <v>342492</v>
      </c>
      <c r="J31" s="36">
        <v>359313</v>
      </c>
      <c r="K31" s="36">
        <v>423914</v>
      </c>
      <c r="L31" s="36">
        <v>434475</v>
      </c>
      <c r="M31" s="36">
        <v>433557</v>
      </c>
      <c r="N31" s="36">
        <v>415267</v>
      </c>
      <c r="O31" s="36">
        <v>356945</v>
      </c>
      <c r="P31" s="36">
        <v>197058</v>
      </c>
      <c r="Q31" s="36">
        <v>272522</v>
      </c>
      <c r="R31" s="36">
        <v>335516</v>
      </c>
      <c r="S31" s="36">
        <v>389535</v>
      </c>
      <c r="T31" s="36">
        <v>423713</v>
      </c>
      <c r="U31" s="36">
        <v>459471</v>
      </c>
      <c r="V31" s="36">
        <v>480716</v>
      </c>
      <c r="W31" s="36">
        <v>473797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213456</v>
      </c>
      <c r="D35" s="52">
        <v>312901</v>
      </c>
      <c r="E35" s="52">
        <v>357346</v>
      </c>
      <c r="F35" s="52">
        <v>315414</v>
      </c>
      <c r="G35" s="52">
        <v>151382</v>
      </c>
      <c r="H35" s="52">
        <v>25461</v>
      </c>
      <c r="I35" s="52">
        <v>119965</v>
      </c>
      <c r="J35" s="52">
        <v>191292</v>
      </c>
      <c r="K35" s="52">
        <v>200585</v>
      </c>
      <c r="L35" s="52">
        <v>200673</v>
      </c>
      <c r="M35" s="52">
        <v>299147</v>
      </c>
      <c r="N35" s="52">
        <v>415940</v>
      </c>
      <c r="O35" s="52">
        <v>588271</v>
      </c>
      <c r="P35" s="52">
        <v>390268</v>
      </c>
      <c r="Q35" s="52">
        <v>477360</v>
      </c>
      <c r="R35" s="52">
        <v>269537</v>
      </c>
      <c r="S35" s="52">
        <v>163096</v>
      </c>
      <c r="T35" s="52">
        <v>94235</v>
      </c>
      <c r="U35" s="52">
        <v>130295</v>
      </c>
      <c r="V35" s="52">
        <v>230435</v>
      </c>
      <c r="W35" s="52">
        <v>251468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83997</v>
      </c>
      <c r="D37" s="52">
        <v>78867</v>
      </c>
      <c r="E37" s="52">
        <v>81564</v>
      </c>
      <c r="F37" s="52">
        <v>177993</v>
      </c>
      <c r="G37" s="52">
        <v>226469</v>
      </c>
      <c r="H37" s="52">
        <v>68809</v>
      </c>
      <c r="I37" s="52">
        <v>36159</v>
      </c>
      <c r="J37" s="52">
        <v>55914</v>
      </c>
      <c r="K37" s="52">
        <v>88957</v>
      </c>
      <c r="L37" s="52">
        <v>117714</v>
      </c>
      <c r="M37" s="52">
        <v>115187</v>
      </c>
      <c r="N37" s="52">
        <v>194238</v>
      </c>
      <c r="O37" s="52">
        <v>194300</v>
      </c>
      <c r="P37" s="52">
        <v>217518</v>
      </c>
      <c r="Q37" s="52">
        <v>210794</v>
      </c>
      <c r="R37" s="52">
        <v>274837</v>
      </c>
      <c r="S37" s="52">
        <v>185470</v>
      </c>
      <c r="T37" s="52">
        <v>132752</v>
      </c>
      <c r="U37" s="52">
        <v>109337</v>
      </c>
      <c r="V37" s="52">
        <v>126583</v>
      </c>
      <c r="W37" s="52">
        <v>144856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72480</v>
      </c>
      <c r="D39" s="52">
        <v>89081</v>
      </c>
      <c r="E39" s="52">
        <v>101683</v>
      </c>
      <c r="F39" s="52">
        <v>98333</v>
      </c>
      <c r="G39" s="52">
        <v>76987</v>
      </c>
      <c r="H39" s="52">
        <v>58213</v>
      </c>
      <c r="I39" s="52">
        <v>74856</v>
      </c>
      <c r="J39" s="52">
        <v>146328</v>
      </c>
      <c r="K39" s="52">
        <v>115278</v>
      </c>
      <c r="L39" s="52">
        <v>110977</v>
      </c>
      <c r="M39" s="52">
        <v>150913</v>
      </c>
      <c r="N39" s="52">
        <v>198345</v>
      </c>
      <c r="O39" s="52">
        <v>230620</v>
      </c>
      <c r="P39" s="52">
        <v>46692</v>
      </c>
      <c r="Q39" s="52">
        <v>38067</v>
      </c>
      <c r="R39" s="52">
        <v>55759</v>
      </c>
      <c r="S39" s="52">
        <v>105978</v>
      </c>
      <c r="T39" s="52">
        <v>92029</v>
      </c>
      <c r="U39" s="52">
        <v>101546</v>
      </c>
      <c r="V39" s="52">
        <v>118646</v>
      </c>
      <c r="W39" s="52">
        <v>75383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428</v>
      </c>
      <c r="F40" s="52">
        <v>345</v>
      </c>
      <c r="G40" s="52">
        <v>151</v>
      </c>
      <c r="H40" s="52">
        <v>86</v>
      </c>
      <c r="I40" s="52">
        <v>930</v>
      </c>
      <c r="J40" s="52">
        <v>1673</v>
      </c>
      <c r="K40" s="52">
        <v>1459</v>
      </c>
      <c r="L40" s="52">
        <v>404</v>
      </c>
      <c r="M40" s="52">
        <v>0</v>
      </c>
      <c r="N40" s="52">
        <v>271</v>
      </c>
      <c r="O40" s="52">
        <v>2078</v>
      </c>
      <c r="P40" s="52">
        <v>707</v>
      </c>
      <c r="Q40" s="52">
        <v>2662</v>
      </c>
      <c r="R40" s="52">
        <v>0</v>
      </c>
      <c r="S40" s="52">
        <v>96</v>
      </c>
      <c r="T40" s="52">
        <v>1079</v>
      </c>
      <c r="U40" s="52">
        <v>389</v>
      </c>
      <c r="V40" s="52">
        <v>1617</v>
      </c>
      <c r="W40" s="52">
        <v>269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283760</v>
      </c>
      <c r="D41" s="52">
        <v>350344</v>
      </c>
      <c r="E41" s="52">
        <v>345884</v>
      </c>
      <c r="F41" s="52">
        <v>333901</v>
      </c>
      <c r="G41" s="52">
        <v>251052</v>
      </c>
      <c r="H41" s="52">
        <v>185869</v>
      </c>
      <c r="I41" s="52">
        <v>93866</v>
      </c>
      <c r="J41" s="52">
        <v>96586</v>
      </c>
      <c r="K41" s="52">
        <v>150347</v>
      </c>
      <c r="L41" s="52">
        <v>203000</v>
      </c>
      <c r="M41" s="52">
        <v>292861</v>
      </c>
      <c r="N41" s="52">
        <v>241787</v>
      </c>
      <c r="O41" s="52">
        <v>252840</v>
      </c>
      <c r="P41" s="52">
        <v>162211</v>
      </c>
      <c r="Q41" s="52">
        <v>286196</v>
      </c>
      <c r="R41" s="52">
        <v>155269</v>
      </c>
      <c r="S41" s="52">
        <v>120462</v>
      </c>
      <c r="T41" s="52">
        <v>139990</v>
      </c>
      <c r="U41" s="52">
        <v>170382</v>
      </c>
      <c r="V41" s="52">
        <v>228801</v>
      </c>
      <c r="W41" s="52">
        <v>256181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38038</v>
      </c>
      <c r="D42" s="52">
        <v>54893</v>
      </c>
      <c r="E42" s="52">
        <v>95069</v>
      </c>
      <c r="F42" s="52">
        <v>80900</v>
      </c>
      <c r="G42" s="52">
        <v>46348</v>
      </c>
      <c r="H42" s="52">
        <v>46659</v>
      </c>
      <c r="I42" s="52">
        <v>61506</v>
      </c>
      <c r="J42" s="52">
        <v>99819</v>
      </c>
      <c r="K42" s="52">
        <v>158399</v>
      </c>
      <c r="L42" s="52">
        <v>120427</v>
      </c>
      <c r="M42" s="52">
        <v>58629</v>
      </c>
      <c r="N42" s="52">
        <v>124980</v>
      </c>
      <c r="O42" s="52">
        <v>198346</v>
      </c>
      <c r="P42" s="52">
        <v>268818</v>
      </c>
      <c r="Q42" s="52">
        <v>284527</v>
      </c>
      <c r="R42" s="52">
        <v>216267</v>
      </c>
      <c r="S42" s="52">
        <v>131812</v>
      </c>
      <c r="T42" s="52">
        <v>96815</v>
      </c>
      <c r="U42" s="52">
        <v>132148</v>
      </c>
      <c r="V42" s="52">
        <v>188330</v>
      </c>
      <c r="W42" s="52">
        <v>236031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110981</v>
      </c>
      <c r="D44" s="52">
        <v>176557</v>
      </c>
      <c r="E44" s="52">
        <v>185129</v>
      </c>
      <c r="F44" s="52">
        <v>176831</v>
      </c>
      <c r="G44" s="52">
        <v>123645</v>
      </c>
      <c r="H44" s="52">
        <v>93990</v>
      </c>
      <c r="I44" s="52">
        <v>60988</v>
      </c>
      <c r="J44" s="52">
        <v>72817</v>
      </c>
      <c r="K44" s="52">
        <v>106199</v>
      </c>
      <c r="L44" s="52">
        <v>119316</v>
      </c>
      <c r="M44" s="52">
        <v>144494</v>
      </c>
      <c r="N44" s="52">
        <v>142905</v>
      </c>
      <c r="O44" s="52">
        <v>153433</v>
      </c>
      <c r="P44" s="52">
        <v>115650</v>
      </c>
      <c r="Q44" s="52">
        <v>126407</v>
      </c>
      <c r="R44" s="52">
        <v>111513</v>
      </c>
      <c r="S44" s="52">
        <v>99277</v>
      </c>
      <c r="T44" s="52">
        <v>77002</v>
      </c>
      <c r="U44" s="52">
        <v>77883</v>
      </c>
      <c r="V44" s="52">
        <v>89341</v>
      </c>
      <c r="W44" s="52">
        <v>126724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401514</v>
      </c>
      <c r="D45" s="36">
        <v>436332</v>
      </c>
      <c r="E45" s="36">
        <v>479019</v>
      </c>
      <c r="F45" s="36">
        <v>464702</v>
      </c>
      <c r="G45" s="36">
        <v>392820</v>
      </c>
      <c r="H45" s="36">
        <v>362046</v>
      </c>
      <c r="I45" s="36">
        <v>228675</v>
      </c>
      <c r="J45" s="36">
        <v>279385</v>
      </c>
      <c r="K45" s="36">
        <v>332464</v>
      </c>
      <c r="L45" s="36">
        <v>331912</v>
      </c>
      <c r="M45" s="36">
        <v>378489</v>
      </c>
      <c r="N45" s="36">
        <v>442026</v>
      </c>
      <c r="O45" s="36">
        <v>552537</v>
      </c>
      <c r="P45" s="36">
        <v>401271</v>
      </c>
      <c r="Q45" s="36">
        <v>546366</v>
      </c>
      <c r="R45" s="36">
        <v>402583</v>
      </c>
      <c r="S45" s="36">
        <v>342011</v>
      </c>
      <c r="T45" s="36">
        <v>333090</v>
      </c>
      <c r="U45" s="36">
        <v>420494</v>
      </c>
      <c r="V45" s="36">
        <v>544699</v>
      </c>
      <c r="W45" s="36">
        <v>525594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77229</v>
      </c>
      <c r="D49" s="52">
        <v>124690</v>
      </c>
      <c r="E49" s="52">
        <v>164999</v>
      </c>
      <c r="F49" s="52">
        <v>144201</v>
      </c>
      <c r="G49" s="52">
        <v>61758</v>
      </c>
      <c r="H49" s="52">
        <v>12302</v>
      </c>
      <c r="I49" s="52">
        <v>56162</v>
      </c>
      <c r="J49" s="52">
        <v>95383</v>
      </c>
      <c r="K49" s="52">
        <v>87267</v>
      </c>
      <c r="L49" s="52">
        <v>80378</v>
      </c>
      <c r="M49" s="52">
        <v>110069</v>
      </c>
      <c r="N49" s="52">
        <v>147655</v>
      </c>
      <c r="O49" s="52">
        <v>190468</v>
      </c>
      <c r="P49" s="52">
        <v>180462</v>
      </c>
      <c r="Q49" s="52">
        <v>223625</v>
      </c>
      <c r="R49" s="52">
        <v>89969</v>
      </c>
      <c r="S49" s="52">
        <v>48506</v>
      </c>
      <c r="T49" s="52">
        <v>27808</v>
      </c>
      <c r="U49" s="52">
        <v>45350</v>
      </c>
      <c r="V49" s="52">
        <v>78129</v>
      </c>
      <c r="W49" s="52">
        <v>75878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16214</v>
      </c>
      <c r="D51" s="52">
        <v>23707</v>
      </c>
      <c r="E51" s="52">
        <v>33510</v>
      </c>
      <c r="F51" s="52">
        <v>48284</v>
      </c>
      <c r="G51" s="52">
        <v>31392</v>
      </c>
      <c r="H51" s="52">
        <v>1849</v>
      </c>
      <c r="I51" s="52">
        <v>15762</v>
      </c>
      <c r="J51" s="52">
        <v>18925</v>
      </c>
      <c r="K51" s="52">
        <v>18153</v>
      </c>
      <c r="L51" s="52">
        <v>21628</v>
      </c>
      <c r="M51" s="52">
        <v>20464</v>
      </c>
      <c r="N51" s="52">
        <v>45087</v>
      </c>
      <c r="O51" s="52">
        <v>12347</v>
      </c>
      <c r="P51" s="52">
        <v>3883</v>
      </c>
      <c r="Q51" s="52">
        <v>3534</v>
      </c>
      <c r="R51" s="52">
        <v>7129</v>
      </c>
      <c r="S51" s="52">
        <v>4319</v>
      </c>
      <c r="T51" s="52">
        <v>4048</v>
      </c>
      <c r="U51" s="52">
        <v>3778</v>
      </c>
      <c r="V51" s="52">
        <v>7233</v>
      </c>
      <c r="W51" s="52">
        <v>8647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1496</v>
      </c>
      <c r="D53" s="52">
        <v>4354</v>
      </c>
      <c r="E53" s="52">
        <v>8311</v>
      </c>
      <c r="F53" s="52">
        <v>7979</v>
      </c>
      <c r="G53" s="52">
        <v>3167</v>
      </c>
      <c r="H53" s="52">
        <v>424</v>
      </c>
      <c r="I53" s="52">
        <v>9977</v>
      </c>
      <c r="J53" s="52">
        <v>30128</v>
      </c>
      <c r="K53" s="52">
        <v>16180</v>
      </c>
      <c r="L53" s="52">
        <v>14421</v>
      </c>
      <c r="M53" s="52">
        <v>25265</v>
      </c>
      <c r="N53" s="52">
        <v>42848</v>
      </c>
      <c r="O53" s="52">
        <v>54462</v>
      </c>
      <c r="P53" s="52">
        <v>11452</v>
      </c>
      <c r="Q53" s="52">
        <v>6884</v>
      </c>
      <c r="R53" s="52">
        <v>5639</v>
      </c>
      <c r="S53" s="52">
        <v>7287</v>
      </c>
      <c r="T53" s="52">
        <v>3346</v>
      </c>
      <c r="U53" s="52">
        <v>4779</v>
      </c>
      <c r="V53" s="52">
        <v>8460</v>
      </c>
      <c r="W53" s="52">
        <v>5581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35</v>
      </c>
      <c r="F54" s="52">
        <v>28</v>
      </c>
      <c r="G54" s="52">
        <v>6</v>
      </c>
      <c r="H54" s="52">
        <v>1</v>
      </c>
      <c r="I54" s="52">
        <v>124</v>
      </c>
      <c r="J54" s="52">
        <v>344</v>
      </c>
      <c r="K54" s="52">
        <v>205</v>
      </c>
      <c r="L54" s="52">
        <v>52</v>
      </c>
      <c r="M54" s="52">
        <v>0</v>
      </c>
      <c r="N54" s="52">
        <v>59</v>
      </c>
      <c r="O54" s="52">
        <v>492</v>
      </c>
      <c r="P54" s="52">
        <v>176</v>
      </c>
      <c r="Q54" s="52">
        <v>482</v>
      </c>
      <c r="R54" s="52">
        <v>0</v>
      </c>
      <c r="S54" s="52">
        <v>7</v>
      </c>
      <c r="T54" s="52">
        <v>39</v>
      </c>
      <c r="U54" s="52">
        <v>19</v>
      </c>
      <c r="V54" s="52">
        <v>116</v>
      </c>
      <c r="W54" s="52">
        <v>20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66781</v>
      </c>
      <c r="D55" s="52">
        <v>104035</v>
      </c>
      <c r="E55" s="52">
        <v>122879</v>
      </c>
      <c r="F55" s="52">
        <v>109631</v>
      </c>
      <c r="G55" s="52">
        <v>49455</v>
      </c>
      <c r="H55" s="52">
        <v>9494</v>
      </c>
      <c r="I55" s="52">
        <v>27827</v>
      </c>
      <c r="J55" s="52">
        <v>31921</v>
      </c>
      <c r="K55" s="52">
        <v>34518</v>
      </c>
      <c r="L55" s="52">
        <v>41365</v>
      </c>
      <c r="M55" s="52">
        <v>70659</v>
      </c>
      <c r="N55" s="52">
        <v>69054</v>
      </c>
      <c r="O55" s="52">
        <v>75941</v>
      </c>
      <c r="P55" s="52">
        <v>63539</v>
      </c>
      <c r="Q55" s="52">
        <v>108443</v>
      </c>
      <c r="R55" s="52">
        <v>35242</v>
      </c>
      <c r="S55" s="52">
        <v>19680</v>
      </c>
      <c r="T55" s="52">
        <v>14438</v>
      </c>
      <c r="U55" s="52">
        <v>22838</v>
      </c>
      <c r="V55" s="52">
        <v>38151</v>
      </c>
      <c r="W55" s="52">
        <v>36576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8952</v>
      </c>
      <c r="D56" s="52">
        <v>16301</v>
      </c>
      <c r="E56" s="52">
        <v>33774</v>
      </c>
      <c r="F56" s="52">
        <v>26563</v>
      </c>
      <c r="G56" s="52">
        <v>9130</v>
      </c>
      <c r="H56" s="52">
        <v>2383</v>
      </c>
      <c r="I56" s="52">
        <v>18234</v>
      </c>
      <c r="J56" s="52">
        <v>32990</v>
      </c>
      <c r="K56" s="52">
        <v>36364</v>
      </c>
      <c r="L56" s="52">
        <v>24540</v>
      </c>
      <c r="M56" s="52">
        <v>14145</v>
      </c>
      <c r="N56" s="52">
        <v>35694</v>
      </c>
      <c r="O56" s="52">
        <v>59573</v>
      </c>
      <c r="P56" s="52">
        <v>105295</v>
      </c>
      <c r="Q56" s="52">
        <v>107816</v>
      </c>
      <c r="R56" s="52">
        <v>49088</v>
      </c>
      <c r="S56" s="52">
        <v>21532</v>
      </c>
      <c r="T56" s="52">
        <v>9985</v>
      </c>
      <c r="U56" s="52">
        <v>17714</v>
      </c>
      <c r="V56" s="52">
        <v>31402</v>
      </c>
      <c r="W56" s="52">
        <v>33701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16724</v>
      </c>
      <c r="D58" s="52">
        <v>35920</v>
      </c>
      <c r="E58" s="52">
        <v>45993</v>
      </c>
      <c r="F58" s="52">
        <v>39747</v>
      </c>
      <c r="G58" s="52">
        <v>14785</v>
      </c>
      <c r="H58" s="52">
        <v>2535</v>
      </c>
      <c r="I58" s="52">
        <v>11825</v>
      </c>
      <c r="J58" s="52">
        <v>19720</v>
      </c>
      <c r="K58" s="52">
        <v>21127</v>
      </c>
      <c r="L58" s="52">
        <v>21253</v>
      </c>
      <c r="M58" s="52">
        <v>30412</v>
      </c>
      <c r="N58" s="52">
        <v>36075</v>
      </c>
      <c r="O58" s="52">
        <v>41396</v>
      </c>
      <c r="P58" s="52">
        <v>40375</v>
      </c>
      <c r="Q58" s="52">
        <v>42015</v>
      </c>
      <c r="R58" s="52">
        <v>19515</v>
      </c>
      <c r="S58" s="52">
        <v>10913</v>
      </c>
      <c r="T58" s="52">
        <v>5221</v>
      </c>
      <c r="U58" s="52">
        <v>7088</v>
      </c>
      <c r="V58" s="52">
        <v>11009</v>
      </c>
      <c r="W58" s="52">
        <v>14741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60505</v>
      </c>
      <c r="D59" s="36">
        <v>88770</v>
      </c>
      <c r="E59" s="36">
        <v>119006</v>
      </c>
      <c r="F59" s="36">
        <v>104454</v>
      </c>
      <c r="G59" s="36">
        <v>46973</v>
      </c>
      <c r="H59" s="36">
        <v>9767</v>
      </c>
      <c r="I59" s="36">
        <v>44337</v>
      </c>
      <c r="J59" s="36">
        <v>75663</v>
      </c>
      <c r="K59" s="36">
        <v>66140</v>
      </c>
      <c r="L59" s="36">
        <v>59125</v>
      </c>
      <c r="M59" s="36">
        <v>79657</v>
      </c>
      <c r="N59" s="36">
        <v>111580</v>
      </c>
      <c r="O59" s="36">
        <v>149072</v>
      </c>
      <c r="P59" s="36">
        <v>140087</v>
      </c>
      <c r="Q59" s="36">
        <v>181610</v>
      </c>
      <c r="R59" s="36">
        <v>70454</v>
      </c>
      <c r="S59" s="36">
        <v>37593</v>
      </c>
      <c r="T59" s="36">
        <v>22587</v>
      </c>
      <c r="U59" s="36">
        <v>38262</v>
      </c>
      <c r="V59" s="36">
        <v>67120</v>
      </c>
      <c r="W59" s="36">
        <v>61137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136227</v>
      </c>
      <c r="D63" s="52">
        <v>188211</v>
      </c>
      <c r="E63" s="52">
        <v>192347</v>
      </c>
      <c r="F63" s="52">
        <v>171213</v>
      </c>
      <c r="G63" s="52">
        <v>89624</v>
      </c>
      <c r="H63" s="52">
        <v>13159</v>
      </c>
      <c r="I63" s="52">
        <v>63803</v>
      </c>
      <c r="J63" s="52">
        <v>95909</v>
      </c>
      <c r="K63" s="52">
        <v>113318</v>
      </c>
      <c r="L63" s="52">
        <v>120295</v>
      </c>
      <c r="M63" s="52">
        <v>189078</v>
      </c>
      <c r="N63" s="52">
        <v>268285</v>
      </c>
      <c r="O63" s="52">
        <v>397803</v>
      </c>
      <c r="P63" s="52">
        <v>209806</v>
      </c>
      <c r="Q63" s="52">
        <v>253735</v>
      </c>
      <c r="R63" s="52">
        <v>179568</v>
      </c>
      <c r="S63" s="52">
        <v>114590</v>
      </c>
      <c r="T63" s="52">
        <v>66427</v>
      </c>
      <c r="U63" s="52">
        <v>84945</v>
      </c>
      <c r="V63" s="52">
        <v>152306</v>
      </c>
      <c r="W63" s="52">
        <v>175590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67783</v>
      </c>
      <c r="D65" s="52">
        <v>55160</v>
      </c>
      <c r="E65" s="52">
        <v>48054</v>
      </c>
      <c r="F65" s="52">
        <v>129709</v>
      </c>
      <c r="G65" s="52">
        <v>195077</v>
      </c>
      <c r="H65" s="52">
        <v>66960</v>
      </c>
      <c r="I65" s="52">
        <v>20397</v>
      </c>
      <c r="J65" s="52">
        <v>36989</v>
      </c>
      <c r="K65" s="52">
        <v>70804</v>
      </c>
      <c r="L65" s="52">
        <v>96086</v>
      </c>
      <c r="M65" s="52">
        <v>94723</v>
      </c>
      <c r="N65" s="52">
        <v>149151</v>
      </c>
      <c r="O65" s="52">
        <v>181953</v>
      </c>
      <c r="P65" s="52">
        <v>213635</v>
      </c>
      <c r="Q65" s="52">
        <v>207260</v>
      </c>
      <c r="R65" s="52">
        <v>267708</v>
      </c>
      <c r="S65" s="52">
        <v>181151</v>
      </c>
      <c r="T65" s="52">
        <v>128704</v>
      </c>
      <c r="U65" s="52">
        <v>105559</v>
      </c>
      <c r="V65" s="52">
        <v>119350</v>
      </c>
      <c r="W65" s="52">
        <v>136209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70984</v>
      </c>
      <c r="D67" s="52">
        <f t="shared" si="0"/>
        <v>84727</v>
      </c>
      <c r="E67" s="52">
        <f t="shared" si="0"/>
        <v>93372</v>
      </c>
      <c r="F67" s="52">
        <f t="shared" si="0"/>
        <v>90354</v>
      </c>
      <c r="G67" s="52">
        <f t="shared" si="0"/>
        <v>73820</v>
      </c>
      <c r="H67" s="52">
        <f t="shared" si="0"/>
        <v>57789</v>
      </c>
      <c r="I67" s="52">
        <f t="shared" si="0"/>
        <v>64879</v>
      </c>
      <c r="J67" s="52">
        <f t="shared" si="0"/>
        <v>116200</v>
      </c>
      <c r="K67" s="52">
        <f t="shared" si="0"/>
        <v>99098</v>
      </c>
      <c r="L67" s="52">
        <f t="shared" si="0"/>
        <v>96556</v>
      </c>
      <c r="M67" s="52">
        <f t="shared" si="0"/>
        <v>125648</v>
      </c>
      <c r="N67" s="52">
        <f t="shared" si="0"/>
        <v>155497</v>
      </c>
      <c r="O67" s="52">
        <f t="shared" si="0"/>
        <v>176158</v>
      </c>
      <c r="P67" s="52">
        <f t="shared" si="0"/>
        <v>35240</v>
      </c>
      <c r="Q67" s="52">
        <f t="shared" si="0"/>
        <v>31183</v>
      </c>
      <c r="R67" s="52">
        <f t="shared" ref="R67:V67" si="1">R39-R53</f>
        <v>50120</v>
      </c>
      <c r="S67" s="52">
        <f t="shared" si="1"/>
        <v>98691</v>
      </c>
      <c r="T67" s="52">
        <f t="shared" si="1"/>
        <v>88683</v>
      </c>
      <c r="U67" s="52">
        <f t="shared" si="1"/>
        <v>96767</v>
      </c>
      <c r="V67" s="52">
        <f t="shared" si="1"/>
        <v>110186</v>
      </c>
      <c r="W67" s="52">
        <f t="shared" ref="W67" si="2">W39-W53</f>
        <v>69802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393</v>
      </c>
      <c r="F68" s="52">
        <f t="shared" si="3"/>
        <v>317</v>
      </c>
      <c r="G68" s="52">
        <f t="shared" si="3"/>
        <v>145</v>
      </c>
      <c r="H68" s="52">
        <f t="shared" si="3"/>
        <v>85</v>
      </c>
      <c r="I68" s="52">
        <f t="shared" si="3"/>
        <v>806</v>
      </c>
      <c r="J68" s="52">
        <f t="shared" si="3"/>
        <v>1329</v>
      </c>
      <c r="K68" s="52">
        <f t="shared" si="3"/>
        <v>1254</v>
      </c>
      <c r="L68" s="52">
        <f t="shared" si="3"/>
        <v>352</v>
      </c>
      <c r="M68" s="52">
        <f t="shared" si="3"/>
        <v>0</v>
      </c>
      <c r="N68" s="52">
        <f t="shared" si="3"/>
        <v>212</v>
      </c>
      <c r="O68" s="52">
        <f t="shared" si="3"/>
        <v>1586</v>
      </c>
      <c r="P68" s="52">
        <f t="shared" si="3"/>
        <v>531</v>
      </c>
      <c r="Q68" s="52">
        <f t="shared" si="3"/>
        <v>2180</v>
      </c>
      <c r="R68" s="52">
        <f t="shared" ref="R68:V68" si="4">R40-R54</f>
        <v>0</v>
      </c>
      <c r="S68" s="52">
        <f t="shared" si="4"/>
        <v>89</v>
      </c>
      <c r="T68" s="52">
        <f t="shared" si="4"/>
        <v>1040</v>
      </c>
      <c r="U68" s="52">
        <f t="shared" si="4"/>
        <v>370</v>
      </c>
      <c r="V68" s="52">
        <f t="shared" si="4"/>
        <v>1501</v>
      </c>
      <c r="W68" s="52">
        <f t="shared" ref="W68" si="5">W40-W54</f>
        <v>249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216979</v>
      </c>
      <c r="D69" s="52">
        <f t="shared" si="6"/>
        <v>246309</v>
      </c>
      <c r="E69" s="52">
        <f t="shared" si="6"/>
        <v>223005</v>
      </c>
      <c r="F69" s="52">
        <f t="shared" si="6"/>
        <v>224270</v>
      </c>
      <c r="G69" s="52">
        <f t="shared" si="6"/>
        <v>201597</v>
      </c>
      <c r="H69" s="52">
        <f t="shared" si="6"/>
        <v>176375</v>
      </c>
      <c r="I69" s="52">
        <f t="shared" si="6"/>
        <v>66039</v>
      </c>
      <c r="J69" s="52">
        <f t="shared" si="6"/>
        <v>64665</v>
      </c>
      <c r="K69" s="52">
        <f t="shared" si="6"/>
        <v>115829</v>
      </c>
      <c r="L69" s="52">
        <f t="shared" si="6"/>
        <v>161635</v>
      </c>
      <c r="M69" s="52">
        <f t="shared" si="6"/>
        <v>222202</v>
      </c>
      <c r="N69" s="52">
        <f t="shared" si="6"/>
        <v>172733</v>
      </c>
      <c r="O69" s="52">
        <f t="shared" si="6"/>
        <v>176899</v>
      </c>
      <c r="P69" s="52">
        <f t="shared" si="6"/>
        <v>98672</v>
      </c>
      <c r="Q69" s="52">
        <f t="shared" si="6"/>
        <v>177753</v>
      </c>
      <c r="R69" s="52">
        <f t="shared" ref="R69:V69" si="7">R41-R55</f>
        <v>120027</v>
      </c>
      <c r="S69" s="52">
        <f t="shared" si="7"/>
        <v>100782</v>
      </c>
      <c r="T69" s="52">
        <f t="shared" si="7"/>
        <v>125552</v>
      </c>
      <c r="U69" s="52">
        <f t="shared" si="7"/>
        <v>147544</v>
      </c>
      <c r="V69" s="52">
        <f t="shared" si="7"/>
        <v>190650</v>
      </c>
      <c r="W69" s="52">
        <f t="shared" ref="W69" si="8">W41-W55</f>
        <v>219605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29086</v>
      </c>
      <c r="D70" s="52">
        <f t="shared" si="9"/>
        <v>38592</v>
      </c>
      <c r="E70" s="52">
        <f t="shared" si="9"/>
        <v>61295</v>
      </c>
      <c r="F70" s="52">
        <f t="shared" si="9"/>
        <v>54337</v>
      </c>
      <c r="G70" s="52">
        <f t="shared" si="9"/>
        <v>37218</v>
      </c>
      <c r="H70" s="52">
        <f t="shared" si="9"/>
        <v>44276</v>
      </c>
      <c r="I70" s="52">
        <f t="shared" si="9"/>
        <v>43272</v>
      </c>
      <c r="J70" s="52">
        <f t="shared" si="9"/>
        <v>66829</v>
      </c>
      <c r="K70" s="52">
        <f t="shared" si="9"/>
        <v>122035</v>
      </c>
      <c r="L70" s="52">
        <f t="shared" si="9"/>
        <v>95887</v>
      </c>
      <c r="M70" s="52">
        <f t="shared" si="9"/>
        <v>44484</v>
      </c>
      <c r="N70" s="52">
        <f t="shared" si="9"/>
        <v>89286</v>
      </c>
      <c r="O70" s="52">
        <f t="shared" si="9"/>
        <v>138773</v>
      </c>
      <c r="P70" s="52">
        <f t="shared" si="9"/>
        <v>163523</v>
      </c>
      <c r="Q70" s="52">
        <f t="shared" si="9"/>
        <v>176711</v>
      </c>
      <c r="R70" s="52">
        <f t="shared" ref="R70:V70" si="10">R42-R56</f>
        <v>167179</v>
      </c>
      <c r="S70" s="52">
        <f t="shared" si="10"/>
        <v>110280</v>
      </c>
      <c r="T70" s="52">
        <f t="shared" si="10"/>
        <v>86830</v>
      </c>
      <c r="U70" s="52">
        <f t="shared" si="10"/>
        <v>114434</v>
      </c>
      <c r="V70" s="52">
        <f t="shared" si="10"/>
        <v>156928</v>
      </c>
      <c r="W70" s="52">
        <f t="shared" ref="W70" si="11">W42-W56</f>
        <v>202330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94257</v>
      </c>
      <c r="D72" s="52">
        <v>140637</v>
      </c>
      <c r="E72" s="52">
        <v>139136</v>
      </c>
      <c r="F72" s="52">
        <v>137084</v>
      </c>
      <c r="G72" s="52">
        <v>108860</v>
      </c>
      <c r="H72" s="52">
        <v>91455</v>
      </c>
      <c r="I72" s="52">
        <v>49163</v>
      </c>
      <c r="J72" s="52">
        <v>53097</v>
      </c>
      <c r="K72" s="52">
        <v>85072</v>
      </c>
      <c r="L72" s="52">
        <v>98063</v>
      </c>
      <c r="M72" s="52">
        <v>114082</v>
      </c>
      <c r="N72" s="52">
        <v>106830</v>
      </c>
      <c r="O72" s="52">
        <v>112037</v>
      </c>
      <c r="P72" s="52">
        <v>75275</v>
      </c>
      <c r="Q72" s="52">
        <v>84392</v>
      </c>
      <c r="R72" s="52">
        <v>91998</v>
      </c>
      <c r="S72" s="52">
        <v>88364</v>
      </c>
      <c r="T72" s="52">
        <v>71781</v>
      </c>
      <c r="U72" s="52">
        <v>70795</v>
      </c>
      <c r="V72" s="52">
        <v>78332</v>
      </c>
      <c r="W72" s="52">
        <v>111983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341009</v>
      </c>
      <c r="D73" s="36">
        <v>347562</v>
      </c>
      <c r="E73" s="36">
        <v>360013</v>
      </c>
      <c r="F73" s="36">
        <v>360248</v>
      </c>
      <c r="G73" s="36">
        <v>345847</v>
      </c>
      <c r="H73" s="36">
        <v>352279</v>
      </c>
      <c r="I73" s="36">
        <v>184338</v>
      </c>
      <c r="J73" s="36">
        <v>203722</v>
      </c>
      <c r="K73" s="36">
        <v>266324</v>
      </c>
      <c r="L73" s="36">
        <v>272787</v>
      </c>
      <c r="M73" s="36">
        <v>298832</v>
      </c>
      <c r="N73" s="36">
        <v>330446</v>
      </c>
      <c r="O73" s="36">
        <v>403465</v>
      </c>
      <c r="P73" s="36">
        <v>261184</v>
      </c>
      <c r="Q73" s="36">
        <v>364756</v>
      </c>
      <c r="R73" s="36">
        <v>332129</v>
      </c>
      <c r="S73" s="36">
        <v>304418</v>
      </c>
      <c r="T73" s="36">
        <v>310503</v>
      </c>
      <c r="U73" s="36">
        <v>382232</v>
      </c>
      <c r="V73" s="36">
        <v>477579</v>
      </c>
      <c r="W73" s="36">
        <v>464457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4480</v>
      </c>
      <c r="I79" s="52">
        <f>RES_hhdet_numvin!I45</f>
        <v>39596</v>
      </c>
      <c r="J79" s="52">
        <f>RES_hhdet_numvin!J45</f>
        <v>88687</v>
      </c>
      <c r="K79" s="52">
        <f>RES_hhdet_numvin!K45</f>
        <v>115964</v>
      </c>
      <c r="L79" s="52">
        <f>RES_hhdet_numvin!L45</f>
        <v>135464</v>
      </c>
      <c r="M79" s="52">
        <f>RES_hhdet_numvin!M45</f>
        <v>226113</v>
      </c>
      <c r="N79" s="52">
        <f>RES_hhdet_numvin!N45</f>
        <v>341913</v>
      </c>
      <c r="O79" s="52">
        <f>RES_hhdet_numvin!O45</f>
        <v>514739</v>
      </c>
      <c r="P79" s="52">
        <f>RES_hhdet_numvin!P45</f>
        <v>357585</v>
      </c>
      <c r="Q79" s="52">
        <f>RES_hhdet_numvin!Q45</f>
        <v>452186</v>
      </c>
      <c r="R79" s="52">
        <f>RES_hhdet_numvin!R45</f>
        <v>261310</v>
      </c>
      <c r="S79" s="52">
        <f>RES_hhdet_numvin!S45</f>
        <v>160548</v>
      </c>
      <c r="T79" s="52">
        <f>RES_hhdet_numvin!T45</f>
        <v>93616</v>
      </c>
      <c r="U79" s="52">
        <f>RES_hhdet_numvin!U45</f>
        <v>130040</v>
      </c>
      <c r="V79" s="52">
        <f>RES_hhdet_numvin!V45</f>
        <v>230380</v>
      </c>
      <c r="W79" s="52">
        <f>RES_hhdet_numvin!W45</f>
        <v>251468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65990</v>
      </c>
      <c r="Q82" s="138">
        <f>RES_hhdet_numvin!Q48</f>
        <v>115746</v>
      </c>
      <c r="R82" s="138">
        <f>RES_hhdet_numvin!R48</f>
        <v>199566</v>
      </c>
      <c r="S82" s="138">
        <f>RES_hhdet_numvin!S48</f>
        <v>154662</v>
      </c>
      <c r="T82" s="138">
        <f>RES_hhdet_numvin!T48</f>
        <v>119327</v>
      </c>
      <c r="U82" s="138">
        <f>RES_hhdet_numvin!U48</f>
        <v>104970</v>
      </c>
      <c r="V82" s="138">
        <f>RES_hhdet_numvin!V48</f>
        <v>125785</v>
      </c>
      <c r="W82" s="138">
        <f>RES_hhdet_numvin!W48</f>
        <v>144856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103</v>
      </c>
      <c r="I84" s="138">
        <f>RES_hhdet_numvin!I50</f>
        <v>5675</v>
      </c>
      <c r="J84" s="138">
        <f>RES_hhdet_numvin!J50</f>
        <v>24603</v>
      </c>
      <c r="K84" s="138">
        <f>RES_hhdet_numvin!K50</f>
        <v>20567</v>
      </c>
      <c r="L84" s="138">
        <f>RES_hhdet_numvin!L50</f>
        <v>25858</v>
      </c>
      <c r="M84" s="138">
        <f>RES_hhdet_numvin!M50</f>
        <v>56853</v>
      </c>
      <c r="N84" s="138">
        <f>RES_hhdet_numvin!N50</f>
        <v>112183</v>
      </c>
      <c r="O84" s="138">
        <f>RES_hhdet_numvin!O50</f>
        <v>176058</v>
      </c>
      <c r="P84" s="138">
        <f>RES_hhdet_numvin!P50</f>
        <v>39220</v>
      </c>
      <c r="Q84" s="138">
        <f>RES_hhdet_numvin!Q50</f>
        <v>33566</v>
      </c>
      <c r="R84" s="138">
        <f>RES_hhdet_numvin!R50</f>
        <v>50853</v>
      </c>
      <c r="S84" s="138">
        <f>RES_hhdet_numvin!S50</f>
        <v>99699</v>
      </c>
      <c r="T84" s="138">
        <f>RES_hhdet_numvin!T50</f>
        <v>89052</v>
      </c>
      <c r="U84" s="138">
        <f>RES_hhdet_numvin!U50</f>
        <v>100020</v>
      </c>
      <c r="V84" s="138">
        <f>RES_hhdet_numvin!V50</f>
        <v>118123</v>
      </c>
      <c r="W84" s="138">
        <f>RES_hhdet_numvin!W50</f>
        <v>75383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70</v>
      </c>
      <c r="J85" s="138">
        <f>RES_hhdet_numvin!J51</f>
        <v>282</v>
      </c>
      <c r="K85" s="138">
        <f>RES_hhdet_numvin!K51</f>
        <v>259</v>
      </c>
      <c r="L85" s="138">
        <f>RES_hhdet_numvin!L51</f>
        <v>95</v>
      </c>
      <c r="M85" s="138">
        <f>RES_hhdet_numvin!M51</f>
        <v>0</v>
      </c>
      <c r="N85" s="138">
        <f>RES_hhdet_numvin!N51</f>
        <v>151</v>
      </c>
      <c r="O85" s="138">
        <f>RES_hhdet_numvin!O51</f>
        <v>1596</v>
      </c>
      <c r="P85" s="138">
        <f>RES_hhdet_numvin!P51</f>
        <v>597</v>
      </c>
      <c r="Q85" s="138">
        <f>RES_hhdet_numvin!Q51</f>
        <v>2365</v>
      </c>
      <c r="R85" s="138">
        <f>RES_hhdet_numvin!R51</f>
        <v>0</v>
      </c>
      <c r="S85" s="138">
        <f>RES_hhdet_numvin!S51</f>
        <v>96</v>
      </c>
      <c r="T85" s="138">
        <f>RES_hhdet_numvin!T51</f>
        <v>1052</v>
      </c>
      <c r="U85" s="138">
        <f>RES_hhdet_numvin!U51</f>
        <v>383</v>
      </c>
      <c r="V85" s="138">
        <f>RES_hhdet_numvin!V51</f>
        <v>1611</v>
      </c>
      <c r="W85" s="138">
        <f>RES_hhdet_numvin!W51</f>
        <v>269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52345</v>
      </c>
      <c r="Q88" s="138">
        <f>RES_hhdet_numvin!Q54</f>
        <v>161924</v>
      </c>
      <c r="R88" s="138">
        <f>RES_hhdet_numvin!R54</f>
        <v>114294</v>
      </c>
      <c r="S88" s="138">
        <f>RES_hhdet_numvin!S54</f>
        <v>102182</v>
      </c>
      <c r="T88" s="138">
        <f>RES_hhdet_numvin!T54</f>
        <v>128952</v>
      </c>
      <c r="U88" s="138">
        <f>RES_hhdet_numvin!U54</f>
        <v>165118</v>
      </c>
      <c r="V88" s="138">
        <f>RES_hhdet_numvin!V54</f>
        <v>227327</v>
      </c>
      <c r="W88" s="138">
        <f>RES_hhdet_numvin!W54</f>
        <v>256181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86728</v>
      </c>
      <c r="Q89" s="138">
        <f>RES_hhdet_numvin!Q55</f>
        <v>160978</v>
      </c>
      <c r="R89" s="138">
        <f>RES_hhdet_numvin!R55</f>
        <v>159196</v>
      </c>
      <c r="S89" s="138">
        <f>RES_hhdet_numvin!S55</f>
        <v>111814</v>
      </c>
      <c r="T89" s="138">
        <f>RES_hhdet_numvin!T55</f>
        <v>89190</v>
      </c>
      <c r="U89" s="138">
        <f>RES_hhdet_numvin!U55</f>
        <v>128069</v>
      </c>
      <c r="V89" s="138">
        <f>RES_hhdet_numvin!V55</f>
        <v>187118</v>
      </c>
      <c r="W89" s="138">
        <f>RES_hhdet_numvin!W55</f>
        <v>236031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37246</v>
      </c>
      <c r="Q93" s="138">
        <f>RES_hhdet_numvin!Q59</f>
        <v>70515</v>
      </c>
      <c r="R93" s="138">
        <f>RES_hhdet_numvin!R59</f>
        <v>79625</v>
      </c>
      <c r="S93" s="138">
        <f>RES_hhdet_numvin!S59</f>
        <v>81516</v>
      </c>
      <c r="T93" s="138">
        <f>RES_hhdet_numvin!T59</f>
        <v>69479</v>
      </c>
      <c r="U93" s="138">
        <f>RES_hhdet_numvin!U59</f>
        <v>75131</v>
      </c>
      <c r="V93" s="138">
        <f>RES_hhdet_numvin!V59</f>
        <v>88765</v>
      </c>
      <c r="W93" s="138">
        <f>RES_hhdet_numvin!W59</f>
        <v>126724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129218</v>
      </c>
      <c r="Q94" s="39">
        <f>RES_hhdet_numvin!Q60</f>
        <v>304767</v>
      </c>
      <c r="R94" s="39">
        <f>RES_hhdet_numvin!R60</f>
        <v>287433</v>
      </c>
      <c r="S94" s="39">
        <f>RES_hhdet_numvin!S60</f>
        <v>280802</v>
      </c>
      <c r="T94" s="39">
        <f>RES_hhdet_numvin!T60</f>
        <v>300524</v>
      </c>
      <c r="U94" s="39">
        <f>RES_hhdet_numvin!U60</f>
        <v>405584</v>
      </c>
      <c r="V94" s="39">
        <f>RES_hhdet_numvin!V60</f>
        <v>541166</v>
      </c>
      <c r="W94" s="39">
        <f>RES_hhdet_numvin!W60</f>
        <v>525594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2610.5861008211173</v>
      </c>
      <c r="C98" s="117">
        <f t="shared" si="12"/>
        <v>2665.6359960769983</v>
      </c>
      <c r="D98" s="117">
        <f t="shared" si="12"/>
        <v>2620.4742151988194</v>
      </c>
      <c r="E98" s="117">
        <f t="shared" si="12"/>
        <v>2874.8293839779935</v>
      </c>
      <c r="F98" s="117">
        <f t="shared" si="12"/>
        <v>3149.4313400037508</v>
      </c>
      <c r="G98" s="117">
        <f t="shared" si="12"/>
        <v>3068.0154037036009</v>
      </c>
      <c r="H98" s="117">
        <f t="shared" si="12"/>
        <v>2710.9098467483072</v>
      </c>
      <c r="I98" s="117">
        <f t="shared" si="12"/>
        <v>2579.7736406484996</v>
      </c>
      <c r="J98" s="117">
        <f t="shared" si="12"/>
        <v>2451.1472999075791</v>
      </c>
      <c r="K98" s="117">
        <f t="shared" si="12"/>
        <v>2325.3245539172472</v>
      </c>
      <c r="L98" s="117">
        <f t="shared" si="12"/>
        <v>2345.6313323626509</v>
      </c>
      <c r="M98" s="117">
        <f t="shared" si="12"/>
        <v>2028.7871641471102</v>
      </c>
      <c r="N98" s="117">
        <f t="shared" si="12"/>
        <v>1902.7781878581864</v>
      </c>
      <c r="O98" s="117">
        <f t="shared" si="12"/>
        <v>1983.6084617978156</v>
      </c>
      <c r="P98" s="117">
        <f t="shared" si="12"/>
        <v>2049.3480626644296</v>
      </c>
      <c r="Q98" s="117">
        <f t="shared" si="12"/>
        <v>2419.3104436652229</v>
      </c>
      <c r="R98" s="117">
        <f t="shared" ref="R98:V98" si="13">R99+R102+R104+R113</f>
        <v>2163.9310650873472</v>
      </c>
      <c r="S98" s="117">
        <f t="shared" si="13"/>
        <v>2134.1828543807578</v>
      </c>
      <c r="T98" s="117">
        <f t="shared" si="13"/>
        <v>2202.7386268301716</v>
      </c>
      <c r="U98" s="117">
        <f t="shared" si="13"/>
        <v>1946.2722947028942</v>
      </c>
      <c r="V98" s="117">
        <f t="shared" si="13"/>
        <v>2058.7529794806665</v>
      </c>
      <c r="W98" s="117">
        <f t="shared" ref="W98" si="14">W99+W102+W104+W113</f>
        <v>2026.5178841852296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2034.7960219997799</v>
      </c>
      <c r="C99" s="122">
        <f t="shared" si="15"/>
        <v>2032.8755019230409</v>
      </c>
      <c r="D99" s="122">
        <f t="shared" si="15"/>
        <v>2016.0084882050294</v>
      </c>
      <c r="E99" s="122">
        <f t="shared" si="15"/>
        <v>2271.2599471622261</v>
      </c>
      <c r="F99" s="122">
        <f t="shared" si="15"/>
        <v>2544.8999004795128</v>
      </c>
      <c r="G99" s="122">
        <f t="shared" si="15"/>
        <v>2465.9963323355068</v>
      </c>
      <c r="H99" s="122">
        <f t="shared" si="15"/>
        <v>2115.8915583911607</v>
      </c>
      <c r="I99" s="122">
        <f t="shared" si="15"/>
        <v>2028.4220850364557</v>
      </c>
      <c r="J99" s="122">
        <f t="shared" si="15"/>
        <v>1920.3159824096172</v>
      </c>
      <c r="K99" s="122">
        <f t="shared" si="15"/>
        <v>1832.1704942908473</v>
      </c>
      <c r="L99" s="122">
        <f t="shared" si="15"/>
        <v>1863.7178845229482</v>
      </c>
      <c r="M99" s="122">
        <f t="shared" si="15"/>
        <v>1561.7161769449283</v>
      </c>
      <c r="N99" s="122">
        <f t="shared" si="15"/>
        <v>1450.4013708385492</v>
      </c>
      <c r="O99" s="122">
        <f t="shared" si="15"/>
        <v>1507.6731916364643</v>
      </c>
      <c r="P99" s="122">
        <f t="shared" si="15"/>
        <v>1508.7666035004884</v>
      </c>
      <c r="Q99" s="122">
        <f t="shared" si="15"/>
        <v>1817.6746749475008</v>
      </c>
      <c r="R99" s="122">
        <f t="shared" ref="R99:V99" si="16">SUM(R100:R101)</f>
        <v>1561.1465056367733</v>
      </c>
      <c r="S99" s="122">
        <f t="shared" si="16"/>
        <v>1525.8763838513621</v>
      </c>
      <c r="T99" s="122">
        <f t="shared" si="16"/>
        <v>1604.4029954300895</v>
      </c>
      <c r="U99" s="122">
        <f t="shared" si="16"/>
        <v>1389.8680773100305</v>
      </c>
      <c r="V99" s="122">
        <f t="shared" si="16"/>
        <v>1498.5988749537771</v>
      </c>
      <c r="W99" s="122">
        <f t="shared" ref="W99" si="17">SUM(W100:W101)</f>
        <v>1456.3748366741158</v>
      </c>
      <c r="DA99" s="130" t="s">
        <v>1610</v>
      </c>
    </row>
    <row r="100" spans="1:105" ht="12" customHeight="1" x14ac:dyDescent="0.25">
      <c r="A100" s="97" t="s">
        <v>216</v>
      </c>
      <c r="B100" s="98">
        <v>2016.0488966904852</v>
      </c>
      <c r="C100" s="98">
        <v>2014.0006945775085</v>
      </c>
      <c r="D100" s="98">
        <v>1997.6957447613884</v>
      </c>
      <c r="E100" s="98">
        <v>2251.6907007559093</v>
      </c>
      <c r="F100" s="98">
        <v>2522.7336052855385</v>
      </c>
      <c r="G100" s="98">
        <v>2445.0556934135875</v>
      </c>
      <c r="H100" s="98">
        <v>2098.5521220444875</v>
      </c>
      <c r="I100" s="98">
        <v>2011.7614185472328</v>
      </c>
      <c r="J100" s="98">
        <v>1904.6895155857628</v>
      </c>
      <c r="K100" s="98">
        <v>1817.5484627387825</v>
      </c>
      <c r="L100" s="98">
        <v>1848.6763561670018</v>
      </c>
      <c r="M100" s="98">
        <v>1548.5760819719121</v>
      </c>
      <c r="N100" s="98">
        <v>1437.8428250692646</v>
      </c>
      <c r="O100" s="98">
        <v>1493.7816064775009</v>
      </c>
      <c r="P100" s="98">
        <v>1494.4002507881919</v>
      </c>
      <c r="Q100" s="98">
        <v>1800.5769036017964</v>
      </c>
      <c r="R100" s="98">
        <v>1546.1552307251363</v>
      </c>
      <c r="S100" s="98">
        <v>1511.2240135664474</v>
      </c>
      <c r="T100" s="98">
        <v>1588.6728002292916</v>
      </c>
      <c r="U100" s="98">
        <v>1376.1956100124205</v>
      </c>
      <c r="V100" s="98">
        <v>1483.584823731728</v>
      </c>
      <c r="W100" s="98">
        <v>1441.508770421324</v>
      </c>
      <c r="DA100" s="63" t="s">
        <v>1611</v>
      </c>
    </row>
    <row r="101" spans="1:105" ht="12" customHeight="1" x14ac:dyDescent="0.25">
      <c r="A101" s="97" t="s">
        <v>53</v>
      </c>
      <c r="B101" s="98">
        <v>18.747125309294592</v>
      </c>
      <c r="C101" s="98">
        <v>18.874807345532474</v>
      </c>
      <c r="D101" s="98">
        <v>18.312743443640986</v>
      </c>
      <c r="E101" s="98">
        <v>19.569246406316765</v>
      </c>
      <c r="F101" s="98">
        <v>22.16629519397441</v>
      </c>
      <c r="G101" s="98">
        <v>20.940638921919305</v>
      </c>
      <c r="H101" s="98">
        <v>17.3394363466732</v>
      </c>
      <c r="I101" s="98">
        <v>16.660666489222812</v>
      </c>
      <c r="J101" s="98">
        <v>15.626466823854445</v>
      </c>
      <c r="K101" s="98">
        <v>14.622031552064778</v>
      </c>
      <c r="L101" s="98">
        <v>15.041528355946465</v>
      </c>
      <c r="M101" s="98">
        <v>13.1400949730162</v>
      </c>
      <c r="N101" s="98">
        <v>12.558545769284514</v>
      </c>
      <c r="O101" s="98">
        <v>13.891585158963339</v>
      </c>
      <c r="P101" s="98">
        <v>14.366352712296498</v>
      </c>
      <c r="Q101" s="98">
        <v>17.097771345704249</v>
      </c>
      <c r="R101" s="98">
        <v>14.991274911636953</v>
      </c>
      <c r="S101" s="98">
        <v>14.652370284914696</v>
      </c>
      <c r="T101" s="98">
        <v>15.730195200797782</v>
      </c>
      <c r="U101" s="98">
        <v>13.672467297609844</v>
      </c>
      <c r="V101" s="98">
        <v>15.014051222049206</v>
      </c>
      <c r="W101" s="98">
        <v>14.866066252791761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7.7617836248922254</v>
      </c>
      <c r="C102" s="122">
        <f t="shared" si="18"/>
        <v>9.4918265901611729</v>
      </c>
      <c r="D102" s="122">
        <f t="shared" si="18"/>
        <v>7.6074673467145555</v>
      </c>
      <c r="E102" s="122">
        <f t="shared" si="18"/>
        <v>15.449689125683992</v>
      </c>
      <c r="F102" s="122">
        <f t="shared" si="18"/>
        <v>14.336253598557326</v>
      </c>
      <c r="G102" s="122">
        <f t="shared" si="18"/>
        <v>19.796135787019384</v>
      </c>
      <c r="H102" s="122">
        <f t="shared" si="18"/>
        <v>20.598318792830757</v>
      </c>
      <c r="I102" s="122">
        <f t="shared" si="18"/>
        <v>11.784903010046349</v>
      </c>
      <c r="J102" s="122">
        <f t="shared" si="18"/>
        <v>13.161587488874613</v>
      </c>
      <c r="K102" s="122">
        <f t="shared" si="18"/>
        <v>19.144555342687383</v>
      </c>
      <c r="L102" s="122">
        <f t="shared" si="18"/>
        <v>18.003076501962202</v>
      </c>
      <c r="M102" s="122">
        <f t="shared" si="18"/>
        <v>16.994709614956935</v>
      </c>
      <c r="N102" s="122">
        <f t="shared" si="18"/>
        <v>16.586510054767551</v>
      </c>
      <c r="O102" s="122">
        <f t="shared" si="18"/>
        <v>16.517361869359796</v>
      </c>
      <c r="P102" s="122">
        <f t="shared" si="18"/>
        <v>15.585174987378476</v>
      </c>
      <c r="Q102" s="122">
        <f t="shared" si="18"/>
        <v>28.44873241116591</v>
      </c>
      <c r="R102" s="122">
        <f t="shared" si="18"/>
        <v>31.484947505042939</v>
      </c>
      <c r="S102" s="122">
        <f t="shared" si="18"/>
        <v>36.584251784685833</v>
      </c>
      <c r="T102" s="122">
        <f t="shared" si="18"/>
        <v>28.328396494954962</v>
      </c>
      <c r="U102" s="122">
        <f t="shared" si="18"/>
        <v>25.925161445615043</v>
      </c>
      <c r="V102" s="122">
        <f t="shared" si="18"/>
        <v>24.094721026285523</v>
      </c>
      <c r="W102" s="122">
        <f t="shared" si="18"/>
        <v>22.415734788988704</v>
      </c>
      <c r="DA102" s="130" t="s">
        <v>1613</v>
      </c>
    </row>
    <row r="103" spans="1:105" ht="12" customHeight="1" x14ac:dyDescent="0.25">
      <c r="A103" s="97" t="s">
        <v>53</v>
      </c>
      <c r="B103" s="98">
        <v>7.7617836248922254</v>
      </c>
      <c r="C103" s="98">
        <v>9.4918265901611729</v>
      </c>
      <c r="D103" s="98">
        <v>7.6074673467145555</v>
      </c>
      <c r="E103" s="98">
        <v>15.449689125683992</v>
      </c>
      <c r="F103" s="98">
        <v>14.336253598557326</v>
      </c>
      <c r="G103" s="98">
        <v>19.796135787019384</v>
      </c>
      <c r="H103" s="98">
        <v>20.598318792830757</v>
      </c>
      <c r="I103" s="98">
        <v>11.784903010046349</v>
      </c>
      <c r="J103" s="98">
        <v>13.161587488874613</v>
      </c>
      <c r="K103" s="98">
        <v>19.144555342687383</v>
      </c>
      <c r="L103" s="98">
        <v>18.003076501962202</v>
      </c>
      <c r="M103" s="98">
        <v>16.994709614956935</v>
      </c>
      <c r="N103" s="98">
        <v>16.586510054767551</v>
      </c>
      <c r="O103" s="98">
        <v>16.517361869359796</v>
      </c>
      <c r="P103" s="98">
        <v>15.585174987378476</v>
      </c>
      <c r="Q103" s="98">
        <v>28.44873241116591</v>
      </c>
      <c r="R103" s="98">
        <v>31.484947505042939</v>
      </c>
      <c r="S103" s="98">
        <v>36.584251784685833</v>
      </c>
      <c r="T103" s="98">
        <v>28.328396494954962</v>
      </c>
      <c r="U103" s="98">
        <v>25.925161445615043</v>
      </c>
      <c r="V103" s="98">
        <v>24.094721026285523</v>
      </c>
      <c r="W103" s="98">
        <v>22.415734788988704</v>
      </c>
      <c r="DA103" s="63" t="s">
        <v>1614</v>
      </c>
    </row>
    <row r="104" spans="1:105" ht="12" customHeight="1" x14ac:dyDescent="0.25">
      <c r="A104" s="121" t="s">
        <v>55</v>
      </c>
      <c r="B104" s="122">
        <v>378.17270731994154</v>
      </c>
      <c r="C104" s="122">
        <v>419.18301399557254</v>
      </c>
      <c r="D104" s="122">
        <v>393.25712429121666</v>
      </c>
      <c r="E104" s="122">
        <v>378.1022104898949</v>
      </c>
      <c r="F104" s="122">
        <v>380.59180923433473</v>
      </c>
      <c r="G104" s="122">
        <v>376.25297822751224</v>
      </c>
      <c r="H104" s="122">
        <v>359.907832920722</v>
      </c>
      <c r="I104" s="122">
        <v>338.58852000309349</v>
      </c>
      <c r="J104" s="122">
        <v>327.38634280466613</v>
      </c>
      <c r="K104" s="122">
        <v>298.66367023126577</v>
      </c>
      <c r="L104" s="122">
        <v>291.22540614066827</v>
      </c>
      <c r="M104" s="122">
        <v>292.55938091148795</v>
      </c>
      <c r="N104" s="122">
        <v>281.759084321812</v>
      </c>
      <c r="O104" s="122">
        <v>310.54190470190156</v>
      </c>
      <c r="P104" s="122">
        <v>346.1985043708836</v>
      </c>
      <c r="Q104" s="122">
        <v>380.15728576360448</v>
      </c>
      <c r="R104" s="122">
        <v>372.50837414347461</v>
      </c>
      <c r="S104" s="122">
        <v>372.92234934467893</v>
      </c>
      <c r="T104" s="122">
        <v>365.67787720106901</v>
      </c>
      <c r="U104" s="122">
        <v>347.28910213601671</v>
      </c>
      <c r="V104" s="122">
        <v>355.71681660067975</v>
      </c>
      <c r="W104" s="122">
        <v>362.10034932322446</v>
      </c>
      <c r="DA104" s="130" t="s">
        <v>1615</v>
      </c>
    </row>
    <row r="105" spans="1:105" ht="12" customHeight="1" x14ac:dyDescent="0.25">
      <c r="A105" s="97" t="s">
        <v>138</v>
      </c>
      <c r="B105" s="98">
        <v>183.3318594389979</v>
      </c>
      <c r="C105" s="98">
        <v>185.09562154441718</v>
      </c>
      <c r="D105" s="98">
        <v>174.83878275259434</v>
      </c>
      <c r="E105" s="98">
        <v>170.20732784230722</v>
      </c>
      <c r="F105" s="98">
        <v>168.82364164145307</v>
      </c>
      <c r="G105" s="98">
        <v>168.66171625599313</v>
      </c>
      <c r="H105" s="98">
        <v>159.47901716582982</v>
      </c>
      <c r="I105" s="98">
        <v>155.91825333631863</v>
      </c>
      <c r="J105" s="98">
        <v>156.16683530881733</v>
      </c>
      <c r="K105" s="98">
        <v>142.9927955678983</v>
      </c>
      <c r="L105" s="98">
        <v>135.63827252179044</v>
      </c>
      <c r="M105" s="98">
        <v>130.25719085863051</v>
      </c>
      <c r="N105" s="98">
        <v>119.70593983835047</v>
      </c>
      <c r="O105" s="98">
        <v>134.75704394353244</v>
      </c>
      <c r="P105" s="98">
        <v>139.0686024702083</v>
      </c>
      <c r="Q105" s="98">
        <v>159.89319912750446</v>
      </c>
      <c r="R105" s="98">
        <v>136.7077849267985</v>
      </c>
      <c r="S105" s="98">
        <v>133.5625565783846</v>
      </c>
      <c r="T105" s="98">
        <v>134.18302677557097</v>
      </c>
      <c r="U105" s="98">
        <v>122.87876047714157</v>
      </c>
      <c r="V105" s="98">
        <v>132.69439608168935</v>
      </c>
      <c r="W105" s="98">
        <v>128.8871384349367</v>
      </c>
      <c r="DA105" s="63" t="s">
        <v>1616</v>
      </c>
    </row>
    <row r="106" spans="1:105" ht="12" customHeight="1" x14ac:dyDescent="0.25">
      <c r="A106" s="97" t="s">
        <v>137</v>
      </c>
      <c r="B106" s="98">
        <v>0.18703111238025288</v>
      </c>
      <c r="C106" s="98">
        <v>0.19796447645492446</v>
      </c>
      <c r="D106" s="98">
        <v>0.15580254750871003</v>
      </c>
      <c r="E106" s="98">
        <v>0.16167230672473351</v>
      </c>
      <c r="F106" s="98">
        <v>0.17408815036661079</v>
      </c>
      <c r="G106" s="98">
        <v>0.17502297466244368</v>
      </c>
      <c r="H106" s="98">
        <v>0.1690587227823217</v>
      </c>
      <c r="I106" s="98">
        <v>0.21671377140276654</v>
      </c>
      <c r="J106" s="98">
        <v>0.31668066824164032</v>
      </c>
      <c r="K106" s="98">
        <v>0.38049621917178272</v>
      </c>
      <c r="L106" s="98">
        <v>0.38933441475470398</v>
      </c>
      <c r="M106" s="98">
        <v>0.37482636746879494</v>
      </c>
      <c r="N106" s="98">
        <v>0.33012529224133724</v>
      </c>
      <c r="O106" s="98">
        <v>0.47506397003222828</v>
      </c>
      <c r="P106" s="98">
        <v>0.54179939678211553</v>
      </c>
      <c r="Q106" s="98">
        <v>0.81527709084449584</v>
      </c>
      <c r="R106" s="98">
        <v>0.67977461456479038</v>
      </c>
      <c r="S106" s="98">
        <v>0.63501217552213263</v>
      </c>
      <c r="T106" s="98">
        <v>0.69687693522949412</v>
      </c>
      <c r="U106" s="98">
        <v>0.64183755296546885</v>
      </c>
      <c r="V106" s="98">
        <v>0.77991584367729683</v>
      </c>
      <c r="W106" s="98">
        <v>0.74436253583432543</v>
      </c>
      <c r="DA106" s="63" t="s">
        <v>1617</v>
      </c>
    </row>
    <row r="107" spans="1:105" ht="12" customHeight="1" x14ac:dyDescent="0.25">
      <c r="A107" s="100" t="s">
        <v>216</v>
      </c>
      <c r="B107" s="101">
        <v>3.8848341712124257E-2</v>
      </c>
      <c r="C107" s="101">
        <v>7.2471496302640076E-2</v>
      </c>
      <c r="D107" s="101">
        <v>2.6951419809630235E-2</v>
      </c>
      <c r="E107" s="101">
        <v>1.8480430158708597E-2</v>
      </c>
      <c r="F107" s="101">
        <v>2.5814122018898447E-2</v>
      </c>
      <c r="G107" s="101">
        <v>2.5840545381446482E-2</v>
      </c>
      <c r="H107" s="101">
        <v>3.2317367497116604E-2</v>
      </c>
      <c r="I107" s="101">
        <v>3.5547376981223643E-2</v>
      </c>
      <c r="J107" s="101">
        <v>4.9324083924499426E-2</v>
      </c>
      <c r="K107" s="101">
        <v>5.6248142158207871E-2</v>
      </c>
      <c r="L107" s="101">
        <v>5.5276728233442859E-2</v>
      </c>
      <c r="M107" s="101">
        <v>7.4207822940321674E-2</v>
      </c>
      <c r="N107" s="101">
        <v>4.6591928153851138E-2</v>
      </c>
      <c r="O107" s="101">
        <v>4.707614818428546E-2</v>
      </c>
      <c r="P107" s="101">
        <v>8.9702201617388108E-2</v>
      </c>
      <c r="Q107" s="101">
        <v>5.8960039401039922E-2</v>
      </c>
      <c r="R107" s="101">
        <v>5.5471020464400923E-2</v>
      </c>
      <c r="S107" s="101">
        <v>6.9405779502199033E-2</v>
      </c>
      <c r="T107" s="101">
        <v>8.3639891095574376E-2</v>
      </c>
      <c r="U107" s="101">
        <v>8.9687979913676039E-2</v>
      </c>
      <c r="V107" s="101">
        <v>9.1287495266646534E-2</v>
      </c>
      <c r="W107" s="101">
        <v>7.1159071512160346E-2</v>
      </c>
      <c r="DA107" s="131" t="s">
        <v>1618</v>
      </c>
    </row>
    <row r="108" spans="1:105" ht="12" customHeight="1" x14ac:dyDescent="0.25">
      <c r="A108" s="103" t="s">
        <v>52</v>
      </c>
      <c r="B108" s="104">
        <v>0.14818277066812863</v>
      </c>
      <c r="C108" s="104">
        <v>0.12549298015228438</v>
      </c>
      <c r="D108" s="104">
        <v>0.1288511276990798</v>
      </c>
      <c r="E108" s="104">
        <v>0.14319187656602492</v>
      </c>
      <c r="F108" s="104">
        <v>0.14827402834771233</v>
      </c>
      <c r="G108" s="104">
        <v>0.1491824292809972</v>
      </c>
      <c r="H108" s="104">
        <v>0.13674135528520509</v>
      </c>
      <c r="I108" s="104">
        <v>0.18116639442154289</v>
      </c>
      <c r="J108" s="104">
        <v>0.26735658431714088</v>
      </c>
      <c r="K108" s="104">
        <v>0.32424807701357483</v>
      </c>
      <c r="L108" s="104">
        <v>0.33405768652126111</v>
      </c>
      <c r="M108" s="104">
        <v>0.30061854452847325</v>
      </c>
      <c r="N108" s="104">
        <v>0.28353336408748608</v>
      </c>
      <c r="O108" s="104">
        <v>0.42798782184794282</v>
      </c>
      <c r="P108" s="104">
        <v>0.45209719516472741</v>
      </c>
      <c r="Q108" s="104">
        <v>0.75631705144345596</v>
      </c>
      <c r="R108" s="104">
        <v>0.62430359410038949</v>
      </c>
      <c r="S108" s="104">
        <v>0.56560639601993357</v>
      </c>
      <c r="T108" s="104">
        <v>0.61323704413391977</v>
      </c>
      <c r="U108" s="104">
        <v>0.5521495730517928</v>
      </c>
      <c r="V108" s="104">
        <v>0.68862834841065024</v>
      </c>
      <c r="W108" s="104">
        <v>0.67320346432216505</v>
      </c>
      <c r="DA108" s="132" t="s">
        <v>1619</v>
      </c>
    </row>
    <row r="109" spans="1:105" ht="12" customHeight="1" x14ac:dyDescent="0.25">
      <c r="A109" s="106" t="s">
        <v>122</v>
      </c>
      <c r="B109" s="101">
        <v>174.96547017576714</v>
      </c>
      <c r="C109" s="101">
        <v>209.50551916070646</v>
      </c>
      <c r="D109" s="101">
        <v>197.22946268147427</v>
      </c>
      <c r="E109" s="101">
        <v>186.1217743518315</v>
      </c>
      <c r="F109" s="101">
        <v>187.99222774221576</v>
      </c>
      <c r="G109" s="101">
        <v>183.89248302317898</v>
      </c>
      <c r="H109" s="101">
        <v>175.97636180363006</v>
      </c>
      <c r="I109" s="101">
        <v>157.52422086275121</v>
      </c>
      <c r="J109" s="101">
        <v>142.52872675845077</v>
      </c>
      <c r="K109" s="101">
        <v>121.63193305476747</v>
      </c>
      <c r="L109" s="101">
        <v>116.37722209391271</v>
      </c>
      <c r="M109" s="101">
        <v>122.06627782176086</v>
      </c>
      <c r="N109" s="101">
        <v>119.53140565082995</v>
      </c>
      <c r="O109" s="101">
        <v>125.24029331183156</v>
      </c>
      <c r="P109" s="101">
        <v>137.61582989680818</v>
      </c>
      <c r="Q109" s="101">
        <v>143.51397450684206</v>
      </c>
      <c r="R109" s="101">
        <v>147.83032079500691</v>
      </c>
      <c r="S109" s="101">
        <v>145.32695893782835</v>
      </c>
      <c r="T109" s="101">
        <v>137.27967771459438</v>
      </c>
      <c r="U109" s="101">
        <v>129.30968031176664</v>
      </c>
      <c r="V109" s="101">
        <v>128.41064825126259</v>
      </c>
      <c r="W109" s="101">
        <v>135.17521446435387</v>
      </c>
      <c r="DA109" s="131" t="s">
        <v>1620</v>
      </c>
    </row>
    <row r="110" spans="1:105" ht="12" customHeight="1" x14ac:dyDescent="0.25">
      <c r="A110" s="107" t="s">
        <v>121</v>
      </c>
      <c r="B110" s="104">
        <v>19.688346592796254</v>
      </c>
      <c r="C110" s="104">
        <v>24.383908813993969</v>
      </c>
      <c r="D110" s="104">
        <v>21.033076309639352</v>
      </c>
      <c r="E110" s="104">
        <v>21.61143598903141</v>
      </c>
      <c r="F110" s="104">
        <v>23.60185170029936</v>
      </c>
      <c r="G110" s="104">
        <v>23.523755973677694</v>
      </c>
      <c r="H110" s="104">
        <v>24.283395228479822</v>
      </c>
      <c r="I110" s="104">
        <v>24.929332032620895</v>
      </c>
      <c r="J110" s="104">
        <v>28.374100069156359</v>
      </c>
      <c r="K110" s="104">
        <v>33.658445389428181</v>
      </c>
      <c r="L110" s="104">
        <v>38.820577110210451</v>
      </c>
      <c r="M110" s="104">
        <v>39.861085863627821</v>
      </c>
      <c r="N110" s="104">
        <v>42.191613540390215</v>
      </c>
      <c r="O110" s="104">
        <v>50.06950347650529</v>
      </c>
      <c r="P110" s="104">
        <v>68.972272607084946</v>
      </c>
      <c r="Q110" s="104">
        <v>75.934835038413468</v>
      </c>
      <c r="R110" s="104">
        <v>87.290493807104454</v>
      </c>
      <c r="S110" s="104">
        <v>93.397821652943819</v>
      </c>
      <c r="T110" s="104">
        <v>93.51829577567419</v>
      </c>
      <c r="U110" s="104">
        <v>94.458823794143058</v>
      </c>
      <c r="V110" s="104">
        <v>93.831856424050557</v>
      </c>
      <c r="W110" s="104">
        <v>97.293633888099606</v>
      </c>
      <c r="DA110" s="132" t="s">
        <v>1621</v>
      </c>
    </row>
    <row r="111" spans="1:105" ht="12" customHeight="1" x14ac:dyDescent="0.25">
      <c r="A111" s="108" t="s">
        <v>53</v>
      </c>
      <c r="B111" s="98">
        <v>3.3432276493101347</v>
      </c>
      <c r="C111" s="98">
        <v>7.6735980723920942</v>
      </c>
      <c r="D111" s="98">
        <v>2.9905469817820109</v>
      </c>
      <c r="E111" s="98">
        <v>1.9653100558056444</v>
      </c>
      <c r="F111" s="98">
        <v>2.8415272644840135</v>
      </c>
      <c r="G111" s="98">
        <v>2.8131177896536226</v>
      </c>
      <c r="H111" s="98">
        <v>3.8388585827212691</v>
      </c>
      <c r="I111" s="98">
        <v>3.3765006796175316</v>
      </c>
      <c r="J111" s="98">
        <v>3.6428712970032082</v>
      </c>
      <c r="K111" s="98">
        <v>4.1005806633946937</v>
      </c>
      <c r="L111" s="98">
        <v>4.5851586783492344</v>
      </c>
      <c r="M111" s="98">
        <v>6.5325632687171096</v>
      </c>
      <c r="N111" s="98">
        <v>5.0464798098936479</v>
      </c>
      <c r="O111" s="98">
        <v>4.0166180144097332</v>
      </c>
      <c r="P111" s="98">
        <v>9.8543428608717996</v>
      </c>
      <c r="Q111" s="98">
        <v>3.2322469055732426</v>
      </c>
      <c r="R111" s="98">
        <v>5.1016939029221602</v>
      </c>
      <c r="S111" s="98">
        <v>8.9493509140879155</v>
      </c>
      <c r="T111" s="98">
        <v>9.9835177509772386</v>
      </c>
      <c r="U111" s="98">
        <v>12.378672020207011</v>
      </c>
      <c r="V111" s="98">
        <v>10.071336563904332</v>
      </c>
      <c r="W111" s="98">
        <v>8.3761341420079436</v>
      </c>
      <c r="DA111" s="63" t="s">
        <v>1622</v>
      </c>
    </row>
    <row r="112" spans="1:105" ht="12" customHeight="1" x14ac:dyDescent="0.25">
      <c r="A112" s="108" t="s">
        <v>52</v>
      </c>
      <c r="B112" s="98">
        <v>16.345118943486121</v>
      </c>
      <c r="C112" s="98">
        <v>16.710310741601873</v>
      </c>
      <c r="D112" s="98">
        <v>18.042529327857341</v>
      </c>
      <c r="E112" s="98">
        <v>19.646125933225765</v>
      </c>
      <c r="F112" s="98">
        <v>20.760324435815345</v>
      </c>
      <c r="G112" s="98">
        <v>20.71063818402407</v>
      </c>
      <c r="H112" s="98">
        <v>20.444536645758554</v>
      </c>
      <c r="I112" s="98">
        <v>21.552831353003363</v>
      </c>
      <c r="J112" s="98">
        <v>24.731228772153152</v>
      </c>
      <c r="K112" s="98">
        <v>29.55786472603349</v>
      </c>
      <c r="L112" s="98">
        <v>34.235418431861213</v>
      </c>
      <c r="M112" s="98">
        <v>33.328522594910709</v>
      </c>
      <c r="N112" s="98">
        <v>37.145133730496568</v>
      </c>
      <c r="O112" s="98">
        <v>46.05288546209556</v>
      </c>
      <c r="P112" s="98">
        <v>59.11792974621315</v>
      </c>
      <c r="Q112" s="98">
        <v>72.702588132840219</v>
      </c>
      <c r="R112" s="98">
        <v>82.188799904182289</v>
      </c>
      <c r="S112" s="98">
        <v>84.448470738855903</v>
      </c>
      <c r="T112" s="98">
        <v>83.534778024696948</v>
      </c>
      <c r="U112" s="98">
        <v>82.080151773936052</v>
      </c>
      <c r="V112" s="98">
        <v>83.760519860146218</v>
      </c>
      <c r="W112" s="98">
        <v>88.917499746091664</v>
      </c>
      <c r="DA112" s="63" t="s">
        <v>1623</v>
      </c>
    </row>
    <row r="113" spans="1:105" ht="12" customHeight="1" x14ac:dyDescent="0.25">
      <c r="A113" s="121" t="s">
        <v>54</v>
      </c>
      <c r="B113" s="122">
        <v>189.85558787650368</v>
      </c>
      <c r="C113" s="122">
        <v>204.08565356822362</v>
      </c>
      <c r="D113" s="122">
        <v>203.60113535585873</v>
      </c>
      <c r="E113" s="122">
        <v>210.0175372001886</v>
      </c>
      <c r="F113" s="122">
        <v>209.60337669134589</v>
      </c>
      <c r="G113" s="122">
        <v>205.96995735356211</v>
      </c>
      <c r="H113" s="122">
        <v>214.51213664359369</v>
      </c>
      <c r="I113" s="122">
        <v>200.97813259890427</v>
      </c>
      <c r="J113" s="122">
        <v>190.28338720442116</v>
      </c>
      <c r="K113" s="122">
        <v>175.3458340524468</v>
      </c>
      <c r="L113" s="122">
        <v>172.6849651970723</v>
      </c>
      <c r="M113" s="122">
        <v>157.51689667573683</v>
      </c>
      <c r="N113" s="122">
        <v>154.03122264305767</v>
      </c>
      <c r="O113" s="122">
        <v>148.87600359009011</v>
      </c>
      <c r="P113" s="122">
        <v>178.79777980567886</v>
      </c>
      <c r="Q113" s="122">
        <v>193.02975054295143</v>
      </c>
      <c r="R113" s="122">
        <v>198.79123780205632</v>
      </c>
      <c r="S113" s="122">
        <v>198.79986940003096</v>
      </c>
      <c r="T113" s="122">
        <v>204.32935770405811</v>
      </c>
      <c r="U113" s="122">
        <v>183.18995381123196</v>
      </c>
      <c r="V113" s="122">
        <v>180.34256689992424</v>
      </c>
      <c r="W113" s="122">
        <v>185.62696339890073</v>
      </c>
      <c r="DA113" s="130" t="s">
        <v>1624</v>
      </c>
    </row>
    <row r="114" spans="1:105" ht="12" customHeight="1" x14ac:dyDescent="0.25">
      <c r="A114" s="97" t="s">
        <v>50</v>
      </c>
      <c r="B114" s="98">
        <v>75.214609398782756</v>
      </c>
      <c r="C114" s="98">
        <v>72.054780008411242</v>
      </c>
      <c r="D114" s="98">
        <v>73.055967264215866</v>
      </c>
      <c r="E114" s="98">
        <v>73.640536027603204</v>
      </c>
      <c r="F114" s="98">
        <v>73.852857279865006</v>
      </c>
      <c r="G114" s="98">
        <v>70.453570582137203</v>
      </c>
      <c r="H114" s="98">
        <v>63.20079259088326</v>
      </c>
      <c r="I114" s="98">
        <v>59.685959268227194</v>
      </c>
      <c r="J114" s="98">
        <v>56.501827931079596</v>
      </c>
      <c r="K114" s="98">
        <v>52.327766742372035</v>
      </c>
      <c r="L114" s="98">
        <v>48.829929079870887</v>
      </c>
      <c r="M114" s="98">
        <v>45.927621142382513</v>
      </c>
      <c r="N114" s="98">
        <v>45.029108359579965</v>
      </c>
      <c r="O114" s="98">
        <v>47.178533532167563</v>
      </c>
      <c r="P114" s="98">
        <v>50.76551153713956</v>
      </c>
      <c r="Q114" s="98">
        <v>54.463811724713032</v>
      </c>
      <c r="R114" s="98">
        <v>56.458502851260285</v>
      </c>
      <c r="S114" s="98">
        <v>56.689209989987297</v>
      </c>
      <c r="T114" s="98">
        <v>55.602815099740923</v>
      </c>
      <c r="U114" s="98">
        <v>45.625117219126118</v>
      </c>
      <c r="V114" s="98">
        <v>42.367410043967041</v>
      </c>
      <c r="W114" s="98">
        <v>45.128051384821525</v>
      </c>
      <c r="DA114" s="63" t="s">
        <v>1625</v>
      </c>
    </row>
    <row r="115" spans="1:105" ht="12" customHeight="1" x14ac:dyDescent="0.25">
      <c r="A115" s="109" t="s">
        <v>120</v>
      </c>
      <c r="B115" s="33">
        <v>114.64097847772092</v>
      </c>
      <c r="C115" s="33">
        <v>132.03087355981239</v>
      </c>
      <c r="D115" s="33">
        <v>130.54516809164286</v>
      </c>
      <c r="E115" s="33">
        <v>136.37700117258541</v>
      </c>
      <c r="F115" s="33">
        <v>135.75051941148087</v>
      </c>
      <c r="G115" s="33">
        <v>135.51638677142489</v>
      </c>
      <c r="H115" s="33">
        <v>151.31134405271044</v>
      </c>
      <c r="I115" s="33">
        <v>141.29217333067709</v>
      </c>
      <c r="J115" s="33">
        <v>133.78155927334157</v>
      </c>
      <c r="K115" s="33">
        <v>123.01806731007477</v>
      </c>
      <c r="L115" s="33">
        <v>123.85503611720142</v>
      </c>
      <c r="M115" s="33">
        <v>111.58927553335431</v>
      </c>
      <c r="N115" s="33">
        <v>109.00211428347771</v>
      </c>
      <c r="O115" s="33">
        <v>101.69747005792254</v>
      </c>
      <c r="P115" s="33">
        <v>128.0322682685393</v>
      </c>
      <c r="Q115" s="33">
        <v>138.56593881823841</v>
      </c>
      <c r="R115" s="33">
        <v>142.33273495079604</v>
      </c>
      <c r="S115" s="33">
        <v>142.11065941004367</v>
      </c>
      <c r="T115" s="33">
        <v>148.72654260431719</v>
      </c>
      <c r="U115" s="33">
        <v>137.56483659210585</v>
      </c>
      <c r="V115" s="33">
        <v>137.97515685595721</v>
      </c>
      <c r="W115" s="33">
        <v>140.4989120140792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1223.9666298954535</v>
      </c>
      <c r="C117" s="117">
        <f t="shared" si="19"/>
        <v>1270.000761890461</v>
      </c>
      <c r="D117" s="117">
        <f t="shared" si="19"/>
        <v>1256.6454853196637</v>
      </c>
      <c r="E117" s="117">
        <f t="shared" si="19"/>
        <v>1395.7345015333692</v>
      </c>
      <c r="F117" s="117">
        <f t="shared" si="19"/>
        <v>1534.7820092655957</v>
      </c>
      <c r="G117" s="117">
        <f t="shared" si="19"/>
        <v>1519.9937997462334</v>
      </c>
      <c r="H117" s="117">
        <f t="shared" si="19"/>
        <v>1370.2182669582551</v>
      </c>
      <c r="I117" s="117">
        <f t="shared" si="19"/>
        <v>1299.1274463022437</v>
      </c>
      <c r="J117" s="117">
        <f t="shared" si="19"/>
        <v>1254.4252022125249</v>
      </c>
      <c r="K117" s="117">
        <f t="shared" si="19"/>
        <v>1220.4578263580788</v>
      </c>
      <c r="L117" s="117">
        <f t="shared" si="19"/>
        <v>1250.643814693771</v>
      </c>
      <c r="M117" s="117">
        <f t="shared" si="19"/>
        <v>1118.4398342252268</v>
      </c>
      <c r="N117" s="117">
        <f t="shared" si="19"/>
        <v>1090.0623920955857</v>
      </c>
      <c r="O117" s="117">
        <f t="shared" si="19"/>
        <v>1180.6050926653545</v>
      </c>
      <c r="P117" s="117">
        <f t="shared" si="19"/>
        <v>1248.8651575888885</v>
      </c>
      <c r="Q117" s="117">
        <f t="shared" si="19"/>
        <v>1527.4767220596227</v>
      </c>
      <c r="R117" s="117">
        <f t="shared" ref="R117:V117" si="20">R118+R121+R123+R132</f>
        <v>1417.7372385994165</v>
      </c>
      <c r="S117" s="117">
        <f t="shared" si="20"/>
        <v>1436.916841707957</v>
      </c>
      <c r="T117" s="117">
        <f t="shared" si="20"/>
        <v>1476.4070153522684</v>
      </c>
      <c r="U117" s="117">
        <f t="shared" si="20"/>
        <v>1332.8939307712958</v>
      </c>
      <c r="V117" s="117">
        <f t="shared" si="20"/>
        <v>1421.3163093226676</v>
      </c>
      <c r="W117" s="117">
        <f t="shared" ref="W117" si="21">W118+W121+W123+W132</f>
        <v>1420.5452955155376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872.2320080564408</v>
      </c>
      <c r="C118" s="122">
        <f t="shared" si="22"/>
        <v>877.58920210058</v>
      </c>
      <c r="D118" s="122">
        <f t="shared" si="22"/>
        <v>879.84283987480728</v>
      </c>
      <c r="E118" s="122">
        <f t="shared" si="22"/>
        <v>1004.1266308910638</v>
      </c>
      <c r="F118" s="122">
        <f t="shared" si="22"/>
        <v>1139.9728525480446</v>
      </c>
      <c r="G118" s="122">
        <f t="shared" si="22"/>
        <v>1114.1947319042404</v>
      </c>
      <c r="H118" s="122">
        <f t="shared" si="22"/>
        <v>961.07714559188059</v>
      </c>
      <c r="I118" s="122">
        <f t="shared" si="22"/>
        <v>931.12010392475599</v>
      </c>
      <c r="J118" s="122">
        <f t="shared" si="22"/>
        <v>894.98627132336924</v>
      </c>
      <c r="K118" s="122">
        <f t="shared" si="22"/>
        <v>869.20583435580113</v>
      </c>
      <c r="L118" s="122">
        <f t="shared" si="22"/>
        <v>902.90869963843363</v>
      </c>
      <c r="M118" s="122">
        <f t="shared" si="22"/>
        <v>779.57425391972299</v>
      </c>
      <c r="N118" s="122">
        <f t="shared" si="22"/>
        <v>753.97299973380268</v>
      </c>
      <c r="O118" s="122">
        <f t="shared" si="22"/>
        <v>822.87060393464094</v>
      </c>
      <c r="P118" s="122">
        <f t="shared" si="22"/>
        <v>841.10887275162645</v>
      </c>
      <c r="Q118" s="122">
        <f t="shared" si="22"/>
        <v>1040.1486425308879</v>
      </c>
      <c r="R118" s="122">
        <f t="shared" ref="R118:V118" si="23">SUM(R119:R120)</f>
        <v>910.08484295869459</v>
      </c>
      <c r="S118" s="122">
        <f t="shared" si="23"/>
        <v>904.33741338173138</v>
      </c>
      <c r="T118" s="122">
        <f t="shared" si="23"/>
        <v>964.83799843480097</v>
      </c>
      <c r="U118" s="122">
        <f t="shared" si="23"/>
        <v>848.53405008541654</v>
      </c>
      <c r="V118" s="122">
        <f t="shared" si="23"/>
        <v>930.35319529075855</v>
      </c>
      <c r="W118" s="122">
        <f t="shared" ref="W118" si="24">SUM(W119:W120)</f>
        <v>917.62704186274914</v>
      </c>
      <c r="DA118" s="130" t="s">
        <v>1778</v>
      </c>
    </row>
    <row r="119" spans="1:105" ht="12" customHeight="1" x14ac:dyDescent="0.25">
      <c r="A119" s="97" t="s">
        <v>216</v>
      </c>
      <c r="B119" s="98">
        <v>853.48488274714623</v>
      </c>
      <c r="C119" s="98">
        <v>858.71439475504758</v>
      </c>
      <c r="D119" s="98">
        <v>861.53009643116627</v>
      </c>
      <c r="E119" s="98">
        <v>984.55738448474699</v>
      </c>
      <c r="F119" s="98">
        <v>1117.80655735407</v>
      </c>
      <c r="G119" s="98">
        <v>1093.254092982321</v>
      </c>
      <c r="H119" s="98">
        <v>943.73770924520738</v>
      </c>
      <c r="I119" s="98">
        <v>914.45943743553323</v>
      </c>
      <c r="J119" s="98">
        <v>879.35980449951478</v>
      </c>
      <c r="K119" s="98">
        <v>854.58380280373638</v>
      </c>
      <c r="L119" s="98">
        <v>887.86717128248722</v>
      </c>
      <c r="M119" s="98">
        <v>766.43415894670682</v>
      </c>
      <c r="N119" s="98">
        <v>741.4144539645182</v>
      </c>
      <c r="O119" s="98">
        <v>808.97901877567756</v>
      </c>
      <c r="P119" s="98">
        <v>826.74252003932997</v>
      </c>
      <c r="Q119" s="98">
        <v>1023.0508711851835</v>
      </c>
      <c r="R119" s="98">
        <v>895.0935680470576</v>
      </c>
      <c r="S119" s="98">
        <v>889.68504309681668</v>
      </c>
      <c r="T119" s="98">
        <v>949.1078032340032</v>
      </c>
      <c r="U119" s="98">
        <v>834.8615827878067</v>
      </c>
      <c r="V119" s="98">
        <v>915.33914406870929</v>
      </c>
      <c r="W119" s="98">
        <v>902.76097560995743</v>
      </c>
      <c r="DA119" s="63" t="s">
        <v>1779</v>
      </c>
    </row>
    <row r="120" spans="1:105" ht="12" customHeight="1" x14ac:dyDescent="0.25">
      <c r="A120" s="97" t="s">
        <v>53</v>
      </c>
      <c r="B120" s="98">
        <v>18.747125309294592</v>
      </c>
      <c r="C120" s="98">
        <v>18.874807345532474</v>
      </c>
      <c r="D120" s="98">
        <v>18.312743443640986</v>
      </c>
      <c r="E120" s="98">
        <v>19.569246406316765</v>
      </c>
      <c r="F120" s="98">
        <v>22.16629519397441</v>
      </c>
      <c r="G120" s="98">
        <v>20.940638921919305</v>
      </c>
      <c r="H120" s="98">
        <v>17.3394363466732</v>
      </c>
      <c r="I120" s="98">
        <v>16.660666489222812</v>
      </c>
      <c r="J120" s="98">
        <v>15.626466823854445</v>
      </c>
      <c r="K120" s="98">
        <v>14.622031552064778</v>
      </c>
      <c r="L120" s="98">
        <v>15.041528355946465</v>
      </c>
      <c r="M120" s="98">
        <v>13.1400949730162</v>
      </c>
      <c r="N120" s="98">
        <v>12.558545769284514</v>
      </c>
      <c r="O120" s="98">
        <v>13.891585158963339</v>
      </c>
      <c r="P120" s="98">
        <v>14.366352712296498</v>
      </c>
      <c r="Q120" s="98">
        <v>17.097771345704249</v>
      </c>
      <c r="R120" s="98">
        <v>14.991274911636953</v>
      </c>
      <c r="S120" s="98">
        <v>14.652370284914696</v>
      </c>
      <c r="T120" s="98">
        <v>15.730195200797782</v>
      </c>
      <c r="U120" s="98">
        <v>13.672467297609844</v>
      </c>
      <c r="V120" s="98">
        <v>15.014051222049206</v>
      </c>
      <c r="W120" s="98">
        <v>14.866066252791761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13.174041824027093</v>
      </c>
      <c r="C121" s="122">
        <f t="shared" si="25"/>
        <v>17.266398230873889</v>
      </c>
      <c r="D121" s="122">
        <f t="shared" si="25"/>
        <v>14.640035369975905</v>
      </c>
      <c r="E121" s="122">
        <f t="shared" si="25"/>
        <v>31.309431532893122</v>
      </c>
      <c r="F121" s="122">
        <f t="shared" si="25"/>
        <v>31.111216150125287</v>
      </c>
      <c r="G121" s="122">
        <f t="shared" si="25"/>
        <v>45.340793395694554</v>
      </c>
      <c r="H121" s="122">
        <f t="shared" si="25"/>
        <v>48.467139815614914</v>
      </c>
      <c r="I121" s="122">
        <f t="shared" si="25"/>
        <v>28.152616861897069</v>
      </c>
      <c r="J121" s="122">
        <f t="shared" si="25"/>
        <v>31.896559526839923</v>
      </c>
      <c r="K121" s="122">
        <f t="shared" si="25"/>
        <v>47.587214750882666</v>
      </c>
      <c r="L121" s="122">
        <f t="shared" si="25"/>
        <v>46.145092253756097</v>
      </c>
      <c r="M121" s="122">
        <f t="shared" si="25"/>
        <v>45.054540346225018</v>
      </c>
      <c r="N121" s="122">
        <f t="shared" si="25"/>
        <v>46.31908354708537</v>
      </c>
      <c r="O121" s="122">
        <f t="shared" si="25"/>
        <v>48.421895104072831</v>
      </c>
      <c r="P121" s="122">
        <f t="shared" si="25"/>
        <v>47.224381156893223</v>
      </c>
      <c r="Q121" s="122">
        <f t="shared" si="25"/>
        <v>88.806299969214322</v>
      </c>
      <c r="R121" s="122">
        <f t="shared" si="25"/>
        <v>101.52025012253203</v>
      </c>
      <c r="S121" s="122">
        <f t="shared" si="25"/>
        <v>120.80689326938052</v>
      </c>
      <c r="T121" s="122">
        <f t="shared" si="25"/>
        <v>95.444140691275095</v>
      </c>
      <c r="U121" s="122">
        <f t="shared" si="25"/>
        <v>88.99436141672615</v>
      </c>
      <c r="V121" s="122">
        <f t="shared" si="25"/>
        <v>84.417407030643176</v>
      </c>
      <c r="W121" s="122">
        <f t="shared" si="25"/>
        <v>80.046603011782338</v>
      </c>
      <c r="DA121" s="130" t="s">
        <v>1781</v>
      </c>
    </row>
    <row r="122" spans="1:105" ht="12" customHeight="1" x14ac:dyDescent="0.25">
      <c r="A122" s="97" t="s">
        <v>53</v>
      </c>
      <c r="B122" s="98">
        <v>13.174041824027093</v>
      </c>
      <c r="C122" s="98">
        <v>17.266398230873889</v>
      </c>
      <c r="D122" s="98">
        <v>14.640035369975905</v>
      </c>
      <c r="E122" s="98">
        <v>31.309431532893122</v>
      </c>
      <c r="F122" s="98">
        <v>31.111216150125287</v>
      </c>
      <c r="G122" s="98">
        <v>45.340793395694554</v>
      </c>
      <c r="H122" s="98">
        <v>48.467139815614914</v>
      </c>
      <c r="I122" s="98">
        <v>28.152616861897069</v>
      </c>
      <c r="J122" s="98">
        <v>31.896559526839923</v>
      </c>
      <c r="K122" s="98">
        <v>47.587214750882666</v>
      </c>
      <c r="L122" s="98">
        <v>46.145092253756097</v>
      </c>
      <c r="M122" s="98">
        <v>45.054540346225018</v>
      </c>
      <c r="N122" s="98">
        <v>46.31908354708537</v>
      </c>
      <c r="O122" s="98">
        <v>48.421895104072831</v>
      </c>
      <c r="P122" s="98">
        <v>47.224381156893223</v>
      </c>
      <c r="Q122" s="98">
        <v>88.806299969214322</v>
      </c>
      <c r="R122" s="98">
        <v>101.52025012253203</v>
      </c>
      <c r="S122" s="98">
        <v>120.80689326938052</v>
      </c>
      <c r="T122" s="98">
        <v>95.444140691275095</v>
      </c>
      <c r="U122" s="98">
        <v>88.99436141672615</v>
      </c>
      <c r="V122" s="98">
        <v>84.417407030643176</v>
      </c>
      <c r="W122" s="98">
        <v>80.046603011782338</v>
      </c>
      <c r="DA122" s="63" t="s">
        <v>1782</v>
      </c>
    </row>
    <row r="123" spans="1:105" ht="12" customHeight="1" x14ac:dyDescent="0.25">
      <c r="A123" s="121" t="s">
        <v>55</v>
      </c>
      <c r="B123" s="122">
        <v>212.242274157807</v>
      </c>
      <c r="C123" s="122">
        <v>237.62695853710372</v>
      </c>
      <c r="D123" s="122">
        <v>224.73612784999938</v>
      </c>
      <c r="E123" s="122">
        <v>217.75839539211572</v>
      </c>
      <c r="F123" s="122">
        <v>220.9716686158593</v>
      </c>
      <c r="G123" s="122">
        <v>219.33374715253532</v>
      </c>
      <c r="H123" s="122">
        <v>211.36488722382092</v>
      </c>
      <c r="I123" s="122">
        <v>199.69999969820847</v>
      </c>
      <c r="J123" s="122">
        <v>194.65584861153141</v>
      </c>
      <c r="K123" s="122">
        <v>180.97645832602814</v>
      </c>
      <c r="L123" s="122">
        <v>179.98607553141429</v>
      </c>
      <c r="M123" s="122">
        <v>182.7770014691805</v>
      </c>
      <c r="N123" s="122">
        <v>180.81725845498033</v>
      </c>
      <c r="O123" s="122">
        <v>204.20687042975291</v>
      </c>
      <c r="P123" s="122">
        <v>232.86413964410212</v>
      </c>
      <c r="Q123" s="122">
        <v>259.9311966690758</v>
      </c>
      <c r="R123" s="122">
        <v>262.69155722007895</v>
      </c>
      <c r="S123" s="122">
        <v>267.40731203507187</v>
      </c>
      <c r="T123" s="122">
        <v>265.94103944610652</v>
      </c>
      <c r="U123" s="122">
        <v>258.1598013072238</v>
      </c>
      <c r="V123" s="122">
        <v>268.66103348939617</v>
      </c>
      <c r="W123" s="122">
        <v>278.88610664335062</v>
      </c>
      <c r="DA123" s="130" t="s">
        <v>1783</v>
      </c>
    </row>
    <row r="124" spans="1:105" ht="12" customHeight="1" x14ac:dyDescent="0.25">
      <c r="A124" s="97" t="s">
        <v>138</v>
      </c>
      <c r="B124" s="98">
        <v>88.601768105705077</v>
      </c>
      <c r="C124" s="98">
        <v>89.606857168766794</v>
      </c>
      <c r="D124" s="98">
        <v>84.847347786898368</v>
      </c>
      <c r="E124" s="98">
        <v>82.860984744311082</v>
      </c>
      <c r="F124" s="98">
        <v>82.474959197423772</v>
      </c>
      <c r="G124" s="98">
        <v>82.673430098564566</v>
      </c>
      <c r="H124" s="98">
        <v>78.431327272024163</v>
      </c>
      <c r="I124" s="98">
        <v>77.02809228219067</v>
      </c>
      <c r="J124" s="98">
        <v>77.815902056329989</v>
      </c>
      <c r="K124" s="98">
        <v>71.844517760479377</v>
      </c>
      <c r="L124" s="98">
        <v>68.824379545336612</v>
      </c>
      <c r="M124" s="98">
        <v>67.142863444056815</v>
      </c>
      <c r="N124" s="98">
        <v>63.331915747616975</v>
      </c>
      <c r="O124" s="98">
        <v>73.838207848842572</v>
      </c>
      <c r="P124" s="98">
        <v>76.759028830238947</v>
      </c>
      <c r="Q124" s="98">
        <v>88.980630197396096</v>
      </c>
      <c r="R124" s="98">
        <v>77.120189079103596</v>
      </c>
      <c r="S124" s="98">
        <v>77.432331658132455</v>
      </c>
      <c r="T124" s="98">
        <v>80.013696900986801</v>
      </c>
      <c r="U124" s="98">
        <v>75.670481862068087</v>
      </c>
      <c r="V124" s="98">
        <v>84.507866433748845</v>
      </c>
      <c r="W124" s="98">
        <v>83.876787384251926</v>
      </c>
      <c r="DA124" s="63" t="s">
        <v>1784</v>
      </c>
    </row>
    <row r="125" spans="1:105" ht="12" customHeight="1" x14ac:dyDescent="0.25">
      <c r="A125" s="97" t="s">
        <v>137</v>
      </c>
      <c r="B125" s="98">
        <v>0.16695764031818053</v>
      </c>
      <c r="C125" s="98">
        <v>0.16051745832715691</v>
      </c>
      <c r="D125" s="98">
        <v>0.14187637849509288</v>
      </c>
      <c r="E125" s="98">
        <v>0.1521870230848012</v>
      </c>
      <c r="F125" s="98">
        <v>0.16091184110431131</v>
      </c>
      <c r="G125" s="98">
        <v>0.1618764356085772</v>
      </c>
      <c r="H125" s="98">
        <v>0.15266365571038035</v>
      </c>
      <c r="I125" s="98">
        <v>0.19894494879986629</v>
      </c>
      <c r="J125" s="98">
        <v>0.29244985983475097</v>
      </c>
      <c r="K125" s="98">
        <v>0.35317822301764046</v>
      </c>
      <c r="L125" s="98">
        <v>0.36263692413518844</v>
      </c>
      <c r="M125" s="98">
        <v>0.33911425436167886</v>
      </c>
      <c r="N125" s="98">
        <v>0.30790287362708074</v>
      </c>
      <c r="O125" s="98">
        <v>0.45368333061443533</v>
      </c>
      <c r="P125" s="98">
        <v>0.50182496524835507</v>
      </c>
      <c r="Q125" s="98">
        <v>0.790725754040701</v>
      </c>
      <c r="R125" s="98">
        <v>0.65685002155777539</v>
      </c>
      <c r="S125" s="98">
        <v>0.60680888862910043</v>
      </c>
      <c r="T125" s="98">
        <v>0.66463568908784332</v>
      </c>
      <c r="U125" s="98">
        <v>0.60842501665872895</v>
      </c>
      <c r="V125" s="98">
        <v>0.74827799114339</v>
      </c>
      <c r="W125" s="98">
        <v>0.72031113699302662</v>
      </c>
      <c r="DA125" s="63" t="s">
        <v>1785</v>
      </c>
    </row>
    <row r="126" spans="1:105" ht="12" customHeight="1" x14ac:dyDescent="0.25">
      <c r="A126" s="100" t="s">
        <v>216</v>
      </c>
      <c r="B126" s="101">
        <v>1.8774869650051901E-2</v>
      </c>
      <c r="C126" s="101">
        <v>3.5024478174872524E-2</v>
      </c>
      <c r="D126" s="101">
        <v>1.3025250796013072E-2</v>
      </c>
      <c r="E126" s="101">
        <v>8.9951465187762779E-3</v>
      </c>
      <c r="F126" s="101">
        <v>1.2637812756598981E-2</v>
      </c>
      <c r="G126" s="101">
        <v>1.2694006327579995E-2</v>
      </c>
      <c r="H126" s="101">
        <v>1.592230042517526E-2</v>
      </c>
      <c r="I126" s="101">
        <v>1.7778554378323406E-2</v>
      </c>
      <c r="J126" s="101">
        <v>2.5093275517610085E-2</v>
      </c>
      <c r="K126" s="101">
        <v>2.8930146004065651E-2</v>
      </c>
      <c r="L126" s="101">
        <v>2.857923761392733E-2</v>
      </c>
      <c r="M126" s="101">
        <v>3.8495709833205591E-2</v>
      </c>
      <c r="N126" s="101">
        <v>2.4369509539594682E-2</v>
      </c>
      <c r="O126" s="101">
        <v>2.5695508766492538E-2</v>
      </c>
      <c r="P126" s="101">
        <v>4.9727770083627609E-2</v>
      </c>
      <c r="Q126" s="101">
        <v>3.4408702597245058E-2</v>
      </c>
      <c r="R126" s="101">
        <v>3.2546427457385861E-2</v>
      </c>
      <c r="S126" s="101">
        <v>4.1202492609166884E-2</v>
      </c>
      <c r="T126" s="101">
        <v>5.1398644953923503E-2</v>
      </c>
      <c r="U126" s="101">
        <v>5.627544360693619E-2</v>
      </c>
      <c r="V126" s="101">
        <v>5.9649642732739795E-2</v>
      </c>
      <c r="W126" s="101">
        <v>4.7107672670861578E-2</v>
      </c>
      <c r="DA126" s="131" t="s">
        <v>1786</v>
      </c>
    </row>
    <row r="127" spans="1:105" ht="12" customHeight="1" x14ac:dyDescent="0.25">
      <c r="A127" s="103" t="s">
        <v>52</v>
      </c>
      <c r="B127" s="104">
        <v>0.14818277066812863</v>
      </c>
      <c r="C127" s="104">
        <v>0.12549298015228438</v>
      </c>
      <c r="D127" s="104">
        <v>0.1288511276990798</v>
      </c>
      <c r="E127" s="104">
        <v>0.14319187656602492</v>
      </c>
      <c r="F127" s="104">
        <v>0.14827402834771233</v>
      </c>
      <c r="G127" s="104">
        <v>0.1491824292809972</v>
      </c>
      <c r="H127" s="104">
        <v>0.13674135528520509</v>
      </c>
      <c r="I127" s="104">
        <v>0.18116639442154289</v>
      </c>
      <c r="J127" s="104">
        <v>0.26735658431714088</v>
      </c>
      <c r="K127" s="104">
        <v>0.32424807701357483</v>
      </c>
      <c r="L127" s="104">
        <v>0.33405768652126111</v>
      </c>
      <c r="M127" s="104">
        <v>0.30061854452847325</v>
      </c>
      <c r="N127" s="104">
        <v>0.28353336408748608</v>
      </c>
      <c r="O127" s="104">
        <v>0.42798782184794282</v>
      </c>
      <c r="P127" s="104">
        <v>0.45209719516472741</v>
      </c>
      <c r="Q127" s="104">
        <v>0.75631705144345596</v>
      </c>
      <c r="R127" s="104">
        <v>0.62430359410038949</v>
      </c>
      <c r="S127" s="104">
        <v>0.56560639601993357</v>
      </c>
      <c r="T127" s="104">
        <v>0.61323704413391977</v>
      </c>
      <c r="U127" s="104">
        <v>0.5521495730517928</v>
      </c>
      <c r="V127" s="104">
        <v>0.68862834841065024</v>
      </c>
      <c r="W127" s="104">
        <v>0.67320346432216505</v>
      </c>
      <c r="DA127" s="132" t="s">
        <v>1787</v>
      </c>
    </row>
    <row r="128" spans="1:105" ht="12" customHeight="1" x14ac:dyDescent="0.25">
      <c r="A128" s="106" t="s">
        <v>122</v>
      </c>
      <c r="B128" s="101">
        <v>105.11980772525213</v>
      </c>
      <c r="C128" s="101">
        <v>126.52009535863945</v>
      </c>
      <c r="D128" s="101">
        <v>119.88893921513876</v>
      </c>
      <c r="E128" s="101">
        <v>113.89497752297115</v>
      </c>
      <c r="F128" s="101">
        <v>115.82145580300863</v>
      </c>
      <c r="G128" s="101">
        <v>114.04079755968957</v>
      </c>
      <c r="H128" s="101">
        <v>109.93576646242963</v>
      </c>
      <c r="I128" s="101">
        <v>98.799327270693155</v>
      </c>
      <c r="J128" s="101">
        <v>89.521112703226336</v>
      </c>
      <c r="K128" s="101">
        <v>76.625657380479268</v>
      </c>
      <c r="L128" s="101">
        <v>73.650806723641807</v>
      </c>
      <c r="M128" s="101">
        <v>77.803044317435607</v>
      </c>
      <c r="N128" s="101">
        <v>76.795003664330153</v>
      </c>
      <c r="O128" s="101">
        <v>81.255925235592372</v>
      </c>
      <c r="P128" s="101">
        <v>89.988344684800964</v>
      </c>
      <c r="Q128" s="101">
        <v>95.288333979566474</v>
      </c>
      <c r="R128" s="101">
        <v>99.251960961922336</v>
      </c>
      <c r="S128" s="101">
        <v>98.754688067808658</v>
      </c>
      <c r="T128" s="101">
        <v>94.783195767313586</v>
      </c>
      <c r="U128" s="101">
        <v>91.087148697619739</v>
      </c>
      <c r="V128" s="101">
        <v>92.433897152657295</v>
      </c>
      <c r="W128" s="101">
        <v>99.254704977152386</v>
      </c>
      <c r="DA128" s="131" t="s">
        <v>1788</v>
      </c>
    </row>
    <row r="129" spans="1:105" ht="12" customHeight="1" x14ac:dyDescent="0.25">
      <c r="A129" s="107" t="s">
        <v>121</v>
      </c>
      <c r="B129" s="104">
        <v>18.353740686531637</v>
      </c>
      <c r="C129" s="104">
        <v>21.339488551370305</v>
      </c>
      <c r="D129" s="104">
        <v>19.857964469467149</v>
      </c>
      <c r="E129" s="104">
        <v>20.850246101748699</v>
      </c>
      <c r="F129" s="104">
        <v>22.514341774322588</v>
      </c>
      <c r="G129" s="104">
        <v>22.457643058672637</v>
      </c>
      <c r="H129" s="104">
        <v>22.84512983365677</v>
      </c>
      <c r="I129" s="104">
        <v>23.673635196524778</v>
      </c>
      <c r="J129" s="104">
        <v>27.026383992140342</v>
      </c>
      <c r="K129" s="104">
        <v>32.153104962051849</v>
      </c>
      <c r="L129" s="104">
        <v>37.148252338300686</v>
      </c>
      <c r="M129" s="104">
        <v>37.491979453326387</v>
      </c>
      <c r="N129" s="104">
        <v>40.382436169406127</v>
      </c>
      <c r="O129" s="104">
        <v>48.659054014703507</v>
      </c>
      <c r="P129" s="104">
        <v>65.614941163813853</v>
      </c>
      <c r="Q129" s="104">
        <v>74.871506738072512</v>
      </c>
      <c r="R129" s="104">
        <v>85.662557157495257</v>
      </c>
      <c r="S129" s="104">
        <v>90.613483420501638</v>
      </c>
      <c r="T129" s="104">
        <v>90.479511088718297</v>
      </c>
      <c r="U129" s="104">
        <v>90.79374573087722</v>
      </c>
      <c r="V129" s="104">
        <v>90.970991911846639</v>
      </c>
      <c r="W129" s="104">
        <v>95.034303144953284</v>
      </c>
      <c r="DA129" s="132" t="s">
        <v>1789</v>
      </c>
    </row>
    <row r="130" spans="1:105" ht="12" customHeight="1" x14ac:dyDescent="0.25">
      <c r="A130" s="108" t="s">
        <v>53</v>
      </c>
      <c r="B130" s="98">
        <v>2.0086217430455182</v>
      </c>
      <c r="C130" s="98">
        <v>4.6291778097684313</v>
      </c>
      <c r="D130" s="98">
        <v>1.815435141609806</v>
      </c>
      <c r="E130" s="98">
        <v>1.204120168522935</v>
      </c>
      <c r="F130" s="98">
        <v>1.7540173385072417</v>
      </c>
      <c r="G130" s="98">
        <v>1.7470048746485687</v>
      </c>
      <c r="H130" s="98">
        <v>2.4005931878982172</v>
      </c>
      <c r="I130" s="98">
        <v>2.1208038435214167</v>
      </c>
      <c r="J130" s="98">
        <v>2.2951552199871914</v>
      </c>
      <c r="K130" s="98">
        <v>2.5952402360183564</v>
      </c>
      <c r="L130" s="98">
        <v>2.9128339064394715</v>
      </c>
      <c r="M130" s="98">
        <v>4.163456858415679</v>
      </c>
      <c r="N130" s="98">
        <v>3.2373024389095622</v>
      </c>
      <c r="O130" s="98">
        <v>2.6061685526079477</v>
      </c>
      <c r="P130" s="98">
        <v>6.4970114176007039</v>
      </c>
      <c r="Q130" s="98">
        <v>2.1689186052322884</v>
      </c>
      <c r="R130" s="98">
        <v>3.4737572533129608</v>
      </c>
      <c r="S130" s="98">
        <v>6.165012681645738</v>
      </c>
      <c r="T130" s="98">
        <v>6.9447330640213547</v>
      </c>
      <c r="U130" s="98">
        <v>8.7135939569411729</v>
      </c>
      <c r="V130" s="98">
        <v>7.2104720517004166</v>
      </c>
      <c r="W130" s="98">
        <v>6.1168033988616237</v>
      </c>
      <c r="DA130" s="63" t="s">
        <v>1790</v>
      </c>
    </row>
    <row r="131" spans="1:105" ht="12" customHeight="1" x14ac:dyDescent="0.25">
      <c r="A131" s="108" t="s">
        <v>52</v>
      </c>
      <c r="B131" s="98">
        <v>16.345118943486121</v>
      </c>
      <c r="C131" s="98">
        <v>16.710310741601873</v>
      </c>
      <c r="D131" s="98">
        <v>18.042529327857341</v>
      </c>
      <c r="E131" s="98">
        <v>19.646125933225765</v>
      </c>
      <c r="F131" s="98">
        <v>20.760324435815345</v>
      </c>
      <c r="G131" s="98">
        <v>20.71063818402407</v>
      </c>
      <c r="H131" s="98">
        <v>20.444536645758554</v>
      </c>
      <c r="I131" s="98">
        <v>21.552831353003363</v>
      </c>
      <c r="J131" s="98">
        <v>24.731228772153152</v>
      </c>
      <c r="K131" s="98">
        <v>29.55786472603349</v>
      </c>
      <c r="L131" s="98">
        <v>34.235418431861213</v>
      </c>
      <c r="M131" s="98">
        <v>33.328522594910709</v>
      </c>
      <c r="N131" s="98">
        <v>37.145133730496568</v>
      </c>
      <c r="O131" s="98">
        <v>46.05288546209556</v>
      </c>
      <c r="P131" s="98">
        <v>59.11792974621315</v>
      </c>
      <c r="Q131" s="98">
        <v>72.702588132840219</v>
      </c>
      <c r="R131" s="98">
        <v>82.188799904182289</v>
      </c>
      <c r="S131" s="98">
        <v>84.448470738855903</v>
      </c>
      <c r="T131" s="98">
        <v>83.534778024696948</v>
      </c>
      <c r="U131" s="98">
        <v>82.080151773936052</v>
      </c>
      <c r="V131" s="98">
        <v>83.760519860146218</v>
      </c>
      <c r="W131" s="98">
        <v>88.917499746091664</v>
      </c>
      <c r="DA131" s="63" t="s">
        <v>1791</v>
      </c>
    </row>
    <row r="132" spans="1:105" ht="12" customHeight="1" x14ac:dyDescent="0.25">
      <c r="A132" s="121" t="s">
        <v>54</v>
      </c>
      <c r="B132" s="122">
        <v>126.31830585717856</v>
      </c>
      <c r="C132" s="122">
        <v>137.51820302190336</v>
      </c>
      <c r="D132" s="122">
        <v>137.42648222488131</v>
      </c>
      <c r="E132" s="122">
        <v>142.54004371729667</v>
      </c>
      <c r="F132" s="122">
        <v>142.72627195156656</v>
      </c>
      <c r="G132" s="122">
        <v>141.12452729376304</v>
      </c>
      <c r="H132" s="122">
        <v>149.30909432693883</v>
      </c>
      <c r="I132" s="122">
        <v>140.154725817382</v>
      </c>
      <c r="J132" s="122">
        <v>132.88652275078431</v>
      </c>
      <c r="K132" s="122">
        <v>122.68831892536679</v>
      </c>
      <c r="L132" s="122">
        <v>121.60394727016714</v>
      </c>
      <c r="M132" s="122">
        <v>111.0340384900982</v>
      </c>
      <c r="N132" s="122">
        <v>108.95305035971724</v>
      </c>
      <c r="O132" s="122">
        <v>105.10572319688777</v>
      </c>
      <c r="P132" s="122">
        <v>127.66776403626676</v>
      </c>
      <c r="Q132" s="122">
        <v>138.59058289044472</v>
      </c>
      <c r="R132" s="122">
        <v>143.44058829811087</v>
      </c>
      <c r="S132" s="122">
        <v>144.36522302177323</v>
      </c>
      <c r="T132" s="122">
        <v>150.18383678008581</v>
      </c>
      <c r="U132" s="122">
        <v>137.20571796192925</v>
      </c>
      <c r="V132" s="122">
        <v>137.88467351186966</v>
      </c>
      <c r="W132" s="122">
        <v>143.98554399765572</v>
      </c>
      <c r="DA132" s="130" t="s">
        <v>1792</v>
      </c>
    </row>
    <row r="133" spans="1:105" ht="12" customHeight="1" x14ac:dyDescent="0.25">
      <c r="A133" s="97" t="s">
        <v>50</v>
      </c>
      <c r="B133" s="98">
        <v>42.820168164641622</v>
      </c>
      <c r="C133" s="98">
        <v>41.067367162346748</v>
      </c>
      <c r="D133" s="98">
        <v>41.725916609616938</v>
      </c>
      <c r="E133" s="98">
        <v>42.166019887907424</v>
      </c>
      <c r="F133" s="98">
        <v>42.405637565615194</v>
      </c>
      <c r="G133" s="98">
        <v>40.567911279174261</v>
      </c>
      <c r="H133" s="98">
        <v>36.516367814231828</v>
      </c>
      <c r="I133" s="98">
        <v>34.557302579146508</v>
      </c>
      <c r="J133" s="98">
        <v>32.746541255513606</v>
      </c>
      <c r="K133" s="98">
        <v>30.381192308556365</v>
      </c>
      <c r="L133" s="98">
        <v>28.412642087890404</v>
      </c>
      <c r="M133" s="98">
        <v>26.784594471118176</v>
      </c>
      <c r="N133" s="98">
        <v>26.305779514942785</v>
      </c>
      <c r="O133" s="98">
        <v>27.589900864563838</v>
      </c>
      <c r="P133" s="98">
        <v>29.696773794930877</v>
      </c>
      <c r="Q133" s="98">
        <v>31.869323444880301</v>
      </c>
      <c r="R133" s="98">
        <v>33.0657712505813</v>
      </c>
      <c r="S133" s="98">
        <v>33.260105853807794</v>
      </c>
      <c r="T133" s="98">
        <v>32.706060345460592</v>
      </c>
      <c r="U133" s="98">
        <v>26.946198405309776</v>
      </c>
      <c r="V133" s="98">
        <v>25.17838121383949</v>
      </c>
      <c r="W133" s="98">
        <v>27.07373573821592</v>
      </c>
      <c r="DA133" s="63" t="s">
        <v>1793</v>
      </c>
    </row>
    <row r="134" spans="1:105" ht="12" customHeight="1" x14ac:dyDescent="0.25">
      <c r="A134" s="109" t="s">
        <v>120</v>
      </c>
      <c r="B134" s="33">
        <v>83.498137692536943</v>
      </c>
      <c r="C134" s="33">
        <v>96.450835859556619</v>
      </c>
      <c r="D134" s="33">
        <v>95.700565615264381</v>
      </c>
      <c r="E134" s="33">
        <v>100.37402382938926</v>
      </c>
      <c r="F134" s="33">
        <v>100.32063438595138</v>
      </c>
      <c r="G134" s="33">
        <v>100.55661601458878</v>
      </c>
      <c r="H134" s="33">
        <v>112.79272651270701</v>
      </c>
      <c r="I134" s="33">
        <v>105.59742323823549</v>
      </c>
      <c r="J134" s="33">
        <v>100.1399814952707</v>
      </c>
      <c r="K134" s="33">
        <v>92.307126616810422</v>
      </c>
      <c r="L134" s="33">
        <v>93.191305182276736</v>
      </c>
      <c r="M134" s="33">
        <v>84.249444018980029</v>
      </c>
      <c r="N134" s="33">
        <v>82.647270844774454</v>
      </c>
      <c r="O134" s="33">
        <v>77.515822332323935</v>
      </c>
      <c r="P134" s="33">
        <v>97.970990241335883</v>
      </c>
      <c r="Q134" s="33">
        <v>106.72125944556443</v>
      </c>
      <c r="R134" s="33">
        <v>110.37481704752958</v>
      </c>
      <c r="S134" s="33">
        <v>111.10511716796543</v>
      </c>
      <c r="T134" s="33">
        <v>117.47777643462523</v>
      </c>
      <c r="U134" s="33">
        <v>110.25951955661948</v>
      </c>
      <c r="V134" s="33">
        <v>112.70629229803018</v>
      </c>
      <c r="W134" s="33">
        <v>116.91180825943979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0.46884744751781016</v>
      </c>
      <c r="C136" s="119">
        <f t="shared" si="26"/>
        <v>0.47643442831636207</v>
      </c>
      <c r="D136" s="119">
        <f t="shared" si="26"/>
        <v>0.47954888395050288</v>
      </c>
      <c r="E136" s="119">
        <f t="shared" si="26"/>
        <v>0.48550168205183941</v>
      </c>
      <c r="F136" s="119">
        <f t="shared" si="26"/>
        <v>0.48732035836785947</v>
      </c>
      <c r="G136" s="119">
        <f t="shared" si="26"/>
        <v>0.49543225823160797</v>
      </c>
      <c r="H136" s="119">
        <f t="shared" si="26"/>
        <v>0.50544589987077948</v>
      </c>
      <c r="I136" s="119">
        <f t="shared" si="26"/>
        <v>0.50358195224278324</v>
      </c>
      <c r="J136" s="119">
        <f t="shared" si="26"/>
        <v>0.51177063176081794</v>
      </c>
      <c r="K136" s="119">
        <f t="shared" si="26"/>
        <v>0.52485483125445553</v>
      </c>
      <c r="L136" s="119">
        <f t="shared" si="26"/>
        <v>0.53318004301812116</v>
      </c>
      <c r="M136" s="119">
        <f t="shared" si="26"/>
        <v>0.5512849519113614</v>
      </c>
      <c r="N136" s="119">
        <f t="shared" si="26"/>
        <v>0.57287938186982612</v>
      </c>
      <c r="O136" s="119">
        <f t="shared" si="26"/>
        <v>0.59518050835260583</v>
      </c>
      <c r="P136" s="119">
        <f t="shared" si="26"/>
        <v>0.60939631502381053</v>
      </c>
      <c r="Q136" s="119">
        <f t="shared" si="26"/>
        <v>0.63136863070186067</v>
      </c>
      <c r="R136" s="119">
        <f t="shared" ref="R136:V136" si="27">IF(R117=0,"",R117/R98)</f>
        <v>0.65516746881314791</v>
      </c>
      <c r="S136" s="119">
        <f t="shared" si="27"/>
        <v>0.67328665805671306</v>
      </c>
      <c r="T136" s="119">
        <f t="shared" si="27"/>
        <v>0.67025973820456253</v>
      </c>
      <c r="U136" s="119">
        <f t="shared" si="27"/>
        <v>0.68484452786950201</v>
      </c>
      <c r="V136" s="119">
        <f t="shared" si="27"/>
        <v>0.69037729319095087</v>
      </c>
      <c r="W136" s="119">
        <f t="shared" ref="W136" si="28">IF(W117=0,"",W117/W98)</f>
        <v>0.70097841553797791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0.42865820388189019</v>
      </c>
      <c r="C137" s="124">
        <f t="shared" si="29"/>
        <v>0.43169844944779268</v>
      </c>
      <c r="D137" s="124">
        <f t="shared" si="29"/>
        <v>0.43642814255121665</v>
      </c>
      <c r="E137" s="124">
        <f t="shared" si="29"/>
        <v>0.44210114837169867</v>
      </c>
      <c r="F137" s="124">
        <f t="shared" si="29"/>
        <v>0.44794408311825923</v>
      </c>
      <c r="G137" s="124">
        <f t="shared" si="29"/>
        <v>0.45182335322007711</v>
      </c>
      <c r="H137" s="124">
        <f t="shared" si="29"/>
        <v>0.45421852636089027</v>
      </c>
      <c r="I137" s="124">
        <f t="shared" si="29"/>
        <v>0.45903666243508756</v>
      </c>
      <c r="J137" s="124">
        <f t="shared" si="29"/>
        <v>0.46606198121641329</v>
      </c>
      <c r="K137" s="124">
        <f t="shared" si="29"/>
        <v>0.47441318210521261</v>
      </c>
      <c r="L137" s="124">
        <f t="shared" si="29"/>
        <v>0.48446640295537496</v>
      </c>
      <c r="M137" s="124">
        <f t="shared" si="29"/>
        <v>0.49917793349925299</v>
      </c>
      <c r="N137" s="124">
        <f t="shared" si="29"/>
        <v>0.51983748422541365</v>
      </c>
      <c r="O137" s="124">
        <f t="shared" si="29"/>
        <v>0.54578844307862084</v>
      </c>
      <c r="P137" s="124">
        <f t="shared" si="29"/>
        <v>0.55748110463220113</v>
      </c>
      <c r="Q137" s="124">
        <f t="shared" si="29"/>
        <v>0.57224136797797998</v>
      </c>
      <c r="R137" s="124">
        <f t="shared" ref="R137:V137" si="30">IF(R118=0,"",R118/R99)</f>
        <v>0.58295928003725805</v>
      </c>
      <c r="S137" s="124">
        <f t="shared" si="30"/>
        <v>0.59266754696022883</v>
      </c>
      <c r="T137" s="124">
        <f t="shared" si="30"/>
        <v>0.60136885881103619</v>
      </c>
      <c r="U137" s="124">
        <f t="shared" si="30"/>
        <v>0.61051409406256807</v>
      </c>
      <c r="V137" s="124">
        <f t="shared" si="30"/>
        <v>0.62081535682418987</v>
      </c>
      <c r="W137" s="124">
        <f t="shared" ref="W137" si="31">IF(W118=0,"",W118/W99)</f>
        <v>0.63007614437936144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0.42334532865160851</v>
      </c>
      <c r="C138" s="111">
        <f t="shared" si="32"/>
        <v>0.42637244220771547</v>
      </c>
      <c r="D138" s="111">
        <f t="shared" si="32"/>
        <v>0.43126191698129207</v>
      </c>
      <c r="E138" s="111">
        <f t="shared" si="32"/>
        <v>0.43725249838009445</v>
      </c>
      <c r="F138" s="111">
        <f t="shared" si="32"/>
        <v>0.4430933789489635</v>
      </c>
      <c r="G138" s="111">
        <f t="shared" si="32"/>
        <v>0.44712850342317101</v>
      </c>
      <c r="H138" s="111">
        <f t="shared" si="32"/>
        <v>0.44970896806974847</v>
      </c>
      <c r="I138" s="111">
        <f t="shared" si="32"/>
        <v>0.45455660348427307</v>
      </c>
      <c r="J138" s="111">
        <f t="shared" si="32"/>
        <v>0.46168144325038663</v>
      </c>
      <c r="K138" s="111">
        <f t="shared" si="32"/>
        <v>0.47018487832561134</v>
      </c>
      <c r="L138" s="111">
        <f t="shared" si="32"/>
        <v>0.48027182709436944</v>
      </c>
      <c r="M138" s="111">
        <f t="shared" si="32"/>
        <v>0.49492832019641664</v>
      </c>
      <c r="N138" s="111">
        <f t="shared" si="32"/>
        <v>0.51564360237274365</v>
      </c>
      <c r="O138" s="111">
        <f t="shared" si="32"/>
        <v>0.54156445310860257</v>
      </c>
      <c r="P138" s="111">
        <f t="shared" si="32"/>
        <v>0.55322696821235207</v>
      </c>
      <c r="Q138" s="111">
        <f t="shared" si="32"/>
        <v>0.56817949243862709</v>
      </c>
      <c r="R138" s="111">
        <f t="shared" ref="R138:V138" si="33">IF(R119=0,"",R119/R100)</f>
        <v>0.57891571962490773</v>
      </c>
      <c r="S138" s="111">
        <f t="shared" si="33"/>
        <v>0.58871817487679023</v>
      </c>
      <c r="T138" s="111">
        <f t="shared" si="33"/>
        <v>0.59742182474391159</v>
      </c>
      <c r="U138" s="111">
        <f t="shared" si="33"/>
        <v>0.60664456180053639</v>
      </c>
      <c r="V138" s="111">
        <f t="shared" si="33"/>
        <v>0.61697796406835392</v>
      </c>
      <c r="W138" s="111">
        <f t="shared" ref="W138" si="34">IF(W119=0,"",W119/W100)</f>
        <v>0.62626117449573238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1.6972956810825834</v>
      </c>
      <c r="C140" s="124">
        <f t="shared" si="38"/>
        <v>1.8190806655456084</v>
      </c>
      <c r="D140" s="124">
        <f t="shared" si="38"/>
        <v>1.9244296035392794</v>
      </c>
      <c r="E140" s="124">
        <f t="shared" si="38"/>
        <v>2.0265411995147171</v>
      </c>
      <c r="F140" s="124">
        <f t="shared" si="38"/>
        <v>2.1701078274212482</v>
      </c>
      <c r="G140" s="124">
        <f t="shared" si="38"/>
        <v>2.2903860573347439</v>
      </c>
      <c r="H140" s="124">
        <f t="shared" si="38"/>
        <v>2.3529658076990194</v>
      </c>
      <c r="I140" s="124">
        <f t="shared" si="38"/>
        <v>2.3888713244307258</v>
      </c>
      <c r="J140" s="124">
        <f t="shared" si="38"/>
        <v>2.4234583824938927</v>
      </c>
      <c r="K140" s="124">
        <f t="shared" si="38"/>
        <v>2.4856787686667001</v>
      </c>
      <c r="L140" s="124">
        <f t="shared" si="38"/>
        <v>2.563178146175551</v>
      </c>
      <c r="M140" s="124">
        <f t="shared" si="38"/>
        <v>2.6510920967177225</v>
      </c>
      <c r="N140" s="124">
        <f t="shared" si="38"/>
        <v>2.792575616820105</v>
      </c>
      <c r="O140" s="124">
        <f t="shared" si="38"/>
        <v>2.9315756043280077</v>
      </c>
      <c r="P140" s="124">
        <f t="shared" si="38"/>
        <v>3.0300834732454076</v>
      </c>
      <c r="Q140" s="124">
        <f t="shared" si="38"/>
        <v>3.12162590184013</v>
      </c>
      <c r="R140" s="124">
        <f t="shared" ref="R140:V140" si="39">IF(R121=0,"",R121/R102)</f>
        <v>3.22440588812389</v>
      </c>
      <c r="S140" s="124">
        <f t="shared" si="39"/>
        <v>3.3021556373595233</v>
      </c>
      <c r="T140" s="124">
        <f t="shared" si="39"/>
        <v>3.3692037849114707</v>
      </c>
      <c r="U140" s="124">
        <f t="shared" si="39"/>
        <v>3.4327408762107661</v>
      </c>
      <c r="V140" s="124">
        <f t="shared" si="39"/>
        <v>3.5035644089238533</v>
      </c>
      <c r="W140" s="124">
        <f t="shared" ref="W140" si="40">IF(W121=0,"",W121/W102)</f>
        <v>3.5710006281437483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1.6972956810825834</v>
      </c>
      <c r="C141" s="111">
        <f t="shared" si="41"/>
        <v>1.8190806655456084</v>
      </c>
      <c r="D141" s="111">
        <f t="shared" si="41"/>
        <v>1.9244296035392794</v>
      </c>
      <c r="E141" s="111">
        <f t="shared" si="41"/>
        <v>2.0265411995147171</v>
      </c>
      <c r="F141" s="111">
        <f t="shared" si="41"/>
        <v>2.1701078274212482</v>
      </c>
      <c r="G141" s="111">
        <f t="shared" si="41"/>
        <v>2.2903860573347439</v>
      </c>
      <c r="H141" s="111">
        <f t="shared" si="41"/>
        <v>2.3529658076990194</v>
      </c>
      <c r="I141" s="111">
        <f t="shared" si="41"/>
        <v>2.3888713244307258</v>
      </c>
      <c r="J141" s="111">
        <f t="shared" si="41"/>
        <v>2.4234583824938927</v>
      </c>
      <c r="K141" s="111">
        <f t="shared" si="41"/>
        <v>2.4856787686667001</v>
      </c>
      <c r="L141" s="111">
        <f t="shared" si="41"/>
        <v>2.563178146175551</v>
      </c>
      <c r="M141" s="111">
        <f t="shared" si="41"/>
        <v>2.6510920967177225</v>
      </c>
      <c r="N141" s="111">
        <f t="shared" si="41"/>
        <v>2.792575616820105</v>
      </c>
      <c r="O141" s="111">
        <f t="shared" si="41"/>
        <v>2.9315756043280077</v>
      </c>
      <c r="P141" s="111">
        <f t="shared" si="41"/>
        <v>3.0300834732454076</v>
      </c>
      <c r="Q141" s="111">
        <f t="shared" si="41"/>
        <v>3.12162590184013</v>
      </c>
      <c r="R141" s="111">
        <f t="shared" ref="R141:V141" si="42">IF(R122=0,"",R122/R103)</f>
        <v>3.22440588812389</v>
      </c>
      <c r="S141" s="111">
        <f t="shared" si="42"/>
        <v>3.3021556373595233</v>
      </c>
      <c r="T141" s="111">
        <f t="shared" si="42"/>
        <v>3.3692037849114707</v>
      </c>
      <c r="U141" s="111">
        <f t="shared" si="42"/>
        <v>3.4327408762107661</v>
      </c>
      <c r="V141" s="111">
        <f t="shared" si="42"/>
        <v>3.5035644089238533</v>
      </c>
      <c r="W141" s="111">
        <f t="shared" ref="W141" si="43">IF(W122=0,"",W122/W103)</f>
        <v>3.5710006281437483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0.56123107260156102</v>
      </c>
      <c r="C142" s="124">
        <f t="shared" si="44"/>
        <v>0.56688117266987725</v>
      </c>
      <c r="D142" s="124">
        <f t="shared" si="44"/>
        <v>0.57147376097775837</v>
      </c>
      <c r="E142" s="124">
        <f t="shared" si="44"/>
        <v>0.57592468213812653</v>
      </c>
      <c r="F142" s="124">
        <f t="shared" si="44"/>
        <v>0.58060016861740849</v>
      </c>
      <c r="G142" s="124">
        <f t="shared" si="44"/>
        <v>0.58294222197467582</v>
      </c>
      <c r="H142" s="124">
        <f t="shared" si="44"/>
        <v>0.58727504069181768</v>
      </c>
      <c r="I142" s="124">
        <f t="shared" si="44"/>
        <v>0.58980144895752495</v>
      </c>
      <c r="J142" s="124">
        <f t="shared" si="44"/>
        <v>0.59457534771898568</v>
      </c>
      <c r="K142" s="124">
        <f t="shared" si="44"/>
        <v>0.60595404250504159</v>
      </c>
      <c r="L142" s="124">
        <f t="shared" si="44"/>
        <v>0.61803012970811022</v>
      </c>
      <c r="M142" s="124">
        <f t="shared" si="44"/>
        <v>0.62475180559832588</v>
      </c>
      <c r="N142" s="124">
        <f t="shared" si="44"/>
        <v>0.64174420104396479</v>
      </c>
      <c r="O142" s="124">
        <f t="shared" si="44"/>
        <v>0.6575823337780361</v>
      </c>
      <c r="P142" s="124">
        <f t="shared" si="44"/>
        <v>0.67263184763685169</v>
      </c>
      <c r="Q142" s="124">
        <f t="shared" si="44"/>
        <v>0.68374645548871682</v>
      </c>
      <c r="R142" s="124">
        <f t="shared" ref="R142:V142" si="45">IF(R123=0,"",R123/R104)</f>
        <v>0.70519638068297807</v>
      </c>
      <c r="S142" s="124">
        <f t="shared" si="45"/>
        <v>0.71705896014270987</v>
      </c>
      <c r="T142" s="124">
        <f t="shared" si="45"/>
        <v>0.72725493125710228</v>
      </c>
      <c r="U142" s="124">
        <f t="shared" si="45"/>
        <v>0.74335704667782754</v>
      </c>
      <c r="V142" s="124">
        <f t="shared" si="45"/>
        <v>0.7552666080192364</v>
      </c>
      <c r="W142" s="124">
        <f t="shared" ref="W142" si="46">IF(W123=0,"",W123/W104)</f>
        <v>0.77019010659502662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0.48328625682862586</v>
      </c>
      <c r="C143" s="111">
        <f t="shared" si="47"/>
        <v>0.48411116600758675</v>
      </c>
      <c r="D143" s="111">
        <f t="shared" si="47"/>
        <v>0.48528905572948094</v>
      </c>
      <c r="E143" s="111">
        <f t="shared" si="47"/>
        <v>0.48682383887184744</v>
      </c>
      <c r="F143" s="111">
        <f t="shared" si="47"/>
        <v>0.48852730811590794</v>
      </c>
      <c r="G143" s="111">
        <f t="shared" si="47"/>
        <v>0.49017306318099851</v>
      </c>
      <c r="H143" s="111">
        <f t="shared" si="47"/>
        <v>0.49179715718005418</v>
      </c>
      <c r="I143" s="111">
        <f t="shared" si="47"/>
        <v>0.49402870179695774</v>
      </c>
      <c r="J143" s="111">
        <f t="shared" si="47"/>
        <v>0.49828698841498792</v>
      </c>
      <c r="K143" s="111">
        <f t="shared" si="47"/>
        <v>0.50243452808337419</v>
      </c>
      <c r="L143" s="111">
        <f t="shared" si="47"/>
        <v>0.50741120677631679</v>
      </c>
      <c r="M143" s="111">
        <f t="shared" si="47"/>
        <v>0.51546377594560344</v>
      </c>
      <c r="N143" s="111">
        <f t="shared" si="47"/>
        <v>0.52906243276766107</v>
      </c>
      <c r="O143" s="111">
        <f t="shared" si="47"/>
        <v>0.54793579384082636</v>
      </c>
      <c r="P143" s="111">
        <f t="shared" si="47"/>
        <v>0.5519508175591431</v>
      </c>
      <c r="Q143" s="111">
        <f t="shared" si="47"/>
        <v>0.55650040578924065</v>
      </c>
      <c r="R143" s="111">
        <f t="shared" ref="R143:V143" si="48">IF(R124=0,"",R124/R105)</f>
        <v>0.56412434098320263</v>
      </c>
      <c r="S143" s="111">
        <f t="shared" si="48"/>
        <v>0.57974580332841497</v>
      </c>
      <c r="T143" s="111">
        <f t="shared" si="48"/>
        <v>0.59630266825635436</v>
      </c>
      <c r="U143" s="111">
        <f t="shared" si="48"/>
        <v>0.61581416974127623</v>
      </c>
      <c r="V143" s="111">
        <f t="shared" si="48"/>
        <v>0.63686085418199645</v>
      </c>
      <c r="W143" s="111">
        <f t="shared" ref="W143" si="49">IF(W124=0,"",W124/W105)</f>
        <v>0.65077701625436912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0.89267308627635711</v>
      </c>
      <c r="C144" s="111">
        <f t="shared" si="50"/>
        <v>0.81083970822263129</v>
      </c>
      <c r="D144" s="111">
        <f t="shared" si="50"/>
        <v>0.91061655129330532</v>
      </c>
      <c r="E144" s="111">
        <f t="shared" si="50"/>
        <v>0.94133018924458012</v>
      </c>
      <c r="F144" s="111">
        <f t="shared" si="50"/>
        <v>0.9243124288784067</v>
      </c>
      <c r="G144" s="111">
        <f t="shared" si="50"/>
        <v>0.92488678083993592</v>
      </c>
      <c r="H144" s="111">
        <f t="shared" si="50"/>
        <v>0.90302146613841705</v>
      </c>
      <c r="I144" s="111">
        <f t="shared" si="50"/>
        <v>0.91800787514386173</v>
      </c>
      <c r="J144" s="111">
        <f t="shared" si="50"/>
        <v>0.92348504080962646</v>
      </c>
      <c r="K144" s="111">
        <f t="shared" si="50"/>
        <v>0.92820429014089889</v>
      </c>
      <c r="L144" s="111">
        <f t="shared" si="50"/>
        <v>0.93142786867085459</v>
      </c>
      <c r="M144" s="111">
        <f t="shared" si="50"/>
        <v>0.90472358348672155</v>
      </c>
      <c r="N144" s="111">
        <f t="shared" si="50"/>
        <v>0.93268489529117671</v>
      </c>
      <c r="O144" s="111">
        <f t="shared" si="50"/>
        <v>0.95499418864296848</v>
      </c>
      <c r="P144" s="111">
        <f t="shared" si="50"/>
        <v>0.92621912875654944</v>
      </c>
      <c r="Q144" s="111">
        <f t="shared" si="50"/>
        <v>0.96988589881954901</v>
      </c>
      <c r="R144" s="111">
        <f t="shared" ref="R144:V144" si="51">IF(R125=0,"",R125/R106)</f>
        <v>0.96627618549467031</v>
      </c>
      <c r="S144" s="111">
        <f t="shared" si="51"/>
        <v>0.9555862265635422</v>
      </c>
      <c r="T144" s="111">
        <f t="shared" si="51"/>
        <v>0.95373466316397293</v>
      </c>
      <c r="U144" s="111">
        <f t="shared" si="51"/>
        <v>0.94794237864025777</v>
      </c>
      <c r="V144" s="111">
        <f t="shared" si="51"/>
        <v>0.95943427385096502</v>
      </c>
      <c r="W144" s="111">
        <f t="shared" ref="W144" si="52">IF(W125=0,"",W125/W106)</f>
        <v>0.96768859569975463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0.4832862568286258</v>
      </c>
      <c r="C145" s="112">
        <f t="shared" si="53"/>
        <v>0.48328625682862592</v>
      </c>
      <c r="D145" s="112">
        <f t="shared" si="53"/>
        <v>0.48328625682862586</v>
      </c>
      <c r="E145" s="112">
        <f t="shared" si="53"/>
        <v>0.48673902293001897</v>
      </c>
      <c r="F145" s="112">
        <f t="shared" si="53"/>
        <v>0.489569730372657</v>
      </c>
      <c r="G145" s="112">
        <f t="shared" si="53"/>
        <v>0.49124374660816156</v>
      </c>
      <c r="H145" s="112">
        <f t="shared" si="53"/>
        <v>0.49268556377916201</v>
      </c>
      <c r="I145" s="112">
        <f t="shared" si="53"/>
        <v>0.50013688457840799</v>
      </c>
      <c r="J145" s="112">
        <f t="shared" si="53"/>
        <v>0.50874285989822865</v>
      </c>
      <c r="K145" s="112">
        <f t="shared" si="53"/>
        <v>0.51433069420665467</v>
      </c>
      <c r="L145" s="112">
        <f t="shared" si="53"/>
        <v>0.51702115026114481</v>
      </c>
      <c r="M145" s="112">
        <f t="shared" si="53"/>
        <v>0.51875541294566807</v>
      </c>
      <c r="N145" s="112">
        <f t="shared" si="53"/>
        <v>0.52304144741819147</v>
      </c>
      <c r="O145" s="112">
        <f t="shared" si="53"/>
        <v>0.54582861507496883</v>
      </c>
      <c r="P145" s="112">
        <f t="shared" si="53"/>
        <v>0.55436510126846483</v>
      </c>
      <c r="Q145" s="112">
        <f t="shared" si="53"/>
        <v>0.58359361606257965</v>
      </c>
      <c r="R145" s="112">
        <f t="shared" ref="R145:V145" si="54">IF(R126=0,"",R126/R107)</f>
        <v>0.58672847885091373</v>
      </c>
      <c r="S145" s="112">
        <f t="shared" si="54"/>
        <v>0.5936464211580742</v>
      </c>
      <c r="T145" s="112">
        <f t="shared" si="54"/>
        <v>0.61452309753955614</v>
      </c>
      <c r="U145" s="112">
        <f t="shared" si="54"/>
        <v>0.62745803463408201</v>
      </c>
      <c r="V145" s="112">
        <f t="shared" si="54"/>
        <v>0.65342621745186413</v>
      </c>
      <c r="W145" s="112">
        <f t="shared" ref="W145" si="55">IF(W126=0,"",W126/W107)</f>
        <v>0.66200516209393434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0.60080316201620054</v>
      </c>
      <c r="C147" s="112">
        <f t="shared" si="59"/>
        <v>0.60389862694542684</v>
      </c>
      <c r="D147" s="112">
        <f t="shared" si="59"/>
        <v>0.60786526305534527</v>
      </c>
      <c r="E147" s="112">
        <f t="shared" si="59"/>
        <v>0.61193795255611572</v>
      </c>
      <c r="F147" s="112">
        <f t="shared" si="59"/>
        <v>0.61609704397901355</v>
      </c>
      <c r="G147" s="112">
        <f t="shared" si="59"/>
        <v>0.62014931597456946</v>
      </c>
      <c r="H147" s="112">
        <f t="shared" si="59"/>
        <v>0.62471894142865425</v>
      </c>
      <c r="I147" s="112">
        <f t="shared" si="59"/>
        <v>0.62720086301379463</v>
      </c>
      <c r="J147" s="112">
        <f t="shared" si="59"/>
        <v>0.62809171694167598</v>
      </c>
      <c r="K147" s="112">
        <f t="shared" si="59"/>
        <v>0.62997977139750683</v>
      </c>
      <c r="L147" s="112">
        <f t="shared" si="59"/>
        <v>0.63286273205772137</v>
      </c>
      <c r="M147" s="112">
        <f t="shared" si="59"/>
        <v>0.63738360590500109</v>
      </c>
      <c r="N147" s="112">
        <f t="shared" si="59"/>
        <v>0.64246716790615221</v>
      </c>
      <c r="O147" s="112">
        <f t="shared" si="59"/>
        <v>0.64880018312697496</v>
      </c>
      <c r="P147" s="112">
        <f t="shared" si="59"/>
        <v>0.65390983546209114</v>
      </c>
      <c r="Q147" s="112">
        <f t="shared" si="59"/>
        <v>0.66396554277732434</v>
      </c>
      <c r="R147" s="112">
        <f t="shared" ref="R147:V147" si="60">IF(R128=0,"",R128/R109)</f>
        <v>0.67139109506197225</v>
      </c>
      <c r="S147" s="112">
        <f t="shared" si="60"/>
        <v>0.67953453914945294</v>
      </c>
      <c r="T147" s="112">
        <f t="shared" si="60"/>
        <v>0.69043865301292928</v>
      </c>
      <c r="U147" s="112">
        <f t="shared" si="60"/>
        <v>0.70441090317451804</v>
      </c>
      <c r="V147" s="112">
        <f t="shared" si="60"/>
        <v>0.71983046897941694</v>
      </c>
      <c r="W147" s="112">
        <f t="shared" ref="W147" si="61">IF(W128=0,"",W128/W109)</f>
        <v>0.73426704274492693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0.93221340857779622</v>
      </c>
      <c r="C148" s="113">
        <f t="shared" si="62"/>
        <v>0.87514633991427715</v>
      </c>
      <c r="D148" s="113">
        <f t="shared" si="62"/>
        <v>0.94413029160010908</v>
      </c>
      <c r="E148" s="113">
        <f t="shared" si="62"/>
        <v>0.96477837531624266</v>
      </c>
      <c r="F148" s="113">
        <f t="shared" si="62"/>
        <v>0.95392268624571619</v>
      </c>
      <c r="G148" s="113">
        <f t="shared" si="62"/>
        <v>0.95467930732668704</v>
      </c>
      <c r="H148" s="113">
        <f t="shared" si="62"/>
        <v>0.94077165152193221</v>
      </c>
      <c r="I148" s="113">
        <f t="shared" si="62"/>
        <v>0.9496297440118735</v>
      </c>
      <c r="J148" s="113">
        <f t="shared" si="62"/>
        <v>0.95250189173467281</v>
      </c>
      <c r="K148" s="113">
        <f t="shared" si="62"/>
        <v>0.9552759965601636</v>
      </c>
      <c r="L148" s="113">
        <f t="shared" si="62"/>
        <v>0.9569216921437802</v>
      </c>
      <c r="M148" s="113">
        <f t="shared" si="62"/>
        <v>0.94056593394353116</v>
      </c>
      <c r="N148" s="113">
        <f t="shared" si="62"/>
        <v>0.9571199767164118</v>
      </c>
      <c r="O148" s="113">
        <f t="shared" si="62"/>
        <v>0.97183016878800033</v>
      </c>
      <c r="P148" s="113">
        <f t="shared" si="62"/>
        <v>0.95132346207588614</v>
      </c>
      <c r="Q148" s="113">
        <f t="shared" si="62"/>
        <v>0.98599683136464256</v>
      </c>
      <c r="R148" s="113">
        <f t="shared" ref="R148:V148" si="63">IF(R129=0,"",R129/R110)</f>
        <v>0.98135035582217434</v>
      </c>
      <c r="S148" s="113">
        <f t="shared" si="63"/>
        <v>0.97018840286459274</v>
      </c>
      <c r="T148" s="113">
        <f t="shared" si="63"/>
        <v>0.96750598733914983</v>
      </c>
      <c r="U148" s="113">
        <f t="shared" si="63"/>
        <v>0.96119919859204206</v>
      </c>
      <c r="V148" s="113">
        <f t="shared" si="63"/>
        <v>0.96951073312164981</v>
      </c>
      <c r="W148" s="113">
        <f t="shared" ref="W148" si="64">IF(W129=0,"",W129/W110)</f>
        <v>0.97677822635605482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0.60080316201620054</v>
      </c>
      <c r="C149" s="111">
        <f t="shared" si="65"/>
        <v>0.60326039572272983</v>
      </c>
      <c r="D149" s="111">
        <f t="shared" si="65"/>
        <v>0.60705789030206847</v>
      </c>
      <c r="E149" s="111">
        <f t="shared" si="65"/>
        <v>0.61268712535505099</v>
      </c>
      <c r="F149" s="111">
        <f t="shared" si="65"/>
        <v>0.61727978486447843</v>
      </c>
      <c r="G149" s="111">
        <f t="shared" si="65"/>
        <v>0.62102087622277502</v>
      </c>
      <c r="H149" s="111">
        <f t="shared" si="65"/>
        <v>0.62534035473546878</v>
      </c>
      <c r="I149" s="111">
        <f t="shared" si="65"/>
        <v>0.62810703884165897</v>
      </c>
      <c r="J149" s="111">
        <f t="shared" si="65"/>
        <v>0.63004016141753094</v>
      </c>
      <c r="K149" s="111">
        <f t="shared" si="65"/>
        <v>0.63289578941482616</v>
      </c>
      <c r="L149" s="111">
        <f t="shared" si="65"/>
        <v>0.63527439523383311</v>
      </c>
      <c r="M149" s="111">
        <f t="shared" si="65"/>
        <v>0.63733892610783927</v>
      </c>
      <c r="N149" s="111">
        <f t="shared" si="65"/>
        <v>0.64149715462307311</v>
      </c>
      <c r="O149" s="111">
        <f t="shared" si="65"/>
        <v>0.64884650301777336</v>
      </c>
      <c r="P149" s="111">
        <f t="shared" si="65"/>
        <v>0.65930438075156672</v>
      </c>
      <c r="Q149" s="111">
        <f t="shared" si="65"/>
        <v>0.67102503880272979</v>
      </c>
      <c r="R149" s="111">
        <f t="shared" ref="R149:V149" si="66">IF(R130=0,"",R130/R111)</f>
        <v>0.68090271964832194</v>
      </c>
      <c r="S149" s="111">
        <f t="shared" si="66"/>
        <v>0.68887819248889659</v>
      </c>
      <c r="T149" s="111">
        <f t="shared" si="66"/>
        <v>0.6956198443521141</v>
      </c>
      <c r="U149" s="111">
        <f t="shared" si="66"/>
        <v>0.7039199312104768</v>
      </c>
      <c r="V149" s="111">
        <f t="shared" si="66"/>
        <v>0.71593993567276337</v>
      </c>
      <c r="W149" s="111">
        <f t="shared" ref="W149" si="67">IF(W130=0,"",W130/W111)</f>
        <v>0.7302656924015416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0.6653388887312891</v>
      </c>
      <c r="C151" s="124">
        <f t="shared" si="71"/>
        <v>0.673825918762744</v>
      </c>
      <c r="D151" s="124">
        <f t="shared" si="71"/>
        <v>0.67497895817075948</v>
      </c>
      <c r="E151" s="124">
        <f t="shared" si="71"/>
        <v>0.67870543392491822</v>
      </c>
      <c r="F151" s="124">
        <f t="shared" si="71"/>
        <v>0.68093498398997621</v>
      </c>
      <c r="G151" s="124">
        <f t="shared" si="71"/>
        <v>0.68517044479216316</v>
      </c>
      <c r="H151" s="124">
        <f t="shared" si="71"/>
        <v>0.69604031111308162</v>
      </c>
      <c r="I151" s="124">
        <f t="shared" si="71"/>
        <v>0.6973630613689269</v>
      </c>
      <c r="J151" s="124">
        <f t="shared" si="71"/>
        <v>0.69836113758067864</v>
      </c>
      <c r="K151" s="124">
        <f t="shared" si="71"/>
        <v>0.69969337788013886</v>
      </c>
      <c r="L151" s="124">
        <f t="shared" si="71"/>
        <v>0.70419533704853654</v>
      </c>
      <c r="M151" s="124">
        <f t="shared" si="71"/>
        <v>0.70490239989092773</v>
      </c>
      <c r="N151" s="124">
        <f t="shared" si="71"/>
        <v>0.70734392995242412</v>
      </c>
      <c r="O151" s="124">
        <f t="shared" si="71"/>
        <v>0.70599506073713614</v>
      </c>
      <c r="P151" s="124">
        <f t="shared" si="71"/>
        <v>0.7140343922336102</v>
      </c>
      <c r="Q151" s="124">
        <f t="shared" si="71"/>
        <v>0.71797524734202389</v>
      </c>
      <c r="R151" s="124">
        <f t="shared" ref="R151:V151" si="72">IF(R132=0,"",R132/R113)</f>
        <v>0.72156393754607984</v>
      </c>
      <c r="S151" s="124">
        <f t="shared" si="72"/>
        <v>0.72618369145543693</v>
      </c>
      <c r="T151" s="124">
        <f t="shared" si="72"/>
        <v>0.73500860800240775</v>
      </c>
      <c r="U151" s="124">
        <f t="shared" si="72"/>
        <v>0.74898058057983274</v>
      </c>
      <c r="V151" s="124">
        <f t="shared" si="72"/>
        <v>0.76457087132615054</v>
      </c>
      <c r="W151" s="124">
        <f t="shared" ref="W151" si="73">IF(W132=0,"",W132/W113)</f>
        <v>0.77567149384564249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0.56930652843800589</v>
      </c>
      <c r="C152" s="111">
        <f t="shared" si="74"/>
        <v>0.56994646514156022</v>
      </c>
      <c r="D152" s="111">
        <f t="shared" si="74"/>
        <v>0.5711500124104858</v>
      </c>
      <c r="E152" s="111">
        <f t="shared" si="74"/>
        <v>0.57259251714438952</v>
      </c>
      <c r="F152" s="111">
        <f t="shared" si="74"/>
        <v>0.57419088614160529</v>
      </c>
      <c r="G152" s="111">
        <f t="shared" si="74"/>
        <v>0.57581057913706146</v>
      </c>
      <c r="H152" s="111">
        <f t="shared" si="74"/>
        <v>0.5777833839934996</v>
      </c>
      <c r="I152" s="111">
        <f t="shared" si="74"/>
        <v>0.57898545994455519</v>
      </c>
      <c r="J152" s="111">
        <f t="shared" si="74"/>
        <v>0.57956605041977638</v>
      </c>
      <c r="K152" s="111">
        <f t="shared" si="74"/>
        <v>0.5805940937272106</v>
      </c>
      <c r="L152" s="111">
        <f t="shared" si="74"/>
        <v>0.5818694113074786</v>
      </c>
      <c r="M152" s="111">
        <f t="shared" si="74"/>
        <v>0.58319141738436475</v>
      </c>
      <c r="N152" s="111">
        <f t="shared" si="74"/>
        <v>0.58419499015787679</v>
      </c>
      <c r="O152" s="111">
        <f t="shared" si="74"/>
        <v>0.58479776285865936</v>
      </c>
      <c r="P152" s="111">
        <f t="shared" si="74"/>
        <v>0.58497930771770124</v>
      </c>
      <c r="Q152" s="111">
        <f t="shared" si="74"/>
        <v>0.58514676875653837</v>
      </c>
      <c r="R152" s="111">
        <f t="shared" ref="R152:V152" si="75">IF(R133=0,"",R133/R114)</f>
        <v>0.585665038580512</v>
      </c>
      <c r="S152" s="111">
        <f t="shared" si="75"/>
        <v>0.58670963768382633</v>
      </c>
      <c r="T152" s="111">
        <f t="shared" si="75"/>
        <v>0.5882087136558124</v>
      </c>
      <c r="U152" s="111">
        <f t="shared" si="75"/>
        <v>0.59060009152182269</v>
      </c>
      <c r="V152" s="111">
        <f t="shared" si="75"/>
        <v>0.59428653268421339</v>
      </c>
      <c r="W152" s="111">
        <f t="shared" ref="W152" si="76">IF(W133=0,"",W133/W114)</f>
        <v>0.5999314153263432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0.72834460069410334</v>
      </c>
      <c r="C153" s="45">
        <f t="shared" si="77"/>
        <v>0.73051728932068782</v>
      </c>
      <c r="D153" s="45">
        <f t="shared" si="77"/>
        <v>0.73308393573083053</v>
      </c>
      <c r="E153" s="45">
        <f t="shared" si="77"/>
        <v>0.73600404002406317</v>
      </c>
      <c r="F153" s="45">
        <f t="shared" si="77"/>
        <v>0.73900737043859099</v>
      </c>
      <c r="G153" s="45">
        <f t="shared" si="77"/>
        <v>0.74202551005287165</v>
      </c>
      <c r="H153" s="45">
        <f t="shared" si="77"/>
        <v>0.74543470100572773</v>
      </c>
      <c r="I153" s="45">
        <f t="shared" si="77"/>
        <v>0.74736923319239779</v>
      </c>
      <c r="J153" s="45">
        <f t="shared" si="77"/>
        <v>0.74853352015927233</v>
      </c>
      <c r="K153" s="45">
        <f t="shared" si="77"/>
        <v>0.75035422548254238</v>
      </c>
      <c r="L153" s="45">
        <f t="shared" si="77"/>
        <v>0.75242241336147009</v>
      </c>
      <c r="M153" s="45">
        <f t="shared" si="77"/>
        <v>0.75499588662351036</v>
      </c>
      <c r="N153" s="45">
        <f t="shared" si="77"/>
        <v>0.75821713540195002</v>
      </c>
      <c r="O153" s="45">
        <f t="shared" si="77"/>
        <v>0.76221977093603432</v>
      </c>
      <c r="P153" s="45">
        <f t="shared" si="77"/>
        <v>0.76520545614210433</v>
      </c>
      <c r="Q153" s="45">
        <f t="shared" si="77"/>
        <v>0.77018393088329073</v>
      </c>
      <c r="R153" s="45">
        <f t="shared" ref="R153:V153" si="78">IF(R134=0,"",R134/R115)</f>
        <v>0.77547035884391446</v>
      </c>
      <c r="S153" s="45">
        <f t="shared" si="78"/>
        <v>0.78182113593171521</v>
      </c>
      <c r="T153" s="45">
        <f t="shared" si="78"/>
        <v>0.78989112755193647</v>
      </c>
      <c r="U153" s="45">
        <f t="shared" si="78"/>
        <v>0.8015094721011482</v>
      </c>
      <c r="V153" s="45">
        <f t="shared" si="78"/>
        <v>0.8168593163165806</v>
      </c>
      <c r="W153" s="45">
        <f t="shared" ref="W153" si="79">IF(W134=0,"",W134/W115)</f>
        <v>0.83211895795836643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7037.6293557040499</v>
      </c>
      <c r="C155" s="117">
        <f t="shared" si="80"/>
        <v>7029.2638745046434</v>
      </c>
      <c r="D155" s="117">
        <f t="shared" si="80"/>
        <v>6951.3616751210884</v>
      </c>
      <c r="E155" s="117">
        <f t="shared" si="80"/>
        <v>7729.1761582276758</v>
      </c>
      <c r="F155" s="117">
        <f t="shared" si="80"/>
        <v>8558.4897855842428</v>
      </c>
      <c r="G155" s="117">
        <f t="shared" si="80"/>
        <v>8305.3512220766897</v>
      </c>
      <c r="H155" s="117">
        <f t="shared" si="80"/>
        <v>7198.8543505627058</v>
      </c>
      <c r="I155" s="117">
        <f t="shared" si="80"/>
        <v>6906.7768768807191</v>
      </c>
      <c r="J155" s="117">
        <f t="shared" si="80"/>
        <v>6566.7696257977468</v>
      </c>
      <c r="K155" s="117">
        <f t="shared" si="80"/>
        <v>6241.3840688658847</v>
      </c>
      <c r="L155" s="117">
        <f t="shared" si="80"/>
        <v>6303.5893312021863</v>
      </c>
      <c r="M155" s="117">
        <f t="shared" si="80"/>
        <v>5344.101488729526</v>
      </c>
      <c r="N155" s="117">
        <f t="shared" si="80"/>
        <v>4965.4061296452091</v>
      </c>
      <c r="O155" s="117">
        <f t="shared" si="80"/>
        <v>5183.5755890454529</v>
      </c>
      <c r="P155" s="117">
        <f t="shared" si="80"/>
        <v>5202.2136846170333</v>
      </c>
      <c r="Q155" s="117">
        <f t="shared" si="80"/>
        <v>6225.5836487722199</v>
      </c>
      <c r="R155" s="117">
        <f t="shared" ref="R155:V155" si="81">R156+R159+R161+R170</f>
        <v>5370.2556933344604</v>
      </c>
      <c r="S155" s="117">
        <f t="shared" si="81"/>
        <v>5252.9126602276183</v>
      </c>
      <c r="T155" s="117">
        <f t="shared" si="81"/>
        <v>5490.0237930098019</v>
      </c>
      <c r="U155" s="117">
        <f t="shared" si="81"/>
        <v>4772.2370228877871</v>
      </c>
      <c r="V155" s="117">
        <f t="shared" si="81"/>
        <v>5126.9874370667831</v>
      </c>
      <c r="W155" s="117">
        <f t="shared" ref="W155" si="82">W156+W159+W161+W170</f>
        <v>4991.8752899744577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6268.7452983658004</v>
      </c>
      <c r="C156" s="122">
        <f t="shared" si="83"/>
        <v>6263.0746673333915</v>
      </c>
      <c r="D156" s="122">
        <f t="shared" si="83"/>
        <v>6214.3887055438827</v>
      </c>
      <c r="E156" s="122">
        <f t="shared" si="83"/>
        <v>7005.0517158029788</v>
      </c>
      <c r="F156" s="122">
        <f t="shared" si="83"/>
        <v>7838.7252033876621</v>
      </c>
      <c r="G156" s="122">
        <f t="shared" si="83"/>
        <v>7595.2180666711183</v>
      </c>
      <c r="H156" s="122">
        <f t="shared" si="83"/>
        <v>6535.1481999427215</v>
      </c>
      <c r="I156" s="122">
        <f t="shared" si="83"/>
        <v>6263.538388201935</v>
      </c>
      <c r="J156" s="122">
        <f t="shared" si="83"/>
        <v>5931.054193151208</v>
      </c>
      <c r="K156" s="122">
        <f t="shared" si="83"/>
        <v>5657.8437284767051</v>
      </c>
      <c r="L156" s="122">
        <f t="shared" si="83"/>
        <v>5752.361444591862</v>
      </c>
      <c r="M156" s="122">
        <f t="shared" si="83"/>
        <v>4817.3300823712225</v>
      </c>
      <c r="N156" s="122">
        <f t="shared" si="83"/>
        <v>4473.8360330624282</v>
      </c>
      <c r="O156" s="122">
        <f t="shared" si="83"/>
        <v>4640.1889813028474</v>
      </c>
      <c r="P156" s="122">
        <f t="shared" si="83"/>
        <v>4636.3606258845393</v>
      </c>
      <c r="Q156" s="122">
        <f t="shared" si="83"/>
        <v>5585.5145898555847</v>
      </c>
      <c r="R156" s="122">
        <f t="shared" ref="R156:V156" si="84">SUM(R157:R158)</f>
        <v>4796.8042163298196</v>
      </c>
      <c r="S156" s="122">
        <f t="shared" si="84"/>
        <v>4688.5554374295934</v>
      </c>
      <c r="T156" s="122">
        <f t="shared" si="84"/>
        <v>4926.7445688222006</v>
      </c>
      <c r="U156" s="122">
        <f t="shared" si="84"/>
        <v>4270.1470541182343</v>
      </c>
      <c r="V156" s="122">
        <f t="shared" si="84"/>
        <v>4603.0685552512477</v>
      </c>
      <c r="W156" s="122">
        <f t="shared" ref="W156" si="85">SUM(W157:W158)</f>
        <v>4472.5368028975918</v>
      </c>
      <c r="DA156" s="130" t="s">
        <v>2114</v>
      </c>
    </row>
    <row r="157" spans="1:105" ht="12" customHeight="1" x14ac:dyDescent="0.25">
      <c r="A157" s="97" t="s">
        <v>216</v>
      </c>
      <c r="B157" s="98">
        <v>6268.7452983658004</v>
      </c>
      <c r="C157" s="98">
        <v>6263.0746673333915</v>
      </c>
      <c r="D157" s="98">
        <v>6214.3887055438827</v>
      </c>
      <c r="E157" s="98">
        <v>7005.0517158029788</v>
      </c>
      <c r="F157" s="98">
        <v>7838.7252033876621</v>
      </c>
      <c r="G157" s="98">
        <v>7595.2180666711183</v>
      </c>
      <c r="H157" s="98">
        <v>6535.1481999427215</v>
      </c>
      <c r="I157" s="98">
        <v>6263.538388201935</v>
      </c>
      <c r="J157" s="98">
        <v>5931.054193151208</v>
      </c>
      <c r="K157" s="98">
        <v>5657.8437284767051</v>
      </c>
      <c r="L157" s="98">
        <v>5752.361444591862</v>
      </c>
      <c r="M157" s="98">
        <v>4817.3300823712225</v>
      </c>
      <c r="N157" s="98">
        <v>4473.8360330624282</v>
      </c>
      <c r="O157" s="98">
        <v>4640.1889813028474</v>
      </c>
      <c r="P157" s="98">
        <v>4636.3606258845393</v>
      </c>
      <c r="Q157" s="98">
        <v>5585.5145898555847</v>
      </c>
      <c r="R157" s="98">
        <v>4796.8042163298196</v>
      </c>
      <c r="S157" s="98">
        <v>4688.5554374295934</v>
      </c>
      <c r="T157" s="98">
        <v>4926.7445688222006</v>
      </c>
      <c r="U157" s="98">
        <v>4270.1470541182343</v>
      </c>
      <c r="V157" s="98">
        <v>4603.0685552512477</v>
      </c>
      <c r="W157" s="98">
        <v>4472.5368028975918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570.17677703419963</v>
      </c>
      <c r="C161" s="122">
        <v>575.82978786660647</v>
      </c>
      <c r="D161" s="122">
        <v>543.96854289611736</v>
      </c>
      <c r="E161" s="122">
        <v>529.5756605970239</v>
      </c>
      <c r="F161" s="122">
        <v>524.65487505233784</v>
      </c>
      <c r="G161" s="122">
        <v>524.00392452888366</v>
      </c>
      <c r="H161" s="122">
        <v>496.73782213727361</v>
      </c>
      <c r="I161" s="122">
        <v>485.55589571806564</v>
      </c>
      <c r="J161" s="122">
        <v>486.44490328879539</v>
      </c>
      <c r="K161" s="122">
        <v>445.29714140329509</v>
      </c>
      <c r="L161" s="122">
        <v>422.22552280814256</v>
      </c>
      <c r="M161" s="122">
        <v>405.43656514878035</v>
      </c>
      <c r="N161" s="122">
        <v>372.60901005757114</v>
      </c>
      <c r="O161" s="122">
        <v>418.74701761715068</v>
      </c>
      <c r="P161" s="122">
        <v>431.73713615546137</v>
      </c>
      <c r="Q161" s="122">
        <v>496.18270506441814</v>
      </c>
      <c r="R161" s="122">
        <v>424.29540691018002</v>
      </c>
      <c r="S161" s="122">
        <v>414.59165425040959</v>
      </c>
      <c r="T161" s="122">
        <v>416.38377057779729</v>
      </c>
      <c r="U161" s="122">
        <v>381.55430384176657</v>
      </c>
      <c r="V161" s="122">
        <v>411.98965834875207</v>
      </c>
      <c r="W161" s="122">
        <v>400.11600586240678</v>
      </c>
      <c r="DA161" s="130" t="s">
        <v>2119</v>
      </c>
    </row>
    <row r="162" spans="1:105" ht="12" customHeight="1" x14ac:dyDescent="0.25">
      <c r="A162" s="97" t="s">
        <v>138</v>
      </c>
      <c r="B162" s="98">
        <v>570.0559811746067</v>
      </c>
      <c r="C162" s="98">
        <v>575.60441833529558</v>
      </c>
      <c r="D162" s="98">
        <v>543.88470300242852</v>
      </c>
      <c r="E162" s="98">
        <v>529.51816763453644</v>
      </c>
      <c r="F162" s="98">
        <v>524.57466451863388</v>
      </c>
      <c r="G162" s="98">
        <v>523.92365454662411</v>
      </c>
      <c r="H162" s="98">
        <v>496.63718189879341</v>
      </c>
      <c r="I162" s="98">
        <v>485.44522038734846</v>
      </c>
      <c r="J162" s="98">
        <v>486.29131194889987</v>
      </c>
      <c r="K162" s="98">
        <v>445.12204665073551</v>
      </c>
      <c r="L162" s="98">
        <v>422.0535231397244</v>
      </c>
      <c r="M162" s="98">
        <v>405.2057185136299</v>
      </c>
      <c r="N162" s="98">
        <v>372.46403965928403</v>
      </c>
      <c r="O162" s="98">
        <v>418.60078323915349</v>
      </c>
      <c r="P162" s="98">
        <v>431.45883604448733</v>
      </c>
      <c r="Q162" s="98">
        <v>495.99980692791854</v>
      </c>
      <c r="R162" s="98">
        <v>424.12331317757145</v>
      </c>
      <c r="S162" s="98">
        <v>414.37632360323033</v>
      </c>
      <c r="T162" s="98">
        <v>416.12438904930855</v>
      </c>
      <c r="U162" s="98">
        <v>381.27601428726439</v>
      </c>
      <c r="V162" s="98">
        <v>411.70642371853216</v>
      </c>
      <c r="W162" s="98">
        <v>399.89522221354622</v>
      </c>
      <c r="DA162" s="63" t="s">
        <v>2120</v>
      </c>
    </row>
    <row r="163" spans="1:105" ht="12" customHeight="1" x14ac:dyDescent="0.25">
      <c r="A163" s="97" t="s">
        <v>137</v>
      </c>
      <c r="B163" s="98">
        <v>0.12079585959297051</v>
      </c>
      <c r="C163" s="98">
        <v>0.22536953131092508</v>
      </c>
      <c r="D163" s="98">
        <v>8.3839893688787415E-2</v>
      </c>
      <c r="E163" s="98">
        <v>5.7492962487511852E-2</v>
      </c>
      <c r="F163" s="98">
        <v>8.0210533703958198E-2</v>
      </c>
      <c r="G163" s="98">
        <v>8.0269982259499634E-2</v>
      </c>
      <c r="H163" s="98">
        <v>0.10064023848019142</v>
      </c>
      <c r="I163" s="98">
        <v>0.11067533071718097</v>
      </c>
      <c r="J163" s="98">
        <v>0.15359133989550855</v>
      </c>
      <c r="K163" s="98">
        <v>0.17509475255957474</v>
      </c>
      <c r="L163" s="98">
        <v>0.17199966841817219</v>
      </c>
      <c r="M163" s="98">
        <v>0.23084663515045356</v>
      </c>
      <c r="N163" s="98">
        <v>0.14497039828711022</v>
      </c>
      <c r="O163" s="98">
        <v>0.14623437799720396</v>
      </c>
      <c r="P163" s="98">
        <v>0.27830011097405849</v>
      </c>
      <c r="Q163" s="98">
        <v>0.18289813649958897</v>
      </c>
      <c r="R163" s="98">
        <v>0.17209373260857169</v>
      </c>
      <c r="S163" s="98">
        <v>0.21533064717924197</v>
      </c>
      <c r="T163" s="98">
        <v>0.25938152848876583</v>
      </c>
      <c r="U163" s="98">
        <v>0.27828955450217036</v>
      </c>
      <c r="V163" s="98">
        <v>0.28323463021992445</v>
      </c>
      <c r="W163" s="98">
        <v>0.22078364886058743</v>
      </c>
      <c r="DA163" s="63" t="s">
        <v>2121</v>
      </c>
    </row>
    <row r="164" spans="1:105" ht="12" customHeight="1" x14ac:dyDescent="0.25">
      <c r="A164" s="100" t="s">
        <v>216</v>
      </c>
      <c r="B164" s="101">
        <v>0.12079585959297051</v>
      </c>
      <c r="C164" s="101">
        <v>0.22536953131092508</v>
      </c>
      <c r="D164" s="101">
        <v>8.3839893688787415E-2</v>
      </c>
      <c r="E164" s="101">
        <v>5.7492962487511852E-2</v>
      </c>
      <c r="F164" s="101">
        <v>8.0210533703958198E-2</v>
      </c>
      <c r="G164" s="101">
        <v>8.0269982259499634E-2</v>
      </c>
      <c r="H164" s="101">
        <v>0.10064023848019142</v>
      </c>
      <c r="I164" s="101">
        <v>0.11067533071718097</v>
      </c>
      <c r="J164" s="101">
        <v>0.15359133989550855</v>
      </c>
      <c r="K164" s="101">
        <v>0.17509475255957474</v>
      </c>
      <c r="L164" s="101">
        <v>0.17199966841817219</v>
      </c>
      <c r="M164" s="101">
        <v>0.23084663515045356</v>
      </c>
      <c r="N164" s="101">
        <v>0.14497039828711022</v>
      </c>
      <c r="O164" s="101">
        <v>0.14623437799720396</v>
      </c>
      <c r="P164" s="101">
        <v>0.27830011097405849</v>
      </c>
      <c r="Q164" s="101">
        <v>0.18289813649958897</v>
      </c>
      <c r="R164" s="101">
        <v>0.17209373260857169</v>
      </c>
      <c r="S164" s="101">
        <v>0.21533064717924197</v>
      </c>
      <c r="T164" s="101">
        <v>0.25938152848876583</v>
      </c>
      <c r="U164" s="101">
        <v>0.27828955450217036</v>
      </c>
      <c r="V164" s="101">
        <v>0.28323463021992445</v>
      </c>
      <c r="W164" s="101">
        <v>0.22078364886058743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198.70728030404976</v>
      </c>
      <c r="C170" s="122">
        <v>190.35941930464546</v>
      </c>
      <c r="D170" s="122">
        <v>193.00442668108781</v>
      </c>
      <c r="E170" s="122">
        <v>194.54878182767297</v>
      </c>
      <c r="F170" s="122">
        <v>195.1097071442428</v>
      </c>
      <c r="G170" s="122">
        <v>186.1292308766873</v>
      </c>
      <c r="H170" s="122">
        <v>166.96832848271086</v>
      </c>
      <c r="I170" s="122">
        <v>157.68259296071881</v>
      </c>
      <c r="J170" s="122">
        <v>149.27052935774361</v>
      </c>
      <c r="K170" s="122">
        <v>138.24319898588382</v>
      </c>
      <c r="L170" s="122">
        <v>129.00236380218178</v>
      </c>
      <c r="M170" s="122">
        <v>121.33484120952302</v>
      </c>
      <c r="N170" s="122">
        <v>118.96108652521023</v>
      </c>
      <c r="O170" s="122">
        <v>124.63959012545436</v>
      </c>
      <c r="P170" s="122">
        <v>134.11592257703214</v>
      </c>
      <c r="Q170" s="122">
        <v>143.88635385221701</v>
      </c>
      <c r="R170" s="122">
        <v>149.15607009446131</v>
      </c>
      <c r="S170" s="122">
        <v>149.76556854761574</v>
      </c>
      <c r="T170" s="122">
        <v>146.89545360980466</v>
      </c>
      <c r="U170" s="122">
        <v>120.53566492778653</v>
      </c>
      <c r="V170" s="122">
        <v>111.92922346678326</v>
      </c>
      <c r="W170" s="122">
        <v>119.22248121445956</v>
      </c>
      <c r="DA170" s="130" t="s">
        <v>2128</v>
      </c>
    </row>
    <row r="171" spans="1:105" ht="12" customHeight="1" x14ac:dyDescent="0.25">
      <c r="A171" s="97" t="s">
        <v>50</v>
      </c>
      <c r="B171" s="98">
        <v>198.70728030404976</v>
      </c>
      <c r="C171" s="98">
        <v>190.35941930464546</v>
      </c>
      <c r="D171" s="98">
        <v>193.00442668108781</v>
      </c>
      <c r="E171" s="98">
        <v>194.54878182767297</v>
      </c>
      <c r="F171" s="98">
        <v>195.1097071442428</v>
      </c>
      <c r="G171" s="98">
        <v>186.1292308766873</v>
      </c>
      <c r="H171" s="98">
        <v>166.96832848271086</v>
      </c>
      <c r="I171" s="98">
        <v>157.68259296071881</v>
      </c>
      <c r="J171" s="98">
        <v>149.27052935774361</v>
      </c>
      <c r="K171" s="98">
        <v>138.24319898588382</v>
      </c>
      <c r="L171" s="98">
        <v>129.00236380218178</v>
      </c>
      <c r="M171" s="98">
        <v>121.33484120952302</v>
      </c>
      <c r="N171" s="98">
        <v>118.96108652521023</v>
      </c>
      <c r="O171" s="98">
        <v>124.63959012545436</v>
      </c>
      <c r="P171" s="98">
        <v>134.11592257703214</v>
      </c>
      <c r="Q171" s="98">
        <v>143.88635385221701</v>
      </c>
      <c r="R171" s="98">
        <v>149.15607009446131</v>
      </c>
      <c r="S171" s="98">
        <v>149.76556854761574</v>
      </c>
      <c r="T171" s="98">
        <v>146.89545360980466</v>
      </c>
      <c r="U171" s="98">
        <v>120.53566492778653</v>
      </c>
      <c r="V171" s="98">
        <v>111.92922346678326</v>
      </c>
      <c r="W171" s="98">
        <v>119.22248121445956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7931.9498091541673</v>
      </c>
      <c r="C174" s="117">
        <f t="shared" si="87"/>
        <v>8284.4429820923488</v>
      </c>
      <c r="D174" s="117">
        <f t="shared" si="87"/>
        <v>8114.1415253554696</v>
      </c>
      <c r="E174" s="117">
        <f t="shared" si="87"/>
        <v>8766.6725756580508</v>
      </c>
      <c r="F174" s="117">
        <f t="shared" si="87"/>
        <v>9567.0288271351601</v>
      </c>
      <c r="G174" s="117">
        <f t="shared" si="87"/>
        <v>9704.285876906737</v>
      </c>
      <c r="H174" s="117">
        <f t="shared" si="87"/>
        <v>9286.522008793132</v>
      </c>
      <c r="I174" s="117">
        <f t="shared" si="87"/>
        <v>9371.2348495140504</v>
      </c>
      <c r="J174" s="117">
        <f t="shared" si="87"/>
        <v>9281.6258474939586</v>
      </c>
      <c r="K174" s="117">
        <f t="shared" si="87"/>
        <v>9198.5340597519262</v>
      </c>
      <c r="L174" s="117">
        <f t="shared" si="87"/>
        <v>9757.0518189623126</v>
      </c>
      <c r="M174" s="117">
        <f t="shared" si="87"/>
        <v>8628.016346761473</v>
      </c>
      <c r="N174" s="117">
        <f t="shared" si="87"/>
        <v>7984.4298134084529</v>
      </c>
      <c r="O174" s="117">
        <f t="shared" si="87"/>
        <v>7643.0008997283621</v>
      </c>
      <c r="P174" s="117">
        <f t="shared" si="87"/>
        <v>7266.3652983940447</v>
      </c>
      <c r="Q174" s="117">
        <f t="shared" si="87"/>
        <v>7821.1220587524213</v>
      </c>
      <c r="R174" s="117">
        <f t="shared" ref="R174:V174" si="88">R175+R178+R180+R189</f>
        <v>6856.7453844656611</v>
      </c>
      <c r="S174" s="117">
        <f t="shared" si="88"/>
        <v>6906.7617702314583</v>
      </c>
      <c r="T174" s="117">
        <f t="shared" si="88"/>
        <v>7444.7295000031663</v>
      </c>
      <c r="U174" s="117">
        <f t="shared" si="88"/>
        <v>6785.5776719203186</v>
      </c>
      <c r="V174" s="117">
        <f t="shared" si="88"/>
        <v>7143.4444655357338</v>
      </c>
      <c r="W174" s="117">
        <f t="shared" ref="W174" si="89">W175+W178+W180+W189</f>
        <v>6923.5566382295583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6182.481364354262</v>
      </c>
      <c r="C175" s="122">
        <f t="shared" si="90"/>
        <v>6317.9073249907178</v>
      </c>
      <c r="D175" s="122">
        <f t="shared" si="90"/>
        <v>6242.449589748172</v>
      </c>
      <c r="E175" s="122">
        <f t="shared" si="90"/>
        <v>6926.1126945299302</v>
      </c>
      <c r="F175" s="122">
        <f t="shared" si="90"/>
        <v>7730.6434341991089</v>
      </c>
      <c r="G175" s="122">
        <f t="shared" si="90"/>
        <v>7800.0695014434841</v>
      </c>
      <c r="H175" s="122">
        <f t="shared" si="90"/>
        <v>7248.2209427908856</v>
      </c>
      <c r="I175" s="122">
        <f t="shared" si="90"/>
        <v>7368.4060621842691</v>
      </c>
      <c r="J175" s="122">
        <f t="shared" si="90"/>
        <v>7271.5558376931895</v>
      </c>
      <c r="K175" s="122">
        <f t="shared" si="90"/>
        <v>7247.7120093260964</v>
      </c>
      <c r="L175" s="122">
        <f t="shared" si="90"/>
        <v>7752.4510029889861</v>
      </c>
      <c r="M175" s="122">
        <f t="shared" si="90"/>
        <v>6641.6590866727411</v>
      </c>
      <c r="N175" s="122">
        <f t="shared" si="90"/>
        <v>6086.1681201881129</v>
      </c>
      <c r="O175" s="122">
        <f t="shared" si="90"/>
        <v>5809.184515037804</v>
      </c>
      <c r="P175" s="122">
        <f t="shared" si="90"/>
        <v>5349.6277624983286</v>
      </c>
      <c r="Q175" s="122">
        <f t="shared" si="90"/>
        <v>5876.1600988792907</v>
      </c>
      <c r="R175" s="122">
        <f t="shared" ref="R175:V175" si="91">SUM(R176:R177)</f>
        <v>4946.7306374510399</v>
      </c>
      <c r="S175" s="122">
        <f t="shared" si="91"/>
        <v>4938.1263898971329</v>
      </c>
      <c r="T175" s="122">
        <f t="shared" si="91"/>
        <v>5422.4982321939033</v>
      </c>
      <c r="U175" s="122">
        <f t="shared" si="91"/>
        <v>4845.7031515980407</v>
      </c>
      <c r="V175" s="122">
        <f t="shared" si="91"/>
        <v>5199.826276412763</v>
      </c>
      <c r="W175" s="122">
        <f t="shared" ref="W175" si="92">SUM(W176:W177)</f>
        <v>4975.6746520199576</v>
      </c>
      <c r="DA175" s="130" t="s">
        <v>2282</v>
      </c>
    </row>
    <row r="176" spans="1:105" ht="12" customHeight="1" x14ac:dyDescent="0.25">
      <c r="A176" s="97" t="s">
        <v>216</v>
      </c>
      <c r="B176" s="98">
        <v>6125.5204937771614</v>
      </c>
      <c r="C176" s="98">
        <v>6259.2469281915428</v>
      </c>
      <c r="D176" s="98">
        <v>6185.7452760184697</v>
      </c>
      <c r="E176" s="98">
        <v>6866.4370919523735</v>
      </c>
      <c r="F176" s="98">
        <v>7663.3088705215632</v>
      </c>
      <c r="G176" s="98">
        <v>7733.8332151790564</v>
      </c>
      <c r="H176" s="98">
        <v>7188.8227826320026</v>
      </c>
      <c r="I176" s="98">
        <v>7307.8848536720807</v>
      </c>
      <c r="J176" s="98">
        <v>7212.3839477040556</v>
      </c>
      <c r="K176" s="98">
        <v>7189.8700813991518</v>
      </c>
      <c r="L176" s="98">
        <v>7689.8832117165466</v>
      </c>
      <c r="M176" s="98">
        <v>6585.7769536285668</v>
      </c>
      <c r="N176" s="98">
        <v>6033.4700033539066</v>
      </c>
      <c r="O176" s="98">
        <v>5755.6591344430963</v>
      </c>
      <c r="P176" s="98">
        <v>5298.6890426610562</v>
      </c>
      <c r="Q176" s="98">
        <v>5820.8865985405728</v>
      </c>
      <c r="R176" s="98">
        <v>4899.2284980732893</v>
      </c>
      <c r="S176" s="98">
        <v>4890.7075706898686</v>
      </c>
      <c r="T176" s="98">
        <v>5369.333936246222</v>
      </c>
      <c r="U176" s="98">
        <v>4798.0348016619982</v>
      </c>
      <c r="V176" s="98">
        <v>5147.7306427080957</v>
      </c>
      <c r="W176" s="98">
        <v>4924.8850426648651</v>
      </c>
      <c r="DA176" s="63" t="s">
        <v>2283</v>
      </c>
    </row>
    <row r="177" spans="1:105" ht="12" customHeight="1" x14ac:dyDescent="0.25">
      <c r="A177" s="97" t="s">
        <v>53</v>
      </c>
      <c r="B177" s="98">
        <v>56.960870577100266</v>
      </c>
      <c r="C177" s="98">
        <v>58.660396799175309</v>
      </c>
      <c r="D177" s="98">
        <v>56.70431372970198</v>
      </c>
      <c r="E177" s="98">
        <v>59.675602577556397</v>
      </c>
      <c r="F177" s="98">
        <v>67.334563677545717</v>
      </c>
      <c r="G177" s="98">
        <v>66.236286264427576</v>
      </c>
      <c r="H177" s="98">
        <v>59.398160158882746</v>
      </c>
      <c r="I177" s="98">
        <v>60.521208512188608</v>
      </c>
      <c r="J177" s="98">
        <v>59.171889989134051</v>
      </c>
      <c r="K177" s="98">
        <v>57.841927926944237</v>
      </c>
      <c r="L177" s="98">
        <v>62.567791272439557</v>
      </c>
      <c r="M177" s="98">
        <v>55.882133044174367</v>
      </c>
      <c r="N177" s="98">
        <v>52.698116834206218</v>
      </c>
      <c r="O177" s="98">
        <v>53.525380594707286</v>
      </c>
      <c r="P177" s="98">
        <v>50.938719837272458</v>
      </c>
      <c r="Q177" s="98">
        <v>55.273500338717547</v>
      </c>
      <c r="R177" s="98">
        <v>47.502139377750161</v>
      </c>
      <c r="S177" s="98">
        <v>47.418819207264214</v>
      </c>
      <c r="T177" s="98">
        <v>53.164295947680898</v>
      </c>
      <c r="U177" s="98">
        <v>47.668349936042553</v>
      </c>
      <c r="V177" s="98">
        <v>52.095633704667385</v>
      </c>
      <c r="W177" s="98">
        <v>50.789609355092708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23.58323984135027</v>
      </c>
      <c r="C178" s="122">
        <f t="shared" si="93"/>
        <v>29.499337605668671</v>
      </c>
      <c r="D178" s="122">
        <f t="shared" si="93"/>
        <v>23.556067196821846</v>
      </c>
      <c r="E178" s="122">
        <f t="shared" si="93"/>
        <v>47.113184078131376</v>
      </c>
      <c r="F178" s="122">
        <f t="shared" si="93"/>
        <v>43.549243226351692</v>
      </c>
      <c r="G178" s="122">
        <f t="shared" si="93"/>
        <v>62.616165715268252</v>
      </c>
      <c r="H178" s="122">
        <f t="shared" si="93"/>
        <v>70.561823014219883</v>
      </c>
      <c r="I178" s="122">
        <f t="shared" si="93"/>
        <v>42.809606256046322</v>
      </c>
      <c r="J178" s="122">
        <f t="shared" si="93"/>
        <v>49.838265793083025</v>
      </c>
      <c r="K178" s="122">
        <f t="shared" si="93"/>
        <v>75.732157079687639</v>
      </c>
      <c r="L178" s="122">
        <f t="shared" si="93"/>
        <v>74.886853661464542</v>
      </c>
      <c r="M178" s="122">
        <f t="shared" si="93"/>
        <v>72.275019754452885</v>
      </c>
      <c r="N178" s="122">
        <f t="shared" si="93"/>
        <v>69.600243594738629</v>
      </c>
      <c r="O178" s="122">
        <f t="shared" si="93"/>
        <v>63.642706743768372</v>
      </c>
      <c r="P178" s="122">
        <f t="shared" si="93"/>
        <v>55.26029314437131</v>
      </c>
      <c r="Q178" s="122">
        <f t="shared" si="93"/>
        <v>91.968771179042506</v>
      </c>
      <c r="R178" s="122">
        <f t="shared" si="93"/>
        <v>99.764854790618116</v>
      </c>
      <c r="S178" s="122">
        <f t="shared" si="93"/>
        <v>118.3959992464216</v>
      </c>
      <c r="T178" s="122">
        <f t="shared" si="93"/>
        <v>95.743201896480585</v>
      </c>
      <c r="U178" s="122">
        <f t="shared" si="93"/>
        <v>90.386734232965779</v>
      </c>
      <c r="V178" s="122">
        <f t="shared" si="93"/>
        <v>83.60366847277858</v>
      </c>
      <c r="W178" s="122">
        <f t="shared" si="93"/>
        <v>76.582896509444566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23.58323984135027</v>
      </c>
      <c r="C179" s="98">
        <f>RES_hhdet_fech!C48</f>
        <v>29.499337605668671</v>
      </c>
      <c r="D179" s="98">
        <f>RES_hhdet_fech!D48</f>
        <v>23.556067196821846</v>
      </c>
      <c r="E179" s="98">
        <f>RES_hhdet_fech!E48</f>
        <v>47.113184078131376</v>
      </c>
      <c r="F179" s="98">
        <f>RES_hhdet_fech!F48</f>
        <v>43.549243226351692</v>
      </c>
      <c r="G179" s="98">
        <f>RES_hhdet_fech!G48</f>
        <v>62.616165715268252</v>
      </c>
      <c r="H179" s="98">
        <f>RES_hhdet_fech!H48</f>
        <v>70.561823014219883</v>
      </c>
      <c r="I179" s="98">
        <f>RES_hhdet_fech!I48</f>
        <v>42.809606256046322</v>
      </c>
      <c r="J179" s="98">
        <f>RES_hhdet_fech!J48</f>
        <v>49.838265793083025</v>
      </c>
      <c r="K179" s="98">
        <f>RES_hhdet_fech!K48</f>
        <v>75.732157079687639</v>
      </c>
      <c r="L179" s="98">
        <f>RES_hhdet_fech!L48</f>
        <v>74.886853661464542</v>
      </c>
      <c r="M179" s="98">
        <f>RES_hhdet_fech!M48</f>
        <v>72.275019754452885</v>
      </c>
      <c r="N179" s="98">
        <f>RES_hhdet_fech!N48</f>
        <v>69.600243594738629</v>
      </c>
      <c r="O179" s="98">
        <f>RES_hhdet_fech!O48</f>
        <v>63.642706743768372</v>
      </c>
      <c r="P179" s="98">
        <f>RES_hhdet_fech!P48</f>
        <v>55.26029314437131</v>
      </c>
      <c r="Q179" s="98">
        <f>RES_hhdet_fech!Q48</f>
        <v>91.968771179042506</v>
      </c>
      <c r="R179" s="98">
        <f>RES_hhdet_fech!R48</f>
        <v>99.764854790618116</v>
      </c>
      <c r="S179" s="98">
        <f>RES_hhdet_fech!S48</f>
        <v>118.3959992464216</v>
      </c>
      <c r="T179" s="98">
        <f>RES_hhdet_fech!T48</f>
        <v>95.743201896480585</v>
      </c>
      <c r="U179" s="98">
        <f>RES_hhdet_fech!U48</f>
        <v>90.386734232965779</v>
      </c>
      <c r="V179" s="98">
        <f>RES_hhdet_fech!V48</f>
        <v>83.60366847277858</v>
      </c>
      <c r="W179" s="98">
        <f>RES_hhdet_fech!W48</f>
        <v>76.582896509444566</v>
      </c>
      <c r="DA179" s="63" t="s">
        <v>2286</v>
      </c>
    </row>
    <row r="180" spans="1:105" ht="12" customHeight="1" x14ac:dyDescent="0.25">
      <c r="A180" s="121" t="s">
        <v>55</v>
      </c>
      <c r="B180" s="122">
        <v>1149.0319866141301</v>
      </c>
      <c r="C180" s="122">
        <v>1302.7651876020166</v>
      </c>
      <c r="D180" s="122">
        <v>1217.6971419316699</v>
      </c>
      <c r="E180" s="122">
        <v>1153.0069568548777</v>
      </c>
      <c r="F180" s="122">
        <v>1156.1238894358844</v>
      </c>
      <c r="G180" s="122">
        <v>1190.1069526410017</v>
      </c>
      <c r="H180" s="122">
        <v>1232.9041541401132</v>
      </c>
      <c r="I180" s="122">
        <v>1229.9499802241385</v>
      </c>
      <c r="J180" s="122">
        <v>1239.6960156604546</v>
      </c>
      <c r="K180" s="122">
        <v>1181.4556976163872</v>
      </c>
      <c r="L180" s="122">
        <v>1211.4015273878213</v>
      </c>
      <c r="M180" s="122">
        <v>1244.1951356508587</v>
      </c>
      <c r="N180" s="122">
        <v>1182.3162822725244</v>
      </c>
      <c r="O180" s="122">
        <v>1196.5426155163855</v>
      </c>
      <c r="P180" s="122">
        <v>1227.5146639784955</v>
      </c>
      <c r="Q180" s="122">
        <v>1228.9685853530775</v>
      </c>
      <c r="R180" s="122">
        <v>1180.3495574753797</v>
      </c>
      <c r="S180" s="122">
        <v>1206.872138641595</v>
      </c>
      <c r="T180" s="122">
        <v>1235.9037276315148</v>
      </c>
      <c r="U180" s="122">
        <v>1210.8054888152985</v>
      </c>
      <c r="V180" s="122">
        <v>1234.2633381325377</v>
      </c>
      <c r="W180" s="122">
        <v>1237.1083901240834</v>
      </c>
      <c r="DA180" s="130" t="s">
        <v>2287</v>
      </c>
    </row>
    <row r="181" spans="1:105" ht="12" customHeight="1" x14ac:dyDescent="0.25">
      <c r="A181" s="97" t="s">
        <v>138</v>
      </c>
      <c r="B181" s="98">
        <v>1411.7138376494268</v>
      </c>
      <c r="C181" s="98">
        <v>1469.5814950861113</v>
      </c>
      <c r="D181" s="98">
        <v>1416.1166861408933</v>
      </c>
      <c r="E181" s="98">
        <v>1394.5866972936456</v>
      </c>
      <c r="F181" s="98">
        <v>1403.1928169357029</v>
      </c>
      <c r="G181" s="98">
        <v>1445.517731353935</v>
      </c>
      <c r="H181" s="98">
        <v>1432.6196034747622</v>
      </c>
      <c r="I181" s="98">
        <v>1454.0845992863094</v>
      </c>
      <c r="J181" s="98">
        <v>1506.2642498383163</v>
      </c>
      <c r="K181" s="98">
        <v>1447.020968634356</v>
      </c>
      <c r="L181" s="98">
        <v>1466.50420289924</v>
      </c>
      <c r="M181" s="98">
        <v>1469.4954754580235</v>
      </c>
      <c r="N181" s="98">
        <v>1373.1970049239474</v>
      </c>
      <c r="O181" s="98">
        <v>1491.1050018251121</v>
      </c>
      <c r="P181" s="98">
        <v>1525.8187233287949</v>
      </c>
      <c r="Q181" s="98">
        <v>1780.0348489749222</v>
      </c>
      <c r="R181" s="98">
        <v>1530.1823989385011</v>
      </c>
      <c r="S181" s="98">
        <v>1480.0987280418312</v>
      </c>
      <c r="T181" s="98">
        <v>1521.8673002299458</v>
      </c>
      <c r="U181" s="98">
        <v>1407.0941384360924</v>
      </c>
      <c r="V181" s="98">
        <v>1494.9113230026633</v>
      </c>
      <c r="W181" s="98">
        <v>1458.3908209235055</v>
      </c>
      <c r="DA181" s="63" t="s">
        <v>2288</v>
      </c>
    </row>
    <row r="182" spans="1:105" ht="12" customHeight="1" x14ac:dyDescent="0.25">
      <c r="A182" s="97" t="s">
        <v>137</v>
      </c>
      <c r="B182" s="98">
        <v>764.29087736554493</v>
      </c>
      <c r="C182" s="98">
        <v>877.41115136081214</v>
      </c>
      <c r="D182" s="98">
        <v>754.67872866567996</v>
      </c>
      <c r="E182" s="98">
        <v>721.23088884106278</v>
      </c>
      <c r="F182" s="98">
        <v>741.62827427241155</v>
      </c>
      <c r="G182" s="98">
        <v>766.09604641483622</v>
      </c>
      <c r="H182" s="98">
        <v>780.21942299936575</v>
      </c>
      <c r="I182" s="98">
        <v>782.4840612897159</v>
      </c>
      <c r="J182" s="98">
        <v>812.66464511259414</v>
      </c>
      <c r="K182" s="98">
        <v>783.21611132174041</v>
      </c>
      <c r="L182" s="98">
        <v>798.86366330225962</v>
      </c>
      <c r="M182" s="98">
        <v>837.18660527407053</v>
      </c>
      <c r="N182" s="98">
        <v>778.93226795835915</v>
      </c>
      <c r="O182" s="98">
        <v>855.52709375577808</v>
      </c>
      <c r="P182" s="98">
        <v>909.25353312785046</v>
      </c>
      <c r="Q182" s="98">
        <v>1021.6218690358244</v>
      </c>
      <c r="R182" s="98">
        <v>893.51025852040152</v>
      </c>
      <c r="S182" s="98">
        <v>898.00481533589516</v>
      </c>
      <c r="T182" s="98">
        <v>951.5884415544225</v>
      </c>
      <c r="U182" s="98">
        <v>914.10369103458277</v>
      </c>
      <c r="V182" s="98">
        <v>992.38744660470047</v>
      </c>
      <c r="W182" s="98">
        <v>980.84480985193795</v>
      </c>
      <c r="DA182" s="63" t="s">
        <v>2289</v>
      </c>
    </row>
    <row r="183" spans="1:105" ht="12" customHeight="1" x14ac:dyDescent="0.25">
      <c r="A183" s="100" t="s">
        <v>216</v>
      </c>
      <c r="B183" s="101">
        <v>158.75130502881416</v>
      </c>
      <c r="C183" s="101">
        <v>321.2056028962287</v>
      </c>
      <c r="D183" s="101">
        <v>130.54769362182407</v>
      </c>
      <c r="E183" s="101">
        <v>82.442425295658225</v>
      </c>
      <c r="F183" s="101">
        <v>109.97005094497763</v>
      </c>
      <c r="G183" s="101">
        <v>113.10709175243603</v>
      </c>
      <c r="H183" s="101">
        <v>149.14721586962941</v>
      </c>
      <c r="I183" s="101">
        <v>128.350200028448</v>
      </c>
      <c r="J183" s="101">
        <v>126.575263910399</v>
      </c>
      <c r="K183" s="101">
        <v>115.78157403539073</v>
      </c>
      <c r="L183" s="101">
        <v>113.42066855238893</v>
      </c>
      <c r="M183" s="101">
        <v>165.74553116879991</v>
      </c>
      <c r="N183" s="101">
        <v>109.93388606802367</v>
      </c>
      <c r="O183" s="101">
        <v>84.777888414871455</v>
      </c>
      <c r="P183" s="101">
        <v>150.5391926133079</v>
      </c>
      <c r="Q183" s="101">
        <v>73.882691330039265</v>
      </c>
      <c r="R183" s="101">
        <v>72.91229294766984</v>
      </c>
      <c r="S183" s="101">
        <v>98.150439641363661</v>
      </c>
      <c r="T183" s="101">
        <v>114.21062973365386</v>
      </c>
      <c r="U183" s="101">
        <v>127.73343208376834</v>
      </c>
      <c r="V183" s="101">
        <v>116.15684572769136</v>
      </c>
      <c r="W183" s="101">
        <v>93.76614567034045</v>
      </c>
      <c r="DA183" s="131" t="s">
        <v>2290</v>
      </c>
    </row>
    <row r="184" spans="1:105" ht="12" customHeight="1" x14ac:dyDescent="0.25">
      <c r="A184" s="103" t="s">
        <v>52</v>
      </c>
      <c r="B184" s="104">
        <v>605.53957233673088</v>
      </c>
      <c r="C184" s="104">
        <v>556.20554846458356</v>
      </c>
      <c r="D184" s="104">
        <v>624.13103504385595</v>
      </c>
      <c r="E184" s="104">
        <v>638.78846354540462</v>
      </c>
      <c r="F184" s="104">
        <v>631.6582233274338</v>
      </c>
      <c r="G184" s="104">
        <v>652.98895466240026</v>
      </c>
      <c r="H184" s="104">
        <v>631.07220712973617</v>
      </c>
      <c r="I184" s="104">
        <v>654.13386126126784</v>
      </c>
      <c r="J184" s="104">
        <v>686.08938120219511</v>
      </c>
      <c r="K184" s="104">
        <v>667.43453728634961</v>
      </c>
      <c r="L184" s="104">
        <v>685.44299474987065</v>
      </c>
      <c r="M184" s="104">
        <v>671.44107410527056</v>
      </c>
      <c r="N184" s="104">
        <v>668.99838189033551</v>
      </c>
      <c r="O184" s="104">
        <v>770.74920534090666</v>
      </c>
      <c r="P184" s="104">
        <v>758.71434051454253</v>
      </c>
      <c r="Q184" s="104">
        <v>947.73917770578532</v>
      </c>
      <c r="R184" s="104">
        <v>820.59796557273171</v>
      </c>
      <c r="S184" s="104">
        <v>799.85437569453154</v>
      </c>
      <c r="T184" s="104">
        <v>837.37781182076878</v>
      </c>
      <c r="U184" s="104">
        <v>786.37025895081433</v>
      </c>
      <c r="V184" s="104">
        <v>876.23060087700901</v>
      </c>
      <c r="W184" s="104">
        <v>887.07866418159756</v>
      </c>
      <c r="DA184" s="132" t="s">
        <v>2291</v>
      </c>
    </row>
    <row r="185" spans="1:105" ht="12" customHeight="1" x14ac:dyDescent="0.25">
      <c r="A185" s="106" t="s">
        <v>122</v>
      </c>
      <c r="B185" s="101">
        <v>1032.6647924108818</v>
      </c>
      <c r="C185" s="101">
        <v>1251.8524050540707</v>
      </c>
      <c r="D185" s="101">
        <v>1153.6630581386341</v>
      </c>
      <c r="E185" s="101">
        <v>1070.6870521191936</v>
      </c>
      <c r="F185" s="101">
        <v>1076.1146211741996</v>
      </c>
      <c r="G185" s="101">
        <v>1104.6949700769799</v>
      </c>
      <c r="H185" s="101">
        <v>1178.2745096299307</v>
      </c>
      <c r="I185" s="101">
        <v>1163.693091444725</v>
      </c>
      <c r="J185" s="101">
        <v>1159.3212330315093</v>
      </c>
      <c r="K185" s="101">
        <v>1124.6349863309824</v>
      </c>
      <c r="L185" s="101">
        <v>1187.2674578632218</v>
      </c>
      <c r="M185" s="101">
        <v>1238.5444635900424</v>
      </c>
      <c r="N185" s="101">
        <v>1210.2775830488495</v>
      </c>
      <c r="O185" s="101">
        <v>1187.7245405131735</v>
      </c>
      <c r="P185" s="101">
        <v>1250.2906862851378</v>
      </c>
      <c r="Q185" s="101">
        <v>1170.5583340974781</v>
      </c>
      <c r="R185" s="101">
        <v>1218.5904610617815</v>
      </c>
      <c r="S185" s="101">
        <v>1274.646945193577</v>
      </c>
      <c r="T185" s="101">
        <v>1294.8192651008872</v>
      </c>
      <c r="U185" s="101">
        <v>1299.3915339018479</v>
      </c>
      <c r="V185" s="101">
        <v>1283.9861433126077</v>
      </c>
      <c r="W185" s="101">
        <v>1301.0492593623026</v>
      </c>
      <c r="DA185" s="131" t="s">
        <v>2292</v>
      </c>
    </row>
    <row r="186" spans="1:105" ht="12" customHeight="1" x14ac:dyDescent="0.25">
      <c r="A186" s="107" t="s">
        <v>121</v>
      </c>
      <c r="B186" s="104">
        <v>665.54317592341783</v>
      </c>
      <c r="C186" s="104">
        <v>863.73478486723445</v>
      </c>
      <c r="D186" s="104">
        <v>742.63610124596801</v>
      </c>
      <c r="E186" s="104">
        <v>679.16967433934371</v>
      </c>
      <c r="F186" s="104">
        <v>695.14603757852433</v>
      </c>
      <c r="G186" s="104">
        <v>717.65801354061387</v>
      </c>
      <c r="H186" s="104">
        <v>782.54525291975017</v>
      </c>
      <c r="I186" s="104">
        <v>769.046256440717</v>
      </c>
      <c r="J186" s="104">
        <v>765.28474908230169</v>
      </c>
      <c r="K186" s="104">
        <v>742.42158464935528</v>
      </c>
      <c r="L186" s="104">
        <v>785.77188937132007</v>
      </c>
      <c r="M186" s="104">
        <v>839.27342946678561</v>
      </c>
      <c r="N186" s="104">
        <v>812.1507114963955</v>
      </c>
      <c r="O186" s="104">
        <v>792.76747920666742</v>
      </c>
      <c r="P186" s="104">
        <v>859.72964269948102</v>
      </c>
      <c r="Q186" s="104">
        <v>790.13649800233941</v>
      </c>
      <c r="R186" s="104">
        <v>837.90251511999168</v>
      </c>
      <c r="S186" s="104">
        <v>897.71530400423205</v>
      </c>
      <c r="T186" s="104">
        <v>926.34248037950022</v>
      </c>
      <c r="U186" s="104">
        <v>951.44716574677989</v>
      </c>
      <c r="V186" s="104">
        <v>951.23258948154091</v>
      </c>
      <c r="W186" s="104">
        <v>976.18974511665579</v>
      </c>
      <c r="DA186" s="132" t="s">
        <v>2293</v>
      </c>
    </row>
    <row r="187" spans="1:105" ht="12" customHeight="1" x14ac:dyDescent="0.25">
      <c r="A187" s="108" t="s">
        <v>53</v>
      </c>
      <c r="B187" s="98">
        <v>113.01418009224682</v>
      </c>
      <c r="C187" s="98">
        <v>271.81669808457519</v>
      </c>
      <c r="D187" s="98">
        <v>105.590267369765</v>
      </c>
      <c r="E187" s="98">
        <v>61.762623791163449</v>
      </c>
      <c r="F187" s="98">
        <v>83.691586730559422</v>
      </c>
      <c r="G187" s="98">
        <v>85.822031440796067</v>
      </c>
      <c r="H187" s="98">
        <v>123.70924791503421</v>
      </c>
      <c r="I187" s="98">
        <v>104.1618445344443</v>
      </c>
      <c r="J187" s="98">
        <v>98.252767124645899</v>
      </c>
      <c r="K187" s="98">
        <v>90.448609817736838</v>
      </c>
      <c r="L187" s="98">
        <v>92.808738714143544</v>
      </c>
      <c r="M187" s="98">
        <v>137.54283554898581</v>
      </c>
      <c r="N187" s="98">
        <v>97.140209255894106</v>
      </c>
      <c r="O187" s="98">
        <v>63.596479236385363</v>
      </c>
      <c r="P187" s="98">
        <v>122.83299283290876</v>
      </c>
      <c r="Q187" s="98">
        <v>33.63299925991253</v>
      </c>
      <c r="R187" s="98">
        <v>48.971222021920681</v>
      </c>
      <c r="S187" s="98">
        <v>86.018807872568416</v>
      </c>
      <c r="T187" s="98">
        <v>98.891414986185396</v>
      </c>
      <c r="U187" s="98">
        <v>124.68557130250018</v>
      </c>
      <c r="V187" s="98">
        <v>102.09947798461431</v>
      </c>
      <c r="W187" s="98">
        <v>84.041431349495298</v>
      </c>
      <c r="DA187" s="63" t="s">
        <v>2294</v>
      </c>
    </row>
    <row r="188" spans="1:105" ht="12" customHeight="1" x14ac:dyDescent="0.25">
      <c r="A188" s="108" t="s">
        <v>52</v>
      </c>
      <c r="B188" s="98">
        <v>552.52899583117107</v>
      </c>
      <c r="C188" s="98">
        <v>591.91808678265909</v>
      </c>
      <c r="D188" s="98">
        <v>637.04583387620301</v>
      </c>
      <c r="E188" s="98">
        <v>617.40705054818034</v>
      </c>
      <c r="F188" s="98">
        <v>611.45445084796484</v>
      </c>
      <c r="G188" s="98">
        <v>631.83598209981778</v>
      </c>
      <c r="H188" s="98">
        <v>658.83600500471607</v>
      </c>
      <c r="I188" s="98">
        <v>664.8844119062727</v>
      </c>
      <c r="J188" s="98">
        <v>667.03198195765572</v>
      </c>
      <c r="K188" s="98">
        <v>651.97297483161844</v>
      </c>
      <c r="L188" s="98">
        <v>692.96315065717658</v>
      </c>
      <c r="M188" s="98">
        <v>701.73059391779975</v>
      </c>
      <c r="N188" s="98">
        <v>715.0105022405013</v>
      </c>
      <c r="O188" s="98">
        <v>729.17099997028197</v>
      </c>
      <c r="P188" s="98">
        <v>736.89664986657237</v>
      </c>
      <c r="Q188" s="98">
        <v>756.5034987424267</v>
      </c>
      <c r="R188" s="98">
        <v>788.93129309807091</v>
      </c>
      <c r="S188" s="98">
        <v>811.69649613166348</v>
      </c>
      <c r="T188" s="98">
        <v>827.45106539331471</v>
      </c>
      <c r="U188" s="98">
        <v>826.76159444427947</v>
      </c>
      <c r="V188" s="98">
        <v>849.1331114969264</v>
      </c>
      <c r="W188" s="98">
        <v>892.1483137671604</v>
      </c>
      <c r="DA188" s="63" t="s">
        <v>2295</v>
      </c>
    </row>
    <row r="189" spans="1:105" ht="12" customHeight="1" x14ac:dyDescent="0.25">
      <c r="A189" s="121" t="s">
        <v>54</v>
      </c>
      <c r="B189" s="122">
        <v>576.85321834442504</v>
      </c>
      <c r="C189" s="122">
        <v>634.2711318939447</v>
      </c>
      <c r="D189" s="122">
        <v>630.43872647880619</v>
      </c>
      <c r="E189" s="122">
        <v>640.4397401951112</v>
      </c>
      <c r="F189" s="122">
        <v>636.71226027381419</v>
      </c>
      <c r="G189" s="122">
        <v>651.49325710698349</v>
      </c>
      <c r="H189" s="122">
        <v>734.83508884791217</v>
      </c>
      <c r="I189" s="122">
        <v>730.06920084959791</v>
      </c>
      <c r="J189" s="122">
        <v>720.53572834723116</v>
      </c>
      <c r="K189" s="122">
        <v>693.63419572975488</v>
      </c>
      <c r="L189" s="122">
        <v>718.31243492404076</v>
      </c>
      <c r="M189" s="122">
        <v>669.8871046834206</v>
      </c>
      <c r="N189" s="122">
        <v>646.3451673530775</v>
      </c>
      <c r="O189" s="122">
        <v>573.63106243040443</v>
      </c>
      <c r="P189" s="122">
        <v>633.96257877284927</v>
      </c>
      <c r="Q189" s="122">
        <v>624.02460334101045</v>
      </c>
      <c r="R189" s="122">
        <v>629.90033474862332</v>
      </c>
      <c r="S189" s="122">
        <v>643.36724244630898</v>
      </c>
      <c r="T189" s="122">
        <v>690.58433828126704</v>
      </c>
      <c r="U189" s="122">
        <v>638.68229727401342</v>
      </c>
      <c r="V189" s="122">
        <v>625.75118251765446</v>
      </c>
      <c r="W189" s="122">
        <v>634.19069957607326</v>
      </c>
      <c r="DA189" s="130" t="s">
        <v>2296</v>
      </c>
    </row>
    <row r="190" spans="1:105" ht="12" customHeight="1" x14ac:dyDescent="0.25">
      <c r="A190" s="97" t="s">
        <v>50</v>
      </c>
      <c r="B190" s="98">
        <v>700.67340841488351</v>
      </c>
      <c r="C190" s="98">
        <v>719.71298253171756</v>
      </c>
      <c r="D190" s="98">
        <v>741.6422178738261</v>
      </c>
      <c r="E190" s="98">
        <v>755.35749413577582</v>
      </c>
      <c r="F190" s="98">
        <v>774.7073389130486</v>
      </c>
      <c r="G190" s="98">
        <v>803.45220997301055</v>
      </c>
      <c r="H190" s="98">
        <v>832.19948760005548</v>
      </c>
      <c r="I190" s="98">
        <v>863.78142056766285</v>
      </c>
      <c r="J190" s="98">
        <v>872.33766217493007</v>
      </c>
      <c r="K190" s="98">
        <v>853.06566527583175</v>
      </c>
      <c r="L190" s="98">
        <v>845.24100674073622</v>
      </c>
      <c r="M190" s="98">
        <v>802.35270932141918</v>
      </c>
      <c r="N190" s="98">
        <v>774.86828315185357</v>
      </c>
      <c r="O190" s="98">
        <v>754.66757761648512</v>
      </c>
      <c r="P190" s="98">
        <v>752.5734458834703</v>
      </c>
      <c r="Q190" s="98">
        <v>764.85712120965536</v>
      </c>
      <c r="R190" s="98">
        <v>787.40132265595685</v>
      </c>
      <c r="S190" s="98">
        <v>819.25404526810439</v>
      </c>
      <c r="T190" s="98">
        <v>870.58704529022032</v>
      </c>
      <c r="U190" s="98">
        <v>784.40142987210982</v>
      </c>
      <c r="V190" s="98">
        <v>783.98870128057774</v>
      </c>
      <c r="W190" s="98">
        <v>834.40127695420881</v>
      </c>
      <c r="DA190" s="63" t="s">
        <v>2297</v>
      </c>
    </row>
    <row r="191" spans="1:105" ht="12" customHeight="1" x14ac:dyDescent="0.25">
      <c r="A191" s="109" t="s">
        <v>120</v>
      </c>
      <c r="B191" s="33">
        <v>516.9207559275244</v>
      </c>
      <c r="C191" s="33">
        <v>595.67798777027485</v>
      </c>
      <c r="D191" s="33">
        <v>581.63329760537817</v>
      </c>
      <c r="E191" s="33">
        <v>591.82130396779087</v>
      </c>
      <c r="F191" s="33">
        <v>580.46188332642953</v>
      </c>
      <c r="G191" s="33">
        <v>593.16818478181006</v>
      </c>
      <c r="H191" s="33">
        <v>700.59831256642087</v>
      </c>
      <c r="I191" s="33">
        <v>685.25908033549047</v>
      </c>
      <c r="J191" s="33">
        <v>671.20536175376003</v>
      </c>
      <c r="K191" s="33">
        <v>642.55269624024277</v>
      </c>
      <c r="L191" s="33">
        <v>678.16248398349944</v>
      </c>
      <c r="M191" s="33">
        <v>627.26449822442441</v>
      </c>
      <c r="N191" s="33">
        <v>604.89808214321306</v>
      </c>
      <c r="O191" s="33">
        <v>516.18620315280145</v>
      </c>
      <c r="P191" s="33">
        <v>596.67511512149645</v>
      </c>
      <c r="Q191" s="33">
        <v>581.91024601528238</v>
      </c>
      <c r="R191" s="33">
        <v>583.59576661021947</v>
      </c>
      <c r="S191" s="33">
        <v>592.61437413453871</v>
      </c>
      <c r="T191" s="33">
        <v>641.03298594781836</v>
      </c>
      <c r="U191" s="33">
        <v>601.61479962689202</v>
      </c>
      <c r="V191" s="33">
        <v>589.23232009902074</v>
      </c>
      <c r="W191" s="33">
        <v>588.81100229028448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3718.8744218613119</v>
      </c>
      <c r="C193" s="117">
        <f t="shared" si="94"/>
        <v>3946.9938560926662</v>
      </c>
      <c r="D193" s="117">
        <f t="shared" si="94"/>
        <v>3891.1275127006465</v>
      </c>
      <c r="E193" s="117">
        <f t="shared" si="94"/>
        <v>4256.2342814797148</v>
      </c>
      <c r="F193" s="117">
        <f t="shared" si="94"/>
        <v>4662.2079165551468</v>
      </c>
      <c r="G193" s="117">
        <f t="shared" si="94"/>
        <v>4807.8162665210048</v>
      </c>
      <c r="H193" s="117">
        <f t="shared" si="94"/>
        <v>4693.8344734042439</v>
      </c>
      <c r="I193" s="117">
        <f t="shared" si="94"/>
        <v>4719.1847404438904</v>
      </c>
      <c r="J193" s="117">
        <f t="shared" si="94"/>
        <v>4750.06352373952</v>
      </c>
      <c r="K193" s="117">
        <f t="shared" si="94"/>
        <v>4827.8950417194583</v>
      </c>
      <c r="L193" s="117">
        <f t="shared" si="94"/>
        <v>5202.2653085643633</v>
      </c>
      <c r="M193" s="117">
        <f t="shared" si="94"/>
        <v>4756.4955768148375</v>
      </c>
      <c r="N193" s="117">
        <f t="shared" si="94"/>
        <v>4574.1152160884467</v>
      </c>
      <c r="O193" s="117">
        <f t="shared" si="94"/>
        <v>4548.9651608397489</v>
      </c>
      <c r="P193" s="117">
        <f t="shared" si="94"/>
        <v>4428.0962364582228</v>
      </c>
      <c r="Q193" s="117">
        <f t="shared" si="94"/>
        <v>4938.0111247866334</v>
      </c>
      <c r="R193" s="117">
        <f t="shared" ref="R193:V193" si="95">R194+R197+R199+R208</f>
        <v>4492.3165178366016</v>
      </c>
      <c r="S193" s="117">
        <f t="shared" si="95"/>
        <v>4650.230550273006</v>
      </c>
      <c r="T193" s="117">
        <f t="shared" si="95"/>
        <v>4989.9024456759071</v>
      </c>
      <c r="U193" s="117">
        <f t="shared" si="95"/>
        <v>4647.0657370481058</v>
      </c>
      <c r="V193" s="117">
        <f t="shared" si="95"/>
        <v>4931.6718541764367</v>
      </c>
      <c r="W193" s="117">
        <f t="shared" ref="W193" si="96">W194+W197+W199+W208</f>
        <v>4853.263762153606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2650.1713571773553</v>
      </c>
      <c r="C194" s="122">
        <f t="shared" si="97"/>
        <v>2727.4307959533448</v>
      </c>
      <c r="D194" s="122">
        <f t="shared" si="97"/>
        <v>2724.3806794233983</v>
      </c>
      <c r="E194" s="122">
        <f t="shared" si="97"/>
        <v>3062.0423760034819</v>
      </c>
      <c r="F194" s="122">
        <f t="shared" si="97"/>
        <v>3462.8959850465098</v>
      </c>
      <c r="G194" s="122">
        <f t="shared" si="97"/>
        <v>3524.2535574918497</v>
      </c>
      <c r="H194" s="122">
        <f t="shared" si="97"/>
        <v>3292.2762353726189</v>
      </c>
      <c r="I194" s="122">
        <f t="shared" si="97"/>
        <v>3382.3685262515341</v>
      </c>
      <c r="J194" s="122">
        <f t="shared" si="97"/>
        <v>3388.9957202410637</v>
      </c>
      <c r="K194" s="122">
        <f t="shared" si="97"/>
        <v>3438.4101173265576</v>
      </c>
      <c r="L194" s="122">
        <f t="shared" si="97"/>
        <v>3755.8020515058629</v>
      </c>
      <c r="M194" s="122">
        <f t="shared" si="97"/>
        <v>3315.3696578918339</v>
      </c>
      <c r="N194" s="122">
        <f t="shared" si="97"/>
        <v>3163.8183241715046</v>
      </c>
      <c r="O194" s="122">
        <f t="shared" si="97"/>
        <v>3170.5857720189151</v>
      </c>
      <c r="P194" s="122">
        <f t="shared" si="97"/>
        <v>2982.3163944086587</v>
      </c>
      <c r="Q194" s="122">
        <f t="shared" si="97"/>
        <v>3362.5818934403064</v>
      </c>
      <c r="R194" s="122">
        <f t="shared" ref="R194:V194" si="98">SUM(R195:R196)</f>
        <v>2883.7425309467044</v>
      </c>
      <c r="S194" s="122">
        <f t="shared" si="98"/>
        <v>2926.667254079905</v>
      </c>
      <c r="T194" s="122">
        <f t="shared" si="98"/>
        <v>3260.921573799309</v>
      </c>
      <c r="U194" s="122">
        <f t="shared" si="98"/>
        <v>2958.3700696940095</v>
      </c>
      <c r="V194" s="122">
        <f t="shared" si="98"/>
        <v>3228.1320052149872</v>
      </c>
      <c r="W194" s="122">
        <f t="shared" ref="W194" si="99">SUM(W195:W196)</f>
        <v>3135.0539004308562</v>
      </c>
      <c r="DA194" s="130" t="s">
        <v>2450</v>
      </c>
    </row>
    <row r="195" spans="1:105" ht="12" customHeight="1" x14ac:dyDescent="0.25">
      <c r="A195" s="97" t="s">
        <v>216</v>
      </c>
      <c r="B195" s="98">
        <v>2593.2104866002551</v>
      </c>
      <c r="C195" s="98">
        <v>2668.7703991541694</v>
      </c>
      <c r="D195" s="98">
        <v>2667.6763656936964</v>
      </c>
      <c r="E195" s="98">
        <v>3002.3667734259257</v>
      </c>
      <c r="F195" s="98">
        <v>3395.5614213689641</v>
      </c>
      <c r="G195" s="98">
        <v>3458.017271227422</v>
      </c>
      <c r="H195" s="98">
        <v>3232.8780752137363</v>
      </c>
      <c r="I195" s="98">
        <v>3321.8473177393457</v>
      </c>
      <c r="J195" s="98">
        <v>3329.8238302519298</v>
      </c>
      <c r="K195" s="98">
        <v>3380.5681893996134</v>
      </c>
      <c r="L195" s="98">
        <v>3693.2342602334234</v>
      </c>
      <c r="M195" s="98">
        <v>3259.4875248476596</v>
      </c>
      <c r="N195" s="98">
        <v>3111.1202073372983</v>
      </c>
      <c r="O195" s="98">
        <v>3117.0603914242079</v>
      </c>
      <c r="P195" s="98">
        <v>2931.3776745713863</v>
      </c>
      <c r="Q195" s="98">
        <v>3307.308393101589</v>
      </c>
      <c r="R195" s="98">
        <v>2836.2403915689542</v>
      </c>
      <c r="S195" s="98">
        <v>2879.2484348726407</v>
      </c>
      <c r="T195" s="98">
        <v>3207.7572778516283</v>
      </c>
      <c r="U195" s="98">
        <v>2910.7017197579671</v>
      </c>
      <c r="V195" s="98">
        <v>3176.0363715103199</v>
      </c>
      <c r="W195" s="98">
        <v>3084.2642910757636</v>
      </c>
      <c r="DA195" s="63" t="s">
        <v>2451</v>
      </c>
    </row>
    <row r="196" spans="1:105" ht="12" customHeight="1" x14ac:dyDescent="0.25">
      <c r="A196" s="97" t="s">
        <v>53</v>
      </c>
      <c r="B196" s="98">
        <v>56.960870577100266</v>
      </c>
      <c r="C196" s="98">
        <v>58.660396799175309</v>
      </c>
      <c r="D196" s="98">
        <v>56.70431372970198</v>
      </c>
      <c r="E196" s="98">
        <v>59.675602577556397</v>
      </c>
      <c r="F196" s="98">
        <v>67.334563677545717</v>
      </c>
      <c r="G196" s="98">
        <v>66.236286264427576</v>
      </c>
      <c r="H196" s="98">
        <v>59.398160158882746</v>
      </c>
      <c r="I196" s="98">
        <v>60.521208512188608</v>
      </c>
      <c r="J196" s="98">
        <v>59.171889989134051</v>
      </c>
      <c r="K196" s="98">
        <v>57.841927926944237</v>
      </c>
      <c r="L196" s="98">
        <v>62.567791272439557</v>
      </c>
      <c r="M196" s="98">
        <v>55.882133044174367</v>
      </c>
      <c r="N196" s="98">
        <v>52.698116834206218</v>
      </c>
      <c r="O196" s="98">
        <v>53.525380594707286</v>
      </c>
      <c r="P196" s="98">
        <v>50.938719837272458</v>
      </c>
      <c r="Q196" s="98">
        <v>55.273500338717547</v>
      </c>
      <c r="R196" s="98">
        <v>47.502139377750161</v>
      </c>
      <c r="S196" s="98">
        <v>47.418819207264214</v>
      </c>
      <c r="T196" s="98">
        <v>53.164295947680898</v>
      </c>
      <c r="U196" s="98">
        <v>47.668349936042553</v>
      </c>
      <c r="V196" s="98">
        <v>52.095633704667385</v>
      </c>
      <c r="W196" s="98">
        <v>50.789609355092708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40.027731128658516</v>
      </c>
      <c r="C197" s="122">
        <f t="shared" si="100"/>
        <v>53.661674684874363</v>
      </c>
      <c r="D197" s="122">
        <f t="shared" si="100"/>
        <v>45.331993056524482</v>
      </c>
      <c r="E197" s="122">
        <f t="shared" si="100"/>
        <v>95.476808574654044</v>
      </c>
      <c r="F197" s="122">
        <f t="shared" si="100"/>
        <v>94.50655360377759</v>
      </c>
      <c r="G197" s="122">
        <f t="shared" si="100"/>
        <v>143.4151929180122</v>
      </c>
      <c r="H197" s="122">
        <f t="shared" si="100"/>
        <v>166.02955688136916</v>
      </c>
      <c r="I197" s="122">
        <f t="shared" si="100"/>
        <v>102.26664079523927</v>
      </c>
      <c r="J197" s="122">
        <f t="shared" si="100"/>
        <v>120.78096300520568</v>
      </c>
      <c r="K197" s="122">
        <f t="shared" si="100"/>
        <v>188.24581495831109</v>
      </c>
      <c r="L197" s="122">
        <f t="shared" si="100"/>
        <v>191.94834674091246</v>
      </c>
      <c r="M197" s="122">
        <f t="shared" si="100"/>
        <v>191.60773366114728</v>
      </c>
      <c r="N197" s="122">
        <f t="shared" si="100"/>
        <v>194.36394318740685</v>
      </c>
      <c r="O197" s="122">
        <f t="shared" si="100"/>
        <v>186.5734064834329</v>
      </c>
      <c r="P197" s="122">
        <f t="shared" si="100"/>
        <v>167.443300983456</v>
      </c>
      <c r="Q197" s="122">
        <f t="shared" si="100"/>
        <v>287.09209827290709</v>
      </c>
      <c r="R197" s="122">
        <f t="shared" si="100"/>
        <v>321.68238521469391</v>
      </c>
      <c r="S197" s="122">
        <f t="shared" si="100"/>
        <v>390.96201635238504</v>
      </c>
      <c r="T197" s="122">
        <f t="shared" si="100"/>
        <v>322.57835820916546</v>
      </c>
      <c r="U197" s="122">
        <f t="shared" si="100"/>
        <v>310.27423726870057</v>
      </c>
      <c r="V197" s="122">
        <f t="shared" si="100"/>
        <v>292.9108373166963</v>
      </c>
      <c r="W197" s="122">
        <f t="shared" si="100"/>
        <v>273.47757154029421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40.027731128658516</v>
      </c>
      <c r="C198" s="98">
        <f>RES_hhdet_tesh!C48</f>
        <v>53.661674684874363</v>
      </c>
      <c r="D198" s="98">
        <f>RES_hhdet_tesh!D48</f>
        <v>45.331993056524482</v>
      </c>
      <c r="E198" s="98">
        <f>RES_hhdet_tesh!E48</f>
        <v>95.476808574654044</v>
      </c>
      <c r="F198" s="98">
        <f>RES_hhdet_tesh!F48</f>
        <v>94.50655360377759</v>
      </c>
      <c r="G198" s="98">
        <f>RES_hhdet_tesh!G48</f>
        <v>143.4151929180122</v>
      </c>
      <c r="H198" s="98">
        <f>RES_hhdet_tesh!H48</f>
        <v>166.02955688136916</v>
      </c>
      <c r="I198" s="98">
        <f>RES_hhdet_tesh!I48</f>
        <v>102.26664079523927</v>
      </c>
      <c r="J198" s="98">
        <f>RES_hhdet_tesh!J48</f>
        <v>120.78096300520568</v>
      </c>
      <c r="K198" s="98">
        <f>RES_hhdet_tesh!K48</f>
        <v>188.24581495831109</v>
      </c>
      <c r="L198" s="98">
        <f>RES_hhdet_tesh!L48</f>
        <v>191.94834674091246</v>
      </c>
      <c r="M198" s="98">
        <f>RES_hhdet_tesh!M48</f>
        <v>191.60773366114728</v>
      </c>
      <c r="N198" s="98">
        <f>RES_hhdet_tesh!N48</f>
        <v>194.36394318740685</v>
      </c>
      <c r="O198" s="98">
        <f>RES_hhdet_tesh!O48</f>
        <v>186.5734064834329</v>
      </c>
      <c r="P198" s="98">
        <f>RES_hhdet_tesh!P48</f>
        <v>167.443300983456</v>
      </c>
      <c r="Q198" s="98">
        <f>RES_hhdet_tesh!Q48</f>
        <v>287.09209827290709</v>
      </c>
      <c r="R198" s="98">
        <f>RES_hhdet_tesh!R48</f>
        <v>321.68238521469391</v>
      </c>
      <c r="S198" s="98">
        <f>RES_hhdet_tesh!S48</f>
        <v>390.96201635238504</v>
      </c>
      <c r="T198" s="98">
        <f>RES_hhdet_tesh!T48</f>
        <v>322.57835820916546</v>
      </c>
      <c r="U198" s="98">
        <f>RES_hhdet_tesh!U48</f>
        <v>310.27423726870057</v>
      </c>
      <c r="V198" s="98">
        <f>RES_hhdet_tesh!V48</f>
        <v>292.9108373166963</v>
      </c>
      <c r="W198" s="98">
        <f>RES_hhdet_tesh!W48</f>
        <v>273.47757154029421</v>
      </c>
      <c r="DA198" s="63" t="s">
        <v>2454</v>
      </c>
    </row>
    <row r="199" spans="1:105" ht="12" customHeight="1" x14ac:dyDescent="0.25">
      <c r="A199" s="121" t="s">
        <v>55</v>
      </c>
      <c r="B199" s="122">
        <v>644.87245430095084</v>
      </c>
      <c r="C199" s="122">
        <v>738.51305726132387</v>
      </c>
      <c r="D199" s="122">
        <v>695.8819654315588</v>
      </c>
      <c r="E199" s="122">
        <v>664.04516512969383</v>
      </c>
      <c r="F199" s="122">
        <v>671.24572514908857</v>
      </c>
      <c r="G199" s="122">
        <v>693.76359136005601</v>
      </c>
      <c r="H199" s="122">
        <v>724.05383729174605</v>
      </c>
      <c r="I199" s="122">
        <v>725.42628048147606</v>
      </c>
      <c r="J199" s="122">
        <v>737.09268957715574</v>
      </c>
      <c r="K199" s="122">
        <v>715.90785601126379</v>
      </c>
      <c r="L199" s="122">
        <v>748.68264310009783</v>
      </c>
      <c r="M199" s="122">
        <v>777.31315751452803</v>
      </c>
      <c r="N199" s="122">
        <v>758.74461794825197</v>
      </c>
      <c r="O199" s="122">
        <v>786.82528557614012</v>
      </c>
      <c r="P199" s="122">
        <v>825.66545643318466</v>
      </c>
      <c r="Q199" s="122">
        <v>840.30291414214923</v>
      </c>
      <c r="R199" s="122">
        <v>832.37823587239245</v>
      </c>
      <c r="S199" s="122">
        <v>865.39848075955058</v>
      </c>
      <c r="T199" s="122">
        <v>898.81708047905386</v>
      </c>
      <c r="U199" s="122">
        <v>900.06079226704367</v>
      </c>
      <c r="V199" s="122">
        <v>932.19788479386136</v>
      </c>
      <c r="W199" s="122">
        <v>952.80864285926953</v>
      </c>
      <c r="DA199" s="130" t="s">
        <v>2455</v>
      </c>
    </row>
    <row r="200" spans="1:105" ht="12" customHeight="1" x14ac:dyDescent="0.25">
      <c r="A200" s="97" t="s">
        <v>138</v>
      </c>
      <c r="B200" s="98">
        <v>682.26189631076591</v>
      </c>
      <c r="C200" s="98">
        <v>711.44081112930985</v>
      </c>
      <c r="D200" s="98">
        <v>687.22592942007589</v>
      </c>
      <c r="E200" s="98">
        <v>678.91804961610364</v>
      </c>
      <c r="F200" s="98">
        <v>685.49800962517691</v>
      </c>
      <c r="G200" s="98">
        <v>708.55385426020609</v>
      </c>
      <c r="H200" s="98">
        <v>704.55824830930453</v>
      </c>
      <c r="I200" s="98">
        <v>718.35952688836494</v>
      </c>
      <c r="J200" s="98">
        <v>750.55187680909569</v>
      </c>
      <c r="K200" s="98">
        <v>727.03329750254966</v>
      </c>
      <c r="L200" s="98">
        <v>744.12066733564393</v>
      </c>
      <c r="M200" s="98">
        <v>757.47168651457253</v>
      </c>
      <c r="N200" s="98">
        <v>726.50694809432935</v>
      </c>
      <c r="O200" s="98">
        <v>817.02980287506978</v>
      </c>
      <c r="P200" s="98">
        <v>842.17689178837634</v>
      </c>
      <c r="Q200" s="98">
        <v>990.59011577353385</v>
      </c>
      <c r="R200" s="98">
        <v>863.21313738527783</v>
      </c>
      <c r="S200" s="98">
        <v>858.08102609397656</v>
      </c>
      <c r="T200" s="98">
        <v>907.49353185921086</v>
      </c>
      <c r="U200" s="98">
        <v>866.50850860883884</v>
      </c>
      <c r="V200" s="98">
        <v>952.05050209381443</v>
      </c>
      <c r="W200" s="98">
        <v>949.08722697335884</v>
      </c>
      <c r="DA200" s="63" t="s">
        <v>2456</v>
      </c>
    </row>
    <row r="201" spans="1:105" ht="12" customHeight="1" x14ac:dyDescent="0.25">
      <c r="A201" s="97" t="s">
        <v>137</v>
      </c>
      <c r="B201" s="98">
        <v>682.26189631076579</v>
      </c>
      <c r="C201" s="98">
        <v>711.43980196068412</v>
      </c>
      <c r="D201" s="98">
        <v>687.22294123195763</v>
      </c>
      <c r="E201" s="98">
        <v>678.91640908179443</v>
      </c>
      <c r="F201" s="98">
        <v>685.49623151763387</v>
      </c>
      <c r="G201" s="98">
        <v>708.55210618282001</v>
      </c>
      <c r="H201" s="98">
        <v>704.55488726655699</v>
      </c>
      <c r="I201" s="98">
        <v>718.32653043851133</v>
      </c>
      <c r="J201" s="98">
        <v>750.48364295634462</v>
      </c>
      <c r="K201" s="98">
        <v>726.98455463631126</v>
      </c>
      <c r="L201" s="98">
        <v>744.08387926821467</v>
      </c>
      <c r="M201" s="98">
        <v>757.4224655706405</v>
      </c>
      <c r="N201" s="98">
        <v>726.49836077966097</v>
      </c>
      <c r="O201" s="98">
        <v>817.02340276337611</v>
      </c>
      <c r="P201" s="98">
        <v>842.16801527249186</v>
      </c>
      <c r="Q201" s="98">
        <v>990.85664470351821</v>
      </c>
      <c r="R201" s="98">
        <v>863.37768430345022</v>
      </c>
      <c r="S201" s="98">
        <v>858.12103292271854</v>
      </c>
      <c r="T201" s="98">
        <v>907.56288177663703</v>
      </c>
      <c r="U201" s="98">
        <v>866.51762720316162</v>
      </c>
      <c r="V201" s="98">
        <v>952.13052921199403</v>
      </c>
      <c r="W201" s="98">
        <v>949.15233664501466</v>
      </c>
      <c r="DA201" s="63" t="s">
        <v>2457</v>
      </c>
    </row>
    <row r="202" spans="1:105" ht="12" customHeight="1" x14ac:dyDescent="0.25">
      <c r="A202" s="100" t="s">
        <v>216</v>
      </c>
      <c r="B202" s="101">
        <v>76.722323974034992</v>
      </c>
      <c r="C202" s="101">
        <v>155.23425349610042</v>
      </c>
      <c r="D202" s="101">
        <v>63.091906188101632</v>
      </c>
      <c r="E202" s="101">
        <v>40.127945536389767</v>
      </c>
      <c r="F202" s="101">
        <v>53.838008190200057</v>
      </c>
      <c r="G202" s="101">
        <v>55.563151520419773</v>
      </c>
      <c r="H202" s="101">
        <v>73.482680136820747</v>
      </c>
      <c r="I202" s="101">
        <v>64.192669177243474</v>
      </c>
      <c r="J202" s="101">
        <v>64.394261754149454</v>
      </c>
      <c r="K202" s="101">
        <v>59.550017349961685</v>
      </c>
      <c r="L202" s="101">
        <v>58.640884518344187</v>
      </c>
      <c r="M202" s="101">
        <v>85.981391465369896</v>
      </c>
      <c r="N202" s="101">
        <v>57.499978889325654</v>
      </c>
      <c r="O202" s="101">
        <v>46.274197422469527</v>
      </c>
      <c r="P202" s="101">
        <v>83.453674757949358</v>
      </c>
      <c r="Q202" s="101">
        <v>43.117466997733004</v>
      </c>
      <c r="R202" s="101">
        <v>42.779718730718528</v>
      </c>
      <c r="S202" s="101">
        <v>58.266657228187121</v>
      </c>
      <c r="T202" s="101">
        <v>70.185069955868315</v>
      </c>
      <c r="U202" s="101">
        <v>80.147368252347277</v>
      </c>
      <c r="V202" s="101">
        <v>75.899928334985091</v>
      </c>
      <c r="W202" s="101">
        <v>62.073672463417189</v>
      </c>
      <c r="DA202" s="131" t="s">
        <v>2458</v>
      </c>
    </row>
    <row r="203" spans="1:105" ht="12" customHeight="1" x14ac:dyDescent="0.25">
      <c r="A203" s="103" t="s">
        <v>52</v>
      </c>
      <c r="B203" s="104">
        <v>605.53957233673088</v>
      </c>
      <c r="C203" s="104">
        <v>556.20554846458356</v>
      </c>
      <c r="D203" s="104">
        <v>624.13103504385595</v>
      </c>
      <c r="E203" s="104">
        <v>638.78846354540462</v>
      </c>
      <c r="F203" s="104">
        <v>631.6582233274338</v>
      </c>
      <c r="G203" s="104">
        <v>652.98895466240026</v>
      </c>
      <c r="H203" s="104">
        <v>631.07220712973617</v>
      </c>
      <c r="I203" s="104">
        <v>654.13386126126784</v>
      </c>
      <c r="J203" s="104">
        <v>686.08938120219511</v>
      </c>
      <c r="K203" s="104">
        <v>667.43453728634961</v>
      </c>
      <c r="L203" s="104">
        <v>685.44299474987065</v>
      </c>
      <c r="M203" s="104">
        <v>671.44107410527056</v>
      </c>
      <c r="N203" s="104">
        <v>668.99838189033551</v>
      </c>
      <c r="O203" s="104">
        <v>770.74920534090666</v>
      </c>
      <c r="P203" s="104">
        <v>758.71434051454253</v>
      </c>
      <c r="Q203" s="104">
        <v>947.73917770578532</v>
      </c>
      <c r="R203" s="104">
        <v>820.59796557273171</v>
      </c>
      <c r="S203" s="104">
        <v>799.85437569453154</v>
      </c>
      <c r="T203" s="104">
        <v>837.37781182076878</v>
      </c>
      <c r="U203" s="104">
        <v>786.37025895081433</v>
      </c>
      <c r="V203" s="104">
        <v>876.23060087700901</v>
      </c>
      <c r="W203" s="104">
        <v>887.07866418159756</v>
      </c>
      <c r="DA203" s="132" t="s">
        <v>2459</v>
      </c>
    </row>
    <row r="204" spans="1:105" ht="12" customHeight="1" x14ac:dyDescent="0.25">
      <c r="A204" s="106" t="s">
        <v>122</v>
      </c>
      <c r="B204" s="101">
        <v>620.42827258326122</v>
      </c>
      <c r="C204" s="101">
        <v>755.99194855048381</v>
      </c>
      <c r="D204" s="101">
        <v>701.27169831267474</v>
      </c>
      <c r="E204" s="101">
        <v>655.19404250216257</v>
      </c>
      <c r="F204" s="101">
        <v>662.99103708802022</v>
      </c>
      <c r="G204" s="101">
        <v>685.07583005378649</v>
      </c>
      <c r="H204" s="101">
        <v>736.09040436837688</v>
      </c>
      <c r="I204" s="101">
        <v>729.86931123732222</v>
      </c>
      <c r="J204" s="101">
        <v>728.16006374170149</v>
      </c>
      <c r="K204" s="101">
        <v>708.49729159443064</v>
      </c>
      <c r="L204" s="101">
        <v>751.37732706654401</v>
      </c>
      <c r="M204" s="101">
        <v>789.42793627669664</v>
      </c>
      <c r="N204" s="101">
        <v>777.56361116169705</v>
      </c>
      <c r="O204" s="101">
        <v>770.59589938934903</v>
      </c>
      <c r="P204" s="101">
        <v>817.57737694849948</v>
      </c>
      <c r="Q204" s="101">
        <v>777.21039965155239</v>
      </c>
      <c r="R204" s="101">
        <v>818.15078408434306</v>
      </c>
      <c r="S204" s="101">
        <v>866.16662448037528</v>
      </c>
      <c r="T204" s="101">
        <v>893.99326929144729</v>
      </c>
      <c r="U204" s="101">
        <v>915.30556397312307</v>
      </c>
      <c r="V204" s="101">
        <v>924.25234770378734</v>
      </c>
      <c r="W204" s="101">
        <v>955.31759213743544</v>
      </c>
      <c r="DA204" s="131" t="s">
        <v>2460</v>
      </c>
    </row>
    <row r="205" spans="1:105" ht="12" customHeight="1" x14ac:dyDescent="0.25">
      <c r="A205" s="107" t="s">
        <v>121</v>
      </c>
      <c r="B205" s="104">
        <v>620.42827258326122</v>
      </c>
      <c r="C205" s="104">
        <v>755.89433563320586</v>
      </c>
      <c r="D205" s="104">
        <v>701.14523882212393</v>
      </c>
      <c r="E205" s="104">
        <v>655.24821497317362</v>
      </c>
      <c r="F205" s="104">
        <v>663.11557549997144</v>
      </c>
      <c r="G205" s="104">
        <v>685.13325526439951</v>
      </c>
      <c r="H205" s="104">
        <v>736.19638997996151</v>
      </c>
      <c r="I205" s="104">
        <v>730.30919963708766</v>
      </c>
      <c r="J205" s="104">
        <v>728.9351712165867</v>
      </c>
      <c r="K205" s="104">
        <v>709.21751914368861</v>
      </c>
      <c r="L205" s="104">
        <v>751.92216601621908</v>
      </c>
      <c r="M205" s="104">
        <v>789.39199702041753</v>
      </c>
      <c r="N205" s="104">
        <v>777.32567007764737</v>
      </c>
      <c r="O205" s="104">
        <v>770.43535312705308</v>
      </c>
      <c r="P205" s="104">
        <v>817.88098014213483</v>
      </c>
      <c r="Q205" s="104">
        <v>779.07208337586178</v>
      </c>
      <c r="R205" s="104">
        <v>822.27593135729853</v>
      </c>
      <c r="S205" s="104">
        <v>870.95297701896823</v>
      </c>
      <c r="T205" s="104">
        <v>896.24189609376538</v>
      </c>
      <c r="U205" s="104">
        <v>914.5302532184744</v>
      </c>
      <c r="V205" s="104">
        <v>922.23020519745398</v>
      </c>
      <c r="W205" s="104">
        <v>953.52088782201633</v>
      </c>
      <c r="DA205" s="132" t="s">
        <v>2461</v>
      </c>
    </row>
    <row r="206" spans="1:105" ht="12" customHeight="1" x14ac:dyDescent="0.25">
      <c r="A206" s="108" t="s">
        <v>53</v>
      </c>
      <c r="B206" s="98">
        <v>67.899276752090231</v>
      </c>
      <c r="C206" s="98">
        <v>163.9762488505466</v>
      </c>
      <c r="D206" s="98">
        <v>64.099404945920881</v>
      </c>
      <c r="E206" s="98">
        <v>37.841164424993401</v>
      </c>
      <c r="F206" s="98">
        <v>51.661124652006556</v>
      </c>
      <c r="G206" s="98">
        <v>53.297273164581711</v>
      </c>
      <c r="H206" s="98">
        <v>77.360384975245537</v>
      </c>
      <c r="I206" s="98">
        <v>65.424787730815041</v>
      </c>
      <c r="J206" s="98">
        <v>61.903189258930972</v>
      </c>
      <c r="K206" s="98">
        <v>57.244544312070147</v>
      </c>
      <c r="L206" s="98">
        <v>58.959015359042368</v>
      </c>
      <c r="M206" s="98">
        <v>87.66140310261774</v>
      </c>
      <c r="N206" s="98">
        <v>62.315167837145971</v>
      </c>
      <c r="O206" s="98">
        <v>41.264353156771072</v>
      </c>
      <c r="P206" s="98">
        <v>80.984330275562527</v>
      </c>
      <c r="Q206" s="98">
        <v>22.568584633434984</v>
      </c>
      <c r="R206" s="98">
        <v>33.344638259227587</v>
      </c>
      <c r="S206" s="98">
        <v>59.256480887304598</v>
      </c>
      <c r="T206" s="98">
        <v>68.790830700450599</v>
      </c>
      <c r="U206" s="98">
        <v>87.768658774194918</v>
      </c>
      <c r="V206" s="98">
        <v>73.097093700527495</v>
      </c>
      <c r="W206" s="98">
        <v>61.372574054855811</v>
      </c>
      <c r="DA206" s="63" t="s">
        <v>2462</v>
      </c>
    </row>
    <row r="207" spans="1:105" ht="12" customHeight="1" x14ac:dyDescent="0.25">
      <c r="A207" s="108" t="s">
        <v>52</v>
      </c>
      <c r="B207" s="98">
        <v>552.52899583117107</v>
      </c>
      <c r="C207" s="98">
        <v>591.91808678265909</v>
      </c>
      <c r="D207" s="98">
        <v>637.04583387620301</v>
      </c>
      <c r="E207" s="98">
        <v>617.40705054818034</v>
      </c>
      <c r="F207" s="98">
        <v>611.45445084796484</v>
      </c>
      <c r="G207" s="98">
        <v>631.83598209981778</v>
      </c>
      <c r="H207" s="98">
        <v>658.83600500471607</v>
      </c>
      <c r="I207" s="98">
        <v>664.8844119062727</v>
      </c>
      <c r="J207" s="98">
        <v>667.03198195765572</v>
      </c>
      <c r="K207" s="98">
        <v>651.97297483161844</v>
      </c>
      <c r="L207" s="98">
        <v>692.96315065717658</v>
      </c>
      <c r="M207" s="98">
        <v>701.73059391779975</v>
      </c>
      <c r="N207" s="98">
        <v>715.0105022405013</v>
      </c>
      <c r="O207" s="98">
        <v>729.17099997028197</v>
      </c>
      <c r="P207" s="98">
        <v>736.89664986657237</v>
      </c>
      <c r="Q207" s="98">
        <v>756.5034987424267</v>
      </c>
      <c r="R207" s="98">
        <v>788.93129309807091</v>
      </c>
      <c r="S207" s="98">
        <v>811.69649613166348</v>
      </c>
      <c r="T207" s="98">
        <v>827.45106539331471</v>
      </c>
      <c r="U207" s="98">
        <v>826.76159444427947</v>
      </c>
      <c r="V207" s="98">
        <v>849.1331114969264</v>
      </c>
      <c r="W207" s="98">
        <v>892.1483137671604</v>
      </c>
      <c r="DA207" s="63" t="s">
        <v>2463</v>
      </c>
    </row>
    <row r="208" spans="1:105" ht="12" customHeight="1" x14ac:dyDescent="0.25">
      <c r="A208" s="121" t="s">
        <v>54</v>
      </c>
      <c r="B208" s="122">
        <v>383.80287925434749</v>
      </c>
      <c r="C208" s="122">
        <v>427.38832819312285</v>
      </c>
      <c r="D208" s="122">
        <v>425.53287478916508</v>
      </c>
      <c r="E208" s="122">
        <v>434.66993177188488</v>
      </c>
      <c r="F208" s="122">
        <v>433.55965275577125</v>
      </c>
      <c r="G208" s="122">
        <v>446.38392475108702</v>
      </c>
      <c r="H208" s="122">
        <v>511.47484385850976</v>
      </c>
      <c r="I208" s="122">
        <v>509.12329291564157</v>
      </c>
      <c r="J208" s="122">
        <v>503.19415091609523</v>
      </c>
      <c r="K208" s="122">
        <v>485.33125342332562</v>
      </c>
      <c r="L208" s="122">
        <v>505.83226721748991</v>
      </c>
      <c r="M208" s="122">
        <v>472.20502774732842</v>
      </c>
      <c r="N208" s="122">
        <v>457.18833078128313</v>
      </c>
      <c r="O208" s="122">
        <v>404.98069676126147</v>
      </c>
      <c r="P208" s="122">
        <v>452.67108463292362</v>
      </c>
      <c r="Q208" s="122">
        <v>448.03421893127029</v>
      </c>
      <c r="R208" s="122">
        <v>454.51336580281048</v>
      </c>
      <c r="S208" s="122">
        <v>467.20279908116567</v>
      </c>
      <c r="T208" s="122">
        <v>507.58543318837792</v>
      </c>
      <c r="U208" s="122">
        <v>478.36063781835185</v>
      </c>
      <c r="V208" s="122">
        <v>478.4311268508921</v>
      </c>
      <c r="W208" s="122">
        <v>491.92364732318578</v>
      </c>
      <c r="DA208" s="130" t="s">
        <v>2464</v>
      </c>
    </row>
    <row r="209" spans="1:105" ht="12" customHeight="1" x14ac:dyDescent="0.25">
      <c r="A209" s="97" t="s">
        <v>50</v>
      </c>
      <c r="B209" s="98">
        <v>398.89794571350234</v>
      </c>
      <c r="C209" s="98">
        <v>410.19787031044189</v>
      </c>
      <c r="D209" s="98">
        <v>423.588961942776</v>
      </c>
      <c r="E209" s="98">
        <v>432.51204891108233</v>
      </c>
      <c r="F209" s="98">
        <v>444.82989343088832</v>
      </c>
      <c r="G209" s="98">
        <v>462.63628233351113</v>
      </c>
      <c r="H209" s="98">
        <v>480.83103610321655</v>
      </c>
      <c r="I209" s="98">
        <v>500.1168830789295</v>
      </c>
      <c r="J209" s="98">
        <v>505.57729349914536</v>
      </c>
      <c r="K209" s="98">
        <v>495.28488682062164</v>
      </c>
      <c r="L209" s="98">
        <v>491.81988700517275</v>
      </c>
      <c r="M209" s="98">
        <v>467.92521379134371</v>
      </c>
      <c r="N209" s="98">
        <v>452.67416904954786</v>
      </c>
      <c r="O209" s="98">
        <v>441.32791109208421</v>
      </c>
      <c r="P209" s="98">
        <v>440.23989337963741</v>
      </c>
      <c r="Q209" s="98">
        <v>447.55367303625792</v>
      </c>
      <c r="R209" s="98">
        <v>461.15342601164707</v>
      </c>
      <c r="S209" s="98">
        <v>480.66424407025852</v>
      </c>
      <c r="T209" s="98">
        <v>512.08688603557505</v>
      </c>
      <c r="U209" s="98">
        <v>463.26755627231665</v>
      </c>
      <c r="V209" s="98">
        <v>465.91392694763408</v>
      </c>
      <c r="W209" s="98">
        <v>500.58353903324661</v>
      </c>
      <c r="DA209" s="63" t="s">
        <v>2465</v>
      </c>
    </row>
    <row r="210" spans="1:105" ht="12" customHeight="1" x14ac:dyDescent="0.25">
      <c r="A210" s="109" t="s">
        <v>120</v>
      </c>
      <c r="B210" s="33">
        <v>376.49644156652681</v>
      </c>
      <c r="C210" s="33">
        <v>435.15306893394302</v>
      </c>
      <c r="D210" s="33">
        <v>426.38602696065192</v>
      </c>
      <c r="E210" s="33">
        <v>435.58287069260325</v>
      </c>
      <c r="F210" s="33">
        <v>428.96561003689692</v>
      </c>
      <c r="G210" s="33">
        <v>440.14592485985855</v>
      </c>
      <c r="H210" s="33">
        <v>522.25029365306739</v>
      </c>
      <c r="I210" s="33">
        <v>512.14155340846321</v>
      </c>
      <c r="J210" s="33">
        <v>502.4197121833198</v>
      </c>
      <c r="K210" s="33">
        <v>482.1421307190667</v>
      </c>
      <c r="L210" s="33">
        <v>510.26465285007396</v>
      </c>
      <c r="M210" s="33">
        <v>473.58211598440073</v>
      </c>
      <c r="N210" s="33">
        <v>458.64409105276047</v>
      </c>
      <c r="O210" s="33">
        <v>393.44732952746961</v>
      </c>
      <c r="P210" s="33">
        <v>456.57905363518734</v>
      </c>
      <c r="Q210" s="33">
        <v>448.17792069731308</v>
      </c>
      <c r="R210" s="33">
        <v>452.56121855301626</v>
      </c>
      <c r="S210" s="33">
        <v>463.31844315532749</v>
      </c>
      <c r="T210" s="33">
        <v>506.34626806830681</v>
      </c>
      <c r="U210" s="33">
        <v>482.1999604571883</v>
      </c>
      <c r="V210" s="33">
        <v>481.3199101477187</v>
      </c>
      <c r="W210" s="33">
        <v>489.9607976602129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1838.6057408652171</v>
      </c>
      <c r="C212" s="117">
        <f t="shared" si="101"/>
        <v>1878.4195558087038</v>
      </c>
      <c r="D212" s="117">
        <f t="shared" si="101"/>
        <v>1850.7717338203915</v>
      </c>
      <c r="E212" s="117">
        <f t="shared" si="101"/>
        <v>2026.6380962117692</v>
      </c>
      <c r="F212" s="117">
        <f t="shared" si="101"/>
        <v>2235.4366127744947</v>
      </c>
      <c r="G212" s="117">
        <f t="shared" si="101"/>
        <v>2258.8340943809189</v>
      </c>
      <c r="H212" s="117">
        <f t="shared" si="101"/>
        <v>2120.419011569229</v>
      </c>
      <c r="I212" s="117">
        <f t="shared" si="101"/>
        <v>2157.3019320394269</v>
      </c>
      <c r="J212" s="117">
        <f t="shared" si="101"/>
        <v>2138.0935968240842</v>
      </c>
      <c r="K212" s="117">
        <f t="shared" si="101"/>
        <v>2122.932748862369</v>
      </c>
      <c r="L212" s="117">
        <f t="shared" si="101"/>
        <v>2254.5872900098848</v>
      </c>
      <c r="M212" s="117">
        <f t="shared" si="101"/>
        <v>1954.2019988976836</v>
      </c>
      <c r="N212" s="117">
        <f t="shared" si="101"/>
        <v>1791.5577193929225</v>
      </c>
      <c r="O212" s="117">
        <f t="shared" si="101"/>
        <v>1717.3455129003462</v>
      </c>
      <c r="P212" s="117">
        <f t="shared" si="101"/>
        <v>1586.0248005483581</v>
      </c>
      <c r="Q212" s="117">
        <f t="shared" si="101"/>
        <v>1730.5247762265201</v>
      </c>
      <c r="R212" s="117">
        <f t="shared" ref="R212:V212" si="102">R213+R216+R218+R227</f>
        <v>1463.1533658647754</v>
      </c>
      <c r="S212" s="117">
        <f t="shared" si="102"/>
        <v>1461.7170578030964</v>
      </c>
      <c r="T212" s="117">
        <f t="shared" si="102"/>
        <v>1595.4399655135967</v>
      </c>
      <c r="U212" s="117">
        <f t="shared" si="102"/>
        <v>1430.6240331364834</v>
      </c>
      <c r="V212" s="117">
        <f t="shared" si="102"/>
        <v>1529.6285135944786</v>
      </c>
      <c r="W212" s="117">
        <f t="shared" ref="W212" si="103">W213+W216+W218+W227</f>
        <v>1466.4350109455004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1637.7320417216195</v>
      </c>
      <c r="C213" s="122">
        <f t="shared" si="104"/>
        <v>1673.6719725773844</v>
      </c>
      <c r="D213" s="122">
        <f t="shared" si="104"/>
        <v>1654.555682285509</v>
      </c>
      <c r="E213" s="122">
        <f t="shared" si="104"/>
        <v>1836.7681603514241</v>
      </c>
      <c r="F213" s="122">
        <f t="shared" si="104"/>
        <v>2047.4375451900801</v>
      </c>
      <c r="G213" s="122">
        <f t="shared" si="104"/>
        <v>2065.6968097448912</v>
      </c>
      <c r="H213" s="122">
        <f t="shared" si="104"/>
        <v>1924.9246910375127</v>
      </c>
      <c r="I213" s="122">
        <f t="shared" si="104"/>
        <v>1956.3891677898935</v>
      </c>
      <c r="J213" s="122">
        <f t="shared" si="104"/>
        <v>1931.1091625591628</v>
      </c>
      <c r="K213" s="122">
        <f t="shared" si="104"/>
        <v>1924.4484246763095</v>
      </c>
      <c r="L213" s="122">
        <f t="shared" si="104"/>
        <v>2057.4311426544496</v>
      </c>
      <c r="M213" s="122">
        <f t="shared" si="104"/>
        <v>1761.5750928708169</v>
      </c>
      <c r="N213" s="122">
        <f t="shared" si="104"/>
        <v>1614.1953489923098</v>
      </c>
      <c r="O213" s="122">
        <f t="shared" si="104"/>
        <v>1537.3187077450368</v>
      </c>
      <c r="P213" s="122">
        <f t="shared" si="104"/>
        <v>1413.5103597691059</v>
      </c>
      <c r="Q213" s="122">
        <f t="shared" si="104"/>
        <v>1552.6048529805003</v>
      </c>
      <c r="R213" s="122">
        <f t="shared" ref="R213:V213" si="105">SUM(R214:R215)</f>
        <v>1306.9136062233695</v>
      </c>
      <c r="S213" s="122">
        <f t="shared" si="105"/>
        <v>1304.6745496524832</v>
      </c>
      <c r="T213" s="122">
        <f t="shared" si="105"/>
        <v>1431.7470162850998</v>
      </c>
      <c r="U213" s="122">
        <f t="shared" si="105"/>
        <v>1280.107205771566</v>
      </c>
      <c r="V213" s="122">
        <f t="shared" si="105"/>
        <v>1373.3181519498105</v>
      </c>
      <c r="W213" s="122">
        <f t="shared" ref="W213" si="106">SUM(W214:W215)</f>
        <v>1313.8718767040436</v>
      </c>
      <c r="DA213" s="130" t="s">
        <v>2618</v>
      </c>
    </row>
    <row r="214" spans="1:105" ht="12" customHeight="1" x14ac:dyDescent="0.25">
      <c r="A214" s="97" t="s">
        <v>216</v>
      </c>
      <c r="B214" s="98">
        <v>1637.7320417216195</v>
      </c>
      <c r="C214" s="98">
        <v>1673.6719725773844</v>
      </c>
      <c r="D214" s="98">
        <v>1654.555682285509</v>
      </c>
      <c r="E214" s="98">
        <v>1836.7681603514241</v>
      </c>
      <c r="F214" s="98">
        <v>2047.4375451900801</v>
      </c>
      <c r="G214" s="98">
        <v>2065.6968097448912</v>
      </c>
      <c r="H214" s="98">
        <v>1924.9246910375127</v>
      </c>
      <c r="I214" s="98">
        <v>1956.3891677898935</v>
      </c>
      <c r="J214" s="98">
        <v>1931.1091625591628</v>
      </c>
      <c r="K214" s="98">
        <v>1924.4484246763095</v>
      </c>
      <c r="L214" s="98">
        <v>2057.4311426544496</v>
      </c>
      <c r="M214" s="98">
        <v>1761.5750928708169</v>
      </c>
      <c r="N214" s="98">
        <v>1614.1953489923098</v>
      </c>
      <c r="O214" s="98">
        <v>1537.3187077450368</v>
      </c>
      <c r="P214" s="98">
        <v>1413.5103597691059</v>
      </c>
      <c r="Q214" s="98">
        <v>1552.6048529805003</v>
      </c>
      <c r="R214" s="98">
        <v>1306.9136062233695</v>
      </c>
      <c r="S214" s="98">
        <v>1304.6745496524832</v>
      </c>
      <c r="T214" s="98">
        <v>1431.7470162850998</v>
      </c>
      <c r="U214" s="98">
        <v>1280.107205771566</v>
      </c>
      <c r="V214" s="98">
        <v>1373.3181519498105</v>
      </c>
      <c r="W214" s="98">
        <v>1313.8718767040436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148.96071426572456</v>
      </c>
      <c r="C218" s="122">
        <v>153.87812346453356</v>
      </c>
      <c r="D218" s="122">
        <v>144.82940901820677</v>
      </c>
      <c r="E218" s="122">
        <v>138.85803436501621</v>
      </c>
      <c r="F218" s="122">
        <v>137.03734492247929</v>
      </c>
      <c r="G218" s="122">
        <v>142.51509643192293</v>
      </c>
      <c r="H218" s="122">
        <v>146.31388142240127</v>
      </c>
      <c r="I218" s="122">
        <v>151.66128725716001</v>
      </c>
      <c r="J218" s="122">
        <v>158.38300902829903</v>
      </c>
      <c r="K218" s="122">
        <v>151.46254004388297</v>
      </c>
      <c r="L218" s="122">
        <v>151.01623015461686</v>
      </c>
      <c r="M218" s="122">
        <v>148.25784048280025</v>
      </c>
      <c r="N218" s="122">
        <v>134.44027152149482</v>
      </c>
      <c r="O218" s="122">
        <v>138.73306164666985</v>
      </c>
      <c r="P218" s="122">
        <v>131.62585137267257</v>
      </c>
      <c r="Q218" s="122">
        <v>137.92384988970659</v>
      </c>
      <c r="R218" s="122">
        <v>115.60143281671677</v>
      </c>
      <c r="S218" s="122">
        <v>115.36755553334626</v>
      </c>
      <c r="T218" s="122">
        <v>121.00408552270842</v>
      </c>
      <c r="U218" s="122">
        <v>114.3825745462196</v>
      </c>
      <c r="V218" s="122">
        <v>122.91645658426644</v>
      </c>
      <c r="W218" s="122">
        <v>117.53981927687754</v>
      </c>
      <c r="DA218" s="130" t="s">
        <v>2623</v>
      </c>
    </row>
    <row r="219" spans="1:105" ht="12" customHeight="1" x14ac:dyDescent="0.25">
      <c r="A219" s="97" t="s">
        <v>138</v>
      </c>
      <c r="B219" s="98">
        <v>377.43878059162466</v>
      </c>
      <c r="C219" s="98">
        <v>392.9541984780962</v>
      </c>
      <c r="D219" s="98">
        <v>378.78118242558298</v>
      </c>
      <c r="E219" s="98">
        <v>373.05117750817158</v>
      </c>
      <c r="F219" s="98">
        <v>374.89675870779001</v>
      </c>
      <c r="G219" s="98">
        <v>386.09590910583967</v>
      </c>
      <c r="H219" s="98">
        <v>383.60729301262381</v>
      </c>
      <c r="I219" s="98">
        <v>389.27205560229987</v>
      </c>
      <c r="J219" s="98">
        <v>403.30086628624827</v>
      </c>
      <c r="K219" s="98">
        <v>387.31120201549822</v>
      </c>
      <c r="L219" s="98">
        <v>392.36375050291906</v>
      </c>
      <c r="M219" s="98">
        <v>393.0632098353949</v>
      </c>
      <c r="N219" s="98">
        <v>367.38530520019651</v>
      </c>
      <c r="O219" s="98">
        <v>398.26952239063405</v>
      </c>
      <c r="P219" s="98">
        <v>407.03663777781827</v>
      </c>
      <c r="Q219" s="98">
        <v>474.78862510150867</v>
      </c>
      <c r="R219" s="98">
        <v>408.19002378899194</v>
      </c>
      <c r="S219" s="98">
        <v>394.84003358164421</v>
      </c>
      <c r="T219" s="98">
        <v>405.80991835449242</v>
      </c>
      <c r="U219" s="98">
        <v>375.41022945207573</v>
      </c>
      <c r="V219" s="98">
        <v>398.81435100785234</v>
      </c>
      <c r="W219" s="98">
        <v>389.07277393380355</v>
      </c>
      <c r="DA219" s="63" t="s">
        <v>2624</v>
      </c>
    </row>
    <row r="220" spans="1:105" ht="12" customHeight="1" x14ac:dyDescent="0.25">
      <c r="A220" s="97" t="s">
        <v>137</v>
      </c>
      <c r="B220" s="98">
        <v>42.44408278038317</v>
      </c>
      <c r="C220" s="98">
        <v>85.887778700809861</v>
      </c>
      <c r="D220" s="98">
        <v>34.91873956217718</v>
      </c>
      <c r="E220" s="98">
        <v>22.053303600886785</v>
      </c>
      <c r="F220" s="98">
        <v>29.381147876907765</v>
      </c>
      <c r="G220" s="98">
        <v>30.210757342679578</v>
      </c>
      <c r="H220" s="98">
        <v>39.93660257150453</v>
      </c>
      <c r="I220" s="98">
        <v>34.360549741440849</v>
      </c>
      <c r="J220" s="98">
        <v>33.890410391771525</v>
      </c>
      <c r="K220" s="98">
        <v>30.99022169196013</v>
      </c>
      <c r="L220" s="98">
        <v>30.345742487327488</v>
      </c>
      <c r="M220" s="98">
        <v>44.333903428164696</v>
      </c>
      <c r="N220" s="98">
        <v>29.411726169022163</v>
      </c>
      <c r="O220" s="98">
        <v>22.643911117560229</v>
      </c>
      <c r="P220" s="98">
        <v>40.158746172302813</v>
      </c>
      <c r="Q220" s="98">
        <v>19.706727346146856</v>
      </c>
      <c r="R220" s="98">
        <v>19.450014987406387</v>
      </c>
      <c r="S220" s="98">
        <v>26.18320126206736</v>
      </c>
      <c r="T220" s="98">
        <v>30.454564810234334</v>
      </c>
      <c r="U220" s="98">
        <v>34.079053943444812</v>
      </c>
      <c r="V220" s="98">
        <v>30.988471577672257</v>
      </c>
      <c r="W220" s="98">
        <v>25.015142630929915</v>
      </c>
      <c r="DA220" s="63" t="s">
        <v>2625</v>
      </c>
    </row>
    <row r="221" spans="1:105" ht="12" customHeight="1" x14ac:dyDescent="0.25">
      <c r="A221" s="100" t="s">
        <v>216</v>
      </c>
      <c r="B221" s="101">
        <v>42.44408278038317</v>
      </c>
      <c r="C221" s="101">
        <v>85.887778700809861</v>
      </c>
      <c r="D221" s="101">
        <v>34.91873956217718</v>
      </c>
      <c r="E221" s="101">
        <v>22.053303600886785</v>
      </c>
      <c r="F221" s="101">
        <v>29.381147876907765</v>
      </c>
      <c r="G221" s="101">
        <v>30.210757342679578</v>
      </c>
      <c r="H221" s="101">
        <v>39.93660257150453</v>
      </c>
      <c r="I221" s="101">
        <v>34.360549741440849</v>
      </c>
      <c r="J221" s="101">
        <v>33.890410391771525</v>
      </c>
      <c r="K221" s="101">
        <v>30.99022169196013</v>
      </c>
      <c r="L221" s="101">
        <v>30.345742487327488</v>
      </c>
      <c r="M221" s="101">
        <v>44.333903428164696</v>
      </c>
      <c r="N221" s="101">
        <v>29.411726169022163</v>
      </c>
      <c r="O221" s="101">
        <v>22.643911117560229</v>
      </c>
      <c r="P221" s="101">
        <v>40.158746172302813</v>
      </c>
      <c r="Q221" s="101">
        <v>19.706727346146856</v>
      </c>
      <c r="R221" s="101">
        <v>19.450014987406387</v>
      </c>
      <c r="S221" s="101">
        <v>26.18320126206736</v>
      </c>
      <c r="T221" s="101">
        <v>30.454564810234334</v>
      </c>
      <c r="U221" s="101">
        <v>34.079053943444812</v>
      </c>
      <c r="V221" s="101">
        <v>30.988471577672257</v>
      </c>
      <c r="W221" s="101">
        <v>25.015142630929915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51.912984877873043</v>
      </c>
      <c r="C227" s="122">
        <v>50.869459766785809</v>
      </c>
      <c r="D227" s="122">
        <v>51.386642516675735</v>
      </c>
      <c r="E227" s="122">
        <v>51.011901495328786</v>
      </c>
      <c r="F227" s="122">
        <v>50.961722661935234</v>
      </c>
      <c r="G227" s="122">
        <v>50.622188204104916</v>
      </c>
      <c r="H227" s="122">
        <v>49.180439109314939</v>
      </c>
      <c r="I227" s="122">
        <v>49.251476992373085</v>
      </c>
      <c r="J227" s="122">
        <v>48.601425236622568</v>
      </c>
      <c r="K227" s="122">
        <v>47.021784142176323</v>
      </c>
      <c r="L227" s="122">
        <v>46.139917200818267</v>
      </c>
      <c r="M227" s="122">
        <v>44.369065544066352</v>
      </c>
      <c r="N227" s="122">
        <v>42.922098879117897</v>
      </c>
      <c r="O227" s="122">
        <v>41.293743508639402</v>
      </c>
      <c r="P227" s="122">
        <v>40.88858940657979</v>
      </c>
      <c r="Q227" s="122">
        <v>39.996073356313204</v>
      </c>
      <c r="R227" s="122">
        <v>40.638326824689152</v>
      </c>
      <c r="S227" s="122">
        <v>41.674952617267174</v>
      </c>
      <c r="T227" s="122">
        <v>42.688863705788386</v>
      </c>
      <c r="U227" s="122">
        <v>36.134252818697952</v>
      </c>
      <c r="V227" s="122">
        <v>33.393905060401607</v>
      </c>
      <c r="W227" s="122">
        <v>35.023314964579235</v>
      </c>
      <c r="DA227" s="130" t="s">
        <v>2632</v>
      </c>
    </row>
    <row r="228" spans="1:105" ht="12" customHeight="1" x14ac:dyDescent="0.25">
      <c r="A228" s="97" t="s">
        <v>50</v>
      </c>
      <c r="B228" s="98">
        <v>159.16497145552495</v>
      </c>
      <c r="C228" s="98">
        <v>163.49000111190497</v>
      </c>
      <c r="D228" s="98">
        <v>168.47144621221838</v>
      </c>
      <c r="E228" s="98">
        <v>171.58700836788287</v>
      </c>
      <c r="F228" s="98">
        <v>175.98251910748812</v>
      </c>
      <c r="G228" s="98">
        <v>182.51220401746909</v>
      </c>
      <c r="H228" s="98">
        <v>189.04243560322868</v>
      </c>
      <c r="I228" s="98">
        <v>196.21658749615028</v>
      </c>
      <c r="J228" s="98">
        <v>198.16022333965716</v>
      </c>
      <c r="K228" s="98">
        <v>193.78239652405799</v>
      </c>
      <c r="L228" s="98">
        <v>192.00494709122566</v>
      </c>
      <c r="M228" s="98">
        <v>182.26244144945363</v>
      </c>
      <c r="N228" s="98">
        <v>176.01907920077508</v>
      </c>
      <c r="O228" s="98">
        <v>171.43028693136077</v>
      </c>
      <c r="P228" s="98">
        <v>170.95458396688915</v>
      </c>
      <c r="Q228" s="98">
        <v>173.74494365398536</v>
      </c>
      <c r="R228" s="98">
        <v>178.8660844545272</v>
      </c>
      <c r="S228" s="98">
        <v>186.1017489231026</v>
      </c>
      <c r="T228" s="98">
        <v>197.76255320812649</v>
      </c>
      <c r="U228" s="98">
        <v>178.18462880974852</v>
      </c>
      <c r="V228" s="98">
        <v>178.09087338289606</v>
      </c>
      <c r="W228" s="98">
        <v>189.54259407291812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83.40750156070915</v>
      </c>
      <c r="C231" s="118">
        <f t="shared" si="108"/>
        <v>87.095307312239001</v>
      </c>
      <c r="D231" s="118">
        <f t="shared" si="108"/>
        <v>85.243387495509452</v>
      </c>
      <c r="E231" s="118">
        <f t="shared" si="108"/>
        <v>91.944265559960911</v>
      </c>
      <c r="F231" s="118">
        <f t="shared" si="108"/>
        <v>100.1553653945389</v>
      </c>
      <c r="G231" s="118">
        <f t="shared" si="108"/>
        <v>101.35477210493126</v>
      </c>
      <c r="H231" s="118">
        <f t="shared" si="108"/>
        <v>96.627319794714211</v>
      </c>
      <c r="I231" s="118">
        <f t="shared" si="108"/>
        <v>97.083981517749507</v>
      </c>
      <c r="J231" s="118">
        <f t="shared" si="108"/>
        <v>95.658423326552636</v>
      </c>
      <c r="K231" s="118">
        <f t="shared" si="108"/>
        <v>94.395367968184686</v>
      </c>
      <c r="L231" s="118">
        <f t="shared" si="108"/>
        <v>99.660722138609643</v>
      </c>
      <c r="M231" s="118">
        <f t="shared" si="108"/>
        <v>87.619525565271346</v>
      </c>
      <c r="N231" s="118">
        <f t="shared" si="108"/>
        <v>80.569422940549501</v>
      </c>
      <c r="O231" s="118">
        <f t="shared" si="108"/>
        <v>76.670126504478887</v>
      </c>
      <c r="P231" s="118">
        <f t="shared" si="108"/>
        <v>72.505124452096098</v>
      </c>
      <c r="Q231" s="118">
        <f t="shared" si="108"/>
        <v>77.615870648884382</v>
      </c>
      <c r="R231" s="118">
        <f t="shared" ref="R231:V231" si="109">R232+R235+R237+R246</f>
        <v>67.645810270561981</v>
      </c>
      <c r="S231" s="118">
        <f t="shared" si="109"/>
        <v>67.749263327647299</v>
      </c>
      <c r="T231" s="118">
        <f t="shared" si="109"/>
        <v>72.617261861431786</v>
      </c>
      <c r="U231" s="118">
        <f t="shared" si="109"/>
        <v>65.76062147615356</v>
      </c>
      <c r="V231" s="118">
        <f t="shared" si="109"/>
        <v>68.752800190503223</v>
      </c>
      <c r="W231" s="118">
        <f t="shared" ref="W231" si="110">W232+W235+W237+W246</f>
        <v>66.211629982884787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65.011168307105294</v>
      </c>
      <c r="C232" s="123">
        <f t="shared" si="111"/>
        <v>66.420890484701829</v>
      </c>
      <c r="D232" s="123">
        <f t="shared" si="111"/>
        <v>65.580264731305093</v>
      </c>
      <c r="E232" s="123">
        <f t="shared" si="111"/>
        <v>72.640598743506189</v>
      </c>
      <c r="F232" s="123">
        <f t="shared" si="111"/>
        <v>80.930603625970065</v>
      </c>
      <c r="G232" s="123">
        <f t="shared" si="111"/>
        <v>81.466506319929891</v>
      </c>
      <c r="H232" s="123">
        <f t="shared" si="111"/>
        <v>75.418564917913784</v>
      </c>
      <c r="I232" s="123">
        <f t="shared" si="111"/>
        <v>76.335105185573909</v>
      </c>
      <c r="J232" s="123">
        <f t="shared" si="111"/>
        <v>74.942211417898136</v>
      </c>
      <c r="K232" s="123">
        <f t="shared" si="111"/>
        <v>74.376029659036647</v>
      </c>
      <c r="L232" s="123">
        <f t="shared" si="111"/>
        <v>79.185278467060613</v>
      </c>
      <c r="M232" s="123">
        <f t="shared" si="111"/>
        <v>67.44760264147736</v>
      </c>
      <c r="N232" s="123">
        <f t="shared" si="111"/>
        <v>61.414410899980965</v>
      </c>
      <c r="O232" s="123">
        <f t="shared" si="111"/>
        <v>58.274350284537817</v>
      </c>
      <c r="P232" s="123">
        <f t="shared" si="111"/>
        <v>53.379566091737075</v>
      </c>
      <c r="Q232" s="123">
        <f t="shared" si="111"/>
        <v>58.314303078336359</v>
      </c>
      <c r="R232" s="123">
        <f t="shared" ref="R232:V232" si="112">SUM(R233:R234)</f>
        <v>48.802395801177354</v>
      </c>
      <c r="S232" s="123">
        <f t="shared" si="112"/>
        <v>48.438680276521772</v>
      </c>
      <c r="T232" s="123">
        <f t="shared" si="112"/>
        <v>52.892045852063276</v>
      </c>
      <c r="U232" s="123">
        <f t="shared" si="112"/>
        <v>46.960843445457655</v>
      </c>
      <c r="V232" s="123">
        <f t="shared" si="112"/>
        <v>50.046251319281957</v>
      </c>
      <c r="W232" s="123">
        <f t="shared" ref="W232" si="113">SUM(W233:W234)</f>
        <v>47.583568126772541</v>
      </c>
      <c r="DA232" s="130" t="s">
        <v>2786</v>
      </c>
    </row>
    <row r="233" spans="1:105" ht="12" customHeight="1" x14ac:dyDescent="0.25">
      <c r="A233" s="97" t="s">
        <v>216</v>
      </c>
      <c r="B233" s="99">
        <v>64.412202855246804</v>
      </c>
      <c r="C233" s="99">
        <v>65.804186948045739</v>
      </c>
      <c r="D233" s="99">
        <v>64.984555650705076</v>
      </c>
      <c r="E233" s="99">
        <v>72.014725083518414</v>
      </c>
      <c r="F233" s="99">
        <v>80.225691165616809</v>
      </c>
      <c r="G233" s="99">
        <v>80.774712633659391</v>
      </c>
      <c r="H233" s="99">
        <v>74.800520292438776</v>
      </c>
      <c r="I233" s="99">
        <v>75.708118456185318</v>
      </c>
      <c r="J233" s="99">
        <v>74.332373250036511</v>
      </c>
      <c r="K233" s="99">
        <v>73.782455722669624</v>
      </c>
      <c r="L233" s="99">
        <v>78.546196972309232</v>
      </c>
      <c r="M233" s="99">
        <v>66.880106500056186</v>
      </c>
      <c r="N233" s="99">
        <v>60.882643827990989</v>
      </c>
      <c r="O233" s="99">
        <v>57.737414890281556</v>
      </c>
      <c r="P233" s="99">
        <v>52.871290211077984</v>
      </c>
      <c r="Q233" s="99">
        <v>57.765775537099479</v>
      </c>
      <c r="R233" s="99">
        <v>48.333759366889879</v>
      </c>
      <c r="S233" s="99">
        <v>47.973543331592602</v>
      </c>
      <c r="T233" s="99">
        <v>52.373471523673004</v>
      </c>
      <c r="U233" s="99">
        <v>46.498878308796002</v>
      </c>
      <c r="V233" s="99">
        <v>49.544851649672289</v>
      </c>
      <c r="W233" s="99">
        <v>47.097854930894854</v>
      </c>
      <c r="DA233" s="63" t="s">
        <v>2787</v>
      </c>
    </row>
    <row r="234" spans="1:105" ht="12" customHeight="1" x14ac:dyDescent="0.25">
      <c r="A234" s="97" t="s">
        <v>53</v>
      </c>
      <c r="B234" s="99">
        <v>0.59896545185848404</v>
      </c>
      <c r="C234" s="99">
        <v>0.61670353665608746</v>
      </c>
      <c r="D234" s="99">
        <v>0.59570908060001659</v>
      </c>
      <c r="E234" s="99">
        <v>0.62587365998777222</v>
      </c>
      <c r="F234" s="99">
        <v>0.70491246035326327</v>
      </c>
      <c r="G234" s="99">
        <v>0.69179368627049809</v>
      </c>
      <c r="H234" s="99">
        <v>0.61804462547501304</v>
      </c>
      <c r="I234" s="99">
        <v>0.62698672938858913</v>
      </c>
      <c r="J234" s="99">
        <v>0.6098381678616217</v>
      </c>
      <c r="K234" s="99">
        <v>0.59357393636702693</v>
      </c>
      <c r="L234" s="99">
        <v>0.63908149475138187</v>
      </c>
      <c r="M234" s="99">
        <v>0.56749614142117166</v>
      </c>
      <c r="N234" s="99">
        <v>0.53176707198997197</v>
      </c>
      <c r="O234" s="99">
        <v>0.53693539425625858</v>
      </c>
      <c r="P234" s="99">
        <v>0.50827588065909157</v>
      </c>
      <c r="Q234" s="99">
        <v>0.54852754123687719</v>
      </c>
      <c r="R234" s="99">
        <v>0.46863643428747342</v>
      </c>
      <c r="S234" s="99">
        <v>0.4651369449291694</v>
      </c>
      <c r="T234" s="99">
        <v>0.51857432839027373</v>
      </c>
      <c r="U234" s="99">
        <v>0.46196513666165173</v>
      </c>
      <c r="V234" s="99">
        <v>0.50139966960966997</v>
      </c>
      <c r="W234" s="99">
        <v>0.48571319587768824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0.24798683314963588</v>
      </c>
      <c r="C235" s="123">
        <f t="shared" si="114"/>
        <v>0.31012994836549673</v>
      </c>
      <c r="D235" s="123">
        <f t="shared" si="114"/>
        <v>0.24746905851398449</v>
      </c>
      <c r="E235" s="123">
        <f t="shared" si="114"/>
        <v>0.49411986941121477</v>
      </c>
      <c r="F235" s="123">
        <f t="shared" si="114"/>
        <v>0.45590856333784124</v>
      </c>
      <c r="G235" s="123">
        <f t="shared" si="114"/>
        <v>0.65398394963386708</v>
      </c>
      <c r="H235" s="123">
        <f t="shared" si="114"/>
        <v>0.73420380969722576</v>
      </c>
      <c r="I235" s="123">
        <f t="shared" si="114"/>
        <v>0.44349833178704856</v>
      </c>
      <c r="J235" s="123">
        <f t="shared" si="114"/>
        <v>0.51364383842117445</v>
      </c>
      <c r="K235" s="123">
        <f t="shared" si="114"/>
        <v>0.77716349019577058</v>
      </c>
      <c r="L235" s="123">
        <f t="shared" si="114"/>
        <v>0.76491116917975732</v>
      </c>
      <c r="M235" s="123">
        <f t="shared" si="114"/>
        <v>0.7339697430548745</v>
      </c>
      <c r="N235" s="123">
        <f t="shared" si="114"/>
        <v>0.7023233460619438</v>
      </c>
      <c r="O235" s="123">
        <f t="shared" si="114"/>
        <v>0.63842650827184833</v>
      </c>
      <c r="P235" s="123">
        <f t="shared" si="114"/>
        <v>0.55139733101189869</v>
      </c>
      <c r="Q235" s="123">
        <f t="shared" si="114"/>
        <v>0.91268697687452516</v>
      </c>
      <c r="R235" s="123">
        <f t="shared" si="114"/>
        <v>0.98423874016465862</v>
      </c>
      <c r="S235" s="123">
        <f t="shared" si="114"/>
        <v>1.161360706613302</v>
      </c>
      <c r="T235" s="123">
        <f t="shared" si="114"/>
        <v>0.93389681432558513</v>
      </c>
      <c r="U235" s="123">
        <f t="shared" si="114"/>
        <v>0.87595899770721108</v>
      </c>
      <c r="V235" s="123">
        <f t="shared" si="114"/>
        <v>0.80465192127323992</v>
      </c>
      <c r="W235" s="123">
        <f t="shared" si="114"/>
        <v>0.73238057715918969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0.24798683314963588</v>
      </c>
      <c r="C236" s="99">
        <f>RES_hhdet_fecs!C48</f>
        <v>0.31012994836549673</v>
      </c>
      <c r="D236" s="99">
        <f>RES_hhdet_fecs!D48</f>
        <v>0.24746905851398449</v>
      </c>
      <c r="E236" s="99">
        <f>RES_hhdet_fecs!E48</f>
        <v>0.49411986941121477</v>
      </c>
      <c r="F236" s="99">
        <f>RES_hhdet_fecs!F48</f>
        <v>0.45590856333784124</v>
      </c>
      <c r="G236" s="99">
        <f>RES_hhdet_fecs!G48</f>
        <v>0.65398394963386708</v>
      </c>
      <c r="H236" s="99">
        <f>RES_hhdet_fecs!H48</f>
        <v>0.73420380969722576</v>
      </c>
      <c r="I236" s="99">
        <f>RES_hhdet_fecs!I48</f>
        <v>0.44349833178704856</v>
      </c>
      <c r="J236" s="99">
        <f>RES_hhdet_fecs!J48</f>
        <v>0.51364383842117445</v>
      </c>
      <c r="K236" s="99">
        <f>RES_hhdet_fecs!K48</f>
        <v>0.77716349019577058</v>
      </c>
      <c r="L236" s="99">
        <f>RES_hhdet_fecs!L48</f>
        <v>0.76491116917975732</v>
      </c>
      <c r="M236" s="99">
        <f>RES_hhdet_fecs!M48</f>
        <v>0.7339697430548745</v>
      </c>
      <c r="N236" s="99">
        <f>RES_hhdet_fecs!N48</f>
        <v>0.7023233460619438</v>
      </c>
      <c r="O236" s="99">
        <f>RES_hhdet_fecs!O48</f>
        <v>0.63842650827184833</v>
      </c>
      <c r="P236" s="99">
        <f>RES_hhdet_fecs!P48</f>
        <v>0.55139733101189869</v>
      </c>
      <c r="Q236" s="99">
        <f>RES_hhdet_fecs!Q48</f>
        <v>0.91268697687452516</v>
      </c>
      <c r="R236" s="99">
        <f>RES_hhdet_fecs!R48</f>
        <v>0.98423874016465862</v>
      </c>
      <c r="S236" s="99">
        <f>RES_hhdet_fecs!S48</f>
        <v>1.161360706613302</v>
      </c>
      <c r="T236" s="99">
        <f>RES_hhdet_fecs!T48</f>
        <v>0.93389681432558513</v>
      </c>
      <c r="U236" s="99">
        <f>RES_hhdet_fecs!U48</f>
        <v>0.87595899770721108</v>
      </c>
      <c r="V236" s="99">
        <f>RES_hhdet_fecs!V48</f>
        <v>0.80465192127323992</v>
      </c>
      <c r="W236" s="99">
        <f>RES_hhdet_fecs!W48</f>
        <v>0.73238057715918969</v>
      </c>
      <c r="DA236" s="63" t="s">
        <v>2790</v>
      </c>
    </row>
    <row r="237" spans="1:105" ht="12" customHeight="1" x14ac:dyDescent="0.25">
      <c r="A237" s="121" t="s">
        <v>55</v>
      </c>
      <c r="B237" s="123">
        <v>12.082513067117171</v>
      </c>
      <c r="C237" s="123">
        <v>13.696121104961396</v>
      </c>
      <c r="D237" s="123">
        <v>12.792558399122617</v>
      </c>
      <c r="E237" s="123">
        <v>12.092658522220409</v>
      </c>
      <c r="F237" s="123">
        <v>12.103236300426238</v>
      </c>
      <c r="G237" s="123">
        <v>12.429870728815731</v>
      </c>
      <c r="H237" s="123">
        <v>12.828508225741091</v>
      </c>
      <c r="I237" s="123">
        <v>12.742017787978988</v>
      </c>
      <c r="J237" s="123">
        <v>12.776572575838856</v>
      </c>
      <c r="K237" s="123">
        <v>12.124099839188386</v>
      </c>
      <c r="L237" s="123">
        <v>12.373527706868819</v>
      </c>
      <c r="M237" s="123">
        <v>12.635092831884322</v>
      </c>
      <c r="N237" s="123">
        <v>11.930537661680368</v>
      </c>
      <c r="O237" s="123">
        <v>12.003017519323045</v>
      </c>
      <c r="P237" s="123">
        <v>12.248366249657732</v>
      </c>
      <c r="Q237" s="123">
        <v>12.196135801967337</v>
      </c>
      <c r="R237" s="123">
        <v>11.64483989719324</v>
      </c>
      <c r="S237" s="123">
        <v>11.838355085018399</v>
      </c>
      <c r="T237" s="123">
        <v>12.055232446645537</v>
      </c>
      <c r="U237" s="123">
        <v>11.734199397749805</v>
      </c>
      <c r="V237" s="123">
        <v>11.87929171683226</v>
      </c>
      <c r="W237" s="123">
        <v>11.830763761407427</v>
      </c>
      <c r="DA237" s="130" t="s">
        <v>2791</v>
      </c>
    </row>
    <row r="238" spans="1:105" ht="12" customHeight="1" x14ac:dyDescent="0.25">
      <c r="A238" s="97" t="s">
        <v>138</v>
      </c>
      <c r="B238" s="99">
        <v>14.844713714795354</v>
      </c>
      <c r="C238" s="99">
        <v>15.449880240780896</v>
      </c>
      <c r="D238" s="99">
        <v>14.877061613770236</v>
      </c>
      <c r="E238" s="99">
        <v>14.626330404809366</v>
      </c>
      <c r="F238" s="99">
        <v>14.689752883421747</v>
      </c>
      <c r="G238" s="99">
        <v>15.097465397599741</v>
      </c>
      <c r="H238" s="99">
        <v>14.90657023566596</v>
      </c>
      <c r="I238" s="99">
        <v>15.064004331262341</v>
      </c>
      <c r="J238" s="99">
        <v>15.523881873733297</v>
      </c>
      <c r="K238" s="99">
        <v>14.849330980854443</v>
      </c>
      <c r="L238" s="99">
        <v>14.979203820174865</v>
      </c>
      <c r="M238" s="99">
        <v>14.923070518784264</v>
      </c>
      <c r="N238" s="99">
        <v>13.856680170776462</v>
      </c>
      <c r="O238" s="99">
        <v>14.957895546689745</v>
      </c>
      <c r="P238" s="99">
        <v>15.224898815745359</v>
      </c>
      <c r="Q238" s="99">
        <v>17.664850842461128</v>
      </c>
      <c r="R238" s="99">
        <v>15.096145829252444</v>
      </c>
      <c r="S238" s="99">
        <v>14.518467816454224</v>
      </c>
      <c r="T238" s="99">
        <v>14.844573769819467</v>
      </c>
      <c r="U238" s="99">
        <v>13.636478645277064</v>
      </c>
      <c r="V238" s="99">
        <v>14.387924479400969</v>
      </c>
      <c r="W238" s="99">
        <v>13.946940633407598</v>
      </c>
      <c r="DA238" s="63" t="s">
        <v>2792</v>
      </c>
    </row>
    <row r="239" spans="1:105" ht="12" customHeight="1" x14ac:dyDescent="0.25">
      <c r="A239" s="97" t="s">
        <v>137</v>
      </c>
      <c r="B239" s="99">
        <v>8.0368123955010553</v>
      </c>
      <c r="C239" s="99">
        <v>9.2243249222840191</v>
      </c>
      <c r="D239" s="99">
        <v>7.9283028403240392</v>
      </c>
      <c r="E239" s="99">
        <v>7.5642204954451255</v>
      </c>
      <c r="F239" s="99">
        <v>7.7639622644387103</v>
      </c>
      <c r="G239" s="99">
        <v>8.0013605513871031</v>
      </c>
      <c r="H239" s="99">
        <v>8.1182720102124453</v>
      </c>
      <c r="I239" s="99">
        <v>8.1063669157884384</v>
      </c>
      <c r="J239" s="99">
        <v>8.375495836830412</v>
      </c>
      <c r="K239" s="99">
        <v>8.0373647090480258</v>
      </c>
      <c r="L239" s="99">
        <v>8.1597731622445764</v>
      </c>
      <c r="M239" s="99">
        <v>8.5018259372268741</v>
      </c>
      <c r="N239" s="99">
        <v>7.8600632488229989</v>
      </c>
      <c r="O239" s="99">
        <v>8.582148735399981</v>
      </c>
      <c r="P239" s="99">
        <v>9.0726983671620847</v>
      </c>
      <c r="Q239" s="99">
        <v>10.138452033288504</v>
      </c>
      <c r="R239" s="99">
        <v>8.8150021670058081</v>
      </c>
      <c r="S239" s="99">
        <v>8.8086380749234969</v>
      </c>
      <c r="T239" s="99">
        <v>9.2819688135935472</v>
      </c>
      <c r="U239" s="99">
        <v>8.8587928283294275</v>
      </c>
      <c r="V239" s="99">
        <v>9.5513328559011477</v>
      </c>
      <c r="W239" s="99">
        <v>9.3800537807337623</v>
      </c>
      <c r="DA239" s="63" t="s">
        <v>2793</v>
      </c>
    </row>
    <row r="240" spans="1:105" ht="12" customHeight="1" x14ac:dyDescent="0.25">
      <c r="A240" s="100" t="s">
        <v>216</v>
      </c>
      <c r="B240" s="102">
        <v>1.6693310019024696</v>
      </c>
      <c r="C240" s="102">
        <v>3.3768716563240146</v>
      </c>
      <c r="D240" s="102">
        <v>1.37147319889305</v>
      </c>
      <c r="E240" s="102">
        <v>0.86465054778463146</v>
      </c>
      <c r="F240" s="102">
        <v>1.1512550901499119</v>
      </c>
      <c r="G240" s="102">
        <v>1.1813278847545514</v>
      </c>
      <c r="H240" s="102">
        <v>1.5518937779590629</v>
      </c>
      <c r="I240" s="102">
        <v>1.3296805220933561</v>
      </c>
      <c r="J240" s="102">
        <v>1.3045117716181405</v>
      </c>
      <c r="K240" s="102">
        <v>1.1881506568342344</v>
      </c>
      <c r="L240" s="102">
        <v>1.1585042227004529</v>
      </c>
      <c r="M240" s="102">
        <v>1.6831846651548337</v>
      </c>
      <c r="N240" s="102">
        <v>1.1093227655703701</v>
      </c>
      <c r="O240" s="102">
        <v>0.85044232165166989</v>
      </c>
      <c r="P240" s="102">
        <v>1.5021076490275369</v>
      </c>
      <c r="Q240" s="102">
        <v>0.7332029049522989</v>
      </c>
      <c r="R240" s="102">
        <v>0.71932248589890879</v>
      </c>
      <c r="S240" s="102">
        <v>0.96276955861534763</v>
      </c>
      <c r="T240" s="102">
        <v>1.114031504667059</v>
      </c>
      <c r="U240" s="102">
        <v>1.2378945880864858</v>
      </c>
      <c r="V240" s="102">
        <v>1.1179632519864691</v>
      </c>
      <c r="W240" s="102">
        <v>0.89670810342838847</v>
      </c>
      <c r="DA240" s="131" t="s">
        <v>2794</v>
      </c>
    </row>
    <row r="241" spans="1:105" ht="12" customHeight="1" x14ac:dyDescent="0.25">
      <c r="A241" s="103" t="s">
        <v>52</v>
      </c>
      <c r="B241" s="105">
        <v>6.3674813935985872</v>
      </c>
      <c r="C241" s="105">
        <v>5.8474532659600058</v>
      </c>
      <c r="D241" s="105">
        <v>6.5568296414309897</v>
      </c>
      <c r="E241" s="105">
        <v>6.6995699476604944</v>
      </c>
      <c r="F241" s="105">
        <v>6.6127071742887971</v>
      </c>
      <c r="G241" s="105">
        <v>6.8200326666325513</v>
      </c>
      <c r="H241" s="105">
        <v>6.5663782322533812</v>
      </c>
      <c r="I241" s="105">
        <v>6.7766863936950816</v>
      </c>
      <c r="J241" s="105">
        <v>7.0709840652122713</v>
      </c>
      <c r="K241" s="105">
        <v>6.8492140522137905</v>
      </c>
      <c r="L241" s="105">
        <v>7.001268939544123</v>
      </c>
      <c r="M241" s="105">
        <v>6.8186412720720391</v>
      </c>
      <c r="N241" s="105">
        <v>6.7507404832526294</v>
      </c>
      <c r="O241" s="105">
        <v>7.7317064137483111</v>
      </c>
      <c r="P241" s="105">
        <v>7.5705907181345475</v>
      </c>
      <c r="Q241" s="105">
        <v>9.405249128336207</v>
      </c>
      <c r="R241" s="105">
        <v>8.0956796811068994</v>
      </c>
      <c r="S241" s="105">
        <v>7.8458685163081503</v>
      </c>
      <c r="T241" s="105">
        <v>8.1679373089264899</v>
      </c>
      <c r="U241" s="105">
        <v>7.6208982402429415</v>
      </c>
      <c r="V241" s="105">
        <v>8.4333696039146773</v>
      </c>
      <c r="W241" s="105">
        <v>8.4833456773053744</v>
      </c>
      <c r="DA241" s="132" t="s">
        <v>2795</v>
      </c>
    </row>
    <row r="242" spans="1:105" ht="12" customHeight="1" x14ac:dyDescent="0.25">
      <c r="A242" s="106" t="s">
        <v>122</v>
      </c>
      <c r="B242" s="102">
        <v>10.858867284472238</v>
      </c>
      <c r="C242" s="102">
        <v>13.160869133076304</v>
      </c>
      <c r="D242" s="102">
        <v>12.119846171879262</v>
      </c>
      <c r="E242" s="102">
        <v>11.229292961733478</v>
      </c>
      <c r="F242" s="102">
        <v>11.265634821169661</v>
      </c>
      <c r="G242" s="102">
        <v>11.537799726619925</v>
      </c>
      <c r="H242" s="102">
        <v>12.26008054901145</v>
      </c>
      <c r="I242" s="102">
        <v>12.055610642178163</v>
      </c>
      <c r="J242" s="102">
        <v>11.948212856558079</v>
      </c>
      <c r="K242" s="102">
        <v>11.541005629267678</v>
      </c>
      <c r="L242" s="102">
        <v>12.127016891758604</v>
      </c>
      <c r="M242" s="102">
        <v>12.577708934451223</v>
      </c>
      <c r="N242" s="102">
        <v>12.2126900408562</v>
      </c>
      <c r="O242" s="102">
        <v>11.914559734888362</v>
      </c>
      <c r="P242" s="102">
        <v>12.475629573761708</v>
      </c>
      <c r="Q242" s="102">
        <v>11.616479523498951</v>
      </c>
      <c r="R242" s="102">
        <v>12.022108814665547</v>
      </c>
      <c r="S242" s="102">
        <v>12.503166377028071</v>
      </c>
      <c r="T242" s="102">
        <v>12.629905443443954</v>
      </c>
      <c r="U242" s="102">
        <v>12.592707495463088</v>
      </c>
      <c r="V242" s="102">
        <v>12.357853859500265</v>
      </c>
      <c r="W242" s="102">
        <v>12.442245604627761</v>
      </c>
      <c r="DA242" s="131" t="s">
        <v>2796</v>
      </c>
    </row>
    <row r="243" spans="1:105" ht="12" customHeight="1" x14ac:dyDescent="0.25">
      <c r="A243" s="107" t="s">
        <v>121</v>
      </c>
      <c r="B243" s="105">
        <v>6.9984423527852986</v>
      </c>
      <c r="C243" s="105">
        <v>9.080543699424771</v>
      </c>
      <c r="D243" s="105">
        <v>7.8017886117522641</v>
      </c>
      <c r="E243" s="105">
        <v>7.1230853392561482</v>
      </c>
      <c r="F243" s="105">
        <v>7.2773487625302193</v>
      </c>
      <c r="G243" s="105">
        <v>7.4954577116056695</v>
      </c>
      <c r="H243" s="105">
        <v>8.1424725355859167</v>
      </c>
      <c r="I243" s="105">
        <v>7.9671541419599192</v>
      </c>
      <c r="J243" s="105">
        <v>7.8871884835602435</v>
      </c>
      <c r="K243" s="105">
        <v>7.6187312255697268</v>
      </c>
      <c r="L243" s="105">
        <v>8.0260508383047586</v>
      </c>
      <c r="M243" s="105">
        <v>8.5230181253678303</v>
      </c>
      <c r="N243" s="105">
        <v>8.1952644954227605</v>
      </c>
      <c r="O243" s="105">
        <v>7.952580892875762</v>
      </c>
      <c r="P243" s="105">
        <v>8.5785399136014728</v>
      </c>
      <c r="Q243" s="105">
        <v>7.841219170755994</v>
      </c>
      <c r="R243" s="105">
        <v>8.2663992003329589</v>
      </c>
      <c r="S243" s="105">
        <v>8.8057982231814371</v>
      </c>
      <c r="T243" s="105">
        <v>9.0357150613810475</v>
      </c>
      <c r="U243" s="105">
        <v>9.220697182518057</v>
      </c>
      <c r="V243" s="105">
        <v>9.1552337916040063</v>
      </c>
      <c r="W243" s="105">
        <v>9.3355362820110681</v>
      </c>
      <c r="DA243" s="132" t="s">
        <v>2797</v>
      </c>
    </row>
    <row r="244" spans="1:105" ht="12" customHeight="1" x14ac:dyDescent="0.25">
      <c r="A244" s="108" t="s">
        <v>53</v>
      </c>
      <c r="B244" s="99">
        <v>1.1883875502524792</v>
      </c>
      <c r="C244" s="99">
        <v>2.8576403873438196</v>
      </c>
      <c r="D244" s="99">
        <v>1.1092821155545485</v>
      </c>
      <c r="E244" s="99">
        <v>0.64776219649202904</v>
      </c>
      <c r="F244" s="99">
        <v>0.87615095563143153</v>
      </c>
      <c r="G244" s="99">
        <v>0.89635368831866979</v>
      </c>
      <c r="H244" s="99">
        <v>1.2872088224774572</v>
      </c>
      <c r="I244" s="99">
        <v>1.0790943511741222</v>
      </c>
      <c r="J244" s="99">
        <v>1.0126140554515268</v>
      </c>
      <c r="K244" s="99">
        <v>0.92818374650735269</v>
      </c>
      <c r="L244" s="99">
        <v>0.9479693346559247</v>
      </c>
      <c r="M244" s="99">
        <v>1.3967796897171829</v>
      </c>
      <c r="N244" s="99">
        <v>0.98022410954484473</v>
      </c>
      <c r="O244" s="99">
        <v>0.63796278088445935</v>
      </c>
      <c r="P244" s="99">
        <v>1.2256501106738766</v>
      </c>
      <c r="Q244" s="99">
        <v>0.33376982234538854</v>
      </c>
      <c r="R244" s="99">
        <v>0.48312979524039423</v>
      </c>
      <c r="S244" s="99">
        <v>0.84376891219944894</v>
      </c>
      <c r="T244" s="99">
        <v>0.96460506428021198</v>
      </c>
      <c r="U244" s="99">
        <v>1.2083570558615737</v>
      </c>
      <c r="V244" s="99">
        <v>0.98266670137883183</v>
      </c>
      <c r="W244" s="99">
        <v>0.80370833178707346</v>
      </c>
      <c r="DA244" s="63" t="s">
        <v>2798</v>
      </c>
    </row>
    <row r="245" spans="1:105" ht="12" customHeight="1" x14ac:dyDescent="0.25">
      <c r="A245" s="108" t="s">
        <v>52</v>
      </c>
      <c r="B245" s="99">
        <v>5.8100548025328198</v>
      </c>
      <c r="C245" s="99">
        <v>6.2229033120809492</v>
      </c>
      <c r="D245" s="99">
        <v>6.6925064961977156</v>
      </c>
      <c r="E245" s="99">
        <v>6.47532314276412</v>
      </c>
      <c r="F245" s="99">
        <v>6.4011978068987867</v>
      </c>
      <c r="G245" s="99">
        <v>6.5991040232869995</v>
      </c>
      <c r="H245" s="99">
        <v>6.8552637131084611</v>
      </c>
      <c r="I245" s="99">
        <v>6.888059790785797</v>
      </c>
      <c r="J245" s="99">
        <v>6.8745744281087156</v>
      </c>
      <c r="K245" s="99">
        <v>6.6905474790623742</v>
      </c>
      <c r="L245" s="99">
        <v>7.0780815036488356</v>
      </c>
      <c r="M245" s="99">
        <v>7.126238435650647</v>
      </c>
      <c r="N245" s="99">
        <v>7.2150403858779146</v>
      </c>
      <c r="O245" s="99">
        <v>7.3146181119913019</v>
      </c>
      <c r="P245" s="99">
        <v>7.3528898029275966</v>
      </c>
      <c r="Q245" s="99">
        <v>7.5074493484106037</v>
      </c>
      <c r="R245" s="99">
        <v>7.7832694050925637</v>
      </c>
      <c r="S245" s="99">
        <v>7.9620293109819871</v>
      </c>
      <c r="T245" s="99">
        <v>8.0711099971008338</v>
      </c>
      <c r="U245" s="99">
        <v>8.0123401266564809</v>
      </c>
      <c r="V245" s="99">
        <v>8.1725670902251721</v>
      </c>
      <c r="W245" s="99">
        <v>8.5318279502239953</v>
      </c>
      <c r="DA245" s="63" t="s">
        <v>2799</v>
      </c>
    </row>
    <row r="246" spans="1:105" ht="12" customHeight="1" x14ac:dyDescent="0.25">
      <c r="A246" s="121" t="s">
        <v>54</v>
      </c>
      <c r="B246" s="123">
        <v>6.065833353337041</v>
      </c>
      <c r="C246" s="123">
        <v>6.6681657742102862</v>
      </c>
      <c r="D246" s="123">
        <v>6.6230953065677598</v>
      </c>
      <c r="E246" s="123">
        <v>6.7168884248231011</v>
      </c>
      <c r="F246" s="123">
        <v>6.6656169048047653</v>
      </c>
      <c r="G246" s="123">
        <v>6.8044111065517709</v>
      </c>
      <c r="H246" s="123">
        <v>7.6460428413621155</v>
      </c>
      <c r="I246" s="123">
        <v>7.5633602124095649</v>
      </c>
      <c r="J246" s="123">
        <v>7.4259954943944679</v>
      </c>
      <c r="K246" s="123">
        <v>7.1180749797638798</v>
      </c>
      <c r="L246" s="123">
        <v>7.3370047955004578</v>
      </c>
      <c r="M246" s="123">
        <v>6.8028603488547876</v>
      </c>
      <c r="N246" s="123">
        <v>6.5221510328262111</v>
      </c>
      <c r="O246" s="123">
        <v>5.7543321923461805</v>
      </c>
      <c r="P246" s="123">
        <v>6.3257947796893941</v>
      </c>
      <c r="Q246" s="123">
        <v>6.1927447917061649</v>
      </c>
      <c r="R246" s="123">
        <v>6.2143358320267303</v>
      </c>
      <c r="S246" s="123">
        <v>6.3108672594938193</v>
      </c>
      <c r="T246" s="123">
        <v>6.7360867483973772</v>
      </c>
      <c r="U246" s="123">
        <v>6.1896196352388868</v>
      </c>
      <c r="V246" s="123">
        <v>6.0226052331157733</v>
      </c>
      <c r="W246" s="123">
        <v>6.0649175175456342</v>
      </c>
      <c r="DA246" s="130" t="s">
        <v>2800</v>
      </c>
    </row>
    <row r="247" spans="1:105" ht="12" customHeight="1" x14ac:dyDescent="0.25">
      <c r="A247" s="97" t="s">
        <v>50</v>
      </c>
      <c r="B247" s="99">
        <v>7.3678502527165834</v>
      </c>
      <c r="C247" s="99">
        <v>7.5664258328176031</v>
      </c>
      <c r="D247" s="99">
        <v>7.7913473364612065</v>
      </c>
      <c r="E247" s="99">
        <v>7.9221380100776981</v>
      </c>
      <c r="F247" s="99">
        <v>8.1102605630908169</v>
      </c>
      <c r="G247" s="99">
        <v>8.3915206818881387</v>
      </c>
      <c r="H247" s="99">
        <v>8.6591305060373536</v>
      </c>
      <c r="I247" s="99">
        <v>8.948590107536889</v>
      </c>
      <c r="J247" s="99">
        <v>8.9904987276076511</v>
      </c>
      <c r="K247" s="99">
        <v>8.7541609186483882</v>
      </c>
      <c r="L247" s="99">
        <v>8.6334817807604978</v>
      </c>
      <c r="M247" s="99">
        <v>8.1480795702410305</v>
      </c>
      <c r="N247" s="99">
        <v>7.8190543204021559</v>
      </c>
      <c r="O247" s="99">
        <v>7.5703849055860974</v>
      </c>
      <c r="P247" s="99">
        <v>7.5093157462347024</v>
      </c>
      <c r="Q247" s="99">
        <v>7.5903496887959649</v>
      </c>
      <c r="R247" s="99">
        <v>7.7681753503415605</v>
      </c>
      <c r="S247" s="99">
        <v>8.0361622264624657</v>
      </c>
      <c r="T247" s="99">
        <v>8.4918662848641056</v>
      </c>
      <c r="U247" s="99">
        <v>7.6018178568097516</v>
      </c>
      <c r="V247" s="99">
        <v>7.5455781578212733</v>
      </c>
      <c r="W247" s="99">
        <v>7.9795792096049096</v>
      </c>
      <c r="DA247" s="63" t="s">
        <v>2801</v>
      </c>
    </row>
    <row r="248" spans="1:105" ht="12" customHeight="1" x14ac:dyDescent="0.25">
      <c r="A248" s="109" t="s">
        <v>120</v>
      </c>
      <c r="B248" s="110">
        <v>5.4356204708997726</v>
      </c>
      <c r="C248" s="110">
        <v>6.2624315860624167</v>
      </c>
      <c r="D248" s="110">
        <v>6.1103682272653206</v>
      </c>
      <c r="E248" s="110">
        <v>6.2069815732763818</v>
      </c>
      <c r="F248" s="110">
        <v>6.0767426410660947</v>
      </c>
      <c r="G248" s="110">
        <v>6.195244755878897</v>
      </c>
      <c r="H248" s="110">
        <v>7.2898052825258475</v>
      </c>
      <c r="I248" s="110">
        <v>7.0991369823167538</v>
      </c>
      <c r="J248" s="110">
        <v>6.9175861738737119</v>
      </c>
      <c r="K248" s="110">
        <v>6.5938765684347196</v>
      </c>
      <c r="L248" s="110">
        <v>6.926904164817361</v>
      </c>
      <c r="M248" s="110">
        <v>6.3700178035698229</v>
      </c>
      <c r="N248" s="110">
        <v>6.1039160660263683</v>
      </c>
      <c r="O248" s="110">
        <v>5.1780788743592181</v>
      </c>
      <c r="P248" s="110">
        <v>5.9537336347395442</v>
      </c>
      <c r="Q248" s="110">
        <v>5.7748069963233863</v>
      </c>
      <c r="R248" s="110">
        <v>5.7575141396175002</v>
      </c>
      <c r="S248" s="110">
        <v>5.8130262228002518</v>
      </c>
      <c r="T248" s="110">
        <v>6.2527537370388604</v>
      </c>
      <c r="U248" s="110">
        <v>5.8303898393841251</v>
      </c>
      <c r="V248" s="110">
        <v>5.6711257664290393</v>
      </c>
      <c r="W248" s="110">
        <v>5.6309406061947227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39.105394210576236</v>
      </c>
      <c r="C250" s="118">
        <f t="shared" si="115"/>
        <v>41.495202948344463</v>
      </c>
      <c r="D250" s="118">
        <f t="shared" si="115"/>
        <v>40.878371337631819</v>
      </c>
      <c r="E250" s="118">
        <f t="shared" si="115"/>
        <v>44.639095584382034</v>
      </c>
      <c r="F250" s="118">
        <f t="shared" si="115"/>
        <v>48.807748556530612</v>
      </c>
      <c r="G250" s="118">
        <f t="shared" si="115"/>
        <v>50.214423626496085</v>
      </c>
      <c r="H250" s="118">
        <f t="shared" si="115"/>
        <v>48.839882605740939</v>
      </c>
      <c r="I250" s="118">
        <f t="shared" si="115"/>
        <v>48.889740944210587</v>
      </c>
      <c r="J250" s="118">
        <f t="shared" si="115"/>
        <v>48.955171739073606</v>
      </c>
      <c r="K250" s="118">
        <f t="shared" si="115"/>
        <v>49.543864926143812</v>
      </c>
      <c r="L250" s="118">
        <f t="shared" si="115"/>
        <v>53.137108117080913</v>
      </c>
      <c r="M250" s="118">
        <f t="shared" si="115"/>
        <v>48.303325937746898</v>
      </c>
      <c r="N250" s="118">
        <f t="shared" si="115"/>
        <v>46.156561211790574</v>
      </c>
      <c r="O250" s="118">
        <f t="shared" si="115"/>
        <v>45.63256486839434</v>
      </c>
      <c r="P250" s="118">
        <f t="shared" si="115"/>
        <v>44.184355661450155</v>
      </c>
      <c r="Q250" s="118">
        <f t="shared" si="115"/>
        <v>49.004225972318871</v>
      </c>
      <c r="R250" s="118">
        <f t="shared" ref="R250:V250" si="116">R251+R254+R256+R265</f>
        <v>44.319334290778535</v>
      </c>
      <c r="S250" s="118">
        <f t="shared" si="116"/>
        <v>45.614675091675871</v>
      </c>
      <c r="T250" s="118">
        <f t="shared" si="116"/>
        <v>48.672426924375436</v>
      </c>
      <c r="U250" s="118">
        <f t="shared" si="116"/>
        <v>45.035801767241416</v>
      </c>
      <c r="V250" s="118">
        <f t="shared" si="116"/>
        <v>47.465372094817894</v>
      </c>
      <c r="W250" s="118">
        <f t="shared" ref="W250" si="117">W251+W254+W256+W265</f>
        <v>46.412923475589459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27.867570638787011</v>
      </c>
      <c r="C251" s="123">
        <f t="shared" si="118"/>
        <v>28.673795433187426</v>
      </c>
      <c r="D251" s="123">
        <f t="shared" si="118"/>
        <v>28.621073124700541</v>
      </c>
      <c r="E251" s="123">
        <f t="shared" si="118"/>
        <v>32.114492122911855</v>
      </c>
      <c r="F251" s="123">
        <f t="shared" si="118"/>
        <v>36.252385037442423</v>
      </c>
      <c r="G251" s="123">
        <f t="shared" si="118"/>
        <v>36.808470060595326</v>
      </c>
      <c r="H251" s="123">
        <f t="shared" si="118"/>
        <v>34.256509417267949</v>
      </c>
      <c r="I251" s="123">
        <f t="shared" si="118"/>
        <v>35.040611911017209</v>
      </c>
      <c r="J251" s="123">
        <f t="shared" si="118"/>
        <v>34.927715530164917</v>
      </c>
      <c r="K251" s="123">
        <f t="shared" si="118"/>
        <v>35.284968902895251</v>
      </c>
      <c r="L251" s="123">
        <f t="shared" si="118"/>
        <v>38.362607025956564</v>
      </c>
      <c r="M251" s="123">
        <f t="shared" si="118"/>
        <v>33.668354906051412</v>
      </c>
      <c r="N251" s="123">
        <f t="shared" si="118"/>
        <v>31.925512857431933</v>
      </c>
      <c r="O251" s="123">
        <f t="shared" si="118"/>
        <v>31.805466913216073</v>
      </c>
      <c r="P251" s="123">
        <f t="shared" si="118"/>
        <v>29.758099469609174</v>
      </c>
      <c r="Q251" s="123">
        <f t="shared" si="118"/>
        <v>33.369856566229721</v>
      </c>
      <c r="R251" s="123">
        <f t="shared" ref="R251:V251" si="119">SUM(R252:R253)</f>
        <v>28.44980952034765</v>
      </c>
      <c r="S251" s="123">
        <f t="shared" si="119"/>
        <v>28.708033817476984</v>
      </c>
      <c r="T251" s="123">
        <f t="shared" si="119"/>
        <v>31.807629254236296</v>
      </c>
      <c r="U251" s="123">
        <f t="shared" si="119"/>
        <v>28.670256792517673</v>
      </c>
      <c r="V251" s="123">
        <f t="shared" si="119"/>
        <v>31.069481370493104</v>
      </c>
      <c r="W251" s="123">
        <f t="shared" ref="W251" si="120">SUM(W252:W253)</f>
        <v>29.981271141129525</v>
      </c>
      <c r="DA251" s="130" t="s">
        <v>2954</v>
      </c>
    </row>
    <row r="252" spans="1:105" ht="12" customHeight="1" x14ac:dyDescent="0.25">
      <c r="A252" s="97" t="s">
        <v>216</v>
      </c>
      <c r="B252" s="99">
        <v>27.268605186928529</v>
      </c>
      <c r="C252" s="99">
        <v>28.05709189653134</v>
      </c>
      <c r="D252" s="99">
        <v>28.025364044100524</v>
      </c>
      <c r="E252" s="99">
        <v>31.488618462924084</v>
      </c>
      <c r="F252" s="99">
        <v>35.54747257708916</v>
      </c>
      <c r="G252" s="99">
        <v>36.116676374324825</v>
      </c>
      <c r="H252" s="99">
        <v>33.638464791792934</v>
      </c>
      <c r="I252" s="99">
        <v>34.413625181628618</v>
      </c>
      <c r="J252" s="99">
        <v>34.317877362303292</v>
      </c>
      <c r="K252" s="99">
        <v>34.691394966528222</v>
      </c>
      <c r="L252" s="99">
        <v>37.723525531205183</v>
      </c>
      <c r="M252" s="99">
        <v>33.100858764630239</v>
      </c>
      <c r="N252" s="99">
        <v>31.393745785441961</v>
      </c>
      <c r="O252" s="99">
        <v>31.268531518959815</v>
      </c>
      <c r="P252" s="99">
        <v>29.249823588950083</v>
      </c>
      <c r="Q252" s="99">
        <v>32.821329024992842</v>
      </c>
      <c r="R252" s="99">
        <v>27.981173086060178</v>
      </c>
      <c r="S252" s="99">
        <v>28.242896872547814</v>
      </c>
      <c r="T252" s="99">
        <v>31.289054925846024</v>
      </c>
      <c r="U252" s="99">
        <v>28.208291655856023</v>
      </c>
      <c r="V252" s="99">
        <v>30.568081700883436</v>
      </c>
      <c r="W252" s="99">
        <v>29.495557945251836</v>
      </c>
      <c r="DA252" s="63" t="s">
        <v>2955</v>
      </c>
    </row>
    <row r="253" spans="1:105" ht="12" customHeight="1" x14ac:dyDescent="0.25">
      <c r="A253" s="97" t="s">
        <v>53</v>
      </c>
      <c r="B253" s="99">
        <v>0.59896545185848404</v>
      </c>
      <c r="C253" s="99">
        <v>0.61670353665608746</v>
      </c>
      <c r="D253" s="99">
        <v>0.59570908060001659</v>
      </c>
      <c r="E253" s="99">
        <v>0.62587365998777222</v>
      </c>
      <c r="F253" s="99">
        <v>0.70491246035326327</v>
      </c>
      <c r="G253" s="99">
        <v>0.69179368627049809</v>
      </c>
      <c r="H253" s="99">
        <v>0.61804462547501304</v>
      </c>
      <c r="I253" s="99">
        <v>0.62698672938858913</v>
      </c>
      <c r="J253" s="99">
        <v>0.6098381678616217</v>
      </c>
      <c r="K253" s="99">
        <v>0.59357393636702693</v>
      </c>
      <c r="L253" s="99">
        <v>0.63908149475138187</v>
      </c>
      <c r="M253" s="99">
        <v>0.56749614142117166</v>
      </c>
      <c r="N253" s="99">
        <v>0.53176707198997197</v>
      </c>
      <c r="O253" s="99">
        <v>0.53693539425625858</v>
      </c>
      <c r="P253" s="99">
        <v>0.50827588065909157</v>
      </c>
      <c r="Q253" s="99">
        <v>0.54852754123687719</v>
      </c>
      <c r="R253" s="99">
        <v>0.46863643428747342</v>
      </c>
      <c r="S253" s="99">
        <v>0.4651369449291694</v>
      </c>
      <c r="T253" s="99">
        <v>0.51857432839027373</v>
      </c>
      <c r="U253" s="99">
        <v>0.46196513666165173</v>
      </c>
      <c r="V253" s="99">
        <v>0.50139966960966997</v>
      </c>
      <c r="W253" s="99">
        <v>0.48571319587768824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0.4209069808702241</v>
      </c>
      <c r="C254" s="123">
        <f t="shared" si="121"/>
        <v>0.56415139287833305</v>
      </c>
      <c r="D254" s="123">
        <f t="shared" si="121"/>
        <v>0.47623678216430576</v>
      </c>
      <c r="E254" s="123">
        <f t="shared" si="121"/>
        <v>1.0013542728606586</v>
      </c>
      <c r="F254" s="123">
        <f t="shared" si="121"/>
        <v>0.98937074188782526</v>
      </c>
      <c r="G254" s="123">
        <f t="shared" si="121"/>
        <v>1.4978757199621164</v>
      </c>
      <c r="H254" s="123">
        <f t="shared" si="121"/>
        <v>1.7275564600999302</v>
      </c>
      <c r="I254" s="123">
        <f t="shared" si="121"/>
        <v>1.0594604472389442</v>
      </c>
      <c r="J254" s="123">
        <f t="shared" si="121"/>
        <v>1.2447944658381338</v>
      </c>
      <c r="K254" s="123">
        <f t="shared" si="121"/>
        <v>1.9317787873625381</v>
      </c>
      <c r="L254" s="123">
        <f t="shared" si="121"/>
        <v>1.9606035926071435</v>
      </c>
      <c r="M254" s="123">
        <f t="shared" si="121"/>
        <v>1.9458213850427148</v>
      </c>
      <c r="N254" s="123">
        <f t="shared" si="121"/>
        <v>1.9612910513360935</v>
      </c>
      <c r="O254" s="123">
        <f t="shared" si="121"/>
        <v>1.871595576806063</v>
      </c>
      <c r="P254" s="123">
        <f t="shared" si="121"/>
        <v>1.6707799398907814</v>
      </c>
      <c r="Q254" s="123">
        <f t="shared" si="121"/>
        <v>2.849067307283681</v>
      </c>
      <c r="R254" s="123">
        <f t="shared" si="121"/>
        <v>3.1735851891065643</v>
      </c>
      <c r="S254" s="123">
        <f t="shared" si="121"/>
        <v>3.8349938043509555</v>
      </c>
      <c r="T254" s="123">
        <f t="shared" si="121"/>
        <v>3.1464886815425261</v>
      </c>
      <c r="U254" s="123">
        <f t="shared" si="121"/>
        <v>3.0069402573141559</v>
      </c>
      <c r="V254" s="123">
        <f t="shared" si="121"/>
        <v>2.8191498329451221</v>
      </c>
      <c r="W254" s="123">
        <f t="shared" si="121"/>
        <v>2.615331501075747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0.4209069808702241</v>
      </c>
      <c r="C255" s="99">
        <f>RES_hhdet_tess!C48</f>
        <v>0.56415139287833305</v>
      </c>
      <c r="D255" s="99">
        <f>RES_hhdet_tess!D48</f>
        <v>0.47623678216430576</v>
      </c>
      <c r="E255" s="99">
        <f>RES_hhdet_tess!E48</f>
        <v>1.0013542728606586</v>
      </c>
      <c r="F255" s="99">
        <f>RES_hhdet_tess!F48</f>
        <v>0.98937074188782526</v>
      </c>
      <c r="G255" s="99">
        <f>RES_hhdet_tess!G48</f>
        <v>1.4978757199621164</v>
      </c>
      <c r="H255" s="99">
        <f>RES_hhdet_tess!H48</f>
        <v>1.7275564600999302</v>
      </c>
      <c r="I255" s="99">
        <f>RES_hhdet_tess!I48</f>
        <v>1.0594604472389442</v>
      </c>
      <c r="J255" s="99">
        <f>RES_hhdet_tess!J48</f>
        <v>1.2447944658381338</v>
      </c>
      <c r="K255" s="99">
        <f>RES_hhdet_tess!K48</f>
        <v>1.9317787873625381</v>
      </c>
      <c r="L255" s="99">
        <f>RES_hhdet_tess!L48</f>
        <v>1.9606035926071435</v>
      </c>
      <c r="M255" s="99">
        <f>RES_hhdet_tess!M48</f>
        <v>1.9458213850427148</v>
      </c>
      <c r="N255" s="99">
        <f>RES_hhdet_tess!N48</f>
        <v>1.9612910513360935</v>
      </c>
      <c r="O255" s="99">
        <f>RES_hhdet_tess!O48</f>
        <v>1.871595576806063</v>
      </c>
      <c r="P255" s="99">
        <f>RES_hhdet_tess!P48</f>
        <v>1.6707799398907814</v>
      </c>
      <c r="Q255" s="99">
        <f>RES_hhdet_tess!Q48</f>
        <v>2.849067307283681</v>
      </c>
      <c r="R255" s="99">
        <f>RES_hhdet_tess!R48</f>
        <v>3.1735851891065643</v>
      </c>
      <c r="S255" s="99">
        <f>RES_hhdet_tess!S48</f>
        <v>3.8349938043509555</v>
      </c>
      <c r="T255" s="99">
        <f>RES_hhdet_tess!T48</f>
        <v>3.1464886815425261</v>
      </c>
      <c r="U255" s="99">
        <f>RES_hhdet_tess!U48</f>
        <v>3.0069402573141559</v>
      </c>
      <c r="V255" s="99">
        <f>RES_hhdet_tess!V48</f>
        <v>2.8191498329451221</v>
      </c>
      <c r="W255" s="99">
        <f>RES_hhdet_tess!W48</f>
        <v>2.615331501075747</v>
      </c>
      <c r="DA255" s="63" t="s">
        <v>2958</v>
      </c>
    </row>
    <row r="256" spans="1:105" ht="12" customHeight="1" x14ac:dyDescent="0.25">
      <c r="A256" s="121" t="s">
        <v>55</v>
      </c>
      <c r="B256" s="123">
        <v>6.781081768380548</v>
      </c>
      <c r="C256" s="123">
        <v>7.764073193009172</v>
      </c>
      <c r="D256" s="123">
        <v>7.3106114608742159</v>
      </c>
      <c r="E256" s="123">
        <v>6.9644605156146948</v>
      </c>
      <c r="F256" s="123">
        <v>7.0271410368438127</v>
      </c>
      <c r="G256" s="123">
        <v>7.2458964615138264</v>
      </c>
      <c r="H256" s="123">
        <v>7.5338626902874175</v>
      </c>
      <c r="I256" s="123">
        <v>7.5152605539925634</v>
      </c>
      <c r="J256" s="123">
        <v>7.5966350819362427</v>
      </c>
      <c r="K256" s="123">
        <v>7.3466473092909261</v>
      </c>
      <c r="L256" s="123">
        <v>7.6472129336230301</v>
      </c>
      <c r="M256" s="123">
        <v>7.8937970606221954</v>
      </c>
      <c r="N256" s="123">
        <v>7.6563533597199998</v>
      </c>
      <c r="O256" s="123">
        <v>7.8929722727351015</v>
      </c>
      <c r="P256" s="123">
        <v>8.2386412210401367</v>
      </c>
      <c r="Q256" s="123">
        <v>8.3390646252542044</v>
      </c>
      <c r="R256" s="123">
        <v>8.2118989491334133</v>
      </c>
      <c r="S256" s="123">
        <v>8.4887985870634566</v>
      </c>
      <c r="T256" s="123">
        <v>8.7672272442735899</v>
      </c>
      <c r="U256" s="123">
        <v>8.7226998094400372</v>
      </c>
      <c r="V256" s="123">
        <v>8.9720323606429098</v>
      </c>
      <c r="W256" s="123">
        <v>9.1119372024989644</v>
      </c>
      <c r="DA256" s="130" t="s">
        <v>2959</v>
      </c>
    </row>
    <row r="257" spans="1:105" ht="12" customHeight="1" x14ac:dyDescent="0.25">
      <c r="A257" s="97" t="s">
        <v>138</v>
      </c>
      <c r="B257" s="99">
        <v>7.1742461249160119</v>
      </c>
      <c r="C257" s="99">
        <v>7.479459538042013</v>
      </c>
      <c r="D257" s="99">
        <v>7.219675182575866</v>
      </c>
      <c r="E257" s="99">
        <v>7.1204463162773184</v>
      </c>
      <c r="F257" s="99">
        <v>7.1763454330259231</v>
      </c>
      <c r="G257" s="99">
        <v>7.4003708602105975</v>
      </c>
      <c r="H257" s="99">
        <v>7.3310088652053294</v>
      </c>
      <c r="I257" s="99">
        <v>7.4420505036372822</v>
      </c>
      <c r="J257" s="99">
        <v>7.735348347372585</v>
      </c>
      <c r="K257" s="99">
        <v>7.4608166037194303</v>
      </c>
      <c r="L257" s="99">
        <v>7.6006158869433422</v>
      </c>
      <c r="M257" s="99">
        <v>7.6923022783150508</v>
      </c>
      <c r="N257" s="99">
        <v>7.3310489212344034</v>
      </c>
      <c r="O257" s="99">
        <v>8.1959663705636068</v>
      </c>
      <c r="P257" s="99">
        <v>8.4033953486058817</v>
      </c>
      <c r="Q257" s="99">
        <v>9.8304966620360261</v>
      </c>
      <c r="R257" s="99">
        <v>8.5161033173133553</v>
      </c>
      <c r="S257" s="99">
        <v>8.4170207873479921</v>
      </c>
      <c r="T257" s="99">
        <v>8.8518589480716354</v>
      </c>
      <c r="U257" s="99">
        <v>8.39753677513594</v>
      </c>
      <c r="V257" s="99">
        <v>9.1631058738573561</v>
      </c>
      <c r="W257" s="99">
        <v>9.0763484112858173</v>
      </c>
      <c r="DA257" s="63" t="s">
        <v>2960</v>
      </c>
    </row>
    <row r="258" spans="1:105" ht="12" customHeight="1" x14ac:dyDescent="0.25">
      <c r="A258" s="97" t="s">
        <v>137</v>
      </c>
      <c r="B258" s="99">
        <v>7.174246124916011</v>
      </c>
      <c r="C258" s="99">
        <v>7.4794489285355228</v>
      </c>
      <c r="D258" s="99">
        <v>7.2196437900647936</v>
      </c>
      <c r="E258" s="99">
        <v>7.1204291104650919</v>
      </c>
      <c r="F258" s="99">
        <v>7.1763268183636386</v>
      </c>
      <c r="G258" s="99">
        <v>7.4003526027120721</v>
      </c>
      <c r="H258" s="99">
        <v>7.3309738931725166</v>
      </c>
      <c r="I258" s="99">
        <v>7.4417086674994435</v>
      </c>
      <c r="J258" s="99">
        <v>7.7346451146761899</v>
      </c>
      <c r="K258" s="99">
        <v>7.4603164043654342</v>
      </c>
      <c r="L258" s="99">
        <v>7.6002401253471037</v>
      </c>
      <c r="M258" s="99">
        <v>7.6918024281082511</v>
      </c>
      <c r="N258" s="99">
        <v>7.3309622682105049</v>
      </c>
      <c r="O258" s="99">
        <v>8.1959021683765823</v>
      </c>
      <c r="P258" s="99">
        <v>8.4033067771038326</v>
      </c>
      <c r="Q258" s="99">
        <v>9.8331416629449055</v>
      </c>
      <c r="R258" s="99">
        <v>8.5177266690616236</v>
      </c>
      <c r="S258" s="99">
        <v>8.417413219180089</v>
      </c>
      <c r="T258" s="99">
        <v>8.8525353999311438</v>
      </c>
      <c r="U258" s="99">
        <v>8.3976251455678543</v>
      </c>
      <c r="V258" s="99">
        <v>9.1638761029103808</v>
      </c>
      <c r="W258" s="99">
        <v>9.0769710706664277</v>
      </c>
      <c r="DA258" s="63" t="s">
        <v>2961</v>
      </c>
    </row>
    <row r="259" spans="1:105" ht="12" customHeight="1" x14ac:dyDescent="0.25">
      <c r="A259" s="100" t="s">
        <v>216</v>
      </c>
      <c r="B259" s="102">
        <v>0.80676473131742421</v>
      </c>
      <c r="C259" s="102">
        <v>1.6319956625755152</v>
      </c>
      <c r="D259" s="102">
        <v>0.66281414863380361</v>
      </c>
      <c r="E259" s="102">
        <v>0.42085916280459723</v>
      </c>
      <c r="F259" s="102">
        <v>0.56361964407484133</v>
      </c>
      <c r="G259" s="102">
        <v>0.58031993607952037</v>
      </c>
      <c r="H259" s="102">
        <v>0.76459566091913456</v>
      </c>
      <c r="I259" s="102">
        <v>0.66502227380436207</v>
      </c>
      <c r="J259" s="102">
        <v>0.66366104946391791</v>
      </c>
      <c r="K259" s="102">
        <v>0.61110235215164432</v>
      </c>
      <c r="L259" s="102">
        <v>0.5989711858029817</v>
      </c>
      <c r="M259" s="102">
        <v>0.87316115603621169</v>
      </c>
      <c r="N259" s="102">
        <v>0.58022178495787746</v>
      </c>
      <c r="O259" s="102">
        <v>0.46419575462827212</v>
      </c>
      <c r="P259" s="102">
        <v>0.83271605896928602</v>
      </c>
      <c r="Q259" s="102">
        <v>0.42789253460869986</v>
      </c>
      <c r="R259" s="102">
        <v>0.42204698795472456</v>
      </c>
      <c r="S259" s="102">
        <v>0.57154470287193992</v>
      </c>
      <c r="T259" s="102">
        <v>0.68459809100465374</v>
      </c>
      <c r="U259" s="102">
        <v>0.77672690532491284</v>
      </c>
      <c r="V259" s="102">
        <v>0.73050649899570375</v>
      </c>
      <c r="W259" s="102">
        <v>0.5936253933610548</v>
      </c>
      <c r="DA259" s="131" t="s">
        <v>2962</v>
      </c>
    </row>
    <row r="260" spans="1:105" ht="12" customHeight="1" x14ac:dyDescent="0.25">
      <c r="A260" s="103" t="s">
        <v>52</v>
      </c>
      <c r="B260" s="105">
        <v>6.3674813935985872</v>
      </c>
      <c r="C260" s="105">
        <v>5.8474532659600058</v>
      </c>
      <c r="D260" s="105">
        <v>6.5568296414309897</v>
      </c>
      <c r="E260" s="105">
        <v>6.6995699476604944</v>
      </c>
      <c r="F260" s="105">
        <v>6.6127071742887971</v>
      </c>
      <c r="G260" s="105">
        <v>6.8200326666325513</v>
      </c>
      <c r="H260" s="105">
        <v>6.5663782322533812</v>
      </c>
      <c r="I260" s="105">
        <v>6.7766863936950816</v>
      </c>
      <c r="J260" s="105">
        <v>7.0709840652122713</v>
      </c>
      <c r="K260" s="105">
        <v>6.8492140522137905</v>
      </c>
      <c r="L260" s="105">
        <v>7.001268939544123</v>
      </c>
      <c r="M260" s="105">
        <v>6.8186412720720391</v>
      </c>
      <c r="N260" s="105">
        <v>6.7507404832526294</v>
      </c>
      <c r="O260" s="105">
        <v>7.7317064137483111</v>
      </c>
      <c r="P260" s="105">
        <v>7.5705907181345475</v>
      </c>
      <c r="Q260" s="105">
        <v>9.405249128336207</v>
      </c>
      <c r="R260" s="105">
        <v>8.0956796811068994</v>
      </c>
      <c r="S260" s="105">
        <v>7.8458685163081503</v>
      </c>
      <c r="T260" s="105">
        <v>8.1679373089264899</v>
      </c>
      <c r="U260" s="105">
        <v>7.6208982402429415</v>
      </c>
      <c r="V260" s="105">
        <v>8.4333696039146773</v>
      </c>
      <c r="W260" s="105">
        <v>8.4833456773053744</v>
      </c>
      <c r="DA260" s="132" t="s">
        <v>2963</v>
      </c>
    </row>
    <row r="261" spans="1:105" ht="12" customHeight="1" x14ac:dyDescent="0.25">
      <c r="A261" s="106" t="s">
        <v>122</v>
      </c>
      <c r="B261" s="102">
        <v>6.524041800425195</v>
      </c>
      <c r="C261" s="102">
        <v>7.9478307988732322</v>
      </c>
      <c r="D261" s="102">
        <v>7.3672334814597056</v>
      </c>
      <c r="E261" s="102">
        <v>6.8716305436559866</v>
      </c>
      <c r="F261" s="102">
        <v>6.9407243118696691</v>
      </c>
      <c r="G261" s="102">
        <v>7.1551586083149203</v>
      </c>
      <c r="H261" s="102">
        <v>7.6591045424084667</v>
      </c>
      <c r="I261" s="102">
        <v>7.5612893989324306</v>
      </c>
      <c r="J261" s="102">
        <v>7.5045735274601713</v>
      </c>
      <c r="K261" s="102">
        <v>7.2706000880233921</v>
      </c>
      <c r="L261" s="102">
        <v>7.6747370418284859</v>
      </c>
      <c r="M261" s="102">
        <v>8.0168254746640706</v>
      </c>
      <c r="N261" s="102">
        <v>7.8462523830645523</v>
      </c>
      <c r="O261" s="102">
        <v>7.7301685378728511</v>
      </c>
      <c r="P261" s="102">
        <v>8.1579368818645168</v>
      </c>
      <c r="Q261" s="102">
        <v>7.7129421319816522</v>
      </c>
      <c r="R261" s="102">
        <v>8.0715368020324885</v>
      </c>
      <c r="S261" s="102">
        <v>8.4963334019227048</v>
      </c>
      <c r="T261" s="102">
        <v>8.720174902052106</v>
      </c>
      <c r="U261" s="102">
        <v>8.8704404602916771</v>
      </c>
      <c r="V261" s="102">
        <v>8.8955597392631738</v>
      </c>
      <c r="W261" s="102">
        <v>9.1359308852160925</v>
      </c>
      <c r="DA261" s="131" t="s">
        <v>2964</v>
      </c>
    </row>
    <row r="262" spans="1:105" ht="12" customHeight="1" x14ac:dyDescent="0.25">
      <c r="A262" s="107" t="s">
        <v>121</v>
      </c>
      <c r="B262" s="105">
        <v>6.524041800425195</v>
      </c>
      <c r="C262" s="105">
        <v>7.9468045829832388</v>
      </c>
      <c r="D262" s="105">
        <v>7.3659049570160757</v>
      </c>
      <c r="E262" s="105">
        <v>6.8721987008464929</v>
      </c>
      <c r="F262" s="105">
        <v>6.9420280802997647</v>
      </c>
      <c r="G262" s="105">
        <v>7.1557583762121757</v>
      </c>
      <c r="H262" s="105">
        <v>7.660207334775138</v>
      </c>
      <c r="I262" s="105">
        <v>7.5658465483325354</v>
      </c>
      <c r="J262" s="105">
        <v>7.5125619510590562</v>
      </c>
      <c r="K262" s="105">
        <v>7.2779910640301564</v>
      </c>
      <c r="L262" s="105">
        <v>7.680302149422598</v>
      </c>
      <c r="M262" s="105">
        <v>8.0164605031042377</v>
      </c>
      <c r="N262" s="105">
        <v>7.8438513630438687</v>
      </c>
      <c r="O262" s="105">
        <v>7.7285580314236775</v>
      </c>
      <c r="P262" s="105">
        <v>8.1609662901635254</v>
      </c>
      <c r="Q262" s="105">
        <v>7.731417256401099</v>
      </c>
      <c r="R262" s="105">
        <v>8.1122337966148859</v>
      </c>
      <c r="S262" s="105">
        <v>8.5432833140962678</v>
      </c>
      <c r="T262" s="105">
        <v>8.7421084217766971</v>
      </c>
      <c r="U262" s="105">
        <v>8.8629267422962545</v>
      </c>
      <c r="V262" s="105">
        <v>8.8760974251981004</v>
      </c>
      <c r="W262" s="105">
        <v>9.1187485716253711</v>
      </c>
      <c r="DA262" s="132" t="s">
        <v>2965</v>
      </c>
    </row>
    <row r="263" spans="1:105" ht="12" customHeight="1" x14ac:dyDescent="0.25">
      <c r="A263" s="108" t="s">
        <v>53</v>
      </c>
      <c r="B263" s="99">
        <v>0.71398699789237585</v>
      </c>
      <c r="C263" s="99">
        <v>1.7239012709022874</v>
      </c>
      <c r="D263" s="99">
        <v>0.67339846081835952</v>
      </c>
      <c r="E263" s="99">
        <v>0.39687555808237485</v>
      </c>
      <c r="F263" s="99">
        <v>0.54083027340097722</v>
      </c>
      <c r="G263" s="99">
        <v>0.5566543529251764</v>
      </c>
      <c r="H263" s="99">
        <v>0.80494362166667799</v>
      </c>
      <c r="I263" s="99">
        <v>0.677786757546739</v>
      </c>
      <c r="J263" s="99">
        <v>0.63798752295034045</v>
      </c>
      <c r="K263" s="99">
        <v>0.58744358496778182</v>
      </c>
      <c r="L263" s="99">
        <v>0.60222064577376166</v>
      </c>
      <c r="M263" s="99">
        <v>0.89022206745359023</v>
      </c>
      <c r="N263" s="99">
        <v>0.62881097716595336</v>
      </c>
      <c r="O263" s="99">
        <v>0.4139399194323754</v>
      </c>
      <c r="P263" s="99">
        <v>0.8080764872359294</v>
      </c>
      <c r="Q263" s="99">
        <v>0.22396790799049454</v>
      </c>
      <c r="R263" s="99">
        <v>0.32896439152232132</v>
      </c>
      <c r="S263" s="99">
        <v>0.58125400311427877</v>
      </c>
      <c r="T263" s="99">
        <v>0.6709984246758619</v>
      </c>
      <c r="U263" s="99">
        <v>0.85058661563977322</v>
      </c>
      <c r="V263" s="99">
        <v>0.7035303349729275</v>
      </c>
      <c r="W263" s="99">
        <v>0.58692062140137513</v>
      </c>
      <c r="DA263" s="63" t="s">
        <v>2966</v>
      </c>
    </row>
    <row r="264" spans="1:105" ht="12" customHeight="1" x14ac:dyDescent="0.25">
      <c r="A264" s="108" t="s">
        <v>52</v>
      </c>
      <c r="B264" s="99">
        <v>5.8100548025328198</v>
      </c>
      <c r="C264" s="99">
        <v>6.2229033120809492</v>
      </c>
      <c r="D264" s="99">
        <v>6.6925064961977156</v>
      </c>
      <c r="E264" s="99">
        <v>6.47532314276412</v>
      </c>
      <c r="F264" s="99">
        <v>6.4011978068987867</v>
      </c>
      <c r="G264" s="99">
        <v>6.5991040232869995</v>
      </c>
      <c r="H264" s="99">
        <v>6.8552637131084611</v>
      </c>
      <c r="I264" s="99">
        <v>6.888059790785797</v>
      </c>
      <c r="J264" s="99">
        <v>6.8745744281087156</v>
      </c>
      <c r="K264" s="99">
        <v>6.6905474790623742</v>
      </c>
      <c r="L264" s="99">
        <v>7.0780815036488356</v>
      </c>
      <c r="M264" s="99">
        <v>7.126238435650647</v>
      </c>
      <c r="N264" s="99">
        <v>7.2150403858779146</v>
      </c>
      <c r="O264" s="99">
        <v>7.3146181119913019</v>
      </c>
      <c r="P264" s="99">
        <v>7.3528898029275966</v>
      </c>
      <c r="Q264" s="99">
        <v>7.5074493484106037</v>
      </c>
      <c r="R264" s="99">
        <v>7.7832694050925637</v>
      </c>
      <c r="S264" s="99">
        <v>7.9620293109819871</v>
      </c>
      <c r="T264" s="99">
        <v>8.0711099971008338</v>
      </c>
      <c r="U264" s="99">
        <v>8.0123401266564809</v>
      </c>
      <c r="V264" s="99">
        <v>8.1725670902251721</v>
      </c>
      <c r="W264" s="99">
        <v>8.5318279502239953</v>
      </c>
      <c r="DA264" s="63" t="s">
        <v>2967</v>
      </c>
    </row>
    <row r="265" spans="1:105" ht="12" customHeight="1" x14ac:dyDescent="0.25">
      <c r="A265" s="121" t="s">
        <v>54</v>
      </c>
      <c r="B265" s="123">
        <v>4.0358348225384564</v>
      </c>
      <c r="C265" s="123">
        <v>4.4931829292695298</v>
      </c>
      <c r="D265" s="123">
        <v>4.470449969892754</v>
      </c>
      <c r="E265" s="123">
        <v>4.5587886729948233</v>
      </c>
      <c r="F265" s="123">
        <v>4.5388517403565478</v>
      </c>
      <c r="G265" s="123">
        <v>4.6621813844248123</v>
      </c>
      <c r="H265" s="123">
        <v>5.3219540380856376</v>
      </c>
      <c r="I265" s="123">
        <v>5.2744080319618716</v>
      </c>
      <c r="J265" s="123">
        <v>5.1860266611343153</v>
      </c>
      <c r="K265" s="123">
        <v>4.9804699265950907</v>
      </c>
      <c r="L265" s="123">
        <v>5.1666845648941742</v>
      </c>
      <c r="M265" s="123">
        <v>4.7953525860305746</v>
      </c>
      <c r="N265" s="123">
        <v>4.6134039433025542</v>
      </c>
      <c r="O265" s="123">
        <v>4.0625301056371015</v>
      </c>
      <c r="P265" s="123">
        <v>4.5168350309100607</v>
      </c>
      <c r="Q265" s="123">
        <v>4.446237473551264</v>
      </c>
      <c r="R265" s="123">
        <v>4.4840406321909017</v>
      </c>
      <c r="S265" s="123">
        <v>4.5828488827844778</v>
      </c>
      <c r="T265" s="123">
        <v>4.9510817443230204</v>
      </c>
      <c r="U265" s="123">
        <v>4.6359049079695529</v>
      </c>
      <c r="V265" s="123">
        <v>4.6047085307367608</v>
      </c>
      <c r="W265" s="123">
        <v>4.7043836308852276</v>
      </c>
      <c r="DA265" s="130" t="s">
        <v>2968</v>
      </c>
    </row>
    <row r="266" spans="1:105" ht="12" customHeight="1" x14ac:dyDescent="0.25">
      <c r="A266" s="97" t="s">
        <v>50</v>
      </c>
      <c r="B266" s="99">
        <v>4.1945652494251622</v>
      </c>
      <c r="C266" s="99">
        <v>4.3124576571701789</v>
      </c>
      <c r="D266" s="99">
        <v>4.4500281279142238</v>
      </c>
      <c r="E266" s="99">
        <v>4.5361569443556338</v>
      </c>
      <c r="F266" s="99">
        <v>4.6568376995604313</v>
      </c>
      <c r="G266" s="99">
        <v>4.8319263836786384</v>
      </c>
      <c r="H266" s="99">
        <v>5.0031017262196071</v>
      </c>
      <c r="I266" s="99">
        <v>5.1811035592675418</v>
      </c>
      <c r="J266" s="99">
        <v>5.2105878388635913</v>
      </c>
      <c r="K266" s="99">
        <v>5.0826141249048273</v>
      </c>
      <c r="L266" s="99">
        <v>5.0235589613049525</v>
      </c>
      <c r="M266" s="99">
        <v>4.7518900735294523</v>
      </c>
      <c r="N266" s="99">
        <v>4.5678523617512399</v>
      </c>
      <c r="O266" s="99">
        <v>4.4271441567657135</v>
      </c>
      <c r="P266" s="99">
        <v>4.3927943266660101</v>
      </c>
      <c r="Q266" s="99">
        <v>4.4414685941311562</v>
      </c>
      <c r="R266" s="99">
        <v>4.5495487162579717</v>
      </c>
      <c r="S266" s="99">
        <v>4.714893828256244</v>
      </c>
      <c r="T266" s="99">
        <v>4.9949897439570794</v>
      </c>
      <c r="U266" s="99">
        <v>4.4896343219640658</v>
      </c>
      <c r="V266" s="99">
        <v>4.484235480509339</v>
      </c>
      <c r="W266" s="99">
        <v>4.7872002489269372</v>
      </c>
      <c r="DA266" s="63" t="s">
        <v>2969</v>
      </c>
    </row>
    <row r="267" spans="1:105" ht="12" customHeight="1" x14ac:dyDescent="0.25">
      <c r="A267" s="109" t="s">
        <v>120</v>
      </c>
      <c r="B267" s="110">
        <v>3.9590048214021891</v>
      </c>
      <c r="C267" s="110">
        <v>4.5748145468065724</v>
      </c>
      <c r="D267" s="110">
        <v>4.4794127888082773</v>
      </c>
      <c r="E267" s="110">
        <v>4.5683635142863332</v>
      </c>
      <c r="F267" s="110">
        <v>4.4907576000063134</v>
      </c>
      <c r="G267" s="110">
        <v>4.5970296498834164</v>
      </c>
      <c r="H267" s="110">
        <v>5.4340738211696298</v>
      </c>
      <c r="I267" s="110">
        <v>5.3056765628018647</v>
      </c>
      <c r="J267" s="110">
        <v>5.1780451297348016</v>
      </c>
      <c r="K267" s="110">
        <v>4.947743145435318</v>
      </c>
      <c r="L267" s="110">
        <v>5.2119579488154972</v>
      </c>
      <c r="M267" s="110">
        <v>4.8093372394137459</v>
      </c>
      <c r="N267" s="110">
        <v>4.6280937543164526</v>
      </c>
      <c r="O267" s="110">
        <v>3.9468340935028019</v>
      </c>
      <c r="P267" s="110">
        <v>4.5558294617194619</v>
      </c>
      <c r="Q267" s="110">
        <v>4.4476635525206758</v>
      </c>
      <c r="R267" s="110">
        <v>4.464781555898095</v>
      </c>
      <c r="S267" s="110">
        <v>4.5447467647105402</v>
      </c>
      <c r="T267" s="110">
        <v>4.9389946996542093</v>
      </c>
      <c r="U267" s="110">
        <v>4.6731126823086688</v>
      </c>
      <c r="V267" s="110">
        <v>4.6325119163105697</v>
      </c>
      <c r="W267" s="110">
        <v>4.6856124295522052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19.333646189208224</v>
      </c>
      <c r="C269" s="118">
        <f t="shared" si="122"/>
        <v>19.748042062468123</v>
      </c>
      <c r="D269" s="118">
        <f t="shared" si="122"/>
        <v>19.443344878665521</v>
      </c>
      <c r="E269" s="118">
        <f t="shared" si="122"/>
        <v>21.255242476994358</v>
      </c>
      <c r="F269" s="118">
        <f t="shared" si="122"/>
        <v>23.402351431589022</v>
      </c>
      <c r="G269" s="118">
        <f t="shared" si="122"/>
        <v>23.592010557277931</v>
      </c>
      <c r="H269" s="118">
        <f t="shared" si="122"/>
        <v>22.063201458596353</v>
      </c>
      <c r="I269" s="118">
        <f t="shared" si="122"/>
        <v>22.349184953910484</v>
      </c>
      <c r="J269" s="118">
        <f t="shared" si="122"/>
        <v>22.035650408383148</v>
      </c>
      <c r="K269" s="118">
        <f t="shared" si="122"/>
        <v>21.785538510684987</v>
      </c>
      <c r="L269" s="118">
        <f t="shared" si="122"/>
        <v>23.028861752095604</v>
      </c>
      <c r="M269" s="118">
        <f t="shared" si="122"/>
        <v>19.845378719801534</v>
      </c>
      <c r="N269" s="118">
        <f t="shared" si="122"/>
        <v>18.078281729494677</v>
      </c>
      <c r="O269" s="118">
        <f t="shared" si="122"/>
        <v>17.227408377074553</v>
      </c>
      <c r="P269" s="118">
        <f t="shared" si="122"/>
        <v>15.825646086535849</v>
      </c>
      <c r="Q269" s="118">
        <f t="shared" si="122"/>
        <v>17.173518860503822</v>
      </c>
      <c r="R269" s="118">
        <f t="shared" ref="R269:V269" si="123">R270+R273+R275+R284</f>
        <v>14.434865148742265</v>
      </c>
      <c r="S269" s="118">
        <f t="shared" si="123"/>
        <v>14.338159785160382</v>
      </c>
      <c r="T269" s="118">
        <f t="shared" si="123"/>
        <v>15.562215089190985</v>
      </c>
      <c r="U269" s="118">
        <f t="shared" si="123"/>
        <v>13.864512362313315</v>
      </c>
      <c r="V269" s="118">
        <f t="shared" si="123"/>
        <v>14.722063574266276</v>
      </c>
      <c r="W269" s="118">
        <f t="shared" ref="W269" si="124">W270+W273+W275+W284</f>
        <v>14.023869148776043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17.221382019875104</v>
      </c>
      <c r="C270" s="123">
        <f t="shared" si="125"/>
        <v>17.59550703729904</v>
      </c>
      <c r="D270" s="123">
        <f t="shared" si="125"/>
        <v>17.381990530634958</v>
      </c>
      <c r="E270" s="123">
        <f t="shared" si="125"/>
        <v>19.263899506906768</v>
      </c>
      <c r="F270" s="123">
        <f t="shared" si="125"/>
        <v>21.434225731544693</v>
      </c>
      <c r="G270" s="123">
        <f t="shared" si="125"/>
        <v>21.574820862172867</v>
      </c>
      <c r="H270" s="123">
        <f t="shared" si="125"/>
        <v>20.029060774906373</v>
      </c>
      <c r="I270" s="123">
        <f t="shared" si="125"/>
        <v>20.26777184194551</v>
      </c>
      <c r="J270" s="123">
        <f t="shared" si="125"/>
        <v>19.902424510221476</v>
      </c>
      <c r="K270" s="123">
        <f t="shared" si="125"/>
        <v>19.748692128886102</v>
      </c>
      <c r="L270" s="123">
        <f t="shared" si="125"/>
        <v>21.015064512511149</v>
      </c>
      <c r="M270" s="123">
        <f t="shared" si="125"/>
        <v>17.889207400826777</v>
      </c>
      <c r="N270" s="123">
        <f t="shared" si="125"/>
        <v>16.288550443918364</v>
      </c>
      <c r="O270" s="123">
        <f t="shared" si="125"/>
        <v>15.421484485852023</v>
      </c>
      <c r="P270" s="123">
        <f t="shared" si="125"/>
        <v>14.104265384515829</v>
      </c>
      <c r="Q270" s="123">
        <f t="shared" si="125"/>
        <v>15.407863031994054</v>
      </c>
      <c r="R270" s="123">
        <f t="shared" ref="R270:V270" si="126">SUM(R271:R272)</f>
        <v>12.893468386166637</v>
      </c>
      <c r="S270" s="123">
        <f t="shared" si="126"/>
        <v>12.797710788615138</v>
      </c>
      <c r="T270" s="123">
        <f t="shared" si="126"/>
        <v>13.965523932179741</v>
      </c>
      <c r="U270" s="123">
        <f t="shared" si="126"/>
        <v>12.405818557790885</v>
      </c>
      <c r="V270" s="123">
        <f t="shared" si="126"/>
        <v>13.217638767198752</v>
      </c>
      <c r="W270" s="123">
        <f t="shared" ref="W270" si="127">SUM(W271:W272)</f>
        <v>12.564871364653404</v>
      </c>
      <c r="DA270" s="130" t="s">
        <v>3122</v>
      </c>
    </row>
    <row r="271" spans="1:105" ht="12" customHeight="1" x14ac:dyDescent="0.25">
      <c r="A271" s="97" t="s">
        <v>216</v>
      </c>
      <c r="B271" s="99">
        <v>17.221382019875104</v>
      </c>
      <c r="C271" s="99">
        <v>17.59550703729904</v>
      </c>
      <c r="D271" s="99">
        <v>17.381990530634958</v>
      </c>
      <c r="E271" s="99">
        <v>19.263899506906768</v>
      </c>
      <c r="F271" s="99">
        <v>21.434225731544693</v>
      </c>
      <c r="G271" s="99">
        <v>21.574820862172867</v>
      </c>
      <c r="H271" s="99">
        <v>20.029060774906373</v>
      </c>
      <c r="I271" s="99">
        <v>20.26777184194551</v>
      </c>
      <c r="J271" s="99">
        <v>19.902424510221476</v>
      </c>
      <c r="K271" s="99">
        <v>19.748692128886102</v>
      </c>
      <c r="L271" s="99">
        <v>21.015064512511149</v>
      </c>
      <c r="M271" s="99">
        <v>17.889207400826777</v>
      </c>
      <c r="N271" s="99">
        <v>16.288550443918364</v>
      </c>
      <c r="O271" s="99">
        <v>15.421484485852023</v>
      </c>
      <c r="P271" s="99">
        <v>14.104265384515829</v>
      </c>
      <c r="Q271" s="99">
        <v>15.407863031994054</v>
      </c>
      <c r="R271" s="99">
        <v>12.893468386166637</v>
      </c>
      <c r="S271" s="99">
        <v>12.797710788615138</v>
      </c>
      <c r="T271" s="99">
        <v>13.965523932179741</v>
      </c>
      <c r="U271" s="99">
        <v>12.405818557790885</v>
      </c>
      <c r="V271" s="99">
        <v>13.217638767198752</v>
      </c>
      <c r="W271" s="99">
        <v>12.564871364653404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1.5663791761848862</v>
      </c>
      <c r="C275" s="123">
        <v>1.6177385106933688</v>
      </c>
      <c r="D275" s="123">
        <v>1.5215102417311832</v>
      </c>
      <c r="E275" s="123">
        <v>1.4563336176420263</v>
      </c>
      <c r="F275" s="123">
        <v>1.4346173301453642</v>
      </c>
      <c r="G275" s="123">
        <v>1.4884748144882654</v>
      </c>
      <c r="H275" s="123">
        <v>1.5224126101485025</v>
      </c>
      <c r="I275" s="123">
        <v>1.5711783820886458</v>
      </c>
      <c r="J275" s="123">
        <v>1.632329203342421</v>
      </c>
      <c r="K275" s="123">
        <v>1.5543087744161512</v>
      </c>
      <c r="L275" s="123">
        <v>1.5425137460692755</v>
      </c>
      <c r="M275" s="123">
        <v>1.5055930728863929</v>
      </c>
      <c r="N275" s="123">
        <v>1.3566122252421275</v>
      </c>
      <c r="O275" s="123">
        <v>1.3916891449249837</v>
      </c>
      <c r="P275" s="123">
        <v>1.3133868644063311</v>
      </c>
      <c r="Q275" s="123">
        <v>1.3687396273857952</v>
      </c>
      <c r="R275" s="123">
        <v>1.14047586031724</v>
      </c>
      <c r="S275" s="123">
        <v>1.1316543351738795</v>
      </c>
      <c r="T275" s="123">
        <v>1.1802961228748294</v>
      </c>
      <c r="U275" s="123">
        <v>1.1085083027386782</v>
      </c>
      <c r="V275" s="123">
        <v>1.1830218069776723</v>
      </c>
      <c r="W275" s="123">
        <v>1.1240614367539643</v>
      </c>
      <c r="DA275" s="130" t="s">
        <v>3127</v>
      </c>
    </row>
    <row r="276" spans="1:105" ht="12" customHeight="1" x14ac:dyDescent="0.25">
      <c r="A276" s="97" t="s">
        <v>138</v>
      </c>
      <c r="B276" s="99">
        <v>3.9689138785189977</v>
      </c>
      <c r="C276" s="99">
        <v>4.1311729406628732</v>
      </c>
      <c r="D276" s="99">
        <v>3.9792984887697913</v>
      </c>
      <c r="E276" s="99">
        <v>3.912535370318972</v>
      </c>
      <c r="F276" s="99">
        <v>3.9247213039756983</v>
      </c>
      <c r="G276" s="99">
        <v>4.0325134043291655</v>
      </c>
      <c r="H276" s="99">
        <v>3.9914775997319407</v>
      </c>
      <c r="I276" s="99">
        <v>4.0327749393058649</v>
      </c>
      <c r="J276" s="99">
        <v>4.1565050810135507</v>
      </c>
      <c r="K276" s="99">
        <v>3.9745880370680351</v>
      </c>
      <c r="L276" s="99">
        <v>4.0076916103016975</v>
      </c>
      <c r="M276" s="99">
        <v>3.991648900371759</v>
      </c>
      <c r="N276" s="99">
        <v>3.7072180141291273</v>
      </c>
      <c r="O276" s="99">
        <v>3.9952075192943588</v>
      </c>
      <c r="P276" s="99">
        <v>4.0614861580336514</v>
      </c>
      <c r="Q276" s="99">
        <v>4.7117449688949913</v>
      </c>
      <c r="R276" s="99">
        <v>4.0270337245019538</v>
      </c>
      <c r="S276" s="99">
        <v>3.8730337453818775</v>
      </c>
      <c r="T276" s="99">
        <v>3.9583446392648511</v>
      </c>
      <c r="U276" s="99">
        <v>3.6381884035360872</v>
      </c>
      <c r="V276" s="99">
        <v>3.8384288588280806</v>
      </c>
      <c r="W276" s="99">
        <v>3.720796100933903</v>
      </c>
      <c r="DA276" s="63" t="s">
        <v>3128</v>
      </c>
    </row>
    <row r="277" spans="1:105" ht="12" customHeight="1" x14ac:dyDescent="0.25">
      <c r="A277" s="97" t="s">
        <v>137</v>
      </c>
      <c r="B277" s="99">
        <v>0.44631584741774682</v>
      </c>
      <c r="C277" s="99">
        <v>0.90294815191344691</v>
      </c>
      <c r="D277" s="99">
        <v>0.36683999632641917</v>
      </c>
      <c r="E277" s="99">
        <v>0.23129354783758124</v>
      </c>
      <c r="F277" s="99">
        <v>0.30758552676002149</v>
      </c>
      <c r="G277" s="99">
        <v>0.31553114411760175</v>
      </c>
      <c r="H277" s="99">
        <v>0.41554490093678065</v>
      </c>
      <c r="I277" s="99">
        <v>0.35596791987458709</v>
      </c>
      <c r="J277" s="99">
        <v>0.34928182596823742</v>
      </c>
      <c r="K277" s="99">
        <v>0.31802169356832155</v>
      </c>
      <c r="L277" s="99">
        <v>0.30995824007430411</v>
      </c>
      <c r="M277" s="99">
        <v>0.45022116657096972</v>
      </c>
      <c r="N277" s="99">
        <v>0.29678835690234273</v>
      </c>
      <c r="O277" s="99">
        <v>0.22715050707389312</v>
      </c>
      <c r="P277" s="99">
        <v>0.4007113280839979</v>
      </c>
      <c r="Q277" s="99">
        <v>0.19556718193646916</v>
      </c>
      <c r="R277" s="99">
        <v>0.19188579272295839</v>
      </c>
      <c r="S277" s="99">
        <v>0.25683419467429264</v>
      </c>
      <c r="T277" s="99">
        <v>0.29705943079594654</v>
      </c>
      <c r="U277" s="99">
        <v>0.33026808843617178</v>
      </c>
      <c r="V277" s="99">
        <v>0.29825166344720871</v>
      </c>
      <c r="W277" s="99">
        <v>0.2392257988766528</v>
      </c>
      <c r="DA277" s="63" t="s">
        <v>3129</v>
      </c>
    </row>
    <row r="278" spans="1:105" ht="12" customHeight="1" x14ac:dyDescent="0.25">
      <c r="A278" s="100" t="s">
        <v>216</v>
      </c>
      <c r="B278" s="102">
        <v>0.44631584741774682</v>
      </c>
      <c r="C278" s="102">
        <v>0.90294815191344691</v>
      </c>
      <c r="D278" s="102">
        <v>0.36683999632641917</v>
      </c>
      <c r="E278" s="102">
        <v>0.23129354783758124</v>
      </c>
      <c r="F278" s="102">
        <v>0.30758552676002149</v>
      </c>
      <c r="G278" s="102">
        <v>0.31553114411760175</v>
      </c>
      <c r="H278" s="102">
        <v>0.41554490093678065</v>
      </c>
      <c r="I278" s="102">
        <v>0.35596791987458709</v>
      </c>
      <c r="J278" s="102">
        <v>0.34928182596823742</v>
      </c>
      <c r="K278" s="102">
        <v>0.31802169356832155</v>
      </c>
      <c r="L278" s="102">
        <v>0.30995824007430411</v>
      </c>
      <c r="M278" s="102">
        <v>0.45022116657096972</v>
      </c>
      <c r="N278" s="102">
        <v>0.29678835690234273</v>
      </c>
      <c r="O278" s="102">
        <v>0.22715050707389312</v>
      </c>
      <c r="P278" s="102">
        <v>0.4007113280839979</v>
      </c>
      <c r="Q278" s="102">
        <v>0.19556718193646916</v>
      </c>
      <c r="R278" s="102">
        <v>0.19188579272295839</v>
      </c>
      <c r="S278" s="102">
        <v>0.25683419467429264</v>
      </c>
      <c r="T278" s="102">
        <v>0.29705943079594654</v>
      </c>
      <c r="U278" s="102">
        <v>0.33026808843617178</v>
      </c>
      <c r="V278" s="102">
        <v>0.29825166344720871</v>
      </c>
      <c r="W278" s="102">
        <v>0.2392257988766528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0.54588499314823491</v>
      </c>
      <c r="C284" s="123">
        <v>0.5347965144757153</v>
      </c>
      <c r="D284" s="123">
        <v>0.53984410629937996</v>
      </c>
      <c r="E284" s="123">
        <v>0.53500935244556158</v>
      </c>
      <c r="F284" s="123">
        <v>0.53350836989896422</v>
      </c>
      <c r="G284" s="123">
        <v>0.52871488061679472</v>
      </c>
      <c r="H284" s="123">
        <v>0.51172807354147798</v>
      </c>
      <c r="I284" s="123">
        <v>0.5102347298763259</v>
      </c>
      <c r="J284" s="123">
        <v>0.50089669481924959</v>
      </c>
      <c r="K284" s="123">
        <v>0.48253760738273449</v>
      </c>
      <c r="L284" s="123">
        <v>0.47128349351518051</v>
      </c>
      <c r="M284" s="123">
        <v>0.45057824608836433</v>
      </c>
      <c r="N284" s="123">
        <v>0.43311906033418668</v>
      </c>
      <c r="O284" s="123">
        <v>0.41423474629754509</v>
      </c>
      <c r="P284" s="123">
        <v>0.40799383761368918</v>
      </c>
      <c r="Q284" s="123">
        <v>0.3969162011239703</v>
      </c>
      <c r="R284" s="123">
        <v>0.40092090225838822</v>
      </c>
      <c r="S284" s="123">
        <v>0.40879466137136483</v>
      </c>
      <c r="T284" s="123">
        <v>0.41639503413641665</v>
      </c>
      <c r="U284" s="123">
        <v>0.35018550178375052</v>
      </c>
      <c r="V284" s="123">
        <v>0.32140300008985095</v>
      </c>
      <c r="W284" s="123">
        <v>0.33493634736867511</v>
      </c>
      <c r="DA284" s="130" t="s">
        <v>3136</v>
      </c>
    </row>
    <row r="285" spans="1:105" ht="12" customHeight="1" x14ac:dyDescent="0.25">
      <c r="A285" s="97" t="s">
        <v>50</v>
      </c>
      <c r="B285" s="99">
        <v>1.6736808634070992</v>
      </c>
      <c r="C285" s="99">
        <v>1.7187892921828469</v>
      </c>
      <c r="D285" s="99">
        <v>1.7698824609505281</v>
      </c>
      <c r="E285" s="99">
        <v>1.7995928703692503</v>
      </c>
      <c r="F285" s="99">
        <v>1.8423267895117101</v>
      </c>
      <c r="G285" s="99">
        <v>1.9062178380977097</v>
      </c>
      <c r="H285" s="99">
        <v>1.967008085751446</v>
      </c>
      <c r="I285" s="99">
        <v>2.0327617288280799</v>
      </c>
      <c r="J285" s="99">
        <v>2.0422816909633545</v>
      </c>
      <c r="K285" s="99">
        <v>1.9885951942801683</v>
      </c>
      <c r="L285" s="99">
        <v>1.9611817213175546</v>
      </c>
      <c r="M285" s="99">
        <v>1.850917755175953</v>
      </c>
      <c r="N285" s="99">
        <v>1.7761763794225538</v>
      </c>
      <c r="O285" s="99">
        <v>1.7196886351529381</v>
      </c>
      <c r="P285" s="99">
        <v>1.7058161649146755</v>
      </c>
      <c r="Q285" s="99">
        <v>1.7242238353068919</v>
      </c>
      <c r="R285" s="99">
        <v>1.7646187125835893</v>
      </c>
      <c r="S285" s="99">
        <v>1.8254946113632138</v>
      </c>
      <c r="T285" s="99">
        <v>1.9290123452697308</v>
      </c>
      <c r="U285" s="99">
        <v>1.7268289443529037</v>
      </c>
      <c r="V285" s="99">
        <v>1.7140535343306806</v>
      </c>
      <c r="W285" s="99">
        <v>1.8126412132538519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49.203111688193651</v>
      </c>
      <c r="D290" s="117">
        <f t="shared" si="129"/>
        <v>77.422096375244095</v>
      </c>
      <c r="E290" s="117">
        <f t="shared" si="129"/>
        <v>110.59454972640023</v>
      </c>
      <c r="F290" s="117">
        <f t="shared" si="129"/>
        <v>105.21788153492554</v>
      </c>
      <c r="G290" s="117">
        <f t="shared" si="129"/>
        <v>46.054233381127339</v>
      </c>
      <c r="H290" s="117">
        <f t="shared" si="129"/>
        <v>8.6193237991674039</v>
      </c>
      <c r="I290" s="117">
        <f t="shared" si="129"/>
        <v>39.637647359861162</v>
      </c>
      <c r="J290" s="117">
        <f t="shared" si="129"/>
        <v>66.295283478851587</v>
      </c>
      <c r="K290" s="117">
        <f t="shared" si="129"/>
        <v>59.358698470555822</v>
      </c>
      <c r="L290" s="117">
        <f t="shared" si="129"/>
        <v>58.676017814779144</v>
      </c>
      <c r="M290" s="117">
        <f t="shared" si="129"/>
        <v>72.687343084098202</v>
      </c>
      <c r="N290" s="117">
        <f t="shared" si="129"/>
        <v>90.065190043579278</v>
      </c>
      <c r="O290" s="117">
        <f t="shared" si="129"/>
        <v>109.09733672885923</v>
      </c>
      <c r="P290" s="117">
        <f t="shared" si="129"/>
        <v>93.639204923279962</v>
      </c>
      <c r="Q290" s="117">
        <f t="shared" si="129"/>
        <v>120.72092180590757</v>
      </c>
      <c r="R290" s="117">
        <f t="shared" ref="R290:V290" si="130">R291+R294+R296+R305</f>
        <v>42.47887509405308</v>
      </c>
      <c r="S290" s="117">
        <f t="shared" si="130"/>
        <v>22.939772757357666</v>
      </c>
      <c r="T290" s="117">
        <f t="shared" si="130"/>
        <v>14.046339625291964</v>
      </c>
      <c r="U290" s="117">
        <f t="shared" si="130"/>
        <v>20.610358104255404</v>
      </c>
      <c r="V290" s="117">
        <f t="shared" si="130"/>
        <v>36.722418422419985</v>
      </c>
      <c r="W290" s="117">
        <f t="shared" ref="W290" si="131">W291+W294+W296+W305</f>
        <v>34.40687159582567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36.866834227582643</v>
      </c>
      <c r="D291" s="122">
        <f t="shared" si="132"/>
        <v>58.742737097243925</v>
      </c>
      <c r="E291" s="122">
        <f t="shared" si="132"/>
        <v>86.494807503276505</v>
      </c>
      <c r="F291" s="122">
        <f t="shared" si="132"/>
        <v>83.807162068615881</v>
      </c>
      <c r="G291" s="122">
        <f t="shared" si="132"/>
        <v>36.296039462827203</v>
      </c>
      <c r="H291" s="122">
        <f t="shared" si="132"/>
        <v>6.6530074876728493</v>
      </c>
      <c r="I291" s="122">
        <f t="shared" si="132"/>
        <v>30.812869034669713</v>
      </c>
      <c r="J291" s="122">
        <f t="shared" si="132"/>
        <v>51.22678870160069</v>
      </c>
      <c r="K291" s="122">
        <f t="shared" si="132"/>
        <v>46.299206025581718</v>
      </c>
      <c r="L291" s="122">
        <f t="shared" si="132"/>
        <v>45.781179459829985</v>
      </c>
      <c r="M291" s="122">
        <f t="shared" si="132"/>
        <v>54.652183359780231</v>
      </c>
      <c r="N291" s="122">
        <f t="shared" si="132"/>
        <v>67.007336509507311</v>
      </c>
      <c r="O291" s="122">
        <f t="shared" si="132"/>
        <v>82.073059094819826</v>
      </c>
      <c r="P291" s="122">
        <f t="shared" si="132"/>
        <v>68.747229828917909</v>
      </c>
      <c r="Q291" s="122">
        <f t="shared" si="132"/>
        <v>90.957966312711051</v>
      </c>
      <c r="R291" s="122">
        <f t="shared" ref="R291:V291" si="133">SUM(R292:R293)</f>
        <v>30.206451341732372</v>
      </c>
      <c r="S291" s="122">
        <f t="shared" si="133"/>
        <v>15.962178420525483</v>
      </c>
      <c r="T291" s="122">
        <f t="shared" si="133"/>
        <v>9.8464513790865951</v>
      </c>
      <c r="U291" s="122">
        <f t="shared" si="133"/>
        <v>14.064026707967608</v>
      </c>
      <c r="V291" s="122">
        <f t="shared" si="133"/>
        <v>25.504836174667485</v>
      </c>
      <c r="W291" s="122">
        <f t="shared" ref="W291" si="134">SUM(W292:W293)</f>
        <v>23.284748581965722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36.47904546521584</v>
      </c>
      <c r="D292" s="98">
        <v>58.137464125204893</v>
      </c>
      <c r="E292" s="98">
        <v>85.650131168806496</v>
      </c>
      <c r="F292" s="98">
        <v>82.980268665215675</v>
      </c>
      <c r="G292" s="98">
        <v>35.945553239089683</v>
      </c>
      <c r="H292" s="98">
        <v>6.5905579656480668</v>
      </c>
      <c r="I292" s="98">
        <v>30.522247814006345</v>
      </c>
      <c r="J292" s="98">
        <v>50.74890567332654</v>
      </c>
      <c r="K292" s="98">
        <v>45.877072897818479</v>
      </c>
      <c r="L292" s="98">
        <v>45.36140152100932</v>
      </c>
      <c r="M292" s="98">
        <v>54.132621478736723</v>
      </c>
      <c r="N292" s="98">
        <v>66.355622357154772</v>
      </c>
      <c r="O292" s="98">
        <v>81.226418169497194</v>
      </c>
      <c r="P292" s="98">
        <v>67.993250427663753</v>
      </c>
      <c r="Q292" s="98">
        <v>89.959796300706898</v>
      </c>
      <c r="R292" s="98">
        <v>29.868028225023661</v>
      </c>
      <c r="S292" s="98">
        <v>15.783971916914179</v>
      </c>
      <c r="T292" s="98">
        <v>9.734778794918217</v>
      </c>
      <c r="U292" s="98">
        <v>13.905234022295392</v>
      </c>
      <c r="V292" s="98">
        <v>25.214594173845772</v>
      </c>
      <c r="W292" s="98">
        <v>23.017657545268595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0.38778876236680437</v>
      </c>
      <c r="D293" s="98">
        <v>0.60527297203903252</v>
      </c>
      <c r="E293" s="98">
        <v>0.84467633447000601</v>
      </c>
      <c r="F293" s="98">
        <v>0.82689340340020467</v>
      </c>
      <c r="G293" s="98">
        <v>0.35048622373752186</v>
      </c>
      <c r="H293" s="98">
        <v>6.2449522024782669E-2</v>
      </c>
      <c r="I293" s="98">
        <v>0.29062122066336743</v>
      </c>
      <c r="J293" s="98">
        <v>0.47788302827414858</v>
      </c>
      <c r="K293" s="98">
        <v>0.42213312776324202</v>
      </c>
      <c r="L293" s="98">
        <v>0.41977793882066533</v>
      </c>
      <c r="M293" s="98">
        <v>0.51956188104350765</v>
      </c>
      <c r="N293" s="98">
        <v>0.65171415235253416</v>
      </c>
      <c r="O293" s="98">
        <v>0.84664092532262514</v>
      </c>
      <c r="P293" s="98">
        <v>0.75397940125414953</v>
      </c>
      <c r="Q293" s="98">
        <v>0.99817001200415645</v>
      </c>
      <c r="R293" s="98">
        <v>0.33842311670870945</v>
      </c>
      <c r="S293" s="98">
        <v>0.1782065036113023</v>
      </c>
      <c r="T293" s="98">
        <v>0.1116725841683773</v>
      </c>
      <c r="U293" s="98">
        <v>0.15879268567221655</v>
      </c>
      <c r="V293" s="98">
        <v>0.29024200082171514</v>
      </c>
      <c r="W293" s="98">
        <v>0.26709103669712853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0.46622251167378054</v>
      </c>
      <c r="D294" s="122">
        <f t="shared" si="135"/>
        <v>0.48523607574171873</v>
      </c>
      <c r="E294" s="122">
        <f t="shared" si="135"/>
        <v>1.2524562944836106</v>
      </c>
      <c r="F294" s="122">
        <f t="shared" si="135"/>
        <v>1.254249307813377</v>
      </c>
      <c r="G294" s="122">
        <f t="shared" si="135"/>
        <v>0.85596779721806315</v>
      </c>
      <c r="H294" s="122">
        <f t="shared" si="135"/>
        <v>5.3819171691825138E-2</v>
      </c>
      <c r="I294" s="122">
        <f t="shared" si="135"/>
        <v>0.2710309652721663</v>
      </c>
      <c r="J294" s="122">
        <f t="shared" si="135"/>
        <v>0.35500845887536808</v>
      </c>
      <c r="K294" s="122">
        <f t="shared" si="135"/>
        <v>0.48915307139596154</v>
      </c>
      <c r="L294" s="122">
        <f t="shared" si="135"/>
        <v>0.53968011872727073</v>
      </c>
      <c r="M294" s="122">
        <f t="shared" si="135"/>
        <v>0.4975685586752997</v>
      </c>
      <c r="N294" s="122">
        <f t="shared" si="135"/>
        <v>1.0044382871954169</v>
      </c>
      <c r="O294" s="122">
        <f t="shared" si="135"/>
        <v>0.25524871659722337</v>
      </c>
      <c r="P294" s="122">
        <f t="shared" si="135"/>
        <v>6.2516648592280372E-2</v>
      </c>
      <c r="Q294" s="122">
        <f t="shared" si="135"/>
        <v>8.7138118943589957E-2</v>
      </c>
      <c r="R294" s="122">
        <f t="shared" si="135"/>
        <v>0.16490805826775043</v>
      </c>
      <c r="S294" s="122">
        <f t="shared" si="135"/>
        <v>0.10976846353997836</v>
      </c>
      <c r="T294" s="122">
        <f t="shared" si="135"/>
        <v>8.1312920407790423E-2</v>
      </c>
      <c r="U294" s="122">
        <f t="shared" si="135"/>
        <v>7.2797412647502613E-2</v>
      </c>
      <c r="V294" s="122">
        <f t="shared" si="135"/>
        <v>0.13700921212292597</v>
      </c>
      <c r="W294" s="122">
        <f t="shared" si="135"/>
        <v>0.15967909250687859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0.46622251167378054</v>
      </c>
      <c r="D295" s="98">
        <v>0.48523607574171873</v>
      </c>
      <c r="E295" s="98">
        <v>1.2524562944836106</v>
      </c>
      <c r="F295" s="98">
        <v>1.254249307813377</v>
      </c>
      <c r="G295" s="98">
        <v>0.85596779721806315</v>
      </c>
      <c r="H295" s="98">
        <v>5.3819171691825138E-2</v>
      </c>
      <c r="I295" s="98">
        <v>0.2710309652721663</v>
      </c>
      <c r="J295" s="98">
        <v>0.35500845887536808</v>
      </c>
      <c r="K295" s="98">
        <v>0.48915307139596154</v>
      </c>
      <c r="L295" s="98">
        <v>0.53968011872727073</v>
      </c>
      <c r="M295" s="98">
        <v>0.4975685586752997</v>
      </c>
      <c r="N295" s="98">
        <v>1.0044382871954169</v>
      </c>
      <c r="O295" s="98">
        <v>0.25524871659722337</v>
      </c>
      <c r="P295" s="98">
        <v>6.2516648592280372E-2</v>
      </c>
      <c r="Q295" s="98">
        <v>8.7138118943589957E-2</v>
      </c>
      <c r="R295" s="98">
        <v>0.16490805826775043</v>
      </c>
      <c r="S295" s="98">
        <v>0.10976846353997836</v>
      </c>
      <c r="T295" s="98">
        <v>8.1312920407790423E-2</v>
      </c>
      <c r="U295" s="98">
        <v>7.2797412647502613E-2</v>
      </c>
      <c r="V295" s="98">
        <v>0.13700921212292597</v>
      </c>
      <c r="W295" s="98">
        <v>0.15967909250687859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7.7972412392595025</v>
      </c>
      <c r="D296" s="122">
        <v>11.553294734167666</v>
      </c>
      <c r="E296" s="122">
        <v>13.911478562078884</v>
      </c>
      <c r="F296" s="122">
        <v>12.376026550230469</v>
      </c>
      <c r="G296" s="122">
        <v>5.5149213089590265</v>
      </c>
      <c r="H296" s="122">
        <v>1.1479018032868944</v>
      </c>
      <c r="I296" s="122">
        <v>5.0855075699346166</v>
      </c>
      <c r="J296" s="122">
        <v>8.9101295861291572</v>
      </c>
      <c r="K296" s="122">
        <v>7.4045340277133542</v>
      </c>
      <c r="L296" s="122">
        <v>7.398617923690507</v>
      </c>
      <c r="M296" s="122">
        <v>11.187579396466424</v>
      </c>
      <c r="N296" s="122">
        <v>13.905690353907765</v>
      </c>
      <c r="O296" s="122">
        <v>17.542047415437612</v>
      </c>
      <c r="P296" s="122">
        <v>15.146559138860738</v>
      </c>
      <c r="Q296" s="122">
        <v>18.016612192431079</v>
      </c>
      <c r="R296" s="122">
        <v>7.3601022300590904</v>
      </c>
      <c r="S296" s="122">
        <v>4.2676322822992176</v>
      </c>
      <c r="T296" s="122">
        <v>2.5503777220453889</v>
      </c>
      <c r="U296" s="122">
        <v>4.1313334418122185</v>
      </c>
      <c r="V296" s="122">
        <v>7.1237469162431459</v>
      </c>
      <c r="W296" s="122">
        <v>6.9661423195666963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0.1824725972469271</v>
      </c>
      <c r="D297" s="98">
        <v>0.50975120404594465</v>
      </c>
      <c r="E297" s="98">
        <v>0.95443116882122547</v>
      </c>
      <c r="F297" s="98">
        <v>0.91844257289958864</v>
      </c>
      <c r="G297" s="98">
        <v>0.37377727365031321</v>
      </c>
      <c r="H297" s="98">
        <v>4.9325733725577962E-2</v>
      </c>
      <c r="I297" s="98">
        <v>1.1723460637259386</v>
      </c>
      <c r="J297" s="98">
        <v>3.6610950715575261</v>
      </c>
      <c r="K297" s="98">
        <v>1.8815767329304796</v>
      </c>
      <c r="L297" s="98">
        <v>1.6928560965236714</v>
      </c>
      <c r="M297" s="98">
        <v>2.943055446794792</v>
      </c>
      <c r="N297" s="98">
        <v>4.6030224211814152</v>
      </c>
      <c r="O297" s="98">
        <v>6.2320358883941216</v>
      </c>
      <c r="P297" s="98">
        <v>1.266710916924948</v>
      </c>
      <c r="Q297" s="98">
        <v>0.84693975860735848</v>
      </c>
      <c r="R297" s="98">
        <v>0.58230345983928966</v>
      </c>
      <c r="S297" s="98">
        <v>0.7222953340848991</v>
      </c>
      <c r="T297" s="98">
        <v>0.33992538471097483</v>
      </c>
      <c r="U297" s="98">
        <v>0.45156284713346434</v>
      </c>
      <c r="V297" s="98">
        <v>0.86095269293716914</v>
      </c>
      <c r="W297" s="98">
        <v>0.55927132096070553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2.1479178314743929E-3</v>
      </c>
      <c r="F298" s="98">
        <v>1.7609061573845486E-3</v>
      </c>
      <c r="G298" s="98">
        <v>3.8870850467984076E-4</v>
      </c>
      <c r="H298" s="98">
        <v>6.5658253547268075E-5</v>
      </c>
      <c r="I298" s="98">
        <v>8.1697205015470262E-3</v>
      </c>
      <c r="J298" s="98">
        <v>2.354689013716333E-2</v>
      </c>
      <c r="K298" s="98">
        <v>1.3496469528566471E-2</v>
      </c>
      <c r="L298" s="98">
        <v>3.4792922235124544E-3</v>
      </c>
      <c r="M298" s="98">
        <v>0</v>
      </c>
      <c r="N298" s="98">
        <v>3.8005871369810752E-3</v>
      </c>
      <c r="O298" s="98">
        <v>3.4843450858322474E-2</v>
      </c>
      <c r="P298" s="98">
        <v>1.3044335702511494E-2</v>
      </c>
      <c r="Q298" s="98">
        <v>4.0544352559665903E-2</v>
      </c>
      <c r="R298" s="98">
        <v>0</v>
      </c>
      <c r="S298" s="98">
        <v>5.0868342199048109E-4</v>
      </c>
      <c r="T298" s="98">
        <v>2.9888929257846676E-3</v>
      </c>
      <c r="U298" s="98">
        <v>1.3880201430869772E-3</v>
      </c>
      <c r="V298" s="98">
        <v>9.2219607770474433E-3</v>
      </c>
      <c r="W298" s="98">
        <v>1.5687512952634608E-3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2.3757711060653729E-4</v>
      </c>
      <c r="F299" s="101">
        <v>2.5315009981448914E-4</v>
      </c>
      <c r="G299" s="101">
        <v>5.5534608647759987E-5</v>
      </c>
      <c r="H299" s="101">
        <v>1.2134092173376051E-5</v>
      </c>
      <c r="I299" s="101">
        <v>1.3030769314319325E-3</v>
      </c>
      <c r="J299" s="101">
        <v>3.5929171890606237E-3</v>
      </c>
      <c r="K299" s="101">
        <v>1.9565007985202446E-3</v>
      </c>
      <c r="L299" s="101">
        <v>4.8184581888446334E-4</v>
      </c>
      <c r="M299" s="101">
        <v>0</v>
      </c>
      <c r="N299" s="101">
        <v>5.0141689868407385E-4</v>
      </c>
      <c r="O299" s="101">
        <v>3.1878819714058746E-3</v>
      </c>
      <c r="P299" s="101">
        <v>1.9297311847329579E-3</v>
      </c>
      <c r="Q299" s="101">
        <v>2.5872924980362452E-3</v>
      </c>
      <c r="R299" s="101">
        <v>0</v>
      </c>
      <c r="S299" s="101">
        <v>4.7191242538763808E-5</v>
      </c>
      <c r="T299" s="101">
        <v>3.069396295379651E-4</v>
      </c>
      <c r="U299" s="101">
        <v>1.6625278349217761E-4</v>
      </c>
      <c r="V299" s="101">
        <v>9.4234487866228314E-4</v>
      </c>
      <c r="W299" s="101">
        <v>1.3119566511684934E-4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1.9103407208678554E-3</v>
      </c>
      <c r="F300" s="104">
        <v>1.5077560575700595E-3</v>
      </c>
      <c r="G300" s="104">
        <v>3.3317389603208076E-4</v>
      </c>
      <c r="H300" s="104">
        <v>5.352416137389203E-5</v>
      </c>
      <c r="I300" s="104">
        <v>6.8666435701150936E-3</v>
      </c>
      <c r="J300" s="104">
        <v>1.9953972948102708E-2</v>
      </c>
      <c r="K300" s="104">
        <v>1.1539968730046226E-2</v>
      </c>
      <c r="L300" s="104">
        <v>2.9974464046279912E-3</v>
      </c>
      <c r="M300" s="104">
        <v>0</v>
      </c>
      <c r="N300" s="104">
        <v>3.2991702382970012E-3</v>
      </c>
      <c r="O300" s="104">
        <v>3.1655568886916598E-2</v>
      </c>
      <c r="P300" s="104">
        <v>1.1114604517778535E-2</v>
      </c>
      <c r="Q300" s="104">
        <v>3.7957060061629661E-2</v>
      </c>
      <c r="R300" s="104">
        <v>0</v>
      </c>
      <c r="S300" s="104">
        <v>4.614921794517173E-4</v>
      </c>
      <c r="T300" s="104">
        <v>2.6819532962467025E-3</v>
      </c>
      <c r="U300" s="104">
        <v>1.2217673595947996E-3</v>
      </c>
      <c r="V300" s="104">
        <v>8.2796158983851603E-3</v>
      </c>
      <c r="W300" s="104">
        <v>1.4375556301466114E-3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6.9577373490748586</v>
      </c>
      <c r="D301" s="101">
        <v>10.010719000599638</v>
      </c>
      <c r="E301" s="101">
        <v>10.99729238362859</v>
      </c>
      <c r="F301" s="101">
        <v>9.8829699684613566</v>
      </c>
      <c r="G301" s="101">
        <v>4.5836625633676098</v>
      </c>
      <c r="H301" s="101">
        <v>0.94033840944322689</v>
      </c>
      <c r="I301" s="101">
        <v>2.7176143650019724</v>
      </c>
      <c r="J301" s="101">
        <v>3.0915519893080172</v>
      </c>
      <c r="K301" s="101">
        <v>3.2321265136684101</v>
      </c>
      <c r="L301" s="101">
        <v>4.0799254915015455</v>
      </c>
      <c r="M301" s="101">
        <v>7.2496270196113697</v>
      </c>
      <c r="N301" s="101">
        <v>6.8755783969817648</v>
      </c>
      <c r="O301" s="101">
        <v>7.3350599660566109</v>
      </c>
      <c r="P301" s="101">
        <v>6.339428490976843</v>
      </c>
      <c r="Q301" s="101">
        <v>10.031077573200681</v>
      </c>
      <c r="R301" s="101">
        <v>3.364448113425583</v>
      </c>
      <c r="S301" s="101">
        <v>1.9502367583103617</v>
      </c>
      <c r="T301" s="101">
        <v>1.4486575626164626</v>
      </c>
      <c r="U301" s="101">
        <v>2.3042678437995336</v>
      </c>
      <c r="V301" s="101">
        <v>3.8243801069167525</v>
      </c>
      <c r="W301" s="101">
        <v>3.7368830619055879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0.65703129293771712</v>
      </c>
      <c r="D302" s="104">
        <v>1.0328245295220844</v>
      </c>
      <c r="E302" s="104">
        <v>1.9576070917975932</v>
      </c>
      <c r="F302" s="104">
        <v>1.57285310271214</v>
      </c>
      <c r="G302" s="104">
        <v>0.55709276343642289</v>
      </c>
      <c r="H302" s="104">
        <v>0.15817200186454219</v>
      </c>
      <c r="I302" s="104">
        <v>1.1873774207051588</v>
      </c>
      <c r="J302" s="104">
        <v>2.1339356351264502</v>
      </c>
      <c r="K302" s="104">
        <v>2.2773343115858982</v>
      </c>
      <c r="L302" s="104">
        <v>1.6223570434417771</v>
      </c>
      <c r="M302" s="104">
        <v>0.99489693006026259</v>
      </c>
      <c r="N302" s="104">
        <v>2.4232889486076052</v>
      </c>
      <c r="O302" s="104">
        <v>3.9401081101285547</v>
      </c>
      <c r="P302" s="104">
        <v>7.5273753952564348</v>
      </c>
      <c r="Q302" s="104">
        <v>7.0980505080633725</v>
      </c>
      <c r="R302" s="104">
        <v>3.4133506567942176</v>
      </c>
      <c r="S302" s="104">
        <v>1.5945915064819665</v>
      </c>
      <c r="T302" s="104">
        <v>0.75880588179216679</v>
      </c>
      <c r="U302" s="104">
        <v>1.3741147307361334</v>
      </c>
      <c r="V302" s="104">
        <v>2.4291921556121769</v>
      </c>
      <c r="W302" s="104">
        <v>2.6684191854051393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0.2022985841204481</v>
      </c>
      <c r="D303" s="98">
        <v>0.14336960773756421</v>
      </c>
      <c r="E303" s="98">
        <v>0.17460180206624706</v>
      </c>
      <c r="F303" s="98">
        <v>0.18663000010804998</v>
      </c>
      <c r="G303" s="98">
        <v>6.5844984792042538E-2</v>
      </c>
      <c r="H303" s="98">
        <v>2.4808860009720924E-2</v>
      </c>
      <c r="I303" s="98">
        <v>0.15970164989621199</v>
      </c>
      <c r="J303" s="98">
        <v>0.27194530633922409</v>
      </c>
      <c r="K303" s="98">
        <v>0.27551414907977606</v>
      </c>
      <c r="L303" s="98">
        <v>0.19015706229700918</v>
      </c>
      <c r="M303" s="98">
        <v>0.16121514706697723</v>
      </c>
      <c r="N303" s="98">
        <v>0.28481001981040194</v>
      </c>
      <c r="O303" s="98">
        <v>0.30811655537577526</v>
      </c>
      <c r="P303" s="98">
        <v>1.0425498304180054</v>
      </c>
      <c r="Q303" s="98">
        <v>0.29022269060014222</v>
      </c>
      <c r="R303" s="98">
        <v>0.19141804132646723</v>
      </c>
      <c r="S303" s="98">
        <v>0.14625967772907245</v>
      </c>
      <c r="T303" s="98">
        <v>7.7195802825597237E-2</v>
      </c>
      <c r="U303" s="98">
        <v>0.17147935154668364</v>
      </c>
      <c r="V303" s="98">
        <v>0.24897184688145702</v>
      </c>
      <c r="W303" s="98">
        <v>0.22117744218711474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0.45473270881726902</v>
      </c>
      <c r="D304" s="98">
        <v>0.88945492178452012</v>
      </c>
      <c r="E304" s="98">
        <v>1.7830052897313462</v>
      </c>
      <c r="F304" s="98">
        <v>1.3862231026040901</v>
      </c>
      <c r="G304" s="98">
        <v>0.49124777864438041</v>
      </c>
      <c r="H304" s="98">
        <v>0.13336314185482126</v>
      </c>
      <c r="I304" s="98">
        <v>1.0276757708089468</v>
      </c>
      <c r="J304" s="98">
        <v>1.8619903287872264</v>
      </c>
      <c r="K304" s="98">
        <v>2.0018201625061223</v>
      </c>
      <c r="L304" s="98">
        <v>1.4321999811447679</v>
      </c>
      <c r="M304" s="98">
        <v>0.83368178299328533</v>
      </c>
      <c r="N304" s="98">
        <v>2.1384789287972032</v>
      </c>
      <c r="O304" s="98">
        <v>3.6319915547527795</v>
      </c>
      <c r="P304" s="98">
        <v>6.4848255648384292</v>
      </c>
      <c r="Q304" s="98">
        <v>6.8078278174632301</v>
      </c>
      <c r="R304" s="98">
        <v>3.2219326154677503</v>
      </c>
      <c r="S304" s="98">
        <v>1.4483318287528939</v>
      </c>
      <c r="T304" s="98">
        <v>0.68161007896656955</v>
      </c>
      <c r="U304" s="98">
        <v>1.2026353791894497</v>
      </c>
      <c r="V304" s="98">
        <v>2.1802203087307199</v>
      </c>
      <c r="W304" s="98">
        <v>2.4472417432180245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4.0728137096777228</v>
      </c>
      <c r="D305" s="122">
        <v>6.6408284680907936</v>
      </c>
      <c r="E305" s="122">
        <v>8.9358073665612281</v>
      </c>
      <c r="F305" s="122">
        <v>7.7804436082658057</v>
      </c>
      <c r="G305" s="122">
        <v>3.3873048121230482</v>
      </c>
      <c r="H305" s="122">
        <v>0.764595336515836</v>
      </c>
      <c r="I305" s="122">
        <v>3.4682397899846684</v>
      </c>
      <c r="J305" s="122">
        <v>5.8033567322463764</v>
      </c>
      <c r="K305" s="122">
        <v>5.1658053458647881</v>
      </c>
      <c r="L305" s="122">
        <v>4.9565403125313772</v>
      </c>
      <c r="M305" s="122">
        <v>6.3500117691762501</v>
      </c>
      <c r="N305" s="122">
        <v>8.1477248929687853</v>
      </c>
      <c r="O305" s="122">
        <v>9.2269815020045769</v>
      </c>
      <c r="P305" s="122">
        <v>9.6828993069090359</v>
      </c>
      <c r="Q305" s="122">
        <v>11.659205181821845</v>
      </c>
      <c r="R305" s="122">
        <v>4.7474134639938619</v>
      </c>
      <c r="S305" s="122">
        <v>2.6001935909929852</v>
      </c>
      <c r="T305" s="122">
        <v>1.5681976037521894</v>
      </c>
      <c r="U305" s="122">
        <v>2.342200541828074</v>
      </c>
      <c r="V305" s="122">
        <v>3.9568261193864278</v>
      </c>
      <c r="W305" s="122">
        <v>3.9963016017863766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1.0239091247923044</v>
      </c>
      <c r="D306" s="98">
        <v>2.2668811792865493</v>
      </c>
      <c r="E306" s="98">
        <v>2.9584896515316723</v>
      </c>
      <c r="F306" s="98">
        <v>2.6249049686856778</v>
      </c>
      <c r="G306" s="98">
        <v>1.013731301592631</v>
      </c>
      <c r="H306" s="98">
        <v>0.18033880030325009</v>
      </c>
      <c r="I306" s="98">
        <v>0.87349541971577316</v>
      </c>
      <c r="J306" s="98">
        <v>1.4701870888051303</v>
      </c>
      <c r="K306" s="98">
        <v>1.5405980413041402</v>
      </c>
      <c r="L306" s="98">
        <v>1.5366360494218247</v>
      </c>
      <c r="M306" s="98">
        <v>2.0903345507075959</v>
      </c>
      <c r="N306" s="98">
        <v>2.3987579248416133</v>
      </c>
      <c r="O306" s="98">
        <v>2.6835775039039049</v>
      </c>
      <c r="P306" s="98">
        <v>2.6109364405282007</v>
      </c>
      <c r="Q306" s="98">
        <v>2.7621284001162647</v>
      </c>
      <c r="R306" s="98">
        <v>1.3152298522847472</v>
      </c>
      <c r="S306" s="98">
        <v>0.76030728826068761</v>
      </c>
      <c r="T306" s="98">
        <v>0.3838448224761743</v>
      </c>
      <c r="U306" s="98">
        <v>0.46683387444458257</v>
      </c>
      <c r="V306" s="98">
        <v>0.72266835519298656</v>
      </c>
      <c r="W306" s="98">
        <v>1.0310731039825063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3.0489045848854186</v>
      </c>
      <c r="D307" s="33">
        <v>4.3739472888042448</v>
      </c>
      <c r="E307" s="33">
        <v>5.9773177150295567</v>
      </c>
      <c r="F307" s="33">
        <v>5.1555386395801275</v>
      </c>
      <c r="G307" s="33">
        <v>2.373573510530417</v>
      </c>
      <c r="H307" s="33">
        <v>0.58425653621258589</v>
      </c>
      <c r="I307" s="33">
        <v>2.594744370268895</v>
      </c>
      <c r="J307" s="33">
        <v>4.3331696434412459</v>
      </c>
      <c r="K307" s="33">
        <v>3.6252073045606474</v>
      </c>
      <c r="L307" s="33">
        <v>3.4199042631095526</v>
      </c>
      <c r="M307" s="33">
        <v>4.2596772184686538</v>
      </c>
      <c r="N307" s="33">
        <v>5.7489669681271724</v>
      </c>
      <c r="O307" s="33">
        <v>6.5434039981006729</v>
      </c>
      <c r="P307" s="33">
        <v>7.0719628663808347</v>
      </c>
      <c r="Q307" s="33">
        <v>8.8970767817055805</v>
      </c>
      <c r="R307" s="33">
        <v>3.4321836117091142</v>
      </c>
      <c r="S307" s="33">
        <v>1.8398863027322976</v>
      </c>
      <c r="T307" s="33">
        <v>1.1843527812760151</v>
      </c>
      <c r="U307" s="33">
        <v>1.8753666673834912</v>
      </c>
      <c r="V307" s="33">
        <v>3.2341577641934411</v>
      </c>
      <c r="W307" s="33">
        <v>2.9652284978038703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26.902739439055786</v>
      </c>
      <c r="D309" s="117">
        <f t="shared" si="136"/>
        <v>42.216412400221003</v>
      </c>
      <c r="E309" s="117">
        <f t="shared" si="136"/>
        <v>61.666145891788872</v>
      </c>
      <c r="F309" s="117">
        <f t="shared" si="136"/>
        <v>59.06095620460907</v>
      </c>
      <c r="G309" s="117">
        <f t="shared" si="136"/>
        <v>26.722860320726198</v>
      </c>
      <c r="H309" s="117">
        <f t="shared" si="136"/>
        <v>4.9086273484153979</v>
      </c>
      <c r="I309" s="117">
        <f t="shared" si="136"/>
        <v>22.86997803903424</v>
      </c>
      <c r="J309" s="117">
        <f t="shared" si="136"/>
        <v>38.373022747232831</v>
      </c>
      <c r="K309" s="117">
        <f t="shared" si="136"/>
        <v>35.319782716265891</v>
      </c>
      <c r="L309" s="117">
        <f t="shared" si="136"/>
        <v>35.286071576171828</v>
      </c>
      <c r="M309" s="117">
        <f t="shared" si="136"/>
        <v>43.964944991053216</v>
      </c>
      <c r="N309" s="117">
        <f t="shared" si="136"/>
        <v>57.398318532046169</v>
      </c>
      <c r="O309" s="117">
        <f t="shared" si="136"/>
        <v>70.049842627901626</v>
      </c>
      <c r="P309" s="117">
        <f t="shared" si="136"/>
        <v>63.723453162344562</v>
      </c>
      <c r="Q309" s="117">
        <f t="shared" si="136"/>
        <v>84.273214894918752</v>
      </c>
      <c r="R309" s="117">
        <f t="shared" ref="R309:V309" si="137">R310+R313+R315+R324</f>
        <v>30.790935917326966</v>
      </c>
      <c r="S309" s="117">
        <f t="shared" si="137"/>
        <v>16.817326568066647</v>
      </c>
      <c r="T309" s="117">
        <f t="shared" si="137"/>
        <v>10.410165964382818</v>
      </c>
      <c r="U309" s="117">
        <f t="shared" si="137"/>
        <v>15.37551231365974</v>
      </c>
      <c r="V309" s="117">
        <f t="shared" si="137"/>
        <v>27.626827490151172</v>
      </c>
      <c r="W309" s="117">
        <f t="shared" ref="W309" si="138">W310+W313+W315+W324</f>
        <v>26.186352801362951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18.030341943045389</v>
      </c>
      <c r="D310" s="122">
        <f t="shared" si="139"/>
        <v>29.080573987029279</v>
      </c>
      <c r="E310" s="122">
        <f t="shared" si="139"/>
        <v>43.341577100843381</v>
      </c>
      <c r="F310" s="122">
        <f t="shared" si="139"/>
        <v>42.52564641851086</v>
      </c>
      <c r="G310" s="122">
        <f t="shared" si="139"/>
        <v>18.648423553332805</v>
      </c>
      <c r="H310" s="122">
        <f t="shared" si="139"/>
        <v>3.4614048098899586</v>
      </c>
      <c r="I310" s="122">
        <f t="shared" si="139"/>
        <v>16.242042979604534</v>
      </c>
      <c r="J310" s="122">
        <f t="shared" si="139"/>
        <v>27.370150554500324</v>
      </c>
      <c r="K310" s="122">
        <f t="shared" si="139"/>
        <v>25.093679781785184</v>
      </c>
      <c r="L310" s="122">
        <f t="shared" si="139"/>
        <v>25.198313888603487</v>
      </c>
      <c r="M310" s="122">
        <f t="shared" si="139"/>
        <v>30.824515851018052</v>
      </c>
      <c r="N310" s="122">
        <f t="shared" si="139"/>
        <v>39.126733576112706</v>
      </c>
      <c r="O310" s="122">
        <f t="shared" si="139"/>
        <v>50.150931053861186</v>
      </c>
      <c r="P310" s="122">
        <f t="shared" si="139"/>
        <v>44.14333804598963</v>
      </c>
      <c r="Q310" s="122">
        <f t="shared" si="139"/>
        <v>60.724006773082657</v>
      </c>
      <c r="R310" s="122">
        <f t="shared" ref="R310:V310" si="140">SUM(R311:R312)</f>
        <v>20.544866986887033</v>
      </c>
      <c r="S310" s="122">
        <f t="shared" si="140"/>
        <v>10.998821718938395</v>
      </c>
      <c r="T310" s="122">
        <f t="shared" si="140"/>
        <v>6.8496259082401263</v>
      </c>
      <c r="U310" s="122">
        <f t="shared" si="140"/>
        <v>9.8549148273290168</v>
      </c>
      <c r="V310" s="122">
        <f t="shared" si="140"/>
        <v>17.984990784866284</v>
      </c>
      <c r="W310" s="122">
        <f t="shared" ref="W310" si="141">SUM(W311:W312)</f>
        <v>16.486537443381462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17.642553180678586</v>
      </c>
      <c r="D311" s="98">
        <v>28.475301014990247</v>
      </c>
      <c r="E311" s="98">
        <v>42.496900766373372</v>
      </c>
      <c r="F311" s="98">
        <v>41.698753015110654</v>
      </c>
      <c r="G311" s="98">
        <v>18.297937329595282</v>
      </c>
      <c r="H311" s="98">
        <v>3.3989552878651761</v>
      </c>
      <c r="I311" s="98">
        <v>15.951421758941168</v>
      </c>
      <c r="J311" s="98">
        <v>26.892267526226174</v>
      </c>
      <c r="K311" s="98">
        <v>24.671546654021942</v>
      </c>
      <c r="L311" s="98">
        <v>24.778535949782821</v>
      </c>
      <c r="M311" s="98">
        <v>30.304953969974544</v>
      </c>
      <c r="N311" s="98">
        <v>38.475019423760173</v>
      </c>
      <c r="O311" s="98">
        <v>49.304290128538561</v>
      </c>
      <c r="P311" s="98">
        <v>43.389358644735481</v>
      </c>
      <c r="Q311" s="98">
        <v>59.725836761078497</v>
      </c>
      <c r="R311" s="98">
        <v>20.206443870178322</v>
      </c>
      <c r="S311" s="98">
        <v>10.820615215327093</v>
      </c>
      <c r="T311" s="98">
        <v>6.7379533240717491</v>
      </c>
      <c r="U311" s="98">
        <v>9.6961221416568009</v>
      </c>
      <c r="V311" s="98">
        <v>17.69474878404457</v>
      </c>
      <c r="W311" s="98">
        <v>16.219446406684334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0.38778876236680437</v>
      </c>
      <c r="D312" s="98">
        <v>0.60527297203903252</v>
      </c>
      <c r="E312" s="98">
        <v>0.84467633447000601</v>
      </c>
      <c r="F312" s="98">
        <v>0.82689340340020467</v>
      </c>
      <c r="G312" s="98">
        <v>0.35048622373752186</v>
      </c>
      <c r="H312" s="98">
        <v>6.2449522024782669E-2</v>
      </c>
      <c r="I312" s="98">
        <v>0.29062122066336743</v>
      </c>
      <c r="J312" s="98">
        <v>0.47788302827414858</v>
      </c>
      <c r="K312" s="98">
        <v>0.42213312776324202</v>
      </c>
      <c r="L312" s="98">
        <v>0.41977793882066533</v>
      </c>
      <c r="M312" s="98">
        <v>0.51956188104350765</v>
      </c>
      <c r="N312" s="98">
        <v>0.65171415235253416</v>
      </c>
      <c r="O312" s="98">
        <v>0.84664092532262514</v>
      </c>
      <c r="P312" s="98">
        <v>0.75397940125414953</v>
      </c>
      <c r="Q312" s="98">
        <v>0.99817001200415645</v>
      </c>
      <c r="R312" s="98">
        <v>0.33842311670870945</v>
      </c>
      <c r="S312" s="98">
        <v>0.1782065036113023</v>
      </c>
      <c r="T312" s="98">
        <v>0.1116725841683773</v>
      </c>
      <c r="U312" s="98">
        <v>0.15879268567221655</v>
      </c>
      <c r="V312" s="98">
        <v>0.29024200082171514</v>
      </c>
      <c r="W312" s="98">
        <v>0.26709103669712853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1.0139916742848238</v>
      </c>
      <c r="D313" s="122">
        <f t="shared" si="142"/>
        <v>1.0887706922619016</v>
      </c>
      <c r="E313" s="122">
        <f t="shared" si="142"/>
        <v>2.8974446015904851</v>
      </c>
      <c r="F313" s="122">
        <f t="shared" si="142"/>
        <v>2.988999534290155</v>
      </c>
      <c r="G313" s="122">
        <f t="shared" si="142"/>
        <v>2.1000735851286185</v>
      </c>
      <c r="H313" s="122">
        <f t="shared" si="142"/>
        <v>0.13586039960034779</v>
      </c>
      <c r="I313" s="122">
        <f t="shared" si="142"/>
        <v>0.70361029762882554</v>
      </c>
      <c r="J313" s="122">
        <f t="shared" si="142"/>
        <v>0.94752781853904555</v>
      </c>
      <c r="K313" s="122">
        <f t="shared" si="142"/>
        <v>1.342143871255457</v>
      </c>
      <c r="L313" s="122">
        <f t="shared" si="142"/>
        <v>1.52217927799957</v>
      </c>
      <c r="M313" s="122">
        <f t="shared" si="142"/>
        <v>1.4489912137262762</v>
      </c>
      <c r="N313" s="122">
        <f t="shared" si="142"/>
        <v>3.0363455543939621</v>
      </c>
      <c r="O313" s="122">
        <f t="shared" si="142"/>
        <v>0.80536739683128378</v>
      </c>
      <c r="P313" s="122">
        <f t="shared" si="142"/>
        <v>0.20622363156949405</v>
      </c>
      <c r="Q313" s="122">
        <f t="shared" si="142"/>
        <v>0.29818647424795741</v>
      </c>
      <c r="R313" s="122">
        <f t="shared" si="142"/>
        <v>0.57707109430590564</v>
      </c>
      <c r="S313" s="122">
        <f t="shared" si="142"/>
        <v>0.39087663175460369</v>
      </c>
      <c r="T313" s="122">
        <f t="shared" si="142"/>
        <v>0.29373172344858661</v>
      </c>
      <c r="U313" s="122">
        <f t="shared" si="142"/>
        <v>0.26637989283658131</v>
      </c>
      <c r="V313" s="122">
        <f t="shared" si="142"/>
        <v>0.5078856322339671</v>
      </c>
      <c r="W313" s="122">
        <f t="shared" si="142"/>
        <v>0.59938639728868359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1.0139916742848238</v>
      </c>
      <c r="D314" s="98">
        <v>1.0887706922619016</v>
      </c>
      <c r="E314" s="98">
        <v>2.8974446015904851</v>
      </c>
      <c r="F314" s="98">
        <v>2.988999534290155</v>
      </c>
      <c r="G314" s="98">
        <v>2.1000735851286185</v>
      </c>
      <c r="H314" s="98">
        <v>0.13586039960034779</v>
      </c>
      <c r="I314" s="98">
        <v>0.70361029762882554</v>
      </c>
      <c r="J314" s="98">
        <v>0.94752781853904555</v>
      </c>
      <c r="K314" s="98">
        <v>1.342143871255457</v>
      </c>
      <c r="L314" s="98">
        <v>1.52217927799957</v>
      </c>
      <c r="M314" s="98">
        <v>1.4489912137262762</v>
      </c>
      <c r="N314" s="98">
        <v>3.0363455543939621</v>
      </c>
      <c r="O314" s="98">
        <v>0.80536739683128378</v>
      </c>
      <c r="P314" s="98">
        <v>0.20622363156949405</v>
      </c>
      <c r="Q314" s="98">
        <v>0.29818647424795741</v>
      </c>
      <c r="R314" s="98">
        <v>0.57707109430590564</v>
      </c>
      <c r="S314" s="98">
        <v>0.39087663175460369</v>
      </c>
      <c r="T314" s="98">
        <v>0.29373172344858661</v>
      </c>
      <c r="U314" s="98">
        <v>0.26637989283658131</v>
      </c>
      <c r="V314" s="98">
        <v>0.5078856322339671</v>
      </c>
      <c r="W314" s="98">
        <v>0.59938639728868359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5.0046581330824029</v>
      </c>
      <c r="D315" s="122">
        <v>7.4842471597706073</v>
      </c>
      <c r="E315" s="122">
        <v>9.2594972095431984</v>
      </c>
      <c r="F315" s="122">
        <v>8.1733242152653602</v>
      </c>
      <c r="G315" s="122">
        <v>3.6084945698191087</v>
      </c>
      <c r="H315" s="122">
        <v>0.76796357532825865</v>
      </c>
      <c r="I315" s="122">
        <v>3.4633873416908756</v>
      </c>
      <c r="J315" s="122">
        <v>5.9294142872863489</v>
      </c>
      <c r="K315" s="122">
        <v>5.2422768336793943</v>
      </c>
      <c r="L315" s="122">
        <v>5.072711199054444</v>
      </c>
      <c r="M315" s="122">
        <v>7.2241402294222361</v>
      </c>
      <c r="N315" s="122">
        <v>9.4307915659307753</v>
      </c>
      <c r="O315" s="122">
        <v>12.479512318663426</v>
      </c>
      <c r="P315" s="122">
        <v>12.345905622206299</v>
      </c>
      <c r="Q315" s="122">
        <v>14.635582288133486</v>
      </c>
      <c r="R315" s="122">
        <v>6.153593089740947</v>
      </c>
      <c r="S315" s="122">
        <v>3.4789593326722787</v>
      </c>
      <c r="T315" s="122">
        <v>2.0535281272899275</v>
      </c>
      <c r="U315" s="122">
        <v>3.3854664906677363</v>
      </c>
      <c r="V315" s="122">
        <v>5.9150827333362646</v>
      </c>
      <c r="W315" s="122">
        <v>5.8902969542059971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9.1331813598467856E-2</v>
      </c>
      <c r="D316" s="98">
        <v>0.25622484072008117</v>
      </c>
      <c r="E316" s="98">
        <v>0.48210397446150122</v>
      </c>
      <c r="F316" s="98">
        <v>0.46624245331863151</v>
      </c>
      <c r="G316" s="98">
        <v>0.19081002090257454</v>
      </c>
      <c r="H316" s="98">
        <v>2.5335067747018197E-2</v>
      </c>
      <c r="I316" s="98">
        <v>0.60624627245532847</v>
      </c>
      <c r="J316" s="98">
        <v>1.9083571188380535</v>
      </c>
      <c r="K316" s="98">
        <v>0.99019277439997078</v>
      </c>
      <c r="L316" s="98">
        <v>0.90093310136091997</v>
      </c>
      <c r="M316" s="98">
        <v>1.603054887778137</v>
      </c>
      <c r="N316" s="98">
        <v>2.6031036893943855</v>
      </c>
      <c r="O316" s="98">
        <v>3.7153834666935301</v>
      </c>
      <c r="P316" s="98">
        <v>0.80249416743344948</v>
      </c>
      <c r="Q316" s="98">
        <v>0.56528044808792255</v>
      </c>
      <c r="R316" s="98">
        <v>0.40197912864457352</v>
      </c>
      <c r="S316" s="98">
        <v>0.5145492161982681</v>
      </c>
      <c r="T316" s="98">
        <v>0.24894598815895538</v>
      </c>
      <c r="U316" s="98">
        <v>0.33822054289535736</v>
      </c>
      <c r="V316" s="98">
        <v>0.6552432468324576</v>
      </c>
      <c r="W316" s="98">
        <v>0.42881802312831685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2.0303460947555824E-3</v>
      </c>
      <c r="F317" s="98">
        <v>1.6362663499694381E-3</v>
      </c>
      <c r="G317" s="98">
        <v>3.6152382681682121E-4</v>
      </c>
      <c r="H317" s="98">
        <v>5.9756568355840956E-5</v>
      </c>
      <c r="I317" s="98">
        <v>7.5404936872830678E-3</v>
      </c>
      <c r="J317" s="98">
        <v>2.1826792135019504E-2</v>
      </c>
      <c r="K317" s="98">
        <v>1.2569590812365044E-2</v>
      </c>
      <c r="L317" s="98">
        <v>3.2538833509678667E-3</v>
      </c>
      <c r="M317" s="98">
        <v>0</v>
      </c>
      <c r="N317" s="98">
        <v>3.5827317896991776E-3</v>
      </c>
      <c r="O317" s="98">
        <v>3.3556104150583667E-2</v>
      </c>
      <c r="P317" s="98">
        <v>1.2337139193821272E-2</v>
      </c>
      <c r="Q317" s="98">
        <v>3.968391943711741E-2</v>
      </c>
      <c r="R317" s="98">
        <v>0</v>
      </c>
      <c r="S317" s="98">
        <v>4.9511030726436239E-4</v>
      </c>
      <c r="T317" s="98">
        <v>2.9067420081737095E-3</v>
      </c>
      <c r="U317" s="98">
        <v>1.3462906835297495E-3</v>
      </c>
      <c r="V317" s="98">
        <v>8.9968041051193878E-3</v>
      </c>
      <c r="W317" s="98">
        <v>1.5381491411132944E-3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1.2000537388772685E-4</v>
      </c>
      <c r="F318" s="101">
        <v>1.2851029239937875E-4</v>
      </c>
      <c r="G318" s="101">
        <v>2.8349930784740477E-5</v>
      </c>
      <c r="H318" s="101">
        <v>6.232406981948923E-6</v>
      </c>
      <c r="I318" s="101">
        <v>6.7385011716797382E-4</v>
      </c>
      <c r="J318" s="101">
        <v>1.8728191869167943E-3</v>
      </c>
      <c r="K318" s="101">
        <v>1.0296220823188182E-3</v>
      </c>
      <c r="L318" s="101">
        <v>2.5643694633987541E-4</v>
      </c>
      <c r="M318" s="101">
        <v>0</v>
      </c>
      <c r="N318" s="101">
        <v>2.8356155140217624E-4</v>
      </c>
      <c r="O318" s="101">
        <v>1.9005352636670698E-3</v>
      </c>
      <c r="P318" s="101">
        <v>1.2225346760427367E-3</v>
      </c>
      <c r="Q318" s="101">
        <v>1.7268593754877503E-3</v>
      </c>
      <c r="R318" s="101">
        <v>0</v>
      </c>
      <c r="S318" s="101">
        <v>3.3618127812645039E-5</v>
      </c>
      <c r="T318" s="101">
        <v>2.2478871192700719E-4</v>
      </c>
      <c r="U318" s="101">
        <v>1.2452332393494985E-4</v>
      </c>
      <c r="V318" s="101">
        <v>7.1718820673422794E-4</v>
      </c>
      <c r="W318" s="101">
        <v>1.0059351096668299E-4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1.9103407208678554E-3</v>
      </c>
      <c r="F319" s="104">
        <v>1.5077560575700595E-3</v>
      </c>
      <c r="G319" s="104">
        <v>3.3317389603208076E-4</v>
      </c>
      <c r="H319" s="104">
        <v>5.352416137389203E-5</v>
      </c>
      <c r="I319" s="104">
        <v>6.8666435701150936E-3</v>
      </c>
      <c r="J319" s="104">
        <v>1.9953972948102708E-2</v>
      </c>
      <c r="K319" s="104">
        <v>1.1539968730046226E-2</v>
      </c>
      <c r="L319" s="104">
        <v>2.9974464046279912E-3</v>
      </c>
      <c r="M319" s="104">
        <v>0</v>
      </c>
      <c r="N319" s="104">
        <v>3.2991702382970012E-3</v>
      </c>
      <c r="O319" s="104">
        <v>3.1655568886916598E-2</v>
      </c>
      <c r="P319" s="104">
        <v>1.1114604517778535E-2</v>
      </c>
      <c r="Q319" s="104">
        <v>3.7957060061629661E-2</v>
      </c>
      <c r="R319" s="104">
        <v>0</v>
      </c>
      <c r="S319" s="104">
        <v>4.614921794517173E-4</v>
      </c>
      <c r="T319" s="104">
        <v>2.6819532962467025E-3</v>
      </c>
      <c r="U319" s="104">
        <v>1.2217673595947996E-3</v>
      </c>
      <c r="V319" s="104">
        <v>8.2796158983851603E-3</v>
      </c>
      <c r="W319" s="104">
        <v>1.4375556301466114E-3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4.3326211737931795</v>
      </c>
      <c r="D320" s="101">
        <v>6.2490706480828253</v>
      </c>
      <c r="E320" s="101">
        <v>6.8830763782532571</v>
      </c>
      <c r="F320" s="101">
        <v>6.2021019036417329</v>
      </c>
      <c r="G320" s="101">
        <v>2.8846370128029748</v>
      </c>
      <c r="H320" s="101">
        <v>0.59354613712401239</v>
      </c>
      <c r="I320" s="101">
        <v>1.7208012591165409</v>
      </c>
      <c r="J320" s="101">
        <v>1.9644400276785281</v>
      </c>
      <c r="K320" s="101">
        <v>2.0619304515972301</v>
      </c>
      <c r="L320" s="101">
        <v>2.6144691235783886</v>
      </c>
      <c r="M320" s="101">
        <v>4.6832585841097094</v>
      </c>
      <c r="N320" s="101">
        <v>4.4992517879562959</v>
      </c>
      <c r="O320" s="101">
        <v>4.8930439704070512</v>
      </c>
      <c r="P320" s="101">
        <v>4.3335718028709387</v>
      </c>
      <c r="Q320" s="101">
        <v>7.0196938338963886</v>
      </c>
      <c r="R320" s="101">
        <v>2.3935044966453694</v>
      </c>
      <c r="S320" s="101">
        <v>1.4098502492344391</v>
      </c>
      <c r="T320" s="101">
        <v>1.0633990988389301</v>
      </c>
      <c r="U320" s="101">
        <v>1.7155930182095935</v>
      </c>
      <c r="V320" s="101">
        <v>2.8829394697306392</v>
      </c>
      <c r="W320" s="101">
        <v>2.8443486391290622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0.58070514569075582</v>
      </c>
      <c r="D321" s="104">
        <v>0.97895167096770019</v>
      </c>
      <c r="E321" s="104">
        <v>1.8922865107336835</v>
      </c>
      <c r="F321" s="104">
        <v>1.5033435919550255</v>
      </c>
      <c r="G321" s="104">
        <v>0.53268601228674239</v>
      </c>
      <c r="H321" s="104">
        <v>0.14902261388887231</v>
      </c>
      <c r="I321" s="104">
        <v>1.1287993164317236</v>
      </c>
      <c r="J321" s="104">
        <v>2.0347903486347483</v>
      </c>
      <c r="K321" s="104">
        <v>2.1775840168698291</v>
      </c>
      <c r="L321" s="104">
        <v>1.5540550907641673</v>
      </c>
      <c r="M321" s="104">
        <v>0.93782675753438993</v>
      </c>
      <c r="N321" s="104">
        <v>2.3248533567903946</v>
      </c>
      <c r="O321" s="104">
        <v>3.8375287774122611</v>
      </c>
      <c r="P321" s="104">
        <v>7.1975025127080903</v>
      </c>
      <c r="Q321" s="104">
        <v>7.0109240867120572</v>
      </c>
      <c r="R321" s="104">
        <v>3.3581094644510041</v>
      </c>
      <c r="S321" s="104">
        <v>1.5540647569323074</v>
      </c>
      <c r="T321" s="104">
        <v>0.7382762982838682</v>
      </c>
      <c r="U321" s="104">
        <v>1.3303066388792555</v>
      </c>
      <c r="V321" s="104">
        <v>2.3679032126680482</v>
      </c>
      <c r="W321" s="104">
        <v>2.6155921428075048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0.12597243687348683</v>
      </c>
      <c r="D322" s="98">
        <v>8.9496749183180069E-2</v>
      </c>
      <c r="E322" s="98">
        <v>0.10928122100233723</v>
      </c>
      <c r="F322" s="98">
        <v>0.11712048935093548</v>
      </c>
      <c r="G322" s="98">
        <v>4.1438233642361995E-2</v>
      </c>
      <c r="H322" s="98">
        <v>1.5659472034051037E-2</v>
      </c>
      <c r="I322" s="98">
        <v>0.10112354562277681</v>
      </c>
      <c r="J322" s="98">
        <v>0.17280001984752189</v>
      </c>
      <c r="K322" s="98">
        <v>0.17576385436370662</v>
      </c>
      <c r="L322" s="98">
        <v>0.12185510961939937</v>
      </c>
      <c r="M322" s="98">
        <v>0.10414497454110463</v>
      </c>
      <c r="N322" s="98">
        <v>0.18637442799319123</v>
      </c>
      <c r="O322" s="98">
        <v>0.20553722265948163</v>
      </c>
      <c r="P322" s="98">
        <v>0.71267694786966096</v>
      </c>
      <c r="Q322" s="98">
        <v>0.2030962692488272</v>
      </c>
      <c r="R322" s="98">
        <v>0.13617684898325369</v>
      </c>
      <c r="S322" s="98">
        <v>0.10573292817941343</v>
      </c>
      <c r="T322" s="98">
        <v>5.6666219317298698E-2</v>
      </c>
      <c r="U322" s="98">
        <v>0.12767125968980572</v>
      </c>
      <c r="V322" s="98">
        <v>0.18768290393732814</v>
      </c>
      <c r="W322" s="98">
        <v>0.16835039958948039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0.45473270881726902</v>
      </c>
      <c r="D323" s="98">
        <v>0.88945492178452012</v>
      </c>
      <c r="E323" s="98">
        <v>1.7830052897313462</v>
      </c>
      <c r="F323" s="98">
        <v>1.3862231026040901</v>
      </c>
      <c r="G323" s="98">
        <v>0.49124777864438041</v>
      </c>
      <c r="H323" s="98">
        <v>0.13336314185482126</v>
      </c>
      <c r="I323" s="98">
        <v>1.0276757708089468</v>
      </c>
      <c r="J323" s="98">
        <v>1.8619903287872264</v>
      </c>
      <c r="K323" s="98">
        <v>2.0018201625061223</v>
      </c>
      <c r="L323" s="98">
        <v>1.4321999811447679</v>
      </c>
      <c r="M323" s="98">
        <v>0.83368178299328533</v>
      </c>
      <c r="N323" s="98">
        <v>2.1384789287972032</v>
      </c>
      <c r="O323" s="98">
        <v>3.6319915547527795</v>
      </c>
      <c r="P323" s="98">
        <v>6.4848255648384292</v>
      </c>
      <c r="Q323" s="98">
        <v>6.8078278174632301</v>
      </c>
      <c r="R323" s="98">
        <v>3.2219326154677503</v>
      </c>
      <c r="S323" s="98">
        <v>1.4483318287528939</v>
      </c>
      <c r="T323" s="98">
        <v>0.68161007896656955</v>
      </c>
      <c r="U323" s="98">
        <v>1.2026353791894497</v>
      </c>
      <c r="V323" s="98">
        <v>2.1802203087307199</v>
      </c>
      <c r="W323" s="98">
        <v>2.4472417432180245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2.8537476886431681</v>
      </c>
      <c r="D324" s="122">
        <v>4.5628205611592101</v>
      </c>
      <c r="E324" s="122">
        <v>6.167626979811808</v>
      </c>
      <c r="F324" s="122">
        <v>5.3729860365426951</v>
      </c>
      <c r="G324" s="122">
        <v>2.3658686124456665</v>
      </c>
      <c r="H324" s="122">
        <v>0.5433985635968327</v>
      </c>
      <c r="I324" s="122">
        <v>2.4609374201100054</v>
      </c>
      <c r="J324" s="122">
        <v>4.1259300869071129</v>
      </c>
      <c r="K324" s="122">
        <v>3.6416822295458591</v>
      </c>
      <c r="L324" s="122">
        <v>3.4928672105143233</v>
      </c>
      <c r="M324" s="122">
        <v>4.4672976968866474</v>
      </c>
      <c r="N324" s="122">
        <v>5.804447835608725</v>
      </c>
      <c r="O324" s="122">
        <v>6.6140318585457276</v>
      </c>
      <c r="P324" s="122">
        <v>7.0279858625791345</v>
      </c>
      <c r="Q324" s="122">
        <v>8.6154393594546512</v>
      </c>
      <c r="R324" s="122">
        <v>3.5154047463930782</v>
      </c>
      <c r="S324" s="122">
        <v>1.9486688847013711</v>
      </c>
      <c r="T324" s="122">
        <v>1.2132802054041782</v>
      </c>
      <c r="U324" s="122">
        <v>1.8687511028264039</v>
      </c>
      <c r="V324" s="122">
        <v>3.2188683397146516</v>
      </c>
      <c r="W324" s="122">
        <v>3.2101320064868082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0.58986665374650282</v>
      </c>
      <c r="D325" s="98">
        <v>1.3082816434208524</v>
      </c>
      <c r="E325" s="98">
        <v>1.7104494123445753</v>
      </c>
      <c r="F325" s="98">
        <v>1.5202625773170697</v>
      </c>
      <c r="G325" s="98">
        <v>0.58814079400696162</v>
      </c>
      <c r="H325" s="98">
        <v>0.10480710890126001</v>
      </c>
      <c r="I325" s="98">
        <v>0.50850233382702847</v>
      </c>
      <c r="J325" s="98">
        <v>0.85726433601058893</v>
      </c>
      <c r="K325" s="98">
        <v>0.89973205536193279</v>
      </c>
      <c r="L325" s="98">
        <v>0.89876595516087088</v>
      </c>
      <c r="M325" s="98">
        <v>1.2236063286175713</v>
      </c>
      <c r="N325" s="98">
        <v>1.4041462294464695</v>
      </c>
      <c r="O325" s="98">
        <v>1.5708693213729941</v>
      </c>
      <c r="P325" s="98">
        <v>1.5283478671713526</v>
      </c>
      <c r="Q325" s="98">
        <v>1.6168501782131057</v>
      </c>
      <c r="R325" s="98">
        <v>0.773809897559527</v>
      </c>
      <c r="S325" s="98">
        <v>0.45103085946162697</v>
      </c>
      <c r="T325" s="98">
        <v>0.22988870438450065</v>
      </c>
      <c r="U325" s="98">
        <v>0.28234225613569924</v>
      </c>
      <c r="V325" s="98">
        <v>0.44103580582687102</v>
      </c>
      <c r="W325" s="98">
        <v>0.63448855966372153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2.2638810348966651</v>
      </c>
      <c r="D326" s="33">
        <v>3.2545389177383575</v>
      </c>
      <c r="E326" s="33">
        <v>4.4571775674672329</v>
      </c>
      <c r="F326" s="33">
        <v>3.8527234592256256</v>
      </c>
      <c r="G326" s="33">
        <v>1.7777278184387051</v>
      </c>
      <c r="H326" s="33">
        <v>0.4385914546955727</v>
      </c>
      <c r="I326" s="33">
        <v>1.9524350862829769</v>
      </c>
      <c r="J326" s="33">
        <v>3.2686657508965236</v>
      </c>
      <c r="K326" s="33">
        <v>2.7419501741839261</v>
      </c>
      <c r="L326" s="33">
        <v>2.5941012553534524</v>
      </c>
      <c r="M326" s="33">
        <v>3.2436913682690758</v>
      </c>
      <c r="N326" s="33">
        <v>4.4003016061622553</v>
      </c>
      <c r="O326" s="33">
        <v>5.0431625371727336</v>
      </c>
      <c r="P326" s="33">
        <v>5.4996379954077819</v>
      </c>
      <c r="Q326" s="33">
        <v>6.9985891812415453</v>
      </c>
      <c r="R326" s="33">
        <v>2.7415948488335511</v>
      </c>
      <c r="S326" s="33">
        <v>1.4976380252397441</v>
      </c>
      <c r="T326" s="33">
        <v>0.98339150101967765</v>
      </c>
      <c r="U326" s="33">
        <v>1.5864088466907047</v>
      </c>
      <c r="V326" s="33">
        <v>2.7778325338877807</v>
      </c>
      <c r="W326" s="33">
        <v>2.5756434468230869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0.54676906634567857</v>
      </c>
      <c r="D328" s="119">
        <f t="shared" si="143"/>
        <v>0.5452760177870849</v>
      </c>
      <c r="E328" s="119">
        <f t="shared" si="143"/>
        <v>0.55758756687689137</v>
      </c>
      <c r="F328" s="119">
        <f t="shared" si="143"/>
        <v>0.56132052216813211</v>
      </c>
      <c r="G328" s="119">
        <f t="shared" si="143"/>
        <v>0.58024764193940559</v>
      </c>
      <c r="H328" s="119">
        <f t="shared" si="143"/>
        <v>0.56949100216997928</v>
      </c>
      <c r="I328" s="119">
        <f t="shared" si="143"/>
        <v>0.57697617195599238</v>
      </c>
      <c r="J328" s="119">
        <f t="shared" si="143"/>
        <v>0.57881980034784752</v>
      </c>
      <c r="K328" s="119">
        <f t="shared" si="143"/>
        <v>0.59502286314087316</v>
      </c>
      <c r="L328" s="119">
        <f t="shared" si="143"/>
        <v>0.60137127382363154</v>
      </c>
      <c r="M328" s="119">
        <f t="shared" si="143"/>
        <v>0.60485007603299534</v>
      </c>
      <c r="N328" s="119">
        <f t="shared" si="143"/>
        <v>0.63729747868486375</v>
      </c>
      <c r="O328" s="119">
        <f t="shared" si="143"/>
        <v>0.64208572572213418</v>
      </c>
      <c r="P328" s="119">
        <f t="shared" si="143"/>
        <v>0.6805210831782923</v>
      </c>
      <c r="Q328" s="119">
        <f t="shared" si="143"/>
        <v>0.69808293073185246</v>
      </c>
      <c r="R328" s="119">
        <f t="shared" ref="R328:V328" si="144">IF(R309=0,"",R309/R290)</f>
        <v>0.72485290274641967</v>
      </c>
      <c r="S328" s="119">
        <f t="shared" si="144"/>
        <v>0.73310781000098113</v>
      </c>
      <c r="T328" s="119">
        <f t="shared" si="144"/>
        <v>0.74113016216966454</v>
      </c>
      <c r="U328" s="119">
        <f t="shared" si="144"/>
        <v>0.74600898421484341</v>
      </c>
      <c r="V328" s="119">
        <f t="shared" si="144"/>
        <v>0.75231503471144701</v>
      </c>
      <c r="W328" s="119">
        <f t="shared" ref="W328" si="145">IF(W309=0,"",W309/W290)</f>
        <v>0.7610791561921586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0.4890667267968356</v>
      </c>
      <c r="D329" s="124">
        <f t="shared" si="146"/>
        <v>0.49504969335849475</v>
      </c>
      <c r="E329" s="124">
        <f t="shared" si="146"/>
        <v>0.50108877459726775</v>
      </c>
      <c r="F329" s="124">
        <f t="shared" si="146"/>
        <v>0.50742258022880682</v>
      </c>
      <c r="G329" s="124">
        <f t="shared" si="146"/>
        <v>0.51378673346527781</v>
      </c>
      <c r="H329" s="124">
        <f t="shared" si="146"/>
        <v>0.52027670437820606</v>
      </c>
      <c r="I329" s="124">
        <f t="shared" si="146"/>
        <v>0.5271188139387305</v>
      </c>
      <c r="J329" s="124">
        <f t="shared" si="146"/>
        <v>0.53429370156175893</v>
      </c>
      <c r="K329" s="124">
        <f t="shared" si="146"/>
        <v>0.54198941916887655</v>
      </c>
      <c r="L329" s="124">
        <f t="shared" si="146"/>
        <v>0.55040770434307773</v>
      </c>
      <c r="M329" s="124">
        <f t="shared" si="146"/>
        <v>0.56401252349055286</v>
      </c>
      <c r="N329" s="124">
        <f t="shared" si="146"/>
        <v>0.58391715913915221</v>
      </c>
      <c r="O329" s="124">
        <f t="shared" si="146"/>
        <v>0.6110522942238733</v>
      </c>
      <c r="P329" s="124">
        <f t="shared" si="146"/>
        <v>0.64211078985790826</v>
      </c>
      <c r="Q329" s="124">
        <f t="shared" si="146"/>
        <v>0.66760515032092016</v>
      </c>
      <c r="R329" s="124">
        <f t="shared" ref="R329:V329" si="147">IF(R310=0,"",R310/R291)</f>
        <v>0.68014831515487661</v>
      </c>
      <c r="S329" s="124">
        <f t="shared" si="147"/>
        <v>0.68905517963608298</v>
      </c>
      <c r="T329" s="124">
        <f t="shared" si="147"/>
        <v>0.69564411020079919</v>
      </c>
      <c r="U329" s="124">
        <f t="shared" si="147"/>
        <v>0.70071786921067003</v>
      </c>
      <c r="V329" s="124">
        <f t="shared" si="147"/>
        <v>0.70516001991535082</v>
      </c>
      <c r="W329" s="124">
        <f t="shared" ref="W329" si="148">IF(W310=0,"",W310/W291)</f>
        <v>0.70804017425167542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0.48363527487311675</v>
      </c>
      <c r="D330" s="111">
        <f t="shared" si="149"/>
        <v>0.48979262242442867</v>
      </c>
      <c r="E330" s="111">
        <f t="shared" si="149"/>
        <v>0.49616854272665267</v>
      </c>
      <c r="F330" s="111">
        <f t="shared" si="149"/>
        <v>0.50251407576594487</v>
      </c>
      <c r="G330" s="111">
        <f t="shared" si="149"/>
        <v>0.5090459230906158</v>
      </c>
      <c r="H330" s="111">
        <f t="shared" si="149"/>
        <v>0.51573103606425041</v>
      </c>
      <c r="I330" s="111">
        <f t="shared" si="149"/>
        <v>0.52261621936052904</v>
      </c>
      <c r="J330" s="111">
        <f t="shared" si="149"/>
        <v>0.52990832352786399</v>
      </c>
      <c r="K330" s="111">
        <f t="shared" si="149"/>
        <v>0.53777508231557447</v>
      </c>
      <c r="L330" s="111">
        <f t="shared" si="149"/>
        <v>0.54624714226050841</v>
      </c>
      <c r="M330" s="111">
        <f t="shared" si="149"/>
        <v>0.55982794001355207</v>
      </c>
      <c r="N330" s="111">
        <f t="shared" si="149"/>
        <v>0.57983058642221619</v>
      </c>
      <c r="O330" s="111">
        <f t="shared" si="149"/>
        <v>0.60699820624435352</v>
      </c>
      <c r="P330" s="111">
        <f t="shared" si="149"/>
        <v>0.63814214457795759</v>
      </c>
      <c r="Q330" s="111">
        <f t="shared" si="149"/>
        <v>0.66391698533235977</v>
      </c>
      <c r="R330" s="111">
        <f t="shared" ref="R330:V330" si="150">IF(R311=0,"",R311/R292)</f>
        <v>0.67652419898442473</v>
      </c>
      <c r="S330" s="111">
        <f t="shared" si="150"/>
        <v>0.68554450503879005</v>
      </c>
      <c r="T330" s="111">
        <f t="shared" si="150"/>
        <v>0.69215268944674113</v>
      </c>
      <c r="U330" s="111">
        <f t="shared" si="150"/>
        <v>0.69730017676151435</v>
      </c>
      <c r="V330" s="111">
        <f t="shared" si="150"/>
        <v>0.70176615423772015</v>
      </c>
      <c r="W330" s="111">
        <f t="shared" ref="W330" si="151">IF(W311=0,"",W311/W292)</f>
        <v>0.70465234678140953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2.1749092952300888</v>
      </c>
      <c r="D332" s="124">
        <f t="shared" si="155"/>
        <v>2.2437958484385896</v>
      </c>
      <c r="E332" s="124">
        <f t="shared" si="155"/>
        <v>2.3134097487889629</v>
      </c>
      <c r="F332" s="124">
        <f t="shared" si="155"/>
        <v>2.3830984124688039</v>
      </c>
      <c r="G332" s="124">
        <f t="shared" si="155"/>
        <v>2.4534492909125314</v>
      </c>
      <c r="H332" s="124">
        <f t="shared" si="155"/>
        <v>2.524386669833945</v>
      </c>
      <c r="I332" s="124">
        <f t="shared" si="155"/>
        <v>2.5960513291249501</v>
      </c>
      <c r="J332" s="124">
        <f t="shared" si="155"/>
        <v>2.6690288494553638</v>
      </c>
      <c r="K332" s="124">
        <f t="shared" si="155"/>
        <v>2.7438115995575814</v>
      </c>
      <c r="L332" s="124">
        <f t="shared" si="155"/>
        <v>2.820521314717559</v>
      </c>
      <c r="M332" s="124">
        <f t="shared" si="155"/>
        <v>2.912143841210534</v>
      </c>
      <c r="N332" s="124">
        <f t="shared" si="155"/>
        <v>3.0229289276417544</v>
      </c>
      <c r="O332" s="124">
        <f t="shared" si="155"/>
        <v>3.1552260382258264</v>
      </c>
      <c r="P332" s="124">
        <f t="shared" si="155"/>
        <v>3.2986994058884784</v>
      </c>
      <c r="Q332" s="124">
        <f t="shared" si="155"/>
        <v>3.4219980631093549</v>
      </c>
      <c r="R332" s="124">
        <f t="shared" ref="R332:V332" si="156">IF(R313=0,"",R313/R294)</f>
        <v>3.49935048879754</v>
      </c>
      <c r="S332" s="124">
        <f t="shared" si="156"/>
        <v>3.5609192216874197</v>
      </c>
      <c r="T332" s="124">
        <f t="shared" si="156"/>
        <v>3.6123622417630541</v>
      </c>
      <c r="U332" s="124">
        <f t="shared" si="156"/>
        <v>3.6591945118494502</v>
      </c>
      <c r="V332" s="124">
        <f t="shared" si="156"/>
        <v>3.706945134304453</v>
      </c>
      <c r="W332" s="124">
        <f t="shared" ref="W332" si="157">IF(W313=0,"",W313/W294)</f>
        <v>3.7536936606955194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2.1749092952300888</v>
      </c>
      <c r="D333" s="111">
        <f t="shared" si="158"/>
        <v>2.2437958484385896</v>
      </c>
      <c r="E333" s="111">
        <f t="shared" si="158"/>
        <v>2.3134097487889629</v>
      </c>
      <c r="F333" s="111">
        <f t="shared" si="158"/>
        <v>2.3830984124688039</v>
      </c>
      <c r="G333" s="111">
        <f t="shared" si="158"/>
        <v>2.4534492909125314</v>
      </c>
      <c r="H333" s="111">
        <f t="shared" si="158"/>
        <v>2.524386669833945</v>
      </c>
      <c r="I333" s="111">
        <f t="shared" si="158"/>
        <v>2.5960513291249501</v>
      </c>
      <c r="J333" s="111">
        <f t="shared" si="158"/>
        <v>2.6690288494553638</v>
      </c>
      <c r="K333" s="111">
        <f t="shared" si="158"/>
        <v>2.7438115995575814</v>
      </c>
      <c r="L333" s="111">
        <f t="shared" si="158"/>
        <v>2.820521314717559</v>
      </c>
      <c r="M333" s="111">
        <f t="shared" si="158"/>
        <v>2.912143841210534</v>
      </c>
      <c r="N333" s="111">
        <f t="shared" si="158"/>
        <v>3.0229289276417544</v>
      </c>
      <c r="O333" s="111">
        <f t="shared" si="158"/>
        <v>3.1552260382258264</v>
      </c>
      <c r="P333" s="111">
        <f t="shared" si="158"/>
        <v>3.2986994058884784</v>
      </c>
      <c r="Q333" s="111">
        <f t="shared" si="158"/>
        <v>3.4219980631093549</v>
      </c>
      <c r="R333" s="111">
        <f t="shared" ref="R333:V333" si="159">IF(R314=0,"",R314/R295)</f>
        <v>3.49935048879754</v>
      </c>
      <c r="S333" s="111">
        <f t="shared" si="159"/>
        <v>3.5609192216874197</v>
      </c>
      <c r="T333" s="111">
        <f t="shared" si="159"/>
        <v>3.6123622417630541</v>
      </c>
      <c r="U333" s="111">
        <f t="shared" si="159"/>
        <v>3.6591945118494502</v>
      </c>
      <c r="V333" s="111">
        <f t="shared" si="159"/>
        <v>3.706945134304453</v>
      </c>
      <c r="W333" s="111">
        <f t="shared" ref="W333" si="160">IF(W314=0,"",W314/W295)</f>
        <v>3.7536936606955194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0.6418498516993032</v>
      </c>
      <c r="D334" s="124">
        <f t="shared" si="161"/>
        <v>0.64780197614423574</v>
      </c>
      <c r="E334" s="124">
        <f t="shared" si="161"/>
        <v>0.6656012276641492</v>
      </c>
      <c r="F334" s="124">
        <f t="shared" si="161"/>
        <v>0.66041585981513229</v>
      </c>
      <c r="G334" s="124">
        <f t="shared" si="161"/>
        <v>0.65431478849155744</v>
      </c>
      <c r="H334" s="124">
        <f t="shared" si="161"/>
        <v>0.66901504390817823</v>
      </c>
      <c r="I334" s="124">
        <f t="shared" si="161"/>
        <v>0.68103081040844926</v>
      </c>
      <c r="J334" s="124">
        <f t="shared" si="161"/>
        <v>0.6654689171431315</v>
      </c>
      <c r="K334" s="124">
        <f t="shared" si="161"/>
        <v>0.70798200319680327</v>
      </c>
      <c r="L334" s="124">
        <f t="shared" si="161"/>
        <v>0.68562956641017125</v>
      </c>
      <c r="M334" s="124">
        <f t="shared" si="161"/>
        <v>0.64572862219900473</v>
      </c>
      <c r="N334" s="124">
        <f t="shared" si="161"/>
        <v>0.67819657463324301</v>
      </c>
      <c r="O334" s="124">
        <f t="shared" si="161"/>
        <v>0.71140568846490637</v>
      </c>
      <c r="P334" s="124">
        <f t="shared" si="161"/>
        <v>0.81509638651402039</v>
      </c>
      <c r="Q334" s="124">
        <f t="shared" si="161"/>
        <v>0.81233819831466481</v>
      </c>
      <c r="R334" s="124">
        <f t="shared" ref="R334:V334" si="162">IF(R315=0,"",R315/R296)</f>
        <v>0.83607440459309257</v>
      </c>
      <c r="S334" s="124">
        <f t="shared" si="162"/>
        <v>0.81519660142742301</v>
      </c>
      <c r="T334" s="124">
        <f t="shared" si="162"/>
        <v>0.80518587875799397</v>
      </c>
      <c r="U334" s="124">
        <f t="shared" si="162"/>
        <v>0.81946096541234248</v>
      </c>
      <c r="V334" s="124">
        <f t="shared" si="162"/>
        <v>0.83033308213814316</v>
      </c>
      <c r="W334" s="124">
        <f t="shared" ref="W334" si="163">IF(W315=0,"",W315/W296)</f>
        <v>0.84556081170796149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0.50052344832290108</v>
      </c>
      <c r="D335" s="111">
        <f t="shared" si="164"/>
        <v>0.5026468573029349</v>
      </c>
      <c r="E335" s="111">
        <f t="shared" si="164"/>
        <v>0.50512178374992289</v>
      </c>
      <c r="F335" s="111">
        <f t="shared" si="164"/>
        <v>0.50764464439695001</v>
      </c>
      <c r="G335" s="111">
        <f t="shared" si="164"/>
        <v>0.51049123195512036</v>
      </c>
      <c r="H335" s="111">
        <f t="shared" si="164"/>
        <v>0.51362779290763283</v>
      </c>
      <c r="I335" s="111">
        <f t="shared" si="164"/>
        <v>0.51712228258656201</v>
      </c>
      <c r="J335" s="111">
        <f t="shared" si="164"/>
        <v>0.52125309000134434</v>
      </c>
      <c r="K335" s="111">
        <f t="shared" si="164"/>
        <v>0.52625691903501892</v>
      </c>
      <c r="L335" s="111">
        <f t="shared" si="164"/>
        <v>0.53219709768066636</v>
      </c>
      <c r="M335" s="111">
        <f t="shared" si="164"/>
        <v>0.54469068515986807</v>
      </c>
      <c r="N335" s="111">
        <f t="shared" si="164"/>
        <v>0.56552053220854637</v>
      </c>
      <c r="O335" s="111">
        <f t="shared" si="164"/>
        <v>0.59617491510481568</v>
      </c>
      <c r="P335" s="111">
        <f t="shared" si="164"/>
        <v>0.63352589506497237</v>
      </c>
      <c r="Q335" s="111">
        <f t="shared" si="164"/>
        <v>0.66743879047244814</v>
      </c>
      <c r="R335" s="111">
        <f t="shared" ref="R335:V335" si="165">IF(R316=0,"",R316/R297)</f>
        <v>0.69032584617566251</v>
      </c>
      <c r="S335" s="111">
        <f t="shared" si="165"/>
        <v>0.7123806453078757</v>
      </c>
      <c r="T335" s="111">
        <f t="shared" si="165"/>
        <v>0.73235480301250333</v>
      </c>
      <c r="U335" s="111">
        <f t="shared" si="165"/>
        <v>0.74899993443303048</v>
      </c>
      <c r="V335" s="111">
        <f t="shared" si="165"/>
        <v>0.76106765471291249</v>
      </c>
      <c r="W335" s="111">
        <f t="shared" ref="W335" si="166">IF(W316=0,"",W316/W297)</f>
        <v>0.76674416702022463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>
        <f t="shared" si="167"/>
        <v>0.94526246069752784</v>
      </c>
      <c r="F336" s="111">
        <f t="shared" si="167"/>
        <v>0.929218370387076</v>
      </c>
      <c r="G336" s="111">
        <f t="shared" si="167"/>
        <v>0.93006410321428346</v>
      </c>
      <c r="H336" s="111">
        <f t="shared" si="167"/>
        <v>0.91011510552624686</v>
      </c>
      <c r="I336" s="111">
        <f t="shared" si="167"/>
        <v>0.92298061920908958</v>
      </c>
      <c r="J336" s="111">
        <f t="shared" si="167"/>
        <v>0.92695009862771438</v>
      </c>
      <c r="K336" s="111">
        <f t="shared" si="167"/>
        <v>0.93132435751145093</v>
      </c>
      <c r="L336" s="111">
        <f t="shared" si="167"/>
        <v>0.93521415906910221</v>
      </c>
      <c r="M336" s="111" t="str">
        <f t="shared" si="167"/>
        <v/>
      </c>
      <c r="N336" s="111">
        <f t="shared" si="167"/>
        <v>0.94267850218139004</v>
      </c>
      <c r="O336" s="111">
        <f t="shared" si="167"/>
        <v>0.96305340957836505</v>
      </c>
      <c r="P336" s="111">
        <f t="shared" si="167"/>
        <v>0.94578516493146814</v>
      </c>
      <c r="Q336" s="111">
        <f t="shared" si="167"/>
        <v>0.9787779784796844</v>
      </c>
      <c r="R336" s="111" t="str">
        <f t="shared" ref="R336:V336" si="168">IF(R317=0,"",R317/R298)</f>
        <v/>
      </c>
      <c r="S336" s="111">
        <f t="shared" si="168"/>
        <v>0.9733171671429609</v>
      </c>
      <c r="T336" s="111">
        <f t="shared" si="168"/>
        <v>0.9725146000038154</v>
      </c>
      <c r="U336" s="111">
        <f t="shared" si="168"/>
        <v>0.96993598416776516</v>
      </c>
      <c r="V336" s="111">
        <f t="shared" si="168"/>
        <v>0.97558472895607529</v>
      </c>
      <c r="W336" s="111">
        <f t="shared" ref="W336" si="169">IF(W317=0,"",W317/W298)</f>
        <v>0.98049266684747061</v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>
        <f t="shared" si="170"/>
        <v>0.50512178374992289</v>
      </c>
      <c r="F337" s="112">
        <f t="shared" si="170"/>
        <v>0.50764464439695001</v>
      </c>
      <c r="G337" s="112">
        <f t="shared" si="170"/>
        <v>0.51049123195512036</v>
      </c>
      <c r="H337" s="112">
        <f t="shared" si="170"/>
        <v>0.51362779290763283</v>
      </c>
      <c r="I337" s="112">
        <f t="shared" si="170"/>
        <v>0.51712228258656201</v>
      </c>
      <c r="J337" s="112">
        <f t="shared" si="170"/>
        <v>0.52125309000134434</v>
      </c>
      <c r="K337" s="112">
        <f t="shared" si="170"/>
        <v>0.52625691903501892</v>
      </c>
      <c r="L337" s="112">
        <f t="shared" si="170"/>
        <v>0.53219709768066636</v>
      </c>
      <c r="M337" s="112" t="str">
        <f t="shared" si="170"/>
        <v/>
      </c>
      <c r="N337" s="112">
        <f t="shared" si="170"/>
        <v>0.56552053220854637</v>
      </c>
      <c r="O337" s="112">
        <f t="shared" si="170"/>
        <v>0.59617491510481568</v>
      </c>
      <c r="P337" s="112">
        <f t="shared" si="170"/>
        <v>0.63352589506497237</v>
      </c>
      <c r="Q337" s="112">
        <f t="shared" si="170"/>
        <v>0.66743879047244814</v>
      </c>
      <c r="R337" s="112" t="str">
        <f t="shared" ref="R337:V337" si="171">IF(R318=0,"",R318/R299)</f>
        <v/>
      </c>
      <c r="S337" s="112">
        <f t="shared" si="171"/>
        <v>0.71238064530787581</v>
      </c>
      <c r="T337" s="112">
        <f t="shared" si="171"/>
        <v>0.73235480301250333</v>
      </c>
      <c r="U337" s="112">
        <f t="shared" si="171"/>
        <v>0.74899993443303059</v>
      </c>
      <c r="V337" s="112">
        <f t="shared" si="171"/>
        <v>0.76106765471291249</v>
      </c>
      <c r="W337" s="112">
        <f t="shared" ref="W337" si="172">IF(W318=0,"",W318/W299)</f>
        <v>0.76674416702022463</v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 t="str">
        <f t="shared" si="173"/>
        <v/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0.62270547973031354</v>
      </c>
      <c r="D339" s="112">
        <f t="shared" si="176"/>
        <v>0.62423794411855016</v>
      </c>
      <c r="E339" s="112">
        <f t="shared" si="176"/>
        <v>0.625888276690718</v>
      </c>
      <c r="F339" s="112">
        <f t="shared" si="176"/>
        <v>0.62755446221469346</v>
      </c>
      <c r="G339" s="112">
        <f t="shared" si="176"/>
        <v>0.62933014220044081</v>
      </c>
      <c r="H339" s="112">
        <f t="shared" si="176"/>
        <v>0.63120482069370143</v>
      </c>
      <c r="I339" s="112">
        <f t="shared" si="176"/>
        <v>0.63320288605969743</v>
      </c>
      <c r="J339" s="112">
        <f t="shared" si="176"/>
        <v>0.6354219610320152</v>
      </c>
      <c r="K339" s="112">
        <f t="shared" si="176"/>
        <v>0.63794855890618374</v>
      </c>
      <c r="L339" s="112">
        <f t="shared" si="176"/>
        <v>0.64081295823276885</v>
      </c>
      <c r="M339" s="112">
        <f t="shared" si="176"/>
        <v>0.64599993509193865</v>
      </c>
      <c r="N339" s="112">
        <f t="shared" si="176"/>
        <v>0.65438157027361854</v>
      </c>
      <c r="O339" s="112">
        <f t="shared" si="176"/>
        <v>0.6670762056547429</v>
      </c>
      <c r="P339" s="112">
        <f t="shared" si="176"/>
        <v>0.68359029667091931</v>
      </c>
      <c r="Q339" s="112">
        <f t="shared" si="176"/>
        <v>0.69979459162497226</v>
      </c>
      <c r="R339" s="112">
        <f t="shared" ref="R339:V339" si="177">IF(R320=0,"",R320/R301)</f>
        <v>0.71141073244502284</v>
      </c>
      <c r="S339" s="112">
        <f t="shared" si="177"/>
        <v>0.72291235575720536</v>
      </c>
      <c r="T339" s="112">
        <f t="shared" si="177"/>
        <v>0.73405829388575039</v>
      </c>
      <c r="U339" s="112">
        <f t="shared" si="177"/>
        <v>0.7445284726018363</v>
      </c>
      <c r="V339" s="112">
        <f t="shared" si="177"/>
        <v>0.75383183395305586</v>
      </c>
      <c r="W339" s="112">
        <f t="shared" ref="W339" si="178">IF(W320=0,"",W320/W301)</f>
        <v>0.76115537789363252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0.88383179299468073</v>
      </c>
      <c r="D340" s="113">
        <f t="shared" si="179"/>
        <v>0.94783929214063822</v>
      </c>
      <c r="E340" s="113">
        <f t="shared" si="179"/>
        <v>0.96663243541689037</v>
      </c>
      <c r="F340" s="113">
        <f t="shared" si="179"/>
        <v>0.95580673704540109</v>
      </c>
      <c r="G340" s="113">
        <f t="shared" si="179"/>
        <v>0.95618907163839717</v>
      </c>
      <c r="H340" s="113">
        <f t="shared" si="179"/>
        <v>0.94215545186369087</v>
      </c>
      <c r="I340" s="113">
        <f t="shared" si="179"/>
        <v>0.95066597759737848</v>
      </c>
      <c r="J340" s="113">
        <f t="shared" si="179"/>
        <v>0.95353876430962414</v>
      </c>
      <c r="K340" s="113">
        <f t="shared" si="179"/>
        <v>0.95619865989433728</v>
      </c>
      <c r="L340" s="113">
        <f t="shared" si="179"/>
        <v>0.95789955549321648</v>
      </c>
      <c r="M340" s="113">
        <f t="shared" si="179"/>
        <v>0.94263710058647399</v>
      </c>
      <c r="N340" s="113">
        <f t="shared" si="179"/>
        <v>0.95937934191720287</v>
      </c>
      <c r="O340" s="113">
        <f t="shared" si="179"/>
        <v>0.97396535073426027</v>
      </c>
      <c r="P340" s="113">
        <f t="shared" si="179"/>
        <v>0.95617690559763735</v>
      </c>
      <c r="Q340" s="113">
        <f t="shared" si="179"/>
        <v>0.98772530270778724</v>
      </c>
      <c r="R340" s="113">
        <f t="shared" ref="R340:V340" si="180">IF(R321=0,"",R321/R302)</f>
        <v>0.98381613906755905</v>
      </c>
      <c r="S340" s="113">
        <f t="shared" si="180"/>
        <v>0.97458487055467247</v>
      </c>
      <c r="T340" s="113">
        <f t="shared" si="180"/>
        <v>0.97294488089653275</v>
      </c>
      <c r="U340" s="113">
        <f t="shared" si="180"/>
        <v>0.96811904357257761</v>
      </c>
      <c r="V340" s="113">
        <f t="shared" si="180"/>
        <v>0.97476982510315924</v>
      </c>
      <c r="W340" s="113">
        <f t="shared" ref="W340" si="181">IF(W321=0,"",W321/W302)</f>
        <v>0.98020286959164027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0.62270547973031354</v>
      </c>
      <c r="D341" s="111">
        <f t="shared" si="182"/>
        <v>0.62423794411855016</v>
      </c>
      <c r="E341" s="111">
        <f t="shared" si="182"/>
        <v>0.625888276690718</v>
      </c>
      <c r="F341" s="111">
        <f t="shared" si="182"/>
        <v>0.62755446221469346</v>
      </c>
      <c r="G341" s="111">
        <f t="shared" si="182"/>
        <v>0.62933014220044081</v>
      </c>
      <c r="H341" s="111">
        <f t="shared" si="182"/>
        <v>0.63120482069370143</v>
      </c>
      <c r="I341" s="111">
        <f t="shared" si="182"/>
        <v>0.63320288605969743</v>
      </c>
      <c r="J341" s="111">
        <f t="shared" si="182"/>
        <v>0.6354219610320152</v>
      </c>
      <c r="K341" s="111">
        <f t="shared" si="182"/>
        <v>0.63794855890618374</v>
      </c>
      <c r="L341" s="111">
        <f t="shared" si="182"/>
        <v>0.64081295823276885</v>
      </c>
      <c r="M341" s="111">
        <f t="shared" si="182"/>
        <v>0.64599993509193865</v>
      </c>
      <c r="N341" s="111">
        <f t="shared" si="182"/>
        <v>0.65438157027361854</v>
      </c>
      <c r="O341" s="111">
        <f t="shared" si="182"/>
        <v>0.6670762056547429</v>
      </c>
      <c r="P341" s="111">
        <f t="shared" si="182"/>
        <v>0.68359029667091931</v>
      </c>
      <c r="Q341" s="111">
        <f t="shared" si="182"/>
        <v>0.69979459162497226</v>
      </c>
      <c r="R341" s="111">
        <f t="shared" ref="R341:V341" si="183">IF(R322=0,"",R322/R303)</f>
        <v>0.71141073244502284</v>
      </c>
      <c r="S341" s="111">
        <f t="shared" si="183"/>
        <v>0.72291235575720536</v>
      </c>
      <c r="T341" s="111">
        <f t="shared" si="183"/>
        <v>0.73405829388575039</v>
      </c>
      <c r="U341" s="111">
        <f t="shared" si="183"/>
        <v>0.74452847260183641</v>
      </c>
      <c r="V341" s="111">
        <f t="shared" si="183"/>
        <v>0.75383183395305586</v>
      </c>
      <c r="W341" s="111">
        <f t="shared" ref="W341" si="184">IF(W322=0,"",W322/W303)</f>
        <v>0.76115537789363252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0.70068210629476146</v>
      </c>
      <c r="D343" s="124">
        <f t="shared" si="188"/>
        <v>0.68708604402049844</v>
      </c>
      <c r="E343" s="124">
        <f t="shared" si="188"/>
        <v>0.69021485432774043</v>
      </c>
      <c r="F343" s="124">
        <f t="shared" si="188"/>
        <v>0.69057579581124784</v>
      </c>
      <c r="G343" s="124">
        <f t="shared" si="188"/>
        <v>0.6984516433178094</v>
      </c>
      <c r="H343" s="124">
        <f t="shared" si="188"/>
        <v>0.71070086050096914</v>
      </c>
      <c r="I343" s="124">
        <f t="shared" si="188"/>
        <v>0.70956380444527567</v>
      </c>
      <c r="J343" s="124">
        <f t="shared" si="188"/>
        <v>0.71095579287438337</v>
      </c>
      <c r="K343" s="124">
        <f t="shared" si="188"/>
        <v>0.70495924366585261</v>
      </c>
      <c r="L343" s="124">
        <f t="shared" si="188"/>
        <v>0.70469863862167703</v>
      </c>
      <c r="M343" s="124">
        <f t="shared" si="188"/>
        <v>0.70351014443334858</v>
      </c>
      <c r="N343" s="124">
        <f t="shared" si="188"/>
        <v>0.71240105819205679</v>
      </c>
      <c r="O343" s="124">
        <f t="shared" si="188"/>
        <v>0.71681425362225104</v>
      </c>
      <c r="P343" s="124">
        <f t="shared" si="188"/>
        <v>0.72581420500412086</v>
      </c>
      <c r="Q343" s="124">
        <f t="shared" si="188"/>
        <v>0.73893882345317985</v>
      </c>
      <c r="R343" s="124">
        <f t="shared" ref="R343:V343" si="189">IF(R324=0,"",R324/R305)</f>
        <v>0.7404884308171612</v>
      </c>
      <c r="S343" s="124">
        <f t="shared" si="189"/>
        <v>0.74943223129674585</v>
      </c>
      <c r="T343" s="124">
        <f t="shared" si="189"/>
        <v>0.77367814011524527</v>
      </c>
      <c r="U343" s="124">
        <f t="shared" si="189"/>
        <v>0.79786127167738352</v>
      </c>
      <c r="V343" s="124">
        <f t="shared" si="189"/>
        <v>0.81349754641575989</v>
      </c>
      <c r="W343" s="124">
        <f t="shared" ref="W343" si="190">IF(W324=0,"",W324/W305)</f>
        <v>0.80327570998441544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0.57609277958740213</v>
      </c>
      <c r="D344" s="111">
        <f t="shared" si="191"/>
        <v>0.5771284597424754</v>
      </c>
      <c r="E344" s="111">
        <f t="shared" si="191"/>
        <v>0.57814953365107757</v>
      </c>
      <c r="F344" s="111">
        <f t="shared" si="191"/>
        <v>0.57916861579879741</v>
      </c>
      <c r="G344" s="111">
        <f t="shared" si="191"/>
        <v>0.58017424645264293</v>
      </c>
      <c r="H344" s="111">
        <f t="shared" si="191"/>
        <v>0.58116782813804246</v>
      </c>
      <c r="I344" s="111">
        <f t="shared" si="191"/>
        <v>0.58214653717645148</v>
      </c>
      <c r="J344" s="111">
        <f t="shared" si="191"/>
        <v>0.58309880595354435</v>
      </c>
      <c r="K344" s="111">
        <f t="shared" si="191"/>
        <v>0.58401479895449926</v>
      </c>
      <c r="L344" s="111">
        <f t="shared" si="191"/>
        <v>0.5848918847758654</v>
      </c>
      <c r="M344" s="111">
        <f t="shared" si="191"/>
        <v>0.58536387307159532</v>
      </c>
      <c r="N344" s="111">
        <f t="shared" si="191"/>
        <v>0.58536387307159532</v>
      </c>
      <c r="O344" s="111">
        <f t="shared" si="191"/>
        <v>0.58536387307159532</v>
      </c>
      <c r="P344" s="111">
        <f t="shared" si="191"/>
        <v>0.58536387307159532</v>
      </c>
      <c r="Q344" s="111">
        <f t="shared" si="191"/>
        <v>0.58536387307159532</v>
      </c>
      <c r="R344" s="111">
        <f t="shared" ref="R344:V344" si="192">IF(R325=0,"",R325/R306)</f>
        <v>0.58834575280914259</v>
      </c>
      <c r="S344" s="111">
        <f t="shared" si="192"/>
        <v>0.59322180179730355</v>
      </c>
      <c r="T344" s="111">
        <f t="shared" si="192"/>
        <v>0.59891052561682034</v>
      </c>
      <c r="U344" s="111">
        <f t="shared" si="192"/>
        <v>0.60480241814417823</v>
      </c>
      <c r="V344" s="111">
        <f t="shared" si="192"/>
        <v>0.61028797325585626</v>
      </c>
      <c r="W344" s="111">
        <f t="shared" ref="W344" si="193">IF(W325=0,"",W325/W306)</f>
        <v>0.61536719095185188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0.74252275591685801</v>
      </c>
      <c r="D345" s="45">
        <f t="shared" si="194"/>
        <v>0.74407364854826297</v>
      </c>
      <c r="E345" s="45">
        <f t="shared" si="194"/>
        <v>0.7456818894300975</v>
      </c>
      <c r="F345" s="45">
        <f t="shared" si="194"/>
        <v>0.74729795052789971</v>
      </c>
      <c r="G345" s="45">
        <f t="shared" si="194"/>
        <v>0.74896682599117836</v>
      </c>
      <c r="H345" s="45">
        <f t="shared" si="194"/>
        <v>0.75068300910884134</v>
      </c>
      <c r="I345" s="45">
        <f t="shared" si="194"/>
        <v>0.7524575864406422</v>
      </c>
      <c r="J345" s="45">
        <f t="shared" si="194"/>
        <v>0.75433597570868882</v>
      </c>
      <c r="K345" s="45">
        <f t="shared" si="194"/>
        <v>0.75635679392305355</v>
      </c>
      <c r="L345" s="45">
        <f t="shared" si="194"/>
        <v>0.75853037271714796</v>
      </c>
      <c r="M345" s="45">
        <f t="shared" si="194"/>
        <v>0.76148759680790479</v>
      </c>
      <c r="N345" s="45">
        <f t="shared" si="194"/>
        <v>0.7654073558881016</v>
      </c>
      <c r="O345" s="45">
        <f t="shared" si="194"/>
        <v>0.77072461652017688</v>
      </c>
      <c r="P345" s="45">
        <f t="shared" si="194"/>
        <v>0.77766782706853921</v>
      </c>
      <c r="Q345" s="45">
        <f t="shared" si="194"/>
        <v>0.78661670040121956</v>
      </c>
      <c r="R345" s="45">
        <f t="shared" ref="R345:V345" si="195">IF(R326=0,"",R326/R307)</f>
        <v>0.79879026270052234</v>
      </c>
      <c r="S345" s="45">
        <f t="shared" si="195"/>
        <v>0.8139840070637504</v>
      </c>
      <c r="T345" s="45">
        <f t="shared" si="195"/>
        <v>0.8303197464189489</v>
      </c>
      <c r="U345" s="45">
        <f t="shared" si="195"/>
        <v>0.8459192936942086</v>
      </c>
      <c r="V345" s="45">
        <f t="shared" si="195"/>
        <v>0.85890446181760016</v>
      </c>
      <c r="W345" s="45">
        <f t="shared" ref="W345" si="196">IF(W326=0,"",W326/W307)</f>
        <v>0.86861550424551737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116.71384686742093</v>
      </c>
      <c r="D347" s="117">
        <f t="shared" si="197"/>
        <v>188.42729589312887</v>
      </c>
      <c r="E347" s="117">
        <f t="shared" si="197"/>
        <v>277.24509327979325</v>
      </c>
      <c r="F347" s="117">
        <f t="shared" si="197"/>
        <v>267.62842678504546</v>
      </c>
      <c r="G347" s="117">
        <f t="shared" si="197"/>
        <v>115.4991588588575</v>
      </c>
      <c r="H347" s="117">
        <f t="shared" si="197"/>
        <v>21.153880251416275</v>
      </c>
      <c r="I347" s="117">
        <f t="shared" si="197"/>
        <v>100.99156436575093</v>
      </c>
      <c r="J347" s="117">
        <f t="shared" si="197"/>
        <v>173.32371952793892</v>
      </c>
      <c r="K347" s="117">
        <f t="shared" si="197"/>
        <v>152.74397609650779</v>
      </c>
      <c r="L347" s="117">
        <f t="shared" si="197"/>
        <v>150.47563269897682</v>
      </c>
      <c r="M347" s="117">
        <f t="shared" si="197"/>
        <v>183.0741322287225</v>
      </c>
      <c r="N347" s="117">
        <f t="shared" si="197"/>
        <v>227.12600378020872</v>
      </c>
      <c r="O347" s="117">
        <f t="shared" si="197"/>
        <v>278.77499405112906</v>
      </c>
      <c r="P347" s="117">
        <f t="shared" si="197"/>
        <v>221.78202519014553</v>
      </c>
      <c r="Q347" s="117">
        <f t="shared" si="197"/>
        <v>288.99401334520797</v>
      </c>
      <c r="R347" s="117">
        <f t="shared" ref="R347:V347" si="198">R348+R351+R353+R362</f>
        <v>97.944017192564374</v>
      </c>
      <c r="S347" s="117">
        <f t="shared" si="198"/>
        <v>53.219287792522493</v>
      </c>
      <c r="T347" s="117">
        <f t="shared" si="198"/>
        <v>32.25839155472196</v>
      </c>
      <c r="U347" s="117">
        <f t="shared" si="198"/>
        <v>45.781010862025902</v>
      </c>
      <c r="V347" s="117">
        <f t="shared" si="198"/>
        <v>82.815839309508576</v>
      </c>
      <c r="W347" s="117">
        <f t="shared" ref="W347" si="199">W348+W351+W353+W362</f>
        <v>75.875975285058303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113.44136382714822</v>
      </c>
      <c r="D348" s="122">
        <f t="shared" si="200"/>
        <v>180.85276568068653</v>
      </c>
      <c r="E348" s="122">
        <f t="shared" si="200"/>
        <v>266.45915360461328</v>
      </c>
      <c r="F348" s="122">
        <f t="shared" si="200"/>
        <v>257.8391638368343</v>
      </c>
      <c r="G348" s="122">
        <f t="shared" si="200"/>
        <v>111.6597532373024</v>
      </c>
      <c r="H348" s="122">
        <f t="shared" si="200"/>
        <v>20.523804280764047</v>
      </c>
      <c r="I348" s="122">
        <f t="shared" si="200"/>
        <v>95.0297928545113</v>
      </c>
      <c r="J348" s="122">
        <f t="shared" si="200"/>
        <v>158.028123391571</v>
      </c>
      <c r="K348" s="122">
        <f t="shared" si="200"/>
        <v>142.8106674991563</v>
      </c>
      <c r="L348" s="122">
        <f t="shared" si="200"/>
        <v>141.14703004214374</v>
      </c>
      <c r="M348" s="122">
        <f t="shared" si="200"/>
        <v>168.39644427096536</v>
      </c>
      <c r="N348" s="122">
        <f t="shared" si="200"/>
        <v>206.46496899507855</v>
      </c>
      <c r="O348" s="122">
        <f t="shared" si="200"/>
        <v>252.31662309029457</v>
      </c>
      <c r="P348" s="122">
        <f t="shared" si="200"/>
        <v>210.94832454856694</v>
      </c>
      <c r="Q348" s="122">
        <f t="shared" si="200"/>
        <v>279.061535074071</v>
      </c>
      <c r="R348" s="122">
        <f t="shared" ref="R348:V348" si="201">SUM(R349:R350)</f>
        <v>92.662806991286629</v>
      </c>
      <c r="S348" s="122">
        <f t="shared" si="201"/>
        <v>48.969594640463981</v>
      </c>
      <c r="T348" s="122">
        <f t="shared" si="201"/>
        <v>30.189204819033044</v>
      </c>
      <c r="U348" s="122">
        <f t="shared" si="201"/>
        <v>43.14604236863785</v>
      </c>
      <c r="V348" s="122">
        <f t="shared" si="201"/>
        <v>78.23247024265757</v>
      </c>
      <c r="W348" s="122">
        <f t="shared" ref="W348" si="202">SUM(W349:W350)</f>
        <v>71.416367766959752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113.44136382714822</v>
      </c>
      <c r="D349" s="98">
        <v>180.85276568068653</v>
      </c>
      <c r="E349" s="98">
        <v>266.45915360461328</v>
      </c>
      <c r="F349" s="98">
        <v>257.8391638368343</v>
      </c>
      <c r="G349" s="98">
        <v>111.6597532373024</v>
      </c>
      <c r="H349" s="98">
        <v>20.523804280764047</v>
      </c>
      <c r="I349" s="98">
        <v>95.0297928545113</v>
      </c>
      <c r="J349" s="98">
        <v>158.028123391571</v>
      </c>
      <c r="K349" s="98">
        <v>142.8106674991563</v>
      </c>
      <c r="L349" s="98">
        <v>141.14703004214374</v>
      </c>
      <c r="M349" s="98">
        <v>168.39644427096536</v>
      </c>
      <c r="N349" s="98">
        <v>206.46496899507855</v>
      </c>
      <c r="O349" s="98">
        <v>252.31662309029457</v>
      </c>
      <c r="P349" s="98">
        <v>210.94832454856694</v>
      </c>
      <c r="Q349" s="98">
        <v>279.061535074071</v>
      </c>
      <c r="R349" s="98">
        <v>92.662806991286629</v>
      </c>
      <c r="S349" s="98">
        <v>48.969594640463981</v>
      </c>
      <c r="T349" s="98">
        <v>30.189204819033044</v>
      </c>
      <c r="U349" s="98">
        <v>43.14604236863785</v>
      </c>
      <c r="V349" s="98">
        <v>78.23247024265757</v>
      </c>
      <c r="W349" s="98">
        <v>71.416367766959752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0.56744742163035833</v>
      </c>
      <c r="D353" s="122">
        <v>1.5857230178156512</v>
      </c>
      <c r="E353" s="122">
        <v>2.9699922526962577</v>
      </c>
      <c r="F353" s="122">
        <v>2.8546031586655669</v>
      </c>
      <c r="G353" s="122">
        <v>1.1612584968315396</v>
      </c>
      <c r="H353" s="122">
        <v>0.15364416002403886</v>
      </c>
      <c r="I353" s="122">
        <v>3.6541094679587918</v>
      </c>
      <c r="J353" s="122">
        <v>11.411551795916642</v>
      </c>
      <c r="K353" s="122">
        <v>5.8632476174929113</v>
      </c>
      <c r="L353" s="122">
        <v>5.2690087476381944</v>
      </c>
      <c r="M353" s="122">
        <v>9.1552941460116024</v>
      </c>
      <c r="N353" s="122">
        <v>14.323826267222538</v>
      </c>
      <c r="O353" s="122">
        <v>19.368705913733912</v>
      </c>
      <c r="P353" s="122">
        <v>3.9359438986911903</v>
      </c>
      <c r="Q353" s="122">
        <v>2.6352919050191015</v>
      </c>
      <c r="R353" s="122">
        <v>1.8065428592383681</v>
      </c>
      <c r="S353" s="122">
        <v>2.2410595281754166</v>
      </c>
      <c r="T353" s="122">
        <v>1.0551183074579265</v>
      </c>
      <c r="U353" s="122">
        <v>1.4016537120420431</v>
      </c>
      <c r="V353" s="122">
        <v>2.6741726411826283</v>
      </c>
      <c r="W353" s="122">
        <v>1.7356455920217908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0.56744742163035833</v>
      </c>
      <c r="D354" s="98">
        <v>1.5857230178156512</v>
      </c>
      <c r="E354" s="98">
        <v>2.9692531458794416</v>
      </c>
      <c r="F354" s="98">
        <v>2.8538165619105635</v>
      </c>
      <c r="G354" s="98">
        <v>1.1610859864613001</v>
      </c>
      <c r="H354" s="98">
        <v>0.15360637297562973</v>
      </c>
      <c r="I354" s="98">
        <v>3.650052390261826</v>
      </c>
      <c r="J354" s="98">
        <v>11.400363732778031</v>
      </c>
      <c r="K354" s="98">
        <v>5.8571572292586485</v>
      </c>
      <c r="L354" s="98">
        <v>5.2675094309505859</v>
      </c>
      <c r="M354" s="98">
        <v>9.1552941460116024</v>
      </c>
      <c r="N354" s="98">
        <v>14.322266112698131</v>
      </c>
      <c r="O354" s="98">
        <v>19.358803278212584</v>
      </c>
      <c r="P354" s="98">
        <v>3.9299569285480049</v>
      </c>
      <c r="Q354" s="98">
        <v>2.6272659440245461</v>
      </c>
      <c r="R354" s="98">
        <v>1.8065428592383681</v>
      </c>
      <c r="S354" s="98">
        <v>2.2409131178783213</v>
      </c>
      <c r="T354" s="98">
        <v>1.0541664354597629</v>
      </c>
      <c r="U354" s="98">
        <v>1.4011378523571967</v>
      </c>
      <c r="V354" s="98">
        <v>2.671248859535778</v>
      </c>
      <c r="W354" s="98">
        <v>1.7352385341858234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7.391068168159776E-4</v>
      </c>
      <c r="F355" s="98">
        <v>7.8659675500352116E-4</v>
      </c>
      <c r="G355" s="98">
        <v>1.7251037023950056E-4</v>
      </c>
      <c r="H355" s="98">
        <v>3.7787048409130013E-5</v>
      </c>
      <c r="I355" s="98">
        <v>4.0570776969658159E-3</v>
      </c>
      <c r="J355" s="98">
        <v>1.1188063138610553E-2</v>
      </c>
      <c r="K355" s="98">
        <v>6.0903882342631917E-3</v>
      </c>
      <c r="L355" s="98">
        <v>1.4993166876086728E-3</v>
      </c>
      <c r="M355" s="98">
        <v>0</v>
      </c>
      <c r="N355" s="98">
        <v>1.5601545244078808E-3</v>
      </c>
      <c r="O355" s="98">
        <v>9.9026355213286919E-3</v>
      </c>
      <c r="P355" s="98">
        <v>5.9869701431852209E-3</v>
      </c>
      <c r="Q355" s="98">
        <v>8.025960994555395E-3</v>
      </c>
      <c r="R355" s="98">
        <v>0</v>
      </c>
      <c r="S355" s="98">
        <v>1.464102970955412E-4</v>
      </c>
      <c r="T355" s="98">
        <v>9.5187199816363169E-4</v>
      </c>
      <c r="U355" s="98">
        <v>5.1585968484645257E-4</v>
      </c>
      <c r="V355" s="98">
        <v>2.9237816468502625E-3</v>
      </c>
      <c r="W355" s="98">
        <v>4.0705783596740327E-4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7.391068168159776E-4</v>
      </c>
      <c r="F356" s="101">
        <v>7.8659675500352116E-4</v>
      </c>
      <c r="G356" s="101">
        <v>1.7251037023950056E-4</v>
      </c>
      <c r="H356" s="101">
        <v>3.7787048409130013E-5</v>
      </c>
      <c r="I356" s="101">
        <v>4.0570776969658159E-3</v>
      </c>
      <c r="J356" s="101">
        <v>1.1188063138610553E-2</v>
      </c>
      <c r="K356" s="101">
        <v>6.0903882342631917E-3</v>
      </c>
      <c r="L356" s="101">
        <v>1.4993166876086728E-3</v>
      </c>
      <c r="M356" s="101">
        <v>0</v>
      </c>
      <c r="N356" s="101">
        <v>1.5601545244078808E-3</v>
      </c>
      <c r="O356" s="101">
        <v>9.9026355213286919E-3</v>
      </c>
      <c r="P356" s="101">
        <v>5.9869701431852209E-3</v>
      </c>
      <c r="Q356" s="101">
        <v>8.025960994555395E-3</v>
      </c>
      <c r="R356" s="101">
        <v>0</v>
      </c>
      <c r="S356" s="101">
        <v>1.464102970955412E-4</v>
      </c>
      <c r="T356" s="101">
        <v>9.5187199816363169E-4</v>
      </c>
      <c r="U356" s="101">
        <v>5.1585968484645257E-4</v>
      </c>
      <c r="V356" s="101">
        <v>2.9237816468502625E-3</v>
      </c>
      <c r="W356" s="101">
        <v>4.0705783596740327E-4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2.7050356186423454</v>
      </c>
      <c r="D362" s="122">
        <v>5.9888071946267001</v>
      </c>
      <c r="E362" s="122">
        <v>7.8159474224837027</v>
      </c>
      <c r="F362" s="122">
        <v>6.9346597895456075</v>
      </c>
      <c r="G362" s="122">
        <v>2.6781471247235658</v>
      </c>
      <c r="H362" s="122">
        <v>0.47643181062818762</v>
      </c>
      <c r="I362" s="122">
        <v>2.3076620432808457</v>
      </c>
      <c r="J362" s="122">
        <v>3.8840443404512812</v>
      </c>
      <c r="K362" s="122">
        <v>4.0700609798586029</v>
      </c>
      <c r="L362" s="122">
        <v>4.0595939091948763</v>
      </c>
      <c r="M362" s="122">
        <v>5.522393811745518</v>
      </c>
      <c r="N362" s="122">
        <v>6.337208517907654</v>
      </c>
      <c r="O362" s="122">
        <v>7.0896650471006133</v>
      </c>
      <c r="P362" s="122">
        <v>6.8977567428873909</v>
      </c>
      <c r="Q362" s="122">
        <v>7.2971863661178773</v>
      </c>
      <c r="R362" s="122">
        <v>3.4746673420393877</v>
      </c>
      <c r="S362" s="122">
        <v>2.0086336238830937</v>
      </c>
      <c r="T362" s="122">
        <v>1.0140684282309886</v>
      </c>
      <c r="U362" s="122">
        <v>1.2333147813460092</v>
      </c>
      <c r="V362" s="122">
        <v>1.9091964256683798</v>
      </c>
      <c r="W362" s="122">
        <v>2.7239619260767474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2.7050356186423454</v>
      </c>
      <c r="D363" s="98">
        <v>5.9888071946267001</v>
      </c>
      <c r="E363" s="98">
        <v>7.8159474224837027</v>
      </c>
      <c r="F363" s="98">
        <v>6.9346597895456075</v>
      </c>
      <c r="G363" s="98">
        <v>2.6781471247235658</v>
      </c>
      <c r="H363" s="98">
        <v>0.47643181062818762</v>
      </c>
      <c r="I363" s="98">
        <v>2.3076620432808457</v>
      </c>
      <c r="J363" s="98">
        <v>3.8840443404512812</v>
      </c>
      <c r="K363" s="98">
        <v>4.0700609798586029</v>
      </c>
      <c r="L363" s="98">
        <v>4.0595939091948763</v>
      </c>
      <c r="M363" s="98">
        <v>5.522393811745518</v>
      </c>
      <c r="N363" s="98">
        <v>6.337208517907654</v>
      </c>
      <c r="O363" s="98">
        <v>7.0896650471006133</v>
      </c>
      <c r="P363" s="98">
        <v>6.8977567428873909</v>
      </c>
      <c r="Q363" s="98">
        <v>7.2971863661178773</v>
      </c>
      <c r="R363" s="98">
        <v>3.4746673420393877</v>
      </c>
      <c r="S363" s="98">
        <v>2.0086336238830937</v>
      </c>
      <c r="T363" s="98">
        <v>1.0140684282309886</v>
      </c>
      <c r="U363" s="98">
        <v>1.2333147813460092</v>
      </c>
      <c r="V363" s="98">
        <v>1.9091964256683798</v>
      </c>
      <c r="W363" s="98">
        <v>2.7239619260767474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7409.5506731110363</v>
      </c>
      <c r="D366" s="117">
        <f t="shared" si="204"/>
        <v>7221.260572973687</v>
      </c>
      <c r="E366" s="117">
        <f t="shared" si="204"/>
        <v>7795.2873248809665</v>
      </c>
      <c r="F366" s="117">
        <f t="shared" si="204"/>
        <v>8485.9603071489382</v>
      </c>
      <c r="G366" s="117">
        <f t="shared" si="204"/>
        <v>8672.7344509619961</v>
      </c>
      <c r="H366" s="117">
        <f t="shared" si="204"/>
        <v>8148.4909595445397</v>
      </c>
      <c r="I366" s="117">
        <f t="shared" si="204"/>
        <v>8208.1449876283841</v>
      </c>
      <c r="J366" s="117">
        <f t="shared" si="204"/>
        <v>8083.3497254127469</v>
      </c>
      <c r="K366" s="117">
        <f t="shared" si="204"/>
        <v>7910.684029616742</v>
      </c>
      <c r="L366" s="117">
        <f t="shared" si="204"/>
        <v>8489.9112591241555</v>
      </c>
      <c r="M366" s="117">
        <f t="shared" si="204"/>
        <v>7680.2169554376087</v>
      </c>
      <c r="N366" s="117">
        <f t="shared" si="204"/>
        <v>7093.9565893930258</v>
      </c>
      <c r="O366" s="117">
        <f t="shared" si="204"/>
        <v>6661.4970816968353</v>
      </c>
      <c r="P366" s="117">
        <f t="shared" si="204"/>
        <v>6034.6441536597504</v>
      </c>
      <c r="Q366" s="117">
        <f t="shared" si="204"/>
        <v>6278.2976885531807</v>
      </c>
      <c r="R366" s="117">
        <f t="shared" ref="R366:V366" si="205">R367+R370+R372+R381</f>
        <v>5491.1060181155417</v>
      </c>
      <c r="S366" s="117">
        <f t="shared" si="205"/>
        <v>5500.1351826180189</v>
      </c>
      <c r="T366" s="117">
        <f t="shared" si="205"/>
        <v>5874.529985692805</v>
      </c>
      <c r="U366" s="117">
        <f t="shared" si="205"/>
        <v>5285.5229272875486</v>
      </c>
      <c r="V366" s="117">
        <f t="shared" si="205"/>
        <v>5466.3662180847623</v>
      </c>
      <c r="W366" s="117">
        <f t="shared" ref="W366" si="206">W367+W370+W372+W381</f>
        <v>5273.6223498175041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5551.8170903000964</v>
      </c>
      <c r="D367" s="122">
        <f t="shared" si="207"/>
        <v>5479.0122098078991</v>
      </c>
      <c r="E367" s="122">
        <f t="shared" si="207"/>
        <v>6096.6103507482203</v>
      </c>
      <c r="F367" s="122">
        <f t="shared" si="207"/>
        <v>6759.1576678247911</v>
      </c>
      <c r="G367" s="122">
        <f t="shared" si="207"/>
        <v>6835.1134906033285</v>
      </c>
      <c r="H367" s="122">
        <f t="shared" si="207"/>
        <v>6289.5851960360296</v>
      </c>
      <c r="I367" s="122">
        <f t="shared" si="207"/>
        <v>6380.714128293308</v>
      </c>
      <c r="J367" s="122">
        <f t="shared" si="207"/>
        <v>6246.05592820121</v>
      </c>
      <c r="K367" s="122">
        <f t="shared" si="207"/>
        <v>6170.25640938173</v>
      </c>
      <c r="L367" s="122">
        <f t="shared" si="207"/>
        <v>6624.1399029314325</v>
      </c>
      <c r="M367" s="122">
        <f t="shared" si="207"/>
        <v>5774.6040435930554</v>
      </c>
      <c r="N367" s="122">
        <f t="shared" si="207"/>
        <v>5277.8119508690534</v>
      </c>
      <c r="O367" s="122">
        <f t="shared" si="207"/>
        <v>5011.3912955076676</v>
      </c>
      <c r="P367" s="122">
        <f t="shared" si="207"/>
        <v>4430.463382375875</v>
      </c>
      <c r="Q367" s="122">
        <f t="shared" si="207"/>
        <v>4730.4243631831396</v>
      </c>
      <c r="R367" s="122">
        <f t="shared" ref="R367:V367" si="208">SUM(R368:R369)</f>
        <v>3904.6897165062128</v>
      </c>
      <c r="S367" s="122">
        <f t="shared" si="208"/>
        <v>3827.1581872492338</v>
      </c>
      <c r="T367" s="122">
        <f t="shared" si="208"/>
        <v>4118.031844748888</v>
      </c>
      <c r="U367" s="122">
        <f t="shared" si="208"/>
        <v>3606.7173233442841</v>
      </c>
      <c r="V367" s="122">
        <f t="shared" si="208"/>
        <v>3796.557548559214</v>
      </c>
      <c r="W367" s="122">
        <f t="shared" ref="W367" si="209">SUM(W368:W369)</f>
        <v>3568.908326633034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5493.4195543184578</v>
      </c>
      <c r="D368" s="98">
        <v>5422.5576050696363</v>
      </c>
      <c r="E368" s="98">
        <v>6037.0731064625816</v>
      </c>
      <c r="F368" s="98">
        <v>6692.4676290487469</v>
      </c>
      <c r="G368" s="98">
        <v>6769.1114377184003</v>
      </c>
      <c r="H368" s="98">
        <v>6230.5469956500583</v>
      </c>
      <c r="I368" s="98">
        <v>6320.5324254281149</v>
      </c>
      <c r="J368" s="98">
        <v>6187.787897012965</v>
      </c>
      <c r="K368" s="98">
        <v>6113.9990810000218</v>
      </c>
      <c r="L368" s="98">
        <v>6563.4016732108084</v>
      </c>
      <c r="M368" s="98">
        <v>5719.7066185547974</v>
      </c>
      <c r="N368" s="98">
        <v>5226.4798890231286</v>
      </c>
      <c r="O368" s="98">
        <v>4959.6952942817288</v>
      </c>
      <c r="P368" s="98">
        <v>4381.8726517146515</v>
      </c>
      <c r="Q368" s="98">
        <v>4678.5128271759477</v>
      </c>
      <c r="R368" s="98">
        <v>3860.9428609523857</v>
      </c>
      <c r="S368" s="98">
        <v>3784.4306558716839</v>
      </c>
      <c r="T368" s="98">
        <v>4071.3275814477438</v>
      </c>
      <c r="U368" s="98">
        <v>3565.9949653648382</v>
      </c>
      <c r="V368" s="98">
        <v>3753.3531754127953</v>
      </c>
      <c r="W368" s="98">
        <v>3527.9706535685409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58.397535981638178</v>
      </c>
      <c r="D369" s="98">
        <v>56.454604738262475</v>
      </c>
      <c r="E369" s="98">
        <v>59.537244285639126</v>
      </c>
      <c r="F369" s="98">
        <v>66.690038776044403</v>
      </c>
      <c r="G369" s="98">
        <v>66.002052884927934</v>
      </c>
      <c r="H369" s="98">
        <v>59.038200385971585</v>
      </c>
      <c r="I369" s="98">
        <v>60.181702865192889</v>
      </c>
      <c r="J369" s="98">
        <v>58.268031188244741</v>
      </c>
      <c r="K369" s="98">
        <v>56.257328381707921</v>
      </c>
      <c r="L369" s="98">
        <v>60.738229720624268</v>
      </c>
      <c r="M369" s="98">
        <v>54.897425038257765</v>
      </c>
      <c r="N369" s="98">
        <v>51.332061845924436</v>
      </c>
      <c r="O369" s="98">
        <v>51.6960012259389</v>
      </c>
      <c r="P369" s="98">
        <v>48.590730661223745</v>
      </c>
      <c r="Q369" s="98">
        <v>51.911536007192133</v>
      </c>
      <c r="R369" s="98">
        <v>43.746855553827324</v>
      </c>
      <c r="S369" s="98">
        <v>42.727531377550115</v>
      </c>
      <c r="T369" s="98">
        <v>46.704263301144564</v>
      </c>
      <c r="U369" s="98">
        <v>40.722357979446052</v>
      </c>
      <c r="V369" s="98">
        <v>43.20437314641871</v>
      </c>
      <c r="W369" s="98">
        <v>40.937673064493062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70.208960504034337</v>
      </c>
      <c r="D370" s="122">
        <f t="shared" si="210"/>
        <v>45.258605829466589</v>
      </c>
      <c r="E370" s="122">
        <f t="shared" si="210"/>
        <v>88.279727179221652</v>
      </c>
      <c r="F370" s="122">
        <f t="shared" si="210"/>
        <v>101.15685362701765</v>
      </c>
      <c r="G370" s="122">
        <f t="shared" si="210"/>
        <v>161.19216104223057</v>
      </c>
      <c r="H370" s="122">
        <f t="shared" si="210"/>
        <v>50.879285219958248</v>
      </c>
      <c r="I370" s="122">
        <f t="shared" si="210"/>
        <v>56.124962182886904</v>
      </c>
      <c r="J370" s="122">
        <f t="shared" si="210"/>
        <v>43.285998309138222</v>
      </c>
      <c r="K370" s="122">
        <f t="shared" si="210"/>
        <v>65.189020137452104</v>
      </c>
      <c r="L370" s="122">
        <f t="shared" si="210"/>
        <v>78.087036014807026</v>
      </c>
      <c r="M370" s="122">
        <f t="shared" si="210"/>
        <v>52.573588725197247</v>
      </c>
      <c r="N370" s="122">
        <f t="shared" si="210"/>
        <v>79.114268261032123</v>
      </c>
      <c r="O370" s="122">
        <f t="shared" si="210"/>
        <v>15.585518690938676</v>
      </c>
      <c r="P370" s="122">
        <f t="shared" si="210"/>
        <v>4.0289292101839758</v>
      </c>
      <c r="Q370" s="122">
        <f t="shared" si="210"/>
        <v>4.5317666777594239</v>
      </c>
      <c r="R370" s="122">
        <f t="shared" si="210"/>
        <v>21.317128318131104</v>
      </c>
      <c r="S370" s="122">
        <f t="shared" si="210"/>
        <v>26.318542674513431</v>
      </c>
      <c r="T370" s="122">
        <f t="shared" si="210"/>
        <v>34.007093798281169</v>
      </c>
      <c r="U370" s="122">
        <f t="shared" si="210"/>
        <v>18.668884434188652</v>
      </c>
      <c r="V370" s="122">
        <f t="shared" si="210"/>
        <v>20.394695145075822</v>
      </c>
      <c r="W370" s="122">
        <f t="shared" si="210"/>
        <v>24.47439107323596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70.208960504034337</v>
      </c>
      <c r="D371" s="98">
        <f>RES_hhdet_in_fech!D48</f>
        <v>45.258605829466589</v>
      </c>
      <c r="E371" s="98">
        <f>RES_hhdet_in_fech!E48</f>
        <v>88.279727179221652</v>
      </c>
      <c r="F371" s="98">
        <f>RES_hhdet_in_fech!F48</f>
        <v>101.15685362701765</v>
      </c>
      <c r="G371" s="98">
        <f>RES_hhdet_in_fech!G48</f>
        <v>161.19216104223057</v>
      </c>
      <c r="H371" s="98">
        <f>RES_hhdet_in_fech!H48</f>
        <v>50.879285219958248</v>
      </c>
      <c r="I371" s="98">
        <f>RES_hhdet_in_fech!I48</f>
        <v>56.124962182886904</v>
      </c>
      <c r="J371" s="98">
        <f>RES_hhdet_in_fech!J48</f>
        <v>43.285998309138222</v>
      </c>
      <c r="K371" s="98">
        <f>RES_hhdet_in_fech!K48</f>
        <v>65.189020137452104</v>
      </c>
      <c r="L371" s="98">
        <f>RES_hhdet_in_fech!L48</f>
        <v>78.087036014807026</v>
      </c>
      <c r="M371" s="98">
        <f>RES_hhdet_in_fech!M48</f>
        <v>52.573588725197247</v>
      </c>
      <c r="N371" s="98">
        <f>RES_hhdet_in_fech!N48</f>
        <v>79.114268261032123</v>
      </c>
      <c r="O371" s="98">
        <f>RES_hhdet_in_fech!O48</f>
        <v>15.585518690938676</v>
      </c>
      <c r="P371" s="98">
        <f>RES_hhdet_in_fech!P48</f>
        <v>4.0289292101839758</v>
      </c>
      <c r="Q371" s="98">
        <f>RES_hhdet_in_fech!Q48</f>
        <v>4.5317666777594239</v>
      </c>
      <c r="R371" s="98">
        <f>RES_hhdet_in_fech!R48</f>
        <v>21.317128318131104</v>
      </c>
      <c r="S371" s="98">
        <f>RES_hhdet_in_fech!S48</f>
        <v>26.318542674513431</v>
      </c>
      <c r="T371" s="98">
        <f>RES_hhdet_in_fech!T48</f>
        <v>34.007093798281169</v>
      </c>
      <c r="U371" s="98">
        <f>RES_hhdet_in_fech!U48</f>
        <v>18.668884434188652</v>
      </c>
      <c r="V371" s="98">
        <f>RES_hhdet_in_fech!V48</f>
        <v>20.394695145075822</v>
      </c>
      <c r="W371" s="98">
        <f>RES_hhdet_in_fech!W48</f>
        <v>24.47439107323596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1174.1951289358663</v>
      </c>
      <c r="D372" s="122">
        <v>1077.5909676667732</v>
      </c>
      <c r="E372" s="122">
        <v>980.55440140229598</v>
      </c>
      <c r="F372" s="122">
        <v>998.14279220796209</v>
      </c>
      <c r="G372" s="122">
        <v>1038.5461773890586</v>
      </c>
      <c r="H372" s="122">
        <v>1085.1973640242711</v>
      </c>
      <c r="I372" s="122">
        <v>1053.1044663355933</v>
      </c>
      <c r="J372" s="122">
        <v>1086.40750539071</v>
      </c>
      <c r="K372" s="122">
        <v>986.79604824625926</v>
      </c>
      <c r="L372" s="122">
        <v>1070.5158930617904</v>
      </c>
      <c r="M372" s="122">
        <v>1182.0907647103591</v>
      </c>
      <c r="N372" s="122">
        <v>1095.2773615248202</v>
      </c>
      <c r="O372" s="122">
        <v>1071.1196182116651</v>
      </c>
      <c r="P372" s="122">
        <v>976.13061356379944</v>
      </c>
      <c r="Q372" s="122">
        <v>936.98468327769012</v>
      </c>
      <c r="R372" s="122">
        <v>951.41647607050447</v>
      </c>
      <c r="S372" s="122">
        <v>1023.2252390042449</v>
      </c>
      <c r="T372" s="122">
        <v>1066.6316494313821</v>
      </c>
      <c r="U372" s="122">
        <v>1059.47977791127</v>
      </c>
      <c r="V372" s="122">
        <v>1060.4151676830343</v>
      </c>
      <c r="W372" s="122">
        <v>1067.7170612899743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1418.5536804690923</v>
      </c>
      <c r="D373" s="98">
        <v>1361.6000236688874</v>
      </c>
      <c r="E373" s="98">
        <v>1335.5835029949287</v>
      </c>
      <c r="F373" s="98">
        <v>1338.6999777944875</v>
      </c>
      <c r="G373" s="98">
        <v>1372.6017343079075</v>
      </c>
      <c r="H373" s="98">
        <v>1352.967649123754</v>
      </c>
      <c r="I373" s="98">
        <v>1366.581609815843</v>
      </c>
      <c r="J373" s="98">
        <v>1413.2546362922872</v>
      </c>
      <c r="K373" s="98">
        <v>1352.4559582188799</v>
      </c>
      <c r="L373" s="98">
        <v>1365.2254630448858</v>
      </c>
      <c r="M373" s="98">
        <v>1354.7490538778322</v>
      </c>
      <c r="N373" s="98">
        <v>1249.3733840165203</v>
      </c>
      <c r="O373" s="98">
        <v>1330.8100580592638</v>
      </c>
      <c r="P373" s="98">
        <v>1286.3995777014622</v>
      </c>
      <c r="Q373" s="98">
        <v>1430.8409925339306</v>
      </c>
      <c r="R373" s="98">
        <v>1200.9557080920267</v>
      </c>
      <c r="S373" s="98">
        <v>1152.7781989031669</v>
      </c>
      <c r="T373" s="98">
        <v>1181.5099295243983</v>
      </c>
      <c r="U373" s="98">
        <v>1098.9068659054594</v>
      </c>
      <c r="V373" s="98">
        <v>1183.5555341441227</v>
      </c>
      <c r="W373" s="98">
        <v>1165.4408641413736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713.72241085849112</v>
      </c>
      <c r="F374" s="98">
        <v>731.40495037079643</v>
      </c>
      <c r="G374" s="98">
        <v>753.44665157109137</v>
      </c>
      <c r="H374" s="98">
        <v>763.60548875472762</v>
      </c>
      <c r="I374" s="98">
        <v>766.24072123380586</v>
      </c>
      <c r="J374" s="98">
        <v>796.07654736979509</v>
      </c>
      <c r="K374" s="98">
        <v>765.67775910842943</v>
      </c>
      <c r="L374" s="98">
        <v>778.15708768172783</v>
      </c>
      <c r="M374" s="98">
        <v>0</v>
      </c>
      <c r="N374" s="98">
        <v>749.16658310321861</v>
      </c>
      <c r="O374" s="98">
        <v>823.63685667132188</v>
      </c>
      <c r="P374" s="98">
        <v>861.96377397845833</v>
      </c>
      <c r="Q374" s="98">
        <v>978.27971010148224</v>
      </c>
      <c r="R374" s="98">
        <v>0</v>
      </c>
      <c r="S374" s="98">
        <v>845.14117110704217</v>
      </c>
      <c r="T374" s="98">
        <v>891.3031981250175</v>
      </c>
      <c r="U374" s="98">
        <v>849.61443495271283</v>
      </c>
      <c r="V374" s="98">
        <v>924.58106756087727</v>
      </c>
      <c r="W374" s="98">
        <v>912.22887819570246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78.943479895829384</v>
      </c>
      <c r="F375" s="101">
        <v>105.14770217294675</v>
      </c>
      <c r="G375" s="101">
        <v>107.64458309557477</v>
      </c>
      <c r="H375" s="101">
        <v>141.11949197636346</v>
      </c>
      <c r="I375" s="101">
        <v>122.21600574639817</v>
      </c>
      <c r="J375" s="101">
        <v>121.46984566504375</v>
      </c>
      <c r="K375" s="101">
        <v>110.99563066727046</v>
      </c>
      <c r="L375" s="101">
        <v>107.76667064665978</v>
      </c>
      <c r="M375" s="101">
        <v>0</v>
      </c>
      <c r="N375" s="101">
        <v>98.838619181284386</v>
      </c>
      <c r="O375" s="101">
        <v>75.355827901321788</v>
      </c>
      <c r="P375" s="101">
        <v>127.51575953661535</v>
      </c>
      <c r="Q375" s="101">
        <v>62.42782521195339</v>
      </c>
      <c r="R375" s="101">
        <v>0</v>
      </c>
      <c r="S375" s="101">
        <v>78.404878675117587</v>
      </c>
      <c r="T375" s="101">
        <v>91.530971577603438</v>
      </c>
      <c r="U375" s="101">
        <v>101.76420379021188</v>
      </c>
      <c r="V375" s="101">
        <v>94.478197748640966</v>
      </c>
      <c r="W375" s="101">
        <v>76.290279265447893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634.77893096266166</v>
      </c>
      <c r="F376" s="104">
        <v>626.25724819784966</v>
      </c>
      <c r="G376" s="104">
        <v>645.80206847551653</v>
      </c>
      <c r="H376" s="104">
        <v>622.48599677836432</v>
      </c>
      <c r="I376" s="104">
        <v>644.02471548740766</v>
      </c>
      <c r="J376" s="104">
        <v>674.60670170475146</v>
      </c>
      <c r="K376" s="104">
        <v>654.68212844115919</v>
      </c>
      <c r="L376" s="104">
        <v>670.39041703506803</v>
      </c>
      <c r="M376" s="104">
        <v>0</v>
      </c>
      <c r="N376" s="104">
        <v>650.32796392193427</v>
      </c>
      <c r="O376" s="104">
        <v>748.28102877000015</v>
      </c>
      <c r="P376" s="104">
        <v>734.44801444184304</v>
      </c>
      <c r="Q376" s="104">
        <v>915.85188488952895</v>
      </c>
      <c r="R376" s="104">
        <v>0</v>
      </c>
      <c r="S376" s="104">
        <v>766.73629243192465</v>
      </c>
      <c r="T376" s="104">
        <v>799.77222654741411</v>
      </c>
      <c r="U376" s="104">
        <v>747.85023116250102</v>
      </c>
      <c r="V376" s="104">
        <v>830.10286981223635</v>
      </c>
      <c r="W376" s="104">
        <v>835.93859893025456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1211.6992163900002</v>
      </c>
      <c r="D377" s="101">
        <v>1119.0912863649137</v>
      </c>
      <c r="E377" s="101">
        <v>1040.8492128158637</v>
      </c>
      <c r="F377" s="101">
        <v>1048.4164217530222</v>
      </c>
      <c r="G377" s="101">
        <v>1077.9091216654595</v>
      </c>
      <c r="H377" s="101">
        <v>1151.8996947361206</v>
      </c>
      <c r="I377" s="101">
        <v>1135.7981480207332</v>
      </c>
      <c r="J377" s="101">
        <v>1126.3666437659294</v>
      </c>
      <c r="K377" s="101">
        <v>1088.9863651997107</v>
      </c>
      <c r="L377" s="101">
        <v>1147.0937620249722</v>
      </c>
      <c r="M377" s="101">
        <v>1193.2402416971686</v>
      </c>
      <c r="N377" s="101">
        <v>1157.9774778709116</v>
      </c>
      <c r="O377" s="101">
        <v>1123.3292609425525</v>
      </c>
      <c r="P377" s="101">
        <v>1160.3511756568514</v>
      </c>
      <c r="Q377" s="101">
        <v>1075.7857323785206</v>
      </c>
      <c r="R377" s="101">
        <v>1110.2812428108375</v>
      </c>
      <c r="S377" s="101">
        <v>1152.5027184527187</v>
      </c>
      <c r="T377" s="101">
        <v>1166.912830948155</v>
      </c>
      <c r="U377" s="101">
        <v>1173.423024055897</v>
      </c>
      <c r="V377" s="101">
        <v>1165.8289597505134</v>
      </c>
      <c r="W377" s="101">
        <v>1188.2094818996609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853.58287945326742</v>
      </c>
      <c r="D378" s="104">
        <v>736.87192677393057</v>
      </c>
      <c r="E378" s="104">
        <v>674.09754478610796</v>
      </c>
      <c r="F378" s="104">
        <v>688.63763823898603</v>
      </c>
      <c r="G378" s="104">
        <v>709.63733173774347</v>
      </c>
      <c r="H378" s="104">
        <v>771.94308925078712</v>
      </c>
      <c r="I378" s="104">
        <v>757.33242309975856</v>
      </c>
      <c r="J378" s="104">
        <v>752.27861280753609</v>
      </c>
      <c r="K378" s="104">
        <v>728.34116279133207</v>
      </c>
      <c r="L378" s="104">
        <v>768.8676615822277</v>
      </c>
      <c r="M378" s="104">
        <v>818.00291951932513</v>
      </c>
      <c r="N378" s="104">
        <v>789.56828801217148</v>
      </c>
      <c r="O378" s="104">
        <v>769.19841741720393</v>
      </c>
      <c r="P378" s="104">
        <v>831.41056884783075</v>
      </c>
      <c r="Q378" s="104">
        <v>765.65934006805139</v>
      </c>
      <c r="R378" s="104">
        <v>808.69597739807602</v>
      </c>
      <c r="S378" s="104">
        <v>861.28084805801916</v>
      </c>
      <c r="T378" s="104">
        <v>883.81696597324981</v>
      </c>
      <c r="U378" s="104">
        <v>902.16519806148983</v>
      </c>
      <c r="V378" s="104">
        <v>899.672147308121</v>
      </c>
      <c r="W378" s="104">
        <v>920.85442943122666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262.81641346300398</v>
      </c>
      <c r="D379" s="98">
        <v>102.28750002992895</v>
      </c>
      <c r="E379" s="98">
        <v>60.123732990775551</v>
      </c>
      <c r="F379" s="98">
        <v>81.711662886594937</v>
      </c>
      <c r="G379" s="98">
        <v>83.87482728712537</v>
      </c>
      <c r="H379" s="98">
        <v>121.07723118466402</v>
      </c>
      <c r="I379" s="98">
        <v>101.8608198032766</v>
      </c>
      <c r="J379" s="98">
        <v>95.869169831014744</v>
      </c>
      <c r="K379" s="98">
        <v>88.115431575123637</v>
      </c>
      <c r="L379" s="98">
        <v>90.119259760155529</v>
      </c>
      <c r="M379" s="98">
        <v>132.55087736931389</v>
      </c>
      <c r="N379" s="98">
        <v>92.798244253795431</v>
      </c>
      <c r="O379" s="98">
        <v>60.151335991477119</v>
      </c>
      <c r="P379" s="98">
        <v>115.15128475009642</v>
      </c>
      <c r="Q379" s="98">
        <v>31.306020365063198</v>
      </c>
      <c r="R379" s="98">
        <v>45.351039370657062</v>
      </c>
      <c r="S379" s="98">
        <v>78.998702024387541</v>
      </c>
      <c r="T379" s="98">
        <v>89.913589069774247</v>
      </c>
      <c r="U379" s="98">
        <v>112.58354174595972</v>
      </c>
      <c r="V379" s="98">
        <v>92.208858646944307</v>
      </c>
      <c r="W379" s="98">
        <v>76.326923611647857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590.76646599026344</v>
      </c>
      <c r="D380" s="98">
        <v>634.58442674400158</v>
      </c>
      <c r="E380" s="98">
        <v>613.97381179533249</v>
      </c>
      <c r="F380" s="98">
        <v>606.92597535239122</v>
      </c>
      <c r="G380" s="98">
        <v>625.76250445061817</v>
      </c>
      <c r="H380" s="98">
        <v>650.86585806612311</v>
      </c>
      <c r="I380" s="98">
        <v>655.47160329648193</v>
      </c>
      <c r="J380" s="98">
        <v>656.40944297652152</v>
      </c>
      <c r="K380" s="98">
        <v>640.22573121620837</v>
      </c>
      <c r="L380" s="98">
        <v>678.7484018220722</v>
      </c>
      <c r="M380" s="98">
        <v>685.45204215001115</v>
      </c>
      <c r="N380" s="98">
        <v>696.770043758376</v>
      </c>
      <c r="O380" s="98">
        <v>709.0470814257269</v>
      </c>
      <c r="P380" s="98">
        <v>716.25928409773428</v>
      </c>
      <c r="Q380" s="98">
        <v>734.35331970298819</v>
      </c>
      <c r="R380" s="98">
        <v>763.34493802741883</v>
      </c>
      <c r="S380" s="98">
        <v>782.28214603363165</v>
      </c>
      <c r="T380" s="98">
        <v>793.90337690347553</v>
      </c>
      <c r="U380" s="98">
        <v>789.58165631553004</v>
      </c>
      <c r="V380" s="98">
        <v>807.46328866117676</v>
      </c>
      <c r="W380" s="98">
        <v>844.52750581957889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613.32949337103832</v>
      </c>
      <c r="D381" s="122">
        <v>619.39878966954802</v>
      </c>
      <c r="E381" s="122">
        <v>629.84284555122815</v>
      </c>
      <c r="F381" s="122">
        <v>627.50299348916667</v>
      </c>
      <c r="G381" s="122">
        <v>637.88262192737864</v>
      </c>
      <c r="H381" s="122">
        <v>722.82911426428007</v>
      </c>
      <c r="I381" s="122">
        <v>718.20143081659648</v>
      </c>
      <c r="J381" s="122">
        <v>707.60029351168816</v>
      </c>
      <c r="K381" s="122">
        <v>688.442551851301</v>
      </c>
      <c r="L381" s="122">
        <v>717.16842711612526</v>
      </c>
      <c r="M381" s="122">
        <v>670.94855840899618</v>
      </c>
      <c r="N381" s="122">
        <v>641.75300873811921</v>
      </c>
      <c r="O381" s="122">
        <v>563.40064928656375</v>
      </c>
      <c r="P381" s="122">
        <v>624.02122850989178</v>
      </c>
      <c r="Q381" s="122">
        <v>606.35687541459163</v>
      </c>
      <c r="R381" s="122">
        <v>613.68269722069397</v>
      </c>
      <c r="S381" s="122">
        <v>623.43321369002638</v>
      </c>
      <c r="T381" s="122">
        <v>655.85939771425365</v>
      </c>
      <c r="U381" s="122">
        <v>600.65694159780594</v>
      </c>
      <c r="V381" s="122">
        <v>588.99880669743823</v>
      </c>
      <c r="W381" s="122">
        <v>612.52257082125993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712.03438898197203</v>
      </c>
      <c r="D382" s="98">
        <v>733.95958004183103</v>
      </c>
      <c r="E382" s="98">
        <v>748.09720277679969</v>
      </c>
      <c r="F382" s="98">
        <v>768.04902975858386</v>
      </c>
      <c r="G382" s="98">
        <v>797.4092010498681</v>
      </c>
      <c r="H382" s="98">
        <v>827.35315484291846</v>
      </c>
      <c r="I382" s="98">
        <v>859.091055500587</v>
      </c>
      <c r="J382" s="98">
        <v>867.05252752554077</v>
      </c>
      <c r="K382" s="98">
        <v>848.0690689812634</v>
      </c>
      <c r="L382" s="98">
        <v>840.87315930813634</v>
      </c>
      <c r="M382" s="98">
        <v>799.37494491415703</v>
      </c>
      <c r="N382" s="98">
        <v>773.32098865995738</v>
      </c>
      <c r="O382" s="98">
        <v>753.93773239932398</v>
      </c>
      <c r="P382" s="98">
        <v>752.07902918496529</v>
      </c>
      <c r="Q382" s="98">
        <v>764.57344503991806</v>
      </c>
      <c r="R382" s="98">
        <v>783.81363987043858</v>
      </c>
      <c r="S382" s="98">
        <v>810.26058485034321</v>
      </c>
      <c r="T382" s="98">
        <v>855.03070013367324</v>
      </c>
      <c r="U382" s="98">
        <v>765.98165346931364</v>
      </c>
      <c r="V382" s="98">
        <v>763.43291587741248</v>
      </c>
      <c r="W382" s="98">
        <v>813.47128412702989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586.04677831943491</v>
      </c>
      <c r="D383" s="33">
        <v>573.04277310795726</v>
      </c>
      <c r="E383" s="33">
        <v>584.14033767871979</v>
      </c>
      <c r="F383" s="33">
        <v>574.02219520857875</v>
      </c>
      <c r="G383" s="33">
        <v>587.67078805843255</v>
      </c>
      <c r="H383" s="33">
        <v>695.70016547070475</v>
      </c>
      <c r="I383" s="33">
        <v>680.62514437664356</v>
      </c>
      <c r="J383" s="33">
        <v>666.04235826258127</v>
      </c>
      <c r="K383" s="33">
        <v>637.4532953135822</v>
      </c>
      <c r="L383" s="33">
        <v>672.70167577106292</v>
      </c>
      <c r="M383" s="33">
        <v>621.91704496516866</v>
      </c>
      <c r="N383" s="33">
        <v>599.21568237425186</v>
      </c>
      <c r="O383" s="33">
        <v>510.49015574964329</v>
      </c>
      <c r="P383" s="33">
        <v>587.11320919149614</v>
      </c>
      <c r="Q383" s="33">
        <v>569.75388453959533</v>
      </c>
      <c r="R383" s="33">
        <v>566.55825651030466</v>
      </c>
      <c r="S383" s="33">
        <v>569.19845984030599</v>
      </c>
      <c r="T383" s="33">
        <v>609.82081933147629</v>
      </c>
      <c r="U383" s="33">
        <v>570.03069211410809</v>
      </c>
      <c r="V383" s="33">
        <v>560.38818232374433</v>
      </c>
      <c r="W383" s="33">
        <v>564.07097877650222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4051.3131035779152</v>
      </c>
      <c r="D385" s="117">
        <f t="shared" si="211"/>
        <v>3937.5802086339736</v>
      </c>
      <c r="E385" s="117">
        <f t="shared" si="211"/>
        <v>4346.5552925866496</v>
      </c>
      <c r="F385" s="117">
        <f t="shared" si="211"/>
        <v>4763.343670706885</v>
      </c>
      <c r="G385" s="117">
        <f t="shared" si="211"/>
        <v>5032.3337143373437</v>
      </c>
      <c r="H385" s="117">
        <f t="shared" si="211"/>
        <v>4640.4922827240352</v>
      </c>
      <c r="I385" s="117">
        <f t="shared" si="211"/>
        <v>4735.9040738215917</v>
      </c>
      <c r="J385" s="117">
        <f t="shared" si="211"/>
        <v>4678.8028742052338</v>
      </c>
      <c r="K385" s="117">
        <f t="shared" si="211"/>
        <v>4707.0378607053326</v>
      </c>
      <c r="L385" s="117">
        <f t="shared" si="211"/>
        <v>5105.5887485490839</v>
      </c>
      <c r="M385" s="117">
        <f t="shared" si="211"/>
        <v>4645.3798094463364</v>
      </c>
      <c r="N385" s="117">
        <f t="shared" si="211"/>
        <v>4520.9606483200496</v>
      </c>
      <c r="O385" s="117">
        <f t="shared" si="211"/>
        <v>4277.2521880971917</v>
      </c>
      <c r="P385" s="117">
        <f t="shared" si="211"/>
        <v>4106.702576044082</v>
      </c>
      <c r="Q385" s="117">
        <f t="shared" si="211"/>
        <v>4382.7724504322196</v>
      </c>
      <c r="R385" s="117">
        <f t="shared" ref="R385:V385" si="212">R386+R389+R391+R400</f>
        <v>3980.2441365193849</v>
      </c>
      <c r="S385" s="117">
        <f t="shared" si="212"/>
        <v>4032.1920584384434</v>
      </c>
      <c r="T385" s="117">
        <f t="shared" si="212"/>
        <v>4353.7913609670659</v>
      </c>
      <c r="U385" s="117">
        <f t="shared" si="212"/>
        <v>3943.0475900300494</v>
      </c>
      <c r="V385" s="117">
        <f t="shared" si="212"/>
        <v>4112.4294911039187</v>
      </c>
      <c r="W385" s="117">
        <f t="shared" ref="W385" si="213">W386+W389+W391+W400</f>
        <v>4013.6440480752144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2715.2090121278006</v>
      </c>
      <c r="D386" s="122">
        <f t="shared" si="214"/>
        <v>2712.3833143728484</v>
      </c>
      <c r="E386" s="122">
        <f t="shared" si="214"/>
        <v>3054.9430098534444</v>
      </c>
      <c r="F386" s="122">
        <f t="shared" si="214"/>
        <v>3429.7492239809799</v>
      </c>
      <c r="G386" s="122">
        <f t="shared" si="214"/>
        <v>3511.7906332015364</v>
      </c>
      <c r="H386" s="122">
        <f t="shared" si="214"/>
        <v>3272.3246576995789</v>
      </c>
      <c r="I386" s="122">
        <f t="shared" si="214"/>
        <v>3363.3944633880692</v>
      </c>
      <c r="J386" s="122">
        <f t="shared" si="214"/>
        <v>3337.2283420403924</v>
      </c>
      <c r="K386" s="122">
        <f t="shared" si="214"/>
        <v>3344.2136874438406</v>
      </c>
      <c r="L386" s="122">
        <f t="shared" si="214"/>
        <v>3645.9776372198676</v>
      </c>
      <c r="M386" s="122">
        <f t="shared" si="214"/>
        <v>3256.94899878567</v>
      </c>
      <c r="N386" s="122">
        <f t="shared" si="214"/>
        <v>3081.804960822124</v>
      </c>
      <c r="O386" s="122">
        <f t="shared" si="214"/>
        <v>3062.2221483735093</v>
      </c>
      <c r="P386" s="122">
        <f t="shared" si="214"/>
        <v>2844.8483418939136</v>
      </c>
      <c r="Q386" s="122">
        <f t="shared" si="214"/>
        <v>3158.0556680646228</v>
      </c>
      <c r="R386" s="122">
        <f t="shared" ref="R386:V386" si="215">SUM(R387:R388)</f>
        <v>2655.7681318842733</v>
      </c>
      <c r="S386" s="122">
        <f t="shared" si="215"/>
        <v>2637.1231722107273</v>
      </c>
      <c r="T386" s="122">
        <f t="shared" si="215"/>
        <v>2864.6845984188963</v>
      </c>
      <c r="U386" s="122">
        <f t="shared" si="215"/>
        <v>2527.2912776590179</v>
      </c>
      <c r="V386" s="122">
        <f t="shared" si="215"/>
        <v>2677.180596551791</v>
      </c>
      <c r="W386" s="122">
        <f t="shared" ref="W386" si="216">SUM(W387:W388)</f>
        <v>2526.9304734775087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2656.8114761461625</v>
      </c>
      <c r="D387" s="98">
        <v>2655.9287096345861</v>
      </c>
      <c r="E387" s="98">
        <v>2995.4057655678052</v>
      </c>
      <c r="F387" s="98">
        <v>3363.0591852049356</v>
      </c>
      <c r="G387" s="98">
        <v>3445.7885803166087</v>
      </c>
      <c r="H387" s="98">
        <v>3213.2864573136071</v>
      </c>
      <c r="I387" s="98">
        <v>3303.2127605228761</v>
      </c>
      <c r="J387" s="98">
        <v>3278.9603108521478</v>
      </c>
      <c r="K387" s="98">
        <v>3287.9563590621328</v>
      </c>
      <c r="L387" s="98">
        <v>3585.2394074992435</v>
      </c>
      <c r="M387" s="98">
        <v>3202.0515737474125</v>
      </c>
      <c r="N387" s="98">
        <v>3030.4728989761998</v>
      </c>
      <c r="O387" s="98">
        <v>3010.5261471475706</v>
      </c>
      <c r="P387" s="98">
        <v>2796.2576112326897</v>
      </c>
      <c r="Q387" s="98">
        <v>3106.1441320574304</v>
      </c>
      <c r="R387" s="98">
        <v>2612.0212763304462</v>
      </c>
      <c r="S387" s="98">
        <v>2594.3956408331774</v>
      </c>
      <c r="T387" s="98">
        <v>2817.9803351177516</v>
      </c>
      <c r="U387" s="98">
        <v>2486.568919679572</v>
      </c>
      <c r="V387" s="98">
        <v>2633.9762234053724</v>
      </c>
      <c r="W387" s="98">
        <v>2485.9928004130156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58.397535981638178</v>
      </c>
      <c r="D388" s="98">
        <v>56.454604738262475</v>
      </c>
      <c r="E388" s="98">
        <v>59.537244285639126</v>
      </c>
      <c r="F388" s="98">
        <v>66.690038776044403</v>
      </c>
      <c r="G388" s="98">
        <v>66.002052884927934</v>
      </c>
      <c r="H388" s="98">
        <v>59.038200385971585</v>
      </c>
      <c r="I388" s="98">
        <v>60.181702865192889</v>
      </c>
      <c r="J388" s="98">
        <v>58.268031188244741</v>
      </c>
      <c r="K388" s="98">
        <v>56.257328381707921</v>
      </c>
      <c r="L388" s="98">
        <v>60.738229720624268</v>
      </c>
      <c r="M388" s="98">
        <v>54.897425038257765</v>
      </c>
      <c r="N388" s="98">
        <v>51.332061845924436</v>
      </c>
      <c r="O388" s="98">
        <v>51.6960012259389</v>
      </c>
      <c r="P388" s="98">
        <v>48.590730661223745</v>
      </c>
      <c r="Q388" s="98">
        <v>51.911536007192133</v>
      </c>
      <c r="R388" s="98">
        <v>43.746855553827324</v>
      </c>
      <c r="S388" s="98">
        <v>42.727531377550115</v>
      </c>
      <c r="T388" s="98">
        <v>46.704263301144564</v>
      </c>
      <c r="U388" s="98">
        <v>40.722357979446052</v>
      </c>
      <c r="V388" s="98">
        <v>43.20437314641871</v>
      </c>
      <c r="W388" s="98">
        <v>40.937673064493062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152.69812080866646</v>
      </c>
      <c r="D389" s="122">
        <f t="shared" si="217"/>
        <v>101.55107186627568</v>
      </c>
      <c r="E389" s="122">
        <f t="shared" si="217"/>
        <v>204.22718147684131</v>
      </c>
      <c r="F389" s="122">
        <f t="shared" si="217"/>
        <v>241.06673728888495</v>
      </c>
      <c r="G389" s="122">
        <f t="shared" si="217"/>
        <v>395.47679320971912</v>
      </c>
      <c r="H389" s="122">
        <f t="shared" si="217"/>
        <v>128.43898937994186</v>
      </c>
      <c r="I389" s="122">
        <f t="shared" si="217"/>
        <v>145.7032826719711</v>
      </c>
      <c r="J389" s="122">
        <f t="shared" si="217"/>
        <v>115.53157826456602</v>
      </c>
      <c r="K389" s="122">
        <f t="shared" si="217"/>
        <v>178.86638961693384</v>
      </c>
      <c r="L389" s="122">
        <f t="shared" si="217"/>
        <v>220.24614948288087</v>
      </c>
      <c r="M389" s="122">
        <f t="shared" si="217"/>
        <v>153.10185261641871</v>
      </c>
      <c r="N389" s="122">
        <f t="shared" si="217"/>
        <v>239.15681011548395</v>
      </c>
      <c r="O389" s="122">
        <f t="shared" si="217"/>
        <v>49.17583439290501</v>
      </c>
      <c r="P389" s="122">
        <f t="shared" si="217"/>
        <v>13.290226392000617</v>
      </c>
      <c r="Q389" s="122">
        <f t="shared" si="217"/>
        <v>15.507696793756264</v>
      </c>
      <c r="R389" s="122">
        <f t="shared" si="217"/>
        <v>74.596103399811952</v>
      </c>
      <c r="S389" s="122">
        <f t="shared" si="217"/>
        <v>93.718204496475508</v>
      </c>
      <c r="T389" s="122">
        <f t="shared" si="217"/>
        <v>122.84594158900539</v>
      </c>
      <c r="U389" s="122">
        <f t="shared" si="217"/>
        <v>68.313079463934741</v>
      </c>
      <c r="V389" s="122">
        <f t="shared" si="217"/>
        <v>75.602015933661477</v>
      </c>
      <c r="W389" s="122">
        <f t="shared" si="217"/>
        <v>91.869366620988828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152.69812080866646</v>
      </c>
      <c r="D390" s="98">
        <f>RES_hhdet_in_tesh!D48</f>
        <v>101.55107186627568</v>
      </c>
      <c r="E390" s="98">
        <f>RES_hhdet_in_tesh!E48</f>
        <v>204.22718147684131</v>
      </c>
      <c r="F390" s="98">
        <f>RES_hhdet_in_tesh!F48</f>
        <v>241.06673728888495</v>
      </c>
      <c r="G390" s="98">
        <f>RES_hhdet_in_tesh!G48</f>
        <v>395.47679320971912</v>
      </c>
      <c r="H390" s="98">
        <f>RES_hhdet_in_tesh!H48</f>
        <v>128.43898937994186</v>
      </c>
      <c r="I390" s="98">
        <f>RES_hhdet_in_tesh!I48</f>
        <v>145.7032826719711</v>
      </c>
      <c r="J390" s="98">
        <f>RES_hhdet_in_tesh!J48</f>
        <v>115.53157826456602</v>
      </c>
      <c r="K390" s="98">
        <f>RES_hhdet_in_tesh!K48</f>
        <v>178.86638961693384</v>
      </c>
      <c r="L390" s="98">
        <f>RES_hhdet_in_tesh!L48</f>
        <v>220.24614948288087</v>
      </c>
      <c r="M390" s="98">
        <f>RES_hhdet_in_tesh!M48</f>
        <v>153.10185261641871</v>
      </c>
      <c r="N390" s="98">
        <f>RES_hhdet_in_tesh!N48</f>
        <v>239.15681011548395</v>
      </c>
      <c r="O390" s="98">
        <f>RES_hhdet_in_tesh!O48</f>
        <v>49.17583439290501</v>
      </c>
      <c r="P390" s="98">
        <f>RES_hhdet_in_tesh!P48</f>
        <v>13.290226392000617</v>
      </c>
      <c r="Q390" s="98">
        <f>RES_hhdet_in_tesh!Q48</f>
        <v>15.507696793756264</v>
      </c>
      <c r="R390" s="98">
        <f>RES_hhdet_in_tesh!R48</f>
        <v>74.596103399811952</v>
      </c>
      <c r="S390" s="98">
        <f>RES_hhdet_in_tesh!S48</f>
        <v>93.718204496475508</v>
      </c>
      <c r="T390" s="98">
        <f>RES_hhdet_in_tesh!T48</f>
        <v>122.84594158900539</v>
      </c>
      <c r="U390" s="98">
        <f>RES_hhdet_in_tesh!U48</f>
        <v>68.313079463934741</v>
      </c>
      <c r="V390" s="98">
        <f>RES_hhdet_in_tesh!V48</f>
        <v>75.602015933661477</v>
      </c>
      <c r="W390" s="98">
        <f>RES_hhdet_in_tesh!W48</f>
        <v>91.869366620988828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753.65696937353005</v>
      </c>
      <c r="D391" s="122">
        <v>698.06555832971503</v>
      </c>
      <c r="E391" s="122">
        <v>652.65821336485305</v>
      </c>
      <c r="F391" s="122">
        <v>659.18933033429823</v>
      </c>
      <c r="G391" s="122">
        <v>679.53612239703739</v>
      </c>
      <c r="H391" s="122">
        <v>726.01336214173682</v>
      </c>
      <c r="I391" s="122">
        <v>717.19658815328671</v>
      </c>
      <c r="J391" s="122">
        <v>722.97042618852674</v>
      </c>
      <c r="K391" s="122">
        <v>698.63384298407595</v>
      </c>
      <c r="L391" s="122">
        <v>733.97734759515276</v>
      </c>
      <c r="M391" s="122">
        <v>763.30984081058796</v>
      </c>
      <c r="N391" s="122">
        <v>742.81335485946909</v>
      </c>
      <c r="O391" s="122">
        <v>762.0005894221373</v>
      </c>
      <c r="P391" s="122">
        <v>795.64053588156651</v>
      </c>
      <c r="Q391" s="122">
        <v>761.14844946223559</v>
      </c>
      <c r="R391" s="122">
        <v>795.45496375070536</v>
      </c>
      <c r="S391" s="122">
        <v>834.12973733102297</v>
      </c>
      <c r="T391" s="122">
        <v>858.83674195849608</v>
      </c>
      <c r="U391" s="122">
        <v>868.20232164202366</v>
      </c>
      <c r="V391" s="122">
        <v>880.49779452828977</v>
      </c>
      <c r="W391" s="122">
        <v>902.81970501879005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710.01937977953287</v>
      </c>
      <c r="D392" s="98">
        <v>684.40397280076797</v>
      </c>
      <c r="E392" s="98">
        <v>674.632321379769</v>
      </c>
      <c r="F392" s="98">
        <v>679.58387418168741</v>
      </c>
      <c r="G392" s="98">
        <v>700.70115033057846</v>
      </c>
      <c r="H392" s="98">
        <v>694.92178749486231</v>
      </c>
      <c r="I392" s="98">
        <v>706.68980140878728</v>
      </c>
      <c r="J392" s="98">
        <v>736.66334612608068</v>
      </c>
      <c r="K392" s="98">
        <v>711.73930570282209</v>
      </c>
      <c r="L392" s="98">
        <v>726.5690291122321</v>
      </c>
      <c r="M392" s="98">
        <v>737.91919037639957</v>
      </c>
      <c r="N392" s="98">
        <v>706.54630105621516</v>
      </c>
      <c r="O392" s="98">
        <v>793.39557338411657</v>
      </c>
      <c r="P392" s="98">
        <v>814.96744387452122</v>
      </c>
      <c r="Q392" s="98">
        <v>954.99878141524391</v>
      </c>
      <c r="R392" s="98">
        <v>829.05076540812024</v>
      </c>
      <c r="S392" s="98">
        <v>821.21687723148864</v>
      </c>
      <c r="T392" s="98">
        <v>865.28447169415756</v>
      </c>
      <c r="U392" s="98">
        <v>823.08117051119609</v>
      </c>
      <c r="V392" s="98">
        <v>900.76583459355584</v>
      </c>
      <c r="W392" s="98">
        <v>893.59498458740813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674.65500234306933</v>
      </c>
      <c r="F393" s="98">
        <v>679.63491607659159</v>
      </c>
      <c r="G393" s="98">
        <v>700.75368431327195</v>
      </c>
      <c r="H393" s="98">
        <v>694.9688899784303</v>
      </c>
      <c r="I393" s="98">
        <v>707.22533534759748</v>
      </c>
      <c r="J393" s="98">
        <v>737.92323409964195</v>
      </c>
      <c r="K393" s="98">
        <v>713.09434706246577</v>
      </c>
      <c r="L393" s="98">
        <v>727.74352637992865</v>
      </c>
      <c r="M393" s="98">
        <v>0</v>
      </c>
      <c r="N393" s="98">
        <v>706.2232324440921</v>
      </c>
      <c r="O393" s="98">
        <v>793.20628307172365</v>
      </c>
      <c r="P393" s="98">
        <v>815.23255013716698</v>
      </c>
      <c r="Q393" s="98">
        <v>957.51863704082041</v>
      </c>
      <c r="R393" s="98">
        <v>0</v>
      </c>
      <c r="S393" s="98">
        <v>822.59041049779069</v>
      </c>
      <c r="T393" s="98">
        <v>866.80537320667293</v>
      </c>
      <c r="U393" s="98">
        <v>824.07161312899927</v>
      </c>
      <c r="V393" s="98">
        <v>902.00717019429726</v>
      </c>
      <c r="W393" s="98">
        <v>894.43372555738063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39.876071380407524</v>
      </c>
      <c r="F394" s="101">
        <v>53.377667878741953</v>
      </c>
      <c r="G394" s="101">
        <v>54.951615837755291</v>
      </c>
      <c r="H394" s="101">
        <v>72.482893200065973</v>
      </c>
      <c r="I394" s="101">
        <v>63.200619860189803</v>
      </c>
      <c r="J394" s="101">
        <v>63.316532394890451</v>
      </c>
      <c r="K394" s="101">
        <v>58.412218621306621</v>
      </c>
      <c r="L394" s="101">
        <v>57.353109344860599</v>
      </c>
      <c r="M394" s="101">
        <v>0</v>
      </c>
      <c r="N394" s="101">
        <v>55.895268522157792</v>
      </c>
      <c r="O394" s="101">
        <v>44.925254301723619</v>
      </c>
      <c r="P394" s="101">
        <v>80.784535695324024</v>
      </c>
      <c r="Q394" s="101">
        <v>41.666752151291568</v>
      </c>
      <c r="R394" s="101">
        <v>0</v>
      </c>
      <c r="S394" s="101">
        <v>55.854118065865975</v>
      </c>
      <c r="T394" s="101">
        <v>67.033146659258804</v>
      </c>
      <c r="U394" s="101">
        <v>76.221381966498257</v>
      </c>
      <c r="V394" s="101">
        <v>71.904300382060953</v>
      </c>
      <c r="W394" s="101">
        <v>58.495126627126162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634.77893096266166</v>
      </c>
      <c r="F395" s="104">
        <v>626.25724819784966</v>
      </c>
      <c r="G395" s="104">
        <v>645.80206847551653</v>
      </c>
      <c r="H395" s="104">
        <v>622.48599677836432</v>
      </c>
      <c r="I395" s="104">
        <v>644.02471548740766</v>
      </c>
      <c r="J395" s="104">
        <v>674.60670170475146</v>
      </c>
      <c r="K395" s="104">
        <v>654.68212844115919</v>
      </c>
      <c r="L395" s="104">
        <v>670.39041703506803</v>
      </c>
      <c r="M395" s="104">
        <v>0</v>
      </c>
      <c r="N395" s="104">
        <v>650.32796392193427</v>
      </c>
      <c r="O395" s="104">
        <v>748.28102877000015</v>
      </c>
      <c r="P395" s="104">
        <v>734.44801444184304</v>
      </c>
      <c r="Q395" s="104">
        <v>915.85188488952895</v>
      </c>
      <c r="R395" s="104">
        <v>0</v>
      </c>
      <c r="S395" s="104">
        <v>766.73629243192465</v>
      </c>
      <c r="T395" s="104">
        <v>799.77222654741411</v>
      </c>
      <c r="U395" s="104">
        <v>747.85023116250102</v>
      </c>
      <c r="V395" s="104">
        <v>830.10286981223635</v>
      </c>
      <c r="W395" s="104">
        <v>835.93859893025456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754.53174183098008</v>
      </c>
      <c r="D396" s="101">
        <v>698.57924388141737</v>
      </c>
      <c r="E396" s="101">
        <v>651.4553201042113</v>
      </c>
      <c r="F396" s="101">
        <v>657.93840373027103</v>
      </c>
      <c r="G396" s="101">
        <v>678.36070081687592</v>
      </c>
      <c r="H396" s="101">
        <v>727.0846402730424</v>
      </c>
      <c r="I396" s="101">
        <v>719.19066530798773</v>
      </c>
      <c r="J396" s="101">
        <v>715.71810162279644</v>
      </c>
      <c r="K396" s="101">
        <v>694.7172823476385</v>
      </c>
      <c r="L396" s="101">
        <v>735.07254701357817</v>
      </c>
      <c r="M396" s="101">
        <v>770.83311868546014</v>
      </c>
      <c r="N396" s="101">
        <v>757.75912031065138</v>
      </c>
      <c r="O396" s="101">
        <v>749.34622109050451</v>
      </c>
      <c r="P396" s="101">
        <v>793.20480440971721</v>
      </c>
      <c r="Q396" s="101">
        <v>752.82903726579877</v>
      </c>
      <c r="R396" s="101">
        <v>789.86599216802813</v>
      </c>
      <c r="S396" s="101">
        <v>833.1584552132382</v>
      </c>
      <c r="T396" s="101">
        <v>856.58204179919358</v>
      </c>
      <c r="U396" s="101">
        <v>873.64685181616494</v>
      </c>
      <c r="V396" s="101">
        <v>878.83898280431254</v>
      </c>
      <c r="W396" s="101">
        <v>904.41203721213333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754.42368681674373</v>
      </c>
      <c r="D397" s="104">
        <v>698.43616547171052</v>
      </c>
      <c r="E397" s="104">
        <v>651.60455142514184</v>
      </c>
      <c r="F397" s="104">
        <v>658.20449401185658</v>
      </c>
      <c r="G397" s="104">
        <v>678.54746143426223</v>
      </c>
      <c r="H397" s="104">
        <v>727.29039006612868</v>
      </c>
      <c r="I397" s="104">
        <v>719.97016837232343</v>
      </c>
      <c r="J397" s="104">
        <v>717.32681887305614</v>
      </c>
      <c r="K397" s="104">
        <v>696.43884380695499</v>
      </c>
      <c r="L397" s="104">
        <v>736.4979912627249</v>
      </c>
      <c r="M397" s="104">
        <v>771.0799003269675</v>
      </c>
      <c r="N397" s="104">
        <v>757.49550455180952</v>
      </c>
      <c r="O397" s="104">
        <v>749.17260640398501</v>
      </c>
      <c r="P397" s="104">
        <v>794.97558500209016</v>
      </c>
      <c r="Q397" s="104">
        <v>756.26110343976063</v>
      </c>
      <c r="R397" s="104">
        <v>795.60815416324112</v>
      </c>
      <c r="S397" s="104">
        <v>839.39128381584305</v>
      </c>
      <c r="T397" s="104">
        <v>859.90519269317849</v>
      </c>
      <c r="U397" s="104">
        <v>873.40330869175455</v>
      </c>
      <c r="V397" s="104">
        <v>876.97326168172094</v>
      </c>
      <c r="W397" s="104">
        <v>902.62415420466107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163.65722082648034</v>
      </c>
      <c r="D398" s="98">
        <v>63.851738727708984</v>
      </c>
      <c r="E398" s="98">
        <v>37.630739629809383</v>
      </c>
      <c r="F398" s="98">
        <v>51.278518659465412</v>
      </c>
      <c r="G398" s="98">
        <v>52.784956983644037</v>
      </c>
      <c r="H398" s="98">
        <v>76.424532000005698</v>
      </c>
      <c r="I398" s="98">
        <v>64.498565075841512</v>
      </c>
      <c r="J398" s="98">
        <v>60.917375896534693</v>
      </c>
      <c r="K398" s="98">
        <v>56.213112590746562</v>
      </c>
      <c r="L398" s="98">
        <v>57.749589440652592</v>
      </c>
      <c r="M398" s="98">
        <v>85.627858176956295</v>
      </c>
      <c r="N398" s="98">
        <v>60.725460793433456</v>
      </c>
      <c r="O398" s="98">
        <v>40.12552497825812</v>
      </c>
      <c r="P398" s="98">
        <v>78.716300904355933</v>
      </c>
      <c r="Q398" s="98">
        <v>21.907783736772473</v>
      </c>
      <c r="R398" s="98">
        <v>32.263216135822205</v>
      </c>
      <c r="S398" s="98">
        <v>57.109137782211512</v>
      </c>
      <c r="T398" s="98">
        <v>66.001815789702945</v>
      </c>
      <c r="U398" s="98">
        <v>83.821652376224492</v>
      </c>
      <c r="V398" s="98">
        <v>69.509973020544109</v>
      </c>
      <c r="W398" s="98">
        <v>58.096648385082254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590.76646599026344</v>
      </c>
      <c r="D399" s="98">
        <v>634.58442674400158</v>
      </c>
      <c r="E399" s="98">
        <v>613.97381179533249</v>
      </c>
      <c r="F399" s="98">
        <v>606.92597535239122</v>
      </c>
      <c r="G399" s="98">
        <v>625.76250445061817</v>
      </c>
      <c r="H399" s="98">
        <v>650.86585806612311</v>
      </c>
      <c r="I399" s="98">
        <v>655.47160329648193</v>
      </c>
      <c r="J399" s="98">
        <v>656.40944297652152</v>
      </c>
      <c r="K399" s="98">
        <v>640.22573121620837</v>
      </c>
      <c r="L399" s="98">
        <v>678.7484018220722</v>
      </c>
      <c r="M399" s="98">
        <v>685.45204215001115</v>
      </c>
      <c r="N399" s="98">
        <v>696.770043758376</v>
      </c>
      <c r="O399" s="98">
        <v>709.0470814257269</v>
      </c>
      <c r="P399" s="98">
        <v>716.25928409773428</v>
      </c>
      <c r="Q399" s="98">
        <v>734.35331970298819</v>
      </c>
      <c r="R399" s="98">
        <v>763.34493802741883</v>
      </c>
      <c r="S399" s="98">
        <v>782.28214603363165</v>
      </c>
      <c r="T399" s="98">
        <v>793.90337690347553</v>
      </c>
      <c r="U399" s="98">
        <v>789.58165631553004</v>
      </c>
      <c r="V399" s="98">
        <v>807.46328866117676</v>
      </c>
      <c r="W399" s="98">
        <v>844.52750581957889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429.74900126791806</v>
      </c>
      <c r="D400" s="122">
        <v>425.58026406513443</v>
      </c>
      <c r="E400" s="122">
        <v>434.72688789151039</v>
      </c>
      <c r="F400" s="122">
        <v>433.33837910272149</v>
      </c>
      <c r="G400" s="122">
        <v>445.53016552905052</v>
      </c>
      <c r="H400" s="122">
        <v>513.71527350277711</v>
      </c>
      <c r="I400" s="122">
        <v>509.6097396082647</v>
      </c>
      <c r="J400" s="122">
        <v>503.07252771174865</v>
      </c>
      <c r="K400" s="122">
        <v>485.32394066048261</v>
      </c>
      <c r="L400" s="122">
        <v>505.38761425118292</v>
      </c>
      <c r="M400" s="122">
        <v>472.01911723365987</v>
      </c>
      <c r="N400" s="122">
        <v>457.18552252297229</v>
      </c>
      <c r="O400" s="122">
        <v>403.85361590863982</v>
      </c>
      <c r="P400" s="122">
        <v>452.92347187660192</v>
      </c>
      <c r="Q400" s="122">
        <v>448.06063611160471</v>
      </c>
      <c r="R400" s="122">
        <v>454.42493748459464</v>
      </c>
      <c r="S400" s="122">
        <v>467.22094440021743</v>
      </c>
      <c r="T400" s="122">
        <v>507.42407900066866</v>
      </c>
      <c r="U400" s="122">
        <v>479.24091126507335</v>
      </c>
      <c r="V400" s="122">
        <v>479.14908409017642</v>
      </c>
      <c r="W400" s="122">
        <v>492.02450295792687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410.19787031044171</v>
      </c>
      <c r="D401" s="98">
        <v>423.58896194277594</v>
      </c>
      <c r="E401" s="98">
        <v>432.51204891108233</v>
      </c>
      <c r="F401" s="98">
        <v>444.82989343088832</v>
      </c>
      <c r="G401" s="98">
        <v>462.63628233351125</v>
      </c>
      <c r="H401" s="98">
        <v>480.83103610321655</v>
      </c>
      <c r="I401" s="98">
        <v>500.1168830789295</v>
      </c>
      <c r="J401" s="98">
        <v>505.57729349914553</v>
      </c>
      <c r="K401" s="98">
        <v>495.28488682062186</v>
      </c>
      <c r="L401" s="98">
        <v>491.81988700517235</v>
      </c>
      <c r="M401" s="98">
        <v>467.92521379134405</v>
      </c>
      <c r="N401" s="98">
        <v>452.67416904954791</v>
      </c>
      <c r="O401" s="98">
        <v>441.32791109208432</v>
      </c>
      <c r="P401" s="98">
        <v>440.23989337963667</v>
      </c>
      <c r="Q401" s="98">
        <v>447.553673036259</v>
      </c>
      <c r="R401" s="98">
        <v>461.15342601164747</v>
      </c>
      <c r="S401" s="98">
        <v>480.66424407025761</v>
      </c>
      <c r="T401" s="98">
        <v>512.08688603557607</v>
      </c>
      <c r="U401" s="98">
        <v>463.26755627231688</v>
      </c>
      <c r="V401" s="98">
        <v>465.91392694763471</v>
      </c>
      <c r="W401" s="98">
        <v>500.58353903324615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435.15306893394296</v>
      </c>
      <c r="D402" s="33">
        <v>426.3860269606522</v>
      </c>
      <c r="E402" s="33">
        <v>435.58287069260308</v>
      </c>
      <c r="F402" s="33">
        <v>428.96561003689681</v>
      </c>
      <c r="G402" s="33">
        <v>440.14592485985867</v>
      </c>
      <c r="H402" s="33">
        <v>522.2502936530675</v>
      </c>
      <c r="I402" s="33">
        <v>512.14155340846298</v>
      </c>
      <c r="J402" s="33">
        <v>502.41971218332043</v>
      </c>
      <c r="K402" s="33">
        <v>482.14213071906653</v>
      </c>
      <c r="L402" s="33">
        <v>510.26465285007447</v>
      </c>
      <c r="M402" s="33">
        <v>473.58211598440005</v>
      </c>
      <c r="N402" s="33">
        <v>458.64409105276059</v>
      </c>
      <c r="O402" s="33">
        <v>393.44732952746921</v>
      </c>
      <c r="P402" s="33">
        <v>456.57905363518739</v>
      </c>
      <c r="Q402" s="33">
        <v>448.17792069731388</v>
      </c>
      <c r="R402" s="33">
        <v>452.56121855301609</v>
      </c>
      <c r="S402" s="33">
        <v>463.31844315532737</v>
      </c>
      <c r="T402" s="33">
        <v>506.3462680683071</v>
      </c>
      <c r="U402" s="33">
        <v>482.19996045718716</v>
      </c>
      <c r="V402" s="33">
        <v>481.31991014771887</v>
      </c>
      <c r="W402" s="33">
        <v>489.96079766021393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1511.2696897204539</v>
      </c>
      <c r="D404" s="117">
        <f t="shared" si="218"/>
        <v>1511.1660589712801</v>
      </c>
      <c r="E404" s="117">
        <f t="shared" si="218"/>
        <v>1680.2834761410265</v>
      </c>
      <c r="F404" s="117">
        <f t="shared" si="218"/>
        <v>1855.9401584250143</v>
      </c>
      <c r="G404" s="117">
        <f t="shared" si="218"/>
        <v>1870.1894306625456</v>
      </c>
      <c r="H404" s="117">
        <f t="shared" si="218"/>
        <v>1719.5480614059725</v>
      </c>
      <c r="I404" s="117">
        <f t="shared" si="218"/>
        <v>1798.2188021393636</v>
      </c>
      <c r="J404" s="117">
        <f t="shared" si="218"/>
        <v>1817.1342852283838</v>
      </c>
      <c r="K404" s="117">
        <f t="shared" si="218"/>
        <v>1750.3062566205761</v>
      </c>
      <c r="L404" s="117">
        <f t="shared" si="218"/>
        <v>1872.0997374776282</v>
      </c>
      <c r="M404" s="117">
        <f t="shared" si="218"/>
        <v>1663.2669709793174</v>
      </c>
      <c r="N404" s="117">
        <f t="shared" si="218"/>
        <v>1538.2208782649334</v>
      </c>
      <c r="O404" s="117">
        <f t="shared" si="218"/>
        <v>1463.6316549295896</v>
      </c>
      <c r="P404" s="117">
        <f t="shared" si="218"/>
        <v>1228.9680109393971</v>
      </c>
      <c r="Q404" s="117">
        <f t="shared" si="218"/>
        <v>1292.3153195984705</v>
      </c>
      <c r="R404" s="117">
        <f t="shared" ref="R404:V404" si="219">R405+R408+R410+R419</f>
        <v>1088.6418343269836</v>
      </c>
      <c r="S404" s="117">
        <f t="shared" si="219"/>
        <v>1097.1691706700715</v>
      </c>
      <c r="T404" s="117">
        <f t="shared" si="219"/>
        <v>1160.0399724799324</v>
      </c>
      <c r="U404" s="117">
        <f t="shared" si="219"/>
        <v>1009.504098390869</v>
      </c>
      <c r="V404" s="117">
        <f t="shared" si="219"/>
        <v>1059.9884717519562</v>
      </c>
      <c r="W404" s="117">
        <f t="shared" ref="W404" si="220">W405+W408+W410+W419</f>
        <v>999.97331617937073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1468.8959306367844</v>
      </c>
      <c r="D405" s="122">
        <f t="shared" si="221"/>
        <v>1450.4191649746294</v>
      </c>
      <c r="E405" s="122">
        <f t="shared" si="221"/>
        <v>1614.9137485961326</v>
      </c>
      <c r="F405" s="122">
        <f t="shared" si="221"/>
        <v>1788.0539235985486</v>
      </c>
      <c r="G405" s="122">
        <f t="shared" si="221"/>
        <v>1808.0208756323455</v>
      </c>
      <c r="H405" s="122">
        <f t="shared" si="221"/>
        <v>1668.3307007611809</v>
      </c>
      <c r="I405" s="122">
        <f t="shared" si="221"/>
        <v>1692.0656823922102</v>
      </c>
      <c r="J405" s="122">
        <f t="shared" si="221"/>
        <v>1656.7745131896775</v>
      </c>
      <c r="K405" s="122">
        <f t="shared" si="221"/>
        <v>1636.4796257366049</v>
      </c>
      <c r="L405" s="122">
        <f t="shared" si="221"/>
        <v>1756.0405837684905</v>
      </c>
      <c r="M405" s="122">
        <f t="shared" si="221"/>
        <v>1529.9170908336168</v>
      </c>
      <c r="N405" s="122">
        <f t="shared" si="221"/>
        <v>1398.2931089030412</v>
      </c>
      <c r="O405" s="122">
        <f t="shared" si="221"/>
        <v>1324.719234151115</v>
      </c>
      <c r="P405" s="122">
        <f t="shared" si="221"/>
        <v>1168.9348702140446</v>
      </c>
      <c r="Q405" s="122">
        <f t="shared" si="221"/>
        <v>1247.8995419746047</v>
      </c>
      <c r="R405" s="122">
        <f t="shared" ref="R405:V405" si="222">SUM(R406:R407)</f>
        <v>1029.9415019760877</v>
      </c>
      <c r="S405" s="122">
        <f t="shared" si="222"/>
        <v>1009.5574700132762</v>
      </c>
      <c r="T405" s="122">
        <f t="shared" si="222"/>
        <v>1085.6302078190824</v>
      </c>
      <c r="U405" s="122">
        <f t="shared" si="222"/>
        <v>951.40115476599453</v>
      </c>
      <c r="V405" s="122">
        <f t="shared" si="222"/>
        <v>1001.3243512992304</v>
      </c>
      <c r="W405" s="122">
        <f t="shared" ref="W405" si="223">SUM(W406:W407)</f>
        <v>941.19992312606757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1468.8959306367844</v>
      </c>
      <c r="D406" s="98">
        <v>1450.4191649746294</v>
      </c>
      <c r="E406" s="98">
        <v>1614.9137485961326</v>
      </c>
      <c r="F406" s="98">
        <v>1788.0539235985486</v>
      </c>
      <c r="G406" s="98">
        <v>1808.0208756323455</v>
      </c>
      <c r="H406" s="98">
        <v>1668.3307007611809</v>
      </c>
      <c r="I406" s="98">
        <v>1692.0656823922102</v>
      </c>
      <c r="J406" s="98">
        <v>1656.7745131896775</v>
      </c>
      <c r="K406" s="98">
        <v>1636.4796257366049</v>
      </c>
      <c r="L406" s="98">
        <v>1756.0405837684905</v>
      </c>
      <c r="M406" s="98">
        <v>1529.9170908336168</v>
      </c>
      <c r="N406" s="98">
        <v>1398.2931089030412</v>
      </c>
      <c r="O406" s="98">
        <v>1324.719234151115</v>
      </c>
      <c r="P406" s="98">
        <v>1168.9348702140446</v>
      </c>
      <c r="Q406" s="98">
        <v>1247.8995419746047</v>
      </c>
      <c r="R406" s="98">
        <v>1029.9415019760877</v>
      </c>
      <c r="S406" s="98">
        <v>1009.5574700132762</v>
      </c>
      <c r="T406" s="98">
        <v>1085.6302078190824</v>
      </c>
      <c r="U406" s="98">
        <v>951.40115476599453</v>
      </c>
      <c r="V406" s="98">
        <v>1001.3243512992304</v>
      </c>
      <c r="W406" s="98">
        <v>941.19992312606757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7.3475950954998552</v>
      </c>
      <c r="D410" s="122">
        <v>12.717323103822689</v>
      </c>
      <c r="E410" s="122">
        <v>18.000062137929671</v>
      </c>
      <c r="F410" s="122">
        <v>19.796001128047426</v>
      </c>
      <c r="G410" s="122">
        <v>18.803369552633498</v>
      </c>
      <c r="H410" s="122">
        <v>12.48936433295715</v>
      </c>
      <c r="I410" s="122">
        <v>65.063734695324086</v>
      </c>
      <c r="J410" s="122">
        <v>119.63926271889795</v>
      </c>
      <c r="K410" s="122">
        <v>67.187454793827115</v>
      </c>
      <c r="L410" s="122">
        <v>65.552872025158564</v>
      </c>
      <c r="M410" s="122">
        <v>83.177771634262157</v>
      </c>
      <c r="N410" s="122">
        <v>97.00874516421753</v>
      </c>
      <c r="O410" s="122">
        <v>101.69007872048802</v>
      </c>
      <c r="P410" s="122">
        <v>21.810375030151448</v>
      </c>
      <c r="Q410" s="122">
        <v>11.784424393601348</v>
      </c>
      <c r="R410" s="122">
        <v>20.079614747728307</v>
      </c>
      <c r="S410" s="122">
        <v>46.201697278180369</v>
      </c>
      <c r="T410" s="122">
        <v>37.942977109390334</v>
      </c>
      <c r="U410" s="122">
        <v>30.907468843264461</v>
      </c>
      <c r="V410" s="122">
        <v>34.22765735108127</v>
      </c>
      <c r="W410" s="122">
        <v>22.874161048285284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379.30977381708442</v>
      </c>
      <c r="D411" s="98">
        <v>364.19913133110958</v>
      </c>
      <c r="E411" s="98">
        <v>357.26785535789213</v>
      </c>
      <c r="F411" s="98">
        <v>357.66594334008818</v>
      </c>
      <c r="G411" s="98">
        <v>366.62014097293974</v>
      </c>
      <c r="H411" s="98">
        <v>362.27918154629651</v>
      </c>
      <c r="I411" s="98">
        <v>365.8466864049139</v>
      </c>
      <c r="J411" s="98">
        <v>378.39762788031169</v>
      </c>
      <c r="K411" s="98">
        <v>361.99982875516986</v>
      </c>
      <c r="L411" s="98">
        <v>365.2665856009005</v>
      </c>
      <c r="M411" s="98">
        <v>362.37063708733831</v>
      </c>
      <c r="N411" s="98">
        <v>334.25751756670394</v>
      </c>
      <c r="O411" s="98">
        <v>355.45523995102246</v>
      </c>
      <c r="P411" s="98">
        <v>343.16773738630849</v>
      </c>
      <c r="Q411" s="98">
        <v>381.64816153755754</v>
      </c>
      <c r="R411" s="98">
        <v>320.36582004581805</v>
      </c>
      <c r="S411" s="98">
        <v>307.52204170143011</v>
      </c>
      <c r="T411" s="98">
        <v>315.05273026292969</v>
      </c>
      <c r="U411" s="98">
        <v>293.18640978388714</v>
      </c>
      <c r="V411" s="98">
        <v>315.75045620990284</v>
      </c>
      <c r="W411" s="98">
        <v>310.91892746565554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21.117337623313645</v>
      </c>
      <c r="F412" s="98">
        <v>28.092741250125755</v>
      </c>
      <c r="G412" s="98">
        <v>28.751728373250092</v>
      </c>
      <c r="H412" s="98">
        <v>37.787048409130016</v>
      </c>
      <c r="I412" s="98">
        <v>32.718368523917867</v>
      </c>
      <c r="J412" s="98">
        <v>32.523439356426032</v>
      </c>
      <c r="K412" s="98">
        <v>29.709210898844837</v>
      </c>
      <c r="L412" s="98">
        <v>28.833013223243707</v>
      </c>
      <c r="M412" s="98">
        <v>0</v>
      </c>
      <c r="N412" s="98">
        <v>26.443297023862389</v>
      </c>
      <c r="O412" s="98">
        <v>20.127307970180269</v>
      </c>
      <c r="P412" s="98">
        <v>34.016875813552389</v>
      </c>
      <c r="Q412" s="98">
        <v>16.651371357998745</v>
      </c>
      <c r="R412" s="98">
        <v>0</v>
      </c>
      <c r="S412" s="98">
        <v>20.915756727934458</v>
      </c>
      <c r="T412" s="98">
        <v>24.406974311887993</v>
      </c>
      <c r="U412" s="98">
        <v>27.15050972876066</v>
      </c>
      <c r="V412" s="98">
        <v>25.205014196985022</v>
      </c>
      <c r="W412" s="98">
        <v>20.352891798370162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21.117337623313645</v>
      </c>
      <c r="F413" s="101">
        <v>28.092741250125755</v>
      </c>
      <c r="G413" s="101">
        <v>28.751728373250092</v>
      </c>
      <c r="H413" s="101">
        <v>37.787048409130016</v>
      </c>
      <c r="I413" s="101">
        <v>32.718368523917867</v>
      </c>
      <c r="J413" s="101">
        <v>32.523439356426032</v>
      </c>
      <c r="K413" s="101">
        <v>29.709210898844837</v>
      </c>
      <c r="L413" s="101">
        <v>28.833013223243707</v>
      </c>
      <c r="M413" s="101">
        <v>0</v>
      </c>
      <c r="N413" s="101">
        <v>26.443297023862389</v>
      </c>
      <c r="O413" s="101">
        <v>20.127307970180269</v>
      </c>
      <c r="P413" s="101">
        <v>34.016875813552389</v>
      </c>
      <c r="Q413" s="101">
        <v>16.651371357998745</v>
      </c>
      <c r="R413" s="101">
        <v>0</v>
      </c>
      <c r="S413" s="101">
        <v>20.915756727934458</v>
      </c>
      <c r="T413" s="101">
        <v>24.406974311887993</v>
      </c>
      <c r="U413" s="101">
        <v>27.15050972876066</v>
      </c>
      <c r="V413" s="101">
        <v>25.205014196985022</v>
      </c>
      <c r="W413" s="101">
        <v>20.352891798370162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35.026163988169543</v>
      </c>
      <c r="D419" s="122">
        <v>48.029570892827813</v>
      </c>
      <c r="E419" s="122">
        <v>47.369665406964302</v>
      </c>
      <c r="F419" s="122">
        <v>48.090233698418231</v>
      </c>
      <c r="G419" s="122">
        <v>43.365185477566726</v>
      </c>
      <c r="H419" s="122">
        <v>38.727996311834467</v>
      </c>
      <c r="I419" s="122">
        <v>41.089385051829446</v>
      </c>
      <c r="J419" s="122">
        <v>40.720509319808365</v>
      </c>
      <c r="K419" s="122">
        <v>46.639176090144076</v>
      </c>
      <c r="L419" s="122">
        <v>50.506281683979154</v>
      </c>
      <c r="M419" s="122">
        <v>50.172108511438445</v>
      </c>
      <c r="N419" s="122">
        <v>42.919024197674673</v>
      </c>
      <c r="O419" s="122">
        <v>37.222342057986708</v>
      </c>
      <c r="P419" s="122">
        <v>38.222765695201154</v>
      </c>
      <c r="Q419" s="122">
        <v>32.631353230264402</v>
      </c>
      <c r="R419" s="122">
        <v>38.62071760316762</v>
      </c>
      <c r="S419" s="122">
        <v>41.410003378614888</v>
      </c>
      <c r="T419" s="122">
        <v>36.466787551459603</v>
      </c>
      <c r="U419" s="122">
        <v>27.19547478160991</v>
      </c>
      <c r="V419" s="122">
        <v>24.436463101644456</v>
      </c>
      <c r="W419" s="122">
        <v>35.899232005017893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161.74573180114479</v>
      </c>
      <c r="D420" s="98">
        <v>166.72625820230235</v>
      </c>
      <c r="E420" s="98">
        <v>169.93776058277788</v>
      </c>
      <c r="F420" s="98">
        <v>174.47001759995993</v>
      </c>
      <c r="G420" s="98">
        <v>181.13947411048804</v>
      </c>
      <c r="H420" s="98">
        <v>187.9415426541174</v>
      </c>
      <c r="I420" s="98">
        <v>195.15112416751336</v>
      </c>
      <c r="J420" s="98">
        <v>196.95965215270189</v>
      </c>
      <c r="K420" s="98">
        <v>192.64736970978382</v>
      </c>
      <c r="L420" s="98">
        <v>191.0127468684363</v>
      </c>
      <c r="M420" s="98">
        <v>181.58601248669993</v>
      </c>
      <c r="N420" s="98">
        <v>175.66759578399595</v>
      </c>
      <c r="O420" s="98">
        <v>171.26449529183043</v>
      </c>
      <c r="P420" s="98">
        <v>170.84227226965675</v>
      </c>
      <c r="Q420" s="98">
        <v>173.68050377526779</v>
      </c>
      <c r="R420" s="98">
        <v>178.05110643296888</v>
      </c>
      <c r="S420" s="98">
        <v>184.05879445460403</v>
      </c>
      <c r="T420" s="98">
        <v>194.2287738423652</v>
      </c>
      <c r="U420" s="98">
        <v>174.00039240208935</v>
      </c>
      <c r="V420" s="98">
        <v>173.42142117071302</v>
      </c>
      <c r="W420" s="98">
        <v>184.78813690229615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77.390485968142087</v>
      </c>
      <c r="D423" s="118">
        <f t="shared" si="225"/>
        <v>74.43556565055728</v>
      </c>
      <c r="E423" s="118">
        <f t="shared" si="225"/>
        <v>79.026177497348371</v>
      </c>
      <c r="F423" s="118">
        <f t="shared" si="225"/>
        <v>85.537172663904315</v>
      </c>
      <c r="G423" s="118">
        <f t="shared" si="225"/>
        <v>85.384557695427702</v>
      </c>
      <c r="H423" s="118">
        <f t="shared" si="225"/>
        <v>79.102082561742989</v>
      </c>
      <c r="I423" s="118">
        <f t="shared" si="225"/>
        <v>78.196177478464946</v>
      </c>
      <c r="J423" s="118">
        <f t="shared" si="225"/>
        <v>76.466694425501558</v>
      </c>
      <c r="K423" s="118">
        <f t="shared" si="225"/>
        <v>74.481712280788457</v>
      </c>
      <c r="L423" s="118">
        <f t="shared" si="225"/>
        <v>78.442437068762942</v>
      </c>
      <c r="M423" s="118">
        <f t="shared" si="225"/>
        <v>68.360298959415587</v>
      </c>
      <c r="N423" s="118">
        <f t="shared" si="225"/>
        <v>62.311284453667326</v>
      </c>
      <c r="O423" s="118">
        <f t="shared" si="225"/>
        <v>57.685685486619697</v>
      </c>
      <c r="P423" s="118">
        <f t="shared" si="225"/>
        <v>51.690472507318567</v>
      </c>
      <c r="Q423" s="118">
        <f t="shared" si="225"/>
        <v>53.364855202833255</v>
      </c>
      <c r="R423" s="118">
        <f t="shared" ref="R423:V423" si="226">R424+R427+R429+R438</f>
        <v>46.329456704822135</v>
      </c>
      <c r="S423" s="118">
        <f t="shared" si="226"/>
        <v>46.048902288364118</v>
      </c>
      <c r="T423" s="118">
        <f t="shared" si="226"/>
        <v>48.867312199760363</v>
      </c>
      <c r="U423" s="118">
        <f t="shared" si="226"/>
        <v>43.727870179192067</v>
      </c>
      <c r="V423" s="118">
        <f t="shared" si="226"/>
        <v>44.999921332885954</v>
      </c>
      <c r="W423" s="118">
        <f t="shared" ref="W423" si="227">W424+W427+W429+W438</f>
        <v>42.913676235950781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57.987028037175349</v>
      </c>
      <c r="D424" s="123">
        <f t="shared" si="228"/>
        <v>56.47675622864508</v>
      </c>
      <c r="E424" s="123">
        <f t="shared" si="228"/>
        <v>61.805523213059644</v>
      </c>
      <c r="F424" s="123">
        <f t="shared" si="228"/>
        <v>68.131268067353062</v>
      </c>
      <c r="G424" s="123">
        <f t="shared" si="228"/>
        <v>67.292864262491122</v>
      </c>
      <c r="H424" s="123">
        <f t="shared" si="228"/>
        <v>61.05661648592752</v>
      </c>
      <c r="I424" s="123">
        <f t="shared" si="228"/>
        <v>60.786871475516577</v>
      </c>
      <c r="J424" s="123">
        <f t="shared" si="228"/>
        <v>59.086302863379665</v>
      </c>
      <c r="K424" s="123">
        <f t="shared" si="228"/>
        <v>58.095009339480114</v>
      </c>
      <c r="L424" s="123">
        <f t="shared" si="228"/>
        <v>61.203664162207659</v>
      </c>
      <c r="M424" s="123">
        <f t="shared" si="228"/>
        <v>51.398764004027925</v>
      </c>
      <c r="N424" s="123">
        <f t="shared" si="228"/>
        <v>46.358789713386884</v>
      </c>
      <c r="O424" s="123">
        <f t="shared" si="228"/>
        <v>43.39648258907625</v>
      </c>
      <c r="P424" s="123">
        <f t="shared" si="228"/>
        <v>37.949668585262891</v>
      </c>
      <c r="Q424" s="123">
        <f t="shared" si="228"/>
        <v>40.208098390982286</v>
      </c>
      <c r="R424" s="123">
        <f t="shared" ref="R424:V424" si="229">SUM(R425:R426)</f>
        <v>32.944574839718989</v>
      </c>
      <c r="S424" s="123">
        <f t="shared" si="229"/>
        <v>32.042200337858901</v>
      </c>
      <c r="T424" s="123">
        <f t="shared" si="229"/>
        <v>34.255872094619392</v>
      </c>
      <c r="U424" s="123">
        <f t="shared" si="229"/>
        <v>29.838876693545714</v>
      </c>
      <c r="V424" s="123">
        <f t="shared" si="229"/>
        <v>31.253813631388468</v>
      </c>
      <c r="W424" s="123">
        <f t="shared" ref="W424" si="230">SUM(W425:W426)</f>
        <v>29.041703460282644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57.377083670999163</v>
      </c>
      <c r="D425" s="99">
        <v>55.894831453212035</v>
      </c>
      <c r="E425" s="99">
        <v>61.201953307483166</v>
      </c>
      <c r="F425" s="99">
        <v>67.459042749855016</v>
      </c>
      <c r="G425" s="99">
        <v>66.643062735137235</v>
      </c>
      <c r="H425" s="99">
        <v>60.483498760889404</v>
      </c>
      <c r="I425" s="99">
        <v>60.213541067087405</v>
      </c>
      <c r="J425" s="99">
        <v>58.535100220044868</v>
      </c>
      <c r="K425" s="99">
        <v>57.565327945238508</v>
      </c>
      <c r="L425" s="99">
        <v>60.642473989883094</v>
      </c>
      <c r="M425" s="99">
        <v>50.910131402957923</v>
      </c>
      <c r="N425" s="99">
        <v>45.907903572913852</v>
      </c>
      <c r="O425" s="99">
        <v>42.94881756257206</v>
      </c>
      <c r="P425" s="99">
        <v>37.533458819881567</v>
      </c>
      <c r="Q425" s="99">
        <v>39.766855917336713</v>
      </c>
      <c r="R425" s="99">
        <v>32.575474690556561</v>
      </c>
      <c r="S425" s="99">
        <v>31.684471690816583</v>
      </c>
      <c r="T425" s="99">
        <v>33.867362405954033</v>
      </c>
      <c r="U425" s="99">
        <v>29.501974932336321</v>
      </c>
      <c r="V425" s="99">
        <v>30.898148951185853</v>
      </c>
      <c r="W425" s="99">
        <v>28.708576449812572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0.60994436617618597</v>
      </c>
      <c r="D426" s="99">
        <v>0.58192477543304288</v>
      </c>
      <c r="E426" s="99">
        <v>0.60356990557647627</v>
      </c>
      <c r="F426" s="99">
        <v>0.67222531749804282</v>
      </c>
      <c r="G426" s="99">
        <v>0.6498015273538893</v>
      </c>
      <c r="H426" s="99">
        <v>0.57311772503811964</v>
      </c>
      <c r="I426" s="99">
        <v>0.57333040842917482</v>
      </c>
      <c r="J426" s="99">
        <v>0.55120264333479618</v>
      </c>
      <c r="K426" s="99">
        <v>0.52968139424160621</v>
      </c>
      <c r="L426" s="99">
        <v>0.56119017232456347</v>
      </c>
      <c r="M426" s="99">
        <v>0.48863260107000178</v>
      </c>
      <c r="N426" s="99">
        <v>0.45088614047303016</v>
      </c>
      <c r="O426" s="99">
        <v>0.44766502650419304</v>
      </c>
      <c r="P426" s="99">
        <v>0.4162097653813247</v>
      </c>
      <c r="Q426" s="99">
        <v>0.44124247364557045</v>
      </c>
      <c r="R426" s="99">
        <v>0.36910014916242762</v>
      </c>
      <c r="S426" s="99">
        <v>0.35772864704232177</v>
      </c>
      <c r="T426" s="99">
        <v>0.38850968866536145</v>
      </c>
      <c r="U426" s="99">
        <v>0.3369017612093933</v>
      </c>
      <c r="V426" s="99">
        <v>0.35566468020261449</v>
      </c>
      <c r="W426" s="99">
        <v>0.33312701047007137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0.73331107545337237</v>
      </c>
      <c r="D427" s="123">
        <f t="shared" si="231"/>
        <v>0.46651826110253153</v>
      </c>
      <c r="E427" s="123">
        <f t="shared" si="231"/>
        <v>0.89495218055855152</v>
      </c>
      <c r="F427" s="123">
        <f t="shared" si="231"/>
        <v>1.0196455017049895</v>
      </c>
      <c r="G427" s="123">
        <f t="shared" si="231"/>
        <v>1.5869644634437474</v>
      </c>
      <c r="H427" s="123">
        <f t="shared" si="231"/>
        <v>0.49391444871610507</v>
      </c>
      <c r="I427" s="123">
        <f t="shared" si="231"/>
        <v>0.53468323359785352</v>
      </c>
      <c r="J427" s="123">
        <f t="shared" si="231"/>
        <v>0.40947593733347221</v>
      </c>
      <c r="K427" s="123">
        <f t="shared" si="231"/>
        <v>0.61377623269570358</v>
      </c>
      <c r="L427" s="123">
        <f t="shared" si="231"/>
        <v>0.72148426780018349</v>
      </c>
      <c r="M427" s="123">
        <f t="shared" si="231"/>
        <v>0.46794853107363388</v>
      </c>
      <c r="N427" s="123">
        <f t="shared" si="231"/>
        <v>0.69491709060186324</v>
      </c>
      <c r="O427" s="123">
        <f t="shared" si="231"/>
        <v>0.13496385547050482</v>
      </c>
      <c r="P427" s="123">
        <f t="shared" si="231"/>
        <v>3.4510279192957634E-2</v>
      </c>
      <c r="Q427" s="123">
        <f t="shared" si="231"/>
        <v>3.8519529427950262E-2</v>
      </c>
      <c r="R427" s="123">
        <f t="shared" si="231"/>
        <v>0.17985647522153012</v>
      </c>
      <c r="S427" s="123">
        <f t="shared" si="231"/>
        <v>0.22034731142988687</v>
      </c>
      <c r="T427" s="123">
        <f t="shared" si="231"/>
        <v>0.28288820955795219</v>
      </c>
      <c r="U427" s="123">
        <f t="shared" si="231"/>
        <v>0.15445029113656306</v>
      </c>
      <c r="V427" s="123">
        <f t="shared" si="231"/>
        <v>0.16789209513631093</v>
      </c>
      <c r="W427" s="123">
        <f t="shared" si="231"/>
        <v>0.19915838202279265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0.73331107545337237</v>
      </c>
      <c r="D428" s="99">
        <f>RES_hhdet_in_fecs!D48</f>
        <v>0.46651826110253153</v>
      </c>
      <c r="E428" s="99">
        <f>RES_hhdet_in_fecs!E48</f>
        <v>0.89495218055855152</v>
      </c>
      <c r="F428" s="99">
        <f>RES_hhdet_in_fecs!F48</f>
        <v>1.0196455017049895</v>
      </c>
      <c r="G428" s="99">
        <f>RES_hhdet_in_fecs!G48</f>
        <v>1.5869644634437474</v>
      </c>
      <c r="H428" s="99">
        <f>RES_hhdet_in_fecs!H48</f>
        <v>0.49391444871610507</v>
      </c>
      <c r="I428" s="99">
        <f>RES_hhdet_in_fecs!I48</f>
        <v>0.53468323359785352</v>
      </c>
      <c r="J428" s="99">
        <f>RES_hhdet_in_fecs!J48</f>
        <v>0.40947593733347221</v>
      </c>
      <c r="K428" s="99">
        <f>RES_hhdet_in_fecs!K48</f>
        <v>0.61377623269570358</v>
      </c>
      <c r="L428" s="99">
        <f>RES_hhdet_in_fecs!L48</f>
        <v>0.72148426780018349</v>
      </c>
      <c r="M428" s="99">
        <f>RES_hhdet_in_fecs!M48</f>
        <v>0.46794853107363388</v>
      </c>
      <c r="N428" s="99">
        <f>RES_hhdet_in_fecs!N48</f>
        <v>0.69491709060186324</v>
      </c>
      <c r="O428" s="99">
        <f>RES_hhdet_in_fecs!O48</f>
        <v>0.13496385547050482</v>
      </c>
      <c r="P428" s="99">
        <f>RES_hhdet_in_fecs!P48</f>
        <v>3.4510279192957634E-2</v>
      </c>
      <c r="Q428" s="99">
        <f>RES_hhdet_in_fecs!Q48</f>
        <v>3.8519529427950262E-2</v>
      </c>
      <c r="R428" s="99">
        <f>RES_hhdet_in_fecs!R48</f>
        <v>0.17985647522153012</v>
      </c>
      <c r="S428" s="99">
        <f>RES_hhdet_in_fecs!S48</f>
        <v>0.22034731142988687</v>
      </c>
      <c r="T428" s="99">
        <f>RES_hhdet_in_fecs!T48</f>
        <v>0.28288820955795219</v>
      </c>
      <c r="U428" s="99">
        <f>RES_hhdet_in_fecs!U48</f>
        <v>0.15445029113656306</v>
      </c>
      <c r="V428" s="99">
        <f>RES_hhdet_in_fecs!V48</f>
        <v>0.16789209513631093</v>
      </c>
      <c r="W428" s="99">
        <f>RES_hhdet_in_fecs!W48</f>
        <v>0.19915838202279265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12.264108264964181</v>
      </c>
      <c r="D429" s="123">
        <v>11.107630365591008</v>
      </c>
      <c r="E429" s="123">
        <v>9.940552918901842</v>
      </c>
      <c r="F429" s="123">
        <v>10.061125585091137</v>
      </c>
      <c r="G429" s="123">
        <v>10.22466518536214</v>
      </c>
      <c r="H429" s="123">
        <v>10.534634193130634</v>
      </c>
      <c r="I429" s="123">
        <v>10.032564468227742</v>
      </c>
      <c r="J429" s="123">
        <v>10.277173889323585</v>
      </c>
      <c r="K429" s="123">
        <v>9.2910118859668032</v>
      </c>
      <c r="L429" s="123">
        <v>9.8910192356089528</v>
      </c>
      <c r="M429" s="123">
        <v>10.521587937115772</v>
      </c>
      <c r="N429" s="123">
        <v>9.6206028849515093</v>
      </c>
      <c r="O429" s="123">
        <v>9.2754329330078171</v>
      </c>
      <c r="P429" s="123">
        <v>8.3611645292078745</v>
      </c>
      <c r="Q429" s="123">
        <v>7.9642690472533744</v>
      </c>
      <c r="R429" s="123">
        <v>8.027273247128079</v>
      </c>
      <c r="S429" s="123">
        <v>8.5667710857002124</v>
      </c>
      <c r="T429" s="123">
        <v>8.8727816424213195</v>
      </c>
      <c r="U429" s="123">
        <v>8.7652243350987611</v>
      </c>
      <c r="V429" s="123">
        <v>8.7294918090311668</v>
      </c>
      <c r="W429" s="123">
        <v>8.6884614104732734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14.816358446915837</v>
      </c>
      <c r="D430" s="99">
        <v>14.035148978133286</v>
      </c>
      <c r="E430" s="99">
        <v>13.539726577277795</v>
      </c>
      <c r="F430" s="99">
        <v>13.493889554173967</v>
      </c>
      <c r="G430" s="99">
        <v>13.513499420342301</v>
      </c>
      <c r="H430" s="99">
        <v>13.134034168497935</v>
      </c>
      <c r="I430" s="99">
        <v>13.018953522511053</v>
      </c>
      <c r="J430" s="99">
        <v>13.369075208887814</v>
      </c>
      <c r="K430" s="99">
        <v>12.733821143072124</v>
      </c>
      <c r="L430" s="99">
        <v>12.613984905257901</v>
      </c>
      <c r="M430" s="99">
        <v>12.058389870419644</v>
      </c>
      <c r="N430" s="99">
        <v>10.97413824560144</v>
      </c>
      <c r="O430" s="99">
        <v>11.524239898350608</v>
      </c>
      <c r="P430" s="99">
        <v>11.018810771846018</v>
      </c>
      <c r="Q430" s="99">
        <v>12.161994568060633</v>
      </c>
      <c r="R430" s="99">
        <v>10.132680975180511</v>
      </c>
      <c r="S430" s="99">
        <v>9.6514301701545975</v>
      </c>
      <c r="T430" s="99">
        <v>9.828397290302787</v>
      </c>
      <c r="U430" s="99">
        <v>9.0914101466203956</v>
      </c>
      <c r="V430" s="99">
        <v>9.7432012062023681</v>
      </c>
      <c r="W430" s="99">
        <v>9.4836809688582147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7.235493904671408</v>
      </c>
      <c r="F431" s="99">
        <v>7.3724492293931663</v>
      </c>
      <c r="G431" s="99">
        <v>7.4178114705636755</v>
      </c>
      <c r="H431" s="99">
        <v>7.4127571247195432</v>
      </c>
      <c r="I431" s="99">
        <v>7.2997121175533453</v>
      </c>
      <c r="J431" s="99">
        <v>7.5307074609995501</v>
      </c>
      <c r="K431" s="99">
        <v>7.2091099000039112</v>
      </c>
      <c r="L431" s="99">
        <v>7.1897734283718417</v>
      </c>
      <c r="M431" s="99">
        <v>0</v>
      </c>
      <c r="N431" s="99">
        <v>6.5804648611362362</v>
      </c>
      <c r="O431" s="99">
        <v>7.1323391853873703</v>
      </c>
      <c r="P431" s="99">
        <v>7.3832546918474371</v>
      </c>
      <c r="Q431" s="99">
        <v>8.315272334508558</v>
      </c>
      <c r="R431" s="99">
        <v>0</v>
      </c>
      <c r="S431" s="99">
        <v>7.0757939425149265</v>
      </c>
      <c r="T431" s="99">
        <v>7.4143108901474815</v>
      </c>
      <c r="U431" s="99">
        <v>7.0289790102273972</v>
      </c>
      <c r="V431" s="99">
        <v>7.6112857511205325</v>
      </c>
      <c r="W431" s="99">
        <v>7.4231888700429325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0.80030423440503884</v>
      </c>
      <c r="F432" s="102">
        <v>1.0598726402718581</v>
      </c>
      <c r="G432" s="102">
        <v>1.059779377299493</v>
      </c>
      <c r="H432" s="102">
        <v>1.3699279732660437</v>
      </c>
      <c r="I432" s="102">
        <v>1.1643099007703734</v>
      </c>
      <c r="J432" s="102">
        <v>1.1490777816009263</v>
      </c>
      <c r="K432" s="102">
        <v>1.0450606542788217</v>
      </c>
      <c r="L432" s="102">
        <v>0.99570890935116774</v>
      </c>
      <c r="M432" s="102">
        <v>0</v>
      </c>
      <c r="N432" s="102">
        <v>0.86817014415077909</v>
      </c>
      <c r="O432" s="102">
        <v>0.6525488992321562</v>
      </c>
      <c r="P432" s="102">
        <v>1.0922516215939415</v>
      </c>
      <c r="Q432" s="102">
        <v>0.53062980099489376</v>
      </c>
      <c r="R432" s="102">
        <v>0</v>
      </c>
      <c r="S432" s="102">
        <v>0.65643088345384726</v>
      </c>
      <c r="T432" s="102">
        <v>0.76140092482694799</v>
      </c>
      <c r="U432" s="102">
        <v>0.84190948624091366</v>
      </c>
      <c r="V432" s="102">
        <v>0.77775825781597152</v>
      </c>
      <c r="W432" s="102">
        <v>0.62080599011057247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6.435189670266368</v>
      </c>
      <c r="F433" s="105">
        <v>6.3125765891213073</v>
      </c>
      <c r="G433" s="105">
        <v>6.3580320932641827</v>
      </c>
      <c r="H433" s="105">
        <v>6.0428291514535006</v>
      </c>
      <c r="I433" s="105">
        <v>6.1354022167829712</v>
      </c>
      <c r="J433" s="105">
        <v>6.3816296793986256</v>
      </c>
      <c r="K433" s="105">
        <v>6.1640492457250913</v>
      </c>
      <c r="L433" s="105">
        <v>6.1940645190206745</v>
      </c>
      <c r="M433" s="105">
        <v>0</v>
      </c>
      <c r="N433" s="105">
        <v>5.7122947169854577</v>
      </c>
      <c r="O433" s="105">
        <v>6.4797902861552146</v>
      </c>
      <c r="P433" s="105">
        <v>6.2910030702534963</v>
      </c>
      <c r="Q433" s="105">
        <v>7.7846425335136642</v>
      </c>
      <c r="R433" s="105">
        <v>0</v>
      </c>
      <c r="S433" s="105">
        <v>6.4193630590610802</v>
      </c>
      <c r="T433" s="105">
        <v>6.6529099653205339</v>
      </c>
      <c r="U433" s="105">
        <v>6.1870695239864846</v>
      </c>
      <c r="V433" s="105">
        <v>6.8335274933045618</v>
      </c>
      <c r="W433" s="105">
        <v>6.8023828799323605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12.655826964506925</v>
      </c>
      <c r="D434" s="102">
        <v>11.535408821410172</v>
      </c>
      <c r="E434" s="102">
        <v>10.551802802370442</v>
      </c>
      <c r="F434" s="102">
        <v>10.567876026430609</v>
      </c>
      <c r="G434" s="102">
        <v>10.612200120927641</v>
      </c>
      <c r="H434" s="102">
        <v>11.182152033823474</v>
      </c>
      <c r="I434" s="102">
        <v>10.820358765129804</v>
      </c>
      <c r="J434" s="102">
        <v>10.655178470028304</v>
      </c>
      <c r="K434" s="102">
        <v>10.253167592946584</v>
      </c>
      <c r="L434" s="102">
        <v>10.598559571857892</v>
      </c>
      <c r="M434" s="102">
        <v>10.620827526893219</v>
      </c>
      <c r="N434" s="102">
        <v>10.171342762717469</v>
      </c>
      <c r="O434" s="102">
        <v>9.7275458729380695</v>
      </c>
      <c r="P434" s="102">
        <v>9.9391279778693384</v>
      </c>
      <c r="Q434" s="102">
        <v>9.1440630383494099</v>
      </c>
      <c r="R434" s="102">
        <v>9.3676440774009571</v>
      </c>
      <c r="S434" s="102">
        <v>9.6491237591439845</v>
      </c>
      <c r="T434" s="102">
        <v>9.7069712400360881</v>
      </c>
      <c r="U434" s="102">
        <v>9.7078927415651997</v>
      </c>
      <c r="V434" s="102">
        <v>9.5972734689470585</v>
      </c>
      <c r="W434" s="102">
        <v>9.6689587582041039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8.9154115774794018</v>
      </c>
      <c r="D435" s="105">
        <v>7.5955545610296058</v>
      </c>
      <c r="E435" s="105">
        <v>6.8337894428550978</v>
      </c>
      <c r="F435" s="105">
        <v>6.9413613112576149</v>
      </c>
      <c r="G435" s="105">
        <v>6.9865012052651672</v>
      </c>
      <c r="H435" s="105">
        <v>7.4936950021842792</v>
      </c>
      <c r="I435" s="105">
        <v>7.2148458215789226</v>
      </c>
      <c r="J435" s="105">
        <v>7.116388720328044</v>
      </c>
      <c r="K435" s="105">
        <v>6.8575734697758008</v>
      </c>
      <c r="L435" s="105">
        <v>7.1039438831652486</v>
      </c>
      <c r="M435" s="105">
        <v>7.2809042312828343</v>
      </c>
      <c r="N435" s="105">
        <v>6.9353418744462783</v>
      </c>
      <c r="O435" s="105">
        <v>6.6609258308992541</v>
      </c>
      <c r="P435" s="105">
        <v>7.1215475274146529</v>
      </c>
      <c r="Q435" s="105">
        <v>6.5080220538004401</v>
      </c>
      <c r="R435" s="105">
        <v>6.8231145325957216</v>
      </c>
      <c r="S435" s="105">
        <v>7.210920513445414</v>
      </c>
      <c r="T435" s="105">
        <v>7.3520366240102266</v>
      </c>
      <c r="U435" s="105">
        <v>7.4637388208744282</v>
      </c>
      <c r="V435" s="105">
        <v>7.4062318986814457</v>
      </c>
      <c r="W435" s="105">
        <v>7.4933785970511062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2.7450368930085385</v>
      </c>
      <c r="D436" s="99">
        <v>1.0543627178064581</v>
      </c>
      <c r="E436" s="99">
        <v>0.6095155440860881</v>
      </c>
      <c r="F436" s="99">
        <v>0.82364097450435336</v>
      </c>
      <c r="G436" s="99">
        <v>0.82576205580665618</v>
      </c>
      <c r="H436" s="99">
        <v>1.1753662346889158</v>
      </c>
      <c r="I436" s="99">
        <v>0.97039303709233737</v>
      </c>
      <c r="J436" s="99">
        <v>0.90690106989282804</v>
      </c>
      <c r="K436" s="99">
        <v>0.82963599576278679</v>
      </c>
      <c r="L436" s="99">
        <v>0.83265586019196836</v>
      </c>
      <c r="M436" s="99">
        <v>1.1798127132181826</v>
      </c>
      <c r="N436" s="99">
        <v>0.81511321948953464</v>
      </c>
      <c r="O436" s="99">
        <v>0.52088457099803787</v>
      </c>
      <c r="P436" s="99">
        <v>0.98634222118092996</v>
      </c>
      <c r="Q436" s="99">
        <v>0.26609780654468168</v>
      </c>
      <c r="R436" s="99">
        <v>0.38263493877370081</v>
      </c>
      <c r="S436" s="99">
        <v>0.66140256369063466</v>
      </c>
      <c r="T436" s="99">
        <v>0.74794671893319775</v>
      </c>
      <c r="U436" s="99">
        <v>0.93141938186755857</v>
      </c>
      <c r="V436" s="99">
        <v>0.75907672844530105</v>
      </c>
      <c r="W436" s="99">
        <v>0.62110418052019822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6.1703746844708638</v>
      </c>
      <c r="D437" s="99">
        <v>6.5411918432231468</v>
      </c>
      <c r="E437" s="99">
        <v>6.2242738987690105</v>
      </c>
      <c r="F437" s="99">
        <v>6.1177203367532629</v>
      </c>
      <c r="G437" s="99">
        <v>6.1607391494585118</v>
      </c>
      <c r="H437" s="99">
        <v>6.3183287674953634</v>
      </c>
      <c r="I437" s="99">
        <v>6.2444527844865849</v>
      </c>
      <c r="J437" s="99">
        <v>6.2094876504352179</v>
      </c>
      <c r="K437" s="99">
        <v>6.0279374740130134</v>
      </c>
      <c r="L437" s="99">
        <v>6.2712880229732804</v>
      </c>
      <c r="M437" s="99">
        <v>6.101091518064651</v>
      </c>
      <c r="N437" s="99">
        <v>6.120228654956744</v>
      </c>
      <c r="O437" s="99">
        <v>6.1400412599012171</v>
      </c>
      <c r="P437" s="99">
        <v>6.1352053062337228</v>
      </c>
      <c r="Q437" s="99">
        <v>6.2419242472557581</v>
      </c>
      <c r="R437" s="99">
        <v>6.4404795938220198</v>
      </c>
      <c r="S437" s="99">
        <v>6.5495179497547795</v>
      </c>
      <c r="T437" s="99">
        <v>6.6040899050770285</v>
      </c>
      <c r="U437" s="99">
        <v>6.5323194390068693</v>
      </c>
      <c r="V437" s="99">
        <v>6.6471551702361458</v>
      </c>
      <c r="W437" s="99">
        <v>6.8722744165309084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6.4060385905491932</v>
      </c>
      <c r="D438" s="123">
        <v>6.3846607952186645</v>
      </c>
      <c r="E438" s="123">
        <v>6.3851491848283315</v>
      </c>
      <c r="F438" s="123">
        <v>6.3251335097551289</v>
      </c>
      <c r="G438" s="123">
        <v>6.280063784130685</v>
      </c>
      <c r="H438" s="123">
        <v>7.016917433968727</v>
      </c>
      <c r="I438" s="123">
        <v>6.84205830112277</v>
      </c>
      <c r="J438" s="123">
        <v>6.6937417354648296</v>
      </c>
      <c r="K438" s="123">
        <v>6.4819148226458276</v>
      </c>
      <c r="L438" s="123">
        <v>6.6262694031461455</v>
      </c>
      <c r="M438" s="123">
        <v>5.9719984871982703</v>
      </c>
      <c r="N438" s="123">
        <v>5.6369747647270714</v>
      </c>
      <c r="O438" s="123">
        <v>4.8788061090651293</v>
      </c>
      <c r="P438" s="123">
        <v>5.3451291136548429</v>
      </c>
      <c r="Q438" s="123">
        <v>5.1539682351696428</v>
      </c>
      <c r="R438" s="123">
        <v>5.1777521427535405</v>
      </c>
      <c r="S438" s="123">
        <v>5.2195835533751165</v>
      </c>
      <c r="T438" s="123">
        <v>5.4557702531616989</v>
      </c>
      <c r="U438" s="123">
        <v>4.9693188594110298</v>
      </c>
      <c r="V438" s="123">
        <v>4.848723797330007</v>
      </c>
      <c r="W438" s="123">
        <v>4.9843529831720703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7.4369809750160236</v>
      </c>
      <c r="D439" s="99">
        <v>7.5655345701729244</v>
      </c>
      <c r="E439" s="99">
        <v>7.5839747616758864</v>
      </c>
      <c r="F439" s="99">
        <v>7.7418159047313022</v>
      </c>
      <c r="G439" s="99">
        <v>7.8506303079941633</v>
      </c>
      <c r="H439" s="99">
        <v>8.0315923386335992</v>
      </c>
      <c r="I439" s="99">
        <v>8.1842653543935047</v>
      </c>
      <c r="J439" s="99">
        <v>8.2021244812303244</v>
      </c>
      <c r="K439" s="99">
        <v>7.9848513925740567</v>
      </c>
      <c r="L439" s="99">
        <v>7.7692378481521374</v>
      </c>
      <c r="M439" s="99">
        <v>7.115099811901672</v>
      </c>
      <c r="N439" s="99">
        <v>6.7926302467696393</v>
      </c>
      <c r="O439" s="99">
        <v>6.528774894637408</v>
      </c>
      <c r="P439" s="99">
        <v>6.4420236540111633</v>
      </c>
      <c r="Q439" s="99">
        <v>6.4987920628352986</v>
      </c>
      <c r="R439" s="99">
        <v>6.6131777411008335</v>
      </c>
      <c r="S439" s="99">
        <v>6.7837624460215906</v>
      </c>
      <c r="T439" s="99">
        <v>7.1125779024999325</v>
      </c>
      <c r="U439" s="99">
        <v>6.337073315797352</v>
      </c>
      <c r="V439" s="99">
        <v>6.2846907409463642</v>
      </c>
      <c r="W439" s="99">
        <v>6.6195569190650385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6.1210789931965222</v>
      </c>
      <c r="D440" s="110">
        <v>5.9068306048800689</v>
      </c>
      <c r="E440" s="110">
        <v>5.9218314970146944</v>
      </c>
      <c r="F440" s="110">
        <v>5.7860553016145317</v>
      </c>
      <c r="G440" s="110">
        <v>5.7857196703776461</v>
      </c>
      <c r="H440" s="110">
        <v>6.7535611440818144</v>
      </c>
      <c r="I440" s="110">
        <v>6.4840819291326381</v>
      </c>
      <c r="J440" s="110">
        <v>6.30061289116186</v>
      </c>
      <c r="K440" s="110">
        <v>6.0018340710148363</v>
      </c>
      <c r="L440" s="110">
        <v>6.2154193674300799</v>
      </c>
      <c r="M440" s="110">
        <v>5.535577363042453</v>
      </c>
      <c r="N440" s="110">
        <v>5.2633390637530102</v>
      </c>
      <c r="O440" s="110">
        <v>4.4206241040772714</v>
      </c>
      <c r="P440" s="110">
        <v>5.0289890216628201</v>
      </c>
      <c r="Q440" s="110">
        <v>4.8428467489113283</v>
      </c>
      <c r="R440" s="110">
        <v>4.7801546954581786</v>
      </c>
      <c r="S440" s="110">
        <v>4.765512735524692</v>
      </c>
      <c r="T440" s="110">
        <v>5.0727980684007781</v>
      </c>
      <c r="U440" s="110">
        <v>4.7159436153865082</v>
      </c>
      <c r="V440" s="110">
        <v>4.6131969784642077</v>
      </c>
      <c r="W440" s="110">
        <v>4.5900820634508177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42.314723756839392</v>
      </c>
      <c r="D442" s="118">
        <f t="shared" si="232"/>
        <v>40.587928819664988</v>
      </c>
      <c r="E442" s="118">
        <f t="shared" si="232"/>
        <v>44.064014030327812</v>
      </c>
      <c r="F442" s="118">
        <f t="shared" si="232"/>
        <v>48.013770424488442</v>
      </c>
      <c r="G442" s="118">
        <f t="shared" si="232"/>
        <v>49.544188260811048</v>
      </c>
      <c r="H442" s="118">
        <f t="shared" si="232"/>
        <v>45.047924271819447</v>
      </c>
      <c r="I442" s="118">
        <f t="shared" si="232"/>
        <v>45.11733114311609</v>
      </c>
      <c r="J442" s="118">
        <f t="shared" si="232"/>
        <v>44.260436800628675</v>
      </c>
      <c r="K442" s="118">
        <f t="shared" si="232"/>
        <v>44.318321692949468</v>
      </c>
      <c r="L442" s="118">
        <f t="shared" si="232"/>
        <v>47.173028301872023</v>
      </c>
      <c r="M442" s="118">
        <f t="shared" si="232"/>
        <v>41.347732023240816</v>
      </c>
      <c r="N442" s="118">
        <f t="shared" si="232"/>
        <v>39.710824475937535</v>
      </c>
      <c r="O442" s="118">
        <f t="shared" si="232"/>
        <v>37.039155229455005</v>
      </c>
      <c r="P442" s="118">
        <f t="shared" si="232"/>
        <v>35.176456340678172</v>
      </c>
      <c r="Q442" s="118">
        <f t="shared" si="232"/>
        <v>37.253094518074775</v>
      </c>
      <c r="R442" s="118">
        <f t="shared" ref="R442:V442" si="233">R443+R446+R448+R457</f>
        <v>33.582041175154906</v>
      </c>
      <c r="S442" s="118">
        <f t="shared" si="233"/>
        <v>33.758809909571802</v>
      </c>
      <c r="T442" s="118">
        <f t="shared" si="233"/>
        <v>36.217039015404026</v>
      </c>
      <c r="U442" s="118">
        <f t="shared" si="233"/>
        <v>32.621384014257615</v>
      </c>
      <c r="V442" s="118">
        <f t="shared" si="233"/>
        <v>33.854117379562474</v>
      </c>
      <c r="W442" s="118">
        <f t="shared" ref="W442" si="234">W443+W446+W448+W457</f>
        <v>32.660704498760907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28.359525998817691</v>
      </c>
      <c r="D443" s="123">
        <f t="shared" si="235"/>
        <v>27.9588008528732</v>
      </c>
      <c r="E443" s="123">
        <f t="shared" si="235"/>
        <v>30.970053890175038</v>
      </c>
      <c r="F443" s="123">
        <f t="shared" si="235"/>
        <v>34.571343836996796</v>
      </c>
      <c r="G443" s="123">
        <f t="shared" si="235"/>
        <v>34.57418091494764</v>
      </c>
      <c r="H443" s="123">
        <f t="shared" si="235"/>
        <v>31.766335205782415</v>
      </c>
      <c r="I443" s="123">
        <f t="shared" si="235"/>
        <v>32.041903595220347</v>
      </c>
      <c r="J443" s="123">
        <f t="shared" si="235"/>
        <v>31.569439468474279</v>
      </c>
      <c r="K443" s="123">
        <f t="shared" si="235"/>
        <v>31.48688036851528</v>
      </c>
      <c r="L443" s="123">
        <f t="shared" si="235"/>
        <v>33.686968288905419</v>
      </c>
      <c r="M443" s="123">
        <f t="shared" si="235"/>
        <v>28.98954659020719</v>
      </c>
      <c r="N443" s="123">
        <f t="shared" si="235"/>
        <v>27.069692790570222</v>
      </c>
      <c r="O443" s="123">
        <f t="shared" si="235"/>
        <v>26.517520247301423</v>
      </c>
      <c r="P443" s="123">
        <f t="shared" si="235"/>
        <v>24.367891670129008</v>
      </c>
      <c r="Q443" s="123">
        <f t="shared" si="235"/>
        <v>26.843133570430069</v>
      </c>
      <c r="R443" s="123">
        <f t="shared" ref="R443:V443" si="236">SUM(R444:R445)</f>
        <v>22.407197070728607</v>
      </c>
      <c r="S443" s="123">
        <f t="shared" si="236"/>
        <v>22.078844109738732</v>
      </c>
      <c r="T443" s="123">
        <f t="shared" si="236"/>
        <v>23.829895662413893</v>
      </c>
      <c r="U443" s="123">
        <f t="shared" si="236"/>
        <v>20.908634096341277</v>
      </c>
      <c r="V443" s="123">
        <f t="shared" si="236"/>
        <v>22.038939842740557</v>
      </c>
      <c r="W443" s="123">
        <f t="shared" ref="W443" si="237">SUM(W444:W445)</f>
        <v>20.562692778584008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27.749581632641505</v>
      </c>
      <c r="D444" s="99">
        <v>27.376876077440158</v>
      </c>
      <c r="E444" s="99">
        <v>30.366483984598563</v>
      </c>
      <c r="F444" s="99">
        <v>33.899118519498757</v>
      </c>
      <c r="G444" s="99">
        <v>33.924379387593753</v>
      </c>
      <c r="H444" s="99">
        <v>31.193217480744295</v>
      </c>
      <c r="I444" s="99">
        <v>31.468573186791176</v>
      </c>
      <c r="J444" s="99">
        <v>31.018236825139482</v>
      </c>
      <c r="K444" s="99">
        <v>30.957198974273673</v>
      </c>
      <c r="L444" s="99">
        <v>33.125778116580854</v>
      </c>
      <c r="M444" s="99">
        <v>28.500913989137189</v>
      </c>
      <c r="N444" s="99">
        <v>26.618806650097191</v>
      </c>
      <c r="O444" s="99">
        <v>26.06985522079723</v>
      </c>
      <c r="P444" s="99">
        <v>23.951681904747684</v>
      </c>
      <c r="Q444" s="99">
        <v>26.4018910967845</v>
      </c>
      <c r="R444" s="99">
        <v>22.038096921566179</v>
      </c>
      <c r="S444" s="99">
        <v>21.72111546269641</v>
      </c>
      <c r="T444" s="99">
        <v>23.441385973748531</v>
      </c>
      <c r="U444" s="99">
        <v>20.571732335131884</v>
      </c>
      <c r="V444" s="99">
        <v>21.683275162537942</v>
      </c>
      <c r="W444" s="99">
        <v>20.229565768113936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0.60994436617618597</v>
      </c>
      <c r="D445" s="99">
        <v>0.58192477543304288</v>
      </c>
      <c r="E445" s="99">
        <v>0.60356990557647627</v>
      </c>
      <c r="F445" s="99">
        <v>0.67222531749804282</v>
      </c>
      <c r="G445" s="99">
        <v>0.6498015273538893</v>
      </c>
      <c r="H445" s="99">
        <v>0.57311772503811964</v>
      </c>
      <c r="I445" s="99">
        <v>0.57333040842917482</v>
      </c>
      <c r="J445" s="99">
        <v>0.55120264333479618</v>
      </c>
      <c r="K445" s="99">
        <v>0.52968139424160621</v>
      </c>
      <c r="L445" s="99">
        <v>0.56119017232456347</v>
      </c>
      <c r="M445" s="99">
        <v>0.48863260107000178</v>
      </c>
      <c r="N445" s="99">
        <v>0.45088614047303016</v>
      </c>
      <c r="O445" s="99">
        <v>0.44766502650419304</v>
      </c>
      <c r="P445" s="99">
        <v>0.4162097653813247</v>
      </c>
      <c r="Q445" s="99">
        <v>0.44124247364557045</v>
      </c>
      <c r="R445" s="99">
        <v>0.36910014916242762</v>
      </c>
      <c r="S445" s="99">
        <v>0.35772864704232177</v>
      </c>
      <c r="T445" s="99">
        <v>0.38850968866536145</v>
      </c>
      <c r="U445" s="99">
        <v>0.3369017612093933</v>
      </c>
      <c r="V445" s="99">
        <v>0.35566468020261449</v>
      </c>
      <c r="W445" s="99">
        <v>0.33312701047007137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1.5948850742987124</v>
      </c>
      <c r="D446" s="123">
        <f t="shared" si="238"/>
        <v>1.0467717374826502</v>
      </c>
      <c r="E446" s="123">
        <f t="shared" si="238"/>
        <v>2.0703910992040933</v>
      </c>
      <c r="F446" s="123">
        <f t="shared" si="238"/>
        <v>2.4299155763941176</v>
      </c>
      <c r="G446" s="123">
        <f t="shared" si="238"/>
        <v>3.8935368375394477</v>
      </c>
      <c r="H446" s="123">
        <f t="shared" si="238"/>
        <v>1.2468310503773172</v>
      </c>
      <c r="I446" s="123">
        <f t="shared" si="238"/>
        <v>1.3880651192425337</v>
      </c>
      <c r="J446" s="123">
        <f t="shared" si="238"/>
        <v>1.0929030899008141</v>
      </c>
      <c r="K446" s="123">
        <f t="shared" si="238"/>
        <v>1.6840863468032248</v>
      </c>
      <c r="L446" s="123">
        <f t="shared" si="238"/>
        <v>2.0349617555638089</v>
      </c>
      <c r="M446" s="123">
        <f t="shared" si="238"/>
        <v>1.362733432769599</v>
      </c>
      <c r="N446" s="123">
        <f t="shared" si="238"/>
        <v>2.1006849754930186</v>
      </c>
      <c r="O446" s="123">
        <f t="shared" si="238"/>
        <v>0.42584147099988401</v>
      </c>
      <c r="P446" s="123">
        <f t="shared" si="238"/>
        <v>0.11383903747085487</v>
      </c>
      <c r="Q446" s="123">
        <f t="shared" si="238"/>
        <v>0.13181375509432958</v>
      </c>
      <c r="R446" s="123">
        <f t="shared" si="238"/>
        <v>0.62938084447986398</v>
      </c>
      <c r="S446" s="123">
        <f t="shared" si="238"/>
        <v>0.78463897671782823</v>
      </c>
      <c r="T446" s="123">
        <f t="shared" si="238"/>
        <v>1.0218946868471006</v>
      </c>
      <c r="U446" s="123">
        <f t="shared" si="238"/>
        <v>0.56516365768046128</v>
      </c>
      <c r="V446" s="123">
        <f t="shared" si="238"/>
        <v>0.62236678515372812</v>
      </c>
      <c r="W446" s="123">
        <f t="shared" si="238"/>
        <v>0.74757955607333315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1.5948850742987124</v>
      </c>
      <c r="D447" s="99">
        <f>RES_hhdet_in_tess!D48</f>
        <v>1.0467717374826502</v>
      </c>
      <c r="E447" s="99">
        <f>RES_hhdet_in_tess!E48</f>
        <v>2.0703910992040933</v>
      </c>
      <c r="F447" s="99">
        <f>RES_hhdet_in_tess!F48</f>
        <v>2.4299155763941176</v>
      </c>
      <c r="G447" s="99">
        <f>RES_hhdet_in_tess!G48</f>
        <v>3.8935368375394477</v>
      </c>
      <c r="H447" s="99">
        <f>RES_hhdet_in_tess!H48</f>
        <v>1.2468310503773172</v>
      </c>
      <c r="I447" s="99">
        <f>RES_hhdet_in_tess!I48</f>
        <v>1.3880651192425337</v>
      </c>
      <c r="J447" s="99">
        <f>RES_hhdet_in_tess!J48</f>
        <v>1.0929030899008141</v>
      </c>
      <c r="K447" s="99">
        <f>RES_hhdet_in_tess!K48</f>
        <v>1.6840863468032248</v>
      </c>
      <c r="L447" s="99">
        <f>RES_hhdet_in_tess!L48</f>
        <v>2.0349617555638089</v>
      </c>
      <c r="M447" s="99">
        <f>RES_hhdet_in_tess!M48</f>
        <v>1.362733432769599</v>
      </c>
      <c r="N447" s="99">
        <f>RES_hhdet_in_tess!N48</f>
        <v>2.1006849754930186</v>
      </c>
      <c r="O447" s="99">
        <f>RES_hhdet_in_tess!O48</f>
        <v>0.42584147099988401</v>
      </c>
      <c r="P447" s="99">
        <f>RES_hhdet_in_tess!P48</f>
        <v>0.11383903747085487</v>
      </c>
      <c r="Q447" s="99">
        <f>RES_hhdet_in_tess!Q48</f>
        <v>0.13181375509432958</v>
      </c>
      <c r="R447" s="99">
        <f>RES_hhdet_in_tess!R48</f>
        <v>0.62938084447986398</v>
      </c>
      <c r="S447" s="99">
        <f>RES_hhdet_in_tess!S48</f>
        <v>0.78463897671782823</v>
      </c>
      <c r="T447" s="99">
        <f>RES_hhdet_in_tess!T48</f>
        <v>1.0218946868471006</v>
      </c>
      <c r="U447" s="99">
        <f>RES_hhdet_in_tess!U48</f>
        <v>0.56516365768046128</v>
      </c>
      <c r="V447" s="99">
        <f>RES_hhdet_in_tess!V48</f>
        <v>0.62236678515372812</v>
      </c>
      <c r="W447" s="99">
        <f>RES_hhdet_in_tess!W48</f>
        <v>0.74757955607333315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7.8717160710914591</v>
      </c>
      <c r="D448" s="123">
        <v>7.1955449011095762</v>
      </c>
      <c r="E448" s="123">
        <v>6.6164442264815069</v>
      </c>
      <c r="F448" s="123">
        <v>6.6445269039859891</v>
      </c>
      <c r="G448" s="123">
        <v>6.6901496381572203</v>
      </c>
      <c r="H448" s="123">
        <v>7.0478287572738845</v>
      </c>
      <c r="I448" s="123">
        <v>6.8324855102721536</v>
      </c>
      <c r="J448" s="123">
        <v>6.8391397794198339</v>
      </c>
      <c r="K448" s="123">
        <v>6.5778692067520863</v>
      </c>
      <c r="L448" s="123">
        <v>6.7815752298652319</v>
      </c>
      <c r="M448" s="123">
        <v>6.7940904819794348</v>
      </c>
      <c r="N448" s="123">
        <v>6.5246599224808079</v>
      </c>
      <c r="O448" s="123">
        <v>6.5985957515164921</v>
      </c>
      <c r="P448" s="123">
        <v>6.8151549948065391</v>
      </c>
      <c r="Q448" s="123">
        <v>6.469679968739058</v>
      </c>
      <c r="R448" s="123">
        <v>6.7113977005986687</v>
      </c>
      <c r="S448" s="123">
        <v>6.9836026742695259</v>
      </c>
      <c r="T448" s="123">
        <v>7.1442384837808079</v>
      </c>
      <c r="U448" s="123">
        <v>7.1827591956957892</v>
      </c>
      <c r="V448" s="123">
        <v>7.2483858392925233</v>
      </c>
      <c r="W448" s="123">
        <v>7.3466224827330819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7.4159348214384586</v>
      </c>
      <c r="D449" s="99">
        <v>7.0547235256371934</v>
      </c>
      <c r="E449" s="99">
        <v>6.8392108402007992</v>
      </c>
      <c r="F449" s="99">
        <v>6.8501007642603602</v>
      </c>
      <c r="G449" s="99">
        <v>6.8985229671153458</v>
      </c>
      <c r="H449" s="99">
        <v>6.7460049819390306</v>
      </c>
      <c r="I449" s="99">
        <v>6.7323909624492781</v>
      </c>
      <c r="J449" s="99">
        <v>6.9686717630931403</v>
      </c>
      <c r="K449" s="99">
        <v>6.7012614822961192</v>
      </c>
      <c r="L449" s="99">
        <v>6.7131261567659912</v>
      </c>
      <c r="M449" s="99">
        <v>6.5680926404436892</v>
      </c>
      <c r="N449" s="99">
        <v>6.2061005011826902</v>
      </c>
      <c r="O449" s="99">
        <v>6.870462743046704</v>
      </c>
      <c r="P449" s="99">
        <v>6.9807019567853059</v>
      </c>
      <c r="Q449" s="99">
        <v>8.1173869442388735</v>
      </c>
      <c r="R449" s="99">
        <v>6.9948515682195227</v>
      </c>
      <c r="S449" s="99">
        <v>6.8754920527586316</v>
      </c>
      <c r="T449" s="99">
        <v>7.1978739614683196</v>
      </c>
      <c r="U449" s="99">
        <v>6.8094656037224643</v>
      </c>
      <c r="V449" s="99">
        <v>7.4152352914004558</v>
      </c>
      <c r="W449" s="99">
        <v>7.2715570647527477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6.8394407726916597</v>
      </c>
      <c r="F450" s="99">
        <v>6.8506152586981717</v>
      </c>
      <c r="G450" s="99">
        <v>6.8990401731824322</v>
      </c>
      <c r="H450" s="99">
        <v>6.746462232804566</v>
      </c>
      <c r="I450" s="99">
        <v>6.7374928103074803</v>
      </c>
      <c r="J450" s="99">
        <v>6.9805900237099978</v>
      </c>
      <c r="K450" s="99">
        <v>6.714019645850585</v>
      </c>
      <c r="L450" s="99">
        <v>6.7239779107121471</v>
      </c>
      <c r="M450" s="99">
        <v>0</v>
      </c>
      <c r="N450" s="99">
        <v>6.2032627589531772</v>
      </c>
      <c r="O450" s="99">
        <v>6.8688235707566845</v>
      </c>
      <c r="P450" s="99">
        <v>6.9829727564599642</v>
      </c>
      <c r="Q450" s="99">
        <v>8.1388054460783312</v>
      </c>
      <c r="R450" s="99">
        <v>0</v>
      </c>
      <c r="S450" s="99">
        <v>6.8869917154159506</v>
      </c>
      <c r="T450" s="99">
        <v>7.2105255896357114</v>
      </c>
      <c r="U450" s="99">
        <v>6.8176596739794748</v>
      </c>
      <c r="V450" s="99">
        <v>7.4254541465141637</v>
      </c>
      <c r="W450" s="99">
        <v>7.2783822517008563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0.40425110242528972</v>
      </c>
      <c r="F451" s="102">
        <v>0.53803866957686386</v>
      </c>
      <c r="G451" s="102">
        <v>0.54100807991824851</v>
      </c>
      <c r="H451" s="102">
        <v>0.70363308135106462</v>
      </c>
      <c r="I451" s="102">
        <v>0.60209059352450911</v>
      </c>
      <c r="J451" s="102">
        <v>0.59896034431137268</v>
      </c>
      <c r="K451" s="102">
        <v>0.54997040012549381</v>
      </c>
      <c r="L451" s="102">
        <v>0.52991339169147322</v>
      </c>
      <c r="M451" s="102">
        <v>0</v>
      </c>
      <c r="N451" s="102">
        <v>0.49096804196771904</v>
      </c>
      <c r="O451" s="102">
        <v>0.38903328460147163</v>
      </c>
      <c r="P451" s="102">
        <v>0.69196968620646926</v>
      </c>
      <c r="Q451" s="102">
        <v>0.3541629125646677</v>
      </c>
      <c r="R451" s="102">
        <v>0</v>
      </c>
      <c r="S451" s="102">
        <v>0.46762865635487066</v>
      </c>
      <c r="T451" s="102">
        <v>0.55761562431517731</v>
      </c>
      <c r="U451" s="102">
        <v>0.63059014999299079</v>
      </c>
      <c r="V451" s="102">
        <v>0.59192665320960225</v>
      </c>
      <c r="W451" s="102">
        <v>0.47599937176849677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6.435189670266368</v>
      </c>
      <c r="F452" s="105">
        <v>6.3125765891213073</v>
      </c>
      <c r="G452" s="105">
        <v>6.3580320932641827</v>
      </c>
      <c r="H452" s="105">
        <v>6.0428291514535006</v>
      </c>
      <c r="I452" s="105">
        <v>6.1354022167829712</v>
      </c>
      <c r="J452" s="105">
        <v>6.3816296793986256</v>
      </c>
      <c r="K452" s="105">
        <v>6.1640492457250913</v>
      </c>
      <c r="L452" s="105">
        <v>6.1940645190206745</v>
      </c>
      <c r="M452" s="105">
        <v>0</v>
      </c>
      <c r="N452" s="105">
        <v>5.7122947169854577</v>
      </c>
      <c r="O452" s="105">
        <v>6.4797902861552146</v>
      </c>
      <c r="P452" s="105">
        <v>6.2910030702534963</v>
      </c>
      <c r="Q452" s="105">
        <v>7.7846425335136642</v>
      </c>
      <c r="R452" s="105">
        <v>0</v>
      </c>
      <c r="S452" s="105">
        <v>6.4193630590610802</v>
      </c>
      <c r="T452" s="105">
        <v>6.6529099653205339</v>
      </c>
      <c r="U452" s="105">
        <v>6.1870695239864846</v>
      </c>
      <c r="V452" s="105">
        <v>6.8335274933045618</v>
      </c>
      <c r="W452" s="105">
        <v>6.8023828799323605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7.8808528013171237</v>
      </c>
      <c r="D453" s="102">
        <v>7.2008398872440731</v>
      </c>
      <c r="E453" s="102">
        <v>6.6042496719559249</v>
      </c>
      <c r="F453" s="102">
        <v>6.6319177565182121</v>
      </c>
      <c r="G453" s="102">
        <v>6.6785774111629284</v>
      </c>
      <c r="H453" s="102">
        <v>7.0582282694792537</v>
      </c>
      <c r="I453" s="102">
        <v>6.8514823982815356</v>
      </c>
      <c r="J453" s="102">
        <v>6.7705343985714945</v>
      </c>
      <c r="K453" s="102">
        <v>6.5409934901438564</v>
      </c>
      <c r="L453" s="102">
        <v>6.7916943122484845</v>
      </c>
      <c r="M453" s="102">
        <v>6.8610538929956952</v>
      </c>
      <c r="N453" s="102">
        <v>6.6559392488582612</v>
      </c>
      <c r="O453" s="102">
        <v>6.4890143912519811</v>
      </c>
      <c r="P453" s="102">
        <v>6.7942914430419368</v>
      </c>
      <c r="Q453" s="102">
        <v>6.3989658597147301</v>
      </c>
      <c r="R453" s="102">
        <v>6.6642425343880944</v>
      </c>
      <c r="S453" s="102">
        <v>6.9754707877155999</v>
      </c>
      <c r="T453" s="102">
        <v>7.1254827472589364</v>
      </c>
      <c r="U453" s="102">
        <v>7.2278025550599914</v>
      </c>
      <c r="V453" s="102">
        <v>7.2347302600453656</v>
      </c>
      <c r="W453" s="102">
        <v>7.3595799574387897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7.8797241998091545</v>
      </c>
      <c r="D454" s="105">
        <v>7.1993650585418969</v>
      </c>
      <c r="E454" s="105">
        <v>6.6057625322732578</v>
      </c>
      <c r="F454" s="105">
        <v>6.6345999055663283</v>
      </c>
      <c r="G454" s="105">
        <v>6.6804161014630434</v>
      </c>
      <c r="H454" s="105">
        <v>7.0602256009116102</v>
      </c>
      <c r="I454" s="105">
        <v>6.8589084561856879</v>
      </c>
      <c r="J454" s="105">
        <v>6.7857525067285511</v>
      </c>
      <c r="K454" s="105">
        <v>6.557202561926581</v>
      </c>
      <c r="L454" s="105">
        <v>6.8048646879327475</v>
      </c>
      <c r="M454" s="105">
        <v>6.8632504542242421</v>
      </c>
      <c r="N454" s="105">
        <v>6.6536237234770903</v>
      </c>
      <c r="O454" s="105">
        <v>6.4875109631066863</v>
      </c>
      <c r="P454" s="105">
        <v>6.8094592778298475</v>
      </c>
      <c r="Q454" s="105">
        <v>6.4281380531189942</v>
      </c>
      <c r="R454" s="105">
        <v>6.7126901958740754</v>
      </c>
      <c r="S454" s="105">
        <v>7.02765403517623</v>
      </c>
      <c r="T454" s="105">
        <v>7.1531263974945771</v>
      </c>
      <c r="U454" s="105">
        <v>7.2257876887404695</v>
      </c>
      <c r="V454" s="105">
        <v>7.2193713725511532</v>
      </c>
      <c r="W454" s="105">
        <v>7.3450312037660739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1.7093495153382914</v>
      </c>
      <c r="D455" s="99">
        <v>0.65817321531875039</v>
      </c>
      <c r="E455" s="99">
        <v>0.38148863350424711</v>
      </c>
      <c r="F455" s="99">
        <v>0.51687956881306552</v>
      </c>
      <c r="G455" s="99">
        <v>0.51967695200453146</v>
      </c>
      <c r="H455" s="99">
        <v>0.74189683341624824</v>
      </c>
      <c r="I455" s="99">
        <v>0.61445567169910298</v>
      </c>
      <c r="J455" s="99">
        <v>0.57626485629333335</v>
      </c>
      <c r="K455" s="99">
        <v>0.52926508791356652</v>
      </c>
      <c r="L455" s="99">
        <v>0.53357666495946598</v>
      </c>
      <c r="M455" s="99">
        <v>0.76215893615958996</v>
      </c>
      <c r="N455" s="99">
        <v>0.53339506852034635</v>
      </c>
      <c r="O455" s="99">
        <v>0.34746970320546955</v>
      </c>
      <c r="P455" s="99">
        <v>0.67425397159612555</v>
      </c>
      <c r="Q455" s="99">
        <v>0.18621380586323644</v>
      </c>
      <c r="R455" s="99">
        <v>0.27221060205205494</v>
      </c>
      <c r="S455" s="99">
        <v>0.47813608542145181</v>
      </c>
      <c r="T455" s="99">
        <v>0.54903649241754815</v>
      </c>
      <c r="U455" s="99">
        <v>0.69346824973360011</v>
      </c>
      <c r="V455" s="99">
        <v>0.57221620231500692</v>
      </c>
      <c r="W455" s="99">
        <v>0.47275678723516651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6.1703746844708638</v>
      </c>
      <c r="D456" s="99">
        <v>6.5411918432231468</v>
      </c>
      <c r="E456" s="99">
        <v>6.2242738987690105</v>
      </c>
      <c r="F456" s="99">
        <v>6.1177203367532629</v>
      </c>
      <c r="G456" s="99">
        <v>6.1607391494585118</v>
      </c>
      <c r="H456" s="99">
        <v>6.3183287674953634</v>
      </c>
      <c r="I456" s="99">
        <v>6.2444527844865849</v>
      </c>
      <c r="J456" s="99">
        <v>6.2094876504352179</v>
      </c>
      <c r="K456" s="99">
        <v>6.0279374740130134</v>
      </c>
      <c r="L456" s="99">
        <v>6.2712880229732804</v>
      </c>
      <c r="M456" s="99">
        <v>6.101091518064651</v>
      </c>
      <c r="N456" s="99">
        <v>6.120228654956744</v>
      </c>
      <c r="O456" s="99">
        <v>6.1400412599012171</v>
      </c>
      <c r="P456" s="99">
        <v>6.1352053062337228</v>
      </c>
      <c r="Q456" s="99">
        <v>6.2419242472557581</v>
      </c>
      <c r="R456" s="99">
        <v>6.4404795938220198</v>
      </c>
      <c r="S456" s="99">
        <v>6.5495179497547795</v>
      </c>
      <c r="T456" s="99">
        <v>6.6040899050770285</v>
      </c>
      <c r="U456" s="99">
        <v>6.5323194390068693</v>
      </c>
      <c r="V456" s="99">
        <v>6.6471551702361458</v>
      </c>
      <c r="W456" s="99">
        <v>6.8722744165309084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4.4885966126315333</v>
      </c>
      <c r="D457" s="123">
        <v>4.3868113281995607</v>
      </c>
      <c r="E457" s="123">
        <v>4.4071248144671769</v>
      </c>
      <c r="F457" s="123">
        <v>4.3679841071115391</v>
      </c>
      <c r="G457" s="123">
        <v>4.3863208701667373</v>
      </c>
      <c r="H457" s="123">
        <v>4.9869292583858256</v>
      </c>
      <c r="I457" s="123">
        <v>4.854876918381053</v>
      </c>
      <c r="J457" s="123">
        <v>4.7589544628337492</v>
      </c>
      <c r="K457" s="123">
        <v>4.569485770878881</v>
      </c>
      <c r="L457" s="123">
        <v>4.6695230275375614</v>
      </c>
      <c r="M457" s="123">
        <v>4.2013615182845943</v>
      </c>
      <c r="N457" s="123">
        <v>4.0157867873934849</v>
      </c>
      <c r="O457" s="123">
        <v>3.4971977596371993</v>
      </c>
      <c r="P457" s="123">
        <v>3.8795706382717707</v>
      </c>
      <c r="Q457" s="123">
        <v>3.8084672238113173</v>
      </c>
      <c r="R457" s="123">
        <v>3.8340655593477626</v>
      </c>
      <c r="S457" s="123">
        <v>3.9117241488457108</v>
      </c>
      <c r="T457" s="123">
        <v>4.2210101823622237</v>
      </c>
      <c r="U457" s="123">
        <v>3.9648270645400894</v>
      </c>
      <c r="V457" s="123">
        <v>3.9444249123756667</v>
      </c>
      <c r="W457" s="123">
        <v>4.0038096813704831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4.2843910416356081</v>
      </c>
      <c r="D458" s="99">
        <v>4.3662853136123498</v>
      </c>
      <c r="E458" s="99">
        <v>4.3846714716844559</v>
      </c>
      <c r="F458" s="99">
        <v>4.4838168013123418</v>
      </c>
      <c r="G458" s="99">
        <v>4.5547335231187933</v>
      </c>
      <c r="H458" s="99">
        <v>4.6677030759338303</v>
      </c>
      <c r="I458" s="99">
        <v>4.7644417353933823</v>
      </c>
      <c r="J458" s="99">
        <v>4.7826489912877364</v>
      </c>
      <c r="K458" s="99">
        <v>4.6632713807156909</v>
      </c>
      <c r="L458" s="99">
        <v>4.5441641682776925</v>
      </c>
      <c r="M458" s="99">
        <v>4.1649223831857416</v>
      </c>
      <c r="N458" s="99">
        <v>3.9761603495923428</v>
      </c>
      <c r="O458" s="99">
        <v>3.8217089587375499</v>
      </c>
      <c r="P458" s="99">
        <v>3.7709279165308054</v>
      </c>
      <c r="Q458" s="99">
        <v>3.8041580921882132</v>
      </c>
      <c r="R458" s="99">
        <v>3.8908350365486357</v>
      </c>
      <c r="S458" s="99">
        <v>4.0242757811938112</v>
      </c>
      <c r="T458" s="99">
        <v>4.2597977700768155</v>
      </c>
      <c r="U458" s="99">
        <v>3.8326772653511845</v>
      </c>
      <c r="V458" s="99">
        <v>3.8354711748320023</v>
      </c>
      <c r="W458" s="99">
        <v>4.0734581466309479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4.54504044321307</v>
      </c>
      <c r="D459" s="110">
        <v>4.3951169995296562</v>
      </c>
      <c r="E459" s="110">
        <v>4.4158024995805816</v>
      </c>
      <c r="F459" s="110">
        <v>4.323907268537627</v>
      </c>
      <c r="G459" s="110">
        <v>4.3333120975974717</v>
      </c>
      <c r="H459" s="110">
        <v>5.0697836018398865</v>
      </c>
      <c r="I459" s="110">
        <v>4.8789966386785295</v>
      </c>
      <c r="J459" s="110">
        <v>4.7527789728173255</v>
      </c>
      <c r="K459" s="110">
        <v>4.5395279756109304</v>
      </c>
      <c r="L459" s="110">
        <v>4.7145843693701197</v>
      </c>
      <c r="M459" s="110">
        <v>4.2152735031274364</v>
      </c>
      <c r="N459" s="110">
        <v>4.0285984359297471</v>
      </c>
      <c r="O459" s="110">
        <v>3.4070838173948057</v>
      </c>
      <c r="P459" s="110">
        <v>3.9108829648280636</v>
      </c>
      <c r="Q459" s="110">
        <v>3.8094641301774024</v>
      </c>
      <c r="R459" s="110">
        <v>3.8183410249341732</v>
      </c>
      <c r="S459" s="110">
        <v>3.8790511521757227</v>
      </c>
      <c r="T459" s="110">
        <v>4.2120444057890678</v>
      </c>
      <c r="U459" s="110">
        <v>3.9893076922294672</v>
      </c>
      <c r="V459" s="110">
        <v>3.96229546804638</v>
      </c>
      <c r="W459" s="110">
        <v>3.9870164460726363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15.784748748777007</v>
      </c>
      <c r="D461" s="118">
        <f t="shared" si="239"/>
        <v>15.576851057339697</v>
      </c>
      <c r="E461" s="118">
        <f t="shared" si="239"/>
        <v>17.034186771737748</v>
      </c>
      <c r="F461" s="118">
        <f t="shared" si="239"/>
        <v>18.707590895910151</v>
      </c>
      <c r="G461" s="118">
        <f t="shared" si="239"/>
        <v>18.412335607263131</v>
      </c>
      <c r="H461" s="118">
        <f t="shared" si="239"/>
        <v>16.692640808896861</v>
      </c>
      <c r="I461" s="118">
        <f t="shared" si="239"/>
        <v>17.131012769528393</v>
      </c>
      <c r="J461" s="118">
        <f t="shared" si="239"/>
        <v>17.18968705285927</v>
      </c>
      <c r="K461" s="118">
        <f t="shared" si="239"/>
        <v>16.479713577334422</v>
      </c>
      <c r="L461" s="118">
        <f t="shared" si="239"/>
        <v>17.297243912380562</v>
      </c>
      <c r="M461" s="118">
        <f t="shared" si="239"/>
        <v>14.804455140419822</v>
      </c>
      <c r="N461" s="118">
        <f t="shared" si="239"/>
        <v>13.511291969484308</v>
      </c>
      <c r="O461" s="118">
        <f t="shared" si="239"/>
        <v>12.674417518925434</v>
      </c>
      <c r="P461" s="118">
        <f t="shared" si="239"/>
        <v>10.526873758299596</v>
      </c>
      <c r="Q461" s="118">
        <f t="shared" si="239"/>
        <v>10.984541244757095</v>
      </c>
      <c r="R461" s="118">
        <f t="shared" ref="R461:V461" si="240">R462+R465+R467+R476</f>
        <v>9.1850684660098789</v>
      </c>
      <c r="S461" s="118">
        <f t="shared" si="240"/>
        <v>9.1858534847761462</v>
      </c>
      <c r="T461" s="118">
        <f t="shared" si="240"/>
        <v>9.6497993264890685</v>
      </c>
      <c r="U461" s="118">
        <f t="shared" si="240"/>
        <v>8.3517685510167698</v>
      </c>
      <c r="V461" s="118">
        <f t="shared" si="240"/>
        <v>8.7259791860993072</v>
      </c>
      <c r="W461" s="118">
        <f t="shared" ref="W461" si="241">W462+W465+W467+W476</f>
        <v>8.1372021522543339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15.342167821476963</v>
      </c>
      <c r="D462" s="123">
        <f t="shared" si="242"/>
        <v>14.950682070573292</v>
      </c>
      <c r="E462" s="123">
        <f t="shared" si="242"/>
        <v>16.371488980544402</v>
      </c>
      <c r="F462" s="123">
        <f t="shared" si="242"/>
        <v>18.02330810649363</v>
      </c>
      <c r="G462" s="123">
        <f t="shared" si="242"/>
        <v>17.800275523579984</v>
      </c>
      <c r="H462" s="123">
        <f t="shared" si="242"/>
        <v>16.195444467827922</v>
      </c>
      <c r="I462" s="123">
        <f t="shared" si="242"/>
        <v>16.119728465443561</v>
      </c>
      <c r="J462" s="123">
        <f t="shared" si="242"/>
        <v>15.672719198792961</v>
      </c>
      <c r="K462" s="123">
        <f t="shared" si="242"/>
        <v>15.407998117628193</v>
      </c>
      <c r="L462" s="123">
        <f t="shared" si="242"/>
        <v>16.224916701504377</v>
      </c>
      <c r="M462" s="123">
        <f t="shared" si="242"/>
        <v>13.617530639998217</v>
      </c>
      <c r="N462" s="123">
        <f t="shared" si="242"/>
        <v>12.282206489498018</v>
      </c>
      <c r="O462" s="123">
        <f t="shared" si="242"/>
        <v>11.471495995889818</v>
      </c>
      <c r="P462" s="123">
        <f t="shared" si="242"/>
        <v>10.012652649121202</v>
      </c>
      <c r="Q462" s="123">
        <f t="shared" si="242"/>
        <v>10.607011911297748</v>
      </c>
      <c r="R462" s="123">
        <f t="shared" ref="R462:V462" si="243">SUM(R463:R464)</f>
        <v>8.6898031228827382</v>
      </c>
      <c r="S462" s="123">
        <f t="shared" si="243"/>
        <v>8.4523401239387468</v>
      </c>
      <c r="T462" s="123">
        <f t="shared" si="243"/>
        <v>9.0308212619888817</v>
      </c>
      <c r="U462" s="123">
        <f t="shared" si="243"/>
        <v>7.8710747746752725</v>
      </c>
      <c r="V462" s="123">
        <f t="shared" si="243"/>
        <v>8.2430476187443986</v>
      </c>
      <c r="W462" s="123">
        <f t="shared" ref="W462" si="244">SUM(W463:W464)</f>
        <v>7.6589384099017916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15.342167821476963</v>
      </c>
      <c r="D463" s="99">
        <v>14.950682070573292</v>
      </c>
      <c r="E463" s="99">
        <v>16.371488980544402</v>
      </c>
      <c r="F463" s="99">
        <v>18.02330810649363</v>
      </c>
      <c r="G463" s="99">
        <v>17.800275523579984</v>
      </c>
      <c r="H463" s="99">
        <v>16.195444467827922</v>
      </c>
      <c r="I463" s="99">
        <v>16.119728465443561</v>
      </c>
      <c r="J463" s="99">
        <v>15.672719198792961</v>
      </c>
      <c r="K463" s="99">
        <v>15.407998117628193</v>
      </c>
      <c r="L463" s="99">
        <v>16.224916701504377</v>
      </c>
      <c r="M463" s="99">
        <v>13.617530639998217</v>
      </c>
      <c r="N463" s="99">
        <v>12.282206489498018</v>
      </c>
      <c r="O463" s="99">
        <v>11.471495995889818</v>
      </c>
      <c r="P463" s="99">
        <v>10.012652649121202</v>
      </c>
      <c r="Q463" s="99">
        <v>10.607011911297748</v>
      </c>
      <c r="R463" s="99">
        <v>8.6898031228827382</v>
      </c>
      <c r="S463" s="99">
        <v>8.4523401239387468</v>
      </c>
      <c r="T463" s="99">
        <v>9.0308212619888817</v>
      </c>
      <c r="U463" s="99">
        <v>7.8710747746752725</v>
      </c>
      <c r="V463" s="99">
        <v>8.2430476187443986</v>
      </c>
      <c r="W463" s="99">
        <v>7.6589384099017916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7.6743378947581972E-2</v>
      </c>
      <c r="D467" s="123">
        <v>0.13108807378268139</v>
      </c>
      <c r="E467" s="123">
        <v>0.18247898328713</v>
      </c>
      <c r="F467" s="123">
        <v>0.19954064186679421</v>
      </c>
      <c r="G467" s="123">
        <v>0.18512239726851043</v>
      </c>
      <c r="H467" s="123">
        <v>0.12124143396785278</v>
      </c>
      <c r="I467" s="123">
        <v>0.61983984850605589</v>
      </c>
      <c r="J467" s="123">
        <v>1.1317608732005147</v>
      </c>
      <c r="K467" s="123">
        <v>0.63259215740345498</v>
      </c>
      <c r="L467" s="123">
        <v>0.60567500431572807</v>
      </c>
      <c r="M467" s="123">
        <v>0.740351134439037</v>
      </c>
      <c r="N467" s="123">
        <v>0.85209705447860451</v>
      </c>
      <c r="O467" s="123">
        <v>0.88059212910222451</v>
      </c>
      <c r="P467" s="123">
        <v>0.18681939848709031</v>
      </c>
      <c r="Q467" s="123">
        <v>0.10016634008289507</v>
      </c>
      <c r="R467" s="123">
        <v>0.16941534893614069</v>
      </c>
      <c r="S467" s="123">
        <v>0.38681548232543916</v>
      </c>
      <c r="T467" s="123">
        <v>0.31562887800533868</v>
      </c>
      <c r="U467" s="123">
        <v>0.25570181110523926</v>
      </c>
      <c r="V467" s="123">
        <v>0.28176705086313875</v>
      </c>
      <c r="W467" s="123">
        <v>0.18613663934981622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3.9617743400687218</v>
      </c>
      <c r="D468" s="99">
        <v>3.7541047128990681</v>
      </c>
      <c r="E468" s="99">
        <v>3.6218694417451625</v>
      </c>
      <c r="F468" s="99">
        <v>3.6052176116951506</v>
      </c>
      <c r="G468" s="99">
        <v>3.6094381485112281</v>
      </c>
      <c r="H468" s="99">
        <v>3.516852122847248</v>
      </c>
      <c r="I468" s="99">
        <v>3.4852956987413957</v>
      </c>
      <c r="J468" s="99">
        <v>3.5795575801319166</v>
      </c>
      <c r="K468" s="99">
        <v>3.4083483792416782</v>
      </c>
      <c r="L468" s="99">
        <v>3.3748764009196979</v>
      </c>
      <c r="M468" s="99">
        <v>3.2253991298860232</v>
      </c>
      <c r="N468" s="99">
        <v>2.936022372764151</v>
      </c>
      <c r="O468" s="99">
        <v>3.0780887426528172</v>
      </c>
      <c r="P468" s="99">
        <v>2.9394446537511354</v>
      </c>
      <c r="Q468" s="99">
        <v>3.2439683317362271</v>
      </c>
      <c r="R468" s="99">
        <v>2.7029844881070475</v>
      </c>
      <c r="S468" s="99">
        <v>2.5746735270399022</v>
      </c>
      <c r="T468" s="99">
        <v>2.620767987675833</v>
      </c>
      <c r="U468" s="99">
        <v>2.4255721603524423</v>
      </c>
      <c r="V468" s="99">
        <v>2.5993036550058957</v>
      </c>
      <c r="W468" s="99">
        <v>2.5300776778890768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0.21408094426037075</v>
      </c>
      <c r="F469" s="99">
        <v>0.28317050421388673</v>
      </c>
      <c r="G469" s="99">
        <v>0.28306569560154465</v>
      </c>
      <c r="H469" s="99">
        <v>0.36682058529161743</v>
      </c>
      <c r="I469" s="99">
        <v>0.31169665688877257</v>
      </c>
      <c r="J469" s="99">
        <v>0.30766451822758084</v>
      </c>
      <c r="K469" s="99">
        <v>0.27972206827785934</v>
      </c>
      <c r="L469" s="99">
        <v>0.26640229281977573</v>
      </c>
      <c r="M469" s="99">
        <v>0</v>
      </c>
      <c r="N469" s="99">
        <v>0.23227035322014655</v>
      </c>
      <c r="O469" s="99">
        <v>0.17429378757070704</v>
      </c>
      <c r="P469" s="99">
        <v>0.29137565351868139</v>
      </c>
      <c r="Q469" s="99">
        <v>0.14153486590295516</v>
      </c>
      <c r="R469" s="99">
        <v>0</v>
      </c>
      <c r="S469" s="99">
        <v>0.17511344828317438</v>
      </c>
      <c r="T469" s="99">
        <v>0.20302955920819968</v>
      </c>
      <c r="U469" s="99">
        <v>0.2246199630671942</v>
      </c>
      <c r="V469" s="99">
        <v>0.20749134083006879</v>
      </c>
      <c r="W469" s="99">
        <v>0.16562001432105206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0.21408094426037075</v>
      </c>
      <c r="F470" s="102">
        <v>0.28317050421388673</v>
      </c>
      <c r="G470" s="102">
        <v>0.28306569560154465</v>
      </c>
      <c r="H470" s="102">
        <v>0.36682058529161743</v>
      </c>
      <c r="I470" s="102">
        <v>0.31169665688877257</v>
      </c>
      <c r="J470" s="102">
        <v>0.30766451822758084</v>
      </c>
      <c r="K470" s="102">
        <v>0.27972206827785934</v>
      </c>
      <c r="L470" s="102">
        <v>0.26640229281977573</v>
      </c>
      <c r="M470" s="102">
        <v>0</v>
      </c>
      <c r="N470" s="102">
        <v>0.23227035322014655</v>
      </c>
      <c r="O470" s="102">
        <v>0.17429378757070704</v>
      </c>
      <c r="P470" s="102">
        <v>0.29137565351868139</v>
      </c>
      <c r="Q470" s="102">
        <v>0.14153486590295516</v>
      </c>
      <c r="R470" s="102">
        <v>0</v>
      </c>
      <c r="S470" s="102">
        <v>0.17511344828317438</v>
      </c>
      <c r="T470" s="102">
        <v>0.20302955920819968</v>
      </c>
      <c r="U470" s="102">
        <v>0.2246199630671942</v>
      </c>
      <c r="V470" s="102">
        <v>0.20749134083006879</v>
      </c>
      <c r="W470" s="102">
        <v>0.16562001432105206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0.36583754835246246</v>
      </c>
      <c r="D476" s="123">
        <v>0.49508091298372364</v>
      </c>
      <c r="E476" s="123">
        <v>0.4802188079062148</v>
      </c>
      <c r="F476" s="123">
        <v>0.48474214754972617</v>
      </c>
      <c r="G476" s="123">
        <v>0.42693768641463559</v>
      </c>
      <c r="H476" s="123">
        <v>0.3759549071010862</v>
      </c>
      <c r="I476" s="123">
        <v>0.39144445557877455</v>
      </c>
      <c r="J476" s="123">
        <v>0.38520698086579219</v>
      </c>
      <c r="K476" s="123">
        <v>0.43912330230277652</v>
      </c>
      <c r="L476" s="123">
        <v>0.46665220656045631</v>
      </c>
      <c r="M476" s="123">
        <v>0.44657336598256919</v>
      </c>
      <c r="N476" s="123">
        <v>0.37698842550768419</v>
      </c>
      <c r="O476" s="123">
        <v>0.32232939393339166</v>
      </c>
      <c r="P476" s="123">
        <v>0.3274017106913033</v>
      </c>
      <c r="Q476" s="123">
        <v>0.27736299337645121</v>
      </c>
      <c r="R476" s="123">
        <v>0.3258499941910003</v>
      </c>
      <c r="S476" s="123">
        <v>0.34669787851196116</v>
      </c>
      <c r="T476" s="123">
        <v>0.30334918649484932</v>
      </c>
      <c r="U476" s="123">
        <v>0.22499196523625897</v>
      </c>
      <c r="V476" s="123">
        <v>0.20116451649177075</v>
      </c>
      <c r="W476" s="123">
        <v>0.29212710300272676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1.68938459828464</v>
      </c>
      <c r="D477" s="99">
        <v>1.7185868329604816</v>
      </c>
      <c r="E477" s="99">
        <v>1.7227757068622951</v>
      </c>
      <c r="F477" s="99">
        <v>1.7586309009187628</v>
      </c>
      <c r="G477" s="99">
        <v>1.7833491807639541</v>
      </c>
      <c r="H477" s="99">
        <v>1.8244565156440087</v>
      </c>
      <c r="I477" s="99">
        <v>1.8591377179040285</v>
      </c>
      <c r="J477" s="99">
        <v>1.8631945971562809</v>
      </c>
      <c r="K477" s="99">
        <v>1.813838842337123</v>
      </c>
      <c r="L477" s="99">
        <v>1.76486006958624</v>
      </c>
      <c r="M477" s="99">
        <v>1.6162660732715839</v>
      </c>
      <c r="N477" s="99">
        <v>1.5430138868561916</v>
      </c>
      <c r="O477" s="99">
        <v>1.4830765050658334</v>
      </c>
      <c r="P477" s="99">
        <v>1.4633700932451761</v>
      </c>
      <c r="Q477" s="99">
        <v>1.4762656049936664</v>
      </c>
      <c r="R477" s="99">
        <v>1.5022494556684658</v>
      </c>
      <c r="S477" s="99">
        <v>1.5409994772382651</v>
      </c>
      <c r="T477" s="99">
        <v>1.6156931963318846</v>
      </c>
      <c r="U477" s="99">
        <v>1.4395295744165271</v>
      </c>
      <c r="V477" s="99">
        <v>1.4276303487133761</v>
      </c>
      <c r="W477" s="99">
        <v>1.5036985497348145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3375279</v>
      </c>
      <c r="C5" s="120">
        <v>3570898</v>
      </c>
      <c r="D5" s="120">
        <v>3872002</v>
      </c>
      <c r="E5" s="120">
        <v>4255503</v>
      </c>
      <c r="F5" s="120">
        <v>4496397</v>
      </c>
      <c r="G5" s="120">
        <v>4641602</v>
      </c>
      <c r="H5" s="120">
        <v>5011680</v>
      </c>
      <c r="I5" s="120">
        <v>5264928</v>
      </c>
      <c r="J5" s="120">
        <v>5553387</v>
      </c>
      <c r="K5" s="120">
        <v>5614684</v>
      </c>
      <c r="L5" s="120">
        <v>5775614</v>
      </c>
      <c r="M5" s="120">
        <v>5736050</v>
      </c>
      <c r="N5" s="120">
        <v>5675353</v>
      </c>
      <c r="O5" s="120">
        <v>5483038</v>
      </c>
      <c r="P5" s="120">
        <v>5583419</v>
      </c>
      <c r="Q5" s="120">
        <v>5583089</v>
      </c>
      <c r="R5" s="120">
        <v>5970228</v>
      </c>
      <c r="S5" s="120">
        <v>6286125</v>
      </c>
      <c r="T5" s="120">
        <v>6557760</v>
      </c>
      <c r="U5" s="120">
        <v>6628234</v>
      </c>
      <c r="V5" s="120">
        <v>6652042</v>
      </c>
      <c r="W5" s="120">
        <v>6587385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3375279</v>
      </c>
      <c r="C7" s="52">
        <v>3570898</v>
      </c>
      <c r="D7" s="52">
        <v>3872002</v>
      </c>
      <c r="E7" s="52">
        <v>4255503</v>
      </c>
      <c r="F7" s="52">
        <v>4496397</v>
      </c>
      <c r="G7" s="52">
        <v>4641602</v>
      </c>
      <c r="H7" s="52">
        <v>5011680</v>
      </c>
      <c r="I7" s="52">
        <v>5264928</v>
      </c>
      <c r="J7" s="52">
        <v>5553387</v>
      </c>
      <c r="K7" s="52">
        <v>5614684</v>
      </c>
      <c r="L7" s="52">
        <v>5775614</v>
      </c>
      <c r="M7" s="52">
        <v>5736050</v>
      </c>
      <c r="N7" s="52">
        <v>5675353</v>
      </c>
      <c r="O7" s="52">
        <v>5483038</v>
      </c>
      <c r="P7" s="52">
        <v>5583419</v>
      </c>
      <c r="Q7" s="52">
        <v>5583089</v>
      </c>
      <c r="R7" s="52">
        <v>5970228</v>
      </c>
      <c r="S7" s="52">
        <v>6286125</v>
      </c>
      <c r="T7" s="52">
        <v>6557760</v>
      </c>
      <c r="U7" s="52">
        <v>6628234</v>
      </c>
      <c r="V7" s="52">
        <v>6652042</v>
      </c>
      <c r="W7" s="52">
        <v>6587385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200065</v>
      </c>
      <c r="C9" s="52">
        <v>266843</v>
      </c>
      <c r="D9" s="52">
        <v>333680</v>
      </c>
      <c r="E9" s="52">
        <v>453042</v>
      </c>
      <c r="F9" s="52">
        <v>725767</v>
      </c>
      <c r="G9" s="52">
        <v>1088006</v>
      </c>
      <c r="H9" s="52">
        <v>1180552</v>
      </c>
      <c r="I9" s="52">
        <v>1400693</v>
      </c>
      <c r="J9" s="52">
        <v>1567791</v>
      </c>
      <c r="K9" s="52">
        <v>1693427</v>
      </c>
      <c r="L9" s="52">
        <v>1768279</v>
      </c>
      <c r="M9" s="52">
        <v>1765207</v>
      </c>
      <c r="N9" s="52">
        <v>1699110</v>
      </c>
      <c r="O9" s="52">
        <v>1593654</v>
      </c>
      <c r="P9" s="52">
        <v>1495168</v>
      </c>
      <c r="Q9" s="52">
        <v>1462452</v>
      </c>
      <c r="R9" s="52">
        <v>1500793</v>
      </c>
      <c r="S9" s="52">
        <v>1647644</v>
      </c>
      <c r="T9" s="52">
        <v>1816421</v>
      </c>
      <c r="U9" s="52">
        <v>1963598</v>
      </c>
      <c r="V9" s="52">
        <v>2077333</v>
      </c>
      <c r="W9" s="52">
        <v>2156359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3252204</v>
      </c>
      <c r="C11" s="52">
        <v>3445175</v>
      </c>
      <c r="D11" s="52">
        <v>3818155</v>
      </c>
      <c r="E11" s="52">
        <v>4141049</v>
      </c>
      <c r="F11" s="52">
        <v>4364890</v>
      </c>
      <c r="G11" s="52">
        <v>4604482</v>
      </c>
      <c r="H11" s="52">
        <v>4903427</v>
      </c>
      <c r="I11" s="52">
        <v>5148966</v>
      </c>
      <c r="J11" s="52">
        <v>5314781</v>
      </c>
      <c r="K11" s="52">
        <v>5370770</v>
      </c>
      <c r="L11" s="52">
        <v>5399810</v>
      </c>
      <c r="M11" s="52">
        <v>5305583</v>
      </c>
      <c r="N11" s="52">
        <v>5299021</v>
      </c>
      <c r="O11" s="52">
        <v>5259788</v>
      </c>
      <c r="P11" s="52">
        <v>5350002</v>
      </c>
      <c r="Q11" s="52">
        <v>5448581</v>
      </c>
      <c r="R11" s="52">
        <v>5795682</v>
      </c>
      <c r="S11" s="52">
        <v>6046806</v>
      </c>
      <c r="T11" s="52">
        <v>6134910</v>
      </c>
      <c r="U11" s="52">
        <v>6224673</v>
      </c>
      <c r="V11" s="52">
        <v>6350776</v>
      </c>
      <c r="W11" s="52">
        <v>6507713</v>
      </c>
      <c r="DA11" s="63" t="s">
        <v>1086</v>
      </c>
    </row>
    <row r="12" spans="1:105" ht="12" customHeight="1" x14ac:dyDescent="0.25">
      <c r="A12" s="97" t="s">
        <v>133</v>
      </c>
      <c r="B12" s="52">
        <v>5887</v>
      </c>
      <c r="C12" s="52">
        <v>5427</v>
      </c>
      <c r="D12" s="52">
        <v>6078</v>
      </c>
      <c r="E12" s="52">
        <v>7942</v>
      </c>
      <c r="F12" s="52">
        <v>8257</v>
      </c>
      <c r="G12" s="52">
        <v>8562</v>
      </c>
      <c r="H12" s="52">
        <v>9957</v>
      </c>
      <c r="I12" s="52">
        <v>13763</v>
      </c>
      <c r="J12" s="52">
        <v>19517</v>
      </c>
      <c r="K12" s="52">
        <v>26085</v>
      </c>
      <c r="L12" s="52">
        <v>29957</v>
      </c>
      <c r="M12" s="52">
        <v>29195</v>
      </c>
      <c r="N12" s="52">
        <v>28265</v>
      </c>
      <c r="O12" s="52">
        <v>31162</v>
      </c>
      <c r="P12" s="52">
        <v>31991</v>
      </c>
      <c r="Q12" s="52">
        <v>40905</v>
      </c>
      <c r="R12" s="52">
        <v>48128</v>
      </c>
      <c r="S12" s="52">
        <v>48741</v>
      </c>
      <c r="T12" s="52">
        <v>50319</v>
      </c>
      <c r="U12" s="52">
        <v>51744</v>
      </c>
      <c r="V12" s="52">
        <v>53556</v>
      </c>
      <c r="W12" s="52">
        <v>58155</v>
      </c>
      <c r="DA12" s="63" t="s">
        <v>1087</v>
      </c>
    </row>
    <row r="13" spans="1:105" ht="12" customHeight="1" x14ac:dyDescent="0.25">
      <c r="A13" s="97" t="s">
        <v>122</v>
      </c>
      <c r="B13" s="52">
        <v>99769</v>
      </c>
      <c r="C13" s="52">
        <v>103067</v>
      </c>
      <c r="D13" s="52">
        <v>41319</v>
      </c>
      <c r="E13" s="52">
        <v>87362</v>
      </c>
      <c r="F13" s="52">
        <v>100767</v>
      </c>
      <c r="G13" s="52">
        <v>22769</v>
      </c>
      <c r="H13" s="52">
        <v>78513</v>
      </c>
      <c r="I13" s="52">
        <v>80709</v>
      </c>
      <c r="J13" s="52">
        <v>137485</v>
      </c>
      <c r="K13" s="52">
        <v>135365</v>
      </c>
      <c r="L13" s="52">
        <v>214501</v>
      </c>
      <c r="M13" s="52">
        <v>263266</v>
      </c>
      <c r="N13" s="52">
        <v>223823</v>
      </c>
      <c r="O13" s="52">
        <v>137537</v>
      </c>
      <c r="P13" s="52">
        <v>139562</v>
      </c>
      <c r="Q13" s="52">
        <v>70649</v>
      </c>
      <c r="R13" s="52">
        <v>80210</v>
      </c>
      <c r="S13" s="52">
        <v>105585</v>
      </c>
      <c r="T13" s="52">
        <v>208153</v>
      </c>
      <c r="U13" s="52">
        <v>189612</v>
      </c>
      <c r="V13" s="52">
        <v>142968</v>
      </c>
      <c r="W13" s="52">
        <v>12401</v>
      </c>
      <c r="DA13" s="63" t="s">
        <v>1088</v>
      </c>
    </row>
    <row r="14" spans="1:105" ht="12" customHeight="1" x14ac:dyDescent="0.25">
      <c r="A14" s="97" t="s">
        <v>121</v>
      </c>
      <c r="B14" s="52">
        <v>17419</v>
      </c>
      <c r="C14" s="52">
        <v>17229</v>
      </c>
      <c r="D14" s="52">
        <v>6450</v>
      </c>
      <c r="E14" s="52">
        <v>19150</v>
      </c>
      <c r="F14" s="52">
        <v>22483</v>
      </c>
      <c r="G14" s="52">
        <v>5789</v>
      </c>
      <c r="H14" s="52">
        <v>19783</v>
      </c>
      <c r="I14" s="52">
        <v>21490</v>
      </c>
      <c r="J14" s="52">
        <v>81604</v>
      </c>
      <c r="K14" s="52">
        <v>82464</v>
      </c>
      <c r="L14" s="52">
        <v>131346</v>
      </c>
      <c r="M14" s="52">
        <v>138006</v>
      </c>
      <c r="N14" s="52">
        <v>124244</v>
      </c>
      <c r="O14" s="52">
        <v>54551</v>
      </c>
      <c r="P14" s="52">
        <v>61864</v>
      </c>
      <c r="Q14" s="52">
        <v>22954</v>
      </c>
      <c r="R14" s="52">
        <v>46208</v>
      </c>
      <c r="S14" s="52">
        <v>84993</v>
      </c>
      <c r="T14" s="52">
        <v>164378</v>
      </c>
      <c r="U14" s="52">
        <v>162205</v>
      </c>
      <c r="V14" s="52">
        <v>104742</v>
      </c>
      <c r="W14" s="52">
        <v>9116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2639912</v>
      </c>
      <c r="C16" s="52">
        <v>2791121</v>
      </c>
      <c r="D16" s="52">
        <v>3084289</v>
      </c>
      <c r="E16" s="52">
        <v>3339522</v>
      </c>
      <c r="F16" s="52">
        <v>3509526</v>
      </c>
      <c r="G16" s="52">
        <v>3704234</v>
      </c>
      <c r="H16" s="52">
        <v>3950448</v>
      </c>
      <c r="I16" s="52">
        <v>4148855</v>
      </c>
      <c r="J16" s="52">
        <v>4267712</v>
      </c>
      <c r="K16" s="52">
        <v>4274357</v>
      </c>
      <c r="L16" s="52">
        <v>4203676</v>
      </c>
      <c r="M16" s="52">
        <v>4063977</v>
      </c>
      <c r="N16" s="52">
        <v>4028806</v>
      </c>
      <c r="O16" s="52">
        <v>4009405</v>
      </c>
      <c r="P16" s="52">
        <v>4094428</v>
      </c>
      <c r="Q16" s="52">
        <v>4353481</v>
      </c>
      <c r="R16" s="52">
        <v>4638916</v>
      </c>
      <c r="S16" s="52">
        <v>4773332</v>
      </c>
      <c r="T16" s="52">
        <v>4839681</v>
      </c>
      <c r="U16" s="52">
        <v>4883282</v>
      </c>
      <c r="V16" s="52">
        <v>4969826</v>
      </c>
      <c r="W16" s="52">
        <v>5120018</v>
      </c>
      <c r="DA16" s="63" t="s">
        <v>1090</v>
      </c>
    </row>
    <row r="17" spans="1:105" ht="12" customHeight="1" x14ac:dyDescent="0.25">
      <c r="A17" s="109" t="s">
        <v>120</v>
      </c>
      <c r="B17" s="36">
        <v>735367</v>
      </c>
      <c r="C17" s="36">
        <v>779777</v>
      </c>
      <c r="D17" s="36">
        <v>787713</v>
      </c>
      <c r="E17" s="36">
        <v>915981</v>
      </c>
      <c r="F17" s="36">
        <v>986871</v>
      </c>
      <c r="G17" s="36">
        <v>937368</v>
      </c>
      <c r="H17" s="36">
        <v>1061232</v>
      </c>
      <c r="I17" s="36">
        <v>1116073</v>
      </c>
      <c r="J17" s="36">
        <v>1285675</v>
      </c>
      <c r="K17" s="36">
        <v>1340327</v>
      </c>
      <c r="L17" s="36">
        <v>1571938</v>
      </c>
      <c r="M17" s="36">
        <v>1672073</v>
      </c>
      <c r="N17" s="36">
        <v>1646547</v>
      </c>
      <c r="O17" s="36">
        <v>1473633</v>
      </c>
      <c r="P17" s="36">
        <v>1488991</v>
      </c>
      <c r="Q17" s="36">
        <v>1229608</v>
      </c>
      <c r="R17" s="36">
        <v>1331312</v>
      </c>
      <c r="S17" s="36">
        <v>1512793</v>
      </c>
      <c r="T17" s="36">
        <v>1718079</v>
      </c>
      <c r="U17" s="36">
        <v>1744952</v>
      </c>
      <c r="V17" s="36">
        <v>1682216</v>
      </c>
      <c r="W17" s="36">
        <v>1467367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263694</v>
      </c>
      <c r="D21" s="52">
        <v>263806</v>
      </c>
      <c r="E21" s="52">
        <v>264617</v>
      </c>
      <c r="F21" s="52">
        <v>266947</v>
      </c>
      <c r="G21" s="52">
        <v>271694</v>
      </c>
      <c r="H21" s="52">
        <v>279613</v>
      </c>
      <c r="I21" s="52">
        <v>291393</v>
      </c>
      <c r="J21" s="52">
        <v>307905</v>
      </c>
      <c r="K21" s="52">
        <v>329977</v>
      </c>
      <c r="L21" s="52">
        <v>358431</v>
      </c>
      <c r="M21" s="52">
        <v>393917</v>
      </c>
      <c r="N21" s="52">
        <v>437122</v>
      </c>
      <c r="O21" s="52">
        <v>435880</v>
      </c>
      <c r="P21" s="52">
        <v>285214</v>
      </c>
      <c r="Q21" s="52">
        <v>354729</v>
      </c>
      <c r="R21" s="52">
        <v>433989</v>
      </c>
      <c r="S21" s="52">
        <v>523640</v>
      </c>
      <c r="T21" s="52">
        <v>533144</v>
      </c>
      <c r="U21" s="52">
        <v>522866</v>
      </c>
      <c r="V21" s="52">
        <v>495053</v>
      </c>
      <c r="W21" s="52">
        <v>492332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31260</v>
      </c>
      <c r="D23" s="52">
        <v>31451</v>
      </c>
      <c r="E23" s="52">
        <v>32792</v>
      </c>
      <c r="F23" s="52">
        <v>36539</v>
      </c>
      <c r="G23" s="52">
        <v>44677</v>
      </c>
      <c r="H23" s="52">
        <v>111304</v>
      </c>
      <c r="I23" s="52">
        <v>102493</v>
      </c>
      <c r="J23" s="52">
        <v>77942</v>
      </c>
      <c r="K23" s="52">
        <v>136183</v>
      </c>
      <c r="L23" s="52">
        <v>184857</v>
      </c>
      <c r="M23" s="52">
        <v>254500</v>
      </c>
      <c r="N23" s="52">
        <v>325863</v>
      </c>
      <c r="O23" s="52">
        <v>324108</v>
      </c>
      <c r="P23" s="52">
        <v>257866</v>
      </c>
      <c r="Q23" s="52">
        <v>256946</v>
      </c>
      <c r="R23" s="52">
        <v>243480</v>
      </c>
      <c r="S23" s="52">
        <v>261483</v>
      </c>
      <c r="T23" s="52">
        <v>272511</v>
      </c>
      <c r="U23" s="52">
        <v>262969</v>
      </c>
      <c r="V23" s="52">
        <v>242957</v>
      </c>
      <c r="W23" s="52">
        <v>223987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254078</v>
      </c>
      <c r="D25" s="52">
        <v>254188</v>
      </c>
      <c r="E25" s="52">
        <v>264011</v>
      </c>
      <c r="F25" s="52">
        <v>266155</v>
      </c>
      <c r="G25" s="52">
        <v>270132</v>
      </c>
      <c r="H25" s="52">
        <v>279083</v>
      </c>
      <c r="I25" s="52">
        <v>290763</v>
      </c>
      <c r="J25" s="52">
        <v>307050</v>
      </c>
      <c r="K25" s="52">
        <v>328720</v>
      </c>
      <c r="L25" s="52">
        <v>356458</v>
      </c>
      <c r="M25" s="52">
        <v>386361</v>
      </c>
      <c r="N25" s="52">
        <v>432550</v>
      </c>
      <c r="O25" s="52">
        <v>432118</v>
      </c>
      <c r="P25" s="52">
        <v>283626</v>
      </c>
      <c r="Q25" s="52">
        <v>349794</v>
      </c>
      <c r="R25" s="52">
        <v>431073</v>
      </c>
      <c r="S25" s="52">
        <v>519587</v>
      </c>
      <c r="T25" s="52">
        <v>520599</v>
      </c>
      <c r="U25" s="52">
        <v>516112</v>
      </c>
      <c r="V25" s="52">
        <v>490499</v>
      </c>
      <c r="W25" s="52">
        <v>487680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460</v>
      </c>
      <c r="D26" s="52">
        <v>460</v>
      </c>
      <c r="E26" s="52">
        <v>476</v>
      </c>
      <c r="F26" s="52">
        <v>478</v>
      </c>
      <c r="G26" s="52">
        <v>484</v>
      </c>
      <c r="H26" s="52">
        <v>498</v>
      </c>
      <c r="I26" s="52">
        <v>518</v>
      </c>
      <c r="J26" s="52">
        <v>550</v>
      </c>
      <c r="K26" s="52">
        <v>597</v>
      </c>
      <c r="L26" s="52">
        <v>669</v>
      </c>
      <c r="M26" s="52">
        <v>762</v>
      </c>
      <c r="N26" s="52">
        <v>930</v>
      </c>
      <c r="O26" s="52">
        <v>1020</v>
      </c>
      <c r="P26" s="52">
        <v>942</v>
      </c>
      <c r="Q26" s="52">
        <v>1221</v>
      </c>
      <c r="R26" s="52">
        <v>1617</v>
      </c>
      <c r="S26" s="52">
        <v>2063</v>
      </c>
      <c r="T26" s="52">
        <v>2459</v>
      </c>
      <c r="U26" s="52">
        <v>2884</v>
      </c>
      <c r="V26" s="52">
        <v>3158</v>
      </c>
      <c r="W26" s="52">
        <v>3645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15589</v>
      </c>
      <c r="D27" s="52">
        <v>61748</v>
      </c>
      <c r="E27" s="52">
        <v>337</v>
      </c>
      <c r="F27" s="52">
        <v>964</v>
      </c>
      <c r="G27" s="52">
        <v>77999</v>
      </c>
      <c r="H27" s="52">
        <v>200</v>
      </c>
      <c r="I27" s="52">
        <v>650</v>
      </c>
      <c r="J27" s="52">
        <v>1830</v>
      </c>
      <c r="K27" s="52">
        <v>3969</v>
      </c>
      <c r="L27" s="52">
        <v>7555</v>
      </c>
      <c r="M27" s="52">
        <v>21122</v>
      </c>
      <c r="N27" s="52">
        <v>39443</v>
      </c>
      <c r="O27" s="52">
        <v>86286</v>
      </c>
      <c r="P27" s="52">
        <v>2760</v>
      </c>
      <c r="Q27" s="52">
        <v>68913</v>
      </c>
      <c r="R27" s="52">
        <v>8420</v>
      </c>
      <c r="S27" s="52">
        <v>12695</v>
      </c>
      <c r="T27" s="52">
        <v>22635</v>
      </c>
      <c r="U27" s="52">
        <v>25068</v>
      </c>
      <c r="V27" s="52">
        <v>46644</v>
      </c>
      <c r="W27" s="52">
        <v>130567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2722</v>
      </c>
      <c r="D28" s="52">
        <v>10779</v>
      </c>
      <c r="E28" s="52">
        <v>48</v>
      </c>
      <c r="F28" s="52">
        <v>148</v>
      </c>
      <c r="G28" s="52">
        <v>16694</v>
      </c>
      <c r="H28" s="52">
        <v>48</v>
      </c>
      <c r="I28" s="52">
        <v>158</v>
      </c>
      <c r="J28" s="52">
        <v>453</v>
      </c>
      <c r="K28" s="52">
        <v>1086</v>
      </c>
      <c r="L28" s="52">
        <v>2548</v>
      </c>
      <c r="M28" s="52">
        <v>7330</v>
      </c>
      <c r="N28" s="52">
        <v>13762</v>
      </c>
      <c r="O28" s="52">
        <v>69693</v>
      </c>
      <c r="P28" s="52">
        <v>615</v>
      </c>
      <c r="Q28" s="52">
        <v>38910</v>
      </c>
      <c r="R28" s="52">
        <v>1792</v>
      </c>
      <c r="S28" s="52">
        <v>2869</v>
      </c>
      <c r="T28" s="52">
        <v>7206</v>
      </c>
      <c r="U28" s="52">
        <v>7233</v>
      </c>
      <c r="V28" s="52">
        <v>57463</v>
      </c>
      <c r="W28" s="52">
        <v>95626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412486</v>
      </c>
      <c r="D30" s="52">
        <v>413587</v>
      </c>
      <c r="E30" s="52">
        <v>421575</v>
      </c>
      <c r="F30" s="52">
        <v>444388</v>
      </c>
      <c r="G30" s="52">
        <v>489902</v>
      </c>
      <c r="H30" s="52">
        <v>565570</v>
      </c>
      <c r="I30" s="52">
        <v>432039</v>
      </c>
      <c r="J30" s="52">
        <v>510833</v>
      </c>
      <c r="K30" s="52">
        <v>639893</v>
      </c>
      <c r="L30" s="52">
        <v>690255</v>
      </c>
      <c r="M30" s="52">
        <v>693227</v>
      </c>
      <c r="N30" s="52">
        <v>709700</v>
      </c>
      <c r="O30" s="52">
        <v>712127</v>
      </c>
      <c r="P30" s="52">
        <v>570264</v>
      </c>
      <c r="Q30" s="52">
        <v>610846</v>
      </c>
      <c r="R30" s="52">
        <v>640326</v>
      </c>
      <c r="S30" s="52">
        <v>670894</v>
      </c>
      <c r="T30" s="52">
        <v>672462</v>
      </c>
      <c r="U30" s="52">
        <v>695596</v>
      </c>
      <c r="V30" s="52">
        <v>746818</v>
      </c>
      <c r="W30" s="52">
        <v>757820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114901</v>
      </c>
      <c r="D31" s="36">
        <v>115213</v>
      </c>
      <c r="E31" s="36">
        <v>117320</v>
      </c>
      <c r="F31" s="36">
        <v>122975</v>
      </c>
      <c r="G31" s="36">
        <v>134721</v>
      </c>
      <c r="H31" s="36">
        <v>154712</v>
      </c>
      <c r="I31" s="36">
        <v>115596</v>
      </c>
      <c r="J31" s="36">
        <v>113091</v>
      </c>
      <c r="K31" s="36">
        <v>169665</v>
      </c>
      <c r="L31" s="36">
        <v>178601</v>
      </c>
      <c r="M31" s="36">
        <v>207887</v>
      </c>
      <c r="N31" s="36">
        <v>194929</v>
      </c>
      <c r="O31" s="36">
        <v>199842</v>
      </c>
      <c r="P31" s="36">
        <v>246165</v>
      </c>
      <c r="Q31" s="36">
        <v>336146</v>
      </c>
      <c r="R31" s="36">
        <v>183554</v>
      </c>
      <c r="S31" s="36">
        <v>262204</v>
      </c>
      <c r="T31" s="36">
        <v>270999</v>
      </c>
      <c r="U31" s="36">
        <v>203578</v>
      </c>
      <c r="V31" s="36">
        <v>163333</v>
      </c>
      <c r="W31" s="36">
        <v>259887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459313</v>
      </c>
      <c r="D35" s="52">
        <v>564910</v>
      </c>
      <c r="E35" s="52">
        <v>648118</v>
      </c>
      <c r="F35" s="52">
        <v>507841</v>
      </c>
      <c r="G35" s="52">
        <v>416899</v>
      </c>
      <c r="H35" s="52">
        <v>649691</v>
      </c>
      <c r="I35" s="52">
        <v>544641</v>
      </c>
      <c r="J35" s="52">
        <v>596364</v>
      </c>
      <c r="K35" s="52">
        <v>391274</v>
      </c>
      <c r="L35" s="52">
        <v>519361</v>
      </c>
      <c r="M35" s="52">
        <v>354353</v>
      </c>
      <c r="N35" s="52">
        <v>376425</v>
      </c>
      <c r="O35" s="52">
        <v>243565</v>
      </c>
      <c r="P35" s="52">
        <v>385595</v>
      </c>
      <c r="Q35" s="52">
        <v>354399</v>
      </c>
      <c r="R35" s="52">
        <v>821128</v>
      </c>
      <c r="S35" s="52">
        <v>839537</v>
      </c>
      <c r="T35" s="52">
        <v>804779</v>
      </c>
      <c r="U35" s="52">
        <v>593340</v>
      </c>
      <c r="V35" s="52">
        <v>518861</v>
      </c>
      <c r="W35" s="52">
        <v>427675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98038</v>
      </c>
      <c r="D37" s="52">
        <v>98288</v>
      </c>
      <c r="E37" s="52">
        <v>152154</v>
      </c>
      <c r="F37" s="52">
        <v>309264</v>
      </c>
      <c r="G37" s="52">
        <v>406916</v>
      </c>
      <c r="H37" s="52">
        <v>203850</v>
      </c>
      <c r="I37" s="52">
        <v>322634</v>
      </c>
      <c r="J37" s="52">
        <v>245040</v>
      </c>
      <c r="K37" s="52">
        <v>261819</v>
      </c>
      <c r="L37" s="52">
        <v>259709</v>
      </c>
      <c r="M37" s="52">
        <v>251428</v>
      </c>
      <c r="N37" s="52">
        <v>259766</v>
      </c>
      <c r="O37" s="52">
        <v>218652</v>
      </c>
      <c r="P37" s="52">
        <v>159380</v>
      </c>
      <c r="Q37" s="52">
        <v>224230</v>
      </c>
      <c r="R37" s="52">
        <v>281821</v>
      </c>
      <c r="S37" s="52">
        <v>408334</v>
      </c>
      <c r="T37" s="52">
        <v>441288</v>
      </c>
      <c r="U37" s="52">
        <v>410146</v>
      </c>
      <c r="V37" s="52">
        <v>356692</v>
      </c>
      <c r="W37" s="52">
        <v>303013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447049</v>
      </c>
      <c r="D39" s="52">
        <v>627168</v>
      </c>
      <c r="E39" s="52">
        <v>586905</v>
      </c>
      <c r="F39" s="52">
        <v>489996</v>
      </c>
      <c r="G39" s="52">
        <v>509724</v>
      </c>
      <c r="H39" s="52">
        <v>578028</v>
      </c>
      <c r="I39" s="52">
        <v>536302</v>
      </c>
      <c r="J39" s="52">
        <v>472865</v>
      </c>
      <c r="K39" s="52">
        <v>384709</v>
      </c>
      <c r="L39" s="52">
        <v>385498</v>
      </c>
      <c r="M39" s="52">
        <v>292134</v>
      </c>
      <c r="N39" s="52">
        <v>425988</v>
      </c>
      <c r="O39" s="52">
        <v>392885</v>
      </c>
      <c r="P39" s="52">
        <v>373840</v>
      </c>
      <c r="Q39" s="52">
        <v>448373</v>
      </c>
      <c r="R39" s="52">
        <v>778174</v>
      </c>
      <c r="S39" s="52">
        <v>770711</v>
      </c>
      <c r="T39" s="52">
        <v>608703</v>
      </c>
      <c r="U39" s="52">
        <v>605875</v>
      </c>
      <c r="V39" s="52">
        <v>616602</v>
      </c>
      <c r="W39" s="52">
        <v>644617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1111</v>
      </c>
      <c r="E40" s="52">
        <v>2340</v>
      </c>
      <c r="F40" s="52">
        <v>793</v>
      </c>
      <c r="G40" s="52">
        <v>789</v>
      </c>
      <c r="H40" s="52">
        <v>1893</v>
      </c>
      <c r="I40" s="52">
        <v>4324</v>
      </c>
      <c r="J40" s="52">
        <v>6304</v>
      </c>
      <c r="K40" s="52">
        <v>7165</v>
      </c>
      <c r="L40" s="52">
        <v>4541</v>
      </c>
      <c r="M40" s="52">
        <v>0</v>
      </c>
      <c r="N40" s="52">
        <v>0</v>
      </c>
      <c r="O40" s="52">
        <v>3917</v>
      </c>
      <c r="P40" s="52">
        <v>1771</v>
      </c>
      <c r="Q40" s="52">
        <v>10135</v>
      </c>
      <c r="R40" s="52">
        <v>8840</v>
      </c>
      <c r="S40" s="52">
        <v>2676</v>
      </c>
      <c r="T40" s="52">
        <v>4037</v>
      </c>
      <c r="U40" s="52">
        <v>4309</v>
      </c>
      <c r="V40" s="52">
        <v>4970</v>
      </c>
      <c r="W40" s="52">
        <v>8244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18887</v>
      </c>
      <c r="D41" s="52">
        <v>0</v>
      </c>
      <c r="E41" s="52">
        <v>46380</v>
      </c>
      <c r="F41" s="52">
        <v>14369</v>
      </c>
      <c r="G41" s="52">
        <v>1</v>
      </c>
      <c r="H41" s="52">
        <v>55944</v>
      </c>
      <c r="I41" s="52">
        <v>2846</v>
      </c>
      <c r="J41" s="52">
        <v>58606</v>
      </c>
      <c r="K41" s="52">
        <v>1849</v>
      </c>
      <c r="L41" s="52">
        <v>86691</v>
      </c>
      <c r="M41" s="52">
        <v>69887</v>
      </c>
      <c r="N41" s="52">
        <v>0</v>
      </c>
      <c r="O41" s="52">
        <v>0</v>
      </c>
      <c r="P41" s="52">
        <v>4785</v>
      </c>
      <c r="Q41" s="52">
        <v>0</v>
      </c>
      <c r="R41" s="52">
        <v>17981</v>
      </c>
      <c r="S41" s="52">
        <v>38070</v>
      </c>
      <c r="T41" s="52">
        <v>125203</v>
      </c>
      <c r="U41" s="52">
        <v>6527</v>
      </c>
      <c r="V41" s="52">
        <v>0</v>
      </c>
      <c r="W41" s="52">
        <v>0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2532</v>
      </c>
      <c r="D42" s="52">
        <v>0</v>
      </c>
      <c r="E42" s="52">
        <v>12748</v>
      </c>
      <c r="F42" s="52">
        <v>3481</v>
      </c>
      <c r="G42" s="52">
        <v>0</v>
      </c>
      <c r="H42" s="52">
        <v>14042</v>
      </c>
      <c r="I42" s="52">
        <v>1865</v>
      </c>
      <c r="J42" s="52">
        <v>60567</v>
      </c>
      <c r="K42" s="52">
        <v>1946</v>
      </c>
      <c r="L42" s="52">
        <v>51430</v>
      </c>
      <c r="M42" s="52">
        <v>13990</v>
      </c>
      <c r="N42" s="52">
        <v>0</v>
      </c>
      <c r="O42" s="52">
        <v>0</v>
      </c>
      <c r="P42" s="52">
        <v>7928</v>
      </c>
      <c r="Q42" s="52">
        <v>0</v>
      </c>
      <c r="R42" s="52">
        <v>25046</v>
      </c>
      <c r="S42" s="52">
        <v>41654</v>
      </c>
      <c r="T42" s="52">
        <v>86591</v>
      </c>
      <c r="U42" s="52">
        <v>5060</v>
      </c>
      <c r="V42" s="52">
        <v>0</v>
      </c>
      <c r="W42" s="52">
        <v>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563695</v>
      </c>
      <c r="D44" s="52">
        <v>706755</v>
      </c>
      <c r="E44" s="52">
        <v>676808</v>
      </c>
      <c r="F44" s="52">
        <v>614392</v>
      </c>
      <c r="G44" s="52">
        <v>684610</v>
      </c>
      <c r="H44" s="52">
        <v>811784</v>
      </c>
      <c r="I44" s="52">
        <v>630446</v>
      </c>
      <c r="J44" s="52">
        <v>629690</v>
      </c>
      <c r="K44" s="52">
        <v>646538</v>
      </c>
      <c r="L44" s="52">
        <v>619574</v>
      </c>
      <c r="M44" s="52">
        <v>553528</v>
      </c>
      <c r="N44" s="52">
        <v>674529</v>
      </c>
      <c r="O44" s="52">
        <v>692726</v>
      </c>
      <c r="P44" s="52">
        <v>655287</v>
      </c>
      <c r="Q44" s="52">
        <v>869899</v>
      </c>
      <c r="R44" s="52">
        <v>925761</v>
      </c>
      <c r="S44" s="52">
        <v>805310</v>
      </c>
      <c r="T44" s="52">
        <v>738811</v>
      </c>
      <c r="U44" s="52">
        <v>739197</v>
      </c>
      <c r="V44" s="52">
        <v>833362</v>
      </c>
      <c r="W44" s="52">
        <v>908012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159311</v>
      </c>
      <c r="D45" s="36">
        <v>123149</v>
      </c>
      <c r="E45" s="36">
        <v>245588</v>
      </c>
      <c r="F45" s="36">
        <v>193865</v>
      </c>
      <c r="G45" s="36">
        <v>85218</v>
      </c>
      <c r="H45" s="36">
        <v>278576</v>
      </c>
      <c r="I45" s="36">
        <v>170437</v>
      </c>
      <c r="J45" s="36">
        <v>282693</v>
      </c>
      <c r="K45" s="36">
        <v>224317</v>
      </c>
      <c r="L45" s="36">
        <v>410212</v>
      </c>
      <c r="M45" s="36">
        <v>308022</v>
      </c>
      <c r="N45" s="36">
        <v>169403</v>
      </c>
      <c r="O45" s="36">
        <v>26928</v>
      </c>
      <c r="P45" s="36">
        <v>261523</v>
      </c>
      <c r="Q45" s="36">
        <v>76763</v>
      </c>
      <c r="R45" s="36">
        <v>285258</v>
      </c>
      <c r="S45" s="36">
        <v>443685</v>
      </c>
      <c r="T45" s="36">
        <v>476285</v>
      </c>
      <c r="U45" s="36">
        <v>230451</v>
      </c>
      <c r="V45" s="36">
        <v>100597</v>
      </c>
      <c r="W45" s="36">
        <v>45038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166185</v>
      </c>
      <c r="D49" s="52">
        <v>225120</v>
      </c>
      <c r="E49" s="52">
        <v>299263</v>
      </c>
      <c r="F49" s="52">
        <v>232179</v>
      </c>
      <c r="G49" s="52">
        <v>170084</v>
      </c>
      <c r="H49" s="52">
        <v>313938</v>
      </c>
      <c r="I49" s="52">
        <v>254982</v>
      </c>
      <c r="J49" s="52">
        <v>297368</v>
      </c>
      <c r="K49" s="52">
        <v>170229</v>
      </c>
      <c r="L49" s="52">
        <v>208027</v>
      </c>
      <c r="M49" s="52">
        <v>130381</v>
      </c>
      <c r="N49" s="52">
        <v>133627</v>
      </c>
      <c r="O49" s="52">
        <v>78860</v>
      </c>
      <c r="P49" s="52">
        <v>178299</v>
      </c>
      <c r="Q49" s="52">
        <v>166019</v>
      </c>
      <c r="R49" s="52">
        <v>274089</v>
      </c>
      <c r="S49" s="52">
        <v>249691</v>
      </c>
      <c r="T49" s="52">
        <v>237487</v>
      </c>
      <c r="U49" s="52">
        <v>206523</v>
      </c>
      <c r="V49" s="52">
        <v>175923</v>
      </c>
      <c r="W49" s="52">
        <v>129047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34891</v>
      </c>
      <c r="D51" s="52">
        <v>42801</v>
      </c>
      <c r="E51" s="52">
        <v>60778</v>
      </c>
      <c r="F51" s="52">
        <v>77743</v>
      </c>
      <c r="G51" s="52">
        <v>86455</v>
      </c>
      <c r="H51" s="52">
        <v>47174</v>
      </c>
      <c r="I51" s="52">
        <v>71565</v>
      </c>
      <c r="J51" s="52">
        <v>59000</v>
      </c>
      <c r="K51" s="52">
        <v>35411</v>
      </c>
      <c r="L51" s="52">
        <v>55973</v>
      </c>
      <c r="M51" s="52">
        <v>24241</v>
      </c>
      <c r="N51" s="52">
        <v>40804</v>
      </c>
      <c r="O51" s="52">
        <v>5112</v>
      </c>
      <c r="P51" s="52">
        <v>3836</v>
      </c>
      <c r="Q51" s="52">
        <v>2624</v>
      </c>
      <c r="R51" s="52">
        <v>21716</v>
      </c>
      <c r="S51" s="52">
        <v>22230</v>
      </c>
      <c r="T51" s="52">
        <v>34573</v>
      </c>
      <c r="U51" s="52">
        <v>17207</v>
      </c>
      <c r="V51" s="52">
        <v>16287</v>
      </c>
      <c r="W51" s="52">
        <v>14705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158435</v>
      </c>
      <c r="D53" s="52">
        <v>224722</v>
      </c>
      <c r="E53" s="52">
        <v>270881</v>
      </c>
      <c r="F53" s="52">
        <v>223656</v>
      </c>
      <c r="G53" s="52">
        <v>169821</v>
      </c>
      <c r="H53" s="52">
        <v>279205</v>
      </c>
      <c r="I53" s="52">
        <v>250756</v>
      </c>
      <c r="J53" s="52">
        <v>234814</v>
      </c>
      <c r="K53" s="52">
        <v>165496</v>
      </c>
      <c r="L53" s="52">
        <v>150925</v>
      </c>
      <c r="M53" s="52">
        <v>99520</v>
      </c>
      <c r="N53" s="52">
        <v>133627</v>
      </c>
      <c r="O53" s="52">
        <v>78081</v>
      </c>
      <c r="P53" s="52">
        <v>171607</v>
      </c>
      <c r="Q53" s="52">
        <v>162349</v>
      </c>
      <c r="R53" s="52">
        <v>256810</v>
      </c>
      <c r="S53" s="52">
        <v>225198</v>
      </c>
      <c r="T53" s="52">
        <v>173832</v>
      </c>
      <c r="U53" s="52">
        <v>201058</v>
      </c>
      <c r="V53" s="52">
        <v>174515</v>
      </c>
      <c r="W53" s="52">
        <v>127417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398</v>
      </c>
      <c r="E54" s="52">
        <v>1080</v>
      </c>
      <c r="F54" s="52">
        <v>362</v>
      </c>
      <c r="G54" s="52">
        <v>263</v>
      </c>
      <c r="H54" s="52">
        <v>915</v>
      </c>
      <c r="I54" s="52">
        <v>2021</v>
      </c>
      <c r="J54" s="52">
        <v>3130</v>
      </c>
      <c r="K54" s="52">
        <v>3082</v>
      </c>
      <c r="L54" s="52">
        <v>1778</v>
      </c>
      <c r="M54" s="52">
        <v>0</v>
      </c>
      <c r="N54" s="52">
        <v>0</v>
      </c>
      <c r="O54" s="52">
        <v>779</v>
      </c>
      <c r="P54" s="52">
        <v>813</v>
      </c>
      <c r="Q54" s="52">
        <v>3670</v>
      </c>
      <c r="R54" s="52">
        <v>2917</v>
      </c>
      <c r="S54" s="52">
        <v>782</v>
      </c>
      <c r="T54" s="52">
        <v>1155</v>
      </c>
      <c r="U54" s="52">
        <v>1432</v>
      </c>
      <c r="V54" s="52">
        <v>1408</v>
      </c>
      <c r="W54" s="52">
        <v>1630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6834</v>
      </c>
      <c r="D55" s="52">
        <v>0</v>
      </c>
      <c r="E55" s="52">
        <v>21416</v>
      </c>
      <c r="F55" s="52">
        <v>6569</v>
      </c>
      <c r="G55" s="52">
        <v>0</v>
      </c>
      <c r="H55" s="52">
        <v>27032</v>
      </c>
      <c r="I55" s="52">
        <v>1332</v>
      </c>
      <c r="J55" s="52">
        <v>29223</v>
      </c>
      <c r="K55" s="52">
        <v>804</v>
      </c>
      <c r="L55" s="52">
        <v>34724</v>
      </c>
      <c r="M55" s="52">
        <v>25714</v>
      </c>
      <c r="N55" s="52">
        <v>0</v>
      </c>
      <c r="O55" s="52">
        <v>0</v>
      </c>
      <c r="P55" s="52">
        <v>2213</v>
      </c>
      <c r="Q55" s="52">
        <v>0</v>
      </c>
      <c r="R55" s="52">
        <v>6002</v>
      </c>
      <c r="S55" s="52">
        <v>11323</v>
      </c>
      <c r="T55" s="52">
        <v>36947</v>
      </c>
      <c r="U55" s="52">
        <v>2271</v>
      </c>
      <c r="V55" s="52">
        <v>0</v>
      </c>
      <c r="W55" s="52">
        <v>0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916</v>
      </c>
      <c r="D56" s="52">
        <v>0</v>
      </c>
      <c r="E56" s="52">
        <v>5886</v>
      </c>
      <c r="F56" s="52">
        <v>1592</v>
      </c>
      <c r="G56" s="52">
        <v>0</v>
      </c>
      <c r="H56" s="52">
        <v>6786</v>
      </c>
      <c r="I56" s="52">
        <v>873</v>
      </c>
      <c r="J56" s="52">
        <v>30201</v>
      </c>
      <c r="K56" s="52">
        <v>847</v>
      </c>
      <c r="L56" s="52">
        <v>20600</v>
      </c>
      <c r="M56" s="52">
        <v>5147</v>
      </c>
      <c r="N56" s="52">
        <v>0</v>
      </c>
      <c r="O56" s="52">
        <v>0</v>
      </c>
      <c r="P56" s="52">
        <v>3666</v>
      </c>
      <c r="Q56" s="52">
        <v>0</v>
      </c>
      <c r="R56" s="52">
        <v>8360</v>
      </c>
      <c r="S56" s="52">
        <v>12388</v>
      </c>
      <c r="T56" s="52">
        <v>25553</v>
      </c>
      <c r="U56" s="52">
        <v>1762</v>
      </c>
      <c r="V56" s="52">
        <v>0</v>
      </c>
      <c r="W56" s="52">
        <v>0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108544</v>
      </c>
      <c r="D58" s="52">
        <v>176044</v>
      </c>
      <c r="E58" s="52">
        <v>185865</v>
      </c>
      <c r="F58" s="52">
        <v>143546</v>
      </c>
      <c r="G58" s="52">
        <v>135317</v>
      </c>
      <c r="H58" s="52">
        <v>188124</v>
      </c>
      <c r="I58" s="52">
        <v>178518</v>
      </c>
      <c r="J58" s="52">
        <v>175891</v>
      </c>
      <c r="K58" s="52">
        <v>107723</v>
      </c>
      <c r="L58" s="52">
        <v>98509</v>
      </c>
      <c r="M58" s="52">
        <v>66643</v>
      </c>
      <c r="N58" s="52">
        <v>94746</v>
      </c>
      <c r="O58" s="52">
        <v>74065</v>
      </c>
      <c r="P58" s="52">
        <v>105480</v>
      </c>
      <c r="Q58" s="52">
        <v>145557</v>
      </c>
      <c r="R58" s="52">
        <v>186483</v>
      </c>
      <c r="S58" s="52">
        <v>139590</v>
      </c>
      <c r="T58" s="52">
        <v>124063</v>
      </c>
      <c r="U58" s="52">
        <v>142494</v>
      </c>
      <c r="V58" s="52">
        <v>148780</v>
      </c>
      <c r="W58" s="52">
        <v>119397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57641</v>
      </c>
      <c r="D59" s="36">
        <v>49076</v>
      </c>
      <c r="E59" s="36">
        <v>113398</v>
      </c>
      <c r="F59" s="36">
        <v>88633</v>
      </c>
      <c r="G59" s="36">
        <v>34767</v>
      </c>
      <c r="H59" s="36">
        <v>125814</v>
      </c>
      <c r="I59" s="36">
        <v>76464</v>
      </c>
      <c r="J59" s="36">
        <v>121477</v>
      </c>
      <c r="K59" s="36">
        <v>62506</v>
      </c>
      <c r="L59" s="36">
        <v>109518</v>
      </c>
      <c r="M59" s="36">
        <v>63738</v>
      </c>
      <c r="N59" s="36">
        <v>38881</v>
      </c>
      <c r="O59" s="36">
        <v>4795</v>
      </c>
      <c r="P59" s="36">
        <v>72819</v>
      </c>
      <c r="Q59" s="36">
        <v>20462</v>
      </c>
      <c r="R59" s="36">
        <v>87606</v>
      </c>
      <c r="S59" s="36">
        <v>110101</v>
      </c>
      <c r="T59" s="36">
        <v>113424</v>
      </c>
      <c r="U59" s="36">
        <v>64029</v>
      </c>
      <c r="V59" s="36">
        <v>27143</v>
      </c>
      <c r="W59" s="36">
        <v>9650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293128</v>
      </c>
      <c r="D63" s="52">
        <v>339790</v>
      </c>
      <c r="E63" s="52">
        <v>348855</v>
      </c>
      <c r="F63" s="52">
        <v>275662</v>
      </c>
      <c r="G63" s="52">
        <v>246815</v>
      </c>
      <c r="H63" s="52">
        <v>335753</v>
      </c>
      <c r="I63" s="52">
        <v>289659</v>
      </c>
      <c r="J63" s="52">
        <v>298996</v>
      </c>
      <c r="K63" s="52">
        <v>221045</v>
      </c>
      <c r="L63" s="52">
        <v>311334</v>
      </c>
      <c r="M63" s="52">
        <v>223972</v>
      </c>
      <c r="N63" s="52">
        <v>242798</v>
      </c>
      <c r="O63" s="52">
        <v>164705</v>
      </c>
      <c r="P63" s="52">
        <v>207296</v>
      </c>
      <c r="Q63" s="52">
        <v>188380</v>
      </c>
      <c r="R63" s="52">
        <v>547039</v>
      </c>
      <c r="S63" s="52">
        <v>589846</v>
      </c>
      <c r="T63" s="52">
        <v>567292</v>
      </c>
      <c r="U63" s="52">
        <v>386817</v>
      </c>
      <c r="V63" s="52">
        <v>342938</v>
      </c>
      <c r="W63" s="52">
        <v>298628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63147</v>
      </c>
      <c r="D65" s="52">
        <v>55487</v>
      </c>
      <c r="E65" s="52">
        <v>91376</v>
      </c>
      <c r="F65" s="52">
        <v>231521</v>
      </c>
      <c r="G65" s="52">
        <v>320461</v>
      </c>
      <c r="H65" s="52">
        <v>156676</v>
      </c>
      <c r="I65" s="52">
        <v>251069</v>
      </c>
      <c r="J65" s="52">
        <v>186040</v>
      </c>
      <c r="K65" s="52">
        <v>226408</v>
      </c>
      <c r="L65" s="52">
        <v>203736</v>
      </c>
      <c r="M65" s="52">
        <v>227187</v>
      </c>
      <c r="N65" s="52">
        <v>218962</v>
      </c>
      <c r="O65" s="52">
        <v>213540</v>
      </c>
      <c r="P65" s="52">
        <v>155544</v>
      </c>
      <c r="Q65" s="52">
        <v>221606</v>
      </c>
      <c r="R65" s="52">
        <v>260105</v>
      </c>
      <c r="S65" s="52">
        <v>386104</v>
      </c>
      <c r="T65" s="52">
        <v>406715</v>
      </c>
      <c r="U65" s="52">
        <v>392939</v>
      </c>
      <c r="V65" s="52">
        <v>340405</v>
      </c>
      <c r="W65" s="52">
        <v>288308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288614</v>
      </c>
      <c r="D67" s="52">
        <f t="shared" si="0"/>
        <v>402446</v>
      </c>
      <c r="E67" s="52">
        <f t="shared" si="0"/>
        <v>316024</v>
      </c>
      <c r="F67" s="52">
        <f t="shared" si="0"/>
        <v>266340</v>
      </c>
      <c r="G67" s="52">
        <f t="shared" si="0"/>
        <v>339903</v>
      </c>
      <c r="H67" s="52">
        <f t="shared" si="0"/>
        <v>298823</v>
      </c>
      <c r="I67" s="52">
        <f t="shared" si="0"/>
        <v>285546</v>
      </c>
      <c r="J67" s="52">
        <f t="shared" si="0"/>
        <v>238051</v>
      </c>
      <c r="K67" s="52">
        <f t="shared" si="0"/>
        <v>219213</v>
      </c>
      <c r="L67" s="52">
        <f t="shared" si="0"/>
        <v>234573</v>
      </c>
      <c r="M67" s="52">
        <f t="shared" si="0"/>
        <v>192614</v>
      </c>
      <c r="N67" s="52">
        <f t="shared" si="0"/>
        <v>292361</v>
      </c>
      <c r="O67" s="52">
        <f t="shared" si="0"/>
        <v>314804</v>
      </c>
      <c r="P67" s="52">
        <f t="shared" si="0"/>
        <v>202233</v>
      </c>
      <c r="Q67" s="52">
        <f t="shared" si="0"/>
        <v>286024</v>
      </c>
      <c r="R67" s="52">
        <f t="shared" ref="R67:V67" si="1">R39-R53</f>
        <v>521364</v>
      </c>
      <c r="S67" s="52">
        <f t="shared" si="1"/>
        <v>545513</v>
      </c>
      <c r="T67" s="52">
        <f t="shared" si="1"/>
        <v>434871</v>
      </c>
      <c r="U67" s="52">
        <f t="shared" si="1"/>
        <v>404817</v>
      </c>
      <c r="V67" s="52">
        <f t="shared" si="1"/>
        <v>442087</v>
      </c>
      <c r="W67" s="52">
        <f t="shared" ref="W67" si="2">W39-W53</f>
        <v>517200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713</v>
      </c>
      <c r="E68" s="52">
        <f t="shared" si="3"/>
        <v>1260</v>
      </c>
      <c r="F68" s="52">
        <f t="shared" si="3"/>
        <v>431</v>
      </c>
      <c r="G68" s="52">
        <f t="shared" si="3"/>
        <v>526</v>
      </c>
      <c r="H68" s="52">
        <f t="shared" si="3"/>
        <v>978</v>
      </c>
      <c r="I68" s="52">
        <f t="shared" si="3"/>
        <v>2303</v>
      </c>
      <c r="J68" s="52">
        <f t="shared" si="3"/>
        <v>3174</v>
      </c>
      <c r="K68" s="52">
        <f t="shared" si="3"/>
        <v>4083</v>
      </c>
      <c r="L68" s="52">
        <f t="shared" si="3"/>
        <v>2763</v>
      </c>
      <c r="M68" s="52">
        <f t="shared" si="3"/>
        <v>0</v>
      </c>
      <c r="N68" s="52">
        <f t="shared" si="3"/>
        <v>0</v>
      </c>
      <c r="O68" s="52">
        <f t="shared" si="3"/>
        <v>3138</v>
      </c>
      <c r="P68" s="52">
        <f t="shared" si="3"/>
        <v>958</v>
      </c>
      <c r="Q68" s="52">
        <f t="shared" si="3"/>
        <v>6465</v>
      </c>
      <c r="R68" s="52">
        <f t="shared" ref="R68:V68" si="4">R40-R54</f>
        <v>5923</v>
      </c>
      <c r="S68" s="52">
        <f t="shared" si="4"/>
        <v>1894</v>
      </c>
      <c r="T68" s="52">
        <f t="shared" si="4"/>
        <v>2882</v>
      </c>
      <c r="U68" s="52">
        <f t="shared" si="4"/>
        <v>2877</v>
      </c>
      <c r="V68" s="52">
        <f t="shared" si="4"/>
        <v>3562</v>
      </c>
      <c r="W68" s="52">
        <f t="shared" ref="W68" si="5">W40-W54</f>
        <v>6614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12053</v>
      </c>
      <c r="D69" s="52">
        <f t="shared" si="6"/>
        <v>0</v>
      </c>
      <c r="E69" s="52">
        <f t="shared" si="6"/>
        <v>24964</v>
      </c>
      <c r="F69" s="52">
        <f t="shared" si="6"/>
        <v>7800</v>
      </c>
      <c r="G69" s="52">
        <f t="shared" si="6"/>
        <v>1</v>
      </c>
      <c r="H69" s="52">
        <f t="shared" si="6"/>
        <v>28912</v>
      </c>
      <c r="I69" s="52">
        <f t="shared" si="6"/>
        <v>1514</v>
      </c>
      <c r="J69" s="52">
        <f t="shared" si="6"/>
        <v>29383</v>
      </c>
      <c r="K69" s="52">
        <f t="shared" si="6"/>
        <v>1045</v>
      </c>
      <c r="L69" s="52">
        <f t="shared" si="6"/>
        <v>51967</v>
      </c>
      <c r="M69" s="52">
        <f t="shared" si="6"/>
        <v>44173</v>
      </c>
      <c r="N69" s="52">
        <f t="shared" si="6"/>
        <v>0</v>
      </c>
      <c r="O69" s="52">
        <f t="shared" si="6"/>
        <v>0</v>
      </c>
      <c r="P69" s="52">
        <f t="shared" si="6"/>
        <v>2572</v>
      </c>
      <c r="Q69" s="52">
        <f t="shared" si="6"/>
        <v>0</v>
      </c>
      <c r="R69" s="52">
        <f t="shared" ref="R69:V69" si="7">R41-R55</f>
        <v>11979</v>
      </c>
      <c r="S69" s="52">
        <f t="shared" si="7"/>
        <v>26747</v>
      </c>
      <c r="T69" s="52">
        <f t="shared" si="7"/>
        <v>88256</v>
      </c>
      <c r="U69" s="52">
        <f t="shared" si="7"/>
        <v>4256</v>
      </c>
      <c r="V69" s="52">
        <f t="shared" si="7"/>
        <v>0</v>
      </c>
      <c r="W69" s="52">
        <f t="shared" ref="W69" si="8">W41-W55</f>
        <v>0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1616</v>
      </c>
      <c r="D70" s="52">
        <f t="shared" si="9"/>
        <v>0</v>
      </c>
      <c r="E70" s="52">
        <f t="shared" si="9"/>
        <v>6862</v>
      </c>
      <c r="F70" s="52">
        <f t="shared" si="9"/>
        <v>1889</v>
      </c>
      <c r="G70" s="52">
        <f t="shared" si="9"/>
        <v>0</v>
      </c>
      <c r="H70" s="52">
        <f t="shared" si="9"/>
        <v>7256</v>
      </c>
      <c r="I70" s="52">
        <f t="shared" si="9"/>
        <v>992</v>
      </c>
      <c r="J70" s="52">
        <f t="shared" si="9"/>
        <v>30366</v>
      </c>
      <c r="K70" s="52">
        <f t="shared" si="9"/>
        <v>1099</v>
      </c>
      <c r="L70" s="52">
        <f t="shared" si="9"/>
        <v>30830</v>
      </c>
      <c r="M70" s="52">
        <f t="shared" si="9"/>
        <v>8843</v>
      </c>
      <c r="N70" s="52">
        <f t="shared" si="9"/>
        <v>0</v>
      </c>
      <c r="O70" s="52">
        <f t="shared" si="9"/>
        <v>0</v>
      </c>
      <c r="P70" s="52">
        <f t="shared" si="9"/>
        <v>4262</v>
      </c>
      <c r="Q70" s="52">
        <f t="shared" si="9"/>
        <v>0</v>
      </c>
      <c r="R70" s="52">
        <f t="shared" ref="R70:V70" si="10">R42-R56</f>
        <v>16686</v>
      </c>
      <c r="S70" s="52">
        <f t="shared" si="10"/>
        <v>29266</v>
      </c>
      <c r="T70" s="52">
        <f t="shared" si="10"/>
        <v>61038</v>
      </c>
      <c r="U70" s="52">
        <f t="shared" si="10"/>
        <v>3298</v>
      </c>
      <c r="V70" s="52">
        <f t="shared" si="10"/>
        <v>0</v>
      </c>
      <c r="W70" s="52">
        <f t="shared" ref="W70" si="11">W42-W56</f>
        <v>0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455151</v>
      </c>
      <c r="D72" s="52">
        <v>530711</v>
      </c>
      <c r="E72" s="52">
        <v>490943</v>
      </c>
      <c r="F72" s="52">
        <v>470846</v>
      </c>
      <c r="G72" s="52">
        <v>549293</v>
      </c>
      <c r="H72" s="52">
        <v>623660</v>
      </c>
      <c r="I72" s="52">
        <v>451928</v>
      </c>
      <c r="J72" s="52">
        <v>453799</v>
      </c>
      <c r="K72" s="52">
        <v>538815</v>
      </c>
      <c r="L72" s="52">
        <v>521065</v>
      </c>
      <c r="M72" s="52">
        <v>486885</v>
      </c>
      <c r="N72" s="52">
        <v>579783</v>
      </c>
      <c r="O72" s="52">
        <v>618661</v>
      </c>
      <c r="P72" s="52">
        <v>549807</v>
      </c>
      <c r="Q72" s="52">
        <v>724342</v>
      </c>
      <c r="R72" s="52">
        <v>739278</v>
      </c>
      <c r="S72" s="52">
        <v>665720</v>
      </c>
      <c r="T72" s="52">
        <v>614748</v>
      </c>
      <c r="U72" s="52">
        <v>596703</v>
      </c>
      <c r="V72" s="52">
        <v>684582</v>
      </c>
      <c r="W72" s="52">
        <v>788615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101670</v>
      </c>
      <c r="D73" s="36">
        <v>74073</v>
      </c>
      <c r="E73" s="36">
        <v>132190</v>
      </c>
      <c r="F73" s="36">
        <v>105232</v>
      </c>
      <c r="G73" s="36">
        <v>50451</v>
      </c>
      <c r="H73" s="36">
        <v>152762</v>
      </c>
      <c r="I73" s="36">
        <v>93973</v>
      </c>
      <c r="J73" s="36">
        <v>161216</v>
      </c>
      <c r="K73" s="36">
        <v>161811</v>
      </c>
      <c r="L73" s="36">
        <v>300694</v>
      </c>
      <c r="M73" s="36">
        <v>244284</v>
      </c>
      <c r="N73" s="36">
        <v>130522</v>
      </c>
      <c r="O73" s="36">
        <v>22133</v>
      </c>
      <c r="P73" s="36">
        <v>188704</v>
      </c>
      <c r="Q73" s="36">
        <v>56301</v>
      </c>
      <c r="R73" s="36">
        <v>197652</v>
      </c>
      <c r="S73" s="36">
        <v>333584</v>
      </c>
      <c r="T73" s="36">
        <v>362861</v>
      </c>
      <c r="U73" s="36">
        <v>166422</v>
      </c>
      <c r="V73" s="36">
        <v>73454</v>
      </c>
      <c r="W73" s="36">
        <v>35388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114363</v>
      </c>
      <c r="I79" s="52">
        <f>RES_hhdet_numvin!I64</f>
        <v>179774</v>
      </c>
      <c r="J79" s="52">
        <f>RES_hhdet_numvin!J64</f>
        <v>276487</v>
      </c>
      <c r="K79" s="52">
        <f>RES_hhdet_numvin!K64</f>
        <v>226206</v>
      </c>
      <c r="L79" s="52">
        <f>RES_hhdet_numvin!L64</f>
        <v>350594</v>
      </c>
      <c r="M79" s="52">
        <f>RES_hhdet_numvin!M64</f>
        <v>267842</v>
      </c>
      <c r="N79" s="52">
        <f>RES_hhdet_numvin!N64</f>
        <v>309427</v>
      </c>
      <c r="O79" s="52">
        <f>RES_hhdet_numvin!O64</f>
        <v>213122</v>
      </c>
      <c r="P79" s="52">
        <f>RES_hhdet_numvin!P64</f>
        <v>353304</v>
      </c>
      <c r="Q79" s="52">
        <f>RES_hhdet_numvin!Q64</f>
        <v>335711</v>
      </c>
      <c r="R79" s="52">
        <f>RES_hhdet_numvin!R64</f>
        <v>796067</v>
      </c>
      <c r="S79" s="52">
        <f>RES_hhdet_numvin!S64</f>
        <v>826421</v>
      </c>
      <c r="T79" s="52">
        <f>RES_hhdet_numvin!T64</f>
        <v>799474</v>
      </c>
      <c r="U79" s="52">
        <f>RES_hhdet_numvin!U64</f>
        <v>592183</v>
      </c>
      <c r="V79" s="52">
        <f>RES_hhdet_numvin!V64</f>
        <v>518735</v>
      </c>
      <c r="W79" s="52">
        <f>RES_hhdet_numvin!W64</f>
        <v>427675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41407</v>
      </c>
      <c r="Q82" s="138">
        <f>RES_hhdet_numvin!Q67</f>
        <v>117809</v>
      </c>
      <c r="R82" s="138">
        <f>RES_hhdet_numvin!R67</f>
        <v>197177</v>
      </c>
      <c r="S82" s="138">
        <f>RES_hhdet_numvin!S67</f>
        <v>342316</v>
      </c>
      <c r="T82" s="138">
        <f>RES_hhdet_numvin!T67</f>
        <v>402939</v>
      </c>
      <c r="U82" s="138">
        <f>RES_hhdet_numvin!U67</f>
        <v>397243</v>
      </c>
      <c r="V82" s="138">
        <f>RES_hhdet_numvin!V67</f>
        <v>354455</v>
      </c>
      <c r="W82" s="138">
        <f>RES_hhdet_numvin!W67</f>
        <v>303013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78426</v>
      </c>
      <c r="I84" s="138">
        <f>RES_hhdet_numvin!I69</f>
        <v>174643</v>
      </c>
      <c r="J84" s="138">
        <f>RES_hhdet_numvin!J69</f>
        <v>193894</v>
      </c>
      <c r="K84" s="138">
        <f>RES_hhdet_numvin!K69</f>
        <v>220009</v>
      </c>
      <c r="L84" s="138">
        <f>RES_hhdet_numvin!L69</f>
        <v>242725</v>
      </c>
      <c r="M84" s="138">
        <f>RES_hhdet_numvin!M69</f>
        <v>205154</v>
      </c>
      <c r="N84" s="138">
        <f>RES_hhdet_numvin!N69</f>
        <v>335396</v>
      </c>
      <c r="O84" s="138">
        <f>RES_hhdet_numvin!O69</f>
        <v>318916</v>
      </c>
      <c r="P84" s="138">
        <f>RES_hhdet_numvin!P69</f>
        <v>342082</v>
      </c>
      <c r="Q84" s="138">
        <f>RES_hhdet_numvin!Q69</f>
        <v>416683</v>
      </c>
      <c r="R84" s="138">
        <f>RES_hhdet_numvin!R69</f>
        <v>753576</v>
      </c>
      <c r="S84" s="138">
        <f>RES_hhdet_numvin!S69</f>
        <v>757577</v>
      </c>
      <c r="T84" s="138">
        <f>RES_hhdet_numvin!T69</f>
        <v>603978</v>
      </c>
      <c r="U84" s="138">
        <f>RES_hhdet_numvin!U69</f>
        <v>603668</v>
      </c>
      <c r="V84" s="138">
        <f>RES_hhdet_numvin!V69</f>
        <v>616369</v>
      </c>
      <c r="W84" s="138">
        <f>RES_hhdet_numvin!W69</f>
        <v>644617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257</v>
      </c>
      <c r="I85" s="138">
        <f>RES_hhdet_numvin!I70</f>
        <v>1408</v>
      </c>
      <c r="J85" s="138">
        <f>RES_hhdet_numvin!J70</f>
        <v>2584</v>
      </c>
      <c r="K85" s="138">
        <f>RES_hhdet_numvin!K70</f>
        <v>4101</v>
      </c>
      <c r="L85" s="138">
        <f>RES_hhdet_numvin!L70</f>
        <v>2858</v>
      </c>
      <c r="M85" s="138">
        <f>RES_hhdet_numvin!M70</f>
        <v>0</v>
      </c>
      <c r="N85" s="138">
        <f>RES_hhdet_numvin!N70</f>
        <v>0</v>
      </c>
      <c r="O85" s="138">
        <f>RES_hhdet_numvin!O70</f>
        <v>3187</v>
      </c>
      <c r="P85" s="138">
        <f>RES_hhdet_numvin!P70</f>
        <v>1621</v>
      </c>
      <c r="Q85" s="138">
        <f>RES_hhdet_numvin!Q70</f>
        <v>9424</v>
      </c>
      <c r="R85" s="138">
        <f>RES_hhdet_numvin!R70</f>
        <v>8565</v>
      </c>
      <c r="S85" s="138">
        <f>RES_hhdet_numvin!S70</f>
        <v>2633</v>
      </c>
      <c r="T85" s="138">
        <f>RES_hhdet_numvin!T70</f>
        <v>4008</v>
      </c>
      <c r="U85" s="138">
        <f>RES_hhdet_numvin!U70</f>
        <v>4295</v>
      </c>
      <c r="V85" s="138">
        <f>RES_hhdet_numvin!V70</f>
        <v>4970</v>
      </c>
      <c r="W85" s="138">
        <f>RES_hhdet_numvin!W70</f>
        <v>8244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0</v>
      </c>
      <c r="S88" s="138">
        <f>RES_hhdet_numvin!S73</f>
        <v>0</v>
      </c>
      <c r="T88" s="138">
        <f>RES_hhdet_numvin!T73</f>
        <v>5975</v>
      </c>
      <c r="U88" s="138">
        <f>RES_hhdet_numvin!U73</f>
        <v>6426</v>
      </c>
      <c r="V88" s="138">
        <f>RES_hhdet_numvin!V73</f>
        <v>0</v>
      </c>
      <c r="W88" s="138">
        <f>RES_hhdet_numvin!W73</f>
        <v>0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4135</v>
      </c>
      <c r="U89" s="138">
        <f>RES_hhdet_numvin!U74</f>
        <v>4981</v>
      </c>
      <c r="V89" s="138">
        <f>RES_hhdet_numvin!V74</f>
        <v>0</v>
      </c>
      <c r="W89" s="138">
        <f>RES_hhdet_numvin!W74</f>
        <v>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207289</v>
      </c>
      <c r="Q93" s="138">
        <f>RES_hhdet_numvin!Q78</f>
        <v>469665</v>
      </c>
      <c r="R93" s="138">
        <f>RES_hhdet_numvin!R78</f>
        <v>665214</v>
      </c>
      <c r="S93" s="138">
        <f>RES_hhdet_numvin!S78</f>
        <v>663393</v>
      </c>
      <c r="T93" s="138">
        <f>RES_hhdet_numvin!T78</f>
        <v>666670</v>
      </c>
      <c r="U93" s="138">
        <f>RES_hhdet_numvin!U78</f>
        <v>710628</v>
      </c>
      <c r="V93" s="138">
        <f>RES_hhdet_numvin!V78</f>
        <v>829147</v>
      </c>
      <c r="W93" s="138">
        <f>RES_hhdet_numvin!W78</f>
        <v>908012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44378</v>
      </c>
      <c r="R94" s="39">
        <f>RES_hhdet_numvin!R79</f>
        <v>215583</v>
      </c>
      <c r="S94" s="39">
        <f>RES_hhdet_numvin!S79</f>
        <v>387542</v>
      </c>
      <c r="T94" s="39">
        <f>RES_hhdet_numvin!T79</f>
        <v>449174</v>
      </c>
      <c r="U94" s="39">
        <f>RES_hhdet_numvin!U79</f>
        <v>225539</v>
      </c>
      <c r="V94" s="39">
        <f>RES_hhdet_numvin!V79</f>
        <v>100113</v>
      </c>
      <c r="W94" s="39">
        <f>RES_hhdet_numvin!W79</f>
        <v>45038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2085.2878889520775</v>
      </c>
      <c r="C98" s="117">
        <f t="shared" si="12"/>
        <v>2340.3125219726485</v>
      </c>
      <c r="D98" s="117">
        <f t="shared" si="12"/>
        <v>2605.8124203758671</v>
      </c>
      <c r="E98" s="117">
        <f t="shared" si="12"/>
        <v>3059.6033033684771</v>
      </c>
      <c r="F98" s="117">
        <f t="shared" si="12"/>
        <v>3139.4176659247228</v>
      </c>
      <c r="G98" s="117">
        <f t="shared" si="12"/>
        <v>3294.0893927395136</v>
      </c>
      <c r="H98" s="117">
        <f t="shared" si="12"/>
        <v>3799.2947715471682</v>
      </c>
      <c r="I98" s="117">
        <f t="shared" si="12"/>
        <v>3909.1387029571242</v>
      </c>
      <c r="J98" s="117">
        <f t="shared" si="12"/>
        <v>3793.2876556264246</v>
      </c>
      <c r="K98" s="117">
        <f t="shared" si="12"/>
        <v>3858.2201859096122</v>
      </c>
      <c r="L98" s="117">
        <f t="shared" si="12"/>
        <v>4462.8057333065544</v>
      </c>
      <c r="M98" s="117">
        <f t="shared" si="12"/>
        <v>3614.3945093751659</v>
      </c>
      <c r="N98" s="117">
        <f t="shared" si="12"/>
        <v>3697.6060619231648</v>
      </c>
      <c r="O98" s="117">
        <f t="shared" si="12"/>
        <v>3341.0507478829718</v>
      </c>
      <c r="P98" s="117">
        <f t="shared" si="12"/>
        <v>3244.9668341028801</v>
      </c>
      <c r="Q98" s="117">
        <f t="shared" si="12"/>
        <v>3458.8038382509339</v>
      </c>
      <c r="R98" s="117">
        <f t="shared" ref="R98:V98" si="13">R99+R102+R104+R113</f>
        <v>3482.4640815052821</v>
      </c>
      <c r="S98" s="117">
        <f t="shared" si="13"/>
        <v>3494.2053495686514</v>
      </c>
      <c r="T98" s="117">
        <f t="shared" si="13"/>
        <v>3856.0921421840385</v>
      </c>
      <c r="U98" s="117">
        <f t="shared" si="13"/>
        <v>3653.4381227421691</v>
      </c>
      <c r="V98" s="117">
        <f t="shared" si="13"/>
        <v>3660.1996919919588</v>
      </c>
      <c r="W98" s="117">
        <f t="shared" ref="W98" si="14">W99+W102+W104+W113</f>
        <v>3791.562225441402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1518.8442350940304</v>
      </c>
      <c r="C99" s="122">
        <f t="shared" si="15"/>
        <v>1687.4713337752469</v>
      </c>
      <c r="D99" s="122">
        <f t="shared" si="15"/>
        <v>1910.4369281429902</v>
      </c>
      <c r="E99" s="122">
        <f t="shared" si="15"/>
        <v>2267.8779782642068</v>
      </c>
      <c r="F99" s="122">
        <f t="shared" si="15"/>
        <v>2362.523169633906</v>
      </c>
      <c r="G99" s="122">
        <f t="shared" si="15"/>
        <v>2476.420806643865</v>
      </c>
      <c r="H99" s="122">
        <f t="shared" si="15"/>
        <v>2805.3405639512675</v>
      </c>
      <c r="I99" s="122">
        <f t="shared" si="15"/>
        <v>2885.291219450442</v>
      </c>
      <c r="J99" s="122">
        <f t="shared" si="15"/>
        <v>2740.9536503494</v>
      </c>
      <c r="K99" s="122">
        <f t="shared" si="15"/>
        <v>2805.0246812401365</v>
      </c>
      <c r="L99" s="122">
        <f t="shared" si="15"/>
        <v>3324.910716394967</v>
      </c>
      <c r="M99" s="122">
        <f t="shared" si="15"/>
        <v>2579.745960658634</v>
      </c>
      <c r="N99" s="122">
        <f t="shared" si="15"/>
        <v>2634.5068801788802</v>
      </c>
      <c r="O99" s="122">
        <f t="shared" si="15"/>
        <v>2376.9654930964239</v>
      </c>
      <c r="P99" s="122">
        <f t="shared" si="15"/>
        <v>2277.5058867076359</v>
      </c>
      <c r="Q99" s="122">
        <f t="shared" si="15"/>
        <v>2411.7746368960575</v>
      </c>
      <c r="R99" s="122">
        <f t="shared" ref="R99:V99" si="16">SUM(R100:R101)</f>
        <v>2307.6416982515293</v>
      </c>
      <c r="S99" s="122">
        <f t="shared" si="16"/>
        <v>2308.8866411446006</v>
      </c>
      <c r="T99" s="122">
        <f t="shared" si="16"/>
        <v>2607.3922809943142</v>
      </c>
      <c r="U99" s="122">
        <f t="shared" si="16"/>
        <v>2441.1593946129419</v>
      </c>
      <c r="V99" s="122">
        <f t="shared" si="16"/>
        <v>2448.0463228101989</v>
      </c>
      <c r="W99" s="122">
        <f t="shared" ref="W99" si="17">SUM(W100:W101)</f>
        <v>2512.6648970910078</v>
      </c>
      <c r="DA99" s="130" t="s">
        <v>1628</v>
      </c>
    </row>
    <row r="100" spans="1:105" ht="12" customHeight="1" x14ac:dyDescent="0.25">
      <c r="A100" s="97" t="s">
        <v>217</v>
      </c>
      <c r="B100" s="98">
        <v>1503.1679857865201</v>
      </c>
      <c r="C100" s="98">
        <v>1669.6804564422494</v>
      </c>
      <c r="D100" s="98">
        <v>1890.4728514805581</v>
      </c>
      <c r="E100" s="98">
        <v>2245.1244841152647</v>
      </c>
      <c r="F100" s="98">
        <v>2338.393392610034</v>
      </c>
      <c r="G100" s="98">
        <v>2451.5477371365655</v>
      </c>
      <c r="H100" s="98">
        <v>2777.6634990920688</v>
      </c>
      <c r="I100" s="98">
        <v>2856.4913495024343</v>
      </c>
      <c r="J100" s="98">
        <v>2713.7042351863665</v>
      </c>
      <c r="K100" s="98">
        <v>2777.7099745242581</v>
      </c>
      <c r="L100" s="98">
        <v>3292.2079032483471</v>
      </c>
      <c r="M100" s="98">
        <v>2553.6033597097698</v>
      </c>
      <c r="N100" s="98">
        <v>2607.5777925539878</v>
      </c>
      <c r="O100" s="98">
        <v>2351.8873686147217</v>
      </c>
      <c r="P100" s="98">
        <v>2252.8973042996581</v>
      </c>
      <c r="Q100" s="98">
        <v>2386.3667399741194</v>
      </c>
      <c r="R100" s="98">
        <v>2282.6372064091483</v>
      </c>
      <c r="S100" s="98">
        <v>2283.6153056491708</v>
      </c>
      <c r="T100" s="98">
        <v>2577.9678423432401</v>
      </c>
      <c r="U100" s="98">
        <v>2413.403602133269</v>
      </c>
      <c r="V100" s="98">
        <v>2419.7005080525923</v>
      </c>
      <c r="W100" s="98">
        <v>2483.0228769894475</v>
      </c>
      <c r="DA100" s="63" t="s">
        <v>1629</v>
      </c>
    </row>
    <row r="101" spans="1:105" ht="12" customHeight="1" x14ac:dyDescent="0.25">
      <c r="A101" s="97" t="s">
        <v>53</v>
      </c>
      <c r="B101" s="98">
        <v>15.676249307510368</v>
      </c>
      <c r="C101" s="98">
        <v>17.790877332997482</v>
      </c>
      <c r="D101" s="98">
        <v>19.96407666243206</v>
      </c>
      <c r="E101" s="98">
        <v>22.753494148942295</v>
      </c>
      <c r="F101" s="98">
        <v>24.129777023872055</v>
      </c>
      <c r="G101" s="98">
        <v>24.873069507299512</v>
      </c>
      <c r="H101" s="98">
        <v>27.677064859198691</v>
      </c>
      <c r="I101" s="98">
        <v>28.799869948007704</v>
      </c>
      <c r="J101" s="98">
        <v>27.249415163033408</v>
      </c>
      <c r="K101" s="98">
        <v>27.314706715878387</v>
      </c>
      <c r="L101" s="98">
        <v>32.702813146620144</v>
      </c>
      <c r="M101" s="98">
        <v>26.14260094886415</v>
      </c>
      <c r="N101" s="98">
        <v>26.929087624892581</v>
      </c>
      <c r="O101" s="98">
        <v>25.078124481702154</v>
      </c>
      <c r="P101" s="98">
        <v>24.608582407978009</v>
      </c>
      <c r="Q101" s="98">
        <v>25.407896921938221</v>
      </c>
      <c r="R101" s="98">
        <v>25.004491842381121</v>
      </c>
      <c r="S101" s="98">
        <v>25.271335495429874</v>
      </c>
      <c r="T101" s="98">
        <v>29.424438651074151</v>
      </c>
      <c r="U101" s="98">
        <v>27.755792479672749</v>
      </c>
      <c r="V101" s="98">
        <v>28.345814757606519</v>
      </c>
      <c r="W101" s="98">
        <v>29.642020101560334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6.8443864444976139</v>
      </c>
      <c r="C102" s="122">
        <f t="shared" si="18"/>
        <v>9.0594095540748807</v>
      </c>
      <c r="D102" s="122">
        <f t="shared" si="18"/>
        <v>7.8008921375378533</v>
      </c>
      <c r="E102" s="122">
        <f t="shared" si="18"/>
        <v>18.645687048956603</v>
      </c>
      <c r="F102" s="122">
        <f t="shared" si="18"/>
        <v>20.182918793177269</v>
      </c>
      <c r="G102" s="122">
        <f t="shared" si="18"/>
        <v>31.03423000275437</v>
      </c>
      <c r="H102" s="122">
        <f t="shared" si="18"/>
        <v>36.17930628134858</v>
      </c>
      <c r="I102" s="122">
        <f t="shared" si="18"/>
        <v>25.427247148583561</v>
      </c>
      <c r="J102" s="122">
        <f t="shared" si="18"/>
        <v>31.62477550605416</v>
      </c>
      <c r="K102" s="122">
        <f t="shared" si="18"/>
        <v>49.875717110699455</v>
      </c>
      <c r="L102" s="122">
        <f t="shared" si="18"/>
        <v>48.414004111543136</v>
      </c>
      <c r="M102" s="122">
        <f t="shared" si="18"/>
        <v>46.678887778814854</v>
      </c>
      <c r="N102" s="122">
        <f t="shared" si="18"/>
        <v>41.663128680978524</v>
      </c>
      <c r="O102" s="122">
        <f t="shared" si="18"/>
        <v>36.820392205850268</v>
      </c>
      <c r="P102" s="122">
        <f t="shared" si="18"/>
        <v>27.631190121035601</v>
      </c>
      <c r="Q102" s="122">
        <f t="shared" si="18"/>
        <v>41.801868863075725</v>
      </c>
      <c r="R102" s="122">
        <f t="shared" si="18"/>
        <v>39.990282709081249</v>
      </c>
      <c r="S102" s="122">
        <f t="shared" si="18"/>
        <v>47.436281141195117</v>
      </c>
      <c r="T102" s="122">
        <f t="shared" si="18"/>
        <v>40.896492648703621</v>
      </c>
      <c r="U102" s="122">
        <f t="shared" si="18"/>
        <v>42.398824090990161</v>
      </c>
      <c r="V102" s="122">
        <f t="shared" si="18"/>
        <v>44.574576304433513</v>
      </c>
      <c r="W102" s="122">
        <f t="shared" si="18"/>
        <v>45.694627167982034</v>
      </c>
      <c r="DA102" s="130" t="s">
        <v>1631</v>
      </c>
    </row>
    <row r="103" spans="1:105" ht="12" customHeight="1" x14ac:dyDescent="0.25">
      <c r="A103" s="97" t="s">
        <v>53</v>
      </c>
      <c r="B103" s="98">
        <v>6.8443864444976139</v>
      </c>
      <c r="C103" s="98">
        <v>9.0594095540748807</v>
      </c>
      <c r="D103" s="98">
        <v>7.8008921375378533</v>
      </c>
      <c r="E103" s="98">
        <v>18.645687048956603</v>
      </c>
      <c r="F103" s="98">
        <v>20.182918793177269</v>
      </c>
      <c r="G103" s="98">
        <v>31.03423000275437</v>
      </c>
      <c r="H103" s="98">
        <v>36.17930628134858</v>
      </c>
      <c r="I103" s="98">
        <v>25.427247148583561</v>
      </c>
      <c r="J103" s="98">
        <v>31.62477550605416</v>
      </c>
      <c r="K103" s="98">
        <v>49.875717110699455</v>
      </c>
      <c r="L103" s="98">
        <v>48.414004111543136</v>
      </c>
      <c r="M103" s="98">
        <v>46.678887778814854</v>
      </c>
      <c r="N103" s="98">
        <v>41.663128680978524</v>
      </c>
      <c r="O103" s="98">
        <v>36.820392205850268</v>
      </c>
      <c r="P103" s="98">
        <v>27.631190121035601</v>
      </c>
      <c r="Q103" s="98">
        <v>41.801868863075725</v>
      </c>
      <c r="R103" s="98">
        <v>39.990282709081249</v>
      </c>
      <c r="S103" s="98">
        <v>47.436281141195117</v>
      </c>
      <c r="T103" s="98">
        <v>40.896492648703621</v>
      </c>
      <c r="U103" s="98">
        <v>42.398824090990161</v>
      </c>
      <c r="V103" s="98">
        <v>44.574576304433513</v>
      </c>
      <c r="W103" s="98">
        <v>45.694627167982034</v>
      </c>
      <c r="DA103" s="63" t="s">
        <v>1632</v>
      </c>
    </row>
    <row r="104" spans="1:105" ht="12" customHeight="1" x14ac:dyDescent="0.25">
      <c r="A104" s="121" t="s">
        <v>55</v>
      </c>
      <c r="B104" s="122">
        <v>376.75043637193352</v>
      </c>
      <c r="C104" s="122">
        <v>425.47087784512917</v>
      </c>
      <c r="D104" s="122">
        <v>450.09112977009636</v>
      </c>
      <c r="E104" s="122">
        <v>493.34126834520578</v>
      </c>
      <c r="F104" s="122">
        <v>483.23214648900773</v>
      </c>
      <c r="G104" s="122">
        <v>500.87757570204383</v>
      </c>
      <c r="H104" s="122">
        <v>581.56518579678152</v>
      </c>
      <c r="I104" s="122">
        <v>609.84528536991593</v>
      </c>
      <c r="J104" s="122">
        <v>623.66488523983958</v>
      </c>
      <c r="K104" s="122">
        <v>610.42955787713913</v>
      </c>
      <c r="L104" s="122">
        <v>672.99206600940397</v>
      </c>
      <c r="M104" s="122">
        <v>630.06344010525879</v>
      </c>
      <c r="N104" s="122">
        <v>654.75488034191187</v>
      </c>
      <c r="O104" s="122">
        <v>620.32201598896677</v>
      </c>
      <c r="P104" s="122">
        <v>611.52555755066214</v>
      </c>
      <c r="Q104" s="122">
        <v>654.39716383284087</v>
      </c>
      <c r="R104" s="122">
        <v>736.31062935076261</v>
      </c>
      <c r="S104" s="122">
        <v>732.05033800420392</v>
      </c>
      <c r="T104" s="122">
        <v>753.55198388931842</v>
      </c>
      <c r="U104" s="122">
        <v>744.48602467512421</v>
      </c>
      <c r="V104" s="122">
        <v>742.2180748670346</v>
      </c>
      <c r="W104" s="122">
        <v>786.29315798461869</v>
      </c>
      <c r="DA104" s="130" t="s">
        <v>1633</v>
      </c>
    </row>
    <row r="105" spans="1:105" ht="12" customHeight="1" x14ac:dyDescent="0.25">
      <c r="A105" s="97" t="s">
        <v>134</v>
      </c>
      <c r="B105" s="98">
        <v>366.52583136082313</v>
      </c>
      <c r="C105" s="98">
        <v>412.71230911761899</v>
      </c>
      <c r="D105" s="98">
        <v>445.20247594935239</v>
      </c>
      <c r="E105" s="98">
        <v>483.76711843995463</v>
      </c>
      <c r="F105" s="98">
        <v>472.12710841681928</v>
      </c>
      <c r="G105" s="98">
        <v>497.85806295465574</v>
      </c>
      <c r="H105" s="98">
        <v>571.70180521164252</v>
      </c>
      <c r="I105" s="98">
        <v>599.480987217392</v>
      </c>
      <c r="J105" s="98">
        <v>603.47589140805985</v>
      </c>
      <c r="K105" s="98">
        <v>590.50585096404734</v>
      </c>
      <c r="L105" s="98">
        <v>640.33783651671229</v>
      </c>
      <c r="M105" s="98">
        <v>590.28288300257373</v>
      </c>
      <c r="N105" s="98">
        <v>620.76227209213755</v>
      </c>
      <c r="O105" s="98">
        <v>600.281741186011</v>
      </c>
      <c r="P105" s="98">
        <v>589.47843493399853</v>
      </c>
      <c r="Q105" s="98">
        <v>642.53242633890682</v>
      </c>
      <c r="R105" s="98">
        <v>720.60050805882304</v>
      </c>
      <c r="S105" s="98">
        <v>710.21240367211954</v>
      </c>
      <c r="T105" s="98">
        <v>714.35377403640996</v>
      </c>
      <c r="U105" s="98">
        <v>706.78501343563346</v>
      </c>
      <c r="V105" s="98">
        <v>713.93916178960694</v>
      </c>
      <c r="W105" s="98">
        <v>779.08960660823209</v>
      </c>
      <c r="DA105" s="63" t="s">
        <v>1634</v>
      </c>
    </row>
    <row r="106" spans="1:105" ht="12" customHeight="1" x14ac:dyDescent="0.25">
      <c r="A106" s="97" t="s">
        <v>133</v>
      </c>
      <c r="B106" s="98">
        <v>0.36897042336739366</v>
      </c>
      <c r="C106" s="98">
        <v>0.40077349431272036</v>
      </c>
      <c r="D106" s="98">
        <v>0.39680658055864032</v>
      </c>
      <c r="E106" s="98">
        <v>0.51046200097545691</v>
      </c>
      <c r="F106" s="98">
        <v>0.50460432814354905</v>
      </c>
      <c r="G106" s="98">
        <v>0.52865113785539508</v>
      </c>
      <c r="H106" s="98">
        <v>0.68398779113127417</v>
      </c>
      <c r="I106" s="98">
        <v>0.94137140486025839</v>
      </c>
      <c r="J106" s="98">
        <v>1.3085890498305741</v>
      </c>
      <c r="K106" s="98">
        <v>1.7040217874597863</v>
      </c>
      <c r="L106" s="98">
        <v>2.131221005614409</v>
      </c>
      <c r="M106" s="98">
        <v>2.0167682076337892</v>
      </c>
      <c r="N106" s="98">
        <v>2.0411330180573906</v>
      </c>
      <c r="O106" s="98">
        <v>2.1875387634703589</v>
      </c>
      <c r="P106" s="98">
        <v>2.2485069285945345</v>
      </c>
      <c r="Q106" s="98">
        <v>3.0069009779901199</v>
      </c>
      <c r="R106" s="98">
        <v>3.8533808629640829</v>
      </c>
      <c r="S106" s="98">
        <v>3.8287833215318394</v>
      </c>
      <c r="T106" s="98">
        <v>4.0254137216454007</v>
      </c>
      <c r="U106" s="98">
        <v>4.1594014806515078</v>
      </c>
      <c r="V106" s="98">
        <v>4.3204974716972089</v>
      </c>
      <c r="W106" s="98">
        <v>5.0712761375098028</v>
      </c>
      <c r="DA106" s="63" t="s">
        <v>1635</v>
      </c>
    </row>
    <row r="107" spans="1:105" ht="12" customHeight="1" x14ac:dyDescent="0.25">
      <c r="A107" s="100" t="s">
        <v>217</v>
      </c>
      <c r="B107" s="101">
        <v>7.4416774423969032E-2</v>
      </c>
      <c r="C107" s="101">
        <v>0.14320947387326241</v>
      </c>
      <c r="D107" s="101">
        <v>6.5451707425569161E-2</v>
      </c>
      <c r="E107" s="101">
        <v>5.4932079007609866E-2</v>
      </c>
      <c r="F107" s="101">
        <v>6.9596529795644346E-2</v>
      </c>
      <c r="G107" s="101">
        <v>7.19827106473995E-2</v>
      </c>
      <c r="H107" s="101">
        <v>0.12050268121152409</v>
      </c>
      <c r="I107" s="101">
        <v>0.14096555743547498</v>
      </c>
      <c r="J107" s="101">
        <v>0.18306241883505905</v>
      </c>
      <c r="K107" s="101">
        <v>0.22547137094721592</v>
      </c>
      <c r="L107" s="101">
        <v>0.27605974537899441</v>
      </c>
      <c r="M107" s="101">
        <v>0.36756780769493663</v>
      </c>
      <c r="N107" s="101">
        <v>0.26476439918973926</v>
      </c>
      <c r="O107" s="101">
        <v>0.19583402579320539</v>
      </c>
      <c r="P107" s="101">
        <v>0.33659910403759447</v>
      </c>
      <c r="Q107" s="101">
        <v>0.1676807511121918</v>
      </c>
      <c r="R107" s="101">
        <v>0.28156018913113678</v>
      </c>
      <c r="S107" s="101">
        <v>0.38858400486561168</v>
      </c>
      <c r="T107" s="101">
        <v>0.44642204236027622</v>
      </c>
      <c r="U107" s="101">
        <v>0.5502243607085634</v>
      </c>
      <c r="V107" s="101">
        <v>0.46989703321317428</v>
      </c>
      <c r="W107" s="101">
        <v>0.46615967423616395</v>
      </c>
      <c r="DA107" s="131" t="s">
        <v>1636</v>
      </c>
    </row>
    <row r="108" spans="1:105" ht="12" customHeight="1" x14ac:dyDescent="0.25">
      <c r="A108" s="103" t="s">
        <v>52</v>
      </c>
      <c r="B108" s="104">
        <v>0.29455364894342462</v>
      </c>
      <c r="C108" s="104">
        <v>0.25756402043945792</v>
      </c>
      <c r="D108" s="104">
        <v>0.33135487313307116</v>
      </c>
      <c r="E108" s="104">
        <v>0.45552992196784703</v>
      </c>
      <c r="F108" s="104">
        <v>0.43500779834790476</v>
      </c>
      <c r="G108" s="104">
        <v>0.45666842720799561</v>
      </c>
      <c r="H108" s="104">
        <v>0.56348510991975009</v>
      </c>
      <c r="I108" s="104">
        <v>0.80040584742478338</v>
      </c>
      <c r="J108" s="104">
        <v>1.125526630995515</v>
      </c>
      <c r="K108" s="104">
        <v>1.4785504165125705</v>
      </c>
      <c r="L108" s="104">
        <v>1.8551612602354144</v>
      </c>
      <c r="M108" s="104">
        <v>1.6492003999388527</v>
      </c>
      <c r="N108" s="104">
        <v>1.7763686188676515</v>
      </c>
      <c r="O108" s="104">
        <v>1.9917047376771535</v>
      </c>
      <c r="P108" s="104">
        <v>1.9119078245569401</v>
      </c>
      <c r="Q108" s="104">
        <v>2.8392202268779281</v>
      </c>
      <c r="R108" s="104">
        <v>3.5718206738329461</v>
      </c>
      <c r="S108" s="104">
        <v>3.4401993166662277</v>
      </c>
      <c r="T108" s="104">
        <v>3.5789916792851244</v>
      </c>
      <c r="U108" s="104">
        <v>3.6091771199429448</v>
      </c>
      <c r="V108" s="104">
        <v>3.8506004384840349</v>
      </c>
      <c r="W108" s="104">
        <v>4.6051164632736388</v>
      </c>
      <c r="DA108" s="132" t="s">
        <v>1637</v>
      </c>
    </row>
    <row r="109" spans="1:105" ht="12" customHeight="1" x14ac:dyDescent="0.25">
      <c r="A109" s="106" t="s">
        <v>122</v>
      </c>
      <c r="B109" s="101">
        <v>8.8588077105796437</v>
      </c>
      <c r="C109" s="101">
        <v>11.078742935645648</v>
      </c>
      <c r="D109" s="101">
        <v>4.0801968675883522</v>
      </c>
      <c r="E109" s="101">
        <v>7.9479814931131703</v>
      </c>
      <c r="F109" s="101">
        <v>9.259004365021303</v>
      </c>
      <c r="G109" s="101">
        <v>2.1347265873306789</v>
      </c>
      <c r="H109" s="101">
        <v>7.8551493491522164</v>
      </c>
      <c r="I109" s="101">
        <v>8.0074734726197008</v>
      </c>
      <c r="J109" s="101">
        <v>13.542967656599103</v>
      </c>
      <c r="K109" s="101">
        <v>12.979237796801126</v>
      </c>
      <c r="L109" s="101">
        <v>21.689008563224739</v>
      </c>
      <c r="M109" s="101">
        <v>27.845094933915814</v>
      </c>
      <c r="N109" s="101">
        <v>23.295232038014856</v>
      </c>
      <c r="O109" s="101">
        <v>14.13757902635485</v>
      </c>
      <c r="P109" s="101">
        <v>15.211573250383541</v>
      </c>
      <c r="Q109" s="101">
        <v>7.2964261152033103</v>
      </c>
      <c r="R109" s="101">
        <v>8.5357781403688513</v>
      </c>
      <c r="S109" s="101">
        <v>11.479177412888543</v>
      </c>
      <c r="T109" s="101">
        <v>22.182886216972303</v>
      </c>
      <c r="U109" s="101">
        <v>20.375012356690643</v>
      </c>
      <c r="V109" s="101">
        <v>15.439595851449772</v>
      </c>
      <c r="W109" s="101">
        <v>1.3715123296891143</v>
      </c>
      <c r="DA109" s="131" t="s">
        <v>1638</v>
      </c>
    </row>
    <row r="110" spans="1:105" ht="12" customHeight="1" x14ac:dyDescent="0.25">
      <c r="A110" s="107" t="s">
        <v>121</v>
      </c>
      <c r="B110" s="104">
        <v>0.99682687716337182</v>
      </c>
      <c r="C110" s="104">
        <v>1.2790522975517837</v>
      </c>
      <c r="D110" s="104">
        <v>0.41165037259694631</v>
      </c>
      <c r="E110" s="104">
        <v>1.1157064111625135</v>
      </c>
      <c r="F110" s="104">
        <v>1.3414293790235701</v>
      </c>
      <c r="G110" s="104">
        <v>0.35613502220200327</v>
      </c>
      <c r="H110" s="104">
        <v>1.3242434448554896</v>
      </c>
      <c r="I110" s="104">
        <v>1.415453275043973</v>
      </c>
      <c r="J110" s="104">
        <v>5.3374371253499406</v>
      </c>
      <c r="K110" s="104">
        <v>5.2404473288309354</v>
      </c>
      <c r="L110" s="104">
        <v>8.8339999238525415</v>
      </c>
      <c r="M110" s="104">
        <v>9.9186939611353981</v>
      </c>
      <c r="N110" s="104">
        <v>8.6562431937019859</v>
      </c>
      <c r="O110" s="104">
        <v>3.7151570131306162</v>
      </c>
      <c r="P110" s="104">
        <v>4.5870424376854881</v>
      </c>
      <c r="Q110" s="104">
        <v>1.5614104007406644</v>
      </c>
      <c r="R110" s="104">
        <v>3.3209622886066601</v>
      </c>
      <c r="S110" s="104">
        <v>6.5299735976638686</v>
      </c>
      <c r="T110" s="104">
        <v>12.989909914290811</v>
      </c>
      <c r="U110" s="104">
        <v>13.166597402148714</v>
      </c>
      <c r="V110" s="104">
        <v>8.5188197542806687</v>
      </c>
      <c r="W110" s="104">
        <v>0.76076290918757972</v>
      </c>
      <c r="DA110" s="132" t="s">
        <v>1639</v>
      </c>
    </row>
    <row r="111" spans="1:105" ht="12" customHeight="1" x14ac:dyDescent="0.25">
      <c r="A111" s="108" t="s">
        <v>53</v>
      </c>
      <c r="B111" s="98">
        <v>0.1692686159094452</v>
      </c>
      <c r="C111" s="98">
        <v>0.40221408472194925</v>
      </c>
      <c r="D111" s="98">
        <v>5.8353547976259593E-2</v>
      </c>
      <c r="E111" s="98">
        <v>0.10034522671191486</v>
      </c>
      <c r="F111" s="98">
        <v>0.16057647993816401</v>
      </c>
      <c r="G111" s="98">
        <v>4.2237609904151929E-2</v>
      </c>
      <c r="H111" s="98">
        <v>0.20805526671691701</v>
      </c>
      <c r="I111" s="98">
        <v>0.19115302431703735</v>
      </c>
      <c r="J111" s="98">
        <v>0.68145088468824411</v>
      </c>
      <c r="K111" s="98">
        <v>0.637267955920095</v>
      </c>
      <c r="L111" s="98">
        <v>1.0411455573124837</v>
      </c>
      <c r="M111" s="98">
        <v>1.6239128242909211</v>
      </c>
      <c r="N111" s="98">
        <v>1.0393805303512318</v>
      </c>
      <c r="O111" s="98">
        <v>0.30090488466366938</v>
      </c>
      <c r="P111" s="98">
        <v>0.66596966828680637</v>
      </c>
      <c r="Q111" s="98">
        <v>6.7749468200735755E-2</v>
      </c>
      <c r="R111" s="98">
        <v>0.1927077178358631</v>
      </c>
      <c r="S111" s="98">
        <v>0.61274374904308371</v>
      </c>
      <c r="T111" s="98">
        <v>1.3400705984291499</v>
      </c>
      <c r="U111" s="98">
        <v>1.6793218823511109</v>
      </c>
      <c r="V111" s="98">
        <v>0.89532416968838591</v>
      </c>
      <c r="W111" s="98">
        <v>6.4728498336441467E-2</v>
      </c>
      <c r="DA111" s="63" t="s">
        <v>1640</v>
      </c>
    </row>
    <row r="112" spans="1:105" ht="12" customHeight="1" x14ac:dyDescent="0.25">
      <c r="A112" s="108" t="s">
        <v>52</v>
      </c>
      <c r="B112" s="98">
        <v>0.82755826125392662</v>
      </c>
      <c r="C112" s="98">
        <v>0.87683821282983454</v>
      </c>
      <c r="D112" s="98">
        <v>0.35329682462068673</v>
      </c>
      <c r="E112" s="98">
        <v>1.0153611844505985</v>
      </c>
      <c r="F112" s="98">
        <v>1.1808528990854061</v>
      </c>
      <c r="G112" s="98">
        <v>0.31389741229785134</v>
      </c>
      <c r="H112" s="98">
        <v>1.1161881781385725</v>
      </c>
      <c r="I112" s="98">
        <v>1.2243002507269356</v>
      </c>
      <c r="J112" s="98">
        <v>4.6559862406616963</v>
      </c>
      <c r="K112" s="98">
        <v>4.6031793729108408</v>
      </c>
      <c r="L112" s="98">
        <v>7.792854366540058</v>
      </c>
      <c r="M112" s="98">
        <v>8.2947811368444775</v>
      </c>
      <c r="N112" s="98">
        <v>7.6168626633507541</v>
      </c>
      <c r="O112" s="98">
        <v>3.4142521284669467</v>
      </c>
      <c r="P112" s="98">
        <v>3.9210727693986818</v>
      </c>
      <c r="Q112" s="98">
        <v>1.4936609325399286</v>
      </c>
      <c r="R112" s="98">
        <v>3.1282545707707969</v>
      </c>
      <c r="S112" s="98">
        <v>5.917229848620785</v>
      </c>
      <c r="T112" s="98">
        <v>11.64983931586166</v>
      </c>
      <c r="U112" s="98">
        <v>11.487275519797603</v>
      </c>
      <c r="V112" s="98">
        <v>7.6234955845922832</v>
      </c>
      <c r="W112" s="98">
        <v>0.69603441085113826</v>
      </c>
      <c r="DA112" s="63" t="s">
        <v>1641</v>
      </c>
    </row>
    <row r="113" spans="1:105" ht="12" customHeight="1" x14ac:dyDescent="0.25">
      <c r="A113" s="121" t="s">
        <v>54</v>
      </c>
      <c r="B113" s="122">
        <v>182.84883104161611</v>
      </c>
      <c r="C113" s="122">
        <v>218.31090079819762</v>
      </c>
      <c r="D113" s="122">
        <v>237.48347032524265</v>
      </c>
      <c r="E113" s="122">
        <v>279.73836971010792</v>
      </c>
      <c r="F113" s="122">
        <v>273.47943100863171</v>
      </c>
      <c r="G113" s="122">
        <v>285.75678039085057</v>
      </c>
      <c r="H113" s="122">
        <v>376.20971551777092</v>
      </c>
      <c r="I113" s="122">
        <v>388.57495098818231</v>
      </c>
      <c r="J113" s="122">
        <v>397.0443445311314</v>
      </c>
      <c r="K113" s="122">
        <v>392.89022968163658</v>
      </c>
      <c r="L113" s="122">
        <v>416.48894679064051</v>
      </c>
      <c r="M113" s="122">
        <v>357.90622083245808</v>
      </c>
      <c r="N113" s="122">
        <v>366.68117272139455</v>
      </c>
      <c r="O113" s="122">
        <v>306.94284659173138</v>
      </c>
      <c r="P113" s="122">
        <v>328.30419972354628</v>
      </c>
      <c r="Q113" s="122">
        <v>350.83016865895991</v>
      </c>
      <c r="R113" s="122">
        <v>398.52147119390884</v>
      </c>
      <c r="S113" s="122">
        <v>405.83208927865121</v>
      </c>
      <c r="T113" s="122">
        <v>454.25138465170221</v>
      </c>
      <c r="U113" s="122">
        <v>425.39387936311277</v>
      </c>
      <c r="V113" s="122">
        <v>425.36071801029226</v>
      </c>
      <c r="W113" s="122">
        <v>446.90954319779331</v>
      </c>
      <c r="DA113" s="130" t="s">
        <v>1642</v>
      </c>
    </row>
    <row r="114" spans="1:105" ht="12" customHeight="1" x14ac:dyDescent="0.25">
      <c r="A114" s="97" t="s">
        <v>175</v>
      </c>
      <c r="B114" s="98">
        <v>150.16383830523125</v>
      </c>
      <c r="C114" s="98">
        <v>178.40856494906066</v>
      </c>
      <c r="D114" s="98">
        <v>198.11631458579379</v>
      </c>
      <c r="E114" s="98">
        <v>233.21743785072539</v>
      </c>
      <c r="F114" s="98">
        <v>224.31617931351389</v>
      </c>
      <c r="G114" s="98">
        <v>237.98532983785674</v>
      </c>
      <c r="H114" s="98">
        <v>312.34996257655649</v>
      </c>
      <c r="I114" s="98">
        <v>322.87543375025484</v>
      </c>
      <c r="J114" s="98">
        <v>322.96200445191522</v>
      </c>
      <c r="K114" s="98">
        <v>318.94176418976059</v>
      </c>
      <c r="L114" s="98">
        <v>324.99109816797949</v>
      </c>
      <c r="M114" s="98">
        <v>267.82701493138023</v>
      </c>
      <c r="N114" s="98">
        <v>280.95647791943236</v>
      </c>
      <c r="O114" s="98">
        <v>241.20375780718032</v>
      </c>
      <c r="P114" s="98">
        <v>251.63366338199495</v>
      </c>
      <c r="Q114" s="98">
        <v>288.95275740705881</v>
      </c>
      <c r="R114" s="98">
        <v>331.54684744092066</v>
      </c>
      <c r="S114" s="98">
        <v>329.29393883205523</v>
      </c>
      <c r="T114" s="98">
        <v>361.10126510335272</v>
      </c>
      <c r="U114" s="98">
        <v>336.35488320022586</v>
      </c>
      <c r="V114" s="98">
        <v>340.27658961641362</v>
      </c>
      <c r="W114" s="98">
        <v>371.98713488801604</v>
      </c>
      <c r="DA114" s="63" t="s">
        <v>1643</v>
      </c>
    </row>
    <row r="115" spans="1:105" ht="12" customHeight="1" x14ac:dyDescent="0.25">
      <c r="A115" s="109" t="s">
        <v>120</v>
      </c>
      <c r="B115" s="33">
        <v>32.684992736384849</v>
      </c>
      <c r="C115" s="33">
        <v>39.902335849136961</v>
      </c>
      <c r="D115" s="33">
        <v>39.367155739448847</v>
      </c>
      <c r="E115" s="33">
        <v>46.520931859382515</v>
      </c>
      <c r="F115" s="33">
        <v>49.163251695117808</v>
      </c>
      <c r="G115" s="33">
        <v>47.771450552993834</v>
      </c>
      <c r="H115" s="33">
        <v>63.859752941214417</v>
      </c>
      <c r="I115" s="33">
        <v>65.699517237927481</v>
      </c>
      <c r="J115" s="33">
        <v>74.082340079216166</v>
      </c>
      <c r="K115" s="33">
        <v>73.948465491875979</v>
      </c>
      <c r="L115" s="33">
        <v>91.497848622661053</v>
      </c>
      <c r="M115" s="33">
        <v>90.079205901077827</v>
      </c>
      <c r="N115" s="33">
        <v>85.724694801962173</v>
      </c>
      <c r="O115" s="33">
        <v>65.739088784551072</v>
      </c>
      <c r="P115" s="33">
        <v>76.67053634155134</v>
      </c>
      <c r="Q115" s="33">
        <v>61.87741125190108</v>
      </c>
      <c r="R115" s="33">
        <v>66.97462375298818</v>
      </c>
      <c r="S115" s="33">
        <v>76.538150446595978</v>
      </c>
      <c r="T115" s="33">
        <v>93.150119548349466</v>
      </c>
      <c r="U115" s="33">
        <v>89.038996162886903</v>
      </c>
      <c r="V115" s="33">
        <v>85.084128393878629</v>
      </c>
      <c r="W115" s="33">
        <v>74.922408309777268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1039.4003263954182</v>
      </c>
      <c r="C117" s="117">
        <f t="shared" si="19"/>
        <v>1191.1513045068887</v>
      </c>
      <c r="D117" s="117">
        <f t="shared" si="19"/>
        <v>1348.1761854170988</v>
      </c>
      <c r="E117" s="117">
        <f t="shared" si="19"/>
        <v>1632.6018195426766</v>
      </c>
      <c r="F117" s="117">
        <f t="shared" si="19"/>
        <v>1707.3283745872436</v>
      </c>
      <c r="G117" s="117">
        <f t="shared" si="19"/>
        <v>1835.9312688358057</v>
      </c>
      <c r="H117" s="117">
        <f t="shared" si="19"/>
        <v>2164.0018594966145</v>
      </c>
      <c r="I117" s="117">
        <f t="shared" si="19"/>
        <v>2242.7053835840275</v>
      </c>
      <c r="J117" s="117">
        <f t="shared" si="19"/>
        <v>2230.6800655471661</v>
      </c>
      <c r="K117" s="117">
        <f t="shared" si="19"/>
        <v>2336.0379004942447</v>
      </c>
      <c r="L117" s="117">
        <f t="shared" si="19"/>
        <v>2733.2561996572144</v>
      </c>
      <c r="M117" s="117">
        <f t="shared" si="19"/>
        <v>2266.2749983373351</v>
      </c>
      <c r="N117" s="117">
        <f t="shared" si="19"/>
        <v>2346.2789231627644</v>
      </c>
      <c r="O117" s="117">
        <f t="shared" si="19"/>
        <v>2150.5095142900213</v>
      </c>
      <c r="P117" s="117">
        <f t="shared" si="19"/>
        <v>2095.8967665277514</v>
      </c>
      <c r="Q117" s="117">
        <f t="shared" si="19"/>
        <v>2288.7316717674598</v>
      </c>
      <c r="R117" s="117">
        <f t="shared" ref="R117:V117" si="20">R118+R121+R123+R132</f>
        <v>2353.2322962057374</v>
      </c>
      <c r="S117" s="117">
        <f t="shared" si="20"/>
        <v>2444.3961711389884</v>
      </c>
      <c r="T117" s="117">
        <f t="shared" si="20"/>
        <v>2735.6054488055552</v>
      </c>
      <c r="U117" s="117">
        <f t="shared" si="20"/>
        <v>2652.0866708082858</v>
      </c>
      <c r="V117" s="117">
        <f t="shared" si="20"/>
        <v>2705.8132976994211</v>
      </c>
      <c r="W117" s="117">
        <f t="shared" ref="W117" si="21">W118+W121+W123+W132</f>
        <v>2838.0540359112329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729.35589786152934</v>
      </c>
      <c r="C118" s="122">
        <f t="shared" si="22"/>
        <v>827.19158704579115</v>
      </c>
      <c r="D118" s="122">
        <f t="shared" si="22"/>
        <v>959.18178290495473</v>
      </c>
      <c r="E118" s="122">
        <f t="shared" si="22"/>
        <v>1167.5150359086913</v>
      </c>
      <c r="F118" s="122">
        <f t="shared" si="22"/>
        <v>1240.9512056272338</v>
      </c>
      <c r="G118" s="122">
        <f t="shared" si="22"/>
        <v>1323.42872223982</v>
      </c>
      <c r="H118" s="122">
        <f t="shared" si="22"/>
        <v>1534.0633894563443</v>
      </c>
      <c r="I118" s="122">
        <f t="shared" si="22"/>
        <v>1609.5477282589366</v>
      </c>
      <c r="J118" s="122">
        <f t="shared" si="22"/>
        <v>1560.6760470816544</v>
      </c>
      <c r="K118" s="122">
        <f t="shared" si="22"/>
        <v>1623.7211878951584</v>
      </c>
      <c r="L118" s="122">
        <f t="shared" si="22"/>
        <v>1963.0754132149157</v>
      </c>
      <c r="M118" s="122">
        <f t="shared" si="22"/>
        <v>1550.9856414343506</v>
      </c>
      <c r="N118" s="122">
        <f t="shared" si="22"/>
        <v>1616.7321718326177</v>
      </c>
      <c r="O118" s="122">
        <f t="shared" si="22"/>
        <v>1485.5073198389632</v>
      </c>
      <c r="P118" s="122">
        <f t="shared" si="22"/>
        <v>1440.7621352268179</v>
      </c>
      <c r="Q118" s="122">
        <f t="shared" si="22"/>
        <v>1545.6979134042924</v>
      </c>
      <c r="R118" s="122">
        <f t="shared" ref="R118:V118" si="23">SUM(R119:R120)</f>
        <v>1517.963559855134</v>
      </c>
      <c r="S118" s="122">
        <f t="shared" si="23"/>
        <v>1559.7349596172887</v>
      </c>
      <c r="T118" s="122">
        <f t="shared" si="23"/>
        <v>1804.7974695018504</v>
      </c>
      <c r="U118" s="122">
        <f t="shared" si="23"/>
        <v>1722.5665634047073</v>
      </c>
      <c r="V118" s="122">
        <f t="shared" si="23"/>
        <v>1756.462592463419</v>
      </c>
      <c r="W118" s="122">
        <f t="shared" ref="W118" si="24">SUM(W119:W120)</f>
        <v>1829.6917797956708</v>
      </c>
      <c r="DA118" s="130" t="s">
        <v>1796</v>
      </c>
    </row>
    <row r="119" spans="1:105" ht="12" customHeight="1" x14ac:dyDescent="0.25">
      <c r="A119" s="97" t="s">
        <v>217</v>
      </c>
      <c r="B119" s="98">
        <v>713.67964855401897</v>
      </c>
      <c r="C119" s="98">
        <v>809.40070971279363</v>
      </c>
      <c r="D119" s="98">
        <v>939.21770624252269</v>
      </c>
      <c r="E119" s="98">
        <v>1144.761541759749</v>
      </c>
      <c r="F119" s="98">
        <v>1216.8214286033617</v>
      </c>
      <c r="G119" s="98">
        <v>1298.5556527325205</v>
      </c>
      <c r="H119" s="98">
        <v>1506.3863245971456</v>
      </c>
      <c r="I119" s="98">
        <v>1580.7478583109289</v>
      </c>
      <c r="J119" s="98">
        <v>1533.4266319186208</v>
      </c>
      <c r="K119" s="98">
        <v>1596.40648117928</v>
      </c>
      <c r="L119" s="98">
        <v>1930.3726000682955</v>
      </c>
      <c r="M119" s="98">
        <v>1524.8430404854864</v>
      </c>
      <c r="N119" s="98">
        <v>1589.8030842077251</v>
      </c>
      <c r="O119" s="98">
        <v>1460.4291953572611</v>
      </c>
      <c r="P119" s="98">
        <v>1416.1535528188399</v>
      </c>
      <c r="Q119" s="98">
        <v>1520.2900164823543</v>
      </c>
      <c r="R119" s="98">
        <v>1492.9590680127528</v>
      </c>
      <c r="S119" s="98">
        <v>1534.4636241218589</v>
      </c>
      <c r="T119" s="98">
        <v>1775.3730308507763</v>
      </c>
      <c r="U119" s="98">
        <v>1694.8107709250346</v>
      </c>
      <c r="V119" s="98">
        <v>1728.1167777058124</v>
      </c>
      <c r="W119" s="98">
        <v>1800.0497596941104</v>
      </c>
      <c r="DA119" s="63" t="s">
        <v>1797</v>
      </c>
    </row>
    <row r="120" spans="1:105" ht="12" customHeight="1" x14ac:dyDescent="0.25">
      <c r="A120" s="97" t="s">
        <v>53</v>
      </c>
      <c r="B120" s="98">
        <v>15.676249307510368</v>
      </c>
      <c r="C120" s="98">
        <v>17.790877332997482</v>
      </c>
      <c r="D120" s="98">
        <v>19.96407666243206</v>
      </c>
      <c r="E120" s="98">
        <v>22.753494148942295</v>
      </c>
      <c r="F120" s="98">
        <v>24.129777023872055</v>
      </c>
      <c r="G120" s="98">
        <v>24.873069507299512</v>
      </c>
      <c r="H120" s="98">
        <v>27.677064859198691</v>
      </c>
      <c r="I120" s="98">
        <v>28.799869948007704</v>
      </c>
      <c r="J120" s="98">
        <v>27.249415163033408</v>
      </c>
      <c r="K120" s="98">
        <v>27.314706715878387</v>
      </c>
      <c r="L120" s="98">
        <v>32.702813146620144</v>
      </c>
      <c r="M120" s="98">
        <v>26.14260094886415</v>
      </c>
      <c r="N120" s="98">
        <v>26.929087624892581</v>
      </c>
      <c r="O120" s="98">
        <v>25.078124481702154</v>
      </c>
      <c r="P120" s="98">
        <v>24.608582407978009</v>
      </c>
      <c r="Q120" s="98">
        <v>25.407896921938221</v>
      </c>
      <c r="R120" s="98">
        <v>25.004491842381121</v>
      </c>
      <c r="S120" s="98">
        <v>25.271335495429874</v>
      </c>
      <c r="T120" s="98">
        <v>29.424438651074151</v>
      </c>
      <c r="U120" s="98">
        <v>27.755792479672749</v>
      </c>
      <c r="V120" s="98">
        <v>28.345814757606519</v>
      </c>
      <c r="W120" s="98">
        <v>29.642020101560334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11.61694755190598</v>
      </c>
      <c r="C121" s="122">
        <f t="shared" si="25"/>
        <v>16.725126415561107</v>
      </c>
      <c r="D121" s="122">
        <f t="shared" si="25"/>
        <v>15.326463296533577</v>
      </c>
      <c r="E121" s="122">
        <f t="shared" si="25"/>
        <v>39.021166360581262</v>
      </c>
      <c r="F121" s="122">
        <f t="shared" si="25"/>
        <v>45.012444098686302</v>
      </c>
      <c r="G121" s="122">
        <f t="shared" si="25"/>
        <v>72.331520423913801</v>
      </c>
      <c r="H121" s="122">
        <f t="shared" si="25"/>
        <v>86.261383766630473</v>
      </c>
      <c r="I121" s="122">
        <f t="shared" si="25"/>
        <v>62.042481884273407</v>
      </c>
      <c r="J121" s="122">
        <f t="shared" si="25"/>
        <v>78.505916285140088</v>
      </c>
      <c r="K121" s="122">
        <f t="shared" si="25"/>
        <v>126.44728749655025</v>
      </c>
      <c r="L121" s="122">
        <f t="shared" si="25"/>
        <v>125.45015807893105</v>
      </c>
      <c r="M121" s="122">
        <f t="shared" si="25"/>
        <v>124.00243455369838</v>
      </c>
      <c r="N121" s="122">
        <f t="shared" si="25"/>
        <v>114.18484720416902</v>
      </c>
      <c r="O121" s="122">
        <f t="shared" si="25"/>
        <v>104.29525154929792</v>
      </c>
      <c r="P121" s="122">
        <f t="shared" si="25"/>
        <v>80.363572369289514</v>
      </c>
      <c r="Q121" s="122">
        <f t="shared" si="25"/>
        <v>126.32147820717685</v>
      </c>
      <c r="R121" s="122">
        <f t="shared" si="25"/>
        <v>125.81888260447336</v>
      </c>
      <c r="S121" s="122">
        <f t="shared" si="25"/>
        <v>155.97880021603788</v>
      </c>
      <c r="T121" s="122">
        <f t="shared" si="25"/>
        <v>139.48515623869213</v>
      </c>
      <c r="U121" s="122">
        <f t="shared" si="25"/>
        <v>148.55916197585873</v>
      </c>
      <c r="V121" s="122">
        <f t="shared" si="25"/>
        <v>159.14331067937903</v>
      </c>
      <c r="W121" s="122">
        <f t="shared" si="25"/>
        <v>165.27216769355255</v>
      </c>
      <c r="DA121" s="130" t="s">
        <v>1799</v>
      </c>
    </row>
    <row r="122" spans="1:105" ht="12" customHeight="1" x14ac:dyDescent="0.25">
      <c r="A122" s="97" t="s">
        <v>53</v>
      </c>
      <c r="B122" s="98">
        <v>11.61694755190598</v>
      </c>
      <c r="C122" s="98">
        <v>16.725126415561107</v>
      </c>
      <c r="D122" s="98">
        <v>15.326463296533577</v>
      </c>
      <c r="E122" s="98">
        <v>39.021166360581262</v>
      </c>
      <c r="F122" s="98">
        <v>45.012444098686302</v>
      </c>
      <c r="G122" s="98">
        <v>72.331520423913801</v>
      </c>
      <c r="H122" s="98">
        <v>86.261383766630473</v>
      </c>
      <c r="I122" s="98">
        <v>62.042481884273407</v>
      </c>
      <c r="J122" s="98">
        <v>78.505916285140088</v>
      </c>
      <c r="K122" s="98">
        <v>126.44728749655025</v>
      </c>
      <c r="L122" s="98">
        <v>125.45015807893105</v>
      </c>
      <c r="M122" s="98">
        <v>124.00243455369838</v>
      </c>
      <c r="N122" s="98">
        <v>114.18484720416902</v>
      </c>
      <c r="O122" s="98">
        <v>104.29525154929792</v>
      </c>
      <c r="P122" s="98">
        <v>80.363572369289514</v>
      </c>
      <c r="Q122" s="98">
        <v>126.32147820717685</v>
      </c>
      <c r="R122" s="98">
        <v>125.81888260447336</v>
      </c>
      <c r="S122" s="98">
        <v>155.97880021603788</v>
      </c>
      <c r="T122" s="98">
        <v>139.48515623869213</v>
      </c>
      <c r="U122" s="98">
        <v>148.55916197585873</v>
      </c>
      <c r="V122" s="98">
        <v>159.14331067937903</v>
      </c>
      <c r="W122" s="98">
        <v>165.27216769355255</v>
      </c>
      <c r="DA122" s="63" t="s">
        <v>1800</v>
      </c>
    </row>
    <row r="123" spans="1:105" ht="12" customHeight="1" x14ac:dyDescent="0.25">
      <c r="A123" s="121" t="s">
        <v>55</v>
      </c>
      <c r="B123" s="122">
        <v>189.86337117502399</v>
      </c>
      <c r="C123" s="122">
        <v>217.11410871372132</v>
      </c>
      <c r="D123" s="122">
        <v>232.36162643873078</v>
      </c>
      <c r="E123" s="122">
        <v>259.04572006039416</v>
      </c>
      <c r="F123" s="122">
        <v>256.98318806132556</v>
      </c>
      <c r="G123" s="122">
        <v>268.5341481886008</v>
      </c>
      <c r="H123" s="122">
        <v>316.76456634793635</v>
      </c>
      <c r="I123" s="122">
        <v>336.32552789853355</v>
      </c>
      <c r="J123" s="122">
        <v>350.0088188247409</v>
      </c>
      <c r="K123" s="122">
        <v>346.34877542841696</v>
      </c>
      <c r="L123" s="122">
        <v>387.98529497779322</v>
      </c>
      <c r="M123" s="122">
        <v>368.20878905965037</v>
      </c>
      <c r="N123" s="122">
        <v>387.60231826262583</v>
      </c>
      <c r="O123" s="122">
        <v>370.89595528408915</v>
      </c>
      <c r="P123" s="122">
        <v>370.19933483108832</v>
      </c>
      <c r="Q123" s="122">
        <v>401.44888706139989</v>
      </c>
      <c r="R123" s="122">
        <v>464.74274509205134</v>
      </c>
      <c r="S123" s="122">
        <v>476.33659925447427</v>
      </c>
      <c r="T123" s="122">
        <v>505.1039203739179</v>
      </c>
      <c r="U123" s="122">
        <v>510.6786212484439</v>
      </c>
      <c r="V123" s="122">
        <v>518.94818718380691</v>
      </c>
      <c r="W123" s="122">
        <v>558.99741155673428</v>
      </c>
      <c r="DA123" s="130" t="s">
        <v>1801</v>
      </c>
    </row>
    <row r="124" spans="1:105" ht="12" customHeight="1" x14ac:dyDescent="0.25">
      <c r="A124" s="97" t="s">
        <v>134</v>
      </c>
      <c r="B124" s="98">
        <v>183.27995061508551</v>
      </c>
      <c r="C124" s="98">
        <v>208.96589077071093</v>
      </c>
      <c r="D124" s="98">
        <v>229.11670410145237</v>
      </c>
      <c r="E124" s="98">
        <v>252.56724617566505</v>
      </c>
      <c r="F124" s="98">
        <v>249.49150089836647</v>
      </c>
      <c r="G124" s="98">
        <v>266.36014632630742</v>
      </c>
      <c r="H124" s="98">
        <v>309.93948491202667</v>
      </c>
      <c r="I124" s="98">
        <v>329.05580894159397</v>
      </c>
      <c r="J124" s="98">
        <v>335.12616538559911</v>
      </c>
      <c r="K124" s="98">
        <v>331.52186416418448</v>
      </c>
      <c r="L124" s="98">
        <v>363.71940816271103</v>
      </c>
      <c r="M124" s="98">
        <v>339.21508964197079</v>
      </c>
      <c r="N124" s="98">
        <v>362.46829027743968</v>
      </c>
      <c r="O124" s="98">
        <v>356.08283068875522</v>
      </c>
      <c r="P124" s="98">
        <v>353.92524446203413</v>
      </c>
      <c r="Q124" s="98">
        <v>392.2373012802168</v>
      </c>
      <c r="R124" s="98">
        <v>452.0827376564705</v>
      </c>
      <c r="S124" s="98">
        <v>458.43872021074168</v>
      </c>
      <c r="T124" s="98">
        <v>472.67977666945507</v>
      </c>
      <c r="U124" s="98">
        <v>479.13427564622259</v>
      </c>
      <c r="V124" s="98">
        <v>495.168194630112</v>
      </c>
      <c r="W124" s="98">
        <v>552.30392209096749</v>
      </c>
      <c r="DA124" s="63" t="s">
        <v>1802</v>
      </c>
    </row>
    <row r="125" spans="1:105" ht="12" customHeight="1" x14ac:dyDescent="0.25">
      <c r="A125" s="97" t="s">
        <v>133</v>
      </c>
      <c r="B125" s="98">
        <v>0.33176549480629397</v>
      </c>
      <c r="C125" s="98">
        <v>0.32917541328905187</v>
      </c>
      <c r="D125" s="98">
        <v>0.36472093047329301</v>
      </c>
      <c r="E125" s="98">
        <v>0.48438626677518531</v>
      </c>
      <c r="F125" s="98">
        <v>0.47195229744382811</v>
      </c>
      <c r="G125" s="98">
        <v>0.49528840228835586</v>
      </c>
      <c r="H125" s="98">
        <v>0.6293408832004177</v>
      </c>
      <c r="I125" s="98">
        <v>0.87947212176434242</v>
      </c>
      <c r="J125" s="98">
        <v>1.2304920442152294</v>
      </c>
      <c r="K125" s="98">
        <v>1.6099728179025681</v>
      </c>
      <c r="L125" s="98">
        <v>2.0176598225615829</v>
      </c>
      <c r="M125" s="98">
        <v>1.8662344387126713</v>
      </c>
      <c r="N125" s="98">
        <v>1.9332231152826274</v>
      </c>
      <c r="O125" s="98">
        <v>2.1095922439953774</v>
      </c>
      <c r="P125" s="98">
        <v>2.1161778594159362</v>
      </c>
      <c r="Q125" s="98">
        <v>2.9450491416685178</v>
      </c>
      <c r="R125" s="98">
        <v>3.7545555259885779</v>
      </c>
      <c r="S125" s="98">
        <v>3.6952921763407209</v>
      </c>
      <c r="T125" s="98">
        <v>3.8768633847684351</v>
      </c>
      <c r="U125" s="98">
        <v>3.9827674661560604</v>
      </c>
      <c r="V125" s="98">
        <v>4.1756152908536999</v>
      </c>
      <c r="W125" s="98">
        <v>4.9354322025511426</v>
      </c>
      <c r="DA125" s="63" t="s">
        <v>1803</v>
      </c>
    </row>
    <row r="126" spans="1:105" ht="12" customHeight="1" x14ac:dyDescent="0.25">
      <c r="A126" s="100" t="s">
        <v>217</v>
      </c>
      <c r="B126" s="101">
        <v>3.7211845862869374E-2</v>
      </c>
      <c r="C126" s="101">
        <v>7.1611392849593919E-2</v>
      </c>
      <c r="D126" s="101">
        <v>3.3366057340221883E-2</v>
      </c>
      <c r="E126" s="101">
        <v>2.8856344807338306E-2</v>
      </c>
      <c r="F126" s="101">
        <v>3.6944499095923337E-2</v>
      </c>
      <c r="G126" s="101">
        <v>3.8619975080360261E-2</v>
      </c>
      <c r="H126" s="101">
        <v>6.5855773280667607E-2</v>
      </c>
      <c r="I126" s="101">
        <v>7.9066274339559026E-2</v>
      </c>
      <c r="J126" s="101">
        <v>0.10496541321971437</v>
      </c>
      <c r="K126" s="101">
        <v>0.13142240138999767</v>
      </c>
      <c r="L126" s="101">
        <v>0.16249856232616855</v>
      </c>
      <c r="M126" s="101">
        <v>0.21703403877381858</v>
      </c>
      <c r="N126" s="101">
        <v>0.15685449641497579</v>
      </c>
      <c r="O126" s="101">
        <v>0.11788750631822396</v>
      </c>
      <c r="P126" s="101">
        <v>0.20427003485899628</v>
      </c>
      <c r="Q126" s="101">
        <v>0.10582891479058995</v>
      </c>
      <c r="R126" s="101">
        <v>0.18273485215563201</v>
      </c>
      <c r="S126" s="101">
        <v>0.2550928596744933</v>
      </c>
      <c r="T126" s="101">
        <v>0.29787170548331077</v>
      </c>
      <c r="U126" s="101">
        <v>0.37359034621311554</v>
      </c>
      <c r="V126" s="101">
        <v>0.32501485236966488</v>
      </c>
      <c r="W126" s="101">
        <v>0.33031573927750335</v>
      </c>
      <c r="DA126" s="131" t="s">
        <v>1804</v>
      </c>
    </row>
    <row r="127" spans="1:105" ht="12" customHeight="1" x14ac:dyDescent="0.25">
      <c r="A127" s="103" t="s">
        <v>52</v>
      </c>
      <c r="B127" s="104">
        <v>0.29455364894342462</v>
      </c>
      <c r="C127" s="104">
        <v>0.25756402043945792</v>
      </c>
      <c r="D127" s="104">
        <v>0.33135487313307116</v>
      </c>
      <c r="E127" s="104">
        <v>0.45552992196784703</v>
      </c>
      <c r="F127" s="104">
        <v>0.43500779834790476</v>
      </c>
      <c r="G127" s="104">
        <v>0.45666842720799561</v>
      </c>
      <c r="H127" s="104">
        <v>0.56348510991975009</v>
      </c>
      <c r="I127" s="104">
        <v>0.80040584742478338</v>
      </c>
      <c r="J127" s="104">
        <v>1.125526630995515</v>
      </c>
      <c r="K127" s="104">
        <v>1.4785504165125705</v>
      </c>
      <c r="L127" s="104">
        <v>1.8551612602354144</v>
      </c>
      <c r="M127" s="104">
        <v>1.6492003999388527</v>
      </c>
      <c r="N127" s="104">
        <v>1.7763686188676515</v>
      </c>
      <c r="O127" s="104">
        <v>1.9917047376771535</v>
      </c>
      <c r="P127" s="104">
        <v>1.9119078245569401</v>
      </c>
      <c r="Q127" s="104">
        <v>2.8392202268779281</v>
      </c>
      <c r="R127" s="104">
        <v>3.5718206738329461</v>
      </c>
      <c r="S127" s="104">
        <v>3.4401993166662277</v>
      </c>
      <c r="T127" s="104">
        <v>3.5789916792851244</v>
      </c>
      <c r="U127" s="104">
        <v>3.6091771199429448</v>
      </c>
      <c r="V127" s="104">
        <v>3.8506004384840349</v>
      </c>
      <c r="W127" s="104">
        <v>4.6051164632736388</v>
      </c>
      <c r="DA127" s="132" t="s">
        <v>1805</v>
      </c>
    </row>
    <row r="128" spans="1:105" ht="12" customHeight="1" x14ac:dyDescent="0.25">
      <c r="A128" s="106" t="s">
        <v>122</v>
      </c>
      <c r="B128" s="101">
        <v>5.3223996842097483</v>
      </c>
      <c r="C128" s="101">
        <v>6.6992980023198827</v>
      </c>
      <c r="D128" s="101">
        <v>2.4913559371369116</v>
      </c>
      <c r="E128" s="101">
        <v>4.9164944756767426</v>
      </c>
      <c r="F128" s="101">
        <v>5.7391129832607142</v>
      </c>
      <c r="G128" s="101">
        <v>1.33833785304454</v>
      </c>
      <c r="H128" s="101">
        <v>4.9484897937315786</v>
      </c>
      <c r="I128" s="101">
        <v>5.045475142212271</v>
      </c>
      <c r="J128" s="101">
        <v>8.5640813338204964</v>
      </c>
      <c r="K128" s="101">
        <v>8.2095906250917565</v>
      </c>
      <c r="L128" s="101">
        <v>13.792337340696093</v>
      </c>
      <c r="M128" s="101">
        <v>17.796485393334134</v>
      </c>
      <c r="N128" s="101">
        <v>14.920111292500685</v>
      </c>
      <c r="O128" s="101">
        <v>9.0960650434403156</v>
      </c>
      <c r="P128" s="101">
        <v>9.805917096950326</v>
      </c>
      <c r="Q128" s="101">
        <v>4.7283156841516201</v>
      </c>
      <c r="R128" s="101">
        <v>5.6449798466803252</v>
      </c>
      <c r="S128" s="101">
        <v>7.8533800186218734</v>
      </c>
      <c r="T128" s="101">
        <v>15.928921948649721</v>
      </c>
      <c r="U128" s="101">
        <v>14.85481833915871</v>
      </c>
      <c r="V128" s="101">
        <v>11.324617820995531</v>
      </c>
      <c r="W128" s="101">
        <v>1.01414132553144</v>
      </c>
      <c r="DA128" s="131" t="s">
        <v>1806</v>
      </c>
    </row>
    <row r="129" spans="1:105" ht="12" customHeight="1" x14ac:dyDescent="0.25">
      <c r="A129" s="107" t="s">
        <v>121</v>
      </c>
      <c r="B129" s="104">
        <v>0.9292553809224271</v>
      </c>
      <c r="C129" s="104">
        <v>1.1197445274014433</v>
      </c>
      <c r="D129" s="104">
        <v>0.38884546966821121</v>
      </c>
      <c r="E129" s="104">
        <v>1.0775931422771845</v>
      </c>
      <c r="F129" s="104">
        <v>1.2806218822545268</v>
      </c>
      <c r="G129" s="104">
        <v>0.3403756069604828</v>
      </c>
      <c r="H129" s="104">
        <v>1.2472507589776387</v>
      </c>
      <c r="I129" s="104">
        <v>1.3447716929629507</v>
      </c>
      <c r="J129" s="104">
        <v>5.0880800611060604</v>
      </c>
      <c r="K129" s="104">
        <v>5.0073478212380991</v>
      </c>
      <c r="L129" s="104">
        <v>8.4558896518245419</v>
      </c>
      <c r="M129" s="104">
        <v>9.3309795856327735</v>
      </c>
      <c r="N129" s="104">
        <v>8.2806935774028947</v>
      </c>
      <c r="O129" s="104">
        <v>3.6074673078981903</v>
      </c>
      <c r="P129" s="104">
        <v>4.3519954126879341</v>
      </c>
      <c r="Q129" s="104">
        <v>1.5382209553629826</v>
      </c>
      <c r="R129" s="104">
        <v>3.2604720629119797</v>
      </c>
      <c r="S129" s="104">
        <v>6.3492068487700015</v>
      </c>
      <c r="T129" s="104">
        <v>12.618358371044652</v>
      </c>
      <c r="U129" s="104">
        <v>12.706759796906496</v>
      </c>
      <c r="V129" s="104">
        <v>8.2797594418456182</v>
      </c>
      <c r="W129" s="104">
        <v>0.74391593768417352</v>
      </c>
      <c r="DA129" s="132" t="s">
        <v>1807</v>
      </c>
    </row>
    <row r="130" spans="1:105" ht="12" customHeight="1" x14ac:dyDescent="0.25">
      <c r="A130" s="108" t="s">
        <v>53</v>
      </c>
      <c r="B130" s="98">
        <v>0.10169711966850042</v>
      </c>
      <c r="C130" s="98">
        <v>0.24290631457160883</v>
      </c>
      <c r="D130" s="98">
        <v>3.5548645047524481E-2</v>
      </c>
      <c r="E130" s="98">
        <v>6.2231957826585915E-2</v>
      </c>
      <c r="F130" s="98">
        <v>9.9768983169120598E-2</v>
      </c>
      <c r="G130" s="98">
        <v>2.647819466263146E-2</v>
      </c>
      <c r="H130" s="98">
        <v>0.13106258083906613</v>
      </c>
      <c r="I130" s="98">
        <v>0.12047144223601514</v>
      </c>
      <c r="J130" s="98">
        <v>0.43209382044436384</v>
      </c>
      <c r="K130" s="98">
        <v>0.40416844832725829</v>
      </c>
      <c r="L130" s="98">
        <v>0.66303528528448397</v>
      </c>
      <c r="M130" s="98">
        <v>1.0361984487882956</v>
      </c>
      <c r="N130" s="98">
        <v>0.66383091405214134</v>
      </c>
      <c r="O130" s="98">
        <v>0.19321517943124369</v>
      </c>
      <c r="P130" s="98">
        <v>0.43092264328925195</v>
      </c>
      <c r="Q130" s="98">
        <v>4.4560022823054053E-2</v>
      </c>
      <c r="R130" s="98">
        <v>0.13221749214118278</v>
      </c>
      <c r="S130" s="98">
        <v>0.43197700014921614</v>
      </c>
      <c r="T130" s="98">
        <v>0.96851905518299142</v>
      </c>
      <c r="U130" s="98">
        <v>1.2194842771088941</v>
      </c>
      <c r="V130" s="98">
        <v>0.65626385725333491</v>
      </c>
      <c r="W130" s="98">
        <v>4.7881526833035225E-2</v>
      </c>
      <c r="DA130" s="63" t="s">
        <v>1808</v>
      </c>
    </row>
    <row r="131" spans="1:105" ht="12" customHeight="1" x14ac:dyDescent="0.25">
      <c r="A131" s="108" t="s">
        <v>52</v>
      </c>
      <c r="B131" s="98">
        <v>0.82755826125392662</v>
      </c>
      <c r="C131" s="98">
        <v>0.87683821282983454</v>
      </c>
      <c r="D131" s="98">
        <v>0.35329682462068673</v>
      </c>
      <c r="E131" s="98">
        <v>1.0153611844505985</v>
      </c>
      <c r="F131" s="98">
        <v>1.1808528990854061</v>
      </c>
      <c r="G131" s="98">
        <v>0.31389741229785134</v>
      </c>
      <c r="H131" s="98">
        <v>1.1161881781385725</v>
      </c>
      <c r="I131" s="98">
        <v>1.2243002507269356</v>
      </c>
      <c r="J131" s="98">
        <v>4.6559862406616963</v>
      </c>
      <c r="K131" s="98">
        <v>4.6031793729108408</v>
      </c>
      <c r="L131" s="98">
        <v>7.792854366540058</v>
      </c>
      <c r="M131" s="98">
        <v>8.2947811368444775</v>
      </c>
      <c r="N131" s="98">
        <v>7.6168626633507541</v>
      </c>
      <c r="O131" s="98">
        <v>3.4142521284669467</v>
      </c>
      <c r="P131" s="98">
        <v>3.9210727693986818</v>
      </c>
      <c r="Q131" s="98">
        <v>1.4936609325399286</v>
      </c>
      <c r="R131" s="98">
        <v>3.1282545707707969</v>
      </c>
      <c r="S131" s="98">
        <v>5.917229848620785</v>
      </c>
      <c r="T131" s="98">
        <v>11.64983931586166</v>
      </c>
      <c r="U131" s="98">
        <v>11.487275519797603</v>
      </c>
      <c r="V131" s="98">
        <v>7.6234955845922832</v>
      </c>
      <c r="W131" s="98">
        <v>0.69603441085113826</v>
      </c>
      <c r="DA131" s="63" t="s">
        <v>1809</v>
      </c>
    </row>
    <row r="132" spans="1:105" ht="12" customHeight="1" x14ac:dyDescent="0.25">
      <c r="A132" s="121" t="s">
        <v>54</v>
      </c>
      <c r="B132" s="122">
        <v>108.56410980695892</v>
      </c>
      <c r="C132" s="122">
        <v>130.12048233181511</v>
      </c>
      <c r="D132" s="122">
        <v>141.30631277687979</v>
      </c>
      <c r="E132" s="122">
        <v>167.01989721300998</v>
      </c>
      <c r="F132" s="122">
        <v>164.38153679999789</v>
      </c>
      <c r="G132" s="122">
        <v>171.63687798347109</v>
      </c>
      <c r="H132" s="122">
        <v>226.91251992570346</v>
      </c>
      <c r="I132" s="122">
        <v>234.78964554228386</v>
      </c>
      <c r="J132" s="122">
        <v>241.48928335563068</v>
      </c>
      <c r="K132" s="122">
        <v>239.52064967411897</v>
      </c>
      <c r="L132" s="122">
        <v>256.74533338557416</v>
      </c>
      <c r="M132" s="122">
        <v>223.07813328963579</v>
      </c>
      <c r="N132" s="122">
        <v>227.75958586335167</v>
      </c>
      <c r="O132" s="122">
        <v>189.81098761767072</v>
      </c>
      <c r="P132" s="122">
        <v>204.57172410055537</v>
      </c>
      <c r="Q132" s="122">
        <v>215.2633930945907</v>
      </c>
      <c r="R132" s="122">
        <v>244.7071086540787</v>
      </c>
      <c r="S132" s="122">
        <v>252.34581205118778</v>
      </c>
      <c r="T132" s="122">
        <v>286.21890269109474</v>
      </c>
      <c r="U132" s="122">
        <v>270.28232417927563</v>
      </c>
      <c r="V132" s="122">
        <v>271.25920737281587</v>
      </c>
      <c r="W132" s="122">
        <v>284.09267686527534</v>
      </c>
      <c r="DA132" s="130" t="s">
        <v>1810</v>
      </c>
    </row>
    <row r="133" spans="1:105" ht="12" customHeight="1" x14ac:dyDescent="0.25">
      <c r="A133" s="97" t="s">
        <v>175</v>
      </c>
      <c r="B133" s="98">
        <v>84.758171823687036</v>
      </c>
      <c r="C133" s="98">
        <v>100.94401159801433</v>
      </c>
      <c r="D133" s="98">
        <v>112.42670689078724</v>
      </c>
      <c r="E133" s="98">
        <v>132.71330791981296</v>
      </c>
      <c r="F133" s="98">
        <v>127.98138885995296</v>
      </c>
      <c r="G133" s="98">
        <v>136.16149489713953</v>
      </c>
      <c r="H133" s="98">
        <v>179.25742760979358</v>
      </c>
      <c r="I133" s="98">
        <v>185.64197916762836</v>
      </c>
      <c r="J133" s="98">
        <v>185.94771298062719</v>
      </c>
      <c r="K133" s="98">
        <v>183.95503353995778</v>
      </c>
      <c r="L133" s="98">
        <v>187.77676951009346</v>
      </c>
      <c r="M133" s="98">
        <v>154.99009636612902</v>
      </c>
      <c r="N133" s="98">
        <v>162.82587544283143</v>
      </c>
      <c r="O133" s="98">
        <v>139.95742196388284</v>
      </c>
      <c r="P133" s="98">
        <v>146.1158254203051</v>
      </c>
      <c r="Q133" s="98">
        <v>167.87877084929548</v>
      </c>
      <c r="R133" s="98">
        <v>192.9014181128704</v>
      </c>
      <c r="S133" s="98">
        <v>192.07883891479253</v>
      </c>
      <c r="T133" s="98">
        <v>211.41727845235616</v>
      </c>
      <c r="U133" s="98">
        <v>197.93358940716132</v>
      </c>
      <c r="V133" s="98">
        <v>201.63891038493489</v>
      </c>
      <c r="W133" s="98">
        <v>222.27390594693699</v>
      </c>
      <c r="DA133" s="63" t="s">
        <v>1811</v>
      </c>
    </row>
    <row r="134" spans="1:105" ht="12" customHeight="1" x14ac:dyDescent="0.25">
      <c r="A134" s="109" t="s">
        <v>120</v>
      </c>
      <c r="B134" s="33">
        <v>23.805937983271892</v>
      </c>
      <c r="C134" s="33">
        <v>29.176470733800791</v>
      </c>
      <c r="D134" s="33">
        <v>28.879605886092538</v>
      </c>
      <c r="E134" s="33">
        <v>34.306589293197007</v>
      </c>
      <c r="F134" s="33">
        <v>36.400147940044917</v>
      </c>
      <c r="G134" s="33">
        <v>35.475383086331561</v>
      </c>
      <c r="H134" s="33">
        <v>47.655092315909897</v>
      </c>
      <c r="I134" s="33">
        <v>49.147666374655508</v>
      </c>
      <c r="J134" s="33">
        <v>55.541570375003474</v>
      </c>
      <c r="K134" s="33">
        <v>55.565616134161182</v>
      </c>
      <c r="L134" s="33">
        <v>68.968563875480683</v>
      </c>
      <c r="M134" s="33">
        <v>68.088036923506777</v>
      </c>
      <c r="N134" s="33">
        <v>64.933710420520242</v>
      </c>
      <c r="O134" s="33">
        <v>49.853565653787882</v>
      </c>
      <c r="P134" s="33">
        <v>58.455898680250279</v>
      </c>
      <c r="Q134" s="33">
        <v>47.384622245295212</v>
      </c>
      <c r="R134" s="33">
        <v>51.805690541208293</v>
      </c>
      <c r="S134" s="33">
        <v>60.266973136395251</v>
      </c>
      <c r="T134" s="33">
        <v>74.801624238738555</v>
      </c>
      <c r="U134" s="33">
        <v>72.348734772114312</v>
      </c>
      <c r="V134" s="33">
        <v>69.620296987880977</v>
      </c>
      <c r="W134" s="33">
        <v>61.818770918338345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0.49844452264945988</v>
      </c>
      <c r="C136" s="119">
        <f t="shared" si="26"/>
        <v>0.50897104268060223</v>
      </c>
      <c r="D136" s="119">
        <f t="shared" si="26"/>
        <v>0.51737269147816689</v>
      </c>
      <c r="E136" s="119">
        <f t="shared" si="26"/>
        <v>0.53359918187604904</v>
      </c>
      <c r="F136" s="119">
        <f t="shared" si="26"/>
        <v>0.54383600918049435</v>
      </c>
      <c r="G136" s="119">
        <f t="shared" si="26"/>
        <v>0.55734105846743953</v>
      </c>
      <c r="H136" s="119">
        <f t="shared" si="26"/>
        <v>0.56957987985106473</v>
      </c>
      <c r="I136" s="119">
        <f t="shared" si="26"/>
        <v>0.57370831633257235</v>
      </c>
      <c r="J136" s="119">
        <f t="shared" si="26"/>
        <v>0.58805982252321198</v>
      </c>
      <c r="K136" s="119">
        <f t="shared" si="26"/>
        <v>0.60547034330118243</v>
      </c>
      <c r="L136" s="119">
        <f t="shared" si="26"/>
        <v>0.61245242634214037</v>
      </c>
      <c r="M136" s="119">
        <f t="shared" si="26"/>
        <v>0.62701373423929718</v>
      </c>
      <c r="N136" s="119">
        <f t="shared" si="26"/>
        <v>0.63453999259792415</v>
      </c>
      <c r="O136" s="119">
        <f t="shared" si="26"/>
        <v>0.64366263088122</v>
      </c>
      <c r="P136" s="119">
        <f t="shared" si="26"/>
        <v>0.64589158339031028</v>
      </c>
      <c r="Q136" s="119">
        <f t="shared" si="26"/>
        <v>0.66171190353623455</v>
      </c>
      <c r="R136" s="119">
        <f t="shared" ref="R136:V136" si="27">IF(R117=0,"",R117/R98)</f>
        <v>0.6757377078785437</v>
      </c>
      <c r="S136" s="119">
        <f t="shared" si="27"/>
        <v>0.69955710285909256</v>
      </c>
      <c r="T136" s="119">
        <f t="shared" si="27"/>
        <v>0.70942429483963143</v>
      </c>
      <c r="U136" s="119">
        <f t="shared" si="27"/>
        <v>0.72591531092298978</v>
      </c>
      <c r="V136" s="119">
        <f t="shared" si="27"/>
        <v>0.73925291661528436</v>
      </c>
      <c r="W136" s="119">
        <f t="shared" ref="W136" si="28">IF(W117=0,"",W117/W98)</f>
        <v>0.74851838560577366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0.48020454040593274</v>
      </c>
      <c r="C137" s="124">
        <f t="shared" si="29"/>
        <v>0.49019593428895797</v>
      </c>
      <c r="D137" s="124">
        <f t="shared" si="29"/>
        <v>0.50207456146553453</v>
      </c>
      <c r="E137" s="124">
        <f t="shared" si="29"/>
        <v>0.51480504996229404</v>
      </c>
      <c r="F137" s="124">
        <f t="shared" si="29"/>
        <v>0.52526520017982736</v>
      </c>
      <c r="G137" s="124">
        <f t="shared" si="29"/>
        <v>0.53441188940476492</v>
      </c>
      <c r="H137" s="124">
        <f t="shared" si="29"/>
        <v>0.54683677595836921</v>
      </c>
      <c r="I137" s="124">
        <f t="shared" si="29"/>
        <v>0.55784584842202001</v>
      </c>
      <c r="J137" s="124">
        <f t="shared" si="29"/>
        <v>0.56939162283269873</v>
      </c>
      <c r="K137" s="124">
        <f t="shared" si="29"/>
        <v>0.57886164023957576</v>
      </c>
      <c r="L137" s="124">
        <f t="shared" si="29"/>
        <v>0.5904144744504235</v>
      </c>
      <c r="M137" s="124">
        <f t="shared" si="29"/>
        <v>0.60121642405377351</v>
      </c>
      <c r="N137" s="124">
        <f t="shared" si="29"/>
        <v>0.61367544112196182</v>
      </c>
      <c r="O137" s="124">
        <f t="shared" si="29"/>
        <v>0.62495956468590697</v>
      </c>
      <c r="P137" s="124">
        <f t="shared" si="29"/>
        <v>0.63260522997355872</v>
      </c>
      <c r="Q137" s="124">
        <f t="shared" si="29"/>
        <v>0.64089649578270647</v>
      </c>
      <c r="R137" s="124">
        <f t="shared" ref="R137:V137" si="30">IF(R118=0,"",R118/R99)</f>
        <v>0.65779863529302474</v>
      </c>
      <c r="S137" s="124">
        <f t="shared" si="30"/>
        <v>0.67553552947236528</v>
      </c>
      <c r="T137" s="124">
        <f t="shared" si="30"/>
        <v>0.69218486326637474</v>
      </c>
      <c r="U137" s="124">
        <f t="shared" si="30"/>
        <v>0.70563461247389336</v>
      </c>
      <c r="V137" s="124">
        <f t="shared" si="30"/>
        <v>0.71749565198060206</v>
      </c>
      <c r="W137" s="124">
        <f t="shared" ref="W137" si="31">IF(W118=0,"",W118/W99)</f>
        <v>0.72818774278813037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0.4747836937071222</v>
      </c>
      <c r="C138" s="111">
        <f t="shared" si="32"/>
        <v>0.48476384004485656</v>
      </c>
      <c r="D138" s="111">
        <f t="shared" si="32"/>
        <v>0.4968162888490873</v>
      </c>
      <c r="E138" s="111">
        <f t="shared" si="32"/>
        <v>0.50988778121622269</v>
      </c>
      <c r="F138" s="111">
        <f t="shared" si="32"/>
        <v>0.52036643297438834</v>
      </c>
      <c r="G138" s="111">
        <f t="shared" si="32"/>
        <v>0.52968809583502041</v>
      </c>
      <c r="H138" s="111">
        <f t="shared" si="32"/>
        <v>0.54232138813414088</v>
      </c>
      <c r="I138" s="111">
        <f t="shared" si="32"/>
        <v>0.55338793817326837</v>
      </c>
      <c r="J138" s="111">
        <f t="shared" si="32"/>
        <v>0.56506770783490012</v>
      </c>
      <c r="K138" s="111">
        <f t="shared" si="32"/>
        <v>0.57472036167227958</v>
      </c>
      <c r="L138" s="111">
        <f t="shared" si="32"/>
        <v>0.58634589819301519</v>
      </c>
      <c r="M138" s="111">
        <f t="shared" si="32"/>
        <v>0.59713386367834065</v>
      </c>
      <c r="N138" s="111">
        <f t="shared" si="32"/>
        <v>0.60968577380412303</v>
      </c>
      <c r="O138" s="111">
        <f t="shared" si="32"/>
        <v>0.62096051658182261</v>
      </c>
      <c r="P138" s="111">
        <f t="shared" si="32"/>
        <v>0.62859214670642494</v>
      </c>
      <c r="Q138" s="111">
        <f t="shared" si="32"/>
        <v>0.63707308311665545</v>
      </c>
      <c r="R138" s="111">
        <f t="shared" ref="R138:V138" si="33">IF(R119=0,"",R119/R100)</f>
        <v>0.65405008900268902</v>
      </c>
      <c r="S138" s="111">
        <f t="shared" si="33"/>
        <v>0.67194488508021799</v>
      </c>
      <c r="T138" s="111">
        <f t="shared" si="33"/>
        <v>0.68867151936117776</v>
      </c>
      <c r="U138" s="111">
        <f t="shared" si="33"/>
        <v>0.7022492091364031</v>
      </c>
      <c r="V138" s="111">
        <f t="shared" si="33"/>
        <v>0.71418622757434724</v>
      </c>
      <c r="W138" s="111">
        <f t="shared" ref="W138" si="34">IF(W119=0,"",W119/W100)</f>
        <v>0.72494288166873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1.6972956810825837</v>
      </c>
      <c r="C140" s="124">
        <f t="shared" si="38"/>
        <v>1.8461607586819189</v>
      </c>
      <c r="D140" s="124">
        <f t="shared" si="38"/>
        <v>1.9647064754020522</v>
      </c>
      <c r="E140" s="124">
        <f t="shared" si="38"/>
        <v>2.0927717095179315</v>
      </c>
      <c r="F140" s="124">
        <f t="shared" si="38"/>
        <v>2.230224704362509</v>
      </c>
      <c r="G140" s="124">
        <f t="shared" si="38"/>
        <v>2.3307013068310116</v>
      </c>
      <c r="H140" s="124">
        <f t="shared" si="38"/>
        <v>2.3842741233294618</v>
      </c>
      <c r="I140" s="124">
        <f t="shared" si="38"/>
        <v>2.4399999544476652</v>
      </c>
      <c r="J140" s="124">
        <f t="shared" si="38"/>
        <v>2.482418136695109</v>
      </c>
      <c r="K140" s="124">
        <f t="shared" si="38"/>
        <v>2.5352475076378296</v>
      </c>
      <c r="L140" s="124">
        <f t="shared" si="38"/>
        <v>2.5911956753236307</v>
      </c>
      <c r="M140" s="124">
        <f t="shared" si="38"/>
        <v>2.6564993395146126</v>
      </c>
      <c r="N140" s="124">
        <f t="shared" si="38"/>
        <v>2.7406690476488529</v>
      </c>
      <c r="O140" s="124">
        <f t="shared" si="38"/>
        <v>2.8325404837139891</v>
      </c>
      <c r="P140" s="124">
        <f t="shared" si="38"/>
        <v>2.9084368793839537</v>
      </c>
      <c r="Q140" s="124">
        <f t="shared" si="38"/>
        <v>3.0219098246767309</v>
      </c>
      <c r="R140" s="124">
        <f t="shared" ref="R140:V140" si="39">IF(R121=0,"",R121/R102)</f>
        <v>3.1462363874687389</v>
      </c>
      <c r="S140" s="124">
        <f t="shared" si="39"/>
        <v>3.2881751364902239</v>
      </c>
      <c r="T140" s="124">
        <f t="shared" si="39"/>
        <v>3.4106874992155025</v>
      </c>
      <c r="U140" s="124">
        <f t="shared" si="39"/>
        <v>3.5038509949484156</v>
      </c>
      <c r="V140" s="124">
        <f t="shared" si="39"/>
        <v>3.5702708555762577</v>
      </c>
      <c r="W140" s="124">
        <f t="shared" ref="W140" si="40">IF(W121=0,"",W121/W102)</f>
        <v>3.6168840394731969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1.6972956810825837</v>
      </c>
      <c r="C141" s="111">
        <f t="shared" si="41"/>
        <v>1.8461607586819189</v>
      </c>
      <c r="D141" s="111">
        <f t="shared" si="41"/>
        <v>1.9647064754020522</v>
      </c>
      <c r="E141" s="111">
        <f t="shared" si="41"/>
        <v>2.0927717095179315</v>
      </c>
      <c r="F141" s="111">
        <f t="shared" si="41"/>
        <v>2.230224704362509</v>
      </c>
      <c r="G141" s="111">
        <f t="shared" si="41"/>
        <v>2.3307013068310116</v>
      </c>
      <c r="H141" s="111">
        <f t="shared" si="41"/>
        <v>2.3842741233294618</v>
      </c>
      <c r="I141" s="111">
        <f t="shared" si="41"/>
        <v>2.4399999544476652</v>
      </c>
      <c r="J141" s="111">
        <f t="shared" si="41"/>
        <v>2.482418136695109</v>
      </c>
      <c r="K141" s="111">
        <f t="shared" si="41"/>
        <v>2.5352475076378296</v>
      </c>
      <c r="L141" s="111">
        <f t="shared" si="41"/>
        <v>2.5911956753236307</v>
      </c>
      <c r="M141" s="111">
        <f t="shared" si="41"/>
        <v>2.6564993395146126</v>
      </c>
      <c r="N141" s="111">
        <f t="shared" si="41"/>
        <v>2.7406690476488529</v>
      </c>
      <c r="O141" s="111">
        <f t="shared" si="41"/>
        <v>2.8325404837139891</v>
      </c>
      <c r="P141" s="111">
        <f t="shared" si="41"/>
        <v>2.9084368793839537</v>
      </c>
      <c r="Q141" s="111">
        <f t="shared" si="41"/>
        <v>3.0219098246767309</v>
      </c>
      <c r="R141" s="111">
        <f t="shared" ref="R141:V141" si="42">IF(R122=0,"",R122/R103)</f>
        <v>3.1462363874687389</v>
      </c>
      <c r="S141" s="111">
        <f t="shared" si="42"/>
        <v>3.2881751364902239</v>
      </c>
      <c r="T141" s="111">
        <f t="shared" si="42"/>
        <v>3.4106874992155025</v>
      </c>
      <c r="U141" s="111">
        <f t="shared" si="42"/>
        <v>3.5038509949484156</v>
      </c>
      <c r="V141" s="111">
        <f t="shared" si="42"/>
        <v>3.5702708555762577</v>
      </c>
      <c r="W141" s="111">
        <f t="shared" ref="W141" si="43">IF(W122=0,"",W122/W103)</f>
        <v>3.6168840394731969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0.50394997018022858</v>
      </c>
      <c r="C142" s="124">
        <f t="shared" si="44"/>
        <v>0.51029135017027083</v>
      </c>
      <c r="D142" s="124">
        <f t="shared" si="44"/>
        <v>0.51625462283031354</v>
      </c>
      <c r="E142" s="124">
        <f t="shared" si="44"/>
        <v>0.52508423008944805</v>
      </c>
      <c r="F142" s="124">
        <f t="shared" si="44"/>
        <v>0.53180068819608473</v>
      </c>
      <c r="G142" s="124">
        <f t="shared" si="44"/>
        <v>0.53612731177317319</v>
      </c>
      <c r="H142" s="124">
        <f t="shared" si="44"/>
        <v>0.54467594361575933</v>
      </c>
      <c r="I142" s="124">
        <f t="shared" si="44"/>
        <v>0.55149319994255175</v>
      </c>
      <c r="J142" s="124">
        <f t="shared" si="44"/>
        <v>0.5612129640586383</v>
      </c>
      <c r="K142" s="124">
        <f t="shared" si="44"/>
        <v>0.56738532883777293</v>
      </c>
      <c r="L142" s="124">
        <f t="shared" si="44"/>
        <v>0.57650797769192685</v>
      </c>
      <c r="M142" s="124">
        <f t="shared" si="44"/>
        <v>0.58439954712836084</v>
      </c>
      <c r="N142" s="124">
        <f t="shared" si="44"/>
        <v>0.5919808006016245</v>
      </c>
      <c r="O142" s="124">
        <f t="shared" si="44"/>
        <v>0.59790874049952469</v>
      </c>
      <c r="P142" s="124">
        <f t="shared" si="44"/>
        <v>0.60537017670012749</v>
      </c>
      <c r="Q142" s="124">
        <f t="shared" si="44"/>
        <v>0.6134636719849017</v>
      </c>
      <c r="R142" s="124">
        <f t="shared" ref="R142:V142" si="45">IF(R123=0,"",R123/R104)</f>
        <v>0.6311775581751895</v>
      </c>
      <c r="S142" s="124">
        <f t="shared" si="45"/>
        <v>0.65068831270963612</v>
      </c>
      <c r="T142" s="124">
        <f t="shared" si="45"/>
        <v>0.67029737983956716</v>
      </c>
      <c r="U142" s="124">
        <f t="shared" si="45"/>
        <v>0.68594789468518469</v>
      </c>
      <c r="V142" s="124">
        <f t="shared" si="45"/>
        <v>0.69918559619660892</v>
      </c>
      <c r="W142" s="124">
        <f t="shared" ref="W142" si="46">IF(W123=0,"",W123/W104)</f>
        <v>0.71092747772284348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0.50004647676429981</v>
      </c>
      <c r="C143" s="111">
        <f t="shared" si="47"/>
        <v>0.50632337866898391</v>
      </c>
      <c r="D143" s="111">
        <f t="shared" si="47"/>
        <v>0.51463483803157783</v>
      </c>
      <c r="E143" s="111">
        <f t="shared" si="47"/>
        <v>0.52208435949541243</v>
      </c>
      <c r="F143" s="111">
        <f t="shared" si="47"/>
        <v>0.52844138040491817</v>
      </c>
      <c r="G143" s="111">
        <f t="shared" si="47"/>
        <v>0.53501221762992146</v>
      </c>
      <c r="H143" s="111">
        <f t="shared" si="47"/>
        <v>0.54213487186259257</v>
      </c>
      <c r="I143" s="111">
        <f t="shared" si="47"/>
        <v>0.54890115943287998</v>
      </c>
      <c r="J143" s="111">
        <f t="shared" si="47"/>
        <v>0.55532651785586018</v>
      </c>
      <c r="K143" s="111">
        <f t="shared" si="47"/>
        <v>0.56142011738401731</v>
      </c>
      <c r="L143" s="111">
        <f t="shared" si="47"/>
        <v>0.56801173914891445</v>
      </c>
      <c r="M143" s="111">
        <f t="shared" si="47"/>
        <v>0.57466529931631405</v>
      </c>
      <c r="N143" s="111">
        <f t="shared" si="47"/>
        <v>0.58390837615795022</v>
      </c>
      <c r="O143" s="111">
        <f t="shared" si="47"/>
        <v>0.59319283972426351</v>
      </c>
      <c r="P143" s="111">
        <f t="shared" si="47"/>
        <v>0.60040405804100649</v>
      </c>
      <c r="Q143" s="111">
        <f t="shared" si="47"/>
        <v>0.61045526295871233</v>
      </c>
      <c r="R143" s="111">
        <f t="shared" ref="R143:V143" si="48">IF(R124=0,"",R124/R105)</f>
        <v>0.62736944062710365</v>
      </c>
      <c r="S143" s="111">
        <f t="shared" si="48"/>
        <v>0.64549523190584401</v>
      </c>
      <c r="T143" s="111">
        <f t="shared" si="48"/>
        <v>0.66168863922788346</v>
      </c>
      <c r="U143" s="111">
        <f t="shared" si="48"/>
        <v>0.67790667110665481</v>
      </c>
      <c r="V143" s="111">
        <f t="shared" si="48"/>
        <v>0.69357197522109693</v>
      </c>
      <c r="W143" s="111">
        <f t="shared" ref="W143" si="49">IF(W124=0,"",W124/W105)</f>
        <v>0.7089093698675093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0.8991655531043643</v>
      </c>
      <c r="C144" s="111">
        <f t="shared" si="50"/>
        <v>0.82135025883772372</v>
      </c>
      <c r="D144" s="111">
        <f t="shared" si="50"/>
        <v>0.91914032766247011</v>
      </c>
      <c r="E144" s="111">
        <f t="shared" si="50"/>
        <v>0.9489173843489962</v>
      </c>
      <c r="F144" s="111">
        <f t="shared" si="50"/>
        <v>0.93529181404398865</v>
      </c>
      <c r="G144" s="111">
        <f t="shared" si="50"/>
        <v>0.93689082803759116</v>
      </c>
      <c r="H144" s="111">
        <f t="shared" si="50"/>
        <v>0.92010543369425668</v>
      </c>
      <c r="I144" s="111">
        <f t="shared" si="50"/>
        <v>0.93424563060197841</v>
      </c>
      <c r="J144" s="111">
        <f t="shared" si="50"/>
        <v>0.9403196858284455</v>
      </c>
      <c r="K144" s="111">
        <f t="shared" si="50"/>
        <v>0.94480764844126874</v>
      </c>
      <c r="L144" s="111">
        <f t="shared" si="50"/>
        <v>0.94671543553969073</v>
      </c>
      <c r="M144" s="111">
        <f t="shared" si="50"/>
        <v>0.92535891415219473</v>
      </c>
      <c r="N144" s="111">
        <f t="shared" si="50"/>
        <v>0.9471323515811505</v>
      </c>
      <c r="O144" s="111">
        <f t="shared" si="50"/>
        <v>0.96436793679883159</v>
      </c>
      <c r="P144" s="111">
        <f t="shared" si="50"/>
        <v>0.94114802694367827</v>
      </c>
      <c r="Q144" s="111">
        <f t="shared" si="50"/>
        <v>0.97943003884253443</v>
      </c>
      <c r="R144" s="111">
        <f t="shared" ref="R144:V144" si="51">IF(R125=0,"",R125/R106)</f>
        <v>0.97435360259211778</v>
      </c>
      <c r="S144" s="111">
        <f t="shared" si="51"/>
        <v>0.96513483945659517</v>
      </c>
      <c r="T144" s="111">
        <f t="shared" si="51"/>
        <v>0.9630968772034082</v>
      </c>
      <c r="U144" s="111">
        <f t="shared" si="51"/>
        <v>0.95753379054243626</v>
      </c>
      <c r="V144" s="111">
        <f t="shared" si="51"/>
        <v>0.96646631972530805</v>
      </c>
      <c r="W144" s="111">
        <f t="shared" ref="W144" si="52">IF(W125=0,"",W125/W106)</f>
        <v>0.97321306683462028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0.50004647676429981</v>
      </c>
      <c r="C145" s="112">
        <f t="shared" si="53"/>
        <v>0.50004647676429981</v>
      </c>
      <c r="D145" s="112">
        <f t="shared" si="53"/>
        <v>0.50978131285826778</v>
      </c>
      <c r="E145" s="112">
        <f t="shared" si="53"/>
        <v>0.5253095336759559</v>
      </c>
      <c r="F145" s="112">
        <f t="shared" si="53"/>
        <v>0.53083823582013545</v>
      </c>
      <c r="G145" s="112">
        <f t="shared" si="53"/>
        <v>0.53651737664529686</v>
      </c>
      <c r="H145" s="112">
        <f t="shared" si="53"/>
        <v>0.54650877987575919</v>
      </c>
      <c r="I145" s="112">
        <f t="shared" si="53"/>
        <v>0.56089072946595842</v>
      </c>
      <c r="J145" s="112">
        <f t="shared" si="53"/>
        <v>0.57338591879029621</v>
      </c>
      <c r="K145" s="112">
        <f t="shared" si="53"/>
        <v>0.58287844189657401</v>
      </c>
      <c r="L145" s="112">
        <f t="shared" si="53"/>
        <v>0.58863548578253955</v>
      </c>
      <c r="M145" s="112">
        <f t="shared" si="53"/>
        <v>0.59045986680625262</v>
      </c>
      <c r="N145" s="112">
        <f t="shared" si="53"/>
        <v>0.59243046608607097</v>
      </c>
      <c r="O145" s="112">
        <f t="shared" si="53"/>
        <v>0.6019766270990593</v>
      </c>
      <c r="P145" s="112">
        <f t="shared" si="53"/>
        <v>0.60686446401289751</v>
      </c>
      <c r="Q145" s="112">
        <f t="shared" si="53"/>
        <v>0.63113335364165901</v>
      </c>
      <c r="R145" s="112">
        <f t="shared" ref="R145:V145" si="54">IF(R126=0,"",R126/R107)</f>
        <v>0.64900813115494527</v>
      </c>
      <c r="S145" s="112">
        <f t="shared" si="54"/>
        <v>0.6564677302214611</v>
      </c>
      <c r="T145" s="112">
        <f t="shared" si="54"/>
        <v>0.66724237877779169</v>
      </c>
      <c r="U145" s="112">
        <f t="shared" si="54"/>
        <v>0.67897820033270873</v>
      </c>
      <c r="V145" s="112">
        <f t="shared" si="54"/>
        <v>0.69167249290169086</v>
      </c>
      <c r="W145" s="112">
        <f t="shared" ref="W145" si="55">IF(W126=0,"",W126/W107)</f>
        <v>0.70858926143439882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0.60080316201620054</v>
      </c>
      <c r="C147" s="112">
        <f t="shared" si="59"/>
        <v>0.60469838872829307</v>
      </c>
      <c r="D147" s="112">
        <f t="shared" si="59"/>
        <v>0.61059699274007251</v>
      </c>
      <c r="E147" s="112">
        <f t="shared" si="59"/>
        <v>0.61858403670627893</v>
      </c>
      <c r="F147" s="112">
        <f t="shared" si="59"/>
        <v>0.61984126554059682</v>
      </c>
      <c r="G147" s="112">
        <f t="shared" si="59"/>
        <v>0.62693642407763073</v>
      </c>
      <c r="H147" s="112">
        <f t="shared" si="59"/>
        <v>0.62996762681102358</v>
      </c>
      <c r="I147" s="112">
        <f t="shared" si="59"/>
        <v>0.63009576734340511</v>
      </c>
      <c r="J147" s="112">
        <f t="shared" si="59"/>
        <v>0.63236371458418594</v>
      </c>
      <c r="K147" s="112">
        <f t="shared" si="59"/>
        <v>0.63251715960663724</v>
      </c>
      <c r="L147" s="112">
        <f t="shared" si="59"/>
        <v>0.6359136841359353</v>
      </c>
      <c r="M147" s="112">
        <f t="shared" si="59"/>
        <v>0.63912460832222562</v>
      </c>
      <c r="N147" s="112">
        <f t="shared" si="59"/>
        <v>0.64047918767896206</v>
      </c>
      <c r="O147" s="112">
        <f t="shared" si="59"/>
        <v>0.64339622975643174</v>
      </c>
      <c r="P147" s="112">
        <f t="shared" si="59"/>
        <v>0.64463530073742259</v>
      </c>
      <c r="Q147" s="112">
        <f t="shared" si="59"/>
        <v>0.64803173629064681</v>
      </c>
      <c r="R147" s="112">
        <f t="shared" ref="R147:V147" si="60">IF(R128=0,"",R128/R109)</f>
        <v>0.66133160373312982</v>
      </c>
      <c r="S147" s="112">
        <f t="shared" si="60"/>
        <v>0.68414135753353622</v>
      </c>
      <c r="T147" s="112">
        <f t="shared" si="60"/>
        <v>0.71807256246314677</v>
      </c>
      <c r="U147" s="112">
        <f t="shared" si="60"/>
        <v>0.72907039657724482</v>
      </c>
      <c r="V147" s="112">
        <f t="shared" si="60"/>
        <v>0.73347890255379666</v>
      </c>
      <c r="W147" s="112">
        <f t="shared" ref="W147" si="61">IF(W128=0,"",W128/W109)</f>
        <v>0.7394328899407846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0.93221340857779633</v>
      </c>
      <c r="C148" s="113">
        <f t="shared" si="62"/>
        <v>0.87544858763377442</v>
      </c>
      <c r="D148" s="113">
        <f t="shared" si="62"/>
        <v>0.94460128194499715</v>
      </c>
      <c r="E148" s="113">
        <f t="shared" si="62"/>
        <v>0.96583933864320393</v>
      </c>
      <c r="F148" s="113">
        <f t="shared" si="62"/>
        <v>0.95466962501350217</v>
      </c>
      <c r="G148" s="113">
        <f t="shared" si="62"/>
        <v>0.95574876308407108</v>
      </c>
      <c r="H148" s="113">
        <f t="shared" si="62"/>
        <v>0.94185911497092378</v>
      </c>
      <c r="I148" s="113">
        <f t="shared" si="62"/>
        <v>0.95006434805922757</v>
      </c>
      <c r="J148" s="113">
        <f t="shared" si="62"/>
        <v>0.95328149851928579</v>
      </c>
      <c r="K148" s="113">
        <f t="shared" si="62"/>
        <v>0.95551915839122892</v>
      </c>
      <c r="L148" s="113">
        <f t="shared" si="62"/>
        <v>0.95719829349250163</v>
      </c>
      <c r="M148" s="113">
        <f t="shared" si="62"/>
        <v>0.94074679813637996</v>
      </c>
      <c r="N148" s="113">
        <f t="shared" si="62"/>
        <v>0.95661517266840079</v>
      </c>
      <c r="O148" s="113">
        <f t="shared" si="62"/>
        <v>0.97101341750784309</v>
      </c>
      <c r="P148" s="113">
        <f t="shared" si="62"/>
        <v>0.94875848039545208</v>
      </c>
      <c r="Q148" s="113">
        <f t="shared" si="62"/>
        <v>0.9851483982899808</v>
      </c>
      <c r="R148" s="113">
        <f t="shared" ref="R148:V148" si="63">IF(R129=0,"",R129/R110)</f>
        <v>0.98178533194965623</v>
      </c>
      <c r="S148" s="113">
        <f t="shared" si="63"/>
        <v>0.97231738441353921</v>
      </c>
      <c r="T148" s="113">
        <f t="shared" si="63"/>
        <v>0.9713969114722345</v>
      </c>
      <c r="U148" s="113">
        <f t="shared" si="63"/>
        <v>0.96507544119430777</v>
      </c>
      <c r="V148" s="113">
        <f t="shared" si="63"/>
        <v>0.97193739046833061</v>
      </c>
      <c r="W148" s="113">
        <f t="shared" ref="W148" si="64">IF(W129=0,"",W129/W110)</f>
        <v>0.97785516183826959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0.60080316201620054</v>
      </c>
      <c r="C149" s="111">
        <f t="shared" si="65"/>
        <v>0.6039229450145438</v>
      </c>
      <c r="D149" s="111">
        <f t="shared" si="65"/>
        <v>0.60919423548996543</v>
      </c>
      <c r="E149" s="111">
        <f t="shared" si="65"/>
        <v>0.62017855622819151</v>
      </c>
      <c r="F149" s="111">
        <f t="shared" si="65"/>
        <v>0.62131753795786515</v>
      </c>
      <c r="G149" s="111">
        <f t="shared" si="65"/>
        <v>0.62688667097208717</v>
      </c>
      <c r="H149" s="111">
        <f t="shared" si="65"/>
        <v>0.62994118297131008</v>
      </c>
      <c r="I149" s="111">
        <f t="shared" si="65"/>
        <v>0.63023560661120859</v>
      </c>
      <c r="J149" s="111">
        <f t="shared" si="65"/>
        <v>0.63407918333254754</v>
      </c>
      <c r="K149" s="111">
        <f t="shared" si="65"/>
        <v>0.63422057326531522</v>
      </c>
      <c r="L149" s="111">
        <f t="shared" si="65"/>
        <v>0.63683245885040474</v>
      </c>
      <c r="M149" s="111">
        <f t="shared" si="65"/>
        <v>0.63808748430861739</v>
      </c>
      <c r="N149" s="111">
        <f t="shared" si="65"/>
        <v>0.63867938129244817</v>
      </c>
      <c r="O149" s="111">
        <f t="shared" si="65"/>
        <v>0.64211380166595244</v>
      </c>
      <c r="P149" s="111">
        <f t="shared" si="65"/>
        <v>0.64706046507762405</v>
      </c>
      <c r="Q149" s="111">
        <f t="shared" si="65"/>
        <v>0.6577176767059868</v>
      </c>
      <c r="R149" s="111">
        <f t="shared" ref="R149:V149" si="66">IF(R130=0,"",R130/R111)</f>
        <v>0.68610377221008723</v>
      </c>
      <c r="S149" s="111">
        <f t="shared" si="66"/>
        <v>0.70498801631812757</v>
      </c>
      <c r="T149" s="111">
        <f t="shared" si="66"/>
        <v>0.72273733661368544</v>
      </c>
      <c r="U149" s="111">
        <f t="shared" si="66"/>
        <v>0.72617661326580962</v>
      </c>
      <c r="V149" s="111">
        <f t="shared" si="66"/>
        <v>0.73299021680800258</v>
      </c>
      <c r="W149" s="111">
        <f t="shared" ref="W149" si="67">IF(W130=0,"",W130/W111)</f>
        <v>0.73972868309349338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0.59373696396369036</v>
      </c>
      <c r="C151" s="124">
        <f t="shared" si="71"/>
        <v>0.59603291386762203</v>
      </c>
      <c r="D151" s="124">
        <f t="shared" si="71"/>
        <v>0.59501536078850215</v>
      </c>
      <c r="E151" s="124">
        <f t="shared" si="71"/>
        <v>0.59705751980356581</v>
      </c>
      <c r="F151" s="124">
        <f t="shared" si="71"/>
        <v>0.60107458975519656</v>
      </c>
      <c r="G151" s="124">
        <f t="shared" si="71"/>
        <v>0.6006397389721102</v>
      </c>
      <c r="H151" s="124">
        <f t="shared" si="71"/>
        <v>0.60315433271947183</v>
      </c>
      <c r="I151" s="124">
        <f t="shared" si="71"/>
        <v>0.6042325809864787</v>
      </c>
      <c r="J151" s="124">
        <f t="shared" si="71"/>
        <v>0.6082174111831381</v>
      </c>
      <c r="K151" s="124">
        <f t="shared" si="71"/>
        <v>0.60963758215164898</v>
      </c>
      <c r="L151" s="124">
        <f t="shared" si="71"/>
        <v>0.6164517338671035</v>
      </c>
      <c r="M151" s="124">
        <f t="shared" si="71"/>
        <v>0.62328654911550818</v>
      </c>
      <c r="N151" s="124">
        <f t="shared" si="71"/>
        <v>0.62113793346135093</v>
      </c>
      <c r="O151" s="124">
        <f t="shared" si="71"/>
        <v>0.61839195708685391</v>
      </c>
      <c r="P151" s="124">
        <f t="shared" si="71"/>
        <v>0.62311637887306415</v>
      </c>
      <c r="Q151" s="124">
        <f t="shared" si="71"/>
        <v>0.61358290228411649</v>
      </c>
      <c r="R151" s="124">
        <f t="shared" ref="R151:V151" si="72">IF(R132=0,"",R132/R113)</f>
        <v>0.61403745178640934</v>
      </c>
      <c r="S151" s="124">
        <f t="shared" si="72"/>
        <v>0.62179856821997848</v>
      </c>
      <c r="T151" s="124">
        <f t="shared" si="72"/>
        <v>0.63008922451728666</v>
      </c>
      <c r="U151" s="124">
        <f t="shared" si="72"/>
        <v>0.63536956522255184</v>
      </c>
      <c r="V151" s="124">
        <f t="shared" si="72"/>
        <v>0.63771569843516285</v>
      </c>
      <c r="W151" s="124">
        <f t="shared" ref="W151" si="73">IF(W132=0,"",W132/W113)</f>
        <v>0.63568272638013801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0.56443796842354899</v>
      </c>
      <c r="C152" s="111">
        <f t="shared" si="74"/>
        <v>0.56580249735676047</v>
      </c>
      <c r="D152" s="111">
        <f t="shared" si="74"/>
        <v>0.567478287317429</v>
      </c>
      <c r="E152" s="111">
        <f t="shared" si="74"/>
        <v>0.56905396587350499</v>
      </c>
      <c r="F152" s="111">
        <f t="shared" si="74"/>
        <v>0.57054016010624309</v>
      </c>
      <c r="G152" s="111">
        <f t="shared" si="74"/>
        <v>0.57214238789386118</v>
      </c>
      <c r="H152" s="111">
        <f t="shared" si="74"/>
        <v>0.57389930874686068</v>
      </c>
      <c r="I152" s="111">
        <f t="shared" si="74"/>
        <v>0.57496470701212599</v>
      </c>
      <c r="J152" s="111">
        <f t="shared" si="74"/>
        <v>0.57575724208236501</v>
      </c>
      <c r="K152" s="111">
        <f t="shared" si="74"/>
        <v>0.57676684020130453</v>
      </c>
      <c r="L152" s="111">
        <f t="shared" si="74"/>
        <v>0.57779050124331865</v>
      </c>
      <c r="M152" s="111">
        <f t="shared" si="74"/>
        <v>0.57869478329450419</v>
      </c>
      <c r="N152" s="111">
        <f t="shared" si="74"/>
        <v>0.57954127503521635</v>
      </c>
      <c r="O152" s="111">
        <f t="shared" si="74"/>
        <v>0.58024561157859578</v>
      </c>
      <c r="P152" s="111">
        <f t="shared" si="74"/>
        <v>0.58066883204928166</v>
      </c>
      <c r="Q152" s="111">
        <f t="shared" si="74"/>
        <v>0.58099037488262562</v>
      </c>
      <c r="R152" s="111">
        <f t="shared" ref="R152:V152" si="75">IF(R133=0,"",R133/R114)</f>
        <v>0.58182250744291597</v>
      </c>
      <c r="S152" s="111">
        <f t="shared" si="75"/>
        <v>0.5833051151687173</v>
      </c>
      <c r="T152" s="111">
        <f t="shared" si="75"/>
        <v>0.58547919623556366</v>
      </c>
      <c r="U152" s="111">
        <f t="shared" si="75"/>
        <v>0.58846652536730115</v>
      </c>
      <c r="V152" s="111">
        <f t="shared" si="75"/>
        <v>0.59257356085600255</v>
      </c>
      <c r="W152" s="111">
        <f t="shared" ref="W152" si="76">IF(W133=0,"",W133/W114)</f>
        <v>0.59753116465667799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0.72834460069410334</v>
      </c>
      <c r="C153" s="45">
        <f t="shared" si="77"/>
        <v>0.73119706184899558</v>
      </c>
      <c r="D153" s="45">
        <f t="shared" si="77"/>
        <v>0.73359645480186431</v>
      </c>
      <c r="E153" s="45">
        <f t="shared" si="77"/>
        <v>0.73744415517931905</v>
      </c>
      <c r="F153" s="45">
        <f t="shared" si="77"/>
        <v>0.74039341754238885</v>
      </c>
      <c r="G153" s="45">
        <f t="shared" si="77"/>
        <v>0.74260636165899974</v>
      </c>
      <c r="H153" s="45">
        <f t="shared" si="77"/>
        <v>0.74624611153410525</v>
      </c>
      <c r="I153" s="45">
        <f t="shared" si="77"/>
        <v>0.74806738985112653</v>
      </c>
      <c r="J153" s="45">
        <f t="shared" si="77"/>
        <v>0.74972753716490237</v>
      </c>
      <c r="K153" s="45">
        <f t="shared" si="77"/>
        <v>0.75140999565793087</v>
      </c>
      <c r="L153" s="45">
        <f t="shared" si="77"/>
        <v>0.75377251939450962</v>
      </c>
      <c r="M153" s="45">
        <f t="shared" si="77"/>
        <v>0.75586852972792562</v>
      </c>
      <c r="N153" s="45">
        <f t="shared" si="77"/>
        <v>0.75746796848361553</v>
      </c>
      <c r="O153" s="45">
        <f t="shared" si="77"/>
        <v>0.75835498446251137</v>
      </c>
      <c r="P153" s="45">
        <f t="shared" si="77"/>
        <v>0.76242976076026614</v>
      </c>
      <c r="Q153" s="45">
        <f t="shared" si="77"/>
        <v>0.76578223436649351</v>
      </c>
      <c r="R153" s="45">
        <f t="shared" ref="R153:V153" si="78">IF(R134=0,"",R134/R115)</f>
        <v>0.77351222953151566</v>
      </c>
      <c r="S153" s="45">
        <f t="shared" si="78"/>
        <v>0.7874108896640527</v>
      </c>
      <c r="T153" s="45">
        <f t="shared" si="78"/>
        <v>0.80302231066824192</v>
      </c>
      <c r="U153" s="45">
        <f t="shared" si="78"/>
        <v>0.8125511055825515</v>
      </c>
      <c r="V153" s="45">
        <f t="shared" si="78"/>
        <v>0.81825245556478898</v>
      </c>
      <c r="W153" s="45">
        <f t="shared" ref="W153" si="79">IF(W134=0,"",W134/W115)</f>
        <v>0.82510389498879844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4721.0293475999988</v>
      </c>
      <c r="C155" s="117">
        <f t="shared" si="80"/>
        <v>5299.7015285999987</v>
      </c>
      <c r="D155" s="117">
        <f t="shared" si="80"/>
        <v>5940.9277156799999</v>
      </c>
      <c r="E155" s="117">
        <f t="shared" si="80"/>
        <v>6946.89056532</v>
      </c>
      <c r="F155" s="117">
        <f t="shared" si="80"/>
        <v>7116.5468915999982</v>
      </c>
      <c r="G155" s="117">
        <f t="shared" si="80"/>
        <v>7473.6290541600019</v>
      </c>
      <c r="H155" s="117">
        <f t="shared" si="80"/>
        <v>8588.7386640000004</v>
      </c>
      <c r="I155" s="117">
        <f t="shared" si="80"/>
        <v>8864.3070824400038</v>
      </c>
      <c r="J155" s="117">
        <f t="shared" si="80"/>
        <v>8538.2147347200025</v>
      </c>
      <c r="K155" s="117">
        <f t="shared" si="80"/>
        <v>8650.2708594000051</v>
      </c>
      <c r="L155" s="117">
        <f t="shared" si="80"/>
        <v>9999.286183440001</v>
      </c>
      <c r="M155" s="117">
        <f t="shared" si="80"/>
        <v>8014.2039900000027</v>
      </c>
      <c r="N155" s="117">
        <f t="shared" si="80"/>
        <v>8243.1761680800046</v>
      </c>
      <c r="O155" s="117">
        <f t="shared" si="80"/>
        <v>7501.0375598400014</v>
      </c>
      <c r="P155" s="117">
        <f t="shared" si="80"/>
        <v>7267.9837982399986</v>
      </c>
      <c r="Q155" s="117">
        <f t="shared" si="80"/>
        <v>7793.3471932800057</v>
      </c>
      <c r="R155" s="117">
        <f t="shared" ref="R155:V155" si="81">R156+R159+R161+R170</f>
        <v>7833.3859652400033</v>
      </c>
      <c r="S155" s="117">
        <f t="shared" si="81"/>
        <v>7806.2435510400001</v>
      </c>
      <c r="T155" s="117">
        <f t="shared" si="81"/>
        <v>8582.1892199999947</v>
      </c>
      <c r="U155" s="117">
        <f t="shared" si="81"/>
        <v>8120.0037600000023</v>
      </c>
      <c r="V155" s="117">
        <f t="shared" si="81"/>
        <v>8160.6201375599885</v>
      </c>
      <c r="W155" s="117">
        <f t="shared" ref="W155" si="82">W156+W159+W161+W170</f>
        <v>8536.8492000000024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3513.2370404154062</v>
      </c>
      <c r="C156" s="122">
        <f t="shared" si="83"/>
        <v>3913.7660879323648</v>
      </c>
      <c r="D156" s="122">
        <f t="shared" si="83"/>
        <v>4432.4372463321952</v>
      </c>
      <c r="E156" s="122">
        <f t="shared" si="83"/>
        <v>5265.2838403085716</v>
      </c>
      <c r="F156" s="122">
        <f t="shared" si="83"/>
        <v>5483.2949394004791</v>
      </c>
      <c r="G156" s="122">
        <f t="shared" si="83"/>
        <v>5748.131899399631</v>
      </c>
      <c r="H156" s="122">
        <f t="shared" si="83"/>
        <v>6514.9360570833351</v>
      </c>
      <c r="I156" s="122">
        <f t="shared" si="83"/>
        <v>6700.4212685059083</v>
      </c>
      <c r="J156" s="122">
        <f t="shared" si="83"/>
        <v>6364.8680420456931</v>
      </c>
      <c r="K156" s="122">
        <f t="shared" si="83"/>
        <v>6516.2591601362619</v>
      </c>
      <c r="L156" s="122">
        <f t="shared" si="83"/>
        <v>7731.6053549259368</v>
      </c>
      <c r="M156" s="122">
        <f t="shared" si="83"/>
        <v>5997.8351279401222</v>
      </c>
      <c r="N156" s="122">
        <f t="shared" si="83"/>
        <v>6124.6182174789992</v>
      </c>
      <c r="O156" s="122">
        <f t="shared" si="83"/>
        <v>5524.1008215879419</v>
      </c>
      <c r="P156" s="122">
        <f t="shared" si="83"/>
        <v>5291.5934732730557</v>
      </c>
      <c r="Q156" s="122">
        <f t="shared" si="83"/>
        <v>5605.0857897441647</v>
      </c>
      <c r="R156" s="122">
        <f t="shared" ref="R156:V156" si="84">SUM(R157:R158)</f>
        <v>5361.4464007003353</v>
      </c>
      <c r="S156" s="122">
        <f t="shared" si="84"/>
        <v>5363.7437551091834</v>
      </c>
      <c r="T156" s="122">
        <f t="shared" si="84"/>
        <v>6055.1174626630227</v>
      </c>
      <c r="U156" s="122">
        <f t="shared" si="84"/>
        <v>5668.5898309918921</v>
      </c>
      <c r="V156" s="122">
        <f t="shared" si="84"/>
        <v>5683.3799708712877</v>
      </c>
      <c r="W156" s="122">
        <f t="shared" ref="W156" si="85">SUM(W157:W158)</f>
        <v>5832.1112217538548</v>
      </c>
      <c r="DA156" s="130" t="s">
        <v>2132</v>
      </c>
    </row>
    <row r="157" spans="1:105" ht="12" customHeight="1" x14ac:dyDescent="0.25">
      <c r="A157" s="97" t="s">
        <v>217</v>
      </c>
      <c r="B157" s="98">
        <v>3513.2370404154062</v>
      </c>
      <c r="C157" s="98">
        <v>3913.7660879323648</v>
      </c>
      <c r="D157" s="98">
        <v>4432.4372463321952</v>
      </c>
      <c r="E157" s="98">
        <v>5265.2838403085716</v>
      </c>
      <c r="F157" s="98">
        <v>5483.2949394004791</v>
      </c>
      <c r="G157" s="98">
        <v>5748.131899399631</v>
      </c>
      <c r="H157" s="98">
        <v>6514.9360570833351</v>
      </c>
      <c r="I157" s="98">
        <v>6700.4212685059083</v>
      </c>
      <c r="J157" s="98">
        <v>6364.8680420456931</v>
      </c>
      <c r="K157" s="98">
        <v>6516.2591601362619</v>
      </c>
      <c r="L157" s="98">
        <v>7731.6053549259368</v>
      </c>
      <c r="M157" s="98">
        <v>5997.8351279401222</v>
      </c>
      <c r="N157" s="98">
        <v>6124.6182174789992</v>
      </c>
      <c r="O157" s="98">
        <v>5524.1008215879419</v>
      </c>
      <c r="P157" s="98">
        <v>5291.5934732730557</v>
      </c>
      <c r="Q157" s="98">
        <v>5605.0857897441647</v>
      </c>
      <c r="R157" s="98">
        <v>5361.4464007003353</v>
      </c>
      <c r="S157" s="98">
        <v>5363.7437551091834</v>
      </c>
      <c r="T157" s="98">
        <v>6055.1174626630227</v>
      </c>
      <c r="U157" s="98">
        <v>5668.5898309918921</v>
      </c>
      <c r="V157" s="98">
        <v>5683.3799708712877</v>
      </c>
      <c r="W157" s="98">
        <v>5832.1112217538548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856.8261052342184</v>
      </c>
      <c r="C161" s="122">
        <v>967.74201413490653</v>
      </c>
      <c r="D161" s="122">
        <v>1043.9833323167661</v>
      </c>
      <c r="E161" s="122">
        <v>1134.6633303437186</v>
      </c>
      <c r="F161" s="122">
        <v>1107.25330084233</v>
      </c>
      <c r="G161" s="122">
        <v>1167.4941245489622</v>
      </c>
      <c r="H161" s="122">
        <v>1341.1940550586762</v>
      </c>
      <c r="I161" s="122">
        <v>1406.5226159831839</v>
      </c>
      <c r="J161" s="122">
        <v>1415.8542164207781</v>
      </c>
      <c r="K161" s="122">
        <v>1385.8028468231641</v>
      </c>
      <c r="L161" s="122">
        <v>1504.4535388828169</v>
      </c>
      <c r="M161" s="122">
        <v>1387.3039478637497</v>
      </c>
      <c r="N161" s="122">
        <v>1458.653894086279</v>
      </c>
      <c r="O161" s="122">
        <v>1410.3986061740948</v>
      </c>
      <c r="P161" s="122">
        <v>1385.3544849103625</v>
      </c>
      <c r="Q161" s="122">
        <v>1509.57066949248</v>
      </c>
      <c r="R161" s="122">
        <v>1693.20405331404</v>
      </c>
      <c r="S161" s="122">
        <v>1669.0559047305671</v>
      </c>
      <c r="T161" s="122">
        <v>1678.918983588796</v>
      </c>
      <c r="U161" s="122">
        <v>1661.3853283928117</v>
      </c>
      <c r="V161" s="122">
        <v>1678.0002824359342</v>
      </c>
      <c r="W161" s="122">
        <v>1831.016530154277</v>
      </c>
      <c r="DA161" s="130" t="s">
        <v>2137</v>
      </c>
    </row>
    <row r="162" spans="1:105" ht="12" customHeight="1" x14ac:dyDescent="0.25">
      <c r="A162" s="97" t="s">
        <v>134</v>
      </c>
      <c r="B162" s="98">
        <v>856.65217672402753</v>
      </c>
      <c r="C162" s="98">
        <v>967.40632811776879</v>
      </c>
      <c r="D162" s="98">
        <v>1043.8298730456627</v>
      </c>
      <c r="E162" s="98">
        <v>1134.5345031940617</v>
      </c>
      <c r="F162" s="98">
        <v>1107.090104050535</v>
      </c>
      <c r="G162" s="98">
        <v>1167.3253470419979</v>
      </c>
      <c r="H162" s="98">
        <v>1340.9114192163372</v>
      </c>
      <c r="I162" s="98">
        <v>1406.1919555667496</v>
      </c>
      <c r="J162" s="98">
        <v>1415.42485196601</v>
      </c>
      <c r="K162" s="98">
        <v>1385.2739111532208</v>
      </c>
      <c r="L162" s="98">
        <v>1503.8052247215071</v>
      </c>
      <c r="M162" s="98">
        <v>1386.4406144488285</v>
      </c>
      <c r="N162" s="98">
        <v>1458.032021608592</v>
      </c>
      <c r="O162" s="98">
        <v>1409.9386322326486</v>
      </c>
      <c r="P162" s="98">
        <v>1384.5638826851143</v>
      </c>
      <c r="Q162" s="98">
        <v>1509.1768218162076</v>
      </c>
      <c r="R162" s="98">
        <v>1692.5427262059218</v>
      </c>
      <c r="S162" s="98">
        <v>1668.1432006405755</v>
      </c>
      <c r="T162" s="98">
        <v>1677.8704298170949</v>
      </c>
      <c r="U162" s="98">
        <v>1660.0929642755461</v>
      </c>
      <c r="V162" s="98">
        <v>1676.8965907277877</v>
      </c>
      <c r="W162" s="98">
        <v>1829.9216167354614</v>
      </c>
      <c r="DA162" s="63" t="s">
        <v>2138</v>
      </c>
    </row>
    <row r="163" spans="1:105" ht="12" customHeight="1" x14ac:dyDescent="0.25">
      <c r="A163" s="97" t="s">
        <v>133</v>
      </c>
      <c r="B163" s="98">
        <v>0.17392851019091363</v>
      </c>
      <c r="C163" s="98">
        <v>0.33568601713773283</v>
      </c>
      <c r="D163" s="98">
        <v>0.1534592711034834</v>
      </c>
      <c r="E163" s="98">
        <v>0.12882714965682621</v>
      </c>
      <c r="F163" s="98">
        <v>0.16319679179487506</v>
      </c>
      <c r="G163" s="98">
        <v>0.16877750696417351</v>
      </c>
      <c r="H163" s="98">
        <v>0.28263584233899847</v>
      </c>
      <c r="I163" s="98">
        <v>0.33066041643429905</v>
      </c>
      <c r="J163" s="98">
        <v>0.42936445476816371</v>
      </c>
      <c r="K163" s="98">
        <v>0.52893566994333663</v>
      </c>
      <c r="L163" s="98">
        <v>0.64831416130973218</v>
      </c>
      <c r="M163" s="98">
        <v>0.86333341492125693</v>
      </c>
      <c r="N163" s="98">
        <v>0.62187247768708154</v>
      </c>
      <c r="O163" s="98">
        <v>0.45997394144614673</v>
      </c>
      <c r="P163" s="98">
        <v>0.79060222524816104</v>
      </c>
      <c r="Q163" s="98">
        <v>0.39384767627241035</v>
      </c>
      <c r="R163" s="98">
        <v>0.6613271081182307</v>
      </c>
      <c r="S163" s="98">
        <v>0.91270408999152353</v>
      </c>
      <c r="T163" s="98">
        <v>1.0485537717011966</v>
      </c>
      <c r="U163" s="98">
        <v>1.2923641172655982</v>
      </c>
      <c r="V163" s="98">
        <v>1.1036917081465312</v>
      </c>
      <c r="W163" s="98">
        <v>1.094913418815596</v>
      </c>
      <c r="DA163" s="63" t="s">
        <v>2139</v>
      </c>
    </row>
    <row r="164" spans="1:105" ht="12" customHeight="1" x14ac:dyDescent="0.25">
      <c r="A164" s="100" t="s">
        <v>217</v>
      </c>
      <c r="B164" s="101">
        <v>0.17392851019091363</v>
      </c>
      <c r="C164" s="101">
        <v>0.33568601713773283</v>
      </c>
      <c r="D164" s="101">
        <v>0.1534592711034834</v>
      </c>
      <c r="E164" s="101">
        <v>0.12882714965682621</v>
      </c>
      <c r="F164" s="101">
        <v>0.16319679179487506</v>
      </c>
      <c r="G164" s="101">
        <v>0.16877750696417351</v>
      </c>
      <c r="H164" s="101">
        <v>0.28263584233899847</v>
      </c>
      <c r="I164" s="101">
        <v>0.33066041643429905</v>
      </c>
      <c r="J164" s="101">
        <v>0.42936445476816371</v>
      </c>
      <c r="K164" s="101">
        <v>0.52893566994333663</v>
      </c>
      <c r="L164" s="101">
        <v>0.64831416130973218</v>
      </c>
      <c r="M164" s="101">
        <v>0.86333341492125693</v>
      </c>
      <c r="N164" s="101">
        <v>0.62187247768708154</v>
      </c>
      <c r="O164" s="101">
        <v>0.45997394144614673</v>
      </c>
      <c r="P164" s="101">
        <v>0.79060222524816104</v>
      </c>
      <c r="Q164" s="101">
        <v>0.39384767627241035</v>
      </c>
      <c r="R164" s="101">
        <v>0.6613271081182307</v>
      </c>
      <c r="S164" s="101">
        <v>0.91270408999152353</v>
      </c>
      <c r="T164" s="101">
        <v>1.0485537717011966</v>
      </c>
      <c r="U164" s="101">
        <v>1.2923641172655982</v>
      </c>
      <c r="V164" s="101">
        <v>1.1036917081465312</v>
      </c>
      <c r="W164" s="101">
        <v>1.094913418815596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350.96620195037372</v>
      </c>
      <c r="C170" s="122">
        <v>418.1934265327273</v>
      </c>
      <c r="D170" s="122">
        <v>464.50713703103906</v>
      </c>
      <c r="E170" s="122">
        <v>546.94339466770953</v>
      </c>
      <c r="F170" s="122">
        <v>525.9986513571896</v>
      </c>
      <c r="G170" s="122">
        <v>558.00303021140928</v>
      </c>
      <c r="H170" s="122">
        <v>732.60855185799016</v>
      </c>
      <c r="I170" s="122">
        <v>757.36319795091129</v>
      </c>
      <c r="J170" s="122">
        <v>757.49247625353053</v>
      </c>
      <c r="K170" s="122">
        <v>748.20885244057979</v>
      </c>
      <c r="L170" s="122">
        <v>763.22728963124837</v>
      </c>
      <c r="M170" s="122">
        <v>629.06491419613008</v>
      </c>
      <c r="N170" s="122">
        <v>659.90405651472611</v>
      </c>
      <c r="O170" s="122">
        <v>566.53813207796463</v>
      </c>
      <c r="P170" s="122">
        <v>591.03584005658024</v>
      </c>
      <c r="Q170" s="122">
        <v>678.69073404336132</v>
      </c>
      <c r="R170" s="122">
        <v>778.73551122562787</v>
      </c>
      <c r="S170" s="122">
        <v>773.44389120024948</v>
      </c>
      <c r="T170" s="122">
        <v>848.1527737481764</v>
      </c>
      <c r="U170" s="122">
        <v>790.02860061529793</v>
      </c>
      <c r="V170" s="122">
        <v>799.23988425276639</v>
      </c>
      <c r="W170" s="122">
        <v>873.7214480918708</v>
      </c>
      <c r="DA170" s="130" t="s">
        <v>2146</v>
      </c>
    </row>
    <row r="171" spans="1:105" ht="12" customHeight="1" x14ac:dyDescent="0.25">
      <c r="A171" s="97" t="s">
        <v>175</v>
      </c>
      <c r="B171" s="98">
        <v>350.96620195037372</v>
      </c>
      <c r="C171" s="98">
        <v>418.1934265327273</v>
      </c>
      <c r="D171" s="98">
        <v>464.50713703103906</v>
      </c>
      <c r="E171" s="98">
        <v>546.94339466770953</v>
      </c>
      <c r="F171" s="98">
        <v>525.9986513571896</v>
      </c>
      <c r="G171" s="98">
        <v>558.00303021140928</v>
      </c>
      <c r="H171" s="98">
        <v>732.60855185799016</v>
      </c>
      <c r="I171" s="98">
        <v>757.36319795091129</v>
      </c>
      <c r="J171" s="98">
        <v>757.49247625353053</v>
      </c>
      <c r="K171" s="98">
        <v>748.20885244057979</v>
      </c>
      <c r="L171" s="98">
        <v>763.22728963124837</v>
      </c>
      <c r="M171" s="98">
        <v>629.06491419613008</v>
      </c>
      <c r="N171" s="98">
        <v>659.90405651472611</v>
      </c>
      <c r="O171" s="98">
        <v>566.53813207796463</v>
      </c>
      <c r="P171" s="98">
        <v>591.03584005658024</v>
      </c>
      <c r="Q171" s="98">
        <v>678.69073404336132</v>
      </c>
      <c r="R171" s="98">
        <v>778.73551122562787</v>
      </c>
      <c r="S171" s="98">
        <v>773.44389120024948</v>
      </c>
      <c r="T171" s="98">
        <v>848.1527737481764</v>
      </c>
      <c r="U171" s="98">
        <v>790.02860061529793</v>
      </c>
      <c r="V171" s="98">
        <v>799.23988425276639</v>
      </c>
      <c r="W171" s="98">
        <v>873.7214480918708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7185.1536268594873</v>
      </c>
      <c r="C174" s="117">
        <f t="shared" si="87"/>
        <v>7622.1260395961754</v>
      </c>
      <c r="D174" s="117">
        <f t="shared" si="87"/>
        <v>7826.8550607596108</v>
      </c>
      <c r="E174" s="117">
        <f t="shared" si="87"/>
        <v>8361.6875415609848</v>
      </c>
      <c r="F174" s="117">
        <f t="shared" si="87"/>
        <v>8120.1520805890868</v>
      </c>
      <c r="G174" s="117">
        <f t="shared" si="87"/>
        <v>8253.6718222632062</v>
      </c>
      <c r="H174" s="117">
        <f t="shared" si="87"/>
        <v>8816.5641447765156</v>
      </c>
      <c r="I174" s="117">
        <f t="shared" si="87"/>
        <v>8635.1196284909038</v>
      </c>
      <c r="J174" s="117">
        <f t="shared" si="87"/>
        <v>7943.9692272365182</v>
      </c>
      <c r="K174" s="117">
        <f t="shared" si="87"/>
        <v>7991.7410778823505</v>
      </c>
      <c r="L174" s="117">
        <f t="shared" si="87"/>
        <v>8986.4784381981262</v>
      </c>
      <c r="M174" s="117">
        <f t="shared" si="87"/>
        <v>7328.2848203961221</v>
      </c>
      <c r="N174" s="117">
        <f t="shared" si="87"/>
        <v>7577.1777544350834</v>
      </c>
      <c r="O174" s="117">
        <f t="shared" si="87"/>
        <v>7086.6589284770553</v>
      </c>
      <c r="P174" s="117">
        <f t="shared" si="87"/>
        <v>6759.113776096061</v>
      </c>
      <c r="Q174" s="117">
        <f t="shared" si="87"/>
        <v>7204.952068444255</v>
      </c>
      <c r="R174" s="117">
        <f t="shared" ref="R174:V174" si="88">R175+R178+R180+R189</f>
        <v>6783.8376135562048</v>
      </c>
      <c r="S174" s="117">
        <f t="shared" si="88"/>
        <v>6464.6516280671176</v>
      </c>
      <c r="T174" s="117">
        <f t="shared" si="88"/>
        <v>6838.6692427902772</v>
      </c>
      <c r="U174" s="117">
        <f t="shared" si="88"/>
        <v>6410.377993216809</v>
      </c>
      <c r="V174" s="117">
        <f t="shared" si="88"/>
        <v>6399.2564114698143</v>
      </c>
      <c r="W174" s="117">
        <f t="shared" ref="W174" si="89">W175+W178+W180+W189</f>
        <v>6693.9868676088472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5233.392100073379</v>
      </c>
      <c r="C175" s="122">
        <f t="shared" si="90"/>
        <v>5495.8981219307088</v>
      </c>
      <c r="D175" s="122">
        <f t="shared" si="90"/>
        <v>5738.2153920124465</v>
      </c>
      <c r="E175" s="122">
        <f t="shared" si="90"/>
        <v>6197.956125800576</v>
      </c>
      <c r="F175" s="122">
        <f t="shared" si="90"/>
        <v>6110.7025164464631</v>
      </c>
      <c r="G175" s="122">
        <f t="shared" si="90"/>
        <v>6204.9210555468026</v>
      </c>
      <c r="H175" s="122">
        <f t="shared" si="90"/>
        <v>6510.0147572776477</v>
      </c>
      <c r="I175" s="122">
        <f t="shared" si="90"/>
        <v>6373.4844773202294</v>
      </c>
      <c r="J175" s="122">
        <f t="shared" si="90"/>
        <v>5740.1529829568017</v>
      </c>
      <c r="K175" s="122">
        <f t="shared" si="90"/>
        <v>5810.2000117589505</v>
      </c>
      <c r="L175" s="122">
        <f t="shared" si="90"/>
        <v>6695.1689693378867</v>
      </c>
      <c r="M175" s="122">
        <f t="shared" si="90"/>
        <v>5230.5062756530906</v>
      </c>
      <c r="N175" s="122">
        <f t="shared" si="90"/>
        <v>5398.6624297167737</v>
      </c>
      <c r="O175" s="122">
        <f t="shared" si="90"/>
        <v>5041.7503370779878</v>
      </c>
      <c r="P175" s="122">
        <f t="shared" si="90"/>
        <v>4743.9379818010812</v>
      </c>
      <c r="Q175" s="122">
        <f t="shared" si="90"/>
        <v>5023.9104243369848</v>
      </c>
      <c r="R175" s="122">
        <f t="shared" ref="R175:V175" si="91">SUM(R176:R177)</f>
        <v>4495.2844264348514</v>
      </c>
      <c r="S175" s="122">
        <f t="shared" si="91"/>
        <v>4271.6859172402237</v>
      </c>
      <c r="T175" s="122">
        <f t="shared" si="91"/>
        <v>4624.1357152387209</v>
      </c>
      <c r="U175" s="122">
        <f t="shared" si="91"/>
        <v>4283.2953331684594</v>
      </c>
      <c r="V175" s="122">
        <f t="shared" si="91"/>
        <v>4280.0058589952696</v>
      </c>
      <c r="W175" s="122">
        <f t="shared" ref="W175" si="92">SUM(W176:W177)</f>
        <v>4436.0991126476474</v>
      </c>
      <c r="DA175" s="130" t="s">
        <v>2300</v>
      </c>
    </row>
    <row r="176" spans="1:105" ht="12" customHeight="1" x14ac:dyDescent="0.25">
      <c r="A176" s="97" t="s">
        <v>217</v>
      </c>
      <c r="B176" s="98">
        <v>5179.3773713809223</v>
      </c>
      <c r="C176" s="98">
        <v>5437.9553009980582</v>
      </c>
      <c r="D176" s="98">
        <v>5678.2510088370027</v>
      </c>
      <c r="E176" s="98">
        <v>6135.7723752657512</v>
      </c>
      <c r="F176" s="98">
        <v>6048.2904770318755</v>
      </c>
      <c r="G176" s="98">
        <v>6142.5990817175316</v>
      </c>
      <c r="H176" s="98">
        <v>6445.7879382643669</v>
      </c>
      <c r="I176" s="98">
        <v>6309.866800593154</v>
      </c>
      <c r="J176" s="98">
        <v>5683.0867820336389</v>
      </c>
      <c r="K176" s="98">
        <v>5753.6215758032195</v>
      </c>
      <c r="L176" s="98">
        <v>6629.317318431993</v>
      </c>
      <c r="M176" s="98">
        <v>5177.5014292805363</v>
      </c>
      <c r="N176" s="98">
        <v>5343.479027190534</v>
      </c>
      <c r="O176" s="98">
        <v>4988.5574561017484</v>
      </c>
      <c r="P176" s="98">
        <v>4692.6794584115978</v>
      </c>
      <c r="Q176" s="98">
        <v>4970.9838381403215</v>
      </c>
      <c r="R176" s="98">
        <v>4446.5756936817816</v>
      </c>
      <c r="S176" s="98">
        <v>4224.9312580802725</v>
      </c>
      <c r="T176" s="98">
        <v>4571.9523139687763</v>
      </c>
      <c r="U176" s="98">
        <v>4234.5945983213505</v>
      </c>
      <c r="V176" s="98">
        <v>4230.4478697897048</v>
      </c>
      <c r="W176" s="98">
        <v>4383.7662531318992</v>
      </c>
      <c r="DA176" s="63" t="s">
        <v>2301</v>
      </c>
    </row>
    <row r="177" spans="1:105" ht="12" customHeight="1" x14ac:dyDescent="0.25">
      <c r="A177" s="97" t="s">
        <v>53</v>
      </c>
      <c r="B177" s="98">
        <v>54.014728692456409</v>
      </c>
      <c r="C177" s="98">
        <v>57.942820932650754</v>
      </c>
      <c r="D177" s="98">
        <v>59.964383175443821</v>
      </c>
      <c r="E177" s="98">
        <v>62.183750534824874</v>
      </c>
      <c r="F177" s="98">
        <v>62.412039414587277</v>
      </c>
      <c r="G177" s="98">
        <v>62.3219738292713</v>
      </c>
      <c r="H177" s="98">
        <v>64.22681901328113</v>
      </c>
      <c r="I177" s="98">
        <v>63.617676727075768</v>
      </c>
      <c r="J177" s="98">
        <v>57.066200923162476</v>
      </c>
      <c r="K177" s="98">
        <v>56.578435955730654</v>
      </c>
      <c r="L177" s="98">
        <v>65.851650905893692</v>
      </c>
      <c r="M177" s="98">
        <v>53.004846372554297</v>
      </c>
      <c r="N177" s="98">
        <v>55.183402526239462</v>
      </c>
      <c r="O177" s="98">
        <v>53.192880976239096</v>
      </c>
      <c r="P177" s="98">
        <v>51.258523389483088</v>
      </c>
      <c r="Q177" s="98">
        <v>52.926586196663081</v>
      </c>
      <c r="R177" s="98">
        <v>48.708732753069469</v>
      </c>
      <c r="S177" s="98">
        <v>46.754659159951387</v>
      </c>
      <c r="T177" s="98">
        <v>52.183401269944675</v>
      </c>
      <c r="U177" s="98">
        <v>48.70073484710921</v>
      </c>
      <c r="V177" s="98">
        <v>49.55798920556483</v>
      </c>
      <c r="W177" s="98">
        <v>52.332859515748154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23.583299143421108</v>
      </c>
      <c r="C178" s="122">
        <f t="shared" si="93"/>
        <v>29.505444600739327</v>
      </c>
      <c r="D178" s="122">
        <f t="shared" si="93"/>
        <v>23.430870014934193</v>
      </c>
      <c r="E178" s="122">
        <f t="shared" si="93"/>
        <v>50.957393374970081</v>
      </c>
      <c r="F178" s="122">
        <f t="shared" si="93"/>
        <v>52.203429893902083</v>
      </c>
      <c r="G178" s="122">
        <f t="shared" si="93"/>
        <v>77.759380259667537</v>
      </c>
      <c r="H178" s="122">
        <f t="shared" si="93"/>
        <v>83.956942991588448</v>
      </c>
      <c r="I178" s="122">
        <f t="shared" si="93"/>
        <v>56.167697704133239</v>
      </c>
      <c r="J178" s="122">
        <f t="shared" si="93"/>
        <v>66.229156933491197</v>
      </c>
      <c r="K178" s="122">
        <f t="shared" si="93"/>
        <v>103.31028246601852</v>
      </c>
      <c r="L178" s="122">
        <f t="shared" si="93"/>
        <v>97.488313418667985</v>
      </c>
      <c r="M178" s="122">
        <f t="shared" si="93"/>
        <v>94.642735831733816</v>
      </c>
      <c r="N178" s="122">
        <f t="shared" si="93"/>
        <v>85.37657244576333</v>
      </c>
      <c r="O178" s="122">
        <f t="shared" si="93"/>
        <v>78.099251063742145</v>
      </c>
      <c r="P178" s="122">
        <f t="shared" si="93"/>
        <v>57.554473541685482</v>
      </c>
      <c r="Q178" s="122">
        <f t="shared" si="93"/>
        <v>87.07647950401126</v>
      </c>
      <c r="R178" s="122">
        <f t="shared" si="93"/>
        <v>77.901042959601369</v>
      </c>
      <c r="S178" s="122">
        <f t="shared" si="93"/>
        <v>87.762166624446579</v>
      </c>
      <c r="T178" s="122">
        <f t="shared" si="93"/>
        <v>72.528761269766363</v>
      </c>
      <c r="U178" s="122">
        <f t="shared" si="93"/>
        <v>74.393620409028344</v>
      </c>
      <c r="V178" s="122">
        <f t="shared" si="93"/>
        <v>77.93130626964799</v>
      </c>
      <c r="W178" s="122">
        <f t="shared" si="93"/>
        <v>80.673668529109975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23.583299143421108</v>
      </c>
      <c r="C179" s="98">
        <f>RES_hhdet_fech!C67</f>
        <v>29.505444600739327</v>
      </c>
      <c r="D179" s="98">
        <f>RES_hhdet_fech!D67</f>
        <v>23.430870014934193</v>
      </c>
      <c r="E179" s="98">
        <f>RES_hhdet_fech!E67</f>
        <v>50.957393374970081</v>
      </c>
      <c r="F179" s="98">
        <f>RES_hhdet_fech!F67</f>
        <v>52.203429893902083</v>
      </c>
      <c r="G179" s="98">
        <f>RES_hhdet_fech!G67</f>
        <v>77.759380259667537</v>
      </c>
      <c r="H179" s="98">
        <f>RES_hhdet_fech!H67</f>
        <v>83.956942991588448</v>
      </c>
      <c r="I179" s="98">
        <f>RES_hhdet_fech!I67</f>
        <v>56.167697704133239</v>
      </c>
      <c r="J179" s="98">
        <f>RES_hhdet_fech!J67</f>
        <v>66.229156933491197</v>
      </c>
      <c r="K179" s="98">
        <f>RES_hhdet_fech!K67</f>
        <v>103.31028246601852</v>
      </c>
      <c r="L179" s="98">
        <f>RES_hhdet_fech!L67</f>
        <v>97.488313418667985</v>
      </c>
      <c r="M179" s="98">
        <f>RES_hhdet_fech!M67</f>
        <v>94.642735831733816</v>
      </c>
      <c r="N179" s="98">
        <f>RES_hhdet_fech!N67</f>
        <v>85.37657244576333</v>
      </c>
      <c r="O179" s="98">
        <f>RES_hhdet_fech!O67</f>
        <v>78.099251063742145</v>
      </c>
      <c r="P179" s="98">
        <f>RES_hhdet_fech!P67</f>
        <v>57.554473541685482</v>
      </c>
      <c r="Q179" s="98">
        <f>RES_hhdet_fech!Q67</f>
        <v>87.07647950401126</v>
      </c>
      <c r="R179" s="98">
        <f>RES_hhdet_fech!R67</f>
        <v>77.901042959601369</v>
      </c>
      <c r="S179" s="98">
        <f>RES_hhdet_fech!S67</f>
        <v>87.762166624446579</v>
      </c>
      <c r="T179" s="98">
        <f>RES_hhdet_fech!T67</f>
        <v>72.528761269766363</v>
      </c>
      <c r="U179" s="98">
        <f>RES_hhdet_fech!U67</f>
        <v>74.393620409028344</v>
      </c>
      <c r="V179" s="98">
        <f>RES_hhdet_fech!V67</f>
        <v>77.93130626964799</v>
      </c>
      <c r="W179" s="98">
        <f>RES_hhdet_fech!W67</f>
        <v>80.673668529109975</v>
      </c>
      <c r="DA179" s="63" t="s">
        <v>2304</v>
      </c>
    </row>
    <row r="180" spans="1:105" ht="12" customHeight="1" x14ac:dyDescent="0.25">
      <c r="A180" s="121" t="s">
        <v>55</v>
      </c>
      <c r="B180" s="122">
        <v>1298.1467828305713</v>
      </c>
      <c r="C180" s="122">
        <v>1385.7092275777275</v>
      </c>
      <c r="D180" s="122">
        <v>1351.9000866286281</v>
      </c>
      <c r="E180" s="122">
        <v>1348.2681015275382</v>
      </c>
      <c r="F180" s="122">
        <v>1249.8873795323589</v>
      </c>
      <c r="G180" s="122">
        <v>1254.9990726078561</v>
      </c>
      <c r="H180" s="122">
        <v>1349.5680312423317</v>
      </c>
      <c r="I180" s="122">
        <v>1347.1220629896786</v>
      </c>
      <c r="J180" s="122">
        <v>1306.0898898886994</v>
      </c>
      <c r="K180" s="122">
        <v>1264.4159062399822</v>
      </c>
      <c r="L180" s="122">
        <v>1355.1628844464619</v>
      </c>
      <c r="M180" s="122">
        <v>1277.4710486178049</v>
      </c>
      <c r="N180" s="122">
        <v>1341.7313880522383</v>
      </c>
      <c r="O180" s="122">
        <v>1315.756893523569</v>
      </c>
      <c r="P180" s="122">
        <v>1273.7790651774835</v>
      </c>
      <c r="Q180" s="122">
        <v>1363.1591786152683</v>
      </c>
      <c r="R180" s="122">
        <v>1434.3325948940928</v>
      </c>
      <c r="S180" s="122">
        <v>1354.3710045519124</v>
      </c>
      <c r="T180" s="122">
        <v>1336.4029138963263</v>
      </c>
      <c r="U180" s="122">
        <v>1306.2864809799555</v>
      </c>
      <c r="V180" s="122">
        <v>1297.6460778064259</v>
      </c>
      <c r="W180" s="122">
        <v>1388.1972022830178</v>
      </c>
      <c r="DA180" s="130" t="s">
        <v>2305</v>
      </c>
    </row>
    <row r="181" spans="1:105" ht="12" customHeight="1" x14ac:dyDescent="0.25">
      <c r="A181" s="97" t="s">
        <v>134</v>
      </c>
      <c r="B181" s="98">
        <v>1310.709727534427</v>
      </c>
      <c r="C181" s="98">
        <v>1393.207646937502</v>
      </c>
      <c r="D181" s="98">
        <v>1356.0750664367915</v>
      </c>
      <c r="E181" s="98">
        <v>1358.6440506878023</v>
      </c>
      <c r="F181" s="98">
        <v>1257.9557035544099</v>
      </c>
      <c r="G181" s="98">
        <v>1257.4898266868338</v>
      </c>
      <c r="H181" s="98">
        <v>1355.9683859087538</v>
      </c>
      <c r="I181" s="98">
        <v>1354.0512563761868</v>
      </c>
      <c r="J181" s="98">
        <v>1320.5482252374532</v>
      </c>
      <c r="K181" s="98">
        <v>1278.6961733069691</v>
      </c>
      <c r="L181" s="98">
        <v>1379.1464956525069</v>
      </c>
      <c r="M181" s="98">
        <v>1293.9181102849454</v>
      </c>
      <c r="N181" s="98">
        <v>1362.4149110621679</v>
      </c>
      <c r="O181" s="98">
        <v>1327.2924022780592</v>
      </c>
      <c r="P181" s="98">
        <v>1281.4264739120476</v>
      </c>
      <c r="Q181" s="98">
        <v>1371.485918686257</v>
      </c>
      <c r="R181" s="98">
        <v>1446.0047857567256</v>
      </c>
      <c r="S181" s="98">
        <v>1365.9724248978305</v>
      </c>
      <c r="T181" s="98">
        <v>1354.2064010789804</v>
      </c>
      <c r="U181" s="98">
        <v>1320.5367906485076</v>
      </c>
      <c r="V181" s="98">
        <v>1307.416991500429</v>
      </c>
      <c r="W181" s="98">
        <v>1392.3189490461148</v>
      </c>
      <c r="DA181" s="63" t="s">
        <v>2306</v>
      </c>
    </row>
    <row r="182" spans="1:105" ht="12" customHeight="1" x14ac:dyDescent="0.25">
      <c r="A182" s="97" t="s">
        <v>133</v>
      </c>
      <c r="B182" s="98">
        <v>728.91558073089664</v>
      </c>
      <c r="C182" s="98">
        <v>858.85309357968265</v>
      </c>
      <c r="D182" s="98">
        <v>759.27287461286392</v>
      </c>
      <c r="E182" s="98">
        <v>747.50353454351091</v>
      </c>
      <c r="F182" s="98">
        <v>710.73614343096472</v>
      </c>
      <c r="G182" s="98">
        <v>718.08137505936054</v>
      </c>
      <c r="H182" s="98">
        <v>798.91312753406839</v>
      </c>
      <c r="I182" s="98">
        <v>795.47696276428144</v>
      </c>
      <c r="J182" s="98">
        <v>779.77612591738375</v>
      </c>
      <c r="K182" s="98">
        <v>759.73829358471596</v>
      </c>
      <c r="L182" s="98">
        <v>827.38926779369012</v>
      </c>
      <c r="M182" s="98">
        <v>803.39147986918874</v>
      </c>
      <c r="N182" s="98">
        <v>839.85059260595972</v>
      </c>
      <c r="O182" s="98">
        <v>816.41344647841186</v>
      </c>
      <c r="P182" s="98">
        <v>817.42163669639706</v>
      </c>
      <c r="Q182" s="98">
        <v>854.9140294346679</v>
      </c>
      <c r="R182" s="98">
        <v>931.15898097307775</v>
      </c>
      <c r="S182" s="98">
        <v>913.57891773692154</v>
      </c>
      <c r="T182" s="98">
        <v>930.37543637067529</v>
      </c>
      <c r="U182" s="98">
        <v>934.86856872249996</v>
      </c>
      <c r="V182" s="98">
        <v>938.22140555378553</v>
      </c>
      <c r="W182" s="98">
        <v>1014.1680247483279</v>
      </c>
      <c r="DA182" s="63" t="s">
        <v>2307</v>
      </c>
    </row>
    <row r="183" spans="1:105" ht="12" customHeight="1" x14ac:dyDescent="0.25">
      <c r="A183" s="100" t="s">
        <v>217</v>
      </c>
      <c r="B183" s="101">
        <v>147.01326423488362</v>
      </c>
      <c r="C183" s="101">
        <v>306.89629282219306</v>
      </c>
      <c r="D183" s="101">
        <v>125.23911769650695</v>
      </c>
      <c r="E183" s="101">
        <v>80.440704968333264</v>
      </c>
      <c r="F183" s="101">
        <v>98.026842863430275</v>
      </c>
      <c r="G183" s="101">
        <v>97.776094934507839</v>
      </c>
      <c r="H183" s="101">
        <v>140.74984257206239</v>
      </c>
      <c r="I183" s="101">
        <v>119.11861025754369</v>
      </c>
      <c r="J183" s="101">
        <v>109.08520423485869</v>
      </c>
      <c r="K183" s="101">
        <v>100.52643450703933</v>
      </c>
      <c r="L183" s="101">
        <v>107.17277560362203</v>
      </c>
      <c r="M183" s="101">
        <v>146.42279854400113</v>
      </c>
      <c r="N183" s="101">
        <v>108.94073810637424</v>
      </c>
      <c r="O183" s="101">
        <v>73.087405172164125</v>
      </c>
      <c r="P183" s="101">
        <v>122.36715263534192</v>
      </c>
      <c r="Q183" s="101">
        <v>47.67454187592692</v>
      </c>
      <c r="R183" s="101">
        <v>68.038252152491694</v>
      </c>
      <c r="S183" s="101">
        <v>92.719311802939288</v>
      </c>
      <c r="T183" s="101">
        <v>103.17948195810752</v>
      </c>
      <c r="U183" s="101">
        <v>123.66862467224398</v>
      </c>
      <c r="V183" s="101">
        <v>102.04090104319249</v>
      </c>
      <c r="W183" s="101">
        <v>93.223919033042492</v>
      </c>
      <c r="DA183" s="131" t="s">
        <v>2308</v>
      </c>
    </row>
    <row r="184" spans="1:105" ht="12" customHeight="1" x14ac:dyDescent="0.25">
      <c r="A184" s="103" t="s">
        <v>52</v>
      </c>
      <c r="B184" s="104">
        <v>581.90231649601299</v>
      </c>
      <c r="C184" s="104">
        <v>551.95680075748942</v>
      </c>
      <c r="D184" s="104">
        <v>634.03375691635699</v>
      </c>
      <c r="E184" s="104">
        <v>667.06282957517772</v>
      </c>
      <c r="F184" s="104">
        <v>612.70930056753446</v>
      </c>
      <c r="G184" s="104">
        <v>620.30528012485274</v>
      </c>
      <c r="H184" s="104">
        <v>658.16328496200606</v>
      </c>
      <c r="I184" s="104">
        <v>676.35835250673767</v>
      </c>
      <c r="J184" s="104">
        <v>670.69092168252484</v>
      </c>
      <c r="K184" s="104">
        <v>659.21185907767665</v>
      </c>
      <c r="L184" s="104">
        <v>720.21649219006815</v>
      </c>
      <c r="M184" s="104">
        <v>656.96868132518784</v>
      </c>
      <c r="N184" s="104">
        <v>730.90985449958555</v>
      </c>
      <c r="O184" s="104">
        <v>743.32604130624782</v>
      </c>
      <c r="P184" s="104">
        <v>695.05448406105495</v>
      </c>
      <c r="Q184" s="104">
        <v>807.23948755874096</v>
      </c>
      <c r="R184" s="104">
        <v>863.12072882058601</v>
      </c>
      <c r="S184" s="104">
        <v>820.85960593398227</v>
      </c>
      <c r="T184" s="104">
        <v>827.19595441256763</v>
      </c>
      <c r="U184" s="104">
        <v>811.19994405025602</v>
      </c>
      <c r="V184" s="104">
        <v>836.18050451059321</v>
      </c>
      <c r="W184" s="104">
        <v>920.94410571528545</v>
      </c>
      <c r="DA184" s="132" t="s">
        <v>2309</v>
      </c>
    </row>
    <row r="185" spans="1:105" ht="12" customHeight="1" x14ac:dyDescent="0.25">
      <c r="A185" s="106" t="s">
        <v>122</v>
      </c>
      <c r="B185" s="101">
        <v>1032.6647924108818</v>
      </c>
      <c r="C185" s="101">
        <v>1250.1167235056701</v>
      </c>
      <c r="D185" s="101">
        <v>1148.4471930601549</v>
      </c>
      <c r="E185" s="101">
        <v>1058.0690090074193</v>
      </c>
      <c r="F185" s="101">
        <v>1068.6258474024012</v>
      </c>
      <c r="G185" s="101">
        <v>1090.3803509445208</v>
      </c>
      <c r="H185" s="101">
        <v>1163.5701976824255</v>
      </c>
      <c r="I185" s="101">
        <v>1153.8603685656758</v>
      </c>
      <c r="J185" s="101">
        <v>1145.6138040240576</v>
      </c>
      <c r="K185" s="101">
        <v>1115.1223401676732</v>
      </c>
      <c r="L185" s="101">
        <v>1175.9533502888271</v>
      </c>
      <c r="M185" s="101">
        <v>1230.0808083134204</v>
      </c>
      <c r="N185" s="101">
        <v>1210.4365887425008</v>
      </c>
      <c r="O185" s="101">
        <v>1195.4604511986365</v>
      </c>
      <c r="P185" s="101">
        <v>1267.6129383496982</v>
      </c>
      <c r="Q185" s="101">
        <v>1201.1130478819869</v>
      </c>
      <c r="R185" s="101">
        <v>1237.6399423075645</v>
      </c>
      <c r="S185" s="101">
        <v>1264.4109798919708</v>
      </c>
      <c r="T185" s="101">
        <v>1239.4102737091846</v>
      </c>
      <c r="U185" s="101">
        <v>1249.7172842874511</v>
      </c>
      <c r="V185" s="101">
        <v>1255.9628710785687</v>
      </c>
      <c r="W185" s="101">
        <v>1286.2421090463995</v>
      </c>
      <c r="DA185" s="131" t="s">
        <v>2310</v>
      </c>
    </row>
    <row r="186" spans="1:105" ht="12" customHeight="1" x14ac:dyDescent="0.25">
      <c r="A186" s="107" t="s">
        <v>121</v>
      </c>
      <c r="B186" s="104">
        <v>665.54317592341783</v>
      </c>
      <c r="C186" s="104">
        <v>863.39185214041697</v>
      </c>
      <c r="D186" s="104">
        <v>742.24710593836994</v>
      </c>
      <c r="E186" s="104">
        <v>677.58044709242972</v>
      </c>
      <c r="F186" s="104">
        <v>693.89421687693459</v>
      </c>
      <c r="G186" s="104">
        <v>715.46904615811002</v>
      </c>
      <c r="H186" s="104">
        <v>778.49422553047282</v>
      </c>
      <c r="I186" s="104">
        <v>766.01775657335543</v>
      </c>
      <c r="J186" s="104">
        <v>760.67832174672583</v>
      </c>
      <c r="K186" s="104">
        <v>739.06677379588405</v>
      </c>
      <c r="L186" s="104">
        <v>782.20439993913067</v>
      </c>
      <c r="M186" s="104">
        <v>835.86518533980177</v>
      </c>
      <c r="N186" s="104">
        <v>810.2774246060502</v>
      </c>
      <c r="O186" s="104">
        <v>792.05286910797361</v>
      </c>
      <c r="P186" s="104">
        <v>862.33194669407453</v>
      </c>
      <c r="Q186" s="104">
        <v>791.11278908311954</v>
      </c>
      <c r="R186" s="104">
        <v>835.84642089022373</v>
      </c>
      <c r="S186" s="104">
        <v>893.52761922547484</v>
      </c>
      <c r="T186" s="104">
        <v>919.05639625255276</v>
      </c>
      <c r="U186" s="104">
        <v>944.03703823550165</v>
      </c>
      <c r="V186" s="104">
        <v>945.88487657562564</v>
      </c>
      <c r="W186" s="104">
        <v>970.56522968972706</v>
      </c>
      <c r="DA186" s="132" t="s">
        <v>2311</v>
      </c>
    </row>
    <row r="187" spans="1:105" ht="12" customHeight="1" x14ac:dyDescent="0.25">
      <c r="A187" s="108" t="s">
        <v>53</v>
      </c>
      <c r="B187" s="98">
        <v>113.01418009224683</v>
      </c>
      <c r="C187" s="98">
        <v>271.50442888828547</v>
      </c>
      <c r="D187" s="98">
        <v>105.21732759130218</v>
      </c>
      <c r="E187" s="98">
        <v>60.940730373867879</v>
      </c>
      <c r="F187" s="98">
        <v>83.062956975530284</v>
      </c>
      <c r="G187" s="98">
        <v>84.854621382844527</v>
      </c>
      <c r="H187" s="98">
        <v>122.31121427072461</v>
      </c>
      <c r="I187" s="98">
        <v>103.44856550987177</v>
      </c>
      <c r="J187" s="98">
        <v>97.118692575416389</v>
      </c>
      <c r="K187" s="98">
        <v>89.874688680523676</v>
      </c>
      <c r="L187" s="98">
        <v>92.187983125060413</v>
      </c>
      <c r="M187" s="98">
        <v>136.84989164604011</v>
      </c>
      <c r="N187" s="98">
        <v>97.292388912018509</v>
      </c>
      <c r="O187" s="98">
        <v>64.151414431238194</v>
      </c>
      <c r="P187" s="98">
        <v>125.1976471320244</v>
      </c>
      <c r="Q187" s="98">
        <v>34.326318514183015</v>
      </c>
      <c r="R187" s="98">
        <v>48.50222382338746</v>
      </c>
      <c r="S187" s="98">
        <v>83.844667224019204</v>
      </c>
      <c r="T187" s="98">
        <v>94.812085922270697</v>
      </c>
      <c r="U187" s="98">
        <v>120.40635918586615</v>
      </c>
      <c r="V187" s="98">
        <v>99.412080096579473</v>
      </c>
      <c r="W187" s="98">
        <v>82.579249194034034</v>
      </c>
      <c r="DA187" s="63" t="s">
        <v>2312</v>
      </c>
    </row>
    <row r="188" spans="1:105" ht="12" customHeight="1" x14ac:dyDescent="0.25">
      <c r="A188" s="108" t="s">
        <v>52</v>
      </c>
      <c r="B188" s="98">
        <v>552.52899583117096</v>
      </c>
      <c r="C188" s="98">
        <v>591.88742325213173</v>
      </c>
      <c r="D188" s="98">
        <v>637.02977834706769</v>
      </c>
      <c r="E188" s="98">
        <v>616.639716718562</v>
      </c>
      <c r="F188" s="98">
        <v>610.83125990140434</v>
      </c>
      <c r="G188" s="98">
        <v>630.61442477526532</v>
      </c>
      <c r="H188" s="98">
        <v>656.18301125974813</v>
      </c>
      <c r="I188" s="98">
        <v>662.56919106348357</v>
      </c>
      <c r="J188" s="98">
        <v>663.55962917130933</v>
      </c>
      <c r="K188" s="98">
        <v>649.19208511536033</v>
      </c>
      <c r="L188" s="98">
        <v>690.01641681407023</v>
      </c>
      <c r="M188" s="98">
        <v>699.01529369376158</v>
      </c>
      <c r="N188" s="98">
        <v>712.98503569403158</v>
      </c>
      <c r="O188" s="98">
        <v>727.90145467673528</v>
      </c>
      <c r="P188" s="98">
        <v>737.13429956205016</v>
      </c>
      <c r="Q188" s="98">
        <v>756.78647056893658</v>
      </c>
      <c r="R188" s="98">
        <v>787.34419706683616</v>
      </c>
      <c r="S188" s="98">
        <v>809.68295200145576</v>
      </c>
      <c r="T188" s="98">
        <v>824.24431033028213</v>
      </c>
      <c r="U188" s="98">
        <v>823.63067904963555</v>
      </c>
      <c r="V188" s="98">
        <v>846.47279647904622</v>
      </c>
      <c r="W188" s="98">
        <v>887.98598049569307</v>
      </c>
      <c r="DA188" s="63" t="s">
        <v>2313</v>
      </c>
    </row>
    <row r="189" spans="1:105" ht="12" customHeight="1" x14ac:dyDescent="0.25">
      <c r="A189" s="121" t="s">
        <v>54</v>
      </c>
      <c r="B189" s="122">
        <v>630.03144481211632</v>
      </c>
      <c r="C189" s="122">
        <v>711.01324548700018</v>
      </c>
      <c r="D189" s="122">
        <v>713.30871210360226</v>
      </c>
      <c r="E189" s="122">
        <v>764.50592085789981</v>
      </c>
      <c r="F189" s="122">
        <v>707.35875471636223</v>
      </c>
      <c r="G189" s="122">
        <v>715.99231384888071</v>
      </c>
      <c r="H189" s="122">
        <v>873.02441326494829</v>
      </c>
      <c r="I189" s="122">
        <v>858.34539047686133</v>
      </c>
      <c r="J189" s="122">
        <v>831.49719745752611</v>
      </c>
      <c r="K189" s="122">
        <v>813.81487741739932</v>
      </c>
      <c r="L189" s="122">
        <v>838.65827099510977</v>
      </c>
      <c r="M189" s="122">
        <v>725.66476029349246</v>
      </c>
      <c r="N189" s="122">
        <v>751.40736422030818</v>
      </c>
      <c r="O189" s="122">
        <v>651.05244681175577</v>
      </c>
      <c r="P189" s="122">
        <v>683.84225557581181</v>
      </c>
      <c r="Q189" s="122">
        <v>730.80598598799043</v>
      </c>
      <c r="R189" s="122">
        <v>776.31954926765923</v>
      </c>
      <c r="S189" s="122">
        <v>750.83253965053393</v>
      </c>
      <c r="T189" s="122">
        <v>805.60185238546353</v>
      </c>
      <c r="U189" s="122">
        <v>746.4025586593657</v>
      </c>
      <c r="V189" s="122">
        <v>743.67316839847069</v>
      </c>
      <c r="W189" s="122">
        <v>789.01688414907233</v>
      </c>
      <c r="DA189" s="130" t="s">
        <v>2314</v>
      </c>
    </row>
    <row r="190" spans="1:105" ht="12" customHeight="1" x14ac:dyDescent="0.25">
      <c r="A190" s="97" t="s">
        <v>175</v>
      </c>
      <c r="B190" s="98">
        <v>661.53926323674398</v>
      </c>
      <c r="C190" s="98">
        <v>743.3900609674663</v>
      </c>
      <c r="D190" s="98">
        <v>747.04177806709492</v>
      </c>
      <c r="E190" s="98">
        <v>812.18773291624871</v>
      </c>
      <c r="F190" s="98">
        <v>743.3474393454178</v>
      </c>
      <c r="G190" s="98">
        <v>747.19075145206102</v>
      </c>
      <c r="H190" s="98">
        <v>919.54888781357249</v>
      </c>
      <c r="I190" s="98">
        <v>905.07894214559531</v>
      </c>
      <c r="J190" s="98">
        <v>880.10814970077035</v>
      </c>
      <c r="K190" s="98">
        <v>867.80133655820407</v>
      </c>
      <c r="L190" s="98">
        <v>899.12887475000491</v>
      </c>
      <c r="M190" s="98">
        <v>766.44828050256001</v>
      </c>
      <c r="N190" s="98">
        <v>811.04025316756349</v>
      </c>
      <c r="O190" s="98">
        <v>699.65486232932483</v>
      </c>
      <c r="P190" s="98">
        <v>714.7517321424632</v>
      </c>
      <c r="Q190" s="98">
        <v>771.91575400101533</v>
      </c>
      <c r="R190" s="98">
        <v>831.20492712907662</v>
      </c>
      <c r="S190" s="98">
        <v>802.30926921001981</v>
      </c>
      <c r="T190" s="98">
        <v>867.74473630637897</v>
      </c>
      <c r="U190" s="98">
        <v>801.06110841410077</v>
      </c>
      <c r="V190" s="98">
        <v>796.28879104397026</v>
      </c>
      <c r="W190" s="98">
        <v>844.95999403666667</v>
      </c>
      <c r="DA190" s="63" t="s">
        <v>2315</v>
      </c>
    </row>
    <row r="191" spans="1:105" ht="12" customHeight="1" x14ac:dyDescent="0.25">
      <c r="A191" s="109" t="s">
        <v>120</v>
      </c>
      <c r="B191" s="33">
        <v>516.9207559275244</v>
      </c>
      <c r="C191" s="33">
        <v>595.12420336258037</v>
      </c>
      <c r="D191" s="33">
        <v>581.22694591785341</v>
      </c>
      <c r="E191" s="33">
        <v>590.66556787162483</v>
      </c>
      <c r="F191" s="33">
        <v>579.37523467020526</v>
      </c>
      <c r="G191" s="33">
        <v>592.70422068101141</v>
      </c>
      <c r="H191" s="33">
        <v>699.83653593778138</v>
      </c>
      <c r="I191" s="33">
        <v>684.61954144316417</v>
      </c>
      <c r="J191" s="33">
        <v>670.13639926208725</v>
      </c>
      <c r="K191" s="33">
        <v>641.64987623954266</v>
      </c>
      <c r="L191" s="33">
        <v>676.94780549967493</v>
      </c>
      <c r="M191" s="33">
        <v>626.54032726414175</v>
      </c>
      <c r="N191" s="33">
        <v>605.49635118027004</v>
      </c>
      <c r="O191" s="33">
        <v>518.8168306249446</v>
      </c>
      <c r="P191" s="33">
        <v>598.84736553292942</v>
      </c>
      <c r="Q191" s="33">
        <v>585.25505108913535</v>
      </c>
      <c r="R191" s="33">
        <v>585.07312654528198</v>
      </c>
      <c r="S191" s="33">
        <v>588.40746202151331</v>
      </c>
      <c r="T191" s="33">
        <v>630.55068500767675</v>
      </c>
      <c r="U191" s="33">
        <v>593.43954754880065</v>
      </c>
      <c r="V191" s="33">
        <v>588.22910566824271</v>
      </c>
      <c r="W191" s="33">
        <v>593.81709459372451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3581.4004697030132</v>
      </c>
      <c r="C193" s="117">
        <f t="shared" si="94"/>
        <v>3879.4414378162337</v>
      </c>
      <c r="D193" s="117">
        <f t="shared" si="94"/>
        <v>4049.4010685947119</v>
      </c>
      <c r="E193" s="117">
        <f t="shared" si="94"/>
        <v>4461.7896312800931</v>
      </c>
      <c r="F193" s="117">
        <f t="shared" si="94"/>
        <v>4416.0311014462568</v>
      </c>
      <c r="G193" s="117">
        <f t="shared" si="94"/>
        <v>4600.1101896630553</v>
      </c>
      <c r="H193" s="117">
        <f t="shared" si="94"/>
        <v>5021.7375462810141</v>
      </c>
      <c r="I193" s="117">
        <f t="shared" si="94"/>
        <v>4954.0399433918637</v>
      </c>
      <c r="J193" s="117">
        <f t="shared" si="94"/>
        <v>4671.5291338985635</v>
      </c>
      <c r="K193" s="117">
        <f t="shared" si="94"/>
        <v>4838.7622139995883</v>
      </c>
      <c r="L193" s="117">
        <f t="shared" si="94"/>
        <v>5503.7905237457699</v>
      </c>
      <c r="M193" s="117">
        <f t="shared" si="94"/>
        <v>4594.9352308057296</v>
      </c>
      <c r="N193" s="117">
        <f t="shared" si="94"/>
        <v>4808.0223162123912</v>
      </c>
      <c r="O193" s="117">
        <f t="shared" si="94"/>
        <v>4561.4175300614261</v>
      </c>
      <c r="P193" s="117">
        <f t="shared" si="94"/>
        <v>4365.6546991579435</v>
      </c>
      <c r="Q193" s="117">
        <f t="shared" si="94"/>
        <v>4767.6025480975786</v>
      </c>
      <c r="R193" s="117">
        <f t="shared" ref="R193:V193" si="95">R194+R197+R199+R208</f>
        <v>4584.0948796047196</v>
      </c>
      <c r="S193" s="117">
        <f t="shared" si="95"/>
        <v>4522.3929639239486</v>
      </c>
      <c r="T193" s="117">
        <f t="shared" si="95"/>
        <v>4851.5181052079688</v>
      </c>
      <c r="U193" s="117">
        <f t="shared" si="95"/>
        <v>4653.3915340798712</v>
      </c>
      <c r="V193" s="117">
        <f t="shared" si="95"/>
        <v>4730.6689663481175</v>
      </c>
      <c r="W193" s="117">
        <f t="shared" ref="W193" si="96">W194+W197+W199+W208</f>
        <v>5010.5722434088239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2513.0986481797763</v>
      </c>
      <c r="C194" s="122">
        <f t="shared" si="97"/>
        <v>2694.0669146367522</v>
      </c>
      <c r="D194" s="122">
        <f t="shared" si="97"/>
        <v>2881.0119765394297</v>
      </c>
      <c r="E194" s="122">
        <f t="shared" si="97"/>
        <v>3190.7391130068718</v>
      </c>
      <c r="F194" s="122">
        <f t="shared" si="97"/>
        <v>3209.7393805406259</v>
      </c>
      <c r="G194" s="122">
        <f t="shared" si="97"/>
        <v>3315.9835849021752</v>
      </c>
      <c r="H194" s="122">
        <f t="shared" si="97"/>
        <v>3559.9154813111145</v>
      </c>
      <c r="I194" s="122">
        <f t="shared" si="97"/>
        <v>3555.4218556552787</v>
      </c>
      <c r="J194" s="122">
        <f t="shared" si="97"/>
        <v>3268.3950222737294</v>
      </c>
      <c r="K194" s="122">
        <f t="shared" si="97"/>
        <v>3363.3019089267877</v>
      </c>
      <c r="L194" s="122">
        <f t="shared" si="97"/>
        <v>3952.9246683884121</v>
      </c>
      <c r="M194" s="122">
        <f t="shared" si="97"/>
        <v>3144.6662790389723</v>
      </c>
      <c r="N194" s="122">
        <f t="shared" si="97"/>
        <v>3313.0265480250027</v>
      </c>
      <c r="O194" s="122">
        <f t="shared" si="97"/>
        <v>3150.8900959152829</v>
      </c>
      <c r="P194" s="122">
        <f t="shared" si="97"/>
        <v>3001.0399779575723</v>
      </c>
      <c r="Q194" s="122">
        <f t="shared" si="97"/>
        <v>3219.8065860837833</v>
      </c>
      <c r="R194" s="122">
        <f t="shared" ref="R194:V194" si="98">SUM(R195:R196)</f>
        <v>2956.9919609628323</v>
      </c>
      <c r="S194" s="122">
        <f t="shared" si="98"/>
        <v>2885.675607842521</v>
      </c>
      <c r="T194" s="122">
        <f t="shared" si="98"/>
        <v>3200.7567477776743</v>
      </c>
      <c r="U194" s="122">
        <f t="shared" si="98"/>
        <v>3022.4414425315622</v>
      </c>
      <c r="V194" s="122">
        <f t="shared" si="98"/>
        <v>3070.8855942806076</v>
      </c>
      <c r="W194" s="122">
        <f t="shared" ref="W194" si="99">SUM(W195:W196)</f>
        <v>3230.3129996233179</v>
      </c>
      <c r="DA194" s="130" t="s">
        <v>2468</v>
      </c>
    </row>
    <row r="195" spans="1:105" ht="12" customHeight="1" x14ac:dyDescent="0.25">
      <c r="A195" s="97" t="s">
        <v>217</v>
      </c>
      <c r="B195" s="98">
        <v>2459.0839194873197</v>
      </c>
      <c r="C195" s="98">
        <v>2636.1240937041016</v>
      </c>
      <c r="D195" s="98">
        <v>2821.0475933639859</v>
      </c>
      <c r="E195" s="98">
        <v>3128.5553624720469</v>
      </c>
      <c r="F195" s="98">
        <v>3147.3273411260388</v>
      </c>
      <c r="G195" s="98">
        <v>3253.6616110729037</v>
      </c>
      <c r="H195" s="98">
        <v>3495.6886622978332</v>
      </c>
      <c r="I195" s="98">
        <v>3491.8041789282029</v>
      </c>
      <c r="J195" s="98">
        <v>3211.3288213505671</v>
      </c>
      <c r="K195" s="98">
        <v>3306.7234729710572</v>
      </c>
      <c r="L195" s="98">
        <v>3887.0730174825185</v>
      </c>
      <c r="M195" s="98">
        <v>3091.661432666418</v>
      </c>
      <c r="N195" s="98">
        <v>3257.8431454987631</v>
      </c>
      <c r="O195" s="98">
        <v>3097.697214939044</v>
      </c>
      <c r="P195" s="98">
        <v>2949.7814545680894</v>
      </c>
      <c r="Q195" s="98">
        <v>3166.87999988712</v>
      </c>
      <c r="R195" s="98">
        <v>2908.2832282097629</v>
      </c>
      <c r="S195" s="98">
        <v>2838.9209486825698</v>
      </c>
      <c r="T195" s="98">
        <v>3148.5733465077296</v>
      </c>
      <c r="U195" s="98">
        <v>2973.7407076844529</v>
      </c>
      <c r="V195" s="98">
        <v>3021.3276050750428</v>
      </c>
      <c r="W195" s="98">
        <v>3177.9801401075697</v>
      </c>
      <c r="DA195" s="63" t="s">
        <v>2469</v>
      </c>
    </row>
    <row r="196" spans="1:105" ht="12" customHeight="1" x14ac:dyDescent="0.25">
      <c r="A196" s="97" t="s">
        <v>53</v>
      </c>
      <c r="B196" s="98">
        <v>54.014728692456409</v>
      </c>
      <c r="C196" s="98">
        <v>57.942820932650754</v>
      </c>
      <c r="D196" s="98">
        <v>59.964383175443821</v>
      </c>
      <c r="E196" s="98">
        <v>62.183750534824874</v>
      </c>
      <c r="F196" s="98">
        <v>62.412039414587277</v>
      </c>
      <c r="G196" s="98">
        <v>62.3219738292713</v>
      </c>
      <c r="H196" s="98">
        <v>64.22681901328113</v>
      </c>
      <c r="I196" s="98">
        <v>63.617676727075768</v>
      </c>
      <c r="J196" s="98">
        <v>57.066200923162476</v>
      </c>
      <c r="K196" s="98">
        <v>56.578435955730654</v>
      </c>
      <c r="L196" s="98">
        <v>65.851650905893692</v>
      </c>
      <c r="M196" s="98">
        <v>53.004846372554297</v>
      </c>
      <c r="N196" s="98">
        <v>55.183402526239462</v>
      </c>
      <c r="O196" s="98">
        <v>53.192880976239096</v>
      </c>
      <c r="P196" s="98">
        <v>51.258523389483088</v>
      </c>
      <c r="Q196" s="98">
        <v>52.926586196663081</v>
      </c>
      <c r="R196" s="98">
        <v>48.708732753069469</v>
      </c>
      <c r="S196" s="98">
        <v>46.754659159951387</v>
      </c>
      <c r="T196" s="98">
        <v>52.183401269944675</v>
      </c>
      <c r="U196" s="98">
        <v>48.70073484710921</v>
      </c>
      <c r="V196" s="98">
        <v>49.55798920556483</v>
      </c>
      <c r="W196" s="98">
        <v>52.332859515748154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40.027831781807237</v>
      </c>
      <c r="C197" s="122">
        <f t="shared" si="100"/>
        <v>54.471793989348242</v>
      </c>
      <c r="D197" s="122">
        <f t="shared" si="100"/>
        <v>46.034782042644991</v>
      </c>
      <c r="E197" s="122">
        <f t="shared" si="100"/>
        <v>106.64219124591385</v>
      </c>
      <c r="F197" s="122">
        <f t="shared" si="100"/>
        <v>116.42537900183675</v>
      </c>
      <c r="G197" s="122">
        <f t="shared" si="100"/>
        <v>181.23388918957667</v>
      </c>
      <c r="H197" s="122">
        <f t="shared" si="100"/>
        <v>200.17636664869116</v>
      </c>
      <c r="I197" s="122">
        <f t="shared" si="100"/>
        <v>137.04917983951535</v>
      </c>
      <c r="J197" s="122">
        <f t="shared" si="100"/>
        <v>164.40846034972517</v>
      </c>
      <c r="K197" s="122">
        <f t="shared" si="100"/>
        <v>261.91713613533358</v>
      </c>
      <c r="L197" s="122">
        <f t="shared" si="100"/>
        <v>252.61129612504718</v>
      </c>
      <c r="M197" s="122">
        <f t="shared" si="100"/>
        <v>251.41836522685682</v>
      </c>
      <c r="N197" s="122">
        <f t="shared" si="100"/>
        <v>233.98892949645347</v>
      </c>
      <c r="O197" s="122">
        <f t="shared" si="100"/>
        <v>221.21929038579248</v>
      </c>
      <c r="P197" s="122">
        <f t="shared" si="100"/>
        <v>167.39355342216606</v>
      </c>
      <c r="Q197" s="122">
        <f t="shared" si="100"/>
        <v>263.13726891143358</v>
      </c>
      <c r="R197" s="122">
        <f t="shared" si="100"/>
        <v>245.0950959812632</v>
      </c>
      <c r="S197" s="122">
        <f t="shared" si="100"/>
        <v>288.57737421901743</v>
      </c>
      <c r="T197" s="122">
        <f t="shared" si="100"/>
        <v>247.3729393963776</v>
      </c>
      <c r="U197" s="122">
        <f t="shared" si="100"/>
        <v>260.66416088798871</v>
      </c>
      <c r="V197" s="122">
        <f t="shared" si="100"/>
        <v>278.2358715115115</v>
      </c>
      <c r="W197" s="122">
        <f t="shared" si="100"/>
        <v>291.787304108689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40.027831781807237</v>
      </c>
      <c r="C198" s="98">
        <f>RES_hhdet_tesh!C67</f>
        <v>54.471793989348242</v>
      </c>
      <c r="D198" s="98">
        <f>RES_hhdet_tesh!D67</f>
        <v>46.034782042644991</v>
      </c>
      <c r="E198" s="98">
        <f>RES_hhdet_tesh!E67</f>
        <v>106.64219124591385</v>
      </c>
      <c r="F198" s="98">
        <f>RES_hhdet_tesh!F67</f>
        <v>116.42537900183675</v>
      </c>
      <c r="G198" s="98">
        <f>RES_hhdet_tesh!G67</f>
        <v>181.23388918957667</v>
      </c>
      <c r="H198" s="98">
        <f>RES_hhdet_tesh!H67</f>
        <v>200.17636664869116</v>
      </c>
      <c r="I198" s="98">
        <f>RES_hhdet_tesh!I67</f>
        <v>137.04917983951535</v>
      </c>
      <c r="J198" s="98">
        <f>RES_hhdet_tesh!J67</f>
        <v>164.40846034972517</v>
      </c>
      <c r="K198" s="98">
        <f>RES_hhdet_tesh!K67</f>
        <v>261.91713613533358</v>
      </c>
      <c r="L198" s="98">
        <f>RES_hhdet_tesh!L67</f>
        <v>252.61129612504718</v>
      </c>
      <c r="M198" s="98">
        <f>RES_hhdet_tesh!M67</f>
        <v>251.41836522685682</v>
      </c>
      <c r="N198" s="98">
        <f>RES_hhdet_tesh!N67</f>
        <v>233.98892949645347</v>
      </c>
      <c r="O198" s="98">
        <f>RES_hhdet_tesh!O67</f>
        <v>221.21929038579248</v>
      </c>
      <c r="P198" s="98">
        <f>RES_hhdet_tesh!P67</f>
        <v>167.39355342216606</v>
      </c>
      <c r="Q198" s="98">
        <f>RES_hhdet_tesh!Q67</f>
        <v>263.13726891143358</v>
      </c>
      <c r="R198" s="98">
        <f>RES_hhdet_tesh!R67</f>
        <v>245.0950959812632</v>
      </c>
      <c r="S198" s="98">
        <f>RES_hhdet_tesh!S67</f>
        <v>288.57737421901743</v>
      </c>
      <c r="T198" s="98">
        <f>RES_hhdet_tesh!T67</f>
        <v>247.3729393963776</v>
      </c>
      <c r="U198" s="98">
        <f>RES_hhdet_tesh!U67</f>
        <v>260.66416088798871</v>
      </c>
      <c r="V198" s="98">
        <f>RES_hhdet_tesh!V67</f>
        <v>278.2358715115115</v>
      </c>
      <c r="W198" s="98">
        <f>RES_hhdet_tesh!W67</f>
        <v>291.787304108689</v>
      </c>
      <c r="DA198" s="63" t="s">
        <v>2472</v>
      </c>
    </row>
    <row r="199" spans="1:105" ht="12" customHeight="1" x14ac:dyDescent="0.25">
      <c r="A199" s="121" t="s">
        <v>55</v>
      </c>
      <c r="B199" s="122">
        <v>654.20103249702595</v>
      </c>
      <c r="C199" s="122">
        <v>707.11543268404171</v>
      </c>
      <c r="D199" s="122">
        <v>697.92466932673051</v>
      </c>
      <c r="E199" s="122">
        <v>707.95431804474913</v>
      </c>
      <c r="F199" s="122">
        <v>664.69096860290949</v>
      </c>
      <c r="G199" s="122">
        <v>672.83927907507518</v>
      </c>
      <c r="H199" s="122">
        <v>735.07724089057956</v>
      </c>
      <c r="I199" s="122">
        <v>742.92865723138948</v>
      </c>
      <c r="J199" s="122">
        <v>732.99457843145751</v>
      </c>
      <c r="K199" s="122">
        <v>717.41103474968304</v>
      </c>
      <c r="L199" s="122">
        <v>781.26221395538812</v>
      </c>
      <c r="M199" s="122">
        <v>746.5535022818375</v>
      </c>
      <c r="N199" s="122">
        <v>794.27922129149283</v>
      </c>
      <c r="O199" s="122">
        <v>786.70254701024464</v>
      </c>
      <c r="P199" s="122">
        <v>771.10785776341652</v>
      </c>
      <c r="Q199" s="122">
        <v>836.24863521324494</v>
      </c>
      <c r="R199" s="122">
        <v>905.31854485633664</v>
      </c>
      <c r="S199" s="122">
        <v>881.2733837347389</v>
      </c>
      <c r="T199" s="122">
        <v>895.78737159467028</v>
      </c>
      <c r="U199" s="122">
        <v>896.04446148391889</v>
      </c>
      <c r="V199" s="122">
        <v>907.29544656327698</v>
      </c>
      <c r="W199" s="122">
        <v>986.90753560097357</v>
      </c>
      <c r="DA199" s="130" t="s">
        <v>2473</v>
      </c>
    </row>
    <row r="200" spans="1:105" ht="12" customHeight="1" x14ac:dyDescent="0.25">
      <c r="A200" s="97" t="s">
        <v>134</v>
      </c>
      <c r="B200" s="98">
        <v>655.41578131428548</v>
      </c>
      <c r="C200" s="98">
        <v>705.41360298486074</v>
      </c>
      <c r="D200" s="98">
        <v>697.88347217435933</v>
      </c>
      <c r="E200" s="98">
        <v>709.32680898559386</v>
      </c>
      <c r="F200" s="98">
        <v>664.7558484745324</v>
      </c>
      <c r="G200" s="98">
        <v>672.7724208227886</v>
      </c>
      <c r="H200" s="98">
        <v>735.11774714436865</v>
      </c>
      <c r="I200" s="98">
        <v>743.24030455643674</v>
      </c>
      <c r="J200" s="98">
        <v>733.33544758185099</v>
      </c>
      <c r="K200" s="98">
        <v>717.88575571649233</v>
      </c>
      <c r="L200" s="98">
        <v>783.37139953671135</v>
      </c>
      <c r="M200" s="98">
        <v>743.56983813769762</v>
      </c>
      <c r="N200" s="98">
        <v>795.52547837168868</v>
      </c>
      <c r="O200" s="98">
        <v>787.34034925176138</v>
      </c>
      <c r="P200" s="98">
        <v>769.37365501797137</v>
      </c>
      <c r="Q200" s="98">
        <v>837.23079713579034</v>
      </c>
      <c r="R200" s="98">
        <v>907.17921358431181</v>
      </c>
      <c r="S200" s="98">
        <v>881.72868718641303</v>
      </c>
      <c r="T200" s="98">
        <v>896.06299076364007</v>
      </c>
      <c r="U200" s="98">
        <v>895.20069982239534</v>
      </c>
      <c r="V200" s="98">
        <v>906.78778523257665</v>
      </c>
      <c r="W200" s="98">
        <v>987.02794882287401</v>
      </c>
      <c r="DA200" s="63" t="s">
        <v>2474</v>
      </c>
    </row>
    <row r="201" spans="1:105" ht="12" customHeight="1" x14ac:dyDescent="0.25">
      <c r="A201" s="97" t="s">
        <v>133</v>
      </c>
      <c r="B201" s="98">
        <v>655.41578131428548</v>
      </c>
      <c r="C201" s="98">
        <v>705.41921071525212</v>
      </c>
      <c r="D201" s="98">
        <v>697.87831875689335</v>
      </c>
      <c r="E201" s="98">
        <v>709.3190987906579</v>
      </c>
      <c r="F201" s="98">
        <v>664.74569689617545</v>
      </c>
      <c r="G201" s="98">
        <v>672.76385407773637</v>
      </c>
      <c r="H201" s="98">
        <v>735.084309693769</v>
      </c>
      <c r="I201" s="98">
        <v>743.17087670706258</v>
      </c>
      <c r="J201" s="98">
        <v>733.23884173915644</v>
      </c>
      <c r="K201" s="98">
        <v>717.80655059255764</v>
      </c>
      <c r="L201" s="98">
        <v>783.30219102016918</v>
      </c>
      <c r="M201" s="98">
        <v>743.42546745087748</v>
      </c>
      <c r="N201" s="98">
        <v>795.44966675170542</v>
      </c>
      <c r="O201" s="98">
        <v>787.32295095520954</v>
      </c>
      <c r="P201" s="98">
        <v>769.31476055788619</v>
      </c>
      <c r="Q201" s="98">
        <v>837.3284810562244</v>
      </c>
      <c r="R201" s="98">
        <v>907.27810769712346</v>
      </c>
      <c r="S201" s="98">
        <v>881.72684210095383</v>
      </c>
      <c r="T201" s="98">
        <v>896.04167739535558</v>
      </c>
      <c r="U201" s="98">
        <v>895.16824426783751</v>
      </c>
      <c r="V201" s="98">
        <v>906.75938891307294</v>
      </c>
      <c r="W201" s="98">
        <v>987.00157365092912</v>
      </c>
      <c r="DA201" s="63" t="s">
        <v>2475</v>
      </c>
    </row>
    <row r="202" spans="1:105" ht="12" customHeight="1" x14ac:dyDescent="0.25">
      <c r="A202" s="100" t="s">
        <v>217</v>
      </c>
      <c r="B202" s="101">
        <v>73.513464818272595</v>
      </c>
      <c r="C202" s="101">
        <v>153.46240995776253</v>
      </c>
      <c r="D202" s="101">
        <v>63.844561840536443</v>
      </c>
      <c r="E202" s="101">
        <v>42.256269215480295</v>
      </c>
      <c r="F202" s="101">
        <v>52.036396328640961</v>
      </c>
      <c r="G202" s="101">
        <v>52.458573952883654</v>
      </c>
      <c r="H202" s="101">
        <v>76.921024731763012</v>
      </c>
      <c r="I202" s="101">
        <v>66.812524200324901</v>
      </c>
      <c r="J202" s="101">
        <v>62.547920056631554</v>
      </c>
      <c r="K202" s="101">
        <v>58.594691514881077</v>
      </c>
      <c r="L202" s="101">
        <v>63.085698830101151</v>
      </c>
      <c r="M202" s="101">
        <v>86.456786125689675</v>
      </c>
      <c r="N202" s="101">
        <v>64.539812252119873</v>
      </c>
      <c r="O202" s="101">
        <v>43.996909648961704</v>
      </c>
      <c r="P202" s="101">
        <v>74.260276496831196</v>
      </c>
      <c r="Q202" s="101">
        <v>30.088993497483465</v>
      </c>
      <c r="R202" s="101">
        <v>44.157378876537571</v>
      </c>
      <c r="S202" s="101">
        <v>60.867236166971487</v>
      </c>
      <c r="T202" s="101">
        <v>68.84572298278789</v>
      </c>
      <c r="U202" s="101">
        <v>83.968300217581429</v>
      </c>
      <c r="V202" s="101">
        <v>70.578884402479687</v>
      </c>
      <c r="W202" s="101">
        <v>66.057467935643785</v>
      </c>
      <c r="DA202" s="131" t="s">
        <v>2476</v>
      </c>
    </row>
    <row r="203" spans="1:105" ht="12" customHeight="1" x14ac:dyDescent="0.25">
      <c r="A203" s="103" t="s">
        <v>52</v>
      </c>
      <c r="B203" s="104">
        <v>581.90231649601299</v>
      </c>
      <c r="C203" s="104">
        <v>551.95680075748942</v>
      </c>
      <c r="D203" s="104">
        <v>634.03375691635699</v>
      </c>
      <c r="E203" s="104">
        <v>667.06282957517772</v>
      </c>
      <c r="F203" s="104">
        <v>612.70930056753446</v>
      </c>
      <c r="G203" s="104">
        <v>620.30528012485274</v>
      </c>
      <c r="H203" s="104">
        <v>658.16328496200606</v>
      </c>
      <c r="I203" s="104">
        <v>676.35835250673767</v>
      </c>
      <c r="J203" s="104">
        <v>670.69092168252484</v>
      </c>
      <c r="K203" s="104">
        <v>659.21185907767665</v>
      </c>
      <c r="L203" s="104">
        <v>720.21649219006815</v>
      </c>
      <c r="M203" s="104">
        <v>656.96868132518784</v>
      </c>
      <c r="N203" s="104">
        <v>730.90985449958555</v>
      </c>
      <c r="O203" s="104">
        <v>743.32604130624782</v>
      </c>
      <c r="P203" s="104">
        <v>695.05448406105495</v>
      </c>
      <c r="Q203" s="104">
        <v>807.23948755874096</v>
      </c>
      <c r="R203" s="104">
        <v>863.12072882058601</v>
      </c>
      <c r="S203" s="104">
        <v>820.85960593398227</v>
      </c>
      <c r="T203" s="104">
        <v>827.19595441256763</v>
      </c>
      <c r="U203" s="104">
        <v>811.19994405025602</v>
      </c>
      <c r="V203" s="104">
        <v>836.18050451059321</v>
      </c>
      <c r="W203" s="104">
        <v>920.94410571528545</v>
      </c>
      <c r="DA203" s="132" t="s">
        <v>2477</v>
      </c>
    </row>
    <row r="204" spans="1:105" ht="12" customHeight="1" x14ac:dyDescent="0.25">
      <c r="A204" s="106" t="s">
        <v>122</v>
      </c>
      <c r="B204" s="101">
        <v>620.42827258326099</v>
      </c>
      <c r="C204" s="101">
        <v>755.94356842617162</v>
      </c>
      <c r="D204" s="101">
        <v>701.23840240330799</v>
      </c>
      <c r="E204" s="101">
        <v>654.50459870562156</v>
      </c>
      <c r="F204" s="101">
        <v>662.37839764329692</v>
      </c>
      <c r="G204" s="101">
        <v>683.59915810566997</v>
      </c>
      <c r="H204" s="101">
        <v>733.01155606203122</v>
      </c>
      <c r="I204" s="101">
        <v>727.04253433853364</v>
      </c>
      <c r="J204" s="101">
        <v>724.44460059157268</v>
      </c>
      <c r="K204" s="101">
        <v>705.33401521676308</v>
      </c>
      <c r="L204" s="101">
        <v>747.8048273541641</v>
      </c>
      <c r="M204" s="101">
        <v>786.17491481800153</v>
      </c>
      <c r="N204" s="101">
        <v>775.25944309469071</v>
      </c>
      <c r="O204" s="101">
        <v>769.15474712412572</v>
      </c>
      <c r="P204" s="101">
        <v>817.14804773170556</v>
      </c>
      <c r="Q204" s="101">
        <v>778.35937390031484</v>
      </c>
      <c r="R204" s="101">
        <v>818.49040789044</v>
      </c>
      <c r="S204" s="101">
        <v>865.03584426360169</v>
      </c>
      <c r="T204" s="101">
        <v>889.98651118550424</v>
      </c>
      <c r="U204" s="101">
        <v>911.13187606488941</v>
      </c>
      <c r="V204" s="101">
        <v>921.22226832702449</v>
      </c>
      <c r="W204" s="101">
        <v>951.08971985570895</v>
      </c>
      <c r="DA204" s="131" t="s">
        <v>2478</v>
      </c>
    </row>
    <row r="205" spans="1:105" ht="12" customHeight="1" x14ac:dyDescent="0.25">
      <c r="A205" s="107" t="s">
        <v>121</v>
      </c>
      <c r="B205" s="104">
        <v>620.42827258326122</v>
      </c>
      <c r="C205" s="104">
        <v>755.85517753083673</v>
      </c>
      <c r="D205" s="104">
        <v>701.12756778934829</v>
      </c>
      <c r="E205" s="104">
        <v>654.43385089731885</v>
      </c>
      <c r="F205" s="104">
        <v>662.43973182494085</v>
      </c>
      <c r="G205" s="104">
        <v>683.80865589055361</v>
      </c>
      <c r="H205" s="104">
        <v>733.23188226810578</v>
      </c>
      <c r="I205" s="104">
        <v>727.76616050065695</v>
      </c>
      <c r="J205" s="104">
        <v>725.14057044585411</v>
      </c>
      <c r="K205" s="104">
        <v>706.19246169236385</v>
      </c>
      <c r="L205" s="104">
        <v>748.72471678406214</v>
      </c>
      <c r="M205" s="104">
        <v>786.33749678209028</v>
      </c>
      <c r="N205" s="104">
        <v>775.12367844882374</v>
      </c>
      <c r="O205" s="104">
        <v>769.09396327942568</v>
      </c>
      <c r="P205" s="104">
        <v>818.14474734192208</v>
      </c>
      <c r="Q205" s="104">
        <v>779.36349703195469</v>
      </c>
      <c r="R205" s="104">
        <v>820.62175579264022</v>
      </c>
      <c r="S205" s="104">
        <v>868.79243762657052</v>
      </c>
      <c r="T205" s="104">
        <v>892.76854478853204</v>
      </c>
      <c r="U205" s="104">
        <v>911.0669611788943</v>
      </c>
      <c r="V205" s="104">
        <v>919.34087862237254</v>
      </c>
      <c r="W205" s="104">
        <v>949.07221975284529</v>
      </c>
      <c r="DA205" s="132" t="s">
        <v>2479</v>
      </c>
    </row>
    <row r="206" spans="1:105" ht="12" customHeight="1" x14ac:dyDescent="0.25">
      <c r="A206" s="108" t="s">
        <v>53</v>
      </c>
      <c r="B206" s="98">
        <v>67.899276752090245</v>
      </c>
      <c r="C206" s="98">
        <v>163.96775427870512</v>
      </c>
      <c r="D206" s="98">
        <v>64.097789442280572</v>
      </c>
      <c r="E206" s="98">
        <v>37.794134178756877</v>
      </c>
      <c r="F206" s="98">
        <v>51.608471923536563</v>
      </c>
      <c r="G206" s="98">
        <v>53.194231115288289</v>
      </c>
      <c r="H206" s="98">
        <v>77.048871008357636</v>
      </c>
      <c r="I206" s="98">
        <v>65.196969437173379</v>
      </c>
      <c r="J206" s="98">
        <v>61.580941274544777</v>
      </c>
      <c r="K206" s="98">
        <v>57.000376577003458</v>
      </c>
      <c r="L206" s="98">
        <v>58.708299969991842</v>
      </c>
      <c r="M206" s="98">
        <v>87.322203088328607</v>
      </c>
      <c r="N206" s="98">
        <v>62.138642754792215</v>
      </c>
      <c r="O206" s="98">
        <v>41.192508602690403</v>
      </c>
      <c r="P206" s="98">
        <v>81.010447779871981</v>
      </c>
      <c r="Q206" s="98">
        <v>22.577026463018154</v>
      </c>
      <c r="R206" s="98">
        <v>33.277558725804099</v>
      </c>
      <c r="S206" s="98">
        <v>59.109485625114814</v>
      </c>
      <c r="T206" s="98">
        <v>68.524234458249822</v>
      </c>
      <c r="U206" s="98">
        <v>87.436282129258885</v>
      </c>
      <c r="V206" s="98">
        <v>72.868082143326319</v>
      </c>
      <c r="W206" s="98">
        <v>61.086239257152215</v>
      </c>
      <c r="DA206" s="63" t="s">
        <v>2480</v>
      </c>
    </row>
    <row r="207" spans="1:105" ht="12" customHeight="1" x14ac:dyDescent="0.25">
      <c r="A207" s="108" t="s">
        <v>52</v>
      </c>
      <c r="B207" s="98">
        <v>552.52899583117096</v>
      </c>
      <c r="C207" s="98">
        <v>591.88742325213173</v>
      </c>
      <c r="D207" s="98">
        <v>637.02977834706769</v>
      </c>
      <c r="E207" s="98">
        <v>616.639716718562</v>
      </c>
      <c r="F207" s="98">
        <v>610.83125990140434</v>
      </c>
      <c r="G207" s="98">
        <v>630.61442477526532</v>
      </c>
      <c r="H207" s="98">
        <v>656.18301125974813</v>
      </c>
      <c r="I207" s="98">
        <v>662.56919106348357</v>
      </c>
      <c r="J207" s="98">
        <v>663.55962917130933</v>
      </c>
      <c r="K207" s="98">
        <v>649.19208511536033</v>
      </c>
      <c r="L207" s="98">
        <v>690.01641681407023</v>
      </c>
      <c r="M207" s="98">
        <v>699.01529369376158</v>
      </c>
      <c r="N207" s="98">
        <v>712.98503569403158</v>
      </c>
      <c r="O207" s="98">
        <v>727.90145467673528</v>
      </c>
      <c r="P207" s="98">
        <v>737.13429956205016</v>
      </c>
      <c r="Q207" s="98">
        <v>756.78647056893658</v>
      </c>
      <c r="R207" s="98">
        <v>787.34419706683616</v>
      </c>
      <c r="S207" s="98">
        <v>809.68295200145576</v>
      </c>
      <c r="T207" s="98">
        <v>824.24431033028213</v>
      </c>
      <c r="U207" s="98">
        <v>823.63067904963555</v>
      </c>
      <c r="V207" s="98">
        <v>846.47279647904622</v>
      </c>
      <c r="W207" s="98">
        <v>887.98598049569307</v>
      </c>
      <c r="DA207" s="63" t="s">
        <v>2481</v>
      </c>
    </row>
    <row r="208" spans="1:105" ht="12" customHeight="1" x14ac:dyDescent="0.25">
      <c r="A208" s="121" t="s">
        <v>54</v>
      </c>
      <c r="B208" s="122">
        <v>374.07295724440331</v>
      </c>
      <c r="C208" s="122">
        <v>423.78729650609171</v>
      </c>
      <c r="D208" s="122">
        <v>424.42964068590669</v>
      </c>
      <c r="E208" s="122">
        <v>456.45400898255883</v>
      </c>
      <c r="F208" s="122">
        <v>425.17537330088413</v>
      </c>
      <c r="G208" s="122">
        <v>430.05343649622887</v>
      </c>
      <c r="H208" s="122">
        <v>526.56845743062831</v>
      </c>
      <c r="I208" s="122">
        <v>518.6402506656807</v>
      </c>
      <c r="J208" s="122">
        <v>505.73107284365108</v>
      </c>
      <c r="K208" s="122">
        <v>496.132134187784</v>
      </c>
      <c r="L208" s="122">
        <v>516.99234527692249</v>
      </c>
      <c r="M208" s="122">
        <v>452.29708425806331</v>
      </c>
      <c r="N208" s="122">
        <v>466.72761739944281</v>
      </c>
      <c r="O208" s="122">
        <v>402.60559675010649</v>
      </c>
      <c r="P208" s="122">
        <v>426.11331001478823</v>
      </c>
      <c r="Q208" s="122">
        <v>448.41005788911662</v>
      </c>
      <c r="R208" s="122">
        <v>476.68927780428743</v>
      </c>
      <c r="S208" s="122">
        <v>466.86659812767221</v>
      </c>
      <c r="T208" s="122">
        <v>507.60104643924632</v>
      </c>
      <c r="U208" s="122">
        <v>474.24146917640138</v>
      </c>
      <c r="V208" s="122">
        <v>474.25205399272113</v>
      </c>
      <c r="W208" s="122">
        <v>501.56440407584375</v>
      </c>
      <c r="DA208" s="130" t="s">
        <v>2482</v>
      </c>
    </row>
    <row r="209" spans="1:105" ht="12" customHeight="1" x14ac:dyDescent="0.25">
      <c r="A209" s="97" t="s">
        <v>175</v>
      </c>
      <c r="B209" s="98">
        <v>373.39787777375921</v>
      </c>
      <c r="C209" s="98">
        <v>420.61195300558694</v>
      </c>
      <c r="D209" s="98">
        <v>423.92998877208186</v>
      </c>
      <c r="E209" s="98">
        <v>462.17865044980232</v>
      </c>
      <c r="F209" s="98">
        <v>424.10956705870052</v>
      </c>
      <c r="G209" s="98">
        <v>427.49950074799074</v>
      </c>
      <c r="H209" s="98">
        <v>527.72847107515383</v>
      </c>
      <c r="I209" s="98">
        <v>520.38844879358703</v>
      </c>
      <c r="J209" s="98">
        <v>506.72864100592869</v>
      </c>
      <c r="K209" s="98">
        <v>500.51903480914416</v>
      </c>
      <c r="L209" s="98">
        <v>519.50812322414652</v>
      </c>
      <c r="M209" s="98">
        <v>443.53962159187432</v>
      </c>
      <c r="N209" s="98">
        <v>470.03130242561434</v>
      </c>
      <c r="O209" s="98">
        <v>405.97166348621738</v>
      </c>
      <c r="P209" s="98">
        <v>415.0340535083651</v>
      </c>
      <c r="Q209" s="98">
        <v>448.47562329485447</v>
      </c>
      <c r="R209" s="98">
        <v>483.61373490114562</v>
      </c>
      <c r="S209" s="98">
        <v>467.99110067748006</v>
      </c>
      <c r="T209" s="98">
        <v>508.04649075029994</v>
      </c>
      <c r="U209" s="98">
        <v>471.39764707532476</v>
      </c>
      <c r="V209" s="98">
        <v>471.85968437864676</v>
      </c>
      <c r="W209" s="98">
        <v>504.88992932502913</v>
      </c>
      <c r="DA209" s="63" t="s">
        <v>2483</v>
      </c>
    </row>
    <row r="210" spans="1:105" ht="12" customHeight="1" x14ac:dyDescent="0.25">
      <c r="A210" s="109" t="s">
        <v>120</v>
      </c>
      <c r="B210" s="33">
        <v>376.49644156652681</v>
      </c>
      <c r="C210" s="33">
        <v>435.1530689339429</v>
      </c>
      <c r="D210" s="33">
        <v>426.3860269606522</v>
      </c>
      <c r="E210" s="33">
        <v>435.58287069260302</v>
      </c>
      <c r="F210" s="33">
        <v>428.96561003689681</v>
      </c>
      <c r="G210" s="33">
        <v>440.14592485985878</v>
      </c>
      <c r="H210" s="33">
        <v>522.25029365306739</v>
      </c>
      <c r="I210" s="33">
        <v>512.14155340846298</v>
      </c>
      <c r="J210" s="33">
        <v>502.41971218332031</v>
      </c>
      <c r="K210" s="33">
        <v>482.14213071906676</v>
      </c>
      <c r="L210" s="33">
        <v>510.26465285007447</v>
      </c>
      <c r="M210" s="33">
        <v>473.5821159844001</v>
      </c>
      <c r="N210" s="33">
        <v>458.64409105276093</v>
      </c>
      <c r="O210" s="33">
        <v>393.44732952746926</v>
      </c>
      <c r="P210" s="33">
        <v>456.57905363518699</v>
      </c>
      <c r="Q210" s="33">
        <v>448.17792069731428</v>
      </c>
      <c r="R210" s="33">
        <v>452.56121855301569</v>
      </c>
      <c r="S210" s="33">
        <v>463.31844315532715</v>
      </c>
      <c r="T210" s="33">
        <v>506.34626806830738</v>
      </c>
      <c r="U210" s="33">
        <v>482.19996045718705</v>
      </c>
      <c r="V210" s="33">
        <v>481.31991014771933</v>
      </c>
      <c r="W210" s="33">
        <v>489.96079766021376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1398.7078838815987</v>
      </c>
      <c r="C212" s="117">
        <f t="shared" si="101"/>
        <v>1484.1369113875553</v>
      </c>
      <c r="D212" s="117">
        <f t="shared" si="101"/>
        <v>1534.3297125569666</v>
      </c>
      <c r="E212" s="117">
        <f t="shared" si="101"/>
        <v>1632.4487529018306</v>
      </c>
      <c r="F212" s="117">
        <f t="shared" si="101"/>
        <v>1582.7220976261658</v>
      </c>
      <c r="G212" s="117">
        <f t="shared" si="101"/>
        <v>1610.1400021285763</v>
      </c>
      <c r="H212" s="117">
        <f t="shared" si="101"/>
        <v>1713.7444258212818</v>
      </c>
      <c r="I212" s="117">
        <f t="shared" si="101"/>
        <v>1683.6520997893995</v>
      </c>
      <c r="J212" s="117">
        <f t="shared" si="101"/>
        <v>1537.4787917211609</v>
      </c>
      <c r="K212" s="117">
        <f t="shared" si="101"/>
        <v>1540.6514167849884</v>
      </c>
      <c r="L212" s="117">
        <f t="shared" si="101"/>
        <v>1731.2940552190646</v>
      </c>
      <c r="M212" s="117">
        <f t="shared" si="101"/>
        <v>1397.164248916938</v>
      </c>
      <c r="N212" s="117">
        <f t="shared" si="101"/>
        <v>1452.4517097139162</v>
      </c>
      <c r="O212" s="117">
        <f t="shared" si="101"/>
        <v>1368.0440587572075</v>
      </c>
      <c r="P212" s="117">
        <f t="shared" si="101"/>
        <v>1301.7084689936396</v>
      </c>
      <c r="Q212" s="117">
        <f t="shared" si="101"/>
        <v>1395.8844634717459</v>
      </c>
      <c r="R212" s="117">
        <f t="shared" ref="R212:V212" si="102">R213+R216+R218+R227</f>
        <v>1312.0748429105226</v>
      </c>
      <c r="S212" s="117">
        <f t="shared" si="102"/>
        <v>1241.8212413911592</v>
      </c>
      <c r="T212" s="117">
        <f t="shared" si="102"/>
        <v>1308.7074275362311</v>
      </c>
      <c r="U212" s="117">
        <f t="shared" si="102"/>
        <v>1225.0629292810122</v>
      </c>
      <c r="V212" s="117">
        <f t="shared" si="102"/>
        <v>1226.7842171712068</v>
      </c>
      <c r="W212" s="117">
        <f t="shared" ref="W212" si="103">W213+W216+W218+W227</f>
        <v>1295.9390106999974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1040.8730775782999</v>
      </c>
      <c r="C213" s="122">
        <f t="shared" si="104"/>
        <v>1096.0173289554518</v>
      </c>
      <c r="D213" s="122">
        <f t="shared" si="104"/>
        <v>1144.7404330711076</v>
      </c>
      <c r="E213" s="122">
        <f t="shared" si="104"/>
        <v>1237.2882454338703</v>
      </c>
      <c r="F213" s="122">
        <f t="shared" si="104"/>
        <v>1219.4863886352739</v>
      </c>
      <c r="G213" s="122">
        <f t="shared" si="104"/>
        <v>1238.3939638511945</v>
      </c>
      <c r="H213" s="122">
        <f t="shared" si="104"/>
        <v>1299.9505269856286</v>
      </c>
      <c r="I213" s="122">
        <f t="shared" si="104"/>
        <v>1272.6520226878522</v>
      </c>
      <c r="J213" s="122">
        <f t="shared" si="104"/>
        <v>1146.1236254641885</v>
      </c>
      <c r="K213" s="122">
        <f t="shared" si="104"/>
        <v>1160.5745149925199</v>
      </c>
      <c r="L213" s="122">
        <f t="shared" si="104"/>
        <v>1338.6637948668206</v>
      </c>
      <c r="M213" s="122">
        <f t="shared" si="104"/>
        <v>1045.6385714803955</v>
      </c>
      <c r="N213" s="122">
        <f t="shared" si="104"/>
        <v>1079.1607530807332</v>
      </c>
      <c r="O213" s="122">
        <f t="shared" si="104"/>
        <v>1007.489063834309</v>
      </c>
      <c r="P213" s="122">
        <f t="shared" si="104"/>
        <v>947.73354342080654</v>
      </c>
      <c r="Q213" s="122">
        <f t="shared" si="104"/>
        <v>1003.9398959508194</v>
      </c>
      <c r="R213" s="122">
        <f t="shared" ref="R213:V213" si="105">SUM(R214:R215)</f>
        <v>898.03042709597275</v>
      </c>
      <c r="S213" s="122">
        <f t="shared" si="105"/>
        <v>853.26711688189198</v>
      </c>
      <c r="T213" s="122">
        <f t="shared" si="105"/>
        <v>923.35148932913421</v>
      </c>
      <c r="U213" s="122">
        <f t="shared" si="105"/>
        <v>855.21872507698004</v>
      </c>
      <c r="V213" s="122">
        <f t="shared" si="105"/>
        <v>854.3812517827289</v>
      </c>
      <c r="W213" s="122">
        <f t="shared" ref="W213" si="106">SUM(W214:W215)</f>
        <v>885.34543248251839</v>
      </c>
      <c r="DA213" s="130" t="s">
        <v>2636</v>
      </c>
    </row>
    <row r="214" spans="1:105" ht="12" customHeight="1" x14ac:dyDescent="0.25">
      <c r="A214" s="97" t="s">
        <v>217</v>
      </c>
      <c r="B214" s="98">
        <v>1040.8730775782999</v>
      </c>
      <c r="C214" s="98">
        <v>1096.0173289554518</v>
      </c>
      <c r="D214" s="98">
        <v>1144.7404330711076</v>
      </c>
      <c r="E214" s="98">
        <v>1237.2882454338703</v>
      </c>
      <c r="F214" s="98">
        <v>1219.4863886352739</v>
      </c>
      <c r="G214" s="98">
        <v>1238.3939638511945</v>
      </c>
      <c r="H214" s="98">
        <v>1299.9505269856286</v>
      </c>
      <c r="I214" s="98">
        <v>1272.6520226878522</v>
      </c>
      <c r="J214" s="98">
        <v>1146.1236254641885</v>
      </c>
      <c r="K214" s="98">
        <v>1160.5745149925199</v>
      </c>
      <c r="L214" s="98">
        <v>1338.6637948668206</v>
      </c>
      <c r="M214" s="98">
        <v>1045.6385714803955</v>
      </c>
      <c r="N214" s="98">
        <v>1079.1607530807332</v>
      </c>
      <c r="O214" s="98">
        <v>1007.489063834309</v>
      </c>
      <c r="P214" s="98">
        <v>947.73354342080654</v>
      </c>
      <c r="Q214" s="98">
        <v>1003.9398959508194</v>
      </c>
      <c r="R214" s="98">
        <v>898.03042709597275</v>
      </c>
      <c r="S214" s="98">
        <v>853.26711688189198</v>
      </c>
      <c r="T214" s="98">
        <v>923.35148932913421</v>
      </c>
      <c r="U214" s="98">
        <v>855.21872507698004</v>
      </c>
      <c r="V214" s="98">
        <v>854.3812517827289</v>
      </c>
      <c r="W214" s="98">
        <v>885.34543248251839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253.85341633512914</v>
      </c>
      <c r="C218" s="122">
        <v>271.00802490995443</v>
      </c>
      <c r="D218" s="122">
        <v>269.62365523488006</v>
      </c>
      <c r="E218" s="122">
        <v>266.63436269313371</v>
      </c>
      <c r="F218" s="122">
        <v>246.25345600985187</v>
      </c>
      <c r="G218" s="122">
        <v>251.52827074552323</v>
      </c>
      <c r="H218" s="122">
        <v>267.6136654891526</v>
      </c>
      <c r="I218" s="122">
        <v>267.14944933400494</v>
      </c>
      <c r="J218" s="122">
        <v>254.95327741804741</v>
      </c>
      <c r="K218" s="122">
        <v>246.81760306068236</v>
      </c>
      <c r="L218" s="122">
        <v>260.4837405828743</v>
      </c>
      <c r="M218" s="122">
        <v>241.85701795900485</v>
      </c>
      <c r="N218" s="122">
        <v>257.0155361413253</v>
      </c>
      <c r="O218" s="122">
        <v>257.22940570065259</v>
      </c>
      <c r="P218" s="122">
        <v>248.11938436115264</v>
      </c>
      <c r="Q218" s="122">
        <v>270.38269844748669</v>
      </c>
      <c r="R218" s="122">
        <v>283.6079381413976</v>
      </c>
      <c r="S218" s="122">
        <v>265.51427226320942</v>
      </c>
      <c r="T218" s="122">
        <v>256.02019341799576</v>
      </c>
      <c r="U218" s="122">
        <v>250.65278751365926</v>
      </c>
      <c r="V218" s="122">
        <v>252.25341067238216</v>
      </c>
      <c r="W218" s="122">
        <v>277.9580258561291</v>
      </c>
      <c r="DA218" s="130" t="s">
        <v>2641</v>
      </c>
    </row>
    <row r="219" spans="1:105" ht="12" customHeight="1" x14ac:dyDescent="0.25">
      <c r="A219" s="97" t="s">
        <v>134</v>
      </c>
      <c r="B219" s="98">
        <v>263.40665490972509</v>
      </c>
      <c r="C219" s="98">
        <v>280.80034486427212</v>
      </c>
      <c r="D219" s="98">
        <v>273.38593457983308</v>
      </c>
      <c r="E219" s="98">
        <v>273.97273086941539</v>
      </c>
      <c r="F219" s="98">
        <v>253.63528154215456</v>
      </c>
      <c r="G219" s="98">
        <v>253.51936375079714</v>
      </c>
      <c r="H219" s="98">
        <v>273.46413420987756</v>
      </c>
      <c r="I219" s="98">
        <v>273.10181414418923</v>
      </c>
      <c r="J219" s="98">
        <v>266.31856551869402</v>
      </c>
      <c r="K219" s="98">
        <v>257.92836244211179</v>
      </c>
      <c r="L219" s="98">
        <v>278.49224782381361</v>
      </c>
      <c r="M219" s="98">
        <v>261.3172981082057</v>
      </c>
      <c r="N219" s="98">
        <v>275.15120653580954</v>
      </c>
      <c r="O219" s="98">
        <v>268.05997356407687</v>
      </c>
      <c r="P219" s="98">
        <v>258.7968906712772</v>
      </c>
      <c r="Q219" s="98">
        <v>276.98529613787656</v>
      </c>
      <c r="R219" s="98">
        <v>292.03512653142838</v>
      </c>
      <c r="S219" s="98">
        <v>275.87179093236585</v>
      </c>
      <c r="T219" s="98">
        <v>273.49552476191093</v>
      </c>
      <c r="U219" s="98">
        <v>266.69561023937257</v>
      </c>
      <c r="V219" s="98">
        <v>264.0459356034267</v>
      </c>
      <c r="W219" s="98">
        <v>281.19273494935339</v>
      </c>
      <c r="DA219" s="63" t="s">
        <v>2642</v>
      </c>
    </row>
    <row r="220" spans="1:105" ht="12" customHeight="1" x14ac:dyDescent="0.25">
      <c r="A220" s="97" t="s">
        <v>133</v>
      </c>
      <c r="B220" s="98">
        <v>29.544506572263227</v>
      </c>
      <c r="C220" s="98">
        <v>61.85480323157045</v>
      </c>
      <c r="D220" s="98">
        <v>25.248317062106516</v>
      </c>
      <c r="E220" s="98">
        <v>16.220995927578219</v>
      </c>
      <c r="F220" s="98">
        <v>19.764659294522836</v>
      </c>
      <c r="G220" s="98">
        <v>19.712392777875909</v>
      </c>
      <c r="H220" s="98">
        <v>28.385642496635377</v>
      </c>
      <c r="I220" s="98">
        <v>24.025315442439805</v>
      </c>
      <c r="J220" s="98">
        <v>21.999510927302545</v>
      </c>
      <c r="K220" s="98">
        <v>20.277388151939299</v>
      </c>
      <c r="L220" s="98">
        <v>21.641491514828996</v>
      </c>
      <c r="M220" s="98">
        <v>29.571276414497582</v>
      </c>
      <c r="N220" s="98">
        <v>22.001502836974407</v>
      </c>
      <c r="O220" s="98">
        <v>14.76073234857027</v>
      </c>
      <c r="P220" s="98">
        <v>24.713270146233661</v>
      </c>
      <c r="Q220" s="98">
        <v>9.6283504772622024</v>
      </c>
      <c r="R220" s="98">
        <v>13.741005404717226</v>
      </c>
      <c r="S220" s="98">
        <v>18.725592211721622</v>
      </c>
      <c r="T220" s="98">
        <v>20.838128176259396</v>
      </c>
      <c r="U220" s="98">
        <v>24.976115438806396</v>
      </c>
      <c r="V220" s="98">
        <v>20.608180374683158</v>
      </c>
      <c r="W220" s="98">
        <v>18.827502687913267</v>
      </c>
      <c r="DA220" s="63" t="s">
        <v>2643</v>
      </c>
    </row>
    <row r="221" spans="1:105" ht="12" customHeight="1" x14ac:dyDescent="0.25">
      <c r="A221" s="100" t="s">
        <v>217</v>
      </c>
      <c r="B221" s="101">
        <v>29.544506572263227</v>
      </c>
      <c r="C221" s="101">
        <v>61.85480323157045</v>
      </c>
      <c r="D221" s="101">
        <v>25.248317062106516</v>
      </c>
      <c r="E221" s="101">
        <v>16.220995927578219</v>
      </c>
      <c r="F221" s="101">
        <v>19.764659294522836</v>
      </c>
      <c r="G221" s="101">
        <v>19.712392777875909</v>
      </c>
      <c r="H221" s="101">
        <v>28.385642496635377</v>
      </c>
      <c r="I221" s="101">
        <v>24.025315442439805</v>
      </c>
      <c r="J221" s="101">
        <v>21.999510927302545</v>
      </c>
      <c r="K221" s="101">
        <v>20.277388151939299</v>
      </c>
      <c r="L221" s="101">
        <v>21.641491514828996</v>
      </c>
      <c r="M221" s="101">
        <v>29.571276414497582</v>
      </c>
      <c r="N221" s="101">
        <v>22.001502836974407</v>
      </c>
      <c r="O221" s="101">
        <v>14.76073234857027</v>
      </c>
      <c r="P221" s="101">
        <v>24.713270146233661</v>
      </c>
      <c r="Q221" s="101">
        <v>9.6283504772622024</v>
      </c>
      <c r="R221" s="101">
        <v>13.741005404717226</v>
      </c>
      <c r="S221" s="101">
        <v>18.725592211721622</v>
      </c>
      <c r="T221" s="101">
        <v>20.838128176259396</v>
      </c>
      <c r="U221" s="101">
        <v>24.976115438806396</v>
      </c>
      <c r="V221" s="101">
        <v>20.608180374683158</v>
      </c>
      <c r="W221" s="101">
        <v>18.827502687913267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103.98138996816965</v>
      </c>
      <c r="C227" s="122">
        <v>117.11155752214914</v>
      </c>
      <c r="D227" s="122">
        <v>119.96562425097896</v>
      </c>
      <c r="E227" s="122">
        <v>128.52614477482672</v>
      </c>
      <c r="F227" s="122">
        <v>116.98225298104006</v>
      </c>
      <c r="G227" s="122">
        <v>120.21776753185847</v>
      </c>
      <c r="H227" s="122">
        <v>146.18023334650061</v>
      </c>
      <c r="I227" s="122">
        <v>143.85062776754236</v>
      </c>
      <c r="J227" s="122">
        <v>136.40188883892489</v>
      </c>
      <c r="K227" s="122">
        <v>133.25929873178612</v>
      </c>
      <c r="L227" s="122">
        <v>132.14651976936969</v>
      </c>
      <c r="M227" s="122">
        <v>109.66865947753769</v>
      </c>
      <c r="N227" s="122">
        <v>116.27542049185772</v>
      </c>
      <c r="O227" s="122">
        <v>103.3255892222459</v>
      </c>
      <c r="P227" s="122">
        <v>105.85554121168055</v>
      </c>
      <c r="Q227" s="122">
        <v>121.56186907343968</v>
      </c>
      <c r="R227" s="122">
        <v>130.43647767315215</v>
      </c>
      <c r="S227" s="122">
        <v>123.03985224605769</v>
      </c>
      <c r="T227" s="122">
        <v>129.33574478910123</v>
      </c>
      <c r="U227" s="122">
        <v>119.19141669037302</v>
      </c>
      <c r="V227" s="122">
        <v>120.14955471609565</v>
      </c>
      <c r="W227" s="122">
        <v>132.63555236134988</v>
      </c>
      <c r="DA227" s="130" t="s">
        <v>2650</v>
      </c>
    </row>
    <row r="228" spans="1:105" ht="12" customHeight="1" x14ac:dyDescent="0.25">
      <c r="A228" s="97" t="s">
        <v>175</v>
      </c>
      <c r="B228" s="98">
        <v>132.94617470217707</v>
      </c>
      <c r="C228" s="98">
        <v>149.82991655780143</v>
      </c>
      <c r="D228" s="98">
        <v>150.60428417409622</v>
      </c>
      <c r="E228" s="98">
        <v>163.77894640841097</v>
      </c>
      <c r="F228" s="98">
        <v>149.87740548358656</v>
      </c>
      <c r="G228" s="98">
        <v>150.63924962931858</v>
      </c>
      <c r="H228" s="98">
        <v>185.4494861995374</v>
      </c>
      <c r="I228" s="98">
        <v>182.54752165378432</v>
      </c>
      <c r="J228" s="98">
        <v>177.49381313770246</v>
      </c>
      <c r="K228" s="98">
        <v>175.04594315369067</v>
      </c>
      <c r="L228" s="98">
        <v>181.56187337731271</v>
      </c>
      <c r="M228" s="98">
        <v>154.79047105732391</v>
      </c>
      <c r="N228" s="98">
        <v>163.79643410844955</v>
      </c>
      <c r="O228" s="98">
        <v>141.30229599603049</v>
      </c>
      <c r="P228" s="98">
        <v>144.35125982349189</v>
      </c>
      <c r="Q228" s="98">
        <v>155.89610567804507</v>
      </c>
      <c r="R228" s="98">
        <v>167.87014708298832</v>
      </c>
      <c r="S228" s="98">
        <v>162.03438000965562</v>
      </c>
      <c r="T228" s="98">
        <v>175.2497269444363</v>
      </c>
      <c r="U228" s="98">
        <v>161.7823014553118</v>
      </c>
      <c r="V228" s="98">
        <v>160.81848423924023</v>
      </c>
      <c r="W228" s="98">
        <v>170.64812039564524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75.554652609447658</v>
      </c>
      <c r="C231" s="118">
        <f t="shared" si="108"/>
        <v>80.132292687176346</v>
      </c>
      <c r="D231" s="118">
        <f t="shared" si="108"/>
        <v>82.225289851139507</v>
      </c>
      <c r="E231" s="118">
        <f t="shared" si="108"/>
        <v>87.696810074259105</v>
      </c>
      <c r="F231" s="118">
        <f t="shared" si="108"/>
        <v>85.008293942201959</v>
      </c>
      <c r="G231" s="118">
        <f t="shared" si="108"/>
        <v>86.204079020911109</v>
      </c>
      <c r="H231" s="118">
        <f t="shared" si="108"/>
        <v>91.737354663163785</v>
      </c>
      <c r="I231" s="118">
        <f t="shared" si="108"/>
        <v>89.457985834112222</v>
      </c>
      <c r="J231" s="118">
        <f t="shared" si="108"/>
        <v>81.872247784828915</v>
      </c>
      <c r="K231" s="118">
        <f t="shared" si="108"/>
        <v>82.011256886459378</v>
      </c>
      <c r="L231" s="118">
        <f t="shared" si="108"/>
        <v>91.789912286139668</v>
      </c>
      <c r="M231" s="118">
        <f t="shared" si="108"/>
        <v>74.420447686251833</v>
      </c>
      <c r="N231" s="118">
        <f t="shared" si="108"/>
        <v>76.459916795510424</v>
      </c>
      <c r="O231" s="118">
        <f t="shared" si="108"/>
        <v>71.08922838930205</v>
      </c>
      <c r="P231" s="118">
        <f t="shared" si="108"/>
        <v>67.443675812724919</v>
      </c>
      <c r="Q231" s="118">
        <f t="shared" si="108"/>
        <v>71.501074088208824</v>
      </c>
      <c r="R231" s="118">
        <f t="shared" ref="R231:V231" si="109">R232+R235+R237+R246</f>
        <v>66.926532397219304</v>
      </c>
      <c r="S231" s="118">
        <f t="shared" si="109"/>
        <v>63.412551357876865</v>
      </c>
      <c r="T231" s="118">
        <f t="shared" si="109"/>
        <v>66.70563855774877</v>
      </c>
      <c r="U231" s="118">
        <f t="shared" si="109"/>
        <v>62.12447356920412</v>
      </c>
      <c r="V231" s="118">
        <f t="shared" si="109"/>
        <v>61.590287367424068</v>
      </c>
      <c r="W231" s="118">
        <f t="shared" ref="W231" si="110">W232+W235+W237+W246</f>
        <v>64.016199295763087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55.031129830260532</v>
      </c>
      <c r="C232" s="123">
        <f t="shared" si="111"/>
        <v>57.779012653113639</v>
      </c>
      <c r="D232" s="123">
        <f t="shared" si="111"/>
        <v>60.283015358495966</v>
      </c>
      <c r="E232" s="123">
        <f t="shared" si="111"/>
        <v>65.003742188559954</v>
      </c>
      <c r="F232" s="123">
        <f t="shared" si="111"/>
        <v>63.971757001101551</v>
      </c>
      <c r="G232" s="123">
        <f t="shared" si="111"/>
        <v>64.806248238278243</v>
      </c>
      <c r="H232" s="123">
        <f t="shared" si="111"/>
        <v>67.737445431578379</v>
      </c>
      <c r="I232" s="123">
        <f t="shared" si="111"/>
        <v>66.027931124990076</v>
      </c>
      <c r="J232" s="123">
        <f t="shared" si="111"/>
        <v>59.159245699514067</v>
      </c>
      <c r="K232" s="123">
        <f t="shared" si="111"/>
        <v>59.624279751107245</v>
      </c>
      <c r="L232" s="123">
        <f t="shared" si="111"/>
        <v>68.385961938571299</v>
      </c>
      <c r="M232" s="123">
        <f t="shared" si="111"/>
        <v>53.117015536360107</v>
      </c>
      <c r="N232" s="123">
        <f t="shared" si="111"/>
        <v>54.476916546082478</v>
      </c>
      <c r="O232" s="123">
        <f t="shared" si="111"/>
        <v>50.575898291665347</v>
      </c>
      <c r="P232" s="123">
        <f t="shared" si="111"/>
        <v>47.335882472015584</v>
      </c>
      <c r="Q232" s="123">
        <f t="shared" si="111"/>
        <v>49.856680245842036</v>
      </c>
      <c r="R232" s="123">
        <f t="shared" ref="R232:V232" si="112">SUM(R233:R234)</f>
        <v>44.34861444786187</v>
      </c>
      <c r="S232" s="123">
        <f t="shared" si="112"/>
        <v>41.901484905336766</v>
      </c>
      <c r="T232" s="123">
        <f t="shared" si="112"/>
        <v>45.104670910628322</v>
      </c>
      <c r="U232" s="123">
        <f t="shared" si="112"/>
        <v>41.510417637788656</v>
      </c>
      <c r="V232" s="123">
        <f t="shared" si="112"/>
        <v>41.193347139098428</v>
      </c>
      <c r="W232" s="123">
        <f t="shared" ref="W232" si="113">SUM(W233:W234)</f>
        <v>42.42347804193566</v>
      </c>
      <c r="DA232" s="130" t="s">
        <v>2804</v>
      </c>
    </row>
    <row r="233" spans="1:105" ht="12" customHeight="1" x14ac:dyDescent="0.25">
      <c r="A233" s="97" t="s">
        <v>217</v>
      </c>
      <c r="B233" s="99">
        <v>54.463144192918513</v>
      </c>
      <c r="C233" s="99">
        <v>57.169853074542594</v>
      </c>
      <c r="D233" s="99">
        <v>59.653057508367191</v>
      </c>
      <c r="E233" s="99">
        <v>64.351563243430462</v>
      </c>
      <c r="F233" s="99">
        <v>63.318377490541614</v>
      </c>
      <c r="G233" s="99">
        <v>64.155336926027346</v>
      </c>
      <c r="H233" s="99">
        <v>67.069158060448771</v>
      </c>
      <c r="I233" s="99">
        <v>65.368865649548084</v>
      </c>
      <c r="J233" s="99">
        <v>58.571109214027544</v>
      </c>
      <c r="K233" s="99">
        <v>59.043671770921151</v>
      </c>
      <c r="L233" s="99">
        <v>67.713338362815918</v>
      </c>
      <c r="M233" s="99">
        <v>52.578738914577102</v>
      </c>
      <c r="N233" s="99">
        <v>53.920070910096207</v>
      </c>
      <c r="O233" s="99">
        <v>50.04229833961891</v>
      </c>
      <c r="P233" s="99">
        <v>46.824415532911033</v>
      </c>
      <c r="Q233" s="99">
        <v>49.3314431970825</v>
      </c>
      <c r="R233" s="99">
        <v>43.868074263039119</v>
      </c>
      <c r="S233" s="99">
        <v>41.442862786810188</v>
      </c>
      <c r="T233" s="99">
        <v>44.595664409473628</v>
      </c>
      <c r="U233" s="99">
        <v>41.038447417310003</v>
      </c>
      <c r="V233" s="99">
        <v>40.716371284364492</v>
      </c>
      <c r="W233" s="99">
        <v>41.923006375239069</v>
      </c>
      <c r="DA233" s="63" t="s">
        <v>2805</v>
      </c>
    </row>
    <row r="234" spans="1:105" ht="12" customHeight="1" x14ac:dyDescent="0.25">
      <c r="A234" s="97" t="s">
        <v>53</v>
      </c>
      <c r="B234" s="99">
        <v>0.56798563734201934</v>
      </c>
      <c r="C234" s="99">
        <v>0.60915957857104819</v>
      </c>
      <c r="D234" s="99">
        <v>0.62995785012877681</v>
      </c>
      <c r="E234" s="99">
        <v>0.65217894512949037</v>
      </c>
      <c r="F234" s="99">
        <v>0.65337951055993437</v>
      </c>
      <c r="G234" s="99">
        <v>0.65091131225090437</v>
      </c>
      <c r="H234" s="99">
        <v>0.66828737112960157</v>
      </c>
      <c r="I234" s="99">
        <v>0.65906547544199667</v>
      </c>
      <c r="J234" s="99">
        <v>0.58813648548652497</v>
      </c>
      <c r="K234" s="99">
        <v>0.58060798018609505</v>
      </c>
      <c r="L234" s="99">
        <v>0.6726235757553829</v>
      </c>
      <c r="M234" s="99">
        <v>0.53827662178300395</v>
      </c>
      <c r="N234" s="99">
        <v>0.55684563598627113</v>
      </c>
      <c r="O234" s="99">
        <v>0.53359995204643851</v>
      </c>
      <c r="P234" s="99">
        <v>0.51146693910455387</v>
      </c>
      <c r="Q234" s="99">
        <v>0.52523704875953647</v>
      </c>
      <c r="R234" s="99">
        <v>0.48054018482274691</v>
      </c>
      <c r="S234" s="99">
        <v>0.45862211852657997</v>
      </c>
      <c r="T234" s="99">
        <v>0.50900650115469381</v>
      </c>
      <c r="U234" s="99">
        <v>0.47197022047865478</v>
      </c>
      <c r="V234" s="99">
        <v>0.4769758547339365</v>
      </c>
      <c r="W234" s="99">
        <v>0.50047166669659304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0.24798745673370853</v>
      </c>
      <c r="C235" s="123">
        <f t="shared" si="114"/>
        <v>0.31019415191105593</v>
      </c>
      <c r="D235" s="123">
        <f t="shared" si="114"/>
        <v>0.2461537952965947</v>
      </c>
      <c r="E235" s="123">
        <f t="shared" si="114"/>
        <v>0.53443767498753147</v>
      </c>
      <c r="F235" s="123">
        <f t="shared" si="114"/>
        <v>0.54650756157882474</v>
      </c>
      <c r="G235" s="123">
        <f t="shared" si="114"/>
        <v>0.81214469206790008</v>
      </c>
      <c r="H235" s="123">
        <f t="shared" si="114"/>
        <v>0.87358155957131112</v>
      </c>
      <c r="I235" s="123">
        <f t="shared" si="114"/>
        <v>0.58188529189249583</v>
      </c>
      <c r="J235" s="123">
        <f t="shared" si="114"/>
        <v>0.6825718720621714</v>
      </c>
      <c r="K235" s="123">
        <f t="shared" si="114"/>
        <v>1.0601702472295806</v>
      </c>
      <c r="L235" s="123">
        <f t="shared" si="114"/>
        <v>0.99576756336350536</v>
      </c>
      <c r="M235" s="123">
        <f t="shared" si="114"/>
        <v>0.9611191354416514</v>
      </c>
      <c r="N235" s="123">
        <f t="shared" si="114"/>
        <v>0.86151939904907504</v>
      </c>
      <c r="O235" s="123">
        <f t="shared" si="114"/>
        <v>0.78344612770816002</v>
      </c>
      <c r="P235" s="123">
        <f t="shared" si="114"/>
        <v>0.57428908340694906</v>
      </c>
      <c r="Q235" s="123">
        <f t="shared" si="114"/>
        <v>0.86413646519942544</v>
      </c>
      <c r="R235" s="123">
        <f t="shared" si="114"/>
        <v>0.76853942744656156</v>
      </c>
      <c r="S235" s="123">
        <f t="shared" si="114"/>
        <v>0.86086972949774032</v>
      </c>
      <c r="T235" s="123">
        <f t="shared" si="114"/>
        <v>0.70745888747329977</v>
      </c>
      <c r="U235" s="123">
        <f t="shared" si="114"/>
        <v>0.72096598823166669</v>
      </c>
      <c r="V235" s="123">
        <f t="shared" si="114"/>
        <v>0.7500577003702078</v>
      </c>
      <c r="W235" s="123">
        <f t="shared" si="114"/>
        <v>0.77150160952207159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0.24798745673370853</v>
      </c>
      <c r="C236" s="99">
        <f>RES_hhdet_fecs!C67</f>
        <v>0.31019415191105593</v>
      </c>
      <c r="D236" s="99">
        <f>RES_hhdet_fecs!D67</f>
        <v>0.2461537952965947</v>
      </c>
      <c r="E236" s="99">
        <f>RES_hhdet_fecs!E67</f>
        <v>0.53443767498753147</v>
      </c>
      <c r="F236" s="99">
        <f>RES_hhdet_fecs!F67</f>
        <v>0.54650756157882474</v>
      </c>
      <c r="G236" s="99">
        <f>RES_hhdet_fecs!G67</f>
        <v>0.81214469206790008</v>
      </c>
      <c r="H236" s="99">
        <f>RES_hhdet_fecs!H67</f>
        <v>0.87358155957131112</v>
      </c>
      <c r="I236" s="99">
        <f>RES_hhdet_fecs!I67</f>
        <v>0.58188529189249583</v>
      </c>
      <c r="J236" s="99">
        <f>RES_hhdet_fecs!J67</f>
        <v>0.6825718720621714</v>
      </c>
      <c r="K236" s="99">
        <f>RES_hhdet_fecs!K67</f>
        <v>1.0601702472295806</v>
      </c>
      <c r="L236" s="99">
        <f>RES_hhdet_fecs!L67</f>
        <v>0.99576756336350536</v>
      </c>
      <c r="M236" s="99">
        <f>RES_hhdet_fecs!M67</f>
        <v>0.9611191354416514</v>
      </c>
      <c r="N236" s="99">
        <f>RES_hhdet_fecs!N67</f>
        <v>0.86151939904907504</v>
      </c>
      <c r="O236" s="99">
        <f>RES_hhdet_fecs!O67</f>
        <v>0.78344612770816002</v>
      </c>
      <c r="P236" s="99">
        <f>RES_hhdet_fecs!P67</f>
        <v>0.57428908340694906</v>
      </c>
      <c r="Q236" s="99">
        <f>RES_hhdet_fecs!Q67</f>
        <v>0.86413646519942544</v>
      </c>
      <c r="R236" s="99">
        <f>RES_hhdet_fecs!R67</f>
        <v>0.76853942744656156</v>
      </c>
      <c r="S236" s="99">
        <f>RES_hhdet_fecs!S67</f>
        <v>0.86086972949774032</v>
      </c>
      <c r="T236" s="99">
        <f>RES_hhdet_fecs!T67</f>
        <v>0.70745888747329977</v>
      </c>
      <c r="U236" s="99">
        <f>RES_hhdet_fecs!U67</f>
        <v>0.72096598823166669</v>
      </c>
      <c r="V236" s="99">
        <f>RES_hhdet_fecs!V67</f>
        <v>0.7500577003702078</v>
      </c>
      <c r="W236" s="99">
        <f>RES_hhdet_fecs!W67</f>
        <v>0.77150160952207159</v>
      </c>
      <c r="DA236" s="63" t="s">
        <v>2808</v>
      </c>
    </row>
    <row r="237" spans="1:105" ht="12" customHeight="1" x14ac:dyDescent="0.25">
      <c r="A237" s="121" t="s">
        <v>55</v>
      </c>
      <c r="B237" s="123">
        <v>13.650512474248305</v>
      </c>
      <c r="C237" s="123">
        <v>14.568121391162732</v>
      </c>
      <c r="D237" s="123">
        <v>14.202431961482015</v>
      </c>
      <c r="E237" s="123">
        <v>14.140544123557293</v>
      </c>
      <c r="F237" s="123">
        <v>13.08482805487397</v>
      </c>
      <c r="G237" s="123">
        <v>13.107625497592478</v>
      </c>
      <c r="H237" s="123">
        <v>14.042409162019853</v>
      </c>
      <c r="I237" s="123">
        <v>13.955895414596764</v>
      </c>
      <c r="J237" s="123">
        <v>13.460842059609327</v>
      </c>
      <c r="K237" s="123">
        <v>12.975437603322598</v>
      </c>
      <c r="L237" s="123">
        <v>13.841938547143968</v>
      </c>
      <c r="M237" s="123">
        <v>12.973017516972508</v>
      </c>
      <c r="N237" s="123">
        <v>13.539166377923697</v>
      </c>
      <c r="O237" s="123">
        <v>13.198905613000454</v>
      </c>
      <c r="P237" s="123">
        <v>12.710000922411616</v>
      </c>
      <c r="Q237" s="123">
        <v>13.527827041497314</v>
      </c>
      <c r="R237" s="123">
        <v>14.150531358347912</v>
      </c>
      <c r="S237" s="123">
        <v>13.285189338106088</v>
      </c>
      <c r="T237" s="123">
        <v>13.03552000791281</v>
      </c>
      <c r="U237" s="123">
        <v>12.659528041454013</v>
      </c>
      <c r="V237" s="123">
        <v>12.489325273801853</v>
      </c>
      <c r="W237" s="123">
        <v>13.275662250427235</v>
      </c>
      <c r="DA237" s="130" t="s">
        <v>2809</v>
      </c>
    </row>
    <row r="238" spans="1:105" ht="12" customHeight="1" x14ac:dyDescent="0.25">
      <c r="A238" s="97" t="s">
        <v>134</v>
      </c>
      <c r="B238" s="99">
        <v>13.782616667442348</v>
      </c>
      <c r="C238" s="99">
        <v>14.646953141216091</v>
      </c>
      <c r="D238" s="99">
        <v>14.24629235268435</v>
      </c>
      <c r="E238" s="99">
        <v>14.24936637245443</v>
      </c>
      <c r="F238" s="99">
        <v>13.169293770944362</v>
      </c>
      <c r="G238" s="99">
        <v>13.133639757193482</v>
      </c>
      <c r="H238" s="99">
        <v>14.109005581709201</v>
      </c>
      <c r="I238" s="99">
        <v>14.027680370738755</v>
      </c>
      <c r="J238" s="99">
        <v>13.609852759470899</v>
      </c>
      <c r="K238" s="99">
        <v>13.121981721734933</v>
      </c>
      <c r="L238" s="99">
        <v>14.086912547142701</v>
      </c>
      <c r="M238" s="99">
        <v>13.140041277973904</v>
      </c>
      <c r="N238" s="99">
        <v>13.747880030899777</v>
      </c>
      <c r="O238" s="99">
        <v>13.314623107621149</v>
      </c>
      <c r="P238" s="99">
        <v>12.786308168093054</v>
      </c>
      <c r="Q238" s="99">
        <v>13.61046060422934</v>
      </c>
      <c r="R238" s="99">
        <v>14.265684359409358</v>
      </c>
      <c r="S238" s="99">
        <v>13.398989076411524</v>
      </c>
      <c r="T238" s="99">
        <v>13.209178498901487</v>
      </c>
      <c r="U238" s="99">
        <v>12.797631127932489</v>
      </c>
      <c r="V238" s="99">
        <v>12.583366416016021</v>
      </c>
      <c r="W238" s="99">
        <v>13.315079501678483</v>
      </c>
      <c r="DA238" s="63" t="s">
        <v>2810</v>
      </c>
    </row>
    <row r="239" spans="1:105" ht="12" customHeight="1" x14ac:dyDescent="0.25">
      <c r="A239" s="97" t="s">
        <v>133</v>
      </c>
      <c r="B239" s="99">
        <v>7.6648275518930236</v>
      </c>
      <c r="C239" s="99">
        <v>9.0292219142653032</v>
      </c>
      <c r="D239" s="99">
        <v>7.9765667955388908</v>
      </c>
      <c r="E239" s="99">
        <v>7.8397662161939499</v>
      </c>
      <c r="F239" s="99">
        <v>7.4405585506895253</v>
      </c>
      <c r="G239" s="99">
        <v>7.4998794393654293</v>
      </c>
      <c r="H239" s="99">
        <v>8.3127821362329577</v>
      </c>
      <c r="I239" s="99">
        <v>8.2409705861557505</v>
      </c>
      <c r="J239" s="99">
        <v>8.0365397160546195</v>
      </c>
      <c r="K239" s="99">
        <v>7.7964353142139791</v>
      </c>
      <c r="L239" s="99">
        <v>8.4511401033867095</v>
      </c>
      <c r="M239" s="99">
        <v>8.1586285282991486</v>
      </c>
      <c r="N239" s="99">
        <v>8.47477893648799</v>
      </c>
      <c r="O239" s="99">
        <v>8.1897834427419856</v>
      </c>
      <c r="P239" s="99">
        <v>8.156382877090854</v>
      </c>
      <c r="Q239" s="99">
        <v>8.4840635686361168</v>
      </c>
      <c r="R239" s="99">
        <v>9.1864288706621302</v>
      </c>
      <c r="S239" s="99">
        <v>8.9614063330103146</v>
      </c>
      <c r="T239" s="99">
        <v>9.0750532564473243</v>
      </c>
      <c r="U239" s="99">
        <v>9.0600301183076173</v>
      </c>
      <c r="V239" s="99">
        <v>9.0300063424171721</v>
      </c>
      <c r="W239" s="99">
        <v>9.6987316640599435</v>
      </c>
      <c r="DA239" s="63" t="s">
        <v>2811</v>
      </c>
    </row>
    <row r="240" spans="1:105" ht="12" customHeight="1" x14ac:dyDescent="0.25">
      <c r="A240" s="100" t="s">
        <v>217</v>
      </c>
      <c r="B240" s="102">
        <v>1.5459009904430516</v>
      </c>
      <c r="C240" s="102">
        <v>3.2264362243923572</v>
      </c>
      <c r="D240" s="102">
        <v>1.3157037754442378</v>
      </c>
      <c r="E240" s="102">
        <v>0.84365664117251837</v>
      </c>
      <c r="F240" s="102">
        <v>1.0262239659624688</v>
      </c>
      <c r="G240" s="102">
        <v>1.0212058821329801</v>
      </c>
      <c r="H240" s="102">
        <v>1.4645181518321559</v>
      </c>
      <c r="I240" s="102">
        <v>1.2340432336153715</v>
      </c>
      <c r="J240" s="102">
        <v>1.1242554717047764</v>
      </c>
      <c r="K240" s="102">
        <v>1.0316023960102083</v>
      </c>
      <c r="L240" s="102">
        <v>1.0946868386512352</v>
      </c>
      <c r="M240" s="102">
        <v>1.4869577924687445</v>
      </c>
      <c r="N240" s="102">
        <v>1.0993010908816776</v>
      </c>
      <c r="O240" s="102">
        <v>0.73317021336908195</v>
      </c>
      <c r="P240" s="102">
        <v>1.221001871820975</v>
      </c>
      <c r="Q240" s="102">
        <v>0.47311639528063004</v>
      </c>
      <c r="R240" s="102">
        <v>0.67123721797739999</v>
      </c>
      <c r="S240" s="102">
        <v>0.90949496737673918</v>
      </c>
      <c r="T240" s="102">
        <v>1.0064316588098443</v>
      </c>
      <c r="U240" s="102">
        <v>1.1985015880374463</v>
      </c>
      <c r="V240" s="102">
        <v>0.98210292171080538</v>
      </c>
      <c r="W240" s="102">
        <v>0.89152266025928095</v>
      </c>
      <c r="DA240" s="131" t="s">
        <v>2812</v>
      </c>
    </row>
    <row r="241" spans="1:105" ht="12" customHeight="1" x14ac:dyDescent="0.25">
      <c r="A241" s="103" t="s">
        <v>52</v>
      </c>
      <c r="B241" s="105">
        <v>6.1189265614499719</v>
      </c>
      <c r="C241" s="105">
        <v>5.8027856898729437</v>
      </c>
      <c r="D241" s="105">
        <v>6.660863020094653</v>
      </c>
      <c r="E241" s="105">
        <v>6.9961095750214328</v>
      </c>
      <c r="F241" s="105">
        <v>6.4143345847270572</v>
      </c>
      <c r="G241" s="105">
        <v>6.4786735572324492</v>
      </c>
      <c r="H241" s="105">
        <v>6.8482639844008029</v>
      </c>
      <c r="I241" s="105">
        <v>7.0069273525403784</v>
      </c>
      <c r="J241" s="105">
        <v>6.9122842443498405</v>
      </c>
      <c r="K241" s="105">
        <v>6.7648329182037701</v>
      </c>
      <c r="L241" s="105">
        <v>7.3564532647354746</v>
      </c>
      <c r="M241" s="105">
        <v>6.6716707358304062</v>
      </c>
      <c r="N241" s="105">
        <v>7.375477845606313</v>
      </c>
      <c r="O241" s="105">
        <v>7.4566132293729055</v>
      </c>
      <c r="P241" s="105">
        <v>6.9353810052698766</v>
      </c>
      <c r="Q241" s="105">
        <v>8.0109471733554862</v>
      </c>
      <c r="R241" s="105">
        <v>8.5151916526847291</v>
      </c>
      <c r="S241" s="105">
        <v>8.0519113656335755</v>
      </c>
      <c r="T241" s="105">
        <v>8.0686215976374775</v>
      </c>
      <c r="U241" s="105">
        <v>7.8615285302701707</v>
      </c>
      <c r="V241" s="105">
        <v>8.0479034207063673</v>
      </c>
      <c r="W241" s="105">
        <v>8.8072090038006632</v>
      </c>
      <c r="DA241" s="132" t="s">
        <v>2813</v>
      </c>
    </row>
    <row r="242" spans="1:105" ht="12" customHeight="1" x14ac:dyDescent="0.25">
      <c r="A242" s="106" t="s">
        <v>122</v>
      </c>
      <c r="B242" s="102">
        <v>10.858867284472238</v>
      </c>
      <c r="C242" s="102">
        <v>13.142621712195877</v>
      </c>
      <c r="D242" s="102">
        <v>12.065050725359166</v>
      </c>
      <c r="E242" s="102">
        <v>11.09695578400685</v>
      </c>
      <c r="F242" s="102">
        <v>11.187236304030865</v>
      </c>
      <c r="G242" s="102">
        <v>11.388293108787089</v>
      </c>
      <c r="H242" s="102">
        <v>12.107080507492411</v>
      </c>
      <c r="I242" s="102">
        <v>11.953745743732226</v>
      </c>
      <c r="J242" s="102">
        <v>11.806941158230838</v>
      </c>
      <c r="K242" s="102">
        <v>11.443386842501894</v>
      </c>
      <c r="L242" s="102">
        <v>12.011452051872574</v>
      </c>
      <c r="M242" s="102">
        <v>12.491758534025294</v>
      </c>
      <c r="N242" s="102">
        <v>12.214294538269433</v>
      </c>
      <c r="O242" s="102">
        <v>11.992161878164689</v>
      </c>
      <c r="P242" s="102">
        <v>12.648474179029366</v>
      </c>
      <c r="Q242" s="102">
        <v>11.919700812592399</v>
      </c>
      <c r="R242" s="102">
        <v>12.21004310737303</v>
      </c>
      <c r="S242" s="102">
        <v>12.402760552750172</v>
      </c>
      <c r="T242" s="102">
        <v>12.089435942521542</v>
      </c>
      <c r="U242" s="102">
        <v>12.111302715510158</v>
      </c>
      <c r="V242" s="102">
        <v>12.088141055560033</v>
      </c>
      <c r="W242" s="102">
        <v>12.300641280572108</v>
      </c>
      <c r="DA242" s="131" t="s">
        <v>2814</v>
      </c>
    </row>
    <row r="243" spans="1:105" ht="12" customHeight="1" x14ac:dyDescent="0.25">
      <c r="A243" s="107" t="s">
        <v>121</v>
      </c>
      <c r="B243" s="105">
        <v>6.9984423527852986</v>
      </c>
      <c r="C243" s="105">
        <v>9.0769384080015385</v>
      </c>
      <c r="D243" s="105">
        <v>7.7977020084269588</v>
      </c>
      <c r="E243" s="105">
        <v>7.1064176320086903</v>
      </c>
      <c r="F243" s="105">
        <v>7.2642436949024765</v>
      </c>
      <c r="G243" s="105">
        <v>7.4725954121007909</v>
      </c>
      <c r="H243" s="105">
        <v>8.1003211339448935</v>
      </c>
      <c r="I243" s="105">
        <v>7.9357795333975609</v>
      </c>
      <c r="J243" s="105">
        <v>7.8397136571311545</v>
      </c>
      <c r="K243" s="105">
        <v>7.5843041524165491</v>
      </c>
      <c r="L243" s="105">
        <v>7.9896116987336354</v>
      </c>
      <c r="M243" s="105">
        <v>8.4884066084889778</v>
      </c>
      <c r="N243" s="105">
        <v>8.1763614995565117</v>
      </c>
      <c r="O243" s="105">
        <v>7.945412341231318</v>
      </c>
      <c r="P243" s="105">
        <v>8.6045061797114197</v>
      </c>
      <c r="Q243" s="105">
        <v>7.8509077655218418</v>
      </c>
      <c r="R243" s="105">
        <v>8.2461146261849407</v>
      </c>
      <c r="S243" s="105">
        <v>8.7647207156247102</v>
      </c>
      <c r="T243" s="105">
        <v>8.9646452556895522</v>
      </c>
      <c r="U243" s="105">
        <v>9.1488839023642257</v>
      </c>
      <c r="V243" s="105">
        <v>9.1037641905354416</v>
      </c>
      <c r="W243" s="105">
        <v>9.2817476941883719</v>
      </c>
      <c r="DA243" s="132" t="s">
        <v>2815</v>
      </c>
    </row>
    <row r="244" spans="1:105" ht="12" customHeight="1" x14ac:dyDescent="0.25">
      <c r="A244" s="108" t="s">
        <v>53</v>
      </c>
      <c r="B244" s="99">
        <v>1.1883875502524792</v>
      </c>
      <c r="C244" s="99">
        <v>2.8543574651638024</v>
      </c>
      <c r="D244" s="99">
        <v>1.105364184132148</v>
      </c>
      <c r="E244" s="99">
        <v>0.63914223424641781</v>
      </c>
      <c r="F244" s="99">
        <v>0.86956995290316064</v>
      </c>
      <c r="G244" s="99">
        <v>0.88624973763137294</v>
      </c>
      <c r="H244" s="99">
        <v>1.2726621230883248</v>
      </c>
      <c r="I244" s="99">
        <v>1.0717049335839539</v>
      </c>
      <c r="J244" s="99">
        <v>1.0009260403239448</v>
      </c>
      <c r="K244" s="99">
        <v>0.92229416708306156</v>
      </c>
      <c r="L244" s="99">
        <v>0.94162879742936501</v>
      </c>
      <c r="M244" s="99">
        <v>1.3897426821850589</v>
      </c>
      <c r="N244" s="99">
        <v>0.98175972666012634</v>
      </c>
      <c r="O244" s="99">
        <v>0.64352956703944553</v>
      </c>
      <c r="P244" s="99">
        <v>1.2492450645748947</v>
      </c>
      <c r="Q244" s="99">
        <v>0.34065023888327117</v>
      </c>
      <c r="R244" s="99">
        <v>0.47850285324731834</v>
      </c>
      <c r="S244" s="99">
        <v>0.82244250306445332</v>
      </c>
      <c r="T244" s="99">
        <v>0.9248145377267466</v>
      </c>
      <c r="U244" s="99">
        <v>1.1668862096309531</v>
      </c>
      <c r="V244" s="99">
        <v>0.95680156993980925</v>
      </c>
      <c r="W244" s="99">
        <v>0.78972513371364295</v>
      </c>
      <c r="DA244" s="63" t="s">
        <v>2816</v>
      </c>
    </row>
    <row r="245" spans="1:105" ht="12" customHeight="1" x14ac:dyDescent="0.25">
      <c r="A245" s="108" t="s">
        <v>52</v>
      </c>
      <c r="B245" s="99">
        <v>5.8100548025328189</v>
      </c>
      <c r="C245" s="99">
        <v>6.2225809428377392</v>
      </c>
      <c r="D245" s="99">
        <v>6.6923378242948095</v>
      </c>
      <c r="E245" s="99">
        <v>6.4672753977622737</v>
      </c>
      <c r="F245" s="99">
        <v>6.3946737419993163</v>
      </c>
      <c r="G245" s="99">
        <v>6.586345674469416</v>
      </c>
      <c r="H245" s="99">
        <v>6.8276590108565669</v>
      </c>
      <c r="I245" s="99">
        <v>6.8640745998136055</v>
      </c>
      <c r="J245" s="99">
        <v>6.8387876168072088</v>
      </c>
      <c r="K245" s="99">
        <v>6.6620099853334871</v>
      </c>
      <c r="L245" s="99">
        <v>7.0479829013042705</v>
      </c>
      <c r="M245" s="99">
        <v>7.0986639263039191</v>
      </c>
      <c r="N245" s="99">
        <v>7.1946017728963838</v>
      </c>
      <c r="O245" s="99">
        <v>7.3018827741918715</v>
      </c>
      <c r="P245" s="99">
        <v>7.3552611151365257</v>
      </c>
      <c r="Q245" s="99">
        <v>7.5102575266385712</v>
      </c>
      <c r="R245" s="99">
        <v>7.7676117729376211</v>
      </c>
      <c r="S245" s="99">
        <v>7.9422782125602582</v>
      </c>
      <c r="T245" s="99">
        <v>8.0398307179628059</v>
      </c>
      <c r="U245" s="99">
        <v>7.9819976927332732</v>
      </c>
      <c r="V245" s="99">
        <v>8.1469626205956338</v>
      </c>
      <c r="W245" s="99">
        <v>8.4920225604747284</v>
      </c>
      <c r="DA245" s="63" t="s">
        <v>2817</v>
      </c>
    </row>
    <row r="246" spans="1:105" ht="12" customHeight="1" x14ac:dyDescent="0.25">
      <c r="A246" s="121" t="s">
        <v>54</v>
      </c>
      <c r="B246" s="123">
        <v>6.6250228482050986</v>
      </c>
      <c r="C246" s="123">
        <v>7.4749644909889268</v>
      </c>
      <c r="D246" s="123">
        <v>7.4936887358649305</v>
      </c>
      <c r="E246" s="123">
        <v>8.0180860871543267</v>
      </c>
      <c r="F246" s="123">
        <v>7.4052013246476243</v>
      </c>
      <c r="G246" s="123">
        <v>7.4780605929724864</v>
      </c>
      <c r="H246" s="123">
        <v>9.0839185099942501</v>
      </c>
      <c r="I246" s="123">
        <v>8.8922740026328846</v>
      </c>
      <c r="J246" s="123">
        <v>8.5695881536433518</v>
      </c>
      <c r="K246" s="123">
        <v>8.3513692847999614</v>
      </c>
      <c r="L246" s="123">
        <v>8.5662442370608947</v>
      </c>
      <c r="M246" s="123">
        <v>7.3692954974775651</v>
      </c>
      <c r="N246" s="123">
        <v>7.5823144724551792</v>
      </c>
      <c r="O246" s="123">
        <v>6.5309783569280873</v>
      </c>
      <c r="P246" s="123">
        <v>6.8235033348907725</v>
      </c>
      <c r="Q246" s="123">
        <v>7.252430335670053</v>
      </c>
      <c r="R246" s="123">
        <v>7.6588471635629638</v>
      </c>
      <c r="S246" s="123">
        <v>7.3650073849362707</v>
      </c>
      <c r="T246" s="123">
        <v>7.857988751734343</v>
      </c>
      <c r="U246" s="123">
        <v>7.2335619017297761</v>
      </c>
      <c r="V246" s="123">
        <v>7.1575572541535779</v>
      </c>
      <c r="W246" s="123">
        <v>7.5455573938781297</v>
      </c>
      <c r="DA246" s="130" t="s">
        <v>2818</v>
      </c>
    </row>
    <row r="247" spans="1:105" ht="12" customHeight="1" x14ac:dyDescent="0.25">
      <c r="A247" s="97" t="s">
        <v>175</v>
      </c>
      <c r="B247" s="99">
        <v>6.9563396716415928</v>
      </c>
      <c r="C247" s="99">
        <v>7.8153456970830817</v>
      </c>
      <c r="D247" s="99">
        <v>7.8480725982060067</v>
      </c>
      <c r="E247" s="99">
        <v>8.5181696881372115</v>
      </c>
      <c r="F247" s="99">
        <v>7.7819598694602501</v>
      </c>
      <c r="G247" s="99">
        <v>7.8039073964786692</v>
      </c>
      <c r="H247" s="99">
        <v>9.568010969607684</v>
      </c>
      <c r="I247" s="99">
        <v>9.3764235666256628</v>
      </c>
      <c r="J247" s="99">
        <v>9.0705830358327262</v>
      </c>
      <c r="K247" s="99">
        <v>8.9053783956857302</v>
      </c>
      <c r="L247" s="99">
        <v>9.183904586743397</v>
      </c>
      <c r="M247" s="99">
        <v>7.7834616914187071</v>
      </c>
      <c r="N247" s="99">
        <v>8.1840590632448382</v>
      </c>
      <c r="O247" s="99">
        <v>7.0185294373273717</v>
      </c>
      <c r="P247" s="99">
        <v>7.1319237559931237</v>
      </c>
      <c r="Q247" s="99">
        <v>7.6603987080513374</v>
      </c>
      <c r="R247" s="99">
        <v>8.2003235709927953</v>
      </c>
      <c r="S247" s="99">
        <v>7.8699488643431703</v>
      </c>
      <c r="T247" s="99">
        <v>8.4641418798644867</v>
      </c>
      <c r="U247" s="99">
        <v>7.7632707009865722</v>
      </c>
      <c r="V247" s="99">
        <v>7.6639616096571173</v>
      </c>
      <c r="W247" s="99">
        <v>8.0805547493581944</v>
      </c>
      <c r="DA247" s="63" t="s">
        <v>2819</v>
      </c>
    </row>
    <row r="248" spans="1:105" ht="12" customHeight="1" x14ac:dyDescent="0.25">
      <c r="A248" s="109" t="s">
        <v>120</v>
      </c>
      <c r="B248" s="110">
        <v>5.4356204708997726</v>
      </c>
      <c r="C248" s="110">
        <v>6.2566095865294198</v>
      </c>
      <c r="D248" s="110">
        <v>6.1060992859052412</v>
      </c>
      <c r="E248" s="110">
        <v>6.1948602917267346</v>
      </c>
      <c r="F248" s="110">
        <v>6.0653667274793248</v>
      </c>
      <c r="G248" s="110">
        <v>6.1903989613198949</v>
      </c>
      <c r="H248" s="110">
        <v>7.2818789098926926</v>
      </c>
      <c r="I248" s="110">
        <v>7.0925114966684335</v>
      </c>
      <c r="J248" s="110">
        <v>6.9065692175528266</v>
      </c>
      <c r="K248" s="110">
        <v>6.5846118284640314</v>
      </c>
      <c r="L248" s="110">
        <v>6.9144971655402925</v>
      </c>
      <c r="M248" s="110">
        <v>6.3626636779611099</v>
      </c>
      <c r="N248" s="110">
        <v>6.1099530896091832</v>
      </c>
      <c r="O248" s="110">
        <v>5.2044677945911317</v>
      </c>
      <c r="P248" s="110">
        <v>5.9754087473927537</v>
      </c>
      <c r="Q248" s="110">
        <v>5.8080004378791772</v>
      </c>
      <c r="R248" s="110">
        <v>5.7720891608943559</v>
      </c>
      <c r="S248" s="110">
        <v>5.7717601119912674</v>
      </c>
      <c r="T248" s="110">
        <v>6.1505074442379915</v>
      </c>
      <c r="U248" s="110">
        <v>5.7511615579654025</v>
      </c>
      <c r="V248" s="110">
        <v>5.6614702281743101</v>
      </c>
      <c r="W248" s="110">
        <v>5.6788150656055576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37.659802753861904</v>
      </c>
      <c r="C250" s="118">
        <f t="shared" si="115"/>
        <v>40.785016561379344</v>
      </c>
      <c r="D250" s="118">
        <f t="shared" si="115"/>
        <v>42.541119517856451</v>
      </c>
      <c r="E250" s="118">
        <f t="shared" si="115"/>
        <v>46.794946108763916</v>
      </c>
      <c r="F250" s="118">
        <f t="shared" si="115"/>
        <v>46.230571324769514</v>
      </c>
      <c r="G250" s="118">
        <f t="shared" si="115"/>
        <v>48.045072645725391</v>
      </c>
      <c r="H250" s="118">
        <f t="shared" si="115"/>
        <v>52.251751446899341</v>
      </c>
      <c r="I250" s="118">
        <f t="shared" si="115"/>
        <v>51.322790435391646</v>
      </c>
      <c r="J250" s="118">
        <f t="shared" si="115"/>
        <v>48.145779501922917</v>
      </c>
      <c r="K250" s="118">
        <f t="shared" si="115"/>
        <v>49.655383861606026</v>
      </c>
      <c r="L250" s="118">
        <f t="shared" si="115"/>
        <v>56.216954493378474</v>
      </c>
      <c r="M250" s="118">
        <f t="shared" si="115"/>
        <v>46.662642807517024</v>
      </c>
      <c r="N250" s="118">
        <f t="shared" si="115"/>
        <v>48.516875037461062</v>
      </c>
      <c r="O250" s="118">
        <f t="shared" si="115"/>
        <v>45.757479772374055</v>
      </c>
      <c r="P250" s="118">
        <f t="shared" si="115"/>
        <v>43.56130256034367</v>
      </c>
      <c r="Q250" s="118">
        <f t="shared" si="115"/>
        <v>47.313111839794004</v>
      </c>
      <c r="R250" s="118">
        <f t="shared" ref="R250:V250" si="116">R251+R254+R256+R265</f>
        <v>45.224781598356074</v>
      </c>
      <c r="S250" s="118">
        <f t="shared" si="116"/>
        <v>44.360700712819771</v>
      </c>
      <c r="T250" s="118">
        <f t="shared" si="116"/>
        <v>47.322600595658258</v>
      </c>
      <c r="U250" s="118">
        <f t="shared" si="116"/>
        <v>45.097106546915867</v>
      </c>
      <c r="V250" s="118">
        <f t="shared" si="116"/>
        <v>45.530799571541735</v>
      </c>
      <c r="W250" s="118">
        <f t="shared" ref="W250" si="117">W251+W254+W256+W265</f>
        <v>47.917302149482062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26.426198408159475</v>
      </c>
      <c r="C251" s="123">
        <f t="shared" si="118"/>
        <v>28.323037089786556</v>
      </c>
      <c r="D251" s="123">
        <f t="shared" si="118"/>
        <v>30.266568499936948</v>
      </c>
      <c r="E251" s="123">
        <f t="shared" si="118"/>
        <v>33.464254745117685</v>
      </c>
      <c r="F251" s="123">
        <f t="shared" si="118"/>
        <v>33.602137747038881</v>
      </c>
      <c r="G251" s="123">
        <f t="shared" si="118"/>
        <v>34.633229566252496</v>
      </c>
      <c r="H251" s="123">
        <f t="shared" si="118"/>
        <v>37.041326271460278</v>
      </c>
      <c r="I251" s="123">
        <f t="shared" si="118"/>
        <v>36.833407257970798</v>
      </c>
      <c r="J251" s="123">
        <f t="shared" si="118"/>
        <v>33.684778914404667</v>
      </c>
      <c r="K251" s="123">
        <f t="shared" si="118"/>
        <v>34.514208374829259</v>
      </c>
      <c r="L251" s="123">
        <f t="shared" si="118"/>
        <v>40.376061777748241</v>
      </c>
      <c r="M251" s="123">
        <f t="shared" si="118"/>
        <v>31.934822137179157</v>
      </c>
      <c r="N251" s="123">
        <f t="shared" si="118"/>
        <v>33.431145792381457</v>
      </c>
      <c r="O251" s="123">
        <f t="shared" si="118"/>
        <v>31.607891379957874</v>
      </c>
      <c r="P251" s="123">
        <f t="shared" si="118"/>
        <v>29.944926817210767</v>
      </c>
      <c r="Q251" s="123">
        <f t="shared" si="118"/>
        <v>31.952971660919044</v>
      </c>
      <c r="R251" s="123">
        <f t="shared" ref="R251:V251" si="119">SUM(R252:R253)</f>
        <v>29.172458060940055</v>
      </c>
      <c r="S251" s="123">
        <f t="shared" si="119"/>
        <v>28.305941791204997</v>
      </c>
      <c r="T251" s="123">
        <f t="shared" si="119"/>
        <v>31.2207704669481</v>
      </c>
      <c r="U251" s="123">
        <f t="shared" si="119"/>
        <v>29.291187463470472</v>
      </c>
      <c r="V251" s="123">
        <f t="shared" si="119"/>
        <v>29.556047462830698</v>
      </c>
      <c r="W251" s="123">
        <f t="shared" ref="W251" si="120">SUM(W252:W253)</f>
        <v>30.892256716578942</v>
      </c>
      <c r="DA251" s="130" t="s">
        <v>2972</v>
      </c>
    </row>
    <row r="252" spans="1:105" ht="12" customHeight="1" x14ac:dyDescent="0.25">
      <c r="A252" s="97" t="s">
        <v>217</v>
      </c>
      <c r="B252" s="99">
        <v>25.858212770817456</v>
      </c>
      <c r="C252" s="99">
        <v>27.713877511215507</v>
      </c>
      <c r="D252" s="99">
        <v>29.636610649808173</v>
      </c>
      <c r="E252" s="99">
        <v>32.812075799988193</v>
      </c>
      <c r="F252" s="99">
        <v>32.948758236478945</v>
      </c>
      <c r="G252" s="99">
        <v>33.982318254001591</v>
      </c>
      <c r="H252" s="99">
        <v>36.373038900330677</v>
      </c>
      <c r="I252" s="99">
        <v>36.174341782528799</v>
      </c>
      <c r="J252" s="99">
        <v>33.096642428918145</v>
      </c>
      <c r="K252" s="99">
        <v>33.933600394643165</v>
      </c>
      <c r="L252" s="99">
        <v>39.70343820199286</v>
      </c>
      <c r="M252" s="99">
        <v>31.396545515396152</v>
      </c>
      <c r="N252" s="99">
        <v>32.874300156395186</v>
      </c>
      <c r="O252" s="99">
        <v>31.074291427911437</v>
      </c>
      <c r="P252" s="99">
        <v>29.433459878106213</v>
      </c>
      <c r="Q252" s="99">
        <v>31.427734612159508</v>
      </c>
      <c r="R252" s="99">
        <v>28.691917876117309</v>
      </c>
      <c r="S252" s="99">
        <v>27.847319672678417</v>
      </c>
      <c r="T252" s="99">
        <v>30.711763965793406</v>
      </c>
      <c r="U252" s="99">
        <v>28.819217242991815</v>
      </c>
      <c r="V252" s="99">
        <v>29.079071608096761</v>
      </c>
      <c r="W252" s="99">
        <v>30.391785049882348</v>
      </c>
      <c r="DA252" s="63" t="s">
        <v>2973</v>
      </c>
    </row>
    <row r="253" spans="1:105" ht="12" customHeight="1" x14ac:dyDescent="0.25">
      <c r="A253" s="97" t="s">
        <v>53</v>
      </c>
      <c r="B253" s="99">
        <v>0.56798563734201934</v>
      </c>
      <c r="C253" s="99">
        <v>0.60915957857104819</v>
      </c>
      <c r="D253" s="99">
        <v>0.62995785012877681</v>
      </c>
      <c r="E253" s="99">
        <v>0.65217894512949037</v>
      </c>
      <c r="F253" s="99">
        <v>0.65337951055993437</v>
      </c>
      <c r="G253" s="99">
        <v>0.65091131225090437</v>
      </c>
      <c r="H253" s="99">
        <v>0.66828737112960157</v>
      </c>
      <c r="I253" s="99">
        <v>0.65906547544199667</v>
      </c>
      <c r="J253" s="99">
        <v>0.58813648548652497</v>
      </c>
      <c r="K253" s="99">
        <v>0.58060798018609505</v>
      </c>
      <c r="L253" s="99">
        <v>0.6726235757553829</v>
      </c>
      <c r="M253" s="99">
        <v>0.53827662178300395</v>
      </c>
      <c r="N253" s="99">
        <v>0.55684563598627113</v>
      </c>
      <c r="O253" s="99">
        <v>0.53359995204643851</v>
      </c>
      <c r="P253" s="99">
        <v>0.51146693910455387</v>
      </c>
      <c r="Q253" s="99">
        <v>0.52523704875953647</v>
      </c>
      <c r="R253" s="99">
        <v>0.48054018482274691</v>
      </c>
      <c r="S253" s="99">
        <v>0.45862211852657997</v>
      </c>
      <c r="T253" s="99">
        <v>0.50900650115469381</v>
      </c>
      <c r="U253" s="99">
        <v>0.47197022047865478</v>
      </c>
      <c r="V253" s="99">
        <v>0.4769758547339365</v>
      </c>
      <c r="W253" s="99">
        <v>0.50047166669659304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0.4209080392767775</v>
      </c>
      <c r="C254" s="123">
        <f t="shared" si="121"/>
        <v>0.5726682708308094</v>
      </c>
      <c r="D254" s="123">
        <f t="shared" si="121"/>
        <v>0.48361995556401088</v>
      </c>
      <c r="E254" s="123">
        <f t="shared" si="121"/>
        <v>1.1184560467144449</v>
      </c>
      <c r="F254" s="123">
        <f t="shared" si="121"/>
        <v>1.21883466495401</v>
      </c>
      <c r="G254" s="123">
        <f t="shared" si="121"/>
        <v>1.8928666951385238</v>
      </c>
      <c r="H254" s="123">
        <f t="shared" si="121"/>
        <v>2.0828579071036719</v>
      </c>
      <c r="I254" s="123">
        <f t="shared" si="121"/>
        <v>1.4198000857114563</v>
      </c>
      <c r="J254" s="123">
        <f t="shared" si="121"/>
        <v>1.694428794805068</v>
      </c>
      <c r="K254" s="123">
        <f t="shared" si="121"/>
        <v>2.6877939769605752</v>
      </c>
      <c r="L254" s="123">
        <f t="shared" si="121"/>
        <v>2.5802286038150646</v>
      </c>
      <c r="M254" s="123">
        <f t="shared" si="121"/>
        <v>2.553212348495602</v>
      </c>
      <c r="N254" s="123">
        <f t="shared" si="121"/>
        <v>2.3611395509228403</v>
      </c>
      <c r="O254" s="123">
        <f t="shared" si="121"/>
        <v>2.2191428735423235</v>
      </c>
      <c r="P254" s="123">
        <f t="shared" si="121"/>
        <v>1.6702835496083783</v>
      </c>
      <c r="Q254" s="123">
        <f t="shared" si="121"/>
        <v>2.6113424740475653</v>
      </c>
      <c r="R254" s="123">
        <f t="shared" si="121"/>
        <v>2.4180067118367621</v>
      </c>
      <c r="S254" s="123">
        <f t="shared" si="121"/>
        <v>2.8306904402915345</v>
      </c>
      <c r="T254" s="123">
        <f t="shared" si="121"/>
        <v>2.4129211837140905</v>
      </c>
      <c r="U254" s="123">
        <f t="shared" si="121"/>
        <v>2.5261573951894931</v>
      </c>
      <c r="V254" s="123">
        <f t="shared" si="121"/>
        <v>2.677909147632302</v>
      </c>
      <c r="W254" s="123">
        <f t="shared" si="121"/>
        <v>2.790431857908263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0.4209080392767775</v>
      </c>
      <c r="C255" s="99">
        <f>RES_hhdet_tess!C67</f>
        <v>0.5726682708308094</v>
      </c>
      <c r="D255" s="99">
        <f>RES_hhdet_tess!D67</f>
        <v>0.48361995556401088</v>
      </c>
      <c r="E255" s="99">
        <f>RES_hhdet_tess!E67</f>
        <v>1.1184560467144449</v>
      </c>
      <c r="F255" s="99">
        <f>RES_hhdet_tess!F67</f>
        <v>1.21883466495401</v>
      </c>
      <c r="G255" s="99">
        <f>RES_hhdet_tess!G67</f>
        <v>1.8928666951385238</v>
      </c>
      <c r="H255" s="99">
        <f>RES_hhdet_tess!H67</f>
        <v>2.0828579071036719</v>
      </c>
      <c r="I255" s="99">
        <f>RES_hhdet_tess!I67</f>
        <v>1.4198000857114563</v>
      </c>
      <c r="J255" s="99">
        <f>RES_hhdet_tess!J67</f>
        <v>1.694428794805068</v>
      </c>
      <c r="K255" s="99">
        <f>RES_hhdet_tess!K67</f>
        <v>2.6877939769605752</v>
      </c>
      <c r="L255" s="99">
        <f>RES_hhdet_tess!L67</f>
        <v>2.5802286038150646</v>
      </c>
      <c r="M255" s="99">
        <f>RES_hhdet_tess!M67</f>
        <v>2.553212348495602</v>
      </c>
      <c r="N255" s="99">
        <f>RES_hhdet_tess!N67</f>
        <v>2.3611395509228403</v>
      </c>
      <c r="O255" s="99">
        <f>RES_hhdet_tess!O67</f>
        <v>2.2191428735423235</v>
      </c>
      <c r="P255" s="99">
        <f>RES_hhdet_tess!P67</f>
        <v>1.6702835496083783</v>
      </c>
      <c r="Q255" s="99">
        <f>RES_hhdet_tess!Q67</f>
        <v>2.6113424740475653</v>
      </c>
      <c r="R255" s="99">
        <f>RES_hhdet_tess!R67</f>
        <v>2.4180067118367621</v>
      </c>
      <c r="S255" s="99">
        <f>RES_hhdet_tess!S67</f>
        <v>2.8306904402915345</v>
      </c>
      <c r="T255" s="99">
        <f>RES_hhdet_tess!T67</f>
        <v>2.4129211837140905</v>
      </c>
      <c r="U255" s="99">
        <f>RES_hhdet_tess!U67</f>
        <v>2.5261573951894931</v>
      </c>
      <c r="V255" s="99">
        <f>RES_hhdet_tess!V67</f>
        <v>2.677909147632302</v>
      </c>
      <c r="W255" s="99">
        <f>RES_hhdet_tess!W67</f>
        <v>2.790431857908263</v>
      </c>
      <c r="DA255" s="63" t="s">
        <v>2976</v>
      </c>
    </row>
    <row r="256" spans="1:105" ht="12" customHeight="1" x14ac:dyDescent="0.25">
      <c r="A256" s="121" t="s">
        <v>55</v>
      </c>
      <c r="B256" s="123">
        <v>6.8791753543422702</v>
      </c>
      <c r="C256" s="123">
        <v>7.4339863341408359</v>
      </c>
      <c r="D256" s="123">
        <v>7.3320711555480864</v>
      </c>
      <c r="E256" s="123">
        <v>7.4249767241639493</v>
      </c>
      <c r="F256" s="123">
        <v>6.9585205645094153</v>
      </c>
      <c r="G256" s="123">
        <v>7.0273560217537554</v>
      </c>
      <c r="H256" s="123">
        <v>7.6485624609617471</v>
      </c>
      <c r="I256" s="123">
        <v>7.6965814202595526</v>
      </c>
      <c r="J256" s="123">
        <v>7.5543990709985351</v>
      </c>
      <c r="K256" s="123">
        <v>7.3620729313751978</v>
      </c>
      <c r="L256" s="123">
        <v>7.9799879991498974</v>
      </c>
      <c r="M256" s="123">
        <v>7.581425561807027</v>
      </c>
      <c r="N256" s="123">
        <v>8.0149265518818655</v>
      </c>
      <c r="O256" s="123">
        <v>7.8917410310412111</v>
      </c>
      <c r="P256" s="123">
        <v>7.6942555042591056</v>
      </c>
      <c r="Q256" s="123">
        <v>8.2988304508535915</v>
      </c>
      <c r="R256" s="123">
        <v>8.9314978296434813</v>
      </c>
      <c r="S256" s="123">
        <v>8.6445174344402993</v>
      </c>
      <c r="T256" s="123">
        <v>8.737674906150211</v>
      </c>
      <c r="U256" s="123">
        <v>8.6837766077434377</v>
      </c>
      <c r="V256" s="123">
        <v>8.7323563376565243</v>
      </c>
      <c r="W256" s="123">
        <v>9.4380330787966003</v>
      </c>
      <c r="DA256" s="130" t="s">
        <v>2977</v>
      </c>
    </row>
    <row r="257" spans="1:105" ht="12" customHeight="1" x14ac:dyDescent="0.25">
      <c r="A257" s="97" t="s">
        <v>134</v>
      </c>
      <c r="B257" s="99">
        <v>6.8919489051474603</v>
      </c>
      <c r="C257" s="99">
        <v>7.4160948016668167</v>
      </c>
      <c r="D257" s="99">
        <v>7.3316383574742163</v>
      </c>
      <c r="E257" s="99">
        <v>7.439371315778339</v>
      </c>
      <c r="F257" s="99">
        <v>6.9591997792757292</v>
      </c>
      <c r="G257" s="99">
        <v>7.026657732048589</v>
      </c>
      <c r="H257" s="99">
        <v>7.6489839331485205</v>
      </c>
      <c r="I257" s="99">
        <v>7.6998100196523547</v>
      </c>
      <c r="J257" s="99">
        <v>7.557912141447944</v>
      </c>
      <c r="K257" s="99">
        <v>7.3669445185273563</v>
      </c>
      <c r="L257" s="99">
        <v>8.0015316951411908</v>
      </c>
      <c r="M257" s="99">
        <v>7.5511257540355947</v>
      </c>
      <c r="N257" s="99">
        <v>8.0275023044570002</v>
      </c>
      <c r="O257" s="99">
        <v>7.8981390910680869</v>
      </c>
      <c r="P257" s="99">
        <v>7.6769513114859373</v>
      </c>
      <c r="Q257" s="99">
        <v>8.3085773071440183</v>
      </c>
      <c r="R257" s="99">
        <v>8.9498544167254703</v>
      </c>
      <c r="S257" s="99">
        <v>8.648983561182126</v>
      </c>
      <c r="T257" s="99">
        <v>8.740363346256343</v>
      </c>
      <c r="U257" s="99">
        <v>8.6755995159876171</v>
      </c>
      <c r="V257" s="99">
        <v>8.7274703000870471</v>
      </c>
      <c r="W257" s="99">
        <v>9.4391846192706819</v>
      </c>
      <c r="DA257" s="63" t="s">
        <v>2978</v>
      </c>
    </row>
    <row r="258" spans="1:105" ht="12" customHeight="1" x14ac:dyDescent="0.25">
      <c r="A258" s="97" t="s">
        <v>133</v>
      </c>
      <c r="B258" s="99">
        <v>6.8919489051474603</v>
      </c>
      <c r="C258" s="99">
        <v>7.4161537563850537</v>
      </c>
      <c r="D258" s="99">
        <v>7.3315842180731954</v>
      </c>
      <c r="E258" s="99">
        <v>7.4392904517783904</v>
      </c>
      <c r="F258" s="99">
        <v>6.9590935043749171</v>
      </c>
      <c r="G258" s="99">
        <v>7.0265682581291822</v>
      </c>
      <c r="H258" s="99">
        <v>7.648636012664495</v>
      </c>
      <c r="I258" s="99">
        <v>7.6990907620354347</v>
      </c>
      <c r="J258" s="99">
        <v>7.5569165009483017</v>
      </c>
      <c r="K258" s="99">
        <v>7.3661317154469721</v>
      </c>
      <c r="L258" s="99">
        <v>8.0008247837846955</v>
      </c>
      <c r="M258" s="99">
        <v>7.5496596359180206</v>
      </c>
      <c r="N258" s="99">
        <v>8.0267373032462714</v>
      </c>
      <c r="O258" s="99">
        <v>7.8979645615063232</v>
      </c>
      <c r="P258" s="99">
        <v>7.6763636517712577</v>
      </c>
      <c r="Q258" s="99">
        <v>8.3095467105718033</v>
      </c>
      <c r="R258" s="99">
        <v>8.950830065085885</v>
      </c>
      <c r="S258" s="99">
        <v>8.6489654625152266</v>
      </c>
      <c r="T258" s="99">
        <v>8.7401554517390387</v>
      </c>
      <c r="U258" s="99">
        <v>8.6752849816117301</v>
      </c>
      <c r="V258" s="99">
        <v>8.7271969968521148</v>
      </c>
      <c r="W258" s="99">
        <v>9.4389323871858153</v>
      </c>
      <c r="DA258" s="63" t="s">
        <v>2979</v>
      </c>
    </row>
    <row r="259" spans="1:105" ht="12" customHeight="1" x14ac:dyDescent="0.25">
      <c r="A259" s="100" t="s">
        <v>217</v>
      </c>
      <c r="B259" s="102">
        <v>0.77302234369748934</v>
      </c>
      <c r="C259" s="102">
        <v>1.6133680665121082</v>
      </c>
      <c r="D259" s="102">
        <v>0.67072119797854324</v>
      </c>
      <c r="E259" s="102">
        <v>0.44318087675695889</v>
      </c>
      <c r="F259" s="102">
        <v>0.54475891964785961</v>
      </c>
      <c r="G259" s="102">
        <v>0.54789470089673287</v>
      </c>
      <c r="H259" s="102">
        <v>0.80037202826369347</v>
      </c>
      <c r="I259" s="102">
        <v>0.69216340949505606</v>
      </c>
      <c r="J259" s="102">
        <v>0.64463225659846102</v>
      </c>
      <c r="K259" s="102">
        <v>0.60129879724320279</v>
      </c>
      <c r="L259" s="102">
        <v>0.6443715190492223</v>
      </c>
      <c r="M259" s="102">
        <v>0.87798890008761432</v>
      </c>
      <c r="N259" s="102">
        <v>0.65125945763995841</v>
      </c>
      <c r="O259" s="102">
        <v>0.4413513321334176</v>
      </c>
      <c r="P259" s="102">
        <v>0.74098264650138057</v>
      </c>
      <c r="Q259" s="102">
        <v>0.29859953721631682</v>
      </c>
      <c r="R259" s="102">
        <v>0.43563841240115708</v>
      </c>
      <c r="S259" s="102">
        <v>0.59705409688164979</v>
      </c>
      <c r="T259" s="102">
        <v>0.6715338541015593</v>
      </c>
      <c r="U259" s="102">
        <v>0.81375645134155883</v>
      </c>
      <c r="V259" s="102">
        <v>0.67929357614574681</v>
      </c>
      <c r="W259" s="102">
        <v>0.63172338338515455</v>
      </c>
      <c r="DA259" s="131" t="s">
        <v>2980</v>
      </c>
    </row>
    <row r="260" spans="1:105" ht="12" customHeight="1" x14ac:dyDescent="0.25">
      <c r="A260" s="103" t="s">
        <v>52</v>
      </c>
      <c r="B260" s="105">
        <v>6.1189265614499719</v>
      </c>
      <c r="C260" s="105">
        <v>5.8027856898729437</v>
      </c>
      <c r="D260" s="105">
        <v>6.660863020094653</v>
      </c>
      <c r="E260" s="105">
        <v>6.9961095750214328</v>
      </c>
      <c r="F260" s="105">
        <v>6.4143345847270572</v>
      </c>
      <c r="G260" s="105">
        <v>6.4786735572324492</v>
      </c>
      <c r="H260" s="105">
        <v>6.8482639844008029</v>
      </c>
      <c r="I260" s="105">
        <v>7.0069273525403784</v>
      </c>
      <c r="J260" s="105">
        <v>6.9122842443498405</v>
      </c>
      <c r="K260" s="105">
        <v>6.7648329182037701</v>
      </c>
      <c r="L260" s="105">
        <v>7.3564532647354746</v>
      </c>
      <c r="M260" s="105">
        <v>6.6716707358304062</v>
      </c>
      <c r="N260" s="105">
        <v>7.375477845606313</v>
      </c>
      <c r="O260" s="105">
        <v>7.4566132293729055</v>
      </c>
      <c r="P260" s="105">
        <v>6.9353810052698766</v>
      </c>
      <c r="Q260" s="105">
        <v>8.0109471733554862</v>
      </c>
      <c r="R260" s="105">
        <v>8.5151916526847291</v>
      </c>
      <c r="S260" s="105">
        <v>8.0519113656335755</v>
      </c>
      <c r="T260" s="105">
        <v>8.0686215976374775</v>
      </c>
      <c r="U260" s="105">
        <v>7.8615285302701707</v>
      </c>
      <c r="V260" s="105">
        <v>8.0479034207063673</v>
      </c>
      <c r="W260" s="105">
        <v>8.8072090038006632</v>
      </c>
      <c r="DA260" s="132" t="s">
        <v>2981</v>
      </c>
    </row>
    <row r="261" spans="1:105" ht="12" customHeight="1" x14ac:dyDescent="0.25">
      <c r="A261" s="106" t="s">
        <v>122</v>
      </c>
      <c r="B261" s="102">
        <v>6.5240418004251923</v>
      </c>
      <c r="C261" s="102">
        <v>7.9473221730303258</v>
      </c>
      <c r="D261" s="102">
        <v>7.3668836901607371</v>
      </c>
      <c r="E261" s="102">
        <v>6.8643997040220475</v>
      </c>
      <c r="F261" s="102">
        <v>6.9343107085921991</v>
      </c>
      <c r="G261" s="102">
        <v>7.1397357579709029</v>
      </c>
      <c r="H261" s="102">
        <v>7.6270687749149975</v>
      </c>
      <c r="I261" s="102">
        <v>7.532004597024919</v>
      </c>
      <c r="J261" s="102">
        <v>7.4662811686957644</v>
      </c>
      <c r="K261" s="102">
        <v>7.2381385418992643</v>
      </c>
      <c r="L261" s="102">
        <v>7.6382467261284281</v>
      </c>
      <c r="M261" s="102">
        <v>7.9837902803147349</v>
      </c>
      <c r="N261" s="102">
        <v>7.8230014439423892</v>
      </c>
      <c r="O261" s="102">
        <v>7.7157117390399721</v>
      </c>
      <c r="P261" s="102">
        <v>8.1536529562681199</v>
      </c>
      <c r="Q261" s="102">
        <v>7.7243444136492867</v>
      </c>
      <c r="R261" s="102">
        <v>8.0748873898496552</v>
      </c>
      <c r="S261" s="102">
        <v>8.4852414417218949</v>
      </c>
      <c r="T261" s="102">
        <v>8.6810922459805102</v>
      </c>
      <c r="U261" s="102">
        <v>8.8299922738640539</v>
      </c>
      <c r="V261" s="102">
        <v>8.8663964353476707</v>
      </c>
      <c r="W261" s="102">
        <v>9.0954987302183472</v>
      </c>
      <c r="DA261" s="131" t="s">
        <v>2982</v>
      </c>
    </row>
    <row r="262" spans="1:105" ht="12" customHeight="1" x14ac:dyDescent="0.25">
      <c r="A262" s="107" t="s">
        <v>121</v>
      </c>
      <c r="B262" s="105">
        <v>6.524041800425195</v>
      </c>
      <c r="C262" s="105">
        <v>7.9463929093237091</v>
      </c>
      <c r="D262" s="105">
        <v>7.365719313385183</v>
      </c>
      <c r="E262" s="105">
        <v>6.8636577058216774</v>
      </c>
      <c r="F262" s="105">
        <v>6.9349528042192441</v>
      </c>
      <c r="G262" s="105">
        <v>7.141923822143033</v>
      </c>
      <c r="H262" s="105">
        <v>7.6293612941976061</v>
      </c>
      <c r="I262" s="105">
        <v>7.5395012087391136</v>
      </c>
      <c r="J262" s="105">
        <v>7.4734539830320958</v>
      </c>
      <c r="K262" s="105">
        <v>7.2469479207001637</v>
      </c>
      <c r="L262" s="105">
        <v>7.6476426836955635</v>
      </c>
      <c r="M262" s="105">
        <v>7.9854413382156944</v>
      </c>
      <c r="N262" s="105">
        <v>7.8216314676975154</v>
      </c>
      <c r="O262" s="105">
        <v>7.7151019909680141</v>
      </c>
      <c r="P262" s="105">
        <v>8.1635982076162836</v>
      </c>
      <c r="Q262" s="105">
        <v>7.7343092103262157</v>
      </c>
      <c r="R262" s="105">
        <v>8.095914385563896</v>
      </c>
      <c r="S262" s="105">
        <v>8.5220903213313814</v>
      </c>
      <c r="T262" s="105">
        <v>8.7082287138210521</v>
      </c>
      <c r="U262" s="105">
        <v>8.829363168509655</v>
      </c>
      <c r="V262" s="105">
        <v>8.848288810788052</v>
      </c>
      <c r="W262" s="105">
        <v>9.0762048936425543</v>
      </c>
      <c r="DA262" s="132" t="s">
        <v>2983</v>
      </c>
    </row>
    <row r="263" spans="1:105" ht="12" customHeight="1" x14ac:dyDescent="0.25">
      <c r="A263" s="108" t="s">
        <v>53</v>
      </c>
      <c r="B263" s="99">
        <v>0.71398699789237607</v>
      </c>
      <c r="C263" s="99">
        <v>1.7238119664859712</v>
      </c>
      <c r="D263" s="99">
        <v>0.67338148909037321</v>
      </c>
      <c r="E263" s="99">
        <v>0.39638230805940394</v>
      </c>
      <c r="F263" s="99">
        <v>0.54027906221992861</v>
      </c>
      <c r="G263" s="99">
        <v>0.55557814767361702</v>
      </c>
      <c r="H263" s="99">
        <v>0.80170228334103832</v>
      </c>
      <c r="I263" s="99">
        <v>0.6754266089255081</v>
      </c>
      <c r="J263" s="99">
        <v>0.63466636622488748</v>
      </c>
      <c r="K263" s="99">
        <v>0.58493793536667571</v>
      </c>
      <c r="L263" s="99">
        <v>0.59965978239129214</v>
      </c>
      <c r="M263" s="99">
        <v>0.88677741191177462</v>
      </c>
      <c r="N263" s="99">
        <v>0.62702969480113235</v>
      </c>
      <c r="O263" s="99">
        <v>0.41321921677614276</v>
      </c>
      <c r="P263" s="99">
        <v>0.80833709247975793</v>
      </c>
      <c r="Q263" s="99">
        <v>0.22405168368764455</v>
      </c>
      <c r="R263" s="99">
        <v>0.32830261262627491</v>
      </c>
      <c r="S263" s="99">
        <v>0.57981210877112432</v>
      </c>
      <c r="T263" s="99">
        <v>0.66839799585824555</v>
      </c>
      <c r="U263" s="99">
        <v>0.8473654757763831</v>
      </c>
      <c r="V263" s="99">
        <v>0.70132619019241815</v>
      </c>
      <c r="W263" s="99">
        <v>0.58418233316782608</v>
      </c>
      <c r="DA263" s="63" t="s">
        <v>2984</v>
      </c>
    </row>
    <row r="264" spans="1:105" ht="12" customHeight="1" x14ac:dyDescent="0.25">
      <c r="A264" s="108" t="s">
        <v>52</v>
      </c>
      <c r="B264" s="99">
        <v>5.8100548025328189</v>
      </c>
      <c r="C264" s="99">
        <v>6.2225809428377392</v>
      </c>
      <c r="D264" s="99">
        <v>6.6923378242948095</v>
      </c>
      <c r="E264" s="99">
        <v>6.4672753977622737</v>
      </c>
      <c r="F264" s="99">
        <v>6.3946737419993163</v>
      </c>
      <c r="G264" s="99">
        <v>6.586345674469416</v>
      </c>
      <c r="H264" s="99">
        <v>6.8276590108565669</v>
      </c>
      <c r="I264" s="99">
        <v>6.8640745998136055</v>
      </c>
      <c r="J264" s="99">
        <v>6.8387876168072088</v>
      </c>
      <c r="K264" s="99">
        <v>6.6620099853334871</v>
      </c>
      <c r="L264" s="99">
        <v>7.0479829013042705</v>
      </c>
      <c r="M264" s="99">
        <v>7.0986639263039191</v>
      </c>
      <c r="N264" s="99">
        <v>7.1946017728963838</v>
      </c>
      <c r="O264" s="99">
        <v>7.3018827741918715</v>
      </c>
      <c r="P264" s="99">
        <v>7.3552611151365257</v>
      </c>
      <c r="Q264" s="99">
        <v>7.5102575266385712</v>
      </c>
      <c r="R264" s="99">
        <v>7.7676117729376211</v>
      </c>
      <c r="S264" s="99">
        <v>7.9422782125602582</v>
      </c>
      <c r="T264" s="99">
        <v>8.0398307179628059</v>
      </c>
      <c r="U264" s="99">
        <v>7.9819976927332732</v>
      </c>
      <c r="V264" s="99">
        <v>8.1469626205956338</v>
      </c>
      <c r="W264" s="99">
        <v>8.4920225604747284</v>
      </c>
      <c r="DA264" s="63" t="s">
        <v>2985</v>
      </c>
    </row>
    <row r="265" spans="1:105" ht="12" customHeight="1" x14ac:dyDescent="0.25">
      <c r="A265" s="121" t="s">
        <v>54</v>
      </c>
      <c r="B265" s="123">
        <v>3.9335209520833758</v>
      </c>
      <c r="C265" s="123">
        <v>4.4553248666211376</v>
      </c>
      <c r="D265" s="123">
        <v>4.4588599068074055</v>
      </c>
      <c r="E265" s="123">
        <v>4.7872585927678406</v>
      </c>
      <c r="F265" s="123">
        <v>4.4510783482672087</v>
      </c>
      <c r="G265" s="123">
        <v>4.4916203625806173</v>
      </c>
      <c r="H265" s="123">
        <v>5.4790048073736415</v>
      </c>
      <c r="I265" s="123">
        <v>5.3730016714498321</v>
      </c>
      <c r="J265" s="123">
        <v>5.212172721714647</v>
      </c>
      <c r="K265" s="123">
        <v>5.0913085784409953</v>
      </c>
      <c r="L265" s="123">
        <v>5.2806761126652706</v>
      </c>
      <c r="M265" s="123">
        <v>4.5931827600352433</v>
      </c>
      <c r="N265" s="123">
        <v>4.709663142274902</v>
      </c>
      <c r="O265" s="123">
        <v>4.0387044878326455</v>
      </c>
      <c r="P265" s="123">
        <v>4.2518366892654145</v>
      </c>
      <c r="Q265" s="123">
        <v>4.4499672539738011</v>
      </c>
      <c r="R265" s="123">
        <v>4.7028189959357718</v>
      </c>
      <c r="S265" s="123">
        <v>4.5795510468829406</v>
      </c>
      <c r="T265" s="123">
        <v>4.9512340388458531</v>
      </c>
      <c r="U265" s="123">
        <v>4.5959850805124622</v>
      </c>
      <c r="V265" s="123">
        <v>4.5644866234222148</v>
      </c>
      <c r="W265" s="123">
        <v>4.7965804961982581</v>
      </c>
      <c r="DA265" s="130" t="s">
        <v>2986</v>
      </c>
    </row>
    <row r="266" spans="1:105" ht="12" customHeight="1" x14ac:dyDescent="0.25">
      <c r="A266" s="97" t="s">
        <v>175</v>
      </c>
      <c r="B266" s="99">
        <v>3.9264222319255193</v>
      </c>
      <c r="C266" s="99">
        <v>4.421942113116021</v>
      </c>
      <c r="D266" s="99">
        <v>4.4536107967727894</v>
      </c>
      <c r="E266" s="99">
        <v>4.8472982430179572</v>
      </c>
      <c r="F266" s="99">
        <v>4.4399206298622103</v>
      </c>
      <c r="G266" s="99">
        <v>4.4649462127238717</v>
      </c>
      <c r="H266" s="99">
        <v>5.4910748815402313</v>
      </c>
      <c r="I266" s="99">
        <v>5.3911126288065168</v>
      </c>
      <c r="J266" s="99">
        <v>5.2224538727901351</v>
      </c>
      <c r="K266" s="99">
        <v>5.1363269580766211</v>
      </c>
      <c r="L266" s="99">
        <v>5.3063728345452823</v>
      </c>
      <c r="M266" s="99">
        <v>4.5042486767966237</v>
      </c>
      <c r="N266" s="99">
        <v>4.7430000244764319</v>
      </c>
      <c r="O266" s="99">
        <v>4.0724709057443995</v>
      </c>
      <c r="P266" s="99">
        <v>4.1412858376570529</v>
      </c>
      <c r="Q266" s="99">
        <v>4.4506179171411269</v>
      </c>
      <c r="R266" s="99">
        <v>4.7711328219182745</v>
      </c>
      <c r="S266" s="99">
        <v>4.5905814286876092</v>
      </c>
      <c r="T266" s="99">
        <v>4.9555789846468326</v>
      </c>
      <c r="U266" s="99">
        <v>4.5684249348953401</v>
      </c>
      <c r="V266" s="99">
        <v>4.5414610212982183</v>
      </c>
      <c r="W266" s="99">
        <v>4.8283832904560526</v>
      </c>
      <c r="DA266" s="63" t="s">
        <v>2987</v>
      </c>
    </row>
    <row r="267" spans="1:105" ht="12" customHeight="1" x14ac:dyDescent="0.25">
      <c r="A267" s="109" t="s">
        <v>120</v>
      </c>
      <c r="B267" s="110">
        <v>3.9590048214021891</v>
      </c>
      <c r="C267" s="110">
        <v>4.5748145468065706</v>
      </c>
      <c r="D267" s="110">
        <v>4.4794127888082809</v>
      </c>
      <c r="E267" s="110">
        <v>4.5683635142863306</v>
      </c>
      <c r="F267" s="110">
        <v>4.4907576000063125</v>
      </c>
      <c r="G267" s="110">
        <v>4.5970296498834182</v>
      </c>
      <c r="H267" s="110">
        <v>5.4340738211696298</v>
      </c>
      <c r="I267" s="110">
        <v>5.3056765628018621</v>
      </c>
      <c r="J267" s="110">
        <v>5.1780451297348069</v>
      </c>
      <c r="K267" s="110">
        <v>4.9477431454353189</v>
      </c>
      <c r="L267" s="110">
        <v>5.2119579488155026</v>
      </c>
      <c r="M267" s="110">
        <v>4.8093372394137397</v>
      </c>
      <c r="N267" s="110">
        <v>4.628093754316458</v>
      </c>
      <c r="O267" s="110">
        <v>3.9468340935027983</v>
      </c>
      <c r="P267" s="110">
        <v>4.5558294617194584</v>
      </c>
      <c r="Q267" s="110">
        <v>4.4476635525206873</v>
      </c>
      <c r="R267" s="110">
        <v>4.4647815558980888</v>
      </c>
      <c r="S267" s="110">
        <v>4.5447467647105366</v>
      </c>
      <c r="T267" s="110">
        <v>4.9389946996542147</v>
      </c>
      <c r="U267" s="110">
        <v>4.6731126823086564</v>
      </c>
      <c r="V267" s="110">
        <v>4.6325119163105759</v>
      </c>
      <c r="W267" s="110">
        <v>4.6856124295522132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14.707951110985546</v>
      </c>
      <c r="C269" s="118">
        <f t="shared" si="122"/>
        <v>15.602903015947811</v>
      </c>
      <c r="D269" s="118">
        <f t="shared" si="122"/>
        <v>16.118952550268386</v>
      </c>
      <c r="E269" s="118">
        <f t="shared" si="122"/>
        <v>17.121011461816398</v>
      </c>
      <c r="F269" s="118">
        <f t="shared" si="122"/>
        <v>16.569210030615942</v>
      </c>
      <c r="G269" s="118">
        <f t="shared" si="122"/>
        <v>16.816834854497738</v>
      </c>
      <c r="H269" s="118">
        <f t="shared" si="122"/>
        <v>17.831706049201777</v>
      </c>
      <c r="I269" s="118">
        <f t="shared" si="122"/>
        <v>17.442274360112769</v>
      </c>
      <c r="J269" s="118">
        <f t="shared" si="122"/>
        <v>15.84558562590294</v>
      </c>
      <c r="K269" s="118">
        <f t="shared" si="122"/>
        <v>15.810166756293572</v>
      </c>
      <c r="L269" s="118">
        <f t="shared" si="122"/>
        <v>17.683826936543234</v>
      </c>
      <c r="M269" s="118">
        <f t="shared" si="122"/>
        <v>14.188529982654787</v>
      </c>
      <c r="N269" s="118">
        <f t="shared" si="122"/>
        <v>14.656424921432052</v>
      </c>
      <c r="O269" s="118">
        <f t="shared" si="122"/>
        <v>13.723419953063679</v>
      </c>
      <c r="P269" s="118">
        <f t="shared" si="122"/>
        <v>12.988685631534459</v>
      </c>
      <c r="Q269" s="118">
        <f t="shared" si="122"/>
        <v>13.852588815739898</v>
      </c>
      <c r="R269" s="118">
        <f t="shared" ref="R269:V269" si="123">R270+R273+R275+R284</f>
        <v>12.944387009817387</v>
      </c>
      <c r="S269" s="118">
        <f t="shared" si="123"/>
        <v>12.181175069841167</v>
      </c>
      <c r="T269" s="118">
        <f t="shared" si="123"/>
        <v>12.765373136170878</v>
      </c>
      <c r="U269" s="118">
        <f t="shared" si="123"/>
        <v>11.872371590452635</v>
      </c>
      <c r="V269" s="118">
        <f t="shared" si="123"/>
        <v>11.807308164424756</v>
      </c>
      <c r="W269" s="118">
        <f t="shared" ref="W269" si="124">W270+W273+W275+W284</f>
        <v>12.39337507301677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10.945180558558018</v>
      </c>
      <c r="C270" s="123">
        <f t="shared" si="125"/>
        <v>11.522556952984814</v>
      </c>
      <c r="D270" s="123">
        <f t="shared" si="125"/>
        <v>12.02610923326024</v>
      </c>
      <c r="E270" s="123">
        <f t="shared" si="125"/>
        <v>12.976594943019258</v>
      </c>
      <c r="F270" s="123">
        <f t="shared" si="125"/>
        <v>12.766565989746969</v>
      </c>
      <c r="G270" s="123">
        <f t="shared" si="125"/>
        <v>12.934196248376512</v>
      </c>
      <c r="H270" s="123">
        <f t="shared" si="125"/>
        <v>13.526133375811801</v>
      </c>
      <c r="I270" s="123">
        <f t="shared" si="125"/>
        <v>13.184401781965896</v>
      </c>
      <c r="J270" s="123">
        <f t="shared" si="125"/>
        <v>11.812195487153629</v>
      </c>
      <c r="K270" s="123">
        <f t="shared" si="125"/>
        <v>11.90981711711691</v>
      </c>
      <c r="L270" s="123">
        <f t="shared" si="125"/>
        <v>13.673413134688843</v>
      </c>
      <c r="M270" s="123">
        <f t="shared" si="125"/>
        <v>10.618704446503427</v>
      </c>
      <c r="N270" s="123">
        <f t="shared" si="125"/>
        <v>10.889614057323243</v>
      </c>
      <c r="O270" s="123">
        <f t="shared" si="125"/>
        <v>10.106542572669435</v>
      </c>
      <c r="P270" s="123">
        <f t="shared" si="125"/>
        <v>9.4566589610267151</v>
      </c>
      <c r="Q270" s="123">
        <f t="shared" si="125"/>
        <v>9.9629782680827823</v>
      </c>
      <c r="R270" s="123">
        <f t="shared" ref="R270:V270" si="126">SUM(R271:R272)</f>
        <v>8.8595962781633819</v>
      </c>
      <c r="S270" s="123">
        <f t="shared" si="126"/>
        <v>8.3698005684241856</v>
      </c>
      <c r="T270" s="123">
        <f t="shared" si="126"/>
        <v>9.0065403841372955</v>
      </c>
      <c r="U270" s="123">
        <f t="shared" si="126"/>
        <v>8.288124840399929</v>
      </c>
      <c r="V270" s="123">
        <f t="shared" si="126"/>
        <v>8.2230783445902542</v>
      </c>
      <c r="W270" s="123">
        <f t="shared" ref="W270" si="127">SUM(W271:W272)</f>
        <v>8.4667703675432833</v>
      </c>
      <c r="DA270" s="130" t="s">
        <v>3140</v>
      </c>
    </row>
    <row r="271" spans="1:105" ht="12" customHeight="1" x14ac:dyDescent="0.25">
      <c r="A271" s="97" t="s">
        <v>217</v>
      </c>
      <c r="B271" s="99">
        <v>10.945180558558018</v>
      </c>
      <c r="C271" s="99">
        <v>11.522556952984814</v>
      </c>
      <c r="D271" s="99">
        <v>12.02610923326024</v>
      </c>
      <c r="E271" s="99">
        <v>12.976594943019258</v>
      </c>
      <c r="F271" s="99">
        <v>12.766565989746969</v>
      </c>
      <c r="G271" s="99">
        <v>12.934196248376512</v>
      </c>
      <c r="H271" s="99">
        <v>13.526133375811801</v>
      </c>
      <c r="I271" s="99">
        <v>13.184401781965896</v>
      </c>
      <c r="J271" s="99">
        <v>11.812195487153629</v>
      </c>
      <c r="K271" s="99">
        <v>11.90981711711691</v>
      </c>
      <c r="L271" s="99">
        <v>13.673413134688843</v>
      </c>
      <c r="M271" s="99">
        <v>10.618704446503427</v>
      </c>
      <c r="N271" s="99">
        <v>10.889614057323243</v>
      </c>
      <c r="O271" s="99">
        <v>10.106542572669435</v>
      </c>
      <c r="P271" s="99">
        <v>9.4566589610267151</v>
      </c>
      <c r="Q271" s="99">
        <v>9.9629782680827823</v>
      </c>
      <c r="R271" s="99">
        <v>8.8595962781633819</v>
      </c>
      <c r="S271" s="99">
        <v>8.3698005684241856</v>
      </c>
      <c r="T271" s="99">
        <v>9.0065403841372955</v>
      </c>
      <c r="U271" s="99">
        <v>8.288124840399929</v>
      </c>
      <c r="V271" s="99">
        <v>8.2230783445902542</v>
      </c>
      <c r="W271" s="99">
        <v>8.4667703675432833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2.6693662628484871</v>
      </c>
      <c r="C275" s="123">
        <v>2.8491387127217593</v>
      </c>
      <c r="D275" s="123">
        <v>2.8325404048379164</v>
      </c>
      <c r="E275" s="123">
        <v>2.7964430562787639</v>
      </c>
      <c r="F275" s="123">
        <v>2.5779795704577415</v>
      </c>
      <c r="G275" s="123">
        <v>2.6270444711472258</v>
      </c>
      <c r="H275" s="123">
        <v>2.7845506867017713</v>
      </c>
      <c r="I275" s="123">
        <v>2.7676109518228977</v>
      </c>
      <c r="J275" s="123">
        <v>2.6276030665826156</v>
      </c>
      <c r="K275" s="123">
        <v>2.5328425497580636</v>
      </c>
      <c r="L275" s="123">
        <v>2.6606395224225041</v>
      </c>
      <c r="M275" s="123">
        <v>2.4561146289614424</v>
      </c>
      <c r="N275" s="123">
        <v>2.5934968329094379</v>
      </c>
      <c r="O275" s="123">
        <v>2.580375343988496</v>
      </c>
      <c r="P275" s="123">
        <v>2.4757806830959672</v>
      </c>
      <c r="Q275" s="123">
        <v>2.6832452416353161</v>
      </c>
      <c r="R275" s="123">
        <v>2.7979584626552847</v>
      </c>
      <c r="S275" s="123">
        <v>2.6044616778791818</v>
      </c>
      <c r="T275" s="123">
        <v>2.4972680911027196</v>
      </c>
      <c r="U275" s="123">
        <v>2.4291348325195403</v>
      </c>
      <c r="V275" s="123">
        <v>2.4278383383541251</v>
      </c>
      <c r="W275" s="123">
        <v>2.6581791585466532</v>
      </c>
      <c r="DA275" s="130" t="s">
        <v>3145</v>
      </c>
    </row>
    <row r="276" spans="1:105" ht="12" customHeight="1" x14ac:dyDescent="0.25">
      <c r="A276" s="97" t="s">
        <v>134</v>
      </c>
      <c r="B276" s="99">
        <v>2.7698222390576217</v>
      </c>
      <c r="C276" s="99">
        <v>2.952086505055489</v>
      </c>
      <c r="D276" s="99">
        <v>2.8720651574030538</v>
      </c>
      <c r="E276" s="99">
        <v>2.8734073624683516</v>
      </c>
      <c r="F276" s="99">
        <v>2.6552584672631467</v>
      </c>
      <c r="G276" s="99">
        <v>2.6478401051948071</v>
      </c>
      <c r="H276" s="99">
        <v>2.8454254804610692</v>
      </c>
      <c r="I276" s="99">
        <v>2.8292761735891414</v>
      </c>
      <c r="J276" s="99">
        <v>2.7447361592350656</v>
      </c>
      <c r="K276" s="99">
        <v>2.6468611763569494</v>
      </c>
      <c r="L276" s="99">
        <v>2.8445824664153205</v>
      </c>
      <c r="M276" s="99">
        <v>2.6537383289536489</v>
      </c>
      <c r="N276" s="99">
        <v>2.7765005704925283</v>
      </c>
      <c r="O276" s="99">
        <v>2.6890212828151676</v>
      </c>
      <c r="P276" s="99">
        <v>2.5823227976280738</v>
      </c>
      <c r="Q276" s="99">
        <v>2.7487686236301583</v>
      </c>
      <c r="R276" s="99">
        <v>2.8810976132263146</v>
      </c>
      <c r="S276" s="99">
        <v>2.7060598338720716</v>
      </c>
      <c r="T276" s="99">
        <v>2.6677256896381447</v>
      </c>
      <c r="U276" s="99">
        <v>2.584609582597245</v>
      </c>
      <c r="V276" s="99">
        <v>2.541336681378596</v>
      </c>
      <c r="W276" s="99">
        <v>2.6891134561589869</v>
      </c>
      <c r="DA276" s="63" t="s">
        <v>3146</v>
      </c>
    </row>
    <row r="277" spans="1:105" ht="12" customHeight="1" x14ac:dyDescent="0.25">
      <c r="A277" s="97" t="s">
        <v>133</v>
      </c>
      <c r="B277" s="99">
        <v>0.31067184454350488</v>
      </c>
      <c r="C277" s="99">
        <v>0.65028670096913099</v>
      </c>
      <c r="D277" s="99">
        <v>0.2652470465555925</v>
      </c>
      <c r="E277" s="99">
        <v>0.17012470174299235</v>
      </c>
      <c r="F277" s="99">
        <v>0.2069123768005072</v>
      </c>
      <c r="G277" s="99">
        <v>0.20588275149632701</v>
      </c>
      <c r="H277" s="99">
        <v>0.29535584500889722</v>
      </c>
      <c r="I277" s="99">
        <v>0.24889711098136433</v>
      </c>
      <c r="J277" s="99">
        <v>0.22673167005856268</v>
      </c>
      <c r="K277" s="99">
        <v>0.20808658244916467</v>
      </c>
      <c r="L277" s="99">
        <v>0.22105106261020482</v>
      </c>
      <c r="M277" s="99">
        <v>0.30030323375202184</v>
      </c>
      <c r="N277" s="99">
        <v>0.22201314668995367</v>
      </c>
      <c r="O277" s="99">
        <v>0.14807105629201983</v>
      </c>
      <c r="P277" s="99">
        <v>0.24659353803296416</v>
      </c>
      <c r="Q277" s="99">
        <v>9.5550587190876071E-2</v>
      </c>
      <c r="R277" s="99">
        <v>0.13556306854271574</v>
      </c>
      <c r="S277" s="99">
        <v>0.18368160361140629</v>
      </c>
      <c r="T277" s="99">
        <v>0.20325893781323617</v>
      </c>
      <c r="U277" s="99">
        <v>0.2420493807200427</v>
      </c>
      <c r="V277" s="99">
        <v>0.19834550606871426</v>
      </c>
      <c r="W277" s="99">
        <v>0.18005191646596444</v>
      </c>
      <c r="DA277" s="63" t="s">
        <v>3147</v>
      </c>
    </row>
    <row r="278" spans="1:105" ht="12" customHeight="1" x14ac:dyDescent="0.25">
      <c r="A278" s="100" t="s">
        <v>217</v>
      </c>
      <c r="B278" s="102">
        <v>0.31067184454350488</v>
      </c>
      <c r="C278" s="102">
        <v>0.65028670096913099</v>
      </c>
      <c r="D278" s="102">
        <v>0.2652470465555925</v>
      </c>
      <c r="E278" s="102">
        <v>0.17012470174299235</v>
      </c>
      <c r="F278" s="102">
        <v>0.2069123768005072</v>
      </c>
      <c r="G278" s="102">
        <v>0.20588275149632701</v>
      </c>
      <c r="H278" s="102">
        <v>0.29535584500889722</v>
      </c>
      <c r="I278" s="102">
        <v>0.24889711098136433</v>
      </c>
      <c r="J278" s="102">
        <v>0.22673167005856268</v>
      </c>
      <c r="K278" s="102">
        <v>0.20808658244916467</v>
      </c>
      <c r="L278" s="102">
        <v>0.22105106261020482</v>
      </c>
      <c r="M278" s="102">
        <v>0.30030323375202184</v>
      </c>
      <c r="N278" s="102">
        <v>0.22201314668995367</v>
      </c>
      <c r="O278" s="102">
        <v>0.14807105629201983</v>
      </c>
      <c r="P278" s="102">
        <v>0.24659353803296416</v>
      </c>
      <c r="Q278" s="102">
        <v>9.5550587190876071E-2</v>
      </c>
      <c r="R278" s="102">
        <v>0.13556306854271574</v>
      </c>
      <c r="S278" s="102">
        <v>0.18368160361140629</v>
      </c>
      <c r="T278" s="102">
        <v>0.20325893781323617</v>
      </c>
      <c r="U278" s="102">
        <v>0.2420493807200427</v>
      </c>
      <c r="V278" s="102">
        <v>0.19834550606871426</v>
      </c>
      <c r="W278" s="102">
        <v>0.18005191646596444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1.0934042895790401</v>
      </c>
      <c r="C284" s="123">
        <v>1.2312073502412375</v>
      </c>
      <c r="D284" s="123">
        <v>1.2603029121702296</v>
      </c>
      <c r="E284" s="123">
        <v>1.3479734625183737</v>
      </c>
      <c r="F284" s="123">
        <v>1.2246644704112306</v>
      </c>
      <c r="G284" s="123">
        <v>1.2555941349739999</v>
      </c>
      <c r="H284" s="123">
        <v>1.5210219866882044</v>
      </c>
      <c r="I284" s="123">
        <v>1.4902616263239776</v>
      </c>
      <c r="J284" s="123">
        <v>1.4057870721666952</v>
      </c>
      <c r="K284" s="123">
        <v>1.3675070894185981</v>
      </c>
      <c r="L284" s="123">
        <v>1.3497742794318872</v>
      </c>
      <c r="M284" s="123">
        <v>1.1137109071899165</v>
      </c>
      <c r="N284" s="123">
        <v>1.1733140311993715</v>
      </c>
      <c r="O284" s="123">
        <v>1.0365020364057482</v>
      </c>
      <c r="P284" s="123">
        <v>1.0562459874117764</v>
      </c>
      <c r="Q284" s="123">
        <v>1.2063653060217998</v>
      </c>
      <c r="R284" s="123">
        <v>1.2868322689987197</v>
      </c>
      <c r="S284" s="123">
        <v>1.2069128235377993</v>
      </c>
      <c r="T284" s="123">
        <v>1.2615646609308613</v>
      </c>
      <c r="U284" s="123">
        <v>1.1551119175331652</v>
      </c>
      <c r="V284" s="123">
        <v>1.156391481480376</v>
      </c>
      <c r="W284" s="123">
        <v>1.268425546926834</v>
      </c>
      <c r="DA284" s="130" t="s">
        <v>3154</v>
      </c>
    </row>
    <row r="285" spans="1:105" ht="12" customHeight="1" x14ac:dyDescent="0.25">
      <c r="A285" s="97" t="s">
        <v>175</v>
      </c>
      <c r="B285" s="99">
        <v>1.3979801361280426</v>
      </c>
      <c r="C285" s="99">
        <v>1.5751792432365825</v>
      </c>
      <c r="D285" s="99">
        <v>1.5821783874756721</v>
      </c>
      <c r="E285" s="99">
        <v>1.7177024477357319</v>
      </c>
      <c r="F285" s="99">
        <v>1.5690374286338515</v>
      </c>
      <c r="G285" s="99">
        <v>1.5733261581432456</v>
      </c>
      <c r="H285" s="99">
        <v>1.9296230377530701</v>
      </c>
      <c r="I285" s="99">
        <v>1.8911531407481457</v>
      </c>
      <c r="J285" s="99">
        <v>1.8292892424180884</v>
      </c>
      <c r="K285" s="99">
        <v>1.7963216864770941</v>
      </c>
      <c r="L285" s="99">
        <v>1.8545138172225262</v>
      </c>
      <c r="M285" s="99">
        <v>1.5719334654666404</v>
      </c>
      <c r="N285" s="99">
        <v>1.6528399001861711</v>
      </c>
      <c r="O285" s="99">
        <v>1.4174622051626364</v>
      </c>
      <c r="P285" s="99">
        <v>1.4403633217603715</v>
      </c>
      <c r="Q285" s="99">
        <v>1.5470941230780484</v>
      </c>
      <c r="R285" s="99">
        <v>1.6561373483977051</v>
      </c>
      <c r="S285" s="99">
        <v>1.5894148726427471</v>
      </c>
      <c r="T285" s="99">
        <v>1.7094180940574317</v>
      </c>
      <c r="U285" s="99">
        <v>1.5678701507712482</v>
      </c>
      <c r="V285" s="99">
        <v>1.5478136866863514</v>
      </c>
      <c r="W285" s="99">
        <v>1.6319488371803812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96.061336145821954</v>
      </c>
      <c r="D290" s="117">
        <f t="shared" si="129"/>
        <v>134.3372915548764</v>
      </c>
      <c r="E290" s="117">
        <f t="shared" si="129"/>
        <v>191.38174180280561</v>
      </c>
      <c r="F290" s="117">
        <f t="shared" si="129"/>
        <v>144.57424459123098</v>
      </c>
      <c r="G290" s="117">
        <f t="shared" si="129"/>
        <v>109.23589291511749</v>
      </c>
      <c r="H290" s="117">
        <f t="shared" si="129"/>
        <v>211.85533990264338</v>
      </c>
      <c r="I290" s="117">
        <f t="shared" si="129"/>
        <v>170.64691547944074</v>
      </c>
      <c r="J290" s="117">
        <f t="shared" si="129"/>
        <v>180.45575483307647</v>
      </c>
      <c r="K290" s="117">
        <f t="shared" si="129"/>
        <v>103.6769220473666</v>
      </c>
      <c r="L290" s="117">
        <f t="shared" si="129"/>
        <v>141.49036061297471</v>
      </c>
      <c r="M290" s="117">
        <f t="shared" si="129"/>
        <v>73.278735928491272</v>
      </c>
      <c r="N290" s="117">
        <f t="shared" si="129"/>
        <v>77.636516240489968</v>
      </c>
      <c r="O290" s="117">
        <f t="shared" si="129"/>
        <v>41.814741720023299</v>
      </c>
      <c r="P290" s="117">
        <f t="shared" si="129"/>
        <v>86.913615329001061</v>
      </c>
      <c r="Q290" s="117">
        <f t="shared" si="129"/>
        <v>84.415081853519666</v>
      </c>
      <c r="R290" s="117">
        <f t="shared" ref="R290:V290" si="130">R291+R294+R296+R305</f>
        <v>130.44584004088861</v>
      </c>
      <c r="S290" s="117">
        <f t="shared" si="130"/>
        <v>112.54866643343965</v>
      </c>
      <c r="T290" s="117">
        <f t="shared" si="130"/>
        <v>112.99401922769127</v>
      </c>
      <c r="U290" s="117">
        <f t="shared" si="130"/>
        <v>92.0205104100353</v>
      </c>
      <c r="V290" s="117">
        <f t="shared" si="130"/>
        <v>77.82918295910774</v>
      </c>
      <c r="W290" s="117">
        <f t="shared" ref="W290" si="131">W291+W294+W296+W305</f>
        <v>59.407795825334055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67.154849241090687</v>
      </c>
      <c r="D291" s="122">
        <f t="shared" si="132"/>
        <v>95.75143384532457</v>
      </c>
      <c r="E291" s="122">
        <f t="shared" si="132"/>
        <v>139.09411478893094</v>
      </c>
      <c r="F291" s="122">
        <f t="shared" si="132"/>
        <v>106.10854398354292</v>
      </c>
      <c r="G291" s="122">
        <f t="shared" si="132"/>
        <v>79.58119355392779</v>
      </c>
      <c r="H291" s="122">
        <f t="shared" si="132"/>
        <v>155.01903759211245</v>
      </c>
      <c r="I291" s="122">
        <f t="shared" si="132"/>
        <v>123.95862419360154</v>
      </c>
      <c r="J291" s="122">
        <f t="shared" si="132"/>
        <v>129.70882797933922</v>
      </c>
      <c r="K291" s="122">
        <f t="shared" si="132"/>
        <v>74.35338745792815</v>
      </c>
      <c r="L291" s="122">
        <f t="shared" si="132"/>
        <v>104.99040913366201</v>
      </c>
      <c r="M291" s="122">
        <f t="shared" si="132"/>
        <v>51.944784093744346</v>
      </c>
      <c r="N291" s="122">
        <f t="shared" si="132"/>
        <v>54.250291637898535</v>
      </c>
      <c r="O291" s="122">
        <f t="shared" si="132"/>
        <v>29.273488817247586</v>
      </c>
      <c r="P291" s="122">
        <f t="shared" si="132"/>
        <v>60.269088915206282</v>
      </c>
      <c r="Q291" s="122">
        <f t="shared" si="132"/>
        <v>57.667411842091845</v>
      </c>
      <c r="R291" s="122">
        <f t="shared" ref="R291:V291" si="133">SUM(R292:R293)</f>
        <v>84.662185377592408</v>
      </c>
      <c r="S291" s="122">
        <f t="shared" si="133"/>
        <v>72.999998983995908</v>
      </c>
      <c r="T291" s="122">
        <f t="shared" si="133"/>
        <v>74.630286592591645</v>
      </c>
      <c r="U291" s="122">
        <f t="shared" si="133"/>
        <v>59.300100108061422</v>
      </c>
      <c r="V291" s="122">
        <f t="shared" si="133"/>
        <v>49.543241231924846</v>
      </c>
      <c r="W291" s="122">
        <f t="shared" ref="W291" si="134">SUM(W292:W293)</f>
        <v>36.990891949755472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66.330497158989374</v>
      </c>
      <c r="D292" s="98">
        <v>94.595572207953381</v>
      </c>
      <c r="E292" s="98">
        <v>137.49730993103071</v>
      </c>
      <c r="F292" s="98">
        <v>104.87403815872499</v>
      </c>
      <c r="G292" s="98">
        <v>78.672631799112949</v>
      </c>
      <c r="H292" s="98">
        <v>153.29470977547317</v>
      </c>
      <c r="I292" s="98">
        <v>122.57066114024288</v>
      </c>
      <c r="J292" s="98">
        <v>128.27059950838697</v>
      </c>
      <c r="K292" s="98">
        <v>73.547223132011368</v>
      </c>
      <c r="L292" s="98">
        <v>103.84593676162974</v>
      </c>
      <c r="M292" s="98">
        <v>51.360783938117962</v>
      </c>
      <c r="N292" s="98">
        <v>53.632978010366273</v>
      </c>
      <c r="O292" s="98">
        <v>28.925847313589912</v>
      </c>
      <c r="P292" s="98">
        <v>59.52174868973006</v>
      </c>
      <c r="Q292" s="98">
        <v>56.961250230523866</v>
      </c>
      <c r="R292" s="98">
        <v>83.608058209732263</v>
      </c>
      <c r="S292" s="98">
        <v>72.096015846340919</v>
      </c>
      <c r="T292" s="98">
        <v>73.692035366527008</v>
      </c>
      <c r="U292" s="98">
        <v>58.55784083496242</v>
      </c>
      <c r="V292" s="98">
        <v>48.918118477973394</v>
      </c>
      <c r="W292" s="98">
        <v>36.520182504233802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0.82435208210131095</v>
      </c>
      <c r="D293" s="98">
        <v>1.1558616373711834</v>
      </c>
      <c r="E293" s="98">
        <v>1.596804857900231</v>
      </c>
      <c r="F293" s="98">
        <v>1.2345058248179264</v>
      </c>
      <c r="G293" s="98">
        <v>0.90856175481483681</v>
      </c>
      <c r="H293" s="98">
        <v>1.7243278166392884</v>
      </c>
      <c r="I293" s="98">
        <v>1.387963053358656</v>
      </c>
      <c r="J293" s="98">
        <v>1.4382284709522646</v>
      </c>
      <c r="K293" s="98">
        <v>0.8061643259167891</v>
      </c>
      <c r="L293" s="98">
        <v>1.1444723720322663</v>
      </c>
      <c r="M293" s="98">
        <v>0.58400015562638485</v>
      </c>
      <c r="N293" s="98">
        <v>0.61731362753226116</v>
      </c>
      <c r="O293" s="98">
        <v>0.34764150365767171</v>
      </c>
      <c r="P293" s="98">
        <v>0.74734022547621948</v>
      </c>
      <c r="Q293" s="98">
        <v>0.70616161156797508</v>
      </c>
      <c r="R293" s="98">
        <v>1.0541271678601407</v>
      </c>
      <c r="S293" s="98">
        <v>0.90398313765499072</v>
      </c>
      <c r="T293" s="98">
        <v>0.93825122606463351</v>
      </c>
      <c r="U293" s="98">
        <v>0.74225927309900464</v>
      </c>
      <c r="V293" s="98">
        <v>0.62512275395145123</v>
      </c>
      <c r="W293" s="98">
        <v>0.47070944552167332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1.0032669085241073</v>
      </c>
      <c r="D294" s="122">
        <f t="shared" si="135"/>
        <v>0.87605303403304091</v>
      </c>
      <c r="E294" s="122">
        <f t="shared" si="135"/>
        <v>2.2716141052260488</v>
      </c>
      <c r="F294" s="122">
        <f t="shared" si="135"/>
        <v>2.0194910102173673</v>
      </c>
      <c r="G294" s="122">
        <f t="shared" si="135"/>
        <v>2.3573743599798562</v>
      </c>
      <c r="H294" s="122">
        <f t="shared" si="135"/>
        <v>1.3731020039968411</v>
      </c>
      <c r="I294" s="122">
        <f t="shared" si="135"/>
        <v>1.230575499917687</v>
      </c>
      <c r="J294" s="122">
        <f t="shared" si="135"/>
        <v>1.1067634913419668</v>
      </c>
      <c r="K294" s="122">
        <f t="shared" si="135"/>
        <v>0.9541893577481626</v>
      </c>
      <c r="L294" s="122">
        <f t="shared" si="135"/>
        <v>1.3966855597152543</v>
      </c>
      <c r="M294" s="122">
        <f t="shared" si="135"/>
        <v>0.58940380330570463</v>
      </c>
      <c r="N294" s="122">
        <f t="shared" si="135"/>
        <v>0.90902255352367201</v>
      </c>
      <c r="O294" s="122">
        <f t="shared" si="135"/>
        <v>0.1056800388146923</v>
      </c>
      <c r="P294" s="122">
        <f t="shared" si="135"/>
        <v>6.1759944372904337E-2</v>
      </c>
      <c r="Q294" s="122">
        <f t="shared" si="135"/>
        <v>6.4700176601013029E-2</v>
      </c>
      <c r="R294" s="122">
        <f t="shared" si="135"/>
        <v>0.50233460420009368</v>
      </c>
      <c r="S294" s="122">
        <f t="shared" si="135"/>
        <v>0.56498100127198869</v>
      </c>
      <c r="T294" s="122">
        <f t="shared" si="135"/>
        <v>0.69447420880892741</v>
      </c>
      <c r="U294" s="122">
        <f t="shared" si="135"/>
        <v>0.33155772351126983</v>
      </c>
      <c r="V294" s="122">
        <f t="shared" si="135"/>
        <v>0.30851224081931355</v>
      </c>
      <c r="W294" s="122">
        <f t="shared" si="135"/>
        <v>0.27154863597937429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1.0032669085241073</v>
      </c>
      <c r="D295" s="98">
        <v>0.87605303403304091</v>
      </c>
      <c r="E295" s="98">
        <v>2.2716141052260488</v>
      </c>
      <c r="F295" s="98">
        <v>2.0194910102173673</v>
      </c>
      <c r="G295" s="98">
        <v>2.3573743599798562</v>
      </c>
      <c r="H295" s="98">
        <v>1.3731020039968411</v>
      </c>
      <c r="I295" s="98">
        <v>1.230575499917687</v>
      </c>
      <c r="J295" s="98">
        <v>1.1067634913419668</v>
      </c>
      <c r="K295" s="98">
        <v>0.9541893577481626</v>
      </c>
      <c r="L295" s="98">
        <v>1.3966855597152543</v>
      </c>
      <c r="M295" s="98">
        <v>0.58940380330570463</v>
      </c>
      <c r="N295" s="98">
        <v>0.90902255352367201</v>
      </c>
      <c r="O295" s="98">
        <v>0.1056800388146923</v>
      </c>
      <c r="P295" s="98">
        <v>6.1759944372904337E-2</v>
      </c>
      <c r="Q295" s="98">
        <v>6.4700176601013029E-2</v>
      </c>
      <c r="R295" s="98">
        <v>0.50233460420009368</v>
      </c>
      <c r="S295" s="98">
        <v>0.56498100127198869</v>
      </c>
      <c r="T295" s="98">
        <v>0.69447420880892741</v>
      </c>
      <c r="U295" s="98">
        <v>0.33155772351126983</v>
      </c>
      <c r="V295" s="98">
        <v>0.30851224081931355</v>
      </c>
      <c r="W295" s="98">
        <v>0.27154863597937429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18.12677617889198</v>
      </c>
      <c r="D296" s="122">
        <v>24.080510801480287</v>
      </c>
      <c r="E296" s="122">
        <v>31.440650456717783</v>
      </c>
      <c r="F296" s="122">
        <v>22.961218655030677</v>
      </c>
      <c r="G296" s="122">
        <v>16.900173432471686</v>
      </c>
      <c r="H296" s="122">
        <v>33.13616932589337</v>
      </c>
      <c r="I296" s="122">
        <v>27.158376948501065</v>
      </c>
      <c r="J296" s="122">
        <v>29.443413966435514</v>
      </c>
      <c r="K296" s="122">
        <v>16.947739607598766</v>
      </c>
      <c r="L296" s="122">
        <v>21.191846629674561</v>
      </c>
      <c r="M296" s="122">
        <v>12.963777787764826</v>
      </c>
      <c r="N296" s="122">
        <v>13.886478353906293</v>
      </c>
      <c r="O296" s="122">
        <v>7.7773717793718342</v>
      </c>
      <c r="P296" s="122">
        <v>16.431020871424913</v>
      </c>
      <c r="Q296" s="122">
        <v>16.02444348366452</v>
      </c>
      <c r="R296" s="122">
        <v>27.746827927017929</v>
      </c>
      <c r="S296" s="122">
        <v>24.071138602130652</v>
      </c>
      <c r="T296" s="122">
        <v>22.627666241921652</v>
      </c>
      <c r="U296" s="122">
        <v>19.661340743839336</v>
      </c>
      <c r="V296" s="122">
        <v>16.745274261950645</v>
      </c>
      <c r="W296" s="122">
        <v>13.231792504491461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17.347529888058922</v>
      </c>
      <c r="D297" s="98">
        <v>24.054999321417895</v>
      </c>
      <c r="E297" s="98">
        <v>29.114285396145295</v>
      </c>
      <c r="F297" s="98">
        <v>22.253021596097753</v>
      </c>
      <c r="G297" s="98">
        <v>16.88424015644949</v>
      </c>
      <c r="H297" s="98">
        <v>29.946868892705197</v>
      </c>
      <c r="I297" s="98">
        <v>26.835875999338025</v>
      </c>
      <c r="J297" s="98">
        <v>24.453660002710592</v>
      </c>
      <c r="K297" s="98">
        <v>16.622043015497201</v>
      </c>
      <c r="L297" s="98">
        <v>16.281429569866344</v>
      </c>
      <c r="M297" s="98">
        <v>9.9634991461683544</v>
      </c>
      <c r="N297" s="98">
        <v>13.886478353906293</v>
      </c>
      <c r="O297" s="98">
        <v>7.7246502246245328</v>
      </c>
      <c r="P297" s="98">
        <v>15.893782343445277</v>
      </c>
      <c r="Q297" s="98">
        <v>15.76501137347767</v>
      </c>
      <c r="R297" s="98">
        <v>26.368901852894982</v>
      </c>
      <c r="S297" s="98">
        <v>21.973297303395853</v>
      </c>
      <c r="T297" s="98">
        <v>16.891341199961271</v>
      </c>
      <c r="U297" s="98">
        <v>19.187411274917938</v>
      </c>
      <c r="V297" s="98">
        <v>16.638629057283328</v>
      </c>
      <c r="W297" s="98">
        <v>13.098420179542641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2.5511480062392924E-2</v>
      </c>
      <c r="E298" s="98">
        <v>6.8534889439594709E-2</v>
      </c>
      <c r="F298" s="98">
        <v>2.1751779949945989E-2</v>
      </c>
      <c r="G298" s="98">
        <v>1.5933276022196033E-2</v>
      </c>
      <c r="H298" s="98">
        <v>6.1479422718469262E-2</v>
      </c>
      <c r="I298" s="98">
        <v>0.13556764404440616</v>
      </c>
      <c r="J298" s="98">
        <v>0.20597246620367124</v>
      </c>
      <c r="K298" s="98">
        <v>0.19736899085437681</v>
      </c>
      <c r="L298" s="98">
        <v>0.12362792643341045</v>
      </c>
      <c r="M298" s="98">
        <v>0</v>
      </c>
      <c r="N298" s="98">
        <v>0</v>
      </c>
      <c r="O298" s="98">
        <v>5.2721554747301502E-2</v>
      </c>
      <c r="P298" s="98">
        <v>5.4365931494271061E-2</v>
      </c>
      <c r="Q298" s="98">
        <v>0.25943211018684992</v>
      </c>
      <c r="R298" s="98">
        <v>0.22361770005599976</v>
      </c>
      <c r="S298" s="98">
        <v>5.8345561264214106E-2</v>
      </c>
      <c r="T298" s="98">
        <v>8.7304982067349726E-2</v>
      </c>
      <c r="U298" s="98">
        <v>0.10811186216169941</v>
      </c>
      <c r="V298" s="98">
        <v>0.10664520466731583</v>
      </c>
      <c r="W298" s="98">
        <v>0.13337232494881968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</v>
      </c>
      <c r="D299" s="101">
        <v>3.897262245146985E-3</v>
      </c>
      <c r="E299" s="101">
        <v>6.9175259012961357E-3</v>
      </c>
      <c r="F299" s="101">
        <v>2.8202441446391674E-3</v>
      </c>
      <c r="G299" s="101">
        <v>2.0393396809362503E-3</v>
      </c>
      <c r="H299" s="101">
        <v>1.0274948988722766E-2</v>
      </c>
      <c r="I299" s="101">
        <v>1.9473143841828237E-2</v>
      </c>
      <c r="J299" s="101">
        <v>2.7875911187778556E-2</v>
      </c>
      <c r="K299" s="101">
        <v>2.5345835665199885E-2</v>
      </c>
      <c r="L299" s="101">
        <v>1.5494291108110935E-2</v>
      </c>
      <c r="M299" s="101">
        <v>0</v>
      </c>
      <c r="N299" s="101">
        <v>0</v>
      </c>
      <c r="O299" s="101">
        <v>4.314112217556473E-3</v>
      </c>
      <c r="P299" s="101">
        <v>7.277378062752843E-3</v>
      </c>
      <c r="Q299" s="101">
        <v>1.2846501247280675E-2</v>
      </c>
      <c r="R299" s="101">
        <v>1.4620182388395513E-2</v>
      </c>
      <c r="S299" s="101">
        <v>5.2761865339510852E-3</v>
      </c>
      <c r="T299" s="101">
        <v>8.6319952491666959E-3</v>
      </c>
      <c r="U299" s="101">
        <v>1.282474039524713E-2</v>
      </c>
      <c r="V299" s="101">
        <v>1.0450135072915237E-2</v>
      </c>
      <c r="W299" s="101">
        <v>1.1218148039058469E-2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2.1614217817245939E-2</v>
      </c>
      <c r="E300" s="104">
        <v>6.1617363538298574E-2</v>
      </c>
      <c r="F300" s="104">
        <v>1.8931535805306821E-2</v>
      </c>
      <c r="G300" s="104">
        <v>1.3893936341259783E-2</v>
      </c>
      <c r="H300" s="104">
        <v>5.12044737297465E-2</v>
      </c>
      <c r="I300" s="104">
        <v>0.11609450020257792</v>
      </c>
      <c r="J300" s="104">
        <v>0.17809655501589269</v>
      </c>
      <c r="K300" s="104">
        <v>0.17202315518917694</v>
      </c>
      <c r="L300" s="104">
        <v>0.10813363532529952</v>
      </c>
      <c r="M300" s="104">
        <v>0</v>
      </c>
      <c r="N300" s="104">
        <v>0</v>
      </c>
      <c r="O300" s="104">
        <v>4.8407442529745028E-2</v>
      </c>
      <c r="P300" s="104">
        <v>4.7088553431518215E-2</v>
      </c>
      <c r="Q300" s="104">
        <v>0.24658560893956927</v>
      </c>
      <c r="R300" s="104">
        <v>0.20899751766760424</v>
      </c>
      <c r="S300" s="104">
        <v>5.3069374730263019E-2</v>
      </c>
      <c r="T300" s="104">
        <v>7.8672986818183036E-2</v>
      </c>
      <c r="U300" s="104">
        <v>9.5287121766452279E-2</v>
      </c>
      <c r="V300" s="104">
        <v>9.6195069594400592E-2</v>
      </c>
      <c r="W300" s="104">
        <v>0.1221541769097612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0.71201654727508701</v>
      </c>
      <c r="D301" s="101">
        <v>0</v>
      </c>
      <c r="E301" s="101">
        <v>1.9166660998851701</v>
      </c>
      <c r="F301" s="101">
        <v>0.59217949049833207</v>
      </c>
      <c r="G301" s="101">
        <v>0</v>
      </c>
      <c r="H301" s="101">
        <v>2.6773991872834744</v>
      </c>
      <c r="I301" s="101">
        <v>0.13008453423590857</v>
      </c>
      <c r="J301" s="101">
        <v>2.8302504239700577</v>
      </c>
      <c r="K301" s="101">
        <v>7.5283322237366071E-2</v>
      </c>
      <c r="L301" s="101">
        <v>3.4249083226616626</v>
      </c>
      <c r="M301" s="101">
        <v>2.6382613564059318</v>
      </c>
      <c r="N301" s="101">
        <v>0</v>
      </c>
      <c r="O301" s="101">
        <v>0</v>
      </c>
      <c r="P301" s="101">
        <v>0.22079597177374136</v>
      </c>
      <c r="Q301" s="101">
        <v>0</v>
      </c>
      <c r="R301" s="101">
        <v>0.57299295093298763</v>
      </c>
      <c r="S301" s="101">
        <v>1.1220798178022473</v>
      </c>
      <c r="T301" s="101">
        <v>3.7071305558935062</v>
      </c>
      <c r="U301" s="101">
        <v>0.22913531277996063</v>
      </c>
      <c r="V301" s="101">
        <v>0</v>
      </c>
      <c r="W301" s="101">
        <v>0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6.7229743557970165E-2</v>
      </c>
      <c r="D302" s="104">
        <v>0</v>
      </c>
      <c r="E302" s="104">
        <v>0.34116407124772419</v>
      </c>
      <c r="F302" s="104">
        <v>9.4265788484648838E-2</v>
      </c>
      <c r="G302" s="104">
        <v>0</v>
      </c>
      <c r="H302" s="104">
        <v>0.45042182318622881</v>
      </c>
      <c r="I302" s="104">
        <v>5.6848770882724782E-2</v>
      </c>
      <c r="J302" s="104">
        <v>1.9535310735511948</v>
      </c>
      <c r="K302" s="104">
        <v>5.3044279009824433E-2</v>
      </c>
      <c r="L302" s="104">
        <v>1.3618808107131462</v>
      </c>
      <c r="M302" s="104">
        <v>0.36201728519053872</v>
      </c>
      <c r="N302" s="104">
        <v>0</v>
      </c>
      <c r="O302" s="104">
        <v>0</v>
      </c>
      <c r="P302" s="104">
        <v>0.26207662471162058</v>
      </c>
      <c r="Q302" s="104">
        <v>0</v>
      </c>
      <c r="R302" s="104">
        <v>0.58131542313395657</v>
      </c>
      <c r="S302" s="104">
        <v>0.91741591966833513</v>
      </c>
      <c r="T302" s="104">
        <v>1.9418895039995228</v>
      </c>
      <c r="U302" s="104">
        <v>0.1366822939797373</v>
      </c>
      <c r="V302" s="104">
        <v>0</v>
      </c>
      <c r="W302" s="104">
        <v>0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2.0699899804996699E-2</v>
      </c>
      <c r="D303" s="98">
        <v>0</v>
      </c>
      <c r="E303" s="98">
        <v>3.0428915940129395E-2</v>
      </c>
      <c r="F303" s="98">
        <v>1.1185293836238962E-2</v>
      </c>
      <c r="G303" s="98">
        <v>0</v>
      </c>
      <c r="H303" s="98">
        <v>7.0647471265617351E-2</v>
      </c>
      <c r="I303" s="98">
        <v>7.6461303257317681E-3</v>
      </c>
      <c r="J303" s="98">
        <v>0.2489548407623797</v>
      </c>
      <c r="K303" s="98">
        <v>6.4173491439492442E-3</v>
      </c>
      <c r="L303" s="98">
        <v>0.15962654781248528</v>
      </c>
      <c r="M303" s="98">
        <v>5.8662026295774612E-2</v>
      </c>
      <c r="N303" s="98">
        <v>0</v>
      </c>
      <c r="O303" s="98">
        <v>0</v>
      </c>
      <c r="P303" s="98">
        <v>3.6297902828362288E-2</v>
      </c>
      <c r="Q303" s="98">
        <v>0</v>
      </c>
      <c r="R303" s="98">
        <v>3.2599715317170506E-2</v>
      </c>
      <c r="S303" s="98">
        <v>8.4147542620645985E-2</v>
      </c>
      <c r="T303" s="98">
        <v>0.19755476711091502</v>
      </c>
      <c r="U303" s="98">
        <v>1.7056938998828979E-2</v>
      </c>
      <c r="V303" s="98">
        <v>0</v>
      </c>
      <c r="W303" s="98">
        <v>0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4.6529843752973463E-2</v>
      </c>
      <c r="D304" s="98">
        <v>0</v>
      </c>
      <c r="E304" s="98">
        <v>0.31073515530759477</v>
      </c>
      <c r="F304" s="98">
        <v>8.3080494648409872E-2</v>
      </c>
      <c r="G304" s="98">
        <v>0</v>
      </c>
      <c r="H304" s="98">
        <v>0.37977435192061143</v>
      </c>
      <c r="I304" s="98">
        <v>4.9202640556993013E-2</v>
      </c>
      <c r="J304" s="98">
        <v>1.7045762327888152</v>
      </c>
      <c r="K304" s="98">
        <v>4.6626929865875189E-2</v>
      </c>
      <c r="L304" s="98">
        <v>1.202254262900661</v>
      </c>
      <c r="M304" s="98">
        <v>0.30335525889476411</v>
      </c>
      <c r="N304" s="98">
        <v>0</v>
      </c>
      <c r="O304" s="98">
        <v>0</v>
      </c>
      <c r="P304" s="98">
        <v>0.22577872188325829</v>
      </c>
      <c r="Q304" s="98">
        <v>0</v>
      </c>
      <c r="R304" s="98">
        <v>0.54871570781678602</v>
      </c>
      <c r="S304" s="98">
        <v>0.83326837704768919</v>
      </c>
      <c r="T304" s="98">
        <v>1.7443347368886077</v>
      </c>
      <c r="U304" s="98">
        <v>0.11962535498090833</v>
      </c>
      <c r="V304" s="98">
        <v>0</v>
      </c>
      <c r="W304" s="98">
        <v>0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9.7764438173151866</v>
      </c>
      <c r="D305" s="122">
        <v>13.629293874038497</v>
      </c>
      <c r="E305" s="122">
        <v>18.575362451930854</v>
      </c>
      <c r="F305" s="122">
        <v>13.484990942440014</v>
      </c>
      <c r="G305" s="122">
        <v>10.397151568738147</v>
      </c>
      <c r="H305" s="122">
        <v>22.327030980640711</v>
      </c>
      <c r="I305" s="122">
        <v>18.299338837420425</v>
      </c>
      <c r="J305" s="122">
        <v>20.196749395959763</v>
      </c>
      <c r="K305" s="122">
        <v>11.421605624091523</v>
      </c>
      <c r="L305" s="122">
        <v>13.9114192899229</v>
      </c>
      <c r="M305" s="122">
        <v>7.7807702436763932</v>
      </c>
      <c r="N305" s="122">
        <v>8.5907236951614685</v>
      </c>
      <c r="O305" s="122">
        <v>4.6582010845891872</v>
      </c>
      <c r="P305" s="122">
        <v>10.151745597996959</v>
      </c>
      <c r="Q305" s="122">
        <v>10.658526351162287</v>
      </c>
      <c r="R305" s="122">
        <v>17.534492132078185</v>
      </c>
      <c r="S305" s="122">
        <v>14.912547846041088</v>
      </c>
      <c r="T305" s="122">
        <v>15.041592184369055</v>
      </c>
      <c r="U305" s="122">
        <v>12.727511834623275</v>
      </c>
      <c r="V305" s="122">
        <v>11.232155224412931</v>
      </c>
      <c r="W305" s="122">
        <v>8.9135627351077513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6.8718589205730929</v>
      </c>
      <c r="D306" s="98">
        <v>11.21118148082731</v>
      </c>
      <c r="E306" s="98">
        <v>12.87971791090837</v>
      </c>
      <c r="F306" s="98">
        <v>9.1103297878465526</v>
      </c>
      <c r="G306" s="98">
        <v>8.6403544674116191</v>
      </c>
      <c r="H306" s="98">
        <v>14.800907109743786</v>
      </c>
      <c r="I306" s="98">
        <v>13.824418713635758</v>
      </c>
      <c r="J306" s="98">
        <v>13.239842469505456</v>
      </c>
      <c r="K306" s="98">
        <v>7.9955819201473455</v>
      </c>
      <c r="L306" s="98">
        <v>7.5766865188914911</v>
      </c>
      <c r="M306" s="98">
        <v>4.372365375921456</v>
      </c>
      <c r="N306" s="98">
        <v>6.5874472595300588</v>
      </c>
      <c r="O306" s="98">
        <v>4.447728144191978</v>
      </c>
      <c r="P306" s="98">
        <v>6.4756495721916663</v>
      </c>
      <c r="Q306" s="98">
        <v>9.6560926464804986</v>
      </c>
      <c r="R306" s="98">
        <v>13.266744701309333</v>
      </c>
      <c r="S306" s="98">
        <v>9.5239563046070792</v>
      </c>
      <c r="T306" s="98">
        <v>9.0941874885949048</v>
      </c>
      <c r="U306" s="98">
        <v>9.5892061437054572</v>
      </c>
      <c r="V306" s="98">
        <v>9.9242776291581265</v>
      </c>
      <c r="W306" s="98">
        <v>8.4455244767076447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2.9045848967420942</v>
      </c>
      <c r="D307" s="33">
        <v>2.4181123932111874</v>
      </c>
      <c r="E307" s="33">
        <v>5.6956445410224834</v>
      </c>
      <c r="F307" s="33">
        <v>4.3746611545934622</v>
      </c>
      <c r="G307" s="33">
        <v>1.7567971013265282</v>
      </c>
      <c r="H307" s="33">
        <v>7.5261238708969254</v>
      </c>
      <c r="I307" s="33">
        <v>4.474920123784667</v>
      </c>
      <c r="J307" s="33">
        <v>6.9569069264543071</v>
      </c>
      <c r="K307" s="33">
        <v>3.4260237039441765</v>
      </c>
      <c r="L307" s="33">
        <v>6.3347327710314083</v>
      </c>
      <c r="M307" s="33">
        <v>3.4084048677549377</v>
      </c>
      <c r="N307" s="33">
        <v>2.0032764356314088</v>
      </c>
      <c r="O307" s="33">
        <v>0.2104729403972089</v>
      </c>
      <c r="P307" s="33">
        <v>3.6760960258052928</v>
      </c>
      <c r="Q307" s="33">
        <v>1.0024337046817884</v>
      </c>
      <c r="R307" s="33">
        <v>4.2677474307688508</v>
      </c>
      <c r="S307" s="33">
        <v>5.3885915414340086</v>
      </c>
      <c r="T307" s="33">
        <v>5.94740469577415</v>
      </c>
      <c r="U307" s="33">
        <v>3.1383056909178184</v>
      </c>
      <c r="V307" s="33">
        <v>1.3078775952548058</v>
      </c>
      <c r="W307" s="33">
        <v>0.4680382584001071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56.687098686657777</v>
      </c>
      <c r="D309" s="117">
        <f t="shared" si="136"/>
        <v>79.17333611114951</v>
      </c>
      <c r="E309" s="117">
        <f t="shared" si="136"/>
        <v>116.84586866286551</v>
      </c>
      <c r="F309" s="117">
        <f t="shared" si="136"/>
        <v>89.973652151282678</v>
      </c>
      <c r="G309" s="117">
        <f t="shared" si="136"/>
        <v>70.158796115795724</v>
      </c>
      <c r="H309" s="117">
        <f t="shared" si="136"/>
        <v>132.84044895174438</v>
      </c>
      <c r="I309" s="117">
        <f t="shared" si="136"/>
        <v>108.18739108392994</v>
      </c>
      <c r="J309" s="117">
        <f t="shared" si="136"/>
        <v>116.66419137605124</v>
      </c>
      <c r="K309" s="117">
        <f t="shared" si="136"/>
        <v>68.081551006306626</v>
      </c>
      <c r="L309" s="117">
        <f t="shared" si="136"/>
        <v>95.414675038203526</v>
      </c>
      <c r="M309" s="117">
        <f t="shared" si="136"/>
        <v>49.758287688744332</v>
      </c>
      <c r="N309" s="117">
        <f t="shared" si="136"/>
        <v>54.070260493526042</v>
      </c>
      <c r="O309" s="117">
        <f t="shared" si="136"/>
        <v>28.85524498942679</v>
      </c>
      <c r="P309" s="117">
        <f t="shared" si="136"/>
        <v>62.02266446144499</v>
      </c>
      <c r="Q309" s="117">
        <f t="shared" si="136"/>
        <v>61.117560283528285</v>
      </c>
      <c r="R309" s="117">
        <f t="shared" ref="R309:V309" si="137">R310+R313+R315+R324</f>
        <v>97.398921581682572</v>
      </c>
      <c r="S309" s="117">
        <f t="shared" si="137"/>
        <v>85.959158204782383</v>
      </c>
      <c r="T309" s="117">
        <f t="shared" si="137"/>
        <v>87.924456466015826</v>
      </c>
      <c r="U309" s="117">
        <f t="shared" si="137"/>
        <v>70.874198821905225</v>
      </c>
      <c r="V309" s="117">
        <f t="shared" si="137"/>
        <v>60.071492043738836</v>
      </c>
      <c r="W309" s="117">
        <f t="shared" ref="W309" si="138">W310+W313+W315+W324</f>
        <v>46.025715249990526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38.328469940779293</v>
      </c>
      <c r="D310" s="122">
        <f t="shared" si="139"/>
        <v>55.533819313137748</v>
      </c>
      <c r="E310" s="122">
        <f t="shared" si="139"/>
        <v>81.934390771240032</v>
      </c>
      <c r="F310" s="122">
        <f t="shared" si="139"/>
        <v>63.488423044524964</v>
      </c>
      <c r="G310" s="122">
        <f t="shared" si="139"/>
        <v>48.342112415908069</v>
      </c>
      <c r="H310" s="122">
        <f t="shared" si="139"/>
        <v>95.574736280186201</v>
      </c>
      <c r="I310" s="122">
        <f t="shared" si="139"/>
        <v>77.569544010920225</v>
      </c>
      <c r="J310" s="122">
        <f t="shared" si="139"/>
        <v>82.372730255550962</v>
      </c>
      <c r="K310" s="122">
        <f t="shared" si="139"/>
        <v>47.922392524001623</v>
      </c>
      <c r="L310" s="122">
        <f t="shared" si="139"/>
        <v>68.700070680998635</v>
      </c>
      <c r="M310" s="122">
        <f t="shared" si="139"/>
        <v>34.647503427209813</v>
      </c>
      <c r="N310" s="122">
        <f t="shared" si="139"/>
        <v>37.061441354572636</v>
      </c>
      <c r="O310" s="122">
        <f t="shared" si="139"/>
        <v>20.592608460018436</v>
      </c>
      <c r="P310" s="122">
        <f t="shared" si="139"/>
        <v>43.7546332879758</v>
      </c>
      <c r="Q310" s="122">
        <f t="shared" si="139"/>
        <v>42.959577995783469</v>
      </c>
      <c r="R310" s="122">
        <f t="shared" ref="R310:V310" si="140">SUM(R311:R312)</f>
        <v>63.99356716991425</v>
      </c>
      <c r="S310" s="122">
        <f t="shared" si="140"/>
        <v>55.793414754831616</v>
      </c>
      <c r="T310" s="122">
        <f t="shared" si="140"/>
        <v>57.549218139345605</v>
      </c>
      <c r="U310" s="122">
        <f t="shared" si="140"/>
        <v>46.065735869506128</v>
      </c>
      <c r="V310" s="122">
        <f t="shared" si="140"/>
        <v>38.736044188632548</v>
      </c>
      <c r="W310" s="122">
        <f t="shared" ref="W310" si="141">SUM(W311:W312)</f>
        <v>29.055145371075739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37.504117858677979</v>
      </c>
      <c r="D311" s="98">
        <v>54.377957675766567</v>
      </c>
      <c r="E311" s="98">
        <v>80.337585913339808</v>
      </c>
      <c r="F311" s="98">
        <v>62.253917219707041</v>
      </c>
      <c r="G311" s="98">
        <v>47.433550661093236</v>
      </c>
      <c r="H311" s="98">
        <v>93.850408463546913</v>
      </c>
      <c r="I311" s="98">
        <v>76.181580957561565</v>
      </c>
      <c r="J311" s="98">
        <v>80.934501784598694</v>
      </c>
      <c r="K311" s="98">
        <v>47.116228198084833</v>
      </c>
      <c r="L311" s="98">
        <v>67.555598308966367</v>
      </c>
      <c r="M311" s="98">
        <v>34.063503271583428</v>
      </c>
      <c r="N311" s="98">
        <v>36.444127727040375</v>
      </c>
      <c r="O311" s="98">
        <v>20.244966956360763</v>
      </c>
      <c r="P311" s="98">
        <v>43.007293062499578</v>
      </c>
      <c r="Q311" s="98">
        <v>42.253416384215491</v>
      </c>
      <c r="R311" s="98">
        <v>62.939440002054113</v>
      </c>
      <c r="S311" s="98">
        <v>54.889431617176626</v>
      </c>
      <c r="T311" s="98">
        <v>56.610966913280969</v>
      </c>
      <c r="U311" s="98">
        <v>45.323476596407126</v>
      </c>
      <c r="V311" s="98">
        <v>38.110921434681096</v>
      </c>
      <c r="W311" s="98">
        <v>28.584435925554065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0.82435208210131095</v>
      </c>
      <c r="D312" s="98">
        <v>1.1558616373711834</v>
      </c>
      <c r="E312" s="98">
        <v>1.596804857900231</v>
      </c>
      <c r="F312" s="98">
        <v>1.2345058248179264</v>
      </c>
      <c r="G312" s="98">
        <v>0.90856175481483681</v>
      </c>
      <c r="H312" s="98">
        <v>1.7243278166392884</v>
      </c>
      <c r="I312" s="98">
        <v>1.387963053358656</v>
      </c>
      <c r="J312" s="98">
        <v>1.4382284709522646</v>
      </c>
      <c r="K312" s="98">
        <v>0.8061643259167891</v>
      </c>
      <c r="L312" s="98">
        <v>1.1444723720322663</v>
      </c>
      <c r="M312" s="98">
        <v>0.58400015562638485</v>
      </c>
      <c r="N312" s="98">
        <v>0.61731362753226116</v>
      </c>
      <c r="O312" s="98">
        <v>0.34764150365767171</v>
      </c>
      <c r="P312" s="98">
        <v>0.74734022547621948</v>
      </c>
      <c r="Q312" s="98">
        <v>0.70616161156797508</v>
      </c>
      <c r="R312" s="98">
        <v>1.0541271678601407</v>
      </c>
      <c r="S312" s="98">
        <v>0.90398313765499072</v>
      </c>
      <c r="T312" s="98">
        <v>0.93825122606463351</v>
      </c>
      <c r="U312" s="98">
        <v>0.74225927309900464</v>
      </c>
      <c r="V312" s="98">
        <v>0.62512275395145123</v>
      </c>
      <c r="W312" s="98">
        <v>0.47070944552167332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2.1820145249458363</v>
      </c>
      <c r="D313" s="122">
        <f t="shared" si="142"/>
        <v>1.9656841607753677</v>
      </c>
      <c r="E313" s="122">
        <f t="shared" si="142"/>
        <v>5.2551742165164583</v>
      </c>
      <c r="F313" s="122">
        <f t="shared" si="142"/>
        <v>4.812645820444029</v>
      </c>
      <c r="G313" s="122">
        <f t="shared" si="142"/>
        <v>5.7836984519079611</v>
      </c>
      <c r="H313" s="122">
        <f t="shared" si="142"/>
        <v>3.4662403952119019</v>
      </c>
      <c r="I313" s="122">
        <f t="shared" si="142"/>
        <v>3.194637162149911</v>
      </c>
      <c r="J313" s="122">
        <f t="shared" si="142"/>
        <v>2.9539836879156511</v>
      </c>
      <c r="K313" s="122">
        <f t="shared" si="142"/>
        <v>2.6181158279638073</v>
      </c>
      <c r="L313" s="122">
        <f t="shared" si="142"/>
        <v>3.939381391135099</v>
      </c>
      <c r="M313" s="122">
        <f t="shared" si="142"/>
        <v>1.7164286557827728</v>
      </c>
      <c r="N313" s="122">
        <f t="shared" si="142"/>
        <v>2.7479105729254831</v>
      </c>
      <c r="O313" s="122">
        <f t="shared" si="142"/>
        <v>0.33344441018883314</v>
      </c>
      <c r="P313" s="122">
        <f t="shared" si="142"/>
        <v>0.20372749181060501</v>
      </c>
      <c r="Q313" s="122">
        <f t="shared" si="142"/>
        <v>0.22140387901149977</v>
      </c>
      <c r="R313" s="122">
        <f t="shared" si="142"/>
        <v>1.7578448427475166</v>
      </c>
      <c r="S313" s="122">
        <f t="shared" si="142"/>
        <v>2.0118517073176294</v>
      </c>
      <c r="T313" s="122">
        <f t="shared" si="142"/>
        <v>2.5086924097796404</v>
      </c>
      <c r="U313" s="122">
        <f t="shared" si="142"/>
        <v>1.2132342022337359</v>
      </c>
      <c r="V313" s="122">
        <f t="shared" si="142"/>
        <v>1.1436379499785181</v>
      </c>
      <c r="W313" s="122">
        <f t="shared" si="142"/>
        <v>1.0193103934462926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2.1820145249458363</v>
      </c>
      <c r="D314" s="98">
        <v>1.9656841607753677</v>
      </c>
      <c r="E314" s="98">
        <v>5.2551742165164583</v>
      </c>
      <c r="F314" s="98">
        <v>4.812645820444029</v>
      </c>
      <c r="G314" s="98">
        <v>5.7836984519079611</v>
      </c>
      <c r="H314" s="98">
        <v>3.4662403952119019</v>
      </c>
      <c r="I314" s="98">
        <v>3.194637162149911</v>
      </c>
      <c r="J314" s="98">
        <v>2.9539836879156511</v>
      </c>
      <c r="K314" s="98">
        <v>2.6181158279638073</v>
      </c>
      <c r="L314" s="98">
        <v>3.939381391135099</v>
      </c>
      <c r="M314" s="98">
        <v>1.7164286557827728</v>
      </c>
      <c r="N314" s="98">
        <v>2.7479105729254831</v>
      </c>
      <c r="O314" s="98">
        <v>0.33344441018883314</v>
      </c>
      <c r="P314" s="98">
        <v>0.20372749181060501</v>
      </c>
      <c r="Q314" s="98">
        <v>0.22140387901149977</v>
      </c>
      <c r="R314" s="98">
        <v>1.7578448427475166</v>
      </c>
      <c r="S314" s="98">
        <v>2.0118517073176294</v>
      </c>
      <c r="T314" s="98">
        <v>2.5086924097796404</v>
      </c>
      <c r="U314" s="98">
        <v>1.2132342022337359</v>
      </c>
      <c r="V314" s="98">
        <v>1.1436379499785181</v>
      </c>
      <c r="W314" s="98">
        <v>1.0193103934462926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10.094278720205233</v>
      </c>
      <c r="D315" s="122">
        <v>13.457525534698693</v>
      </c>
      <c r="E315" s="122">
        <v>18.022850430340995</v>
      </c>
      <c r="F315" s="122">
        <v>13.16873626761992</v>
      </c>
      <c r="G315" s="122">
        <v>9.7431741291216962</v>
      </c>
      <c r="H315" s="122">
        <v>19.613333898168342</v>
      </c>
      <c r="I315" s="122">
        <v>16.068171489401642</v>
      </c>
      <c r="J315" s="122">
        <v>18.425917091048326</v>
      </c>
      <c r="K315" s="122">
        <v>10.313683410190601</v>
      </c>
      <c r="L315" s="122">
        <v>13.569772410478912</v>
      </c>
      <c r="M315" s="122">
        <v>8.2572973159528686</v>
      </c>
      <c r="N315" s="122">
        <v>8.8983869251130745</v>
      </c>
      <c r="O315" s="122">
        <v>5.1815677683002681</v>
      </c>
      <c r="P315" s="122">
        <v>11.441309522525048</v>
      </c>
      <c r="Q315" s="122">
        <v>11.535083747233955</v>
      </c>
      <c r="R315" s="122">
        <v>20.483896650867237</v>
      </c>
      <c r="S315" s="122">
        <v>18.150563999433306</v>
      </c>
      <c r="T315" s="122">
        <v>17.508713510069072</v>
      </c>
      <c r="U315" s="122">
        <v>15.164780118139173</v>
      </c>
      <c r="V315" s="122">
        <v>13.032072143907261</v>
      </c>
      <c r="W315" s="122">
        <v>10.361365711690208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9.5914823297669649</v>
      </c>
      <c r="D316" s="98">
        <v>13.433734855059004</v>
      </c>
      <c r="E316" s="98">
        <v>16.427930707124553</v>
      </c>
      <c r="F316" s="98">
        <v>12.686472150117122</v>
      </c>
      <c r="G316" s="98">
        <v>9.7281051969994756</v>
      </c>
      <c r="H316" s="98">
        <v>17.441790392037305</v>
      </c>
      <c r="I316" s="98">
        <v>15.804194762729409</v>
      </c>
      <c r="J316" s="98">
        <v>14.570040560728444</v>
      </c>
      <c r="K316" s="98">
        <v>10.02762205299285</v>
      </c>
      <c r="L316" s="98">
        <v>9.9528964021839101</v>
      </c>
      <c r="M316" s="98">
        <v>6.2117297268848706</v>
      </c>
      <c r="N316" s="98">
        <v>8.8983869251130745</v>
      </c>
      <c r="O316" s="98">
        <v>5.130295125633614</v>
      </c>
      <c r="P316" s="98">
        <v>10.98766438374674</v>
      </c>
      <c r="Q316" s="98">
        <v>11.279306921935046</v>
      </c>
      <c r="R316" s="98">
        <v>19.284665960482872</v>
      </c>
      <c r="S316" s="98">
        <v>16.388294458725095</v>
      </c>
      <c r="T316" s="98">
        <v>12.812891358146905</v>
      </c>
      <c r="U316" s="98">
        <v>14.756707213473826</v>
      </c>
      <c r="V316" s="98">
        <v>12.927757606494168</v>
      </c>
      <c r="W316" s="98">
        <v>10.230449661422069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2.3790679639688034E-2</v>
      </c>
      <c r="E317" s="98">
        <v>6.552062390086541E-2</v>
      </c>
      <c r="F317" s="98">
        <v>2.0539360102020298E-2</v>
      </c>
      <c r="G317" s="98">
        <v>1.5068932122220945E-2</v>
      </c>
      <c r="H317" s="98">
        <v>5.7188855843024224E-2</v>
      </c>
      <c r="I317" s="98">
        <v>0.12756263181588876</v>
      </c>
      <c r="J317" s="98">
        <v>0.19470564979467742</v>
      </c>
      <c r="K317" s="98">
        <v>0.1873136017624972</v>
      </c>
      <c r="L317" s="98">
        <v>0.11760535115728794</v>
      </c>
      <c r="M317" s="98">
        <v>0</v>
      </c>
      <c r="N317" s="98">
        <v>0</v>
      </c>
      <c r="O317" s="98">
        <v>5.1272642666653774E-2</v>
      </c>
      <c r="P317" s="98">
        <v>5.2119538883520833E-2</v>
      </c>
      <c r="Q317" s="98">
        <v>0.25577682529890994</v>
      </c>
      <c r="R317" s="98">
        <v>0.21968986030721963</v>
      </c>
      <c r="S317" s="98">
        <v>5.7004500958413924E-2</v>
      </c>
      <c r="T317" s="98">
        <v>8.5220768668203731E-2</v>
      </c>
      <c r="U317" s="98">
        <v>0.10515040850117006</v>
      </c>
      <c r="V317" s="98">
        <v>0.10431453741309295</v>
      </c>
      <c r="W317" s="98">
        <v>0.13091605026813866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</v>
      </c>
      <c r="D318" s="101">
        <v>2.1764618224420955E-3</v>
      </c>
      <c r="E318" s="101">
        <v>3.9032603625668298E-3</v>
      </c>
      <c r="F318" s="101">
        <v>1.6078242967134768E-3</v>
      </c>
      <c r="G318" s="101">
        <v>1.1749957809611624E-3</v>
      </c>
      <c r="H318" s="101">
        <v>5.9843821132777265E-3</v>
      </c>
      <c r="I318" s="101">
        <v>1.1468131613310849E-2</v>
      </c>
      <c r="J318" s="101">
        <v>1.6609094778784726E-2</v>
      </c>
      <c r="K318" s="101">
        <v>1.5290446573320255E-2</v>
      </c>
      <c r="L318" s="101">
        <v>9.4717158319884229E-3</v>
      </c>
      <c r="M318" s="101">
        <v>0</v>
      </c>
      <c r="N318" s="101">
        <v>0</v>
      </c>
      <c r="O318" s="101">
        <v>2.865200136908747E-3</v>
      </c>
      <c r="P318" s="101">
        <v>5.0309854520026176E-3</v>
      </c>
      <c r="Q318" s="101">
        <v>9.1912163593406964E-3</v>
      </c>
      <c r="R318" s="101">
        <v>1.0692342639615384E-2</v>
      </c>
      <c r="S318" s="101">
        <v>3.9351262281509033E-3</v>
      </c>
      <c r="T318" s="101">
        <v>6.5477818500206892E-3</v>
      </c>
      <c r="U318" s="101">
        <v>9.8632867347177803E-3</v>
      </c>
      <c r="V318" s="101">
        <v>8.1194678186923518E-3</v>
      </c>
      <c r="W318" s="101">
        <v>8.7618733583774595E-3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2.1614217817245939E-2</v>
      </c>
      <c r="E319" s="104">
        <v>6.1617363538298574E-2</v>
      </c>
      <c r="F319" s="104">
        <v>1.8931535805306821E-2</v>
      </c>
      <c r="G319" s="104">
        <v>1.3893936341259783E-2</v>
      </c>
      <c r="H319" s="104">
        <v>5.12044737297465E-2</v>
      </c>
      <c r="I319" s="104">
        <v>0.11609450020257792</v>
      </c>
      <c r="J319" s="104">
        <v>0.17809655501589269</v>
      </c>
      <c r="K319" s="104">
        <v>0.17202315518917694</v>
      </c>
      <c r="L319" s="104">
        <v>0.10813363532529952</v>
      </c>
      <c r="M319" s="104">
        <v>0</v>
      </c>
      <c r="N319" s="104">
        <v>0</v>
      </c>
      <c r="O319" s="104">
        <v>4.8407442529745028E-2</v>
      </c>
      <c r="P319" s="104">
        <v>4.7088553431518215E-2</v>
      </c>
      <c r="Q319" s="104">
        <v>0.24658560893956927</v>
      </c>
      <c r="R319" s="104">
        <v>0.20899751766760424</v>
      </c>
      <c r="S319" s="104">
        <v>5.3069374730263019E-2</v>
      </c>
      <c r="T319" s="104">
        <v>7.8672986818183036E-2</v>
      </c>
      <c r="U319" s="104">
        <v>9.5287121766452279E-2</v>
      </c>
      <c r="V319" s="104">
        <v>9.6195069594400592E-2</v>
      </c>
      <c r="W319" s="104">
        <v>0.1221541769097612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0.44337660564685455</v>
      </c>
      <c r="D320" s="101">
        <v>0</v>
      </c>
      <c r="E320" s="101">
        <v>1.1996188422486487</v>
      </c>
      <c r="F320" s="101">
        <v>0.37162488169425195</v>
      </c>
      <c r="G320" s="101">
        <v>0</v>
      </c>
      <c r="H320" s="101">
        <v>1.6899872739347275</v>
      </c>
      <c r="I320" s="101">
        <v>8.2369902509908832E-2</v>
      </c>
      <c r="J320" s="101">
        <v>1.7984032746107466</v>
      </c>
      <c r="K320" s="101">
        <v>4.8026886930997541E-2</v>
      </c>
      <c r="L320" s="101">
        <v>2.1947256339208505</v>
      </c>
      <c r="M320" s="101">
        <v>1.704316664993802</v>
      </c>
      <c r="N320" s="101">
        <v>0</v>
      </c>
      <c r="O320" s="101">
        <v>0</v>
      </c>
      <c r="P320" s="101">
        <v>0.15093398384855577</v>
      </c>
      <c r="Q320" s="101">
        <v>0</v>
      </c>
      <c r="R320" s="101">
        <v>0.40763333490907178</v>
      </c>
      <c r="S320" s="101">
        <v>0.81116536443503839</v>
      </c>
      <c r="T320" s="101">
        <v>2.7212499310709206</v>
      </c>
      <c r="U320" s="101">
        <v>0.17059776444320812</v>
      </c>
      <c r="V320" s="101">
        <v>0</v>
      </c>
      <c r="W320" s="101">
        <v>0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5.9419784791413355E-2</v>
      </c>
      <c r="D321" s="104">
        <v>0</v>
      </c>
      <c r="E321" s="104">
        <v>0.32978025706692909</v>
      </c>
      <c r="F321" s="104">
        <v>9.0099875706524141E-2</v>
      </c>
      <c r="G321" s="104">
        <v>0</v>
      </c>
      <c r="H321" s="104">
        <v>0.42436737635328886</v>
      </c>
      <c r="I321" s="104">
        <v>5.4044192346434941E-2</v>
      </c>
      <c r="J321" s="104">
        <v>1.8627676059144596</v>
      </c>
      <c r="K321" s="104">
        <v>5.0720868504255438E-2</v>
      </c>
      <c r="L321" s="104">
        <v>1.3045450232168641</v>
      </c>
      <c r="M321" s="104">
        <v>0.3412509240741961</v>
      </c>
      <c r="N321" s="104">
        <v>0</v>
      </c>
      <c r="O321" s="104">
        <v>0</v>
      </c>
      <c r="P321" s="104">
        <v>0.25059161604623065</v>
      </c>
      <c r="Q321" s="104">
        <v>0</v>
      </c>
      <c r="R321" s="104">
        <v>0.57190749516807349</v>
      </c>
      <c r="S321" s="104">
        <v>0.8940996753147602</v>
      </c>
      <c r="T321" s="104">
        <v>1.8893514521830428</v>
      </c>
      <c r="U321" s="104">
        <v>0.13232473172096917</v>
      </c>
      <c r="V321" s="104">
        <v>0</v>
      </c>
      <c r="W321" s="104">
        <v>0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1.2889941038439892E-2</v>
      </c>
      <c r="D322" s="98">
        <v>0</v>
      </c>
      <c r="E322" s="98">
        <v>1.9045101759334306E-2</v>
      </c>
      <c r="F322" s="98">
        <v>7.0193810581142676E-3</v>
      </c>
      <c r="G322" s="98">
        <v>0</v>
      </c>
      <c r="H322" s="98">
        <v>4.4593024432677424E-2</v>
      </c>
      <c r="I322" s="98">
        <v>4.8415517894419297E-3</v>
      </c>
      <c r="J322" s="98">
        <v>0.15819137312564438</v>
      </c>
      <c r="K322" s="98">
        <v>4.0939386383802524E-3</v>
      </c>
      <c r="L322" s="98">
        <v>0.10229076031620321</v>
      </c>
      <c r="M322" s="98">
        <v>3.7895665179431999E-2</v>
      </c>
      <c r="N322" s="98">
        <v>0</v>
      </c>
      <c r="O322" s="98">
        <v>0</v>
      </c>
      <c r="P322" s="98">
        <v>2.4812894162972377E-2</v>
      </c>
      <c r="Q322" s="98">
        <v>0</v>
      </c>
      <c r="R322" s="98">
        <v>2.3191787351287501E-2</v>
      </c>
      <c r="S322" s="98">
        <v>6.0831298267071031E-2</v>
      </c>
      <c r="T322" s="98">
        <v>0.14501671529443502</v>
      </c>
      <c r="U322" s="98">
        <v>1.2699376740060834E-2</v>
      </c>
      <c r="V322" s="98">
        <v>0</v>
      </c>
      <c r="W322" s="98">
        <v>0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4.6529843752973463E-2</v>
      </c>
      <c r="D323" s="98">
        <v>0</v>
      </c>
      <c r="E323" s="98">
        <v>0.31073515530759477</v>
      </c>
      <c r="F323" s="98">
        <v>8.3080494648409872E-2</v>
      </c>
      <c r="G323" s="98">
        <v>0</v>
      </c>
      <c r="H323" s="98">
        <v>0.37977435192061143</v>
      </c>
      <c r="I323" s="98">
        <v>4.9202640556993013E-2</v>
      </c>
      <c r="J323" s="98">
        <v>1.7045762327888152</v>
      </c>
      <c r="K323" s="98">
        <v>4.6626929865875189E-2</v>
      </c>
      <c r="L323" s="98">
        <v>1.202254262900661</v>
      </c>
      <c r="M323" s="98">
        <v>0.30335525889476411</v>
      </c>
      <c r="N323" s="98">
        <v>0</v>
      </c>
      <c r="O323" s="98">
        <v>0</v>
      </c>
      <c r="P323" s="98">
        <v>0.22577872188325829</v>
      </c>
      <c r="Q323" s="98">
        <v>0</v>
      </c>
      <c r="R323" s="98">
        <v>0.54871570781678602</v>
      </c>
      <c r="S323" s="98">
        <v>0.83326837704768919</v>
      </c>
      <c r="T323" s="98">
        <v>1.7443347368886077</v>
      </c>
      <c r="U323" s="98">
        <v>0.11962535498090833</v>
      </c>
      <c r="V323" s="98">
        <v>0</v>
      </c>
      <c r="W323" s="98">
        <v>0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6.0823355007274138</v>
      </c>
      <c r="D324" s="122">
        <v>8.2163071025376926</v>
      </c>
      <c r="E324" s="122">
        <v>11.633453244768042</v>
      </c>
      <c r="F324" s="122">
        <v>8.5038470186937651</v>
      </c>
      <c r="G324" s="122">
        <v>6.2898111188580028</v>
      </c>
      <c r="H324" s="122">
        <v>14.186138378177926</v>
      </c>
      <c r="I324" s="122">
        <v>11.355038421458156</v>
      </c>
      <c r="J324" s="122">
        <v>12.911560341536294</v>
      </c>
      <c r="K324" s="122">
        <v>7.2273592441505956</v>
      </c>
      <c r="L324" s="122">
        <v>9.2054505555908754</v>
      </c>
      <c r="M324" s="122">
        <v>5.137058289798877</v>
      </c>
      <c r="N324" s="122">
        <v>5.3625216409148502</v>
      </c>
      <c r="O324" s="122">
        <v>2.7476243509192519</v>
      </c>
      <c r="P324" s="122">
        <v>6.6229941591335422</v>
      </c>
      <c r="Q324" s="122">
        <v>6.4014946614993606</v>
      </c>
      <c r="R324" s="122">
        <v>11.163612918153557</v>
      </c>
      <c r="S324" s="122">
        <v>10.003327743199833</v>
      </c>
      <c r="T324" s="122">
        <v>10.35783240682151</v>
      </c>
      <c r="U324" s="122">
        <v>8.4304486320261791</v>
      </c>
      <c r="V324" s="122">
        <v>7.1597377612205078</v>
      </c>
      <c r="W324" s="122">
        <v>5.5898937737782859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3.9256151184039916</v>
      </c>
      <c r="D325" s="98">
        <v>6.4170533915212724</v>
      </c>
      <c r="E325" s="98">
        <v>7.3863142618961746</v>
      </c>
      <c r="F325" s="98">
        <v>5.2346717036120562</v>
      </c>
      <c r="G325" s="98">
        <v>4.9740283699669705</v>
      </c>
      <c r="H325" s="98">
        <v>8.5364050638471412</v>
      </c>
      <c r="I325" s="98">
        <v>7.9878508256004856</v>
      </c>
      <c r="J325" s="98">
        <v>7.6637151672548489</v>
      </c>
      <c r="K325" s="98">
        <v>4.6360629395309934</v>
      </c>
      <c r="L325" s="98">
        <v>4.4003633457168894</v>
      </c>
      <c r="M325" s="98">
        <v>2.5416002581038049</v>
      </c>
      <c r="N325" s="98">
        <v>3.8291991212052725</v>
      </c>
      <c r="O325" s="98">
        <v>2.5854076746437391</v>
      </c>
      <c r="P325" s="98">
        <v>3.7642125506502477</v>
      </c>
      <c r="Q325" s="98">
        <v>5.6129635683516019</v>
      </c>
      <c r="R325" s="98">
        <v>7.7545778267902286</v>
      </c>
      <c r="S325" s="98">
        <v>5.617100407873548</v>
      </c>
      <c r="T325" s="98">
        <v>5.419584847975452</v>
      </c>
      <c r="U325" s="98">
        <v>5.7756952985684631</v>
      </c>
      <c r="V325" s="98">
        <v>6.0363958591448812</v>
      </c>
      <c r="W325" s="98">
        <v>5.1833484859518828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2.1567203823234227</v>
      </c>
      <c r="D326" s="33">
        <v>1.7992537110164202</v>
      </c>
      <c r="E326" s="33">
        <v>4.2471389828718662</v>
      </c>
      <c r="F326" s="33">
        <v>3.2691753150817098</v>
      </c>
      <c r="G326" s="33">
        <v>1.3157827488910323</v>
      </c>
      <c r="H326" s="33">
        <v>5.6497333143307849</v>
      </c>
      <c r="I326" s="33">
        <v>3.3671875958576702</v>
      </c>
      <c r="J326" s="33">
        <v>5.2478451742814451</v>
      </c>
      <c r="K326" s="33">
        <v>2.5912963046196023</v>
      </c>
      <c r="L326" s="33">
        <v>4.8050872098739861</v>
      </c>
      <c r="M326" s="33">
        <v>2.5954580316950722</v>
      </c>
      <c r="N326" s="33">
        <v>1.5333225197095774</v>
      </c>
      <c r="O326" s="33">
        <v>0.16221667627551287</v>
      </c>
      <c r="P326" s="33">
        <v>2.8587816084832949</v>
      </c>
      <c r="Q326" s="33">
        <v>0.78853109314775893</v>
      </c>
      <c r="R326" s="33">
        <v>3.4090350913633296</v>
      </c>
      <c r="S326" s="33">
        <v>4.3862273353262857</v>
      </c>
      <c r="T326" s="33">
        <v>4.9382475588460579</v>
      </c>
      <c r="U326" s="33">
        <v>2.6547533334577165</v>
      </c>
      <c r="V326" s="33">
        <v>1.1233419020756263</v>
      </c>
      <c r="W326" s="33">
        <v>0.40654528782640276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0.5901135770233954</v>
      </c>
      <c r="D328" s="119">
        <f t="shared" si="143"/>
        <v>0.58936230732929007</v>
      </c>
      <c r="E328" s="119">
        <f t="shared" si="143"/>
        <v>0.61053822356398146</v>
      </c>
      <c r="F328" s="119">
        <f t="shared" si="143"/>
        <v>0.62233527420927603</v>
      </c>
      <c r="G328" s="119">
        <f t="shared" si="143"/>
        <v>0.64226871080106518</v>
      </c>
      <c r="H328" s="119">
        <f t="shared" si="143"/>
        <v>0.62703375337525247</v>
      </c>
      <c r="I328" s="119">
        <f t="shared" si="143"/>
        <v>0.6339838653395653</v>
      </c>
      <c r="J328" s="119">
        <f t="shared" si="143"/>
        <v>0.64649748346328373</v>
      </c>
      <c r="K328" s="119">
        <f t="shared" si="143"/>
        <v>0.6566702566189454</v>
      </c>
      <c r="L328" s="119">
        <f t="shared" si="143"/>
        <v>0.67435459648870222</v>
      </c>
      <c r="M328" s="119">
        <f t="shared" si="143"/>
        <v>0.67902764776538638</v>
      </c>
      <c r="N328" s="119">
        <f t="shared" si="143"/>
        <v>0.69645397696666156</v>
      </c>
      <c r="O328" s="119">
        <f t="shared" si="143"/>
        <v>0.69007349567363807</v>
      </c>
      <c r="P328" s="119">
        <f t="shared" si="143"/>
        <v>0.71361275476420627</v>
      </c>
      <c r="Q328" s="119">
        <f t="shared" si="143"/>
        <v>0.7240123321752131</v>
      </c>
      <c r="R328" s="119">
        <f t="shared" ref="R328:V328" si="144">IF(R309=0,"",R309/R290)</f>
        <v>0.74666176821853891</v>
      </c>
      <c r="S328" s="119">
        <f t="shared" si="144"/>
        <v>0.76375101481649199</v>
      </c>
      <c r="T328" s="119">
        <f t="shared" si="144"/>
        <v>0.77813371952759347</v>
      </c>
      <c r="U328" s="119">
        <f t="shared" si="144"/>
        <v>0.77020001851865449</v>
      </c>
      <c r="V328" s="119">
        <f t="shared" si="144"/>
        <v>0.77183762902022268</v>
      </c>
      <c r="W328" s="119">
        <f t="shared" ref="W328" si="145">IF(W309=0,"",W309/W290)</f>
        <v>0.77474201172707313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0.57074761352195669</v>
      </c>
      <c r="D329" s="124">
        <f t="shared" si="146"/>
        <v>0.57997898394760594</v>
      </c>
      <c r="E329" s="124">
        <f t="shared" si="146"/>
        <v>0.58905720702541431</v>
      </c>
      <c r="F329" s="124">
        <f t="shared" si="146"/>
        <v>0.59833469258019234</v>
      </c>
      <c r="G329" s="124">
        <f t="shared" si="146"/>
        <v>0.60745648886441095</v>
      </c>
      <c r="H329" s="124">
        <f t="shared" si="146"/>
        <v>0.6165354769629221</v>
      </c>
      <c r="I329" s="124">
        <f t="shared" si="146"/>
        <v>0.62576964302032156</v>
      </c>
      <c r="J329" s="124">
        <f t="shared" si="146"/>
        <v>0.635058781570918</v>
      </c>
      <c r="K329" s="124">
        <f t="shared" si="146"/>
        <v>0.6445219802677834</v>
      </c>
      <c r="L329" s="124">
        <f t="shared" si="146"/>
        <v>0.65434615645260907</v>
      </c>
      <c r="M329" s="124">
        <f t="shared" si="146"/>
        <v>0.66700639980872256</v>
      </c>
      <c r="N329" s="124">
        <f t="shared" si="146"/>
        <v>0.6831565367785416</v>
      </c>
      <c r="O329" s="124">
        <f t="shared" si="146"/>
        <v>0.70345590129610791</v>
      </c>
      <c r="P329" s="124">
        <f t="shared" si="146"/>
        <v>0.72598796622817741</v>
      </c>
      <c r="Q329" s="124">
        <f t="shared" si="146"/>
        <v>0.74495415388881692</v>
      </c>
      <c r="R329" s="124">
        <f t="shared" ref="R329:V329" si="147">IF(R310=0,"",R310/R291)</f>
        <v>0.75586954062789247</v>
      </c>
      <c r="S329" s="124">
        <f t="shared" si="147"/>
        <v>0.76429336344324383</v>
      </c>
      <c r="T329" s="124">
        <f t="shared" si="147"/>
        <v>0.77112417447232962</v>
      </c>
      <c r="U329" s="124">
        <f t="shared" si="147"/>
        <v>0.77682391405008477</v>
      </c>
      <c r="V329" s="124">
        <f t="shared" si="147"/>
        <v>0.7818633425152588</v>
      </c>
      <c r="W329" s="124">
        <f t="shared" ref="W329" si="148">IF(W310=0,"",W310/W291)</f>
        <v>0.78546755267597179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0.56541288645528076</v>
      </c>
      <c r="D330" s="111">
        <f t="shared" si="149"/>
        <v>0.57484675452065814</v>
      </c>
      <c r="E330" s="111">
        <f t="shared" si="149"/>
        <v>0.58428478312512089</v>
      </c>
      <c r="F330" s="111">
        <f t="shared" si="149"/>
        <v>0.59360656185935023</v>
      </c>
      <c r="G330" s="111">
        <f t="shared" si="149"/>
        <v>0.6029231459068598</v>
      </c>
      <c r="H330" s="111">
        <f t="shared" si="149"/>
        <v>0.61222209560269369</v>
      </c>
      <c r="I330" s="111">
        <f t="shared" si="149"/>
        <v>0.6215319412399688</v>
      </c>
      <c r="J330" s="111">
        <f t="shared" si="149"/>
        <v>0.63096689416585128</v>
      </c>
      <c r="K330" s="111">
        <f t="shared" si="149"/>
        <v>0.6406255218298994</v>
      </c>
      <c r="L330" s="111">
        <f t="shared" si="149"/>
        <v>0.65053675103374509</v>
      </c>
      <c r="M330" s="111">
        <f t="shared" si="149"/>
        <v>0.66322008076482708</v>
      </c>
      <c r="N330" s="111">
        <f t="shared" si="149"/>
        <v>0.67950968003298995</v>
      </c>
      <c r="O330" s="111">
        <f t="shared" si="149"/>
        <v>0.69989192492381347</v>
      </c>
      <c r="P330" s="111">
        <f t="shared" si="149"/>
        <v>0.72254753949996264</v>
      </c>
      <c r="Q330" s="111">
        <f t="shared" si="149"/>
        <v>0.74179229236041455</v>
      </c>
      <c r="R330" s="111">
        <f t="shared" ref="R330:V330" si="150">IF(R311=0,"",R311/R292)</f>
        <v>0.75279155322767377</v>
      </c>
      <c r="S330" s="111">
        <f t="shared" si="150"/>
        <v>0.76133793210103473</v>
      </c>
      <c r="T330" s="111">
        <f t="shared" si="150"/>
        <v>0.76821011431847708</v>
      </c>
      <c r="U330" s="111">
        <f t="shared" si="150"/>
        <v>0.77399500989364323</v>
      </c>
      <c r="V330" s="111">
        <f t="shared" si="150"/>
        <v>0.77907578256186394</v>
      </c>
      <c r="W330" s="111">
        <f t="shared" ref="W330" si="151">IF(W311=0,"",W311/W292)</f>
        <v>0.78270243918524385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2.1749092952300888</v>
      </c>
      <c r="D332" s="124">
        <f t="shared" si="155"/>
        <v>2.2437958484385896</v>
      </c>
      <c r="E332" s="124">
        <f t="shared" si="155"/>
        <v>2.3134097487889629</v>
      </c>
      <c r="F332" s="124">
        <f t="shared" si="155"/>
        <v>2.3830984124688039</v>
      </c>
      <c r="G332" s="124">
        <f t="shared" si="155"/>
        <v>2.4534492909125314</v>
      </c>
      <c r="H332" s="124">
        <f t="shared" si="155"/>
        <v>2.524386669833945</v>
      </c>
      <c r="I332" s="124">
        <f t="shared" si="155"/>
        <v>2.5960513291249501</v>
      </c>
      <c r="J332" s="124">
        <f t="shared" si="155"/>
        <v>2.6690288494553638</v>
      </c>
      <c r="K332" s="124">
        <f t="shared" si="155"/>
        <v>2.7438115995575814</v>
      </c>
      <c r="L332" s="124">
        <f t="shared" si="155"/>
        <v>2.820521314717559</v>
      </c>
      <c r="M332" s="124">
        <f t="shared" si="155"/>
        <v>2.912143841210534</v>
      </c>
      <c r="N332" s="124">
        <f t="shared" si="155"/>
        <v>3.0229289276417544</v>
      </c>
      <c r="O332" s="124">
        <f t="shared" si="155"/>
        <v>3.1552260382258264</v>
      </c>
      <c r="P332" s="124">
        <f t="shared" si="155"/>
        <v>3.2986994058884784</v>
      </c>
      <c r="Q332" s="124">
        <f t="shared" si="155"/>
        <v>3.4219980631093545</v>
      </c>
      <c r="R332" s="124">
        <f t="shared" ref="R332:V332" si="156">IF(R313=0,"",R313/R294)</f>
        <v>3.49935048879754</v>
      </c>
      <c r="S332" s="124">
        <f t="shared" si="156"/>
        <v>3.5609192216874201</v>
      </c>
      <c r="T332" s="124">
        <f t="shared" si="156"/>
        <v>3.6123622417630541</v>
      </c>
      <c r="U332" s="124">
        <f t="shared" si="156"/>
        <v>3.6591945118494498</v>
      </c>
      <c r="V332" s="124">
        <f t="shared" si="156"/>
        <v>3.706945134304453</v>
      </c>
      <c r="W332" s="124">
        <f t="shared" ref="W332" si="157">IF(W313=0,"",W313/W294)</f>
        <v>3.7536936606955198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2.1749092952300888</v>
      </c>
      <c r="D333" s="111">
        <f t="shared" si="158"/>
        <v>2.2437958484385896</v>
      </c>
      <c r="E333" s="111">
        <f t="shared" si="158"/>
        <v>2.3134097487889629</v>
      </c>
      <c r="F333" s="111">
        <f t="shared" si="158"/>
        <v>2.3830984124688039</v>
      </c>
      <c r="G333" s="111">
        <f t="shared" si="158"/>
        <v>2.4534492909125314</v>
      </c>
      <c r="H333" s="111">
        <f t="shared" si="158"/>
        <v>2.524386669833945</v>
      </c>
      <c r="I333" s="111">
        <f t="shared" si="158"/>
        <v>2.5960513291249501</v>
      </c>
      <c r="J333" s="111">
        <f t="shared" si="158"/>
        <v>2.6690288494553638</v>
      </c>
      <c r="K333" s="111">
        <f t="shared" si="158"/>
        <v>2.7438115995575814</v>
      </c>
      <c r="L333" s="111">
        <f t="shared" si="158"/>
        <v>2.820521314717559</v>
      </c>
      <c r="M333" s="111">
        <f t="shared" si="158"/>
        <v>2.912143841210534</v>
      </c>
      <c r="N333" s="111">
        <f t="shared" si="158"/>
        <v>3.0229289276417544</v>
      </c>
      <c r="O333" s="111">
        <f t="shared" si="158"/>
        <v>3.1552260382258264</v>
      </c>
      <c r="P333" s="111">
        <f t="shared" si="158"/>
        <v>3.2986994058884784</v>
      </c>
      <c r="Q333" s="111">
        <f t="shared" si="158"/>
        <v>3.4219980631093545</v>
      </c>
      <c r="R333" s="111">
        <f t="shared" ref="R333:V333" si="159">IF(R314=0,"",R314/R295)</f>
        <v>3.49935048879754</v>
      </c>
      <c r="S333" s="111">
        <f t="shared" si="159"/>
        <v>3.5609192216874201</v>
      </c>
      <c r="T333" s="111">
        <f t="shared" si="159"/>
        <v>3.6123622417630541</v>
      </c>
      <c r="U333" s="111">
        <f t="shared" si="159"/>
        <v>3.6591945118494498</v>
      </c>
      <c r="V333" s="111">
        <f t="shared" si="159"/>
        <v>3.706945134304453</v>
      </c>
      <c r="W333" s="111">
        <f t="shared" ref="W333" si="160">IF(W314=0,"",W314/W295)</f>
        <v>3.7536936606955198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0.55687115130597142</v>
      </c>
      <c r="D334" s="124">
        <f t="shared" si="161"/>
        <v>0.55885548465489476</v>
      </c>
      <c r="E334" s="124">
        <f t="shared" si="161"/>
        <v>0.57323401928824069</v>
      </c>
      <c r="F334" s="124">
        <f t="shared" si="161"/>
        <v>0.57352079022751357</v>
      </c>
      <c r="G334" s="124">
        <f t="shared" si="161"/>
        <v>0.57651326289950011</v>
      </c>
      <c r="H334" s="124">
        <f t="shared" si="161"/>
        <v>0.59190106452172275</v>
      </c>
      <c r="I334" s="124">
        <f t="shared" si="161"/>
        <v>0.59164697212469031</v>
      </c>
      <c r="J334" s="124">
        <f t="shared" si="161"/>
        <v>0.62580776509317981</v>
      </c>
      <c r="K334" s="124">
        <f t="shared" si="161"/>
        <v>0.60855805251847928</v>
      </c>
      <c r="L334" s="124">
        <f t="shared" si="161"/>
        <v>0.64032987061530555</v>
      </c>
      <c r="M334" s="124">
        <f t="shared" si="161"/>
        <v>0.63695146979039396</v>
      </c>
      <c r="N334" s="124">
        <f t="shared" si="161"/>
        <v>0.64079507405201419</v>
      </c>
      <c r="O334" s="124">
        <f t="shared" si="161"/>
        <v>0.6662363476108345</v>
      </c>
      <c r="P334" s="124">
        <f t="shared" si="161"/>
        <v>0.69632371670968773</v>
      </c>
      <c r="Q334" s="124">
        <f t="shared" si="161"/>
        <v>0.71984301726252997</v>
      </c>
      <c r="R334" s="124">
        <f t="shared" ref="R334:V334" si="162">IF(R315=0,"",R315/R296)</f>
        <v>0.7382428256212108</v>
      </c>
      <c r="S334" s="124">
        <f t="shared" si="162"/>
        <v>0.75403844826130129</v>
      </c>
      <c r="T334" s="124">
        <f t="shared" si="162"/>
        <v>0.77377460507311013</v>
      </c>
      <c r="U334" s="124">
        <f t="shared" si="162"/>
        <v>0.77129938978809931</v>
      </c>
      <c r="V334" s="124">
        <f t="shared" si="162"/>
        <v>0.77825372938317972</v>
      </c>
      <c r="W334" s="124">
        <f t="shared" ref="W334" si="163">IF(W315=0,"",W315/W296)</f>
        <v>0.78306591553435401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0.55290190543895301</v>
      </c>
      <c r="D335" s="111">
        <f t="shared" si="164"/>
        <v>0.55845916582911659</v>
      </c>
      <c r="E335" s="111">
        <f t="shared" si="164"/>
        <v>0.56425670366271796</v>
      </c>
      <c r="F335" s="111">
        <f t="shared" si="164"/>
        <v>0.57010110268988357</v>
      </c>
      <c r="G335" s="111">
        <f t="shared" si="164"/>
        <v>0.57616482038035366</v>
      </c>
      <c r="H335" s="111">
        <f t="shared" si="164"/>
        <v>0.58242450836942017</v>
      </c>
      <c r="I335" s="111">
        <f t="shared" si="164"/>
        <v>0.58892039757223724</v>
      </c>
      <c r="J335" s="111">
        <f t="shared" si="164"/>
        <v>0.59582248870367105</v>
      </c>
      <c r="K335" s="111">
        <f t="shared" si="164"/>
        <v>0.60327253657350144</v>
      </c>
      <c r="L335" s="111">
        <f t="shared" si="164"/>
        <v>0.61130359342675433</v>
      </c>
      <c r="M335" s="111">
        <f t="shared" si="164"/>
        <v>0.62344861335926394</v>
      </c>
      <c r="N335" s="111">
        <f t="shared" si="164"/>
        <v>0.64079507405201419</v>
      </c>
      <c r="O335" s="111">
        <f t="shared" si="164"/>
        <v>0.66414594531145632</v>
      </c>
      <c r="P335" s="111">
        <f t="shared" si="164"/>
        <v>0.69131841284325501</v>
      </c>
      <c r="Q335" s="111">
        <f t="shared" si="164"/>
        <v>0.71546455975990175</v>
      </c>
      <c r="R335" s="111">
        <f t="shared" ref="R335:V335" si="165">IF(R316=0,"",R316/R297)</f>
        <v>0.73134126206949546</v>
      </c>
      <c r="S335" s="111">
        <f t="shared" si="165"/>
        <v>0.74582773046958106</v>
      </c>
      <c r="T335" s="111">
        <f t="shared" si="165"/>
        <v>0.75854789779371001</v>
      </c>
      <c r="U335" s="111">
        <f t="shared" si="165"/>
        <v>0.76908275963021688</v>
      </c>
      <c r="V335" s="111">
        <f t="shared" si="165"/>
        <v>0.77697252351660684</v>
      </c>
      <c r="W335" s="111">
        <f t="shared" ref="W335" si="166">IF(W316=0,"",W316/W297)</f>
        <v>0.78104454744856766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>
        <f t="shared" si="167"/>
        <v>0.93254799727431092</v>
      </c>
      <c r="E336" s="111">
        <f t="shared" si="167"/>
        <v>0.95601852482178418</v>
      </c>
      <c r="F336" s="111">
        <f t="shared" si="167"/>
        <v>0.94426112020645459</v>
      </c>
      <c r="G336" s="111">
        <f t="shared" si="167"/>
        <v>0.94575227977152954</v>
      </c>
      <c r="H336" s="111">
        <f t="shared" si="167"/>
        <v>0.93021133436641568</v>
      </c>
      <c r="I336" s="111">
        <f t="shared" si="167"/>
        <v>0.94095189685604252</v>
      </c>
      <c r="J336" s="111">
        <f t="shared" si="167"/>
        <v>0.94529940522315792</v>
      </c>
      <c r="K336" s="111">
        <f t="shared" si="167"/>
        <v>0.94905284235202525</v>
      </c>
      <c r="L336" s="111">
        <f t="shared" si="167"/>
        <v>0.95128466965458303</v>
      </c>
      <c r="M336" s="111" t="str">
        <f t="shared" si="167"/>
        <v/>
      </c>
      <c r="N336" s="111" t="str">
        <f t="shared" si="167"/>
        <v/>
      </c>
      <c r="O336" s="111">
        <f t="shared" si="167"/>
        <v>0.97251765264525147</v>
      </c>
      <c r="P336" s="111">
        <f t="shared" si="167"/>
        <v>0.95868014123905987</v>
      </c>
      <c r="Q336" s="111">
        <f t="shared" si="167"/>
        <v>0.98591043766591824</v>
      </c>
      <c r="R336" s="111">
        <f t="shared" ref="R336:V336" si="168">IF(R317=0,"",R317/R298)</f>
        <v>0.9824350230424671</v>
      </c>
      <c r="S336" s="111">
        <f t="shared" si="168"/>
        <v>0.97701521286722603</v>
      </c>
      <c r="T336" s="111">
        <f t="shared" si="168"/>
        <v>0.97612721118780865</v>
      </c>
      <c r="U336" s="111">
        <f t="shared" si="168"/>
        <v>0.97260750484438063</v>
      </c>
      <c r="V336" s="111">
        <f t="shared" si="168"/>
        <v>0.97814559724937</v>
      </c>
      <c r="W336" s="111">
        <f t="shared" ref="W336" si="169">IF(W317=0,"",W317/W298)</f>
        <v>0.98158332561403883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 t="str">
        <f t="shared" ref="C337:Q337" si="170">IF(C318=0,"",C318/C299)</f>
        <v/>
      </c>
      <c r="D337" s="112">
        <f t="shared" si="170"/>
        <v>0.55845916582911659</v>
      </c>
      <c r="E337" s="112">
        <f t="shared" si="170"/>
        <v>0.56425670366271796</v>
      </c>
      <c r="F337" s="112">
        <f t="shared" si="170"/>
        <v>0.57010110268988357</v>
      </c>
      <c r="G337" s="112">
        <f t="shared" si="170"/>
        <v>0.57616482038035366</v>
      </c>
      <c r="H337" s="112">
        <f t="shared" si="170"/>
        <v>0.58242450836942006</v>
      </c>
      <c r="I337" s="112">
        <f t="shared" si="170"/>
        <v>0.58892039757223724</v>
      </c>
      <c r="J337" s="112">
        <f t="shared" si="170"/>
        <v>0.59582248870367105</v>
      </c>
      <c r="K337" s="112">
        <f t="shared" si="170"/>
        <v>0.60327253657350144</v>
      </c>
      <c r="L337" s="112">
        <f t="shared" si="170"/>
        <v>0.61130359342675433</v>
      </c>
      <c r="M337" s="112" t="str">
        <f t="shared" si="170"/>
        <v/>
      </c>
      <c r="N337" s="112" t="str">
        <f t="shared" si="170"/>
        <v/>
      </c>
      <c r="O337" s="112">
        <f t="shared" si="170"/>
        <v>0.66414594531145632</v>
      </c>
      <c r="P337" s="112">
        <f t="shared" si="170"/>
        <v>0.69131841284325501</v>
      </c>
      <c r="Q337" s="112">
        <f t="shared" si="170"/>
        <v>0.71546455975990175</v>
      </c>
      <c r="R337" s="112">
        <f t="shared" ref="R337:V337" si="171">IF(R318=0,"",R318/R299)</f>
        <v>0.73134126206949535</v>
      </c>
      <c r="S337" s="112">
        <f t="shared" si="171"/>
        <v>0.74582773046958106</v>
      </c>
      <c r="T337" s="112">
        <f t="shared" si="171"/>
        <v>0.75854789779371001</v>
      </c>
      <c r="U337" s="112">
        <f t="shared" si="171"/>
        <v>0.76908275963021688</v>
      </c>
      <c r="V337" s="112">
        <f t="shared" si="171"/>
        <v>0.77697252351660684</v>
      </c>
      <c r="W337" s="112">
        <f t="shared" ref="W337" si="172">IF(W318=0,"",W318/W299)</f>
        <v>0.78104454744856777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 t="str">
        <f t="shared" si="173"/>
        <v/>
      </c>
      <c r="N338" s="113" t="str">
        <f t="shared" si="173"/>
        <v/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0.62270547973031354</v>
      </c>
      <c r="D339" s="112" t="str">
        <f t="shared" si="176"/>
        <v/>
      </c>
      <c r="E339" s="112">
        <f t="shared" si="176"/>
        <v>0.625888276690718</v>
      </c>
      <c r="F339" s="112">
        <f t="shared" si="176"/>
        <v>0.62755446221469346</v>
      </c>
      <c r="G339" s="112" t="str">
        <f t="shared" si="176"/>
        <v/>
      </c>
      <c r="H339" s="112">
        <f t="shared" si="176"/>
        <v>0.63120482069370143</v>
      </c>
      <c r="I339" s="112">
        <f t="shared" si="176"/>
        <v>0.63320288605969743</v>
      </c>
      <c r="J339" s="112">
        <f t="shared" si="176"/>
        <v>0.6354219610320152</v>
      </c>
      <c r="K339" s="112">
        <f t="shared" si="176"/>
        <v>0.63794855890618374</v>
      </c>
      <c r="L339" s="112">
        <f t="shared" si="176"/>
        <v>0.64081295823276885</v>
      </c>
      <c r="M339" s="112">
        <f t="shared" si="176"/>
        <v>0.64599993509193865</v>
      </c>
      <c r="N339" s="112" t="str">
        <f t="shared" si="176"/>
        <v/>
      </c>
      <c r="O339" s="112" t="str">
        <f t="shared" si="176"/>
        <v/>
      </c>
      <c r="P339" s="112">
        <f t="shared" si="176"/>
        <v>0.68359029667091931</v>
      </c>
      <c r="Q339" s="112" t="str">
        <f t="shared" si="176"/>
        <v/>
      </c>
      <c r="R339" s="112">
        <f t="shared" ref="R339:V339" si="177">IF(R320=0,"",R320/R301)</f>
        <v>0.71141073244502284</v>
      </c>
      <c r="S339" s="112">
        <f t="shared" si="177"/>
        <v>0.72291235575720536</v>
      </c>
      <c r="T339" s="112">
        <f t="shared" si="177"/>
        <v>0.73405829388575039</v>
      </c>
      <c r="U339" s="112">
        <f t="shared" si="177"/>
        <v>0.7445284726018363</v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0.88383179299468073</v>
      </c>
      <c r="D340" s="113" t="str">
        <f t="shared" si="179"/>
        <v/>
      </c>
      <c r="E340" s="113">
        <f t="shared" si="179"/>
        <v>0.96663243541689026</v>
      </c>
      <c r="F340" s="113">
        <f t="shared" si="179"/>
        <v>0.95580673704540098</v>
      </c>
      <c r="G340" s="113" t="str">
        <f t="shared" si="179"/>
        <v/>
      </c>
      <c r="H340" s="113">
        <f t="shared" si="179"/>
        <v>0.94215545186369087</v>
      </c>
      <c r="I340" s="113">
        <f t="shared" si="179"/>
        <v>0.95066597759737848</v>
      </c>
      <c r="J340" s="113">
        <f t="shared" si="179"/>
        <v>0.95353876430962403</v>
      </c>
      <c r="K340" s="113">
        <f t="shared" si="179"/>
        <v>0.95619865989433717</v>
      </c>
      <c r="L340" s="113">
        <f t="shared" si="179"/>
        <v>0.95789955549321648</v>
      </c>
      <c r="M340" s="113">
        <f t="shared" si="179"/>
        <v>0.94263710058647399</v>
      </c>
      <c r="N340" s="113" t="str">
        <f t="shared" si="179"/>
        <v/>
      </c>
      <c r="O340" s="113" t="str">
        <f t="shared" si="179"/>
        <v/>
      </c>
      <c r="P340" s="113">
        <f t="shared" si="179"/>
        <v>0.95617690559763735</v>
      </c>
      <c r="Q340" s="113" t="str">
        <f t="shared" si="179"/>
        <v/>
      </c>
      <c r="R340" s="113">
        <f t="shared" ref="R340:V340" si="180">IF(R321=0,"",R321/R302)</f>
        <v>0.98381613906755894</v>
      </c>
      <c r="S340" s="113">
        <f t="shared" si="180"/>
        <v>0.97458487055467247</v>
      </c>
      <c r="T340" s="113">
        <f t="shared" si="180"/>
        <v>0.97294488089653275</v>
      </c>
      <c r="U340" s="113">
        <f t="shared" si="180"/>
        <v>0.96811904357257772</v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0.62270547973031354</v>
      </c>
      <c r="D341" s="111" t="str">
        <f t="shared" si="182"/>
        <v/>
      </c>
      <c r="E341" s="111">
        <f t="shared" si="182"/>
        <v>0.625888276690718</v>
      </c>
      <c r="F341" s="111">
        <f t="shared" si="182"/>
        <v>0.62755446221469346</v>
      </c>
      <c r="G341" s="111" t="str">
        <f t="shared" si="182"/>
        <v/>
      </c>
      <c r="H341" s="111">
        <f t="shared" si="182"/>
        <v>0.63120482069370143</v>
      </c>
      <c r="I341" s="111">
        <f t="shared" si="182"/>
        <v>0.63320288605969743</v>
      </c>
      <c r="J341" s="111">
        <f t="shared" si="182"/>
        <v>0.6354219610320152</v>
      </c>
      <c r="K341" s="111">
        <f t="shared" si="182"/>
        <v>0.63794855890618374</v>
      </c>
      <c r="L341" s="111">
        <f t="shared" si="182"/>
        <v>0.64081295823276885</v>
      </c>
      <c r="M341" s="111">
        <f t="shared" si="182"/>
        <v>0.64599993509193865</v>
      </c>
      <c r="N341" s="111" t="str">
        <f t="shared" si="182"/>
        <v/>
      </c>
      <c r="O341" s="111" t="str">
        <f t="shared" si="182"/>
        <v/>
      </c>
      <c r="P341" s="111">
        <f t="shared" si="182"/>
        <v>0.68359029667091931</v>
      </c>
      <c r="Q341" s="111" t="str">
        <f t="shared" si="182"/>
        <v/>
      </c>
      <c r="R341" s="111">
        <f t="shared" ref="R341:V341" si="183">IF(R322=0,"",R322/R303)</f>
        <v>0.71141073244502284</v>
      </c>
      <c r="S341" s="111">
        <f t="shared" si="183"/>
        <v>0.72291235575720536</v>
      </c>
      <c r="T341" s="111">
        <f t="shared" si="183"/>
        <v>0.73405829388575039</v>
      </c>
      <c r="U341" s="111">
        <f t="shared" si="183"/>
        <v>0.7445284726018363</v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 t="str">
        <f t="shared" si="185"/>
        <v/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 t="str">
        <f t="shared" si="185"/>
        <v/>
      </c>
      <c r="O342" s="111" t="str">
        <f t="shared" si="185"/>
        <v/>
      </c>
      <c r="P342" s="111">
        <f t="shared" si="185"/>
        <v>1</v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0.62214191728437185</v>
      </c>
      <c r="D343" s="124">
        <f t="shared" si="188"/>
        <v>0.60284173035467159</v>
      </c>
      <c r="E343" s="124">
        <f t="shared" si="188"/>
        <v>0.62628405097736217</v>
      </c>
      <c r="F343" s="124">
        <f t="shared" si="188"/>
        <v>0.63061570118897348</v>
      </c>
      <c r="G343" s="124">
        <f t="shared" si="188"/>
        <v>0.60495522040575267</v>
      </c>
      <c r="H343" s="124">
        <f t="shared" si="188"/>
        <v>0.63537952674847009</v>
      </c>
      <c r="I343" s="124">
        <f t="shared" si="188"/>
        <v>0.62051632150983349</v>
      </c>
      <c r="J343" s="124">
        <f t="shared" si="188"/>
        <v>0.63928903054662711</v>
      </c>
      <c r="K343" s="124">
        <f t="shared" si="188"/>
        <v>0.63277961803426053</v>
      </c>
      <c r="L343" s="124">
        <f t="shared" si="188"/>
        <v>0.66171900679171414</v>
      </c>
      <c r="M343" s="124">
        <f t="shared" si="188"/>
        <v>0.66022490433692982</v>
      </c>
      <c r="N343" s="124">
        <f t="shared" si="188"/>
        <v>0.62422233925823611</v>
      </c>
      <c r="O343" s="124">
        <f t="shared" si="188"/>
        <v>0.58984665990681862</v>
      </c>
      <c r="P343" s="124">
        <f t="shared" si="188"/>
        <v>0.65239954007912937</v>
      </c>
      <c r="Q343" s="124">
        <f t="shared" si="188"/>
        <v>0.60059847399085264</v>
      </c>
      <c r="R343" s="124">
        <f t="shared" ref="R343:V343" si="189">IF(R324=0,"",R324/R305)</f>
        <v>0.63666588310992323</v>
      </c>
      <c r="S343" s="124">
        <f t="shared" si="189"/>
        <v>0.67079937288217784</v>
      </c>
      <c r="T343" s="124">
        <f t="shared" si="189"/>
        <v>0.68861276651185754</v>
      </c>
      <c r="U343" s="124">
        <f t="shared" si="189"/>
        <v>0.66237994838020231</v>
      </c>
      <c r="V343" s="124">
        <f t="shared" si="189"/>
        <v>0.63743223078496269</v>
      </c>
      <c r="W343" s="124">
        <f t="shared" ref="W343" si="190">IF(W324=0,"",W324/W305)</f>
        <v>0.62712227870023651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0.57125956219086738</v>
      </c>
      <c r="D344" s="111">
        <f t="shared" si="191"/>
        <v>0.57237976233774579</v>
      </c>
      <c r="E344" s="111">
        <f t="shared" si="191"/>
        <v>0.57348416424869031</v>
      </c>
      <c r="F344" s="111">
        <f t="shared" si="191"/>
        <v>0.57458641185473458</v>
      </c>
      <c r="G344" s="111">
        <f t="shared" si="191"/>
        <v>0.5756741102147207</v>
      </c>
      <c r="H344" s="111">
        <f t="shared" si="191"/>
        <v>0.57674877631165078</v>
      </c>
      <c r="I344" s="111">
        <f t="shared" si="191"/>
        <v>0.57780735603166045</v>
      </c>
      <c r="J344" s="111">
        <f t="shared" si="191"/>
        <v>0.57883733774825719</v>
      </c>
      <c r="K344" s="111">
        <f t="shared" si="191"/>
        <v>0.57982808328797142</v>
      </c>
      <c r="L344" s="111">
        <f t="shared" si="191"/>
        <v>0.58077674650325717</v>
      </c>
      <c r="M344" s="111">
        <f t="shared" si="191"/>
        <v>0.58128725291357297</v>
      </c>
      <c r="N344" s="111">
        <f t="shared" si="191"/>
        <v>0.58128725291357297</v>
      </c>
      <c r="O344" s="111">
        <f t="shared" si="191"/>
        <v>0.58128725291357297</v>
      </c>
      <c r="P344" s="111">
        <f t="shared" si="191"/>
        <v>0.58128725291357297</v>
      </c>
      <c r="Q344" s="111">
        <f t="shared" si="191"/>
        <v>0.58128725291357297</v>
      </c>
      <c r="R344" s="111">
        <f t="shared" ref="R344:V344" si="192">IF(R325=0,"",R325/R306)</f>
        <v>0.58451247848501275</v>
      </c>
      <c r="S344" s="111">
        <f t="shared" si="192"/>
        <v>0.58978645304749611</v>
      </c>
      <c r="T344" s="111">
        <f t="shared" si="192"/>
        <v>0.59593942337038885</v>
      </c>
      <c r="U344" s="111">
        <f t="shared" si="192"/>
        <v>0.60231214263338606</v>
      </c>
      <c r="V344" s="111">
        <f t="shared" si="192"/>
        <v>0.60824536401617646</v>
      </c>
      <c r="W344" s="111">
        <f t="shared" ref="W344" si="193">IF(W325=0,"",W325/W306)</f>
        <v>0.61373908751875761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0.74252275591685812</v>
      </c>
      <c r="D345" s="45">
        <f t="shared" si="194"/>
        <v>0.74407364854826297</v>
      </c>
      <c r="E345" s="45">
        <f t="shared" si="194"/>
        <v>0.7456818894300975</v>
      </c>
      <c r="F345" s="45">
        <f t="shared" si="194"/>
        <v>0.74729795052789971</v>
      </c>
      <c r="G345" s="45">
        <f t="shared" si="194"/>
        <v>0.74896682599117825</v>
      </c>
      <c r="H345" s="45">
        <f t="shared" si="194"/>
        <v>0.75068300910884134</v>
      </c>
      <c r="I345" s="45">
        <f t="shared" si="194"/>
        <v>0.7524575864406422</v>
      </c>
      <c r="J345" s="45">
        <f t="shared" si="194"/>
        <v>0.75433597570868882</v>
      </c>
      <c r="K345" s="45">
        <f t="shared" si="194"/>
        <v>0.75635679392305355</v>
      </c>
      <c r="L345" s="45">
        <f t="shared" si="194"/>
        <v>0.75853037271714807</v>
      </c>
      <c r="M345" s="45">
        <f t="shared" si="194"/>
        <v>0.76148759680790479</v>
      </c>
      <c r="N345" s="45">
        <f t="shared" si="194"/>
        <v>0.7654073558881016</v>
      </c>
      <c r="O345" s="45">
        <f t="shared" si="194"/>
        <v>0.77072461652017688</v>
      </c>
      <c r="P345" s="45">
        <f t="shared" si="194"/>
        <v>0.77766782706853921</v>
      </c>
      <c r="Q345" s="45">
        <f t="shared" si="194"/>
        <v>0.78661670040121956</v>
      </c>
      <c r="R345" s="45">
        <f t="shared" ref="R345:V345" si="195">IF(R326=0,"",R326/R307)</f>
        <v>0.79879026270052234</v>
      </c>
      <c r="S345" s="45">
        <f t="shared" si="195"/>
        <v>0.8139840070637504</v>
      </c>
      <c r="T345" s="45">
        <f t="shared" si="195"/>
        <v>0.8303197464189489</v>
      </c>
      <c r="U345" s="45">
        <f t="shared" si="195"/>
        <v>0.84591929369420871</v>
      </c>
      <c r="V345" s="45">
        <f t="shared" si="195"/>
        <v>0.85890446181760038</v>
      </c>
      <c r="W345" s="45">
        <f t="shared" ref="W345" si="196">IF(W326=0,"",W326/W307)</f>
        <v>0.86861550424551737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212.25083613984131</v>
      </c>
      <c r="D347" s="117">
        <f t="shared" si="197"/>
        <v>304.48538038296726</v>
      </c>
      <c r="E347" s="117">
        <f t="shared" si="197"/>
        <v>420.96068190981913</v>
      </c>
      <c r="F347" s="117">
        <f t="shared" si="197"/>
        <v>319.46945078948858</v>
      </c>
      <c r="G347" s="117">
        <f t="shared" si="197"/>
        <v>244.3155049976381</v>
      </c>
      <c r="H347" s="117">
        <f t="shared" si="197"/>
        <v>464.52749675632373</v>
      </c>
      <c r="I347" s="117">
        <f t="shared" si="197"/>
        <v>382.93364575920702</v>
      </c>
      <c r="J347" s="117">
        <f t="shared" si="197"/>
        <v>389.32652336257894</v>
      </c>
      <c r="K347" s="117">
        <f t="shared" si="197"/>
        <v>230.34541270553524</v>
      </c>
      <c r="L347" s="117">
        <f t="shared" si="197"/>
        <v>299.94373491224002</v>
      </c>
      <c r="M347" s="117">
        <f t="shared" si="197"/>
        <v>154.30652705882713</v>
      </c>
      <c r="N347" s="117">
        <f t="shared" si="197"/>
        <v>174.06057578468383</v>
      </c>
      <c r="O347" s="117">
        <f t="shared" si="197"/>
        <v>96.541431736405897</v>
      </c>
      <c r="P347" s="117">
        <f t="shared" si="197"/>
        <v>192.36267223949832</v>
      </c>
      <c r="Q347" s="117">
        <f t="shared" si="197"/>
        <v>193.52941907061796</v>
      </c>
      <c r="R347" s="117">
        <f t="shared" ref="R347:V347" si="198">R348+R351+R353+R362</f>
        <v>289.50851269063838</v>
      </c>
      <c r="S347" s="117">
        <f t="shared" si="198"/>
        <v>243.33172528885646</v>
      </c>
      <c r="T347" s="117">
        <f t="shared" si="198"/>
        <v>234.14241891480117</v>
      </c>
      <c r="U347" s="117">
        <f t="shared" si="198"/>
        <v>205.16084409039118</v>
      </c>
      <c r="V347" s="117">
        <f t="shared" si="198"/>
        <v>177.31398462776534</v>
      </c>
      <c r="W347" s="117">
        <f t="shared" ref="W347" si="199">W348+W351+W353+W362</f>
        <v>136.40706906886359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155.48007966129401</v>
      </c>
      <c r="D348" s="122">
        <f t="shared" si="200"/>
        <v>221.79050985274162</v>
      </c>
      <c r="E348" s="122">
        <f t="shared" si="200"/>
        <v>322.4597875030733</v>
      </c>
      <c r="F348" s="122">
        <f t="shared" si="200"/>
        <v>245.91896493017907</v>
      </c>
      <c r="G348" s="122">
        <f t="shared" si="200"/>
        <v>184.46333212438341</v>
      </c>
      <c r="H348" s="122">
        <f t="shared" si="200"/>
        <v>359.54867549751822</v>
      </c>
      <c r="I348" s="122">
        <f t="shared" si="200"/>
        <v>287.51183333426513</v>
      </c>
      <c r="J348" s="122">
        <f t="shared" si="200"/>
        <v>300.85277126337434</v>
      </c>
      <c r="K348" s="122">
        <f t="shared" si="200"/>
        <v>172.53520735858569</v>
      </c>
      <c r="L348" s="122">
        <f t="shared" si="200"/>
        <v>243.87761172716876</v>
      </c>
      <c r="M348" s="122">
        <f t="shared" si="200"/>
        <v>120.63483270855289</v>
      </c>
      <c r="N348" s="122">
        <f t="shared" si="200"/>
        <v>125.97189434498488</v>
      </c>
      <c r="O348" s="122">
        <f t="shared" si="200"/>
        <v>67.940879755753969</v>
      </c>
      <c r="P348" s="122">
        <f t="shared" si="200"/>
        <v>139.80437380934481</v>
      </c>
      <c r="Q348" s="122">
        <f t="shared" si="200"/>
        <v>133.79028834295329</v>
      </c>
      <c r="R348" s="122">
        <f t="shared" ref="R348:V348" si="201">SUM(R349:R350)</f>
        <v>196.37817236111647</v>
      </c>
      <c r="S348" s="122">
        <f t="shared" si="201"/>
        <v>169.33874712060316</v>
      </c>
      <c r="T348" s="122">
        <f t="shared" si="201"/>
        <v>173.08746947031474</v>
      </c>
      <c r="U348" s="122">
        <f t="shared" si="201"/>
        <v>137.54035205238742</v>
      </c>
      <c r="V348" s="122">
        <f t="shared" si="201"/>
        <v>114.89862230684784</v>
      </c>
      <c r="W348" s="122">
        <f t="shared" ref="W348" si="202">SUM(W349:W350)</f>
        <v>85.778414760995346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155.48007966129401</v>
      </c>
      <c r="D349" s="98">
        <v>221.79050985274162</v>
      </c>
      <c r="E349" s="98">
        <v>322.4597875030733</v>
      </c>
      <c r="F349" s="98">
        <v>245.91896493017907</v>
      </c>
      <c r="G349" s="98">
        <v>184.46333212438341</v>
      </c>
      <c r="H349" s="98">
        <v>359.54867549751822</v>
      </c>
      <c r="I349" s="98">
        <v>287.51183333426513</v>
      </c>
      <c r="J349" s="98">
        <v>300.85277126337434</v>
      </c>
      <c r="K349" s="98">
        <v>172.53520735858569</v>
      </c>
      <c r="L349" s="98">
        <v>243.87761172716876</v>
      </c>
      <c r="M349" s="98">
        <v>120.63483270855289</v>
      </c>
      <c r="N349" s="98">
        <v>125.97189434498488</v>
      </c>
      <c r="O349" s="98">
        <v>67.940879755753969</v>
      </c>
      <c r="P349" s="98">
        <v>139.80437380934481</v>
      </c>
      <c r="Q349" s="98">
        <v>133.79028834295329</v>
      </c>
      <c r="R349" s="98">
        <v>196.37817236111647</v>
      </c>
      <c r="S349" s="98">
        <v>169.33874712060316</v>
      </c>
      <c r="T349" s="98">
        <v>173.08746947031474</v>
      </c>
      <c r="U349" s="98">
        <v>137.54035205238742</v>
      </c>
      <c r="V349" s="98">
        <v>114.89862230684784</v>
      </c>
      <c r="W349" s="98">
        <v>85.778414760995346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40.66297471669931</v>
      </c>
      <c r="D353" s="122">
        <v>56.408929247286352</v>
      </c>
      <c r="E353" s="122">
        <v>68.295277273332104</v>
      </c>
      <c r="F353" s="122">
        <v>52.187688059829362</v>
      </c>
      <c r="G353" s="122">
        <v>39.593176328378455</v>
      </c>
      <c r="H353" s="122">
        <v>70.263686240352115</v>
      </c>
      <c r="I353" s="122">
        <v>62.994117802407459</v>
      </c>
      <c r="J353" s="122">
        <v>57.420312625876271</v>
      </c>
      <c r="K353" s="122">
        <v>39.053285292074655</v>
      </c>
      <c r="L353" s="122">
        <v>38.27260838175124</v>
      </c>
      <c r="M353" s="122">
        <v>23.401999746304348</v>
      </c>
      <c r="N353" s="122">
        <v>32.616238160112871</v>
      </c>
      <c r="O353" s="122">
        <v>18.153751243760151</v>
      </c>
      <c r="P353" s="122">
        <v>37.348326388367511</v>
      </c>
      <c r="Q353" s="122">
        <v>37.058950531293014</v>
      </c>
      <c r="R353" s="122">
        <v>61.969479362159021</v>
      </c>
      <c r="S353" s="122">
        <v>51.623159124564985</v>
      </c>
      <c r="T353" s="122">
        <v>39.694569161049664</v>
      </c>
      <c r="U353" s="122">
        <v>45.097414511540336</v>
      </c>
      <c r="V353" s="122">
        <v>39.105270631794546</v>
      </c>
      <c r="W353" s="122">
        <v>30.791850333704595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40.66297471669931</v>
      </c>
      <c r="D354" s="98">
        <v>56.399791654900092</v>
      </c>
      <c r="E354" s="98">
        <v>68.279054236435613</v>
      </c>
      <c r="F354" s="98">
        <v>52.181074873829502</v>
      </c>
      <c r="G354" s="98">
        <v>39.588394698677298</v>
      </c>
      <c r="H354" s="98">
        <v>70.239586620051384</v>
      </c>
      <c r="I354" s="98">
        <v>62.948439993095981</v>
      </c>
      <c r="J354" s="98">
        <v>57.354930962701097</v>
      </c>
      <c r="K354" s="98">
        <v>38.993826228551313</v>
      </c>
      <c r="L354" s="98">
        <v>38.236220721061876</v>
      </c>
      <c r="M354" s="98">
        <v>23.401999746304348</v>
      </c>
      <c r="N354" s="98">
        <v>32.616238160112871</v>
      </c>
      <c r="O354" s="98">
        <v>18.143618279416938</v>
      </c>
      <c r="P354" s="98">
        <v>37.331233320616086</v>
      </c>
      <c r="Q354" s="98">
        <v>37.028776735965209</v>
      </c>
      <c r="R354" s="98">
        <v>61.935139553790108</v>
      </c>
      <c r="S354" s="98">
        <v>51.610766445070212</v>
      </c>
      <c r="T354" s="98">
        <v>39.674294375494796</v>
      </c>
      <c r="U354" s="98">
        <v>45.067291827988626</v>
      </c>
      <c r="V354" s="98">
        <v>39.080725408875985</v>
      </c>
      <c r="W354" s="98">
        <v>30.765501205924824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9.137592386256695E-3</v>
      </c>
      <c r="E355" s="98">
        <v>1.6223036896488002E-2</v>
      </c>
      <c r="F355" s="98">
        <v>6.6131859998599888E-3</v>
      </c>
      <c r="G355" s="98">
        <v>4.781629701158913E-3</v>
      </c>
      <c r="H355" s="98">
        <v>2.4099620300732143E-2</v>
      </c>
      <c r="I355" s="98">
        <v>4.5677809311478745E-2</v>
      </c>
      <c r="J355" s="98">
        <v>6.5381663175173091E-2</v>
      </c>
      <c r="K355" s="98">
        <v>5.9459063523345089E-2</v>
      </c>
      <c r="L355" s="98">
        <v>3.6387660689366573E-2</v>
      </c>
      <c r="M355" s="98">
        <v>0</v>
      </c>
      <c r="N355" s="98">
        <v>0</v>
      </c>
      <c r="O355" s="98">
        <v>1.0132964343213114E-2</v>
      </c>
      <c r="P355" s="98">
        <v>1.7093067751427955E-2</v>
      </c>
      <c r="Q355" s="98">
        <v>3.0173795327806369E-2</v>
      </c>
      <c r="R355" s="98">
        <v>3.4339808368914967E-2</v>
      </c>
      <c r="S355" s="98">
        <v>1.2392679494774335E-2</v>
      </c>
      <c r="T355" s="98">
        <v>2.0274785554867444E-2</v>
      </c>
      <c r="U355" s="98">
        <v>3.0122683551706407E-2</v>
      </c>
      <c r="V355" s="98">
        <v>2.4545222918560934E-2</v>
      </c>
      <c r="W355" s="98">
        <v>2.6349127779770731E-2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</v>
      </c>
      <c r="D356" s="101">
        <v>9.137592386256695E-3</v>
      </c>
      <c r="E356" s="101">
        <v>1.6223036896488002E-2</v>
      </c>
      <c r="F356" s="101">
        <v>6.6131859998599888E-3</v>
      </c>
      <c r="G356" s="101">
        <v>4.781629701158913E-3</v>
      </c>
      <c r="H356" s="101">
        <v>2.4099620300732143E-2</v>
      </c>
      <c r="I356" s="101">
        <v>4.5677809311478745E-2</v>
      </c>
      <c r="J356" s="101">
        <v>6.5381663175173091E-2</v>
      </c>
      <c r="K356" s="101">
        <v>5.9459063523345089E-2</v>
      </c>
      <c r="L356" s="101">
        <v>3.6387660689366573E-2</v>
      </c>
      <c r="M356" s="101">
        <v>0</v>
      </c>
      <c r="N356" s="101">
        <v>0</v>
      </c>
      <c r="O356" s="101">
        <v>1.0132964343213114E-2</v>
      </c>
      <c r="P356" s="101">
        <v>1.7093067751427955E-2</v>
      </c>
      <c r="Q356" s="101">
        <v>3.0173795327806369E-2</v>
      </c>
      <c r="R356" s="101">
        <v>3.4339808368914967E-2</v>
      </c>
      <c r="S356" s="101">
        <v>1.2392679494774335E-2</v>
      </c>
      <c r="T356" s="101">
        <v>2.0274785554867444E-2</v>
      </c>
      <c r="U356" s="101">
        <v>3.0122683551706407E-2</v>
      </c>
      <c r="V356" s="101">
        <v>2.4545222918560934E-2</v>
      </c>
      <c r="W356" s="101">
        <v>2.6349127779770731E-2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16.107781761847981</v>
      </c>
      <c r="D362" s="122">
        <v>26.285941282939262</v>
      </c>
      <c r="E362" s="122">
        <v>30.205617133413739</v>
      </c>
      <c r="F362" s="122">
        <v>21.362797799480099</v>
      </c>
      <c r="G362" s="122">
        <v>20.258996544876236</v>
      </c>
      <c r="H362" s="122">
        <v>34.715135018453402</v>
      </c>
      <c r="I362" s="122">
        <v>32.427694622534403</v>
      </c>
      <c r="J362" s="122">
        <v>31.053439473328339</v>
      </c>
      <c r="K362" s="122">
        <v>18.756920054874872</v>
      </c>
      <c r="L362" s="122">
        <v>17.793514803320015</v>
      </c>
      <c r="M362" s="122">
        <v>10.269694603969898</v>
      </c>
      <c r="N362" s="122">
        <v>15.4724432795861</v>
      </c>
      <c r="O362" s="122">
        <v>10.44680073689177</v>
      </c>
      <c r="P362" s="122">
        <v>15.209972041786012</v>
      </c>
      <c r="Q362" s="122">
        <v>22.680180196371637</v>
      </c>
      <c r="R362" s="122">
        <v>31.160860967362918</v>
      </c>
      <c r="S362" s="122">
        <v>22.369819043688327</v>
      </c>
      <c r="T362" s="122">
        <v>21.360380283436776</v>
      </c>
      <c r="U362" s="122">
        <v>22.523077526463432</v>
      </c>
      <c r="V362" s="122">
        <v>23.310091689122938</v>
      </c>
      <c r="W362" s="122">
        <v>19.83680397416364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16.107781761847981</v>
      </c>
      <c r="D363" s="98">
        <v>26.285941282939262</v>
      </c>
      <c r="E363" s="98">
        <v>30.205617133413739</v>
      </c>
      <c r="F363" s="98">
        <v>21.362797799480099</v>
      </c>
      <c r="G363" s="98">
        <v>20.258996544876236</v>
      </c>
      <c r="H363" s="98">
        <v>34.715135018453402</v>
      </c>
      <c r="I363" s="98">
        <v>32.427694622534403</v>
      </c>
      <c r="J363" s="98">
        <v>31.053439473328339</v>
      </c>
      <c r="K363" s="98">
        <v>18.756920054874872</v>
      </c>
      <c r="L363" s="98">
        <v>17.793514803320015</v>
      </c>
      <c r="M363" s="98">
        <v>10.269694603969898</v>
      </c>
      <c r="N363" s="98">
        <v>15.4724432795861</v>
      </c>
      <c r="O363" s="98">
        <v>10.44680073689177</v>
      </c>
      <c r="P363" s="98">
        <v>15.209972041786012</v>
      </c>
      <c r="Q363" s="98">
        <v>22.680180196371637</v>
      </c>
      <c r="R363" s="98">
        <v>31.160860967362918</v>
      </c>
      <c r="S363" s="98">
        <v>22.369819043688327</v>
      </c>
      <c r="T363" s="98">
        <v>21.360380283436776</v>
      </c>
      <c r="U363" s="98">
        <v>22.523077526463432</v>
      </c>
      <c r="V363" s="98">
        <v>23.310091689122938</v>
      </c>
      <c r="W363" s="98">
        <v>19.83680397416364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6722.5883164901124</v>
      </c>
      <c r="D366" s="117">
        <f t="shared" si="204"/>
        <v>6940.0439800249305</v>
      </c>
      <c r="E366" s="117">
        <f t="shared" si="204"/>
        <v>7437.5036578749441</v>
      </c>
      <c r="F366" s="117">
        <f t="shared" si="204"/>
        <v>7241.8197364792522</v>
      </c>
      <c r="G366" s="117">
        <f t="shared" si="204"/>
        <v>7469.3294760401695</v>
      </c>
      <c r="H366" s="117">
        <f t="shared" si="204"/>
        <v>7848.2936218863033</v>
      </c>
      <c r="I366" s="117">
        <f t="shared" si="204"/>
        <v>7783.3871686075699</v>
      </c>
      <c r="J366" s="117">
        <f t="shared" si="204"/>
        <v>7057.586655957195</v>
      </c>
      <c r="K366" s="117">
        <f t="shared" si="204"/>
        <v>7083.179736771488</v>
      </c>
      <c r="L366" s="117">
        <f t="shared" si="204"/>
        <v>7910.1890328125482</v>
      </c>
      <c r="M366" s="117">
        <f t="shared" si="204"/>
        <v>6536.4715629451648</v>
      </c>
      <c r="N366" s="117">
        <f t="shared" si="204"/>
        <v>6756.9629182492936</v>
      </c>
      <c r="O366" s="117">
        <f t="shared" si="204"/>
        <v>6166.6934593440392</v>
      </c>
      <c r="P366" s="117">
        <f t="shared" si="204"/>
        <v>5669.1588078243985</v>
      </c>
      <c r="Q366" s="117">
        <f t="shared" si="204"/>
        <v>5913.4641333608424</v>
      </c>
      <c r="R366" s="117">
        <f t="shared" ref="R366:V366" si="205">R367+R370+R372+R381</f>
        <v>5535.0091381833436</v>
      </c>
      <c r="S366" s="117">
        <f t="shared" si="205"/>
        <v>5242.2433752954767</v>
      </c>
      <c r="T366" s="117">
        <f t="shared" si="205"/>
        <v>5533.4415930895148</v>
      </c>
      <c r="U366" s="117">
        <f t="shared" si="205"/>
        <v>5181.9823267563934</v>
      </c>
      <c r="V366" s="117">
        <f t="shared" si="205"/>
        <v>5145.1680440557684</v>
      </c>
      <c r="W366" s="117">
        <f t="shared" ref="W366" si="206">W367+W370+W372+W381</f>
        <v>5353.961467129302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4699.6473609163559</v>
      </c>
      <c r="D367" s="122">
        <f t="shared" si="207"/>
        <v>4946.647013242381</v>
      </c>
      <c r="E367" s="122">
        <f t="shared" si="207"/>
        <v>5405.4946819194711</v>
      </c>
      <c r="F367" s="122">
        <f t="shared" si="207"/>
        <v>5315.0472976824094</v>
      </c>
      <c r="G367" s="122">
        <f t="shared" si="207"/>
        <v>5441.6010972941613</v>
      </c>
      <c r="H367" s="122">
        <f t="shared" si="207"/>
        <v>5742.7626066174462</v>
      </c>
      <c r="I367" s="122">
        <f t="shared" si="207"/>
        <v>5653.8845854671536</v>
      </c>
      <c r="J367" s="122">
        <f t="shared" si="207"/>
        <v>5072.8850091459572</v>
      </c>
      <c r="K367" s="122">
        <f t="shared" si="207"/>
        <v>5079.8036535238089</v>
      </c>
      <c r="L367" s="122">
        <f t="shared" si="207"/>
        <v>5869.6152817878883</v>
      </c>
      <c r="M367" s="122">
        <f t="shared" si="207"/>
        <v>4633.4806375947937</v>
      </c>
      <c r="N367" s="122">
        <f t="shared" si="207"/>
        <v>4721.5824028733714</v>
      </c>
      <c r="O367" s="122">
        <f t="shared" si="207"/>
        <v>4317.1528651355493</v>
      </c>
      <c r="P367" s="122">
        <f t="shared" si="207"/>
        <v>3931.2026656562798</v>
      </c>
      <c r="Q367" s="122">
        <f t="shared" si="207"/>
        <v>4039.7303906391926</v>
      </c>
      <c r="R367" s="122">
        <f t="shared" ref="R367:V367" si="208">SUM(R368:R369)</f>
        <v>3592.3412320136877</v>
      </c>
      <c r="S367" s="122">
        <f t="shared" si="208"/>
        <v>3400.1625536518031</v>
      </c>
      <c r="T367" s="122">
        <f t="shared" si="208"/>
        <v>3654.7273453782345</v>
      </c>
      <c r="U367" s="122">
        <f t="shared" si="208"/>
        <v>3339.386723303237</v>
      </c>
      <c r="V367" s="122">
        <f t="shared" si="208"/>
        <v>3275.22777310122</v>
      </c>
      <c r="W367" s="122">
        <f t="shared" ref="W367" si="209">SUM(W368:W369)</f>
        <v>3333.7006933571192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4641.9573484914181</v>
      </c>
      <c r="D368" s="98">
        <v>4886.933656620904</v>
      </c>
      <c r="E368" s="98">
        <v>5343.4394311955939</v>
      </c>
      <c r="F368" s="98">
        <v>5253.2100826774667</v>
      </c>
      <c r="G368" s="98">
        <v>5379.4754816660216</v>
      </c>
      <c r="H368" s="98">
        <v>5678.8839665435626</v>
      </c>
      <c r="I368" s="98">
        <v>5590.5781155572731</v>
      </c>
      <c r="J368" s="98">
        <v>5016.6361958332445</v>
      </c>
      <c r="K368" s="98">
        <v>5024.7267212125562</v>
      </c>
      <c r="L368" s="98">
        <v>5805.6321753318261</v>
      </c>
      <c r="M368" s="98">
        <v>4581.3877574210346</v>
      </c>
      <c r="N368" s="98">
        <v>4667.8555550941037</v>
      </c>
      <c r="O368" s="98">
        <v>4265.8838987706149</v>
      </c>
      <c r="P368" s="98">
        <v>3882.4555228103386</v>
      </c>
      <c r="Q368" s="98">
        <v>3990.2621999951366</v>
      </c>
      <c r="R368" s="98">
        <v>3547.6130635639743</v>
      </c>
      <c r="S368" s="98">
        <v>3358.0572158906202</v>
      </c>
      <c r="T368" s="98">
        <v>3608.7801492827357</v>
      </c>
      <c r="U368" s="98">
        <v>3297.5876241901046</v>
      </c>
      <c r="V368" s="98">
        <v>3233.9018655822747</v>
      </c>
      <c r="W368" s="98">
        <v>3291.2793209004403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57.690012424937542</v>
      </c>
      <c r="D369" s="98">
        <v>59.713356621476819</v>
      </c>
      <c r="E369" s="98">
        <v>62.055250723877279</v>
      </c>
      <c r="F369" s="98">
        <v>61.837215004942237</v>
      </c>
      <c r="G369" s="98">
        <v>62.125615628139933</v>
      </c>
      <c r="H369" s="98">
        <v>63.878640073883773</v>
      </c>
      <c r="I369" s="98">
        <v>63.306469909880576</v>
      </c>
      <c r="J369" s="98">
        <v>56.248813312712997</v>
      </c>
      <c r="K369" s="98">
        <v>55.076932311252826</v>
      </c>
      <c r="L369" s="98">
        <v>63.983106456062231</v>
      </c>
      <c r="M369" s="98">
        <v>52.092880173758871</v>
      </c>
      <c r="N369" s="98">
        <v>53.726847779267644</v>
      </c>
      <c r="O369" s="98">
        <v>51.268966364934343</v>
      </c>
      <c r="P369" s="98">
        <v>48.747142845940992</v>
      </c>
      <c r="Q369" s="98">
        <v>49.468190644056101</v>
      </c>
      <c r="R369" s="98">
        <v>44.728168449713181</v>
      </c>
      <c r="S369" s="98">
        <v>42.105337761182987</v>
      </c>
      <c r="T369" s="98">
        <v>45.947196095498654</v>
      </c>
      <c r="U369" s="98">
        <v>41.799099113132307</v>
      </c>
      <c r="V369" s="98">
        <v>41.325907518945094</v>
      </c>
      <c r="W369" s="98">
        <v>42.421372456679045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70.21087430354946</v>
      </c>
      <c r="D370" s="122">
        <f t="shared" si="210"/>
        <v>45.258070299414825</v>
      </c>
      <c r="E370" s="122">
        <f t="shared" si="210"/>
        <v>88.279780807446784</v>
      </c>
      <c r="F370" s="122">
        <f t="shared" si="210"/>
        <v>101.15764323572753</v>
      </c>
      <c r="G370" s="122">
        <f t="shared" si="210"/>
        <v>161.19249198375937</v>
      </c>
      <c r="H370" s="122">
        <f t="shared" si="210"/>
        <v>50.867293244154141</v>
      </c>
      <c r="I370" s="122">
        <f t="shared" si="210"/>
        <v>56.127856335124442</v>
      </c>
      <c r="J370" s="122">
        <f t="shared" si="210"/>
        <v>43.285287604271723</v>
      </c>
      <c r="K370" s="122">
        <f t="shared" si="210"/>
        <v>65.189963112108572</v>
      </c>
      <c r="L370" s="122">
        <f t="shared" si="210"/>
        <v>78.083388499994754</v>
      </c>
      <c r="M370" s="122">
        <f t="shared" si="210"/>
        <v>52.574886160141013</v>
      </c>
      <c r="N370" s="122">
        <f t="shared" si="210"/>
        <v>79.115240912991425</v>
      </c>
      <c r="O370" s="122">
        <f t="shared" si="210"/>
        <v>15.585326545965909</v>
      </c>
      <c r="P370" s="122">
        <f t="shared" si="210"/>
        <v>4.0284474565582391</v>
      </c>
      <c r="Q370" s="122">
        <f t="shared" si="210"/>
        <v>4.5323911954040295</v>
      </c>
      <c r="R370" s="122">
        <f t="shared" si="210"/>
        <v>21.314797189405958</v>
      </c>
      <c r="S370" s="122">
        <f t="shared" si="210"/>
        <v>26.315442065565954</v>
      </c>
      <c r="T370" s="122">
        <f t="shared" si="210"/>
        <v>34.009167021554134</v>
      </c>
      <c r="U370" s="122">
        <f t="shared" si="210"/>
        <v>18.671122947255601</v>
      </c>
      <c r="V370" s="122">
        <f t="shared" si="210"/>
        <v>20.395271571816171</v>
      </c>
      <c r="W370" s="122">
        <f t="shared" si="210"/>
        <v>24.472561442266173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70.21087430354946</v>
      </c>
      <c r="D371" s="98">
        <f>RES_hhdet_in_fech!D67</f>
        <v>45.258070299414825</v>
      </c>
      <c r="E371" s="98">
        <f>RES_hhdet_in_fech!E67</f>
        <v>88.279780807446784</v>
      </c>
      <c r="F371" s="98">
        <f>RES_hhdet_in_fech!F67</f>
        <v>101.15764323572753</v>
      </c>
      <c r="G371" s="98">
        <f>RES_hhdet_in_fech!G67</f>
        <v>161.19249198375937</v>
      </c>
      <c r="H371" s="98">
        <f>RES_hhdet_in_fech!H67</f>
        <v>50.867293244154141</v>
      </c>
      <c r="I371" s="98">
        <f>RES_hhdet_in_fech!I67</f>
        <v>56.127856335124442</v>
      </c>
      <c r="J371" s="98">
        <f>RES_hhdet_in_fech!J67</f>
        <v>43.285287604271723</v>
      </c>
      <c r="K371" s="98">
        <f>RES_hhdet_in_fech!K67</f>
        <v>65.189963112108572</v>
      </c>
      <c r="L371" s="98">
        <f>RES_hhdet_in_fech!L67</f>
        <v>78.083388499994754</v>
      </c>
      <c r="M371" s="98">
        <f>RES_hhdet_in_fech!M67</f>
        <v>52.574886160141013</v>
      </c>
      <c r="N371" s="98">
        <f>RES_hhdet_in_fech!N67</f>
        <v>79.115240912991425</v>
      </c>
      <c r="O371" s="98">
        <f>RES_hhdet_in_fech!O67</f>
        <v>15.585326545965909</v>
      </c>
      <c r="P371" s="98">
        <f>RES_hhdet_in_fech!P67</f>
        <v>4.0284474565582391</v>
      </c>
      <c r="Q371" s="98">
        <f>RES_hhdet_in_fech!Q67</f>
        <v>4.5323911954040295</v>
      </c>
      <c r="R371" s="98">
        <f>RES_hhdet_in_fech!R67</f>
        <v>21.314797189405958</v>
      </c>
      <c r="S371" s="98">
        <f>RES_hhdet_in_fech!S67</f>
        <v>26.315442065565954</v>
      </c>
      <c r="T371" s="98">
        <f>RES_hhdet_in_fech!T67</f>
        <v>34.009167021554134</v>
      </c>
      <c r="U371" s="98">
        <f>RES_hhdet_in_fech!U67</f>
        <v>18.671122947255601</v>
      </c>
      <c r="V371" s="98">
        <f>RES_hhdet_in_fech!V67</f>
        <v>20.395271571816171</v>
      </c>
      <c r="W371" s="98">
        <f>RES_hhdet_in_fech!W67</f>
        <v>24.472561442266173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1268.552558657603</v>
      </c>
      <c r="D372" s="122">
        <v>1244.0313638113707</v>
      </c>
      <c r="E372" s="122">
        <v>1221.8508964076007</v>
      </c>
      <c r="F372" s="122">
        <v>1150.1426613001468</v>
      </c>
      <c r="G372" s="122">
        <v>1155.5996861529934</v>
      </c>
      <c r="H372" s="122">
        <v>1227.5469973693528</v>
      </c>
      <c r="I372" s="122">
        <v>1238.7224349603791</v>
      </c>
      <c r="J372" s="122">
        <v>1151.5257338706419</v>
      </c>
      <c r="K372" s="122">
        <v>1157.8650619834086</v>
      </c>
      <c r="L372" s="122">
        <v>1184.7557110524842</v>
      </c>
      <c r="M372" s="122">
        <v>1156.37045023205</v>
      </c>
      <c r="N372" s="122">
        <v>1208.5861633945997</v>
      </c>
      <c r="O372" s="122">
        <v>1146.9798857988135</v>
      </c>
      <c r="P372" s="122">
        <v>1071.7545961260116</v>
      </c>
      <c r="Q372" s="122">
        <v>1122.5478873804707</v>
      </c>
      <c r="R372" s="122">
        <v>1177.3387797073888</v>
      </c>
      <c r="S372" s="122">
        <v>1121.1751402444602</v>
      </c>
      <c r="T372" s="122">
        <v>1108.1017419629236</v>
      </c>
      <c r="U372" s="122">
        <v>1107.1957740825549</v>
      </c>
      <c r="V372" s="122">
        <v>1107.0044261778505</v>
      </c>
      <c r="W372" s="122">
        <v>1192.4782972656139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1273.4040622218909</v>
      </c>
      <c r="D373" s="98">
        <v>1244.9143479859119</v>
      </c>
      <c r="E373" s="98">
        <v>1249.9922074902627</v>
      </c>
      <c r="F373" s="98">
        <v>1157.1459793728623</v>
      </c>
      <c r="G373" s="98">
        <v>1156.2981787853537</v>
      </c>
      <c r="H373" s="98">
        <v>1247.4063330605161</v>
      </c>
      <c r="I373" s="98">
        <v>1244.6411566315512</v>
      </c>
      <c r="J373" s="98">
        <v>1211.1546408285885</v>
      </c>
      <c r="K373" s="98">
        <v>1168.0908316227128</v>
      </c>
      <c r="L373" s="98">
        <v>1254.6167029819153</v>
      </c>
      <c r="M373" s="98">
        <v>1164.3438009439103</v>
      </c>
      <c r="N373" s="98">
        <v>1208.5861633945997</v>
      </c>
      <c r="O373" s="98">
        <v>1150.5703322496295</v>
      </c>
      <c r="P373" s="98">
        <v>1077.1395610567668</v>
      </c>
      <c r="Q373" s="98">
        <v>1129.3391537585405</v>
      </c>
      <c r="R373" s="98">
        <v>1194.152597442345</v>
      </c>
      <c r="S373" s="98">
        <v>1134.7767193247441</v>
      </c>
      <c r="T373" s="98">
        <v>1130.0928376567581</v>
      </c>
      <c r="U373" s="98">
        <v>1109.8767177993197</v>
      </c>
      <c r="V373" s="98">
        <v>1108.8287879907464</v>
      </c>
      <c r="W373" s="98">
        <v>1195.5596716927955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745.47365106942129</v>
      </c>
      <c r="E374" s="98">
        <v>738.01922609489486</v>
      </c>
      <c r="F374" s="98">
        <v>698.82099673445271</v>
      </c>
      <c r="G374" s="98">
        <v>704.57794729330737</v>
      </c>
      <c r="H374" s="98">
        <v>781.42697947081683</v>
      </c>
      <c r="I374" s="98">
        <v>780.13443851382669</v>
      </c>
      <c r="J374" s="98">
        <v>765.32261404111716</v>
      </c>
      <c r="K374" s="98">
        <v>744.77656185477042</v>
      </c>
      <c r="L374" s="98">
        <v>808.65735906668374</v>
      </c>
      <c r="M374" s="98">
        <v>0</v>
      </c>
      <c r="N374" s="98">
        <v>0</v>
      </c>
      <c r="O374" s="98">
        <v>787.10100348025219</v>
      </c>
      <c r="P374" s="98">
        <v>777.70699050230303</v>
      </c>
      <c r="Q374" s="98">
        <v>822.12409849402297</v>
      </c>
      <c r="R374" s="98">
        <v>891.5577139702699</v>
      </c>
      <c r="S374" s="98">
        <v>867.72234974783896</v>
      </c>
      <c r="T374" s="98">
        <v>879.0969189985085</v>
      </c>
      <c r="U374" s="98">
        <v>878.0313945115671</v>
      </c>
      <c r="V374" s="98">
        <v>880.88333116539991</v>
      </c>
      <c r="W374" s="98">
        <v>951.60744733421654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0</v>
      </c>
      <c r="D375" s="101">
        <v>113.88231133432021</v>
      </c>
      <c r="E375" s="101">
        <v>74.491505770438948</v>
      </c>
      <c r="F375" s="101">
        <v>90.606186193794258</v>
      </c>
      <c r="G375" s="101">
        <v>90.180686271059287</v>
      </c>
      <c r="H375" s="101">
        <v>130.59853195502268</v>
      </c>
      <c r="I375" s="101">
        <v>112.05970454253458</v>
      </c>
      <c r="J375" s="101">
        <v>103.57726744851905</v>
      </c>
      <c r="K375" s="101">
        <v>95.643111222022924</v>
      </c>
      <c r="L375" s="101">
        <v>101.34904701199673</v>
      </c>
      <c r="M375" s="101">
        <v>0</v>
      </c>
      <c r="N375" s="101">
        <v>0</v>
      </c>
      <c r="O375" s="101">
        <v>64.407092541953503</v>
      </c>
      <c r="P375" s="101">
        <v>104.10320648193797</v>
      </c>
      <c r="Q375" s="101">
        <v>40.709757358548842</v>
      </c>
      <c r="R375" s="101">
        <v>58.290271229701688</v>
      </c>
      <c r="S375" s="101">
        <v>78.468093848914478</v>
      </c>
      <c r="T375" s="101">
        <v>86.917839608492372</v>
      </c>
      <c r="U375" s="101">
        <v>104.15623658989115</v>
      </c>
      <c r="V375" s="101">
        <v>86.317521944605261</v>
      </c>
      <c r="W375" s="101">
        <v>80.041142143711653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631.5913397351012</v>
      </c>
      <c r="E376" s="104">
        <v>663.52772032445591</v>
      </c>
      <c r="F376" s="104">
        <v>608.21481054065839</v>
      </c>
      <c r="G376" s="104">
        <v>614.39726102224824</v>
      </c>
      <c r="H376" s="104">
        <v>650.82844751579432</v>
      </c>
      <c r="I376" s="104">
        <v>668.07473397129195</v>
      </c>
      <c r="J376" s="104">
        <v>661.74534659259803</v>
      </c>
      <c r="K376" s="104">
        <v>649.13345063274744</v>
      </c>
      <c r="L376" s="104">
        <v>707.30831205468701</v>
      </c>
      <c r="M376" s="104">
        <v>0</v>
      </c>
      <c r="N376" s="104">
        <v>0</v>
      </c>
      <c r="O376" s="104">
        <v>722.69391093829859</v>
      </c>
      <c r="P376" s="104">
        <v>673.60378402036508</v>
      </c>
      <c r="Q376" s="104">
        <v>781.41434113547427</v>
      </c>
      <c r="R376" s="104">
        <v>833.26744274056819</v>
      </c>
      <c r="S376" s="104">
        <v>789.2542558989245</v>
      </c>
      <c r="T376" s="104">
        <v>792.17907939001623</v>
      </c>
      <c r="U376" s="104">
        <v>773.87515792167596</v>
      </c>
      <c r="V376" s="104">
        <v>794.56580922079479</v>
      </c>
      <c r="W376" s="104">
        <v>871.56630519050475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1211.6992163900004</v>
      </c>
      <c r="D377" s="101">
        <v>0</v>
      </c>
      <c r="E377" s="101">
        <v>1040.8492128158632</v>
      </c>
      <c r="F377" s="101">
        <v>1048.416421753022</v>
      </c>
      <c r="G377" s="101">
        <v>0</v>
      </c>
      <c r="H377" s="101">
        <v>1151.8996947361204</v>
      </c>
      <c r="I377" s="101">
        <v>1135.7981480207334</v>
      </c>
      <c r="J377" s="101">
        <v>1126.3666437659299</v>
      </c>
      <c r="K377" s="101">
        <v>1088.9863651997107</v>
      </c>
      <c r="L377" s="101">
        <v>1147.0937620249724</v>
      </c>
      <c r="M377" s="101">
        <v>1193.2402416971684</v>
      </c>
      <c r="N377" s="101">
        <v>0</v>
      </c>
      <c r="O377" s="101">
        <v>0</v>
      </c>
      <c r="P377" s="101">
        <v>1160.3511756568512</v>
      </c>
      <c r="Q377" s="101">
        <v>0</v>
      </c>
      <c r="R377" s="101">
        <v>1110.2812428108375</v>
      </c>
      <c r="S377" s="101">
        <v>1152.5027184527191</v>
      </c>
      <c r="T377" s="101">
        <v>1166.9128309481548</v>
      </c>
      <c r="U377" s="101">
        <v>1173.423024055897</v>
      </c>
      <c r="V377" s="101">
        <v>0</v>
      </c>
      <c r="W377" s="101">
        <v>0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853.58287945326754</v>
      </c>
      <c r="D378" s="104">
        <v>0</v>
      </c>
      <c r="E378" s="104">
        <v>674.09754478610807</v>
      </c>
      <c r="F378" s="104">
        <v>688.63763823898626</v>
      </c>
      <c r="G378" s="104">
        <v>0</v>
      </c>
      <c r="H378" s="104">
        <v>771.94308925078701</v>
      </c>
      <c r="I378" s="104">
        <v>757.33242309975856</v>
      </c>
      <c r="J378" s="104">
        <v>752.27861280753609</v>
      </c>
      <c r="K378" s="104">
        <v>728.34116279133184</v>
      </c>
      <c r="L378" s="104">
        <v>768.86766158222758</v>
      </c>
      <c r="M378" s="104">
        <v>818.00291951932502</v>
      </c>
      <c r="N378" s="104">
        <v>0</v>
      </c>
      <c r="O378" s="104">
        <v>0</v>
      </c>
      <c r="P378" s="104">
        <v>831.41056884783075</v>
      </c>
      <c r="Q378" s="104">
        <v>0</v>
      </c>
      <c r="R378" s="104">
        <v>808.6959773980758</v>
      </c>
      <c r="S378" s="104">
        <v>861.28084805801882</v>
      </c>
      <c r="T378" s="104">
        <v>883.81696597324969</v>
      </c>
      <c r="U378" s="104">
        <v>902.16519806148972</v>
      </c>
      <c r="V378" s="104">
        <v>0</v>
      </c>
      <c r="W378" s="104">
        <v>0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262.81641346300393</v>
      </c>
      <c r="D379" s="98">
        <v>0</v>
      </c>
      <c r="E379" s="98">
        <v>60.123732990775544</v>
      </c>
      <c r="F379" s="98">
        <v>81.711662886594937</v>
      </c>
      <c r="G379" s="98">
        <v>0</v>
      </c>
      <c r="H379" s="98">
        <v>121.07723118466399</v>
      </c>
      <c r="I379" s="98">
        <v>101.86081980327658</v>
      </c>
      <c r="J379" s="98">
        <v>95.86916983101473</v>
      </c>
      <c r="K379" s="98">
        <v>88.115431575123608</v>
      </c>
      <c r="L379" s="98">
        <v>90.119259760155515</v>
      </c>
      <c r="M379" s="98">
        <v>132.55087736931392</v>
      </c>
      <c r="N379" s="98">
        <v>0</v>
      </c>
      <c r="O379" s="98">
        <v>0</v>
      </c>
      <c r="P379" s="98">
        <v>115.15128475009641</v>
      </c>
      <c r="Q379" s="98">
        <v>0</v>
      </c>
      <c r="R379" s="98">
        <v>45.351039370657055</v>
      </c>
      <c r="S379" s="98">
        <v>78.998702024387541</v>
      </c>
      <c r="T379" s="98">
        <v>89.913589069774275</v>
      </c>
      <c r="U379" s="98">
        <v>112.58354174595972</v>
      </c>
      <c r="V379" s="98">
        <v>0</v>
      </c>
      <c r="W379" s="98">
        <v>0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590.76646599026344</v>
      </c>
      <c r="D380" s="98">
        <v>0</v>
      </c>
      <c r="E380" s="98">
        <v>613.97381179533249</v>
      </c>
      <c r="F380" s="98">
        <v>606.92597535239122</v>
      </c>
      <c r="G380" s="98">
        <v>0</v>
      </c>
      <c r="H380" s="98">
        <v>650.865858066123</v>
      </c>
      <c r="I380" s="98">
        <v>655.47160329648193</v>
      </c>
      <c r="J380" s="98">
        <v>656.40944297652118</v>
      </c>
      <c r="K380" s="98">
        <v>640.22573121620837</v>
      </c>
      <c r="L380" s="98">
        <v>678.7484018220722</v>
      </c>
      <c r="M380" s="98">
        <v>685.45204215001104</v>
      </c>
      <c r="N380" s="98">
        <v>0</v>
      </c>
      <c r="O380" s="98">
        <v>0</v>
      </c>
      <c r="P380" s="98">
        <v>716.25928409773428</v>
      </c>
      <c r="Q380" s="98">
        <v>0</v>
      </c>
      <c r="R380" s="98">
        <v>763.34493802741883</v>
      </c>
      <c r="S380" s="98">
        <v>782.28214603363131</v>
      </c>
      <c r="T380" s="98">
        <v>793.90337690347542</v>
      </c>
      <c r="U380" s="98">
        <v>789.58165631553004</v>
      </c>
      <c r="V380" s="98">
        <v>0</v>
      </c>
      <c r="W380" s="98">
        <v>0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684.17752261260409</v>
      </c>
      <c r="D381" s="122">
        <v>704.10753267176483</v>
      </c>
      <c r="E381" s="122">
        <v>721.87829874042518</v>
      </c>
      <c r="F381" s="122">
        <v>675.47213426096835</v>
      </c>
      <c r="G381" s="122">
        <v>710.93620060925571</v>
      </c>
      <c r="H381" s="122">
        <v>827.11672465535059</v>
      </c>
      <c r="I381" s="122">
        <v>834.65229184491272</v>
      </c>
      <c r="J381" s="122">
        <v>789.89062533632409</v>
      </c>
      <c r="K381" s="122">
        <v>780.3210581521621</v>
      </c>
      <c r="L381" s="122">
        <v>777.73465147218076</v>
      </c>
      <c r="M381" s="122">
        <v>694.04558895817991</v>
      </c>
      <c r="N381" s="122">
        <v>747.67911106833105</v>
      </c>
      <c r="O381" s="122">
        <v>686.97538186371105</v>
      </c>
      <c r="P381" s="122">
        <v>662.17309858554802</v>
      </c>
      <c r="Q381" s="122">
        <v>746.65346414577482</v>
      </c>
      <c r="R381" s="122">
        <v>744.01432927286146</v>
      </c>
      <c r="S381" s="122">
        <v>694.59023933364779</v>
      </c>
      <c r="T381" s="122">
        <v>736.60333872680235</v>
      </c>
      <c r="U381" s="122">
        <v>716.72870642334613</v>
      </c>
      <c r="V381" s="122">
        <v>742.54057320488164</v>
      </c>
      <c r="W381" s="122">
        <v>803.30991506430325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736.28868704179934</v>
      </c>
      <c r="D382" s="98">
        <v>740.64461510770957</v>
      </c>
      <c r="E382" s="98">
        <v>805.91353565149075</v>
      </c>
      <c r="F382" s="98">
        <v>738.11276826003791</v>
      </c>
      <c r="G382" s="98">
        <v>742.60678596183129</v>
      </c>
      <c r="H382" s="98">
        <v>915.00579238332296</v>
      </c>
      <c r="I382" s="98">
        <v>900.62620934350514</v>
      </c>
      <c r="J382" s="98">
        <v>875.42493885615772</v>
      </c>
      <c r="K382" s="98">
        <v>863.21971845672351</v>
      </c>
      <c r="L382" s="98">
        <v>894.50572246909462</v>
      </c>
      <c r="M382" s="98">
        <v>763.03001548499526</v>
      </c>
      <c r="N382" s="98">
        <v>808.60417989503071</v>
      </c>
      <c r="O382" s="98">
        <v>698.40111141500984</v>
      </c>
      <c r="P382" s="98">
        <v>713.9913208626192</v>
      </c>
      <c r="Q382" s="98">
        <v>771.52151719648111</v>
      </c>
      <c r="R382" s="98">
        <v>827.37965860817098</v>
      </c>
      <c r="S382" s="98">
        <v>793.49245520868499</v>
      </c>
      <c r="T382" s="98">
        <v>852.51364623101767</v>
      </c>
      <c r="U382" s="98">
        <v>782.64676022354956</v>
      </c>
      <c r="V382" s="98">
        <v>775.77193727052713</v>
      </c>
      <c r="W382" s="98">
        <v>822.64587606145813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586.04677831943502</v>
      </c>
      <c r="D383" s="33">
        <v>573.04277310795726</v>
      </c>
      <c r="E383" s="33">
        <v>584.1403376787199</v>
      </c>
      <c r="F383" s="33">
        <v>574.02219520857875</v>
      </c>
      <c r="G383" s="33">
        <v>587.67078805843255</v>
      </c>
      <c r="H383" s="33">
        <v>695.70016547070475</v>
      </c>
      <c r="I383" s="33">
        <v>680.62514437664356</v>
      </c>
      <c r="J383" s="33">
        <v>666.04235826258127</v>
      </c>
      <c r="K383" s="33">
        <v>637.4532953135822</v>
      </c>
      <c r="L383" s="33">
        <v>672.70167577106292</v>
      </c>
      <c r="M383" s="33">
        <v>621.91704496516866</v>
      </c>
      <c r="N383" s="33">
        <v>599.21568237425186</v>
      </c>
      <c r="O383" s="33">
        <v>510.49015574964335</v>
      </c>
      <c r="P383" s="33">
        <v>587.11320919149614</v>
      </c>
      <c r="Q383" s="33">
        <v>569.75388453959533</v>
      </c>
      <c r="R383" s="33">
        <v>566.55825651030443</v>
      </c>
      <c r="S383" s="33">
        <v>569.19845984030599</v>
      </c>
      <c r="T383" s="33">
        <v>609.8208193314764</v>
      </c>
      <c r="U383" s="33">
        <v>570.03069211410809</v>
      </c>
      <c r="V383" s="33">
        <v>560.38818232374433</v>
      </c>
      <c r="W383" s="33">
        <v>564.0709787765021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3967.0906382996654</v>
      </c>
      <c r="D385" s="117">
        <f t="shared" si="211"/>
        <v>4090.2003330342427</v>
      </c>
      <c r="E385" s="117">
        <f t="shared" si="211"/>
        <v>4540.8802710295822</v>
      </c>
      <c r="F385" s="117">
        <f t="shared" si="211"/>
        <v>4506.8398714759624</v>
      </c>
      <c r="G385" s="117">
        <f t="shared" si="211"/>
        <v>4797.3166131247162</v>
      </c>
      <c r="H385" s="117">
        <f t="shared" si="211"/>
        <v>4921.1450073224232</v>
      </c>
      <c r="I385" s="117">
        <f t="shared" si="211"/>
        <v>4934.5418825882016</v>
      </c>
      <c r="J385" s="117">
        <f t="shared" si="211"/>
        <v>4562.7120124003786</v>
      </c>
      <c r="K385" s="117">
        <f t="shared" si="211"/>
        <v>4651.3134554238468</v>
      </c>
      <c r="L385" s="117">
        <f t="shared" si="211"/>
        <v>5334.2723333716631</v>
      </c>
      <c r="M385" s="117">
        <f t="shared" si="211"/>
        <v>4438.444910071993</v>
      </c>
      <c r="N385" s="117">
        <f t="shared" si="211"/>
        <v>4705.9136966309788</v>
      </c>
      <c r="O385" s="117">
        <f t="shared" si="211"/>
        <v>4255.4717122373004</v>
      </c>
      <c r="P385" s="117">
        <f t="shared" si="211"/>
        <v>4045.5840340473324</v>
      </c>
      <c r="Q385" s="117">
        <f t="shared" si="211"/>
        <v>4281.4209584290593</v>
      </c>
      <c r="R385" s="117">
        <f t="shared" ref="R385:V385" si="212">R386+R389+R391+R400</f>
        <v>4132.7797102217464</v>
      </c>
      <c r="S385" s="117">
        <f t="shared" si="212"/>
        <v>4003.7686977969533</v>
      </c>
      <c r="T385" s="117">
        <f t="shared" si="212"/>
        <v>4305.7574886194361</v>
      </c>
      <c r="U385" s="117">
        <f t="shared" si="212"/>
        <v>3991.1628840311132</v>
      </c>
      <c r="V385" s="117">
        <f t="shared" si="212"/>
        <v>3971.2343040346213</v>
      </c>
      <c r="W385" s="117">
        <f t="shared" ref="W385" si="213">W386+W389+W391+W400</f>
        <v>4147.9388777529875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2682.3125156377719</v>
      </c>
      <c r="D386" s="122">
        <f t="shared" si="214"/>
        <v>2868.9513086877755</v>
      </c>
      <c r="E386" s="122">
        <f t="shared" si="214"/>
        <v>3184.1455999222139</v>
      </c>
      <c r="F386" s="122">
        <f t="shared" si="214"/>
        <v>3180.1771909079862</v>
      </c>
      <c r="G386" s="122">
        <f t="shared" si="214"/>
        <v>3305.5358963630374</v>
      </c>
      <c r="H386" s="122">
        <f t="shared" si="214"/>
        <v>3540.6168827557208</v>
      </c>
      <c r="I386" s="122">
        <f t="shared" si="214"/>
        <v>3538.0293387258789</v>
      </c>
      <c r="J386" s="122">
        <f t="shared" si="214"/>
        <v>3221.5801729576069</v>
      </c>
      <c r="K386" s="122">
        <f t="shared" si="214"/>
        <v>3274.0451101406861</v>
      </c>
      <c r="L386" s="122">
        <f t="shared" si="214"/>
        <v>3840.760199493403</v>
      </c>
      <c r="M386" s="122">
        <f t="shared" si="214"/>
        <v>3090.5612386655271</v>
      </c>
      <c r="N386" s="122">
        <f t="shared" si="214"/>
        <v>3225.5798824614767</v>
      </c>
      <c r="O386" s="122">
        <f t="shared" si="214"/>
        <v>3036.926659777002</v>
      </c>
      <c r="P386" s="122">
        <f t="shared" si="214"/>
        <v>2854.0058280705925</v>
      </c>
      <c r="Q386" s="122">
        <f t="shared" si="214"/>
        <v>3009.4139350975593</v>
      </c>
      <c r="R386" s="122">
        <f t="shared" ref="R386:V386" si="215">SUM(R387:R388)</f>
        <v>2715.341316820824</v>
      </c>
      <c r="S386" s="122">
        <f t="shared" si="215"/>
        <v>2598.7216743843055</v>
      </c>
      <c r="T386" s="122">
        <f t="shared" si="215"/>
        <v>2818.2486071262401</v>
      </c>
      <c r="U386" s="122">
        <f t="shared" si="215"/>
        <v>2594.1154649233076</v>
      </c>
      <c r="V386" s="122">
        <f t="shared" si="215"/>
        <v>2560.780534175728</v>
      </c>
      <c r="W386" s="122">
        <f t="shared" ref="W386" si="216">SUM(W387:W388)</f>
        <v>2618.5137249654067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2624.6225032128345</v>
      </c>
      <c r="D387" s="98">
        <v>2809.2379520662985</v>
      </c>
      <c r="E387" s="98">
        <v>3122.0903491983368</v>
      </c>
      <c r="F387" s="98">
        <v>3118.339975903044</v>
      </c>
      <c r="G387" s="98">
        <v>3243.4102807348977</v>
      </c>
      <c r="H387" s="98">
        <v>3476.7382426818372</v>
      </c>
      <c r="I387" s="98">
        <v>3474.7228688159985</v>
      </c>
      <c r="J387" s="98">
        <v>3165.3313596448938</v>
      </c>
      <c r="K387" s="98">
        <v>3218.9681778294334</v>
      </c>
      <c r="L387" s="98">
        <v>3776.7770930373408</v>
      </c>
      <c r="M387" s="98">
        <v>3038.4683584917684</v>
      </c>
      <c r="N387" s="98">
        <v>3171.853034682209</v>
      </c>
      <c r="O387" s="98">
        <v>2985.6576934120676</v>
      </c>
      <c r="P387" s="98">
        <v>2805.2586852246513</v>
      </c>
      <c r="Q387" s="98">
        <v>2959.9457444535033</v>
      </c>
      <c r="R387" s="98">
        <v>2670.6131483711106</v>
      </c>
      <c r="S387" s="98">
        <v>2556.6163366231226</v>
      </c>
      <c r="T387" s="98">
        <v>2772.3014110307413</v>
      </c>
      <c r="U387" s="98">
        <v>2552.3163658101753</v>
      </c>
      <c r="V387" s="98">
        <v>2519.4546266567827</v>
      </c>
      <c r="W387" s="98">
        <v>2576.0923525087278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57.690012424937542</v>
      </c>
      <c r="D388" s="98">
        <v>59.713356621476819</v>
      </c>
      <c r="E388" s="98">
        <v>62.055250723877279</v>
      </c>
      <c r="F388" s="98">
        <v>61.837215004942237</v>
      </c>
      <c r="G388" s="98">
        <v>62.125615628139933</v>
      </c>
      <c r="H388" s="98">
        <v>63.878640073883773</v>
      </c>
      <c r="I388" s="98">
        <v>63.306469909880576</v>
      </c>
      <c r="J388" s="98">
        <v>56.248813312712997</v>
      </c>
      <c r="K388" s="98">
        <v>55.076932311252826</v>
      </c>
      <c r="L388" s="98">
        <v>63.983106456062231</v>
      </c>
      <c r="M388" s="98">
        <v>52.092880173758871</v>
      </c>
      <c r="N388" s="98">
        <v>53.726847779267644</v>
      </c>
      <c r="O388" s="98">
        <v>51.268966364934343</v>
      </c>
      <c r="P388" s="98">
        <v>48.747142845940992</v>
      </c>
      <c r="Q388" s="98">
        <v>49.468190644056101</v>
      </c>
      <c r="R388" s="98">
        <v>44.728168449713181</v>
      </c>
      <c r="S388" s="98">
        <v>42.105337761182987</v>
      </c>
      <c r="T388" s="98">
        <v>45.947196095498654</v>
      </c>
      <c r="U388" s="98">
        <v>41.799099113132307</v>
      </c>
      <c r="V388" s="98">
        <v>41.325907518945094</v>
      </c>
      <c r="W388" s="98">
        <v>42.421372456679045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152.70228314902113</v>
      </c>
      <c r="D389" s="122">
        <f t="shared" si="217"/>
        <v>101.54987024616884</v>
      </c>
      <c r="E389" s="122">
        <f t="shared" si="217"/>
        <v>204.2273055409002</v>
      </c>
      <c r="F389" s="122">
        <f t="shared" si="217"/>
        <v>241.06861900414788</v>
      </c>
      <c r="G389" s="122">
        <f t="shared" si="217"/>
        <v>395.4776051579783</v>
      </c>
      <c r="H389" s="122">
        <f t="shared" si="217"/>
        <v>128.408716996077</v>
      </c>
      <c r="I389" s="122">
        <f t="shared" si="217"/>
        <v>145.71079603973402</v>
      </c>
      <c r="J389" s="122">
        <f t="shared" si="217"/>
        <v>115.52968137277388</v>
      </c>
      <c r="K389" s="122">
        <f t="shared" si="217"/>
        <v>178.86897696173435</v>
      </c>
      <c r="L389" s="122">
        <f t="shared" si="217"/>
        <v>220.23586158960711</v>
      </c>
      <c r="M389" s="122">
        <f t="shared" si="217"/>
        <v>153.1056309335996</v>
      </c>
      <c r="N389" s="122">
        <f t="shared" si="217"/>
        <v>239.15975037322821</v>
      </c>
      <c r="O389" s="122">
        <f t="shared" si="217"/>
        <v>49.175228132083816</v>
      </c>
      <c r="P389" s="122">
        <f t="shared" si="217"/>
        <v>13.288637231601616</v>
      </c>
      <c r="Q389" s="122">
        <f t="shared" si="217"/>
        <v>15.509833891926482</v>
      </c>
      <c r="R389" s="122">
        <f t="shared" si="217"/>
        <v>74.587945963368171</v>
      </c>
      <c r="S389" s="122">
        <f t="shared" si="217"/>
        <v>93.707163478475522</v>
      </c>
      <c r="T389" s="122">
        <f t="shared" si="217"/>
        <v>122.85343082247542</v>
      </c>
      <c r="U389" s="122">
        <f t="shared" si="217"/>
        <v>68.321270618664016</v>
      </c>
      <c r="V389" s="122">
        <f t="shared" si="217"/>
        <v>75.604152715961902</v>
      </c>
      <c r="W389" s="122">
        <f t="shared" si="217"/>
        <v>91.862498746816144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152.70228314902113</v>
      </c>
      <c r="D390" s="98">
        <f>RES_hhdet_in_tesh!D67</f>
        <v>101.54987024616884</v>
      </c>
      <c r="E390" s="98">
        <f>RES_hhdet_in_tesh!E67</f>
        <v>204.2273055409002</v>
      </c>
      <c r="F390" s="98">
        <f>RES_hhdet_in_tesh!F67</f>
        <v>241.06861900414788</v>
      </c>
      <c r="G390" s="98">
        <f>RES_hhdet_in_tesh!G67</f>
        <v>395.4776051579783</v>
      </c>
      <c r="H390" s="98">
        <f>RES_hhdet_in_tesh!H67</f>
        <v>128.408716996077</v>
      </c>
      <c r="I390" s="98">
        <f>RES_hhdet_in_tesh!I67</f>
        <v>145.71079603973402</v>
      </c>
      <c r="J390" s="98">
        <f>RES_hhdet_in_tesh!J67</f>
        <v>115.52968137277388</v>
      </c>
      <c r="K390" s="98">
        <f>RES_hhdet_in_tesh!K67</f>
        <v>178.86897696173435</v>
      </c>
      <c r="L390" s="98">
        <f>RES_hhdet_in_tesh!L67</f>
        <v>220.23586158960711</v>
      </c>
      <c r="M390" s="98">
        <f>RES_hhdet_in_tesh!M67</f>
        <v>153.1056309335996</v>
      </c>
      <c r="N390" s="98">
        <f>RES_hhdet_in_tesh!N67</f>
        <v>239.15975037322821</v>
      </c>
      <c r="O390" s="98">
        <f>RES_hhdet_in_tesh!O67</f>
        <v>49.175228132083816</v>
      </c>
      <c r="P390" s="98">
        <f>RES_hhdet_in_tesh!P67</f>
        <v>13.288637231601616</v>
      </c>
      <c r="Q390" s="98">
        <f>RES_hhdet_in_tesh!Q67</f>
        <v>15.509833891926482</v>
      </c>
      <c r="R390" s="98">
        <f>RES_hhdet_in_tesh!R67</f>
        <v>74.587945963368171</v>
      </c>
      <c r="S390" s="98">
        <f>RES_hhdet_in_tesh!S67</f>
        <v>93.707163478475522</v>
      </c>
      <c r="T390" s="98">
        <f>RES_hhdet_in_tesh!T67</f>
        <v>122.85343082247542</v>
      </c>
      <c r="U390" s="98">
        <f>RES_hhdet_in_tesh!U67</f>
        <v>68.321270618664016</v>
      </c>
      <c r="V390" s="98">
        <f>RES_hhdet_in_tesh!V67</f>
        <v>75.604152715961902</v>
      </c>
      <c r="W390" s="98">
        <f>RES_hhdet_in_tesh!W67</f>
        <v>91.862498746816144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706.42032383179514</v>
      </c>
      <c r="D391" s="122">
        <v>695.23375074869307</v>
      </c>
      <c r="E391" s="122">
        <v>700.4065003186688</v>
      </c>
      <c r="F391" s="122">
        <v>659.63072798323549</v>
      </c>
      <c r="G391" s="122">
        <v>666.21854566970046</v>
      </c>
      <c r="H391" s="122">
        <v>726.58637449336436</v>
      </c>
      <c r="I391" s="122">
        <v>732.88637794723195</v>
      </c>
      <c r="J391" s="122">
        <v>720.63374596087021</v>
      </c>
      <c r="K391" s="122">
        <v>704.62810719981132</v>
      </c>
      <c r="L391" s="122">
        <v>758.63447116898158</v>
      </c>
      <c r="M391" s="122">
        <v>736.55185789748396</v>
      </c>
      <c r="N391" s="122">
        <v>774.45606007068227</v>
      </c>
      <c r="O391" s="122">
        <v>764.15968989769362</v>
      </c>
      <c r="P391" s="122">
        <v>746.28814377515471</v>
      </c>
      <c r="Q391" s="122">
        <v>808.05825827363685</v>
      </c>
      <c r="R391" s="122">
        <v>869.16190744461096</v>
      </c>
      <c r="S391" s="122">
        <v>845.40916297907961</v>
      </c>
      <c r="T391" s="122">
        <v>857.42098776818648</v>
      </c>
      <c r="U391" s="122">
        <v>853.97942492583684</v>
      </c>
      <c r="V391" s="122">
        <v>861.53032311659911</v>
      </c>
      <c r="W391" s="122">
        <v>933.78910960314545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704.06753239618649</v>
      </c>
      <c r="D392" s="98">
        <v>695.23382830491107</v>
      </c>
      <c r="E392" s="98">
        <v>705.31648260253962</v>
      </c>
      <c r="F392" s="98">
        <v>659.69019881363408</v>
      </c>
      <c r="G392" s="98">
        <v>666.21833248599341</v>
      </c>
      <c r="H392" s="98">
        <v>726.52002026967227</v>
      </c>
      <c r="I392" s="98">
        <v>732.99456479822231</v>
      </c>
      <c r="J392" s="98">
        <v>721.63317230349048</v>
      </c>
      <c r="K392" s="98">
        <v>704.67711894128468</v>
      </c>
      <c r="L392" s="98">
        <v>766.95169890607167</v>
      </c>
      <c r="M392" s="98">
        <v>725.90852817193581</v>
      </c>
      <c r="N392" s="98">
        <v>774.45606007068227</v>
      </c>
      <c r="O392" s="98">
        <v>764.14662095924655</v>
      </c>
      <c r="P392" s="98">
        <v>744.64641176044438</v>
      </c>
      <c r="Q392" s="98">
        <v>808.00214046347423</v>
      </c>
      <c r="R392" s="98">
        <v>873.33306771705077</v>
      </c>
      <c r="S392" s="98">
        <v>846.34794516369084</v>
      </c>
      <c r="T392" s="98">
        <v>857.22954631626226</v>
      </c>
      <c r="U392" s="98">
        <v>853.58704897442817</v>
      </c>
      <c r="V392" s="98">
        <v>861.52950155303097</v>
      </c>
      <c r="W392" s="98">
        <v>933.78536272505755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695.18996032555719</v>
      </c>
      <c r="E393" s="98">
        <v>705.56005182135618</v>
      </c>
      <c r="F393" s="98">
        <v>659.8694972002653</v>
      </c>
      <c r="G393" s="98">
        <v>666.35619992939007</v>
      </c>
      <c r="H393" s="98">
        <v>726.89223328346634</v>
      </c>
      <c r="I393" s="98">
        <v>734.06897972230888</v>
      </c>
      <c r="J393" s="98">
        <v>723.45901185690047</v>
      </c>
      <c r="K393" s="98">
        <v>706.83231294543873</v>
      </c>
      <c r="L393" s="98">
        <v>769.26334868349761</v>
      </c>
      <c r="M393" s="98">
        <v>0</v>
      </c>
      <c r="N393" s="98">
        <v>0</v>
      </c>
      <c r="O393" s="98">
        <v>765.46962029933684</v>
      </c>
      <c r="P393" s="98">
        <v>745.57224749735212</v>
      </c>
      <c r="Q393" s="98">
        <v>810.54072976194061</v>
      </c>
      <c r="R393" s="98">
        <v>875.89752326807138</v>
      </c>
      <c r="S393" s="98">
        <v>847.7779362485345</v>
      </c>
      <c r="T393" s="98">
        <v>858.11042390580906</v>
      </c>
      <c r="U393" s="98">
        <v>853.97992379092727</v>
      </c>
      <c r="V393" s="98">
        <v>861.63215206979464</v>
      </c>
      <c r="W393" s="98">
        <v>934.08200283340648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0</v>
      </c>
      <c r="D394" s="101">
        <v>63.598620590456207</v>
      </c>
      <c r="E394" s="101">
        <v>42.03233149690022</v>
      </c>
      <c r="F394" s="101">
        <v>51.654686659607002</v>
      </c>
      <c r="G394" s="101">
        <v>51.958938907141892</v>
      </c>
      <c r="H394" s="101">
        <v>76.063785767672101</v>
      </c>
      <c r="I394" s="101">
        <v>65.994245751016919</v>
      </c>
      <c r="J394" s="101">
        <v>61.713665264302357</v>
      </c>
      <c r="K394" s="101">
        <v>57.698862312691297</v>
      </c>
      <c r="L394" s="101">
        <v>61.955036628810667</v>
      </c>
      <c r="M394" s="101">
        <v>0</v>
      </c>
      <c r="N394" s="101">
        <v>0</v>
      </c>
      <c r="O394" s="101">
        <v>42.77570936103816</v>
      </c>
      <c r="P394" s="101">
        <v>71.968463476987012</v>
      </c>
      <c r="Q394" s="101">
        <v>29.126388626466568</v>
      </c>
      <c r="R394" s="101">
        <v>42.630080527503225</v>
      </c>
      <c r="S394" s="101">
        <v>58.523680349609982</v>
      </c>
      <c r="T394" s="101">
        <v>65.93134451579273</v>
      </c>
      <c r="U394" s="101">
        <v>80.104765869251253</v>
      </c>
      <c r="V394" s="101">
        <v>67.066342849000037</v>
      </c>
      <c r="W394" s="101">
        <v>62.515697642901749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631.5913397351012</v>
      </c>
      <c r="E395" s="104">
        <v>663.52772032445591</v>
      </c>
      <c r="F395" s="104">
        <v>608.21481054065839</v>
      </c>
      <c r="G395" s="104">
        <v>614.39726102224824</v>
      </c>
      <c r="H395" s="104">
        <v>650.82844751579432</v>
      </c>
      <c r="I395" s="104">
        <v>668.07473397129195</v>
      </c>
      <c r="J395" s="104">
        <v>661.74534659259803</v>
      </c>
      <c r="K395" s="104">
        <v>649.13345063274744</v>
      </c>
      <c r="L395" s="104">
        <v>707.30831205468701</v>
      </c>
      <c r="M395" s="104">
        <v>0</v>
      </c>
      <c r="N395" s="104">
        <v>0</v>
      </c>
      <c r="O395" s="104">
        <v>722.69391093829859</v>
      </c>
      <c r="P395" s="104">
        <v>673.60378402036508</v>
      </c>
      <c r="Q395" s="104">
        <v>781.41434113547427</v>
      </c>
      <c r="R395" s="104">
        <v>833.26744274056819</v>
      </c>
      <c r="S395" s="104">
        <v>789.2542558989245</v>
      </c>
      <c r="T395" s="104">
        <v>792.17907939001623</v>
      </c>
      <c r="U395" s="104">
        <v>773.87515792167596</v>
      </c>
      <c r="V395" s="104">
        <v>794.56580922079479</v>
      </c>
      <c r="W395" s="104">
        <v>871.56630519050475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754.53174183098008</v>
      </c>
      <c r="D396" s="101">
        <v>0</v>
      </c>
      <c r="E396" s="101">
        <v>651.45532010421107</v>
      </c>
      <c r="F396" s="101">
        <v>657.93840373027103</v>
      </c>
      <c r="G396" s="101">
        <v>0</v>
      </c>
      <c r="H396" s="101">
        <v>727.0846402730424</v>
      </c>
      <c r="I396" s="101">
        <v>719.19066530798784</v>
      </c>
      <c r="J396" s="101">
        <v>715.71810162279655</v>
      </c>
      <c r="K396" s="101">
        <v>694.71728234763862</v>
      </c>
      <c r="L396" s="101">
        <v>735.07254701357829</v>
      </c>
      <c r="M396" s="101">
        <v>770.83311868546002</v>
      </c>
      <c r="N396" s="101">
        <v>0</v>
      </c>
      <c r="O396" s="101">
        <v>0</v>
      </c>
      <c r="P396" s="101">
        <v>793.20480440971687</v>
      </c>
      <c r="Q396" s="101">
        <v>0</v>
      </c>
      <c r="R396" s="101">
        <v>789.86599216802801</v>
      </c>
      <c r="S396" s="101">
        <v>833.1584552132382</v>
      </c>
      <c r="T396" s="101">
        <v>856.58204179919358</v>
      </c>
      <c r="U396" s="101">
        <v>873.64685181616483</v>
      </c>
      <c r="V396" s="101">
        <v>0</v>
      </c>
      <c r="W396" s="101">
        <v>0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754.42368681674384</v>
      </c>
      <c r="D397" s="104">
        <v>0</v>
      </c>
      <c r="E397" s="104">
        <v>651.60455142514195</v>
      </c>
      <c r="F397" s="104">
        <v>658.20449401185658</v>
      </c>
      <c r="G397" s="104">
        <v>0</v>
      </c>
      <c r="H397" s="104">
        <v>727.29039006612879</v>
      </c>
      <c r="I397" s="104">
        <v>719.97016837232343</v>
      </c>
      <c r="J397" s="104">
        <v>717.32681887305591</v>
      </c>
      <c r="K397" s="104">
        <v>696.43884380695476</v>
      </c>
      <c r="L397" s="104">
        <v>736.49799126272467</v>
      </c>
      <c r="M397" s="104">
        <v>771.07990032696728</v>
      </c>
      <c r="N397" s="104">
        <v>0</v>
      </c>
      <c r="O397" s="104">
        <v>0</v>
      </c>
      <c r="P397" s="104">
        <v>794.97558500209016</v>
      </c>
      <c r="Q397" s="104">
        <v>0</v>
      </c>
      <c r="R397" s="104">
        <v>795.60815416324101</v>
      </c>
      <c r="S397" s="104">
        <v>839.39128381584283</v>
      </c>
      <c r="T397" s="104">
        <v>859.90519269317838</v>
      </c>
      <c r="U397" s="104">
        <v>873.40330869175455</v>
      </c>
      <c r="V397" s="104">
        <v>0</v>
      </c>
      <c r="W397" s="104">
        <v>0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163.65722082648028</v>
      </c>
      <c r="D398" s="98">
        <v>0</v>
      </c>
      <c r="E398" s="98">
        <v>37.630739629809376</v>
      </c>
      <c r="F398" s="98">
        <v>51.278518659465412</v>
      </c>
      <c r="G398" s="98">
        <v>0</v>
      </c>
      <c r="H398" s="98">
        <v>76.424532000005669</v>
      </c>
      <c r="I398" s="98">
        <v>64.498565075841512</v>
      </c>
      <c r="J398" s="98">
        <v>60.917375896534693</v>
      </c>
      <c r="K398" s="98">
        <v>56.213112590746555</v>
      </c>
      <c r="L398" s="98">
        <v>57.749589440652592</v>
      </c>
      <c r="M398" s="98">
        <v>85.627858176956323</v>
      </c>
      <c r="N398" s="98">
        <v>0</v>
      </c>
      <c r="O398" s="98">
        <v>0</v>
      </c>
      <c r="P398" s="98">
        <v>78.716300904355904</v>
      </c>
      <c r="Q398" s="98">
        <v>0</v>
      </c>
      <c r="R398" s="98">
        <v>32.263216135822205</v>
      </c>
      <c r="S398" s="98">
        <v>57.109137782211498</v>
      </c>
      <c r="T398" s="98">
        <v>66.001815789702945</v>
      </c>
      <c r="U398" s="98">
        <v>83.821652376224463</v>
      </c>
      <c r="V398" s="98">
        <v>0</v>
      </c>
      <c r="W398" s="98">
        <v>0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590.76646599026344</v>
      </c>
      <c r="D399" s="98">
        <v>0</v>
      </c>
      <c r="E399" s="98">
        <v>613.97381179533249</v>
      </c>
      <c r="F399" s="98">
        <v>606.92597535239122</v>
      </c>
      <c r="G399" s="98">
        <v>0</v>
      </c>
      <c r="H399" s="98">
        <v>650.865858066123</v>
      </c>
      <c r="I399" s="98">
        <v>655.47160329648193</v>
      </c>
      <c r="J399" s="98">
        <v>656.40944297652118</v>
      </c>
      <c r="K399" s="98">
        <v>640.22573121620837</v>
      </c>
      <c r="L399" s="98">
        <v>678.7484018220722</v>
      </c>
      <c r="M399" s="98">
        <v>685.45204215001104</v>
      </c>
      <c r="N399" s="98">
        <v>0</v>
      </c>
      <c r="O399" s="98">
        <v>0</v>
      </c>
      <c r="P399" s="98">
        <v>716.25928409773428</v>
      </c>
      <c r="Q399" s="98">
        <v>0</v>
      </c>
      <c r="R399" s="98">
        <v>763.34493802741883</v>
      </c>
      <c r="S399" s="98">
        <v>782.28214603363131</v>
      </c>
      <c r="T399" s="98">
        <v>793.90337690347542</v>
      </c>
      <c r="U399" s="98">
        <v>789.58165631553004</v>
      </c>
      <c r="V399" s="98">
        <v>0</v>
      </c>
      <c r="W399" s="98">
        <v>0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425.6555156810773</v>
      </c>
      <c r="D400" s="122">
        <v>424.46540335160518</v>
      </c>
      <c r="E400" s="122">
        <v>452.10086524779979</v>
      </c>
      <c r="F400" s="122">
        <v>425.96333358059297</v>
      </c>
      <c r="G400" s="122">
        <v>430.08456593400069</v>
      </c>
      <c r="H400" s="122">
        <v>525.53303307726139</v>
      </c>
      <c r="I400" s="122">
        <v>517.91536987535733</v>
      </c>
      <c r="J400" s="122">
        <v>504.96841210912777</v>
      </c>
      <c r="K400" s="122">
        <v>493.77126112161517</v>
      </c>
      <c r="L400" s="122">
        <v>514.64180111967141</v>
      </c>
      <c r="M400" s="122">
        <v>458.22618257538244</v>
      </c>
      <c r="N400" s="122">
        <v>466.71800372559221</v>
      </c>
      <c r="O400" s="122">
        <v>405.21013443052118</v>
      </c>
      <c r="P400" s="122">
        <v>432.00142496998359</v>
      </c>
      <c r="Q400" s="122">
        <v>448.43893116593625</v>
      </c>
      <c r="R400" s="122">
        <v>473.68853999294339</v>
      </c>
      <c r="S400" s="122">
        <v>465.93069695509274</v>
      </c>
      <c r="T400" s="122">
        <v>507.23446290253429</v>
      </c>
      <c r="U400" s="122">
        <v>474.74672356330507</v>
      </c>
      <c r="V400" s="122">
        <v>473.31929402633256</v>
      </c>
      <c r="W400" s="122">
        <v>503.77354443761936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420.61195300558688</v>
      </c>
      <c r="D401" s="98">
        <v>423.92998877208197</v>
      </c>
      <c r="E401" s="98">
        <v>462.17865044980232</v>
      </c>
      <c r="F401" s="98">
        <v>424.10956705870046</v>
      </c>
      <c r="G401" s="98">
        <v>427.49950074799079</v>
      </c>
      <c r="H401" s="98">
        <v>527.72847107515395</v>
      </c>
      <c r="I401" s="98">
        <v>520.38844879358749</v>
      </c>
      <c r="J401" s="98">
        <v>506.72864100592921</v>
      </c>
      <c r="K401" s="98">
        <v>500.51903480914427</v>
      </c>
      <c r="L401" s="98">
        <v>519.50812322414629</v>
      </c>
      <c r="M401" s="98">
        <v>443.53962159187387</v>
      </c>
      <c r="N401" s="98">
        <v>470.03130242561508</v>
      </c>
      <c r="O401" s="98">
        <v>405.97166348621732</v>
      </c>
      <c r="P401" s="98">
        <v>415.03405350836533</v>
      </c>
      <c r="Q401" s="98">
        <v>448.47562329485442</v>
      </c>
      <c r="R401" s="98">
        <v>483.61373490114573</v>
      </c>
      <c r="S401" s="98">
        <v>467.99110067747949</v>
      </c>
      <c r="T401" s="98">
        <v>508.04649075030028</v>
      </c>
      <c r="U401" s="98">
        <v>471.39764707532407</v>
      </c>
      <c r="V401" s="98">
        <v>471.85968437864608</v>
      </c>
      <c r="W401" s="98">
        <v>504.88992932502822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435.15306893394296</v>
      </c>
      <c r="D402" s="33">
        <v>426.38602696065215</v>
      </c>
      <c r="E402" s="33">
        <v>435.58287069260314</v>
      </c>
      <c r="F402" s="33">
        <v>428.96561003689692</v>
      </c>
      <c r="G402" s="33">
        <v>440.14592485985861</v>
      </c>
      <c r="H402" s="33">
        <v>522.2502936530675</v>
      </c>
      <c r="I402" s="33">
        <v>512.14155340846287</v>
      </c>
      <c r="J402" s="33">
        <v>502.41971218332037</v>
      </c>
      <c r="K402" s="33">
        <v>482.14213071906653</v>
      </c>
      <c r="L402" s="33">
        <v>510.26465285007447</v>
      </c>
      <c r="M402" s="33">
        <v>473.58211598440005</v>
      </c>
      <c r="N402" s="33">
        <v>458.6440910527607</v>
      </c>
      <c r="O402" s="33">
        <v>393.44732952746915</v>
      </c>
      <c r="P402" s="33">
        <v>456.57905363518751</v>
      </c>
      <c r="Q402" s="33">
        <v>448.17792069731388</v>
      </c>
      <c r="R402" s="33">
        <v>452.56121855301598</v>
      </c>
      <c r="S402" s="33">
        <v>463.31844315532743</v>
      </c>
      <c r="T402" s="33">
        <v>506.34626806830704</v>
      </c>
      <c r="U402" s="33">
        <v>482.19996045718722</v>
      </c>
      <c r="V402" s="33">
        <v>481.31991014771893</v>
      </c>
      <c r="W402" s="33">
        <v>489.96079766021387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1277.196113607373</v>
      </c>
      <c r="D404" s="117">
        <f t="shared" si="218"/>
        <v>1352.5469988582411</v>
      </c>
      <c r="E404" s="117">
        <f t="shared" si="218"/>
        <v>1406.6579627612473</v>
      </c>
      <c r="F404" s="117">
        <f t="shared" si="218"/>
        <v>1375.9618690298798</v>
      </c>
      <c r="G404" s="117">
        <f t="shared" si="218"/>
        <v>1436.4402589169945</v>
      </c>
      <c r="H404" s="117">
        <f t="shared" si="218"/>
        <v>1479.6790982815835</v>
      </c>
      <c r="I404" s="117">
        <f t="shared" si="218"/>
        <v>1501.806581481073</v>
      </c>
      <c r="J404" s="117">
        <f t="shared" si="218"/>
        <v>1309.2414898798088</v>
      </c>
      <c r="K404" s="117">
        <f t="shared" si="218"/>
        <v>1353.1502429405989</v>
      </c>
      <c r="L404" s="117">
        <f t="shared" si="218"/>
        <v>1441.850023853827</v>
      </c>
      <c r="M404" s="117">
        <f t="shared" si="218"/>
        <v>1183.504705891404</v>
      </c>
      <c r="N404" s="117">
        <f t="shared" si="218"/>
        <v>1302.5853740986765</v>
      </c>
      <c r="O404" s="117">
        <f t="shared" si="218"/>
        <v>1224.2129309714162</v>
      </c>
      <c r="P404" s="117">
        <f t="shared" si="218"/>
        <v>1078.8768991385164</v>
      </c>
      <c r="Q404" s="117">
        <f t="shared" si="218"/>
        <v>1165.7064496871919</v>
      </c>
      <c r="R404" s="117">
        <f t="shared" ref="R404:V404" si="219">R405+R408+R410+R419</f>
        <v>1056.257320398259</v>
      </c>
      <c r="S404" s="117">
        <f t="shared" si="219"/>
        <v>974.53142199300919</v>
      </c>
      <c r="T404" s="117">
        <f t="shared" si="219"/>
        <v>985.91678245462356</v>
      </c>
      <c r="U404" s="117">
        <f t="shared" si="219"/>
        <v>993.40433796909394</v>
      </c>
      <c r="V404" s="117">
        <f t="shared" si="219"/>
        <v>1007.906780965339</v>
      </c>
      <c r="W404" s="117">
        <f t="shared" ref="W404" si="220">W405+W408+W410+W419</f>
        <v>1057.0340191470052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935.58431664286195</v>
      </c>
      <c r="D405" s="122">
        <f t="shared" si="221"/>
        <v>985.21015393008895</v>
      </c>
      <c r="E405" s="122">
        <f t="shared" si="221"/>
        <v>1077.513048733299</v>
      </c>
      <c r="F405" s="122">
        <f t="shared" si="221"/>
        <v>1059.1783276273006</v>
      </c>
      <c r="G405" s="122">
        <f t="shared" si="221"/>
        <v>1084.5425326567074</v>
      </c>
      <c r="H405" s="122">
        <f t="shared" si="221"/>
        <v>1145.2856153046723</v>
      </c>
      <c r="I405" s="122">
        <f t="shared" si="221"/>
        <v>1127.5769792936958</v>
      </c>
      <c r="J405" s="122">
        <f t="shared" si="221"/>
        <v>1011.7187164166095</v>
      </c>
      <c r="K405" s="122">
        <f t="shared" si="221"/>
        <v>1013.5476761220807</v>
      </c>
      <c r="L405" s="122">
        <f t="shared" si="221"/>
        <v>1172.336339644223</v>
      </c>
      <c r="M405" s="122">
        <f t="shared" si="221"/>
        <v>925.24856158913417</v>
      </c>
      <c r="N405" s="122">
        <f t="shared" si="221"/>
        <v>942.71288246376014</v>
      </c>
      <c r="O405" s="122">
        <f t="shared" si="221"/>
        <v>861.53791219571349</v>
      </c>
      <c r="P405" s="122">
        <f t="shared" si="221"/>
        <v>784.10071738677618</v>
      </c>
      <c r="Q405" s="122">
        <f t="shared" si="221"/>
        <v>805.87335391101794</v>
      </c>
      <c r="R405" s="122">
        <f t="shared" ref="R405:V405" si="222">SUM(R406:R407)</f>
        <v>716.47593431738039</v>
      </c>
      <c r="S405" s="122">
        <f t="shared" si="222"/>
        <v>678.19323532126975</v>
      </c>
      <c r="T405" s="122">
        <f t="shared" si="222"/>
        <v>728.82923894914143</v>
      </c>
      <c r="U405" s="122">
        <f t="shared" si="222"/>
        <v>665.98079658143365</v>
      </c>
      <c r="V405" s="122">
        <f t="shared" si="222"/>
        <v>653.1188207729964</v>
      </c>
      <c r="W405" s="122">
        <f t="shared" ref="W405" si="223">SUM(W406:W407)</f>
        <v>664.70677164905305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935.58431664286195</v>
      </c>
      <c r="D406" s="98">
        <v>985.21015393008895</v>
      </c>
      <c r="E406" s="98">
        <v>1077.513048733299</v>
      </c>
      <c r="F406" s="98">
        <v>1059.1783276273006</v>
      </c>
      <c r="G406" s="98">
        <v>1084.5425326567074</v>
      </c>
      <c r="H406" s="98">
        <v>1145.2856153046723</v>
      </c>
      <c r="I406" s="98">
        <v>1127.5769792936958</v>
      </c>
      <c r="J406" s="98">
        <v>1011.7187164166095</v>
      </c>
      <c r="K406" s="98">
        <v>1013.5476761220807</v>
      </c>
      <c r="L406" s="98">
        <v>1172.336339644223</v>
      </c>
      <c r="M406" s="98">
        <v>925.24856158913417</v>
      </c>
      <c r="N406" s="98">
        <v>942.71288246376014</v>
      </c>
      <c r="O406" s="98">
        <v>861.53791219571349</v>
      </c>
      <c r="P406" s="98">
        <v>784.10071738677618</v>
      </c>
      <c r="Q406" s="98">
        <v>805.87335391101794</v>
      </c>
      <c r="R406" s="98">
        <v>716.47593431738039</v>
      </c>
      <c r="S406" s="98">
        <v>678.19323532126975</v>
      </c>
      <c r="T406" s="98">
        <v>728.82923894914143</v>
      </c>
      <c r="U406" s="98">
        <v>665.98079658143365</v>
      </c>
      <c r="V406" s="98">
        <v>653.1188207729964</v>
      </c>
      <c r="W406" s="98">
        <v>664.70677164905305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244.68498791527099</v>
      </c>
      <c r="D410" s="122">
        <v>250.57271342966573</v>
      </c>
      <c r="E410" s="122">
        <v>228.21156398663419</v>
      </c>
      <c r="F410" s="122">
        <v>224.77350690557441</v>
      </c>
      <c r="G410" s="122">
        <v>232.78601354847282</v>
      </c>
      <c r="H410" s="122">
        <v>223.81389395470478</v>
      </c>
      <c r="I410" s="122">
        <v>247.05319513694087</v>
      </c>
      <c r="J410" s="122">
        <v>193.09513002702465</v>
      </c>
      <c r="K410" s="122">
        <v>229.41617052367491</v>
      </c>
      <c r="L410" s="122">
        <v>183.97904301725853</v>
      </c>
      <c r="M410" s="122">
        <v>179.48934082653415</v>
      </c>
      <c r="N410" s="122">
        <v>244.08419077067413</v>
      </c>
      <c r="O410" s="122">
        <v>230.2022729363448</v>
      </c>
      <c r="P410" s="122">
        <v>209.47019550512067</v>
      </c>
      <c r="Q410" s="122">
        <v>223.22114053989611</v>
      </c>
      <c r="R410" s="122">
        <v>226.09254425445391</v>
      </c>
      <c r="S410" s="122">
        <v>206.74817724533517</v>
      </c>
      <c r="T410" s="122">
        <v>167.14417699094966</v>
      </c>
      <c r="U410" s="122">
        <v>218.36509498477332</v>
      </c>
      <c r="V410" s="122">
        <v>222.28628793162093</v>
      </c>
      <c r="W410" s="122">
        <v>238.60957894181649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256.65398880739298</v>
      </c>
      <c r="D411" s="98">
        <v>250.97583527603032</v>
      </c>
      <c r="E411" s="98">
        <v>252.06291410780236</v>
      </c>
      <c r="F411" s="98">
        <v>233.30952388413232</v>
      </c>
      <c r="G411" s="98">
        <v>233.11836992290296</v>
      </c>
      <c r="H411" s="98">
        <v>251.5699454524503</v>
      </c>
      <c r="I411" s="98">
        <v>251.03463124749149</v>
      </c>
      <c r="J411" s="98">
        <v>244.25686271985953</v>
      </c>
      <c r="K411" s="98">
        <v>235.6179377661775</v>
      </c>
      <c r="L411" s="98">
        <v>253.34583880113883</v>
      </c>
      <c r="M411" s="98">
        <v>235.1487112771739</v>
      </c>
      <c r="N411" s="98">
        <v>244.08419077067413</v>
      </c>
      <c r="O411" s="98">
        <v>232.36918430113519</v>
      </c>
      <c r="P411" s="98">
        <v>217.53910575102466</v>
      </c>
      <c r="Q411" s="98">
        <v>228.08133549307485</v>
      </c>
      <c r="R411" s="98">
        <v>241.17105857945606</v>
      </c>
      <c r="S411" s="98">
        <v>229.17950623482542</v>
      </c>
      <c r="T411" s="98">
        <v>228.23354949315888</v>
      </c>
      <c r="U411" s="98">
        <v>224.1507019267506</v>
      </c>
      <c r="V411" s="98">
        <v>223.93906202261115</v>
      </c>
      <c r="W411" s="98">
        <v>241.45523129507697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22.958774839840942</v>
      </c>
      <c r="E412" s="98">
        <v>15.021330459711113</v>
      </c>
      <c r="F412" s="98">
        <v>18.268469612872895</v>
      </c>
      <c r="G412" s="98">
        <v>18.181101525319061</v>
      </c>
      <c r="H412" s="98">
        <v>26.338382842330208</v>
      </c>
      <c r="I412" s="98">
        <v>22.601587981929118</v>
      </c>
      <c r="J412" s="98">
        <v>20.888710279608016</v>
      </c>
      <c r="K412" s="98">
        <v>19.292363245731696</v>
      </c>
      <c r="L412" s="98">
        <v>20.465500950149931</v>
      </c>
      <c r="M412" s="98">
        <v>0</v>
      </c>
      <c r="N412" s="98">
        <v>0</v>
      </c>
      <c r="O412" s="98">
        <v>13.007656409772933</v>
      </c>
      <c r="P412" s="98">
        <v>21.024683581092198</v>
      </c>
      <c r="Q412" s="98">
        <v>8.2217425961325254</v>
      </c>
      <c r="R412" s="98">
        <v>11.772303177550553</v>
      </c>
      <c r="S412" s="98">
        <v>15.84741623372677</v>
      </c>
      <c r="T412" s="98">
        <v>17.553926887331123</v>
      </c>
      <c r="U412" s="98">
        <v>21.035393541694418</v>
      </c>
      <c r="V412" s="98">
        <v>17.432686731932481</v>
      </c>
      <c r="W412" s="98">
        <v>16.165109067344005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0</v>
      </c>
      <c r="D413" s="101">
        <v>22.958774839840942</v>
      </c>
      <c r="E413" s="101">
        <v>15.021330459711113</v>
      </c>
      <c r="F413" s="101">
        <v>18.268469612872895</v>
      </c>
      <c r="G413" s="101">
        <v>18.181101525319061</v>
      </c>
      <c r="H413" s="101">
        <v>26.338382842330208</v>
      </c>
      <c r="I413" s="101">
        <v>22.601587981929118</v>
      </c>
      <c r="J413" s="101">
        <v>20.888710279608016</v>
      </c>
      <c r="K413" s="101">
        <v>19.292363245731696</v>
      </c>
      <c r="L413" s="101">
        <v>20.465500950149931</v>
      </c>
      <c r="M413" s="101">
        <v>0</v>
      </c>
      <c r="N413" s="101">
        <v>0</v>
      </c>
      <c r="O413" s="101">
        <v>13.007656409772933</v>
      </c>
      <c r="P413" s="101">
        <v>21.024683581092198</v>
      </c>
      <c r="Q413" s="101">
        <v>8.2217425961325254</v>
      </c>
      <c r="R413" s="101">
        <v>11.772303177550553</v>
      </c>
      <c r="S413" s="101">
        <v>15.84741623372677</v>
      </c>
      <c r="T413" s="101">
        <v>17.553926887331123</v>
      </c>
      <c r="U413" s="101">
        <v>21.035393541694418</v>
      </c>
      <c r="V413" s="101">
        <v>17.432686731932481</v>
      </c>
      <c r="W413" s="101">
        <v>16.165109067344005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96.926809049240191</v>
      </c>
      <c r="D419" s="122">
        <v>116.76413149848642</v>
      </c>
      <c r="E419" s="122">
        <v>100.93335004131396</v>
      </c>
      <c r="F419" s="122">
        <v>92.010034497004895</v>
      </c>
      <c r="G419" s="122">
        <v>119.11171271181438</v>
      </c>
      <c r="H419" s="122">
        <v>110.57958902220631</v>
      </c>
      <c r="I419" s="122">
        <v>127.17640705043651</v>
      </c>
      <c r="J419" s="122">
        <v>104.42764343617451</v>
      </c>
      <c r="K419" s="122">
        <v>110.18639629484325</v>
      </c>
      <c r="L419" s="122">
        <v>85.534641192345305</v>
      </c>
      <c r="M419" s="122">
        <v>78.766803475735713</v>
      </c>
      <c r="N419" s="122">
        <v>115.78830086424226</v>
      </c>
      <c r="O419" s="122">
        <v>132.472745839358</v>
      </c>
      <c r="P419" s="122">
        <v>85.305986246619511</v>
      </c>
      <c r="Q419" s="122">
        <v>136.61195523627799</v>
      </c>
      <c r="R419" s="122">
        <v>113.68884182642469</v>
      </c>
      <c r="S419" s="122">
        <v>89.59000942640435</v>
      </c>
      <c r="T419" s="122">
        <v>89.943366514532485</v>
      </c>
      <c r="U419" s="122">
        <v>109.05844640288699</v>
      </c>
      <c r="V419" s="122">
        <v>132.50167226072168</v>
      </c>
      <c r="W419" s="122">
        <v>153.71766855613566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148.39863798872329</v>
      </c>
      <c r="D420" s="98">
        <v>149.31461045499569</v>
      </c>
      <c r="E420" s="98">
        <v>162.51374456413924</v>
      </c>
      <c r="F420" s="98">
        <v>148.82196508074136</v>
      </c>
      <c r="G420" s="98">
        <v>149.71508786683296</v>
      </c>
      <c r="H420" s="98">
        <v>184.53326007555339</v>
      </c>
      <c r="I420" s="98">
        <v>181.64943939846066</v>
      </c>
      <c r="J420" s="98">
        <v>176.54933722207699</v>
      </c>
      <c r="K420" s="98">
        <v>174.1217758034484</v>
      </c>
      <c r="L420" s="98">
        <v>180.62831622816208</v>
      </c>
      <c r="M420" s="98">
        <v>154.1001246037828</v>
      </c>
      <c r="N420" s="98">
        <v>163.3044485211629</v>
      </c>
      <c r="O420" s="98">
        <v>141.04908846137542</v>
      </c>
      <c r="P420" s="98">
        <v>144.19768716141459</v>
      </c>
      <c r="Q420" s="98">
        <v>155.81648561300136</v>
      </c>
      <c r="R420" s="98">
        <v>167.09759585250623</v>
      </c>
      <c r="S420" s="98">
        <v>160.25373625394604</v>
      </c>
      <c r="T420" s="98">
        <v>172.17365599281635</v>
      </c>
      <c r="U420" s="98">
        <v>158.06333969474807</v>
      </c>
      <c r="V420" s="98">
        <v>156.67490045115565</v>
      </c>
      <c r="W420" s="98">
        <v>166.14156112937209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70.215374687286072</v>
      </c>
      <c r="D423" s="118">
        <f t="shared" si="225"/>
        <v>71.536831287639373</v>
      </c>
      <c r="E423" s="118">
        <f t="shared" si="225"/>
        <v>75.399078918925937</v>
      </c>
      <c r="F423" s="118">
        <f t="shared" si="225"/>
        <v>72.996427367006291</v>
      </c>
      <c r="G423" s="118">
        <f t="shared" si="225"/>
        <v>73.536829381691547</v>
      </c>
      <c r="H423" s="118">
        <f t="shared" si="225"/>
        <v>76.187894559798579</v>
      </c>
      <c r="I423" s="118">
        <f t="shared" si="225"/>
        <v>74.149655657568829</v>
      </c>
      <c r="J423" s="118">
        <f t="shared" si="225"/>
        <v>66.763203441011569</v>
      </c>
      <c r="K423" s="118">
        <f t="shared" si="225"/>
        <v>66.6904850721088</v>
      </c>
      <c r="L423" s="118">
        <f t="shared" si="225"/>
        <v>73.086100251232679</v>
      </c>
      <c r="M423" s="118">
        <f t="shared" si="225"/>
        <v>58.180016629125284</v>
      </c>
      <c r="N423" s="118">
        <f t="shared" si="225"/>
        <v>59.351228490945502</v>
      </c>
      <c r="O423" s="118">
        <f t="shared" si="225"/>
        <v>53.400899981705408</v>
      </c>
      <c r="P423" s="118">
        <f t="shared" si="225"/>
        <v>48.559863686039044</v>
      </c>
      <c r="Q423" s="118">
        <f t="shared" si="225"/>
        <v>50.263809216837537</v>
      </c>
      <c r="R423" s="118">
        <f t="shared" ref="R423:V423" si="226">R424+R427+R429+R438</f>
        <v>46.699875286010965</v>
      </c>
      <c r="S423" s="118">
        <f t="shared" si="226"/>
        <v>43.889749059931532</v>
      </c>
      <c r="T423" s="118">
        <f t="shared" si="226"/>
        <v>46.029966401942687</v>
      </c>
      <c r="U423" s="118">
        <f t="shared" si="226"/>
        <v>42.871264314344288</v>
      </c>
      <c r="V423" s="118">
        <f t="shared" si="226"/>
        <v>42.355771272878535</v>
      </c>
      <c r="W423" s="118">
        <f t="shared" ref="W423" si="227">W424+W427+W429+W438</f>
        <v>43.567429318880571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49.086376379082623</v>
      </c>
      <c r="D424" s="123">
        <f t="shared" si="228"/>
        <v>50.989223388834226</v>
      </c>
      <c r="E424" s="123">
        <f t="shared" si="228"/>
        <v>54.799209367290864</v>
      </c>
      <c r="F424" s="123">
        <f t="shared" si="228"/>
        <v>53.574857996410252</v>
      </c>
      <c r="G424" s="123">
        <f t="shared" si="228"/>
        <v>53.573495818943066</v>
      </c>
      <c r="H424" s="123">
        <f t="shared" si="228"/>
        <v>55.748295493787325</v>
      </c>
      <c r="I424" s="123">
        <f t="shared" si="228"/>
        <v>53.862616115372518</v>
      </c>
      <c r="J424" s="123">
        <f t="shared" si="228"/>
        <v>47.988366336613574</v>
      </c>
      <c r="K424" s="123">
        <f t="shared" si="228"/>
        <v>47.828035192424288</v>
      </c>
      <c r="L424" s="123">
        <f t="shared" si="228"/>
        <v>54.23224263559554</v>
      </c>
      <c r="M424" s="123">
        <f t="shared" si="228"/>
        <v>41.24181952755734</v>
      </c>
      <c r="N424" s="123">
        <f t="shared" si="228"/>
        <v>41.473028551764209</v>
      </c>
      <c r="O424" s="123">
        <f t="shared" si="228"/>
        <v>37.384677846685001</v>
      </c>
      <c r="P424" s="123">
        <f t="shared" si="228"/>
        <v>33.673190686242521</v>
      </c>
      <c r="Q424" s="123">
        <f t="shared" si="228"/>
        <v>34.337273899579195</v>
      </c>
      <c r="R424" s="123">
        <f t="shared" ref="R424:V424" si="229">SUM(R425:R426)</f>
        <v>30.30923406476898</v>
      </c>
      <c r="S424" s="123">
        <f t="shared" si="229"/>
        <v>28.467255439917878</v>
      </c>
      <c r="T424" s="123">
        <f t="shared" si="229"/>
        <v>30.401870894618817</v>
      </c>
      <c r="U424" s="123">
        <f t="shared" si="229"/>
        <v>27.627213262256909</v>
      </c>
      <c r="V424" s="123">
        <f t="shared" si="229"/>
        <v>26.962151136020491</v>
      </c>
      <c r="W424" s="123">
        <f t="shared" ref="W424" si="230">SUM(W425:W426)</f>
        <v>27.12772032818064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48.483821879620713</v>
      </c>
      <c r="D425" s="99">
        <v>50.373707935251481</v>
      </c>
      <c r="E425" s="99">
        <v>54.170112702348824</v>
      </c>
      <c r="F425" s="99">
        <v>52.95154839496459</v>
      </c>
      <c r="G425" s="99">
        <v>52.961858481035584</v>
      </c>
      <c r="H425" s="99">
        <v>55.128188840157478</v>
      </c>
      <c r="I425" s="99">
        <v>53.259517124788232</v>
      </c>
      <c r="J425" s="99">
        <v>47.456265046246514</v>
      </c>
      <c r="K425" s="99">
        <v>47.309467618450036</v>
      </c>
      <c r="L425" s="99">
        <v>53.641071462133667</v>
      </c>
      <c r="M425" s="99">
        <v>40.778149701171259</v>
      </c>
      <c r="N425" s="99">
        <v>41.001107297019217</v>
      </c>
      <c r="O425" s="99">
        <v>36.940710757503545</v>
      </c>
      <c r="P425" s="99">
        <v>33.255641153423703</v>
      </c>
      <c r="Q425" s="99">
        <v>33.916799598770027</v>
      </c>
      <c r="R425" s="99">
        <v>29.931854400846895</v>
      </c>
      <c r="S425" s="99">
        <v>28.114735998121109</v>
      </c>
      <c r="T425" s="99">
        <v>30.01965887395151</v>
      </c>
      <c r="U425" s="99">
        <v>27.281403471102674</v>
      </c>
      <c r="V425" s="99">
        <v>26.621950257928901</v>
      </c>
      <c r="W425" s="99">
        <v>26.78251983365649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0.6025544994619092</v>
      </c>
      <c r="D426" s="99">
        <v>0.61551545358274296</v>
      </c>
      <c r="E426" s="99">
        <v>0.62909666494204119</v>
      </c>
      <c r="F426" s="99">
        <v>0.62330960144566283</v>
      </c>
      <c r="G426" s="99">
        <v>0.61163733790747921</v>
      </c>
      <c r="H426" s="99">
        <v>0.62010665362984618</v>
      </c>
      <c r="I426" s="99">
        <v>0.60309899058428318</v>
      </c>
      <c r="J426" s="99">
        <v>0.53210129036705578</v>
      </c>
      <c r="K426" s="99">
        <v>0.51856757397424946</v>
      </c>
      <c r="L426" s="99">
        <v>0.59117117346187609</v>
      </c>
      <c r="M426" s="99">
        <v>0.46366982638607829</v>
      </c>
      <c r="N426" s="99">
        <v>0.47192125474498786</v>
      </c>
      <c r="O426" s="99">
        <v>0.44396708918145289</v>
      </c>
      <c r="P426" s="99">
        <v>0.41754953281881863</v>
      </c>
      <c r="Q426" s="99">
        <v>0.42047430080916642</v>
      </c>
      <c r="R426" s="99">
        <v>0.37737966392208433</v>
      </c>
      <c r="S426" s="99">
        <v>0.35251944179677069</v>
      </c>
      <c r="T426" s="99">
        <v>0.38221202066730869</v>
      </c>
      <c r="U426" s="99">
        <v>0.34580979115423571</v>
      </c>
      <c r="V426" s="99">
        <v>0.34020087809159166</v>
      </c>
      <c r="W426" s="99">
        <v>0.34520049452414847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0.73333106450278374</v>
      </c>
      <c r="D427" s="123">
        <f t="shared" si="231"/>
        <v>0.46651274094688516</v>
      </c>
      <c r="E427" s="123">
        <f t="shared" si="231"/>
        <v>0.89495272422467465</v>
      </c>
      <c r="F427" s="123">
        <f t="shared" si="231"/>
        <v>1.0196534608391485</v>
      </c>
      <c r="G427" s="123">
        <f t="shared" si="231"/>
        <v>1.5869677216198417</v>
      </c>
      <c r="H427" s="123">
        <f t="shared" si="231"/>
        <v>0.49379803571830649</v>
      </c>
      <c r="I427" s="123">
        <f t="shared" si="231"/>
        <v>0.53471080519196612</v>
      </c>
      <c r="J427" s="123">
        <f t="shared" si="231"/>
        <v>0.40946921422316529</v>
      </c>
      <c r="K427" s="123">
        <f t="shared" si="231"/>
        <v>0.61378511111466061</v>
      </c>
      <c r="L427" s="123">
        <f t="shared" si="231"/>
        <v>0.7214505666291835</v>
      </c>
      <c r="M427" s="123">
        <f t="shared" si="231"/>
        <v>0.46796007932040229</v>
      </c>
      <c r="N427" s="123">
        <f t="shared" si="231"/>
        <v>0.69492563409830943</v>
      </c>
      <c r="O427" s="123">
        <f t="shared" si="231"/>
        <v>0.13496219157808981</v>
      </c>
      <c r="P427" s="123">
        <f t="shared" si="231"/>
        <v>3.4506152674158456E-2</v>
      </c>
      <c r="Q427" s="123">
        <f t="shared" si="231"/>
        <v>3.8524837760770599E-2</v>
      </c>
      <c r="R427" s="123">
        <f t="shared" si="231"/>
        <v>0.17983680706597296</v>
      </c>
      <c r="S427" s="123">
        <f t="shared" si="231"/>
        <v>0.22032135213366666</v>
      </c>
      <c r="T427" s="123">
        <f t="shared" si="231"/>
        <v>0.28290545567792885</v>
      </c>
      <c r="U427" s="123">
        <f t="shared" si="231"/>
        <v>0.15446881066814633</v>
      </c>
      <c r="V427" s="123">
        <f t="shared" si="231"/>
        <v>0.1678968403650305</v>
      </c>
      <c r="W427" s="123">
        <f t="shared" si="231"/>
        <v>0.19914349354844607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0.73333106450278374</v>
      </c>
      <c r="D428" s="99">
        <f>RES_hhdet_in_fecs!D67</f>
        <v>0.46651274094688516</v>
      </c>
      <c r="E428" s="99">
        <f>RES_hhdet_in_fecs!E67</f>
        <v>0.89495272422467465</v>
      </c>
      <c r="F428" s="99">
        <f>RES_hhdet_in_fecs!F67</f>
        <v>1.0196534608391485</v>
      </c>
      <c r="G428" s="99">
        <f>RES_hhdet_in_fecs!G67</f>
        <v>1.5869677216198417</v>
      </c>
      <c r="H428" s="99">
        <f>RES_hhdet_in_fecs!H67</f>
        <v>0.49379803571830649</v>
      </c>
      <c r="I428" s="99">
        <f>RES_hhdet_in_fecs!I67</f>
        <v>0.53471080519196612</v>
      </c>
      <c r="J428" s="99">
        <f>RES_hhdet_in_fecs!J67</f>
        <v>0.40946921422316529</v>
      </c>
      <c r="K428" s="99">
        <f>RES_hhdet_in_fecs!K67</f>
        <v>0.61378511111466061</v>
      </c>
      <c r="L428" s="99">
        <f>RES_hhdet_in_fecs!L67</f>
        <v>0.7214505666291835</v>
      </c>
      <c r="M428" s="99">
        <f>RES_hhdet_in_fecs!M67</f>
        <v>0.46796007932040229</v>
      </c>
      <c r="N428" s="99">
        <f>RES_hhdet_in_fecs!N67</f>
        <v>0.69492563409830943</v>
      </c>
      <c r="O428" s="99">
        <f>RES_hhdet_in_fecs!O67</f>
        <v>0.13496219157808981</v>
      </c>
      <c r="P428" s="99">
        <f>RES_hhdet_in_fecs!P67</f>
        <v>3.4506152674158456E-2</v>
      </c>
      <c r="Q428" s="99">
        <f>RES_hhdet_in_fecs!Q67</f>
        <v>3.8524837760770599E-2</v>
      </c>
      <c r="R428" s="99">
        <f>RES_hhdet_in_fecs!R67</f>
        <v>0.17983680706597296</v>
      </c>
      <c r="S428" s="99">
        <f>RES_hhdet_in_fecs!S67</f>
        <v>0.22032135213366666</v>
      </c>
      <c r="T428" s="99">
        <f>RES_hhdet_in_fecs!T67</f>
        <v>0.28290545567792885</v>
      </c>
      <c r="U428" s="99">
        <f>RES_hhdet_in_fecs!U67</f>
        <v>0.15446881066814633</v>
      </c>
      <c r="V428" s="99">
        <f>RES_hhdet_in_fecs!V67</f>
        <v>0.1678968403650305</v>
      </c>
      <c r="W428" s="99">
        <f>RES_hhdet_in_fecs!W67</f>
        <v>0.19914349354844607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13.249642700590625</v>
      </c>
      <c r="D429" s="123">
        <v>12.823270579502328</v>
      </c>
      <c r="E429" s="123">
        <v>12.386741089915592</v>
      </c>
      <c r="F429" s="123">
        <v>11.593260850498391</v>
      </c>
      <c r="G429" s="123">
        <v>11.377077049119578</v>
      </c>
      <c r="H429" s="123">
        <v>11.916503855304976</v>
      </c>
      <c r="I429" s="123">
        <v>11.800883088287797</v>
      </c>
      <c r="J429" s="123">
        <v>10.893177878740325</v>
      </c>
      <c r="K429" s="123">
        <v>10.901683354277985</v>
      </c>
      <c r="L429" s="123">
        <v>10.946536715117498</v>
      </c>
      <c r="M429" s="123">
        <v>10.292655812246233</v>
      </c>
      <c r="N429" s="123">
        <v>10.615874972599872</v>
      </c>
      <c r="O429" s="123">
        <v>9.9323500618896592</v>
      </c>
      <c r="P429" s="123">
        <v>9.1802432877581559</v>
      </c>
      <c r="Q429" s="123">
        <v>9.541536327199875</v>
      </c>
      <c r="R429" s="123">
        <v>9.9334206699729144</v>
      </c>
      <c r="S429" s="123">
        <v>9.3868391897751806</v>
      </c>
      <c r="T429" s="123">
        <v>9.2177508507881729</v>
      </c>
      <c r="U429" s="123">
        <v>9.1599854428931682</v>
      </c>
      <c r="V429" s="123">
        <v>9.11302135747016</v>
      </c>
      <c r="W429" s="123">
        <v>9.7036958987071404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13.300315168474398</v>
      </c>
      <c r="D430" s="99">
        <v>12.832372235069011</v>
      </c>
      <c r="E430" s="99">
        <v>12.672028873667745</v>
      </c>
      <c r="F430" s="99">
        <v>11.663853217834994</v>
      </c>
      <c r="G430" s="99">
        <v>11.383953828848602</v>
      </c>
      <c r="H430" s="99">
        <v>12.109289834851742</v>
      </c>
      <c r="I430" s="99">
        <v>11.85726871633679</v>
      </c>
      <c r="J430" s="99">
        <v>11.457254104830758</v>
      </c>
      <c r="K430" s="99">
        <v>10.997962364951752</v>
      </c>
      <c r="L430" s="99">
        <v>11.592016543554607</v>
      </c>
      <c r="M430" s="99">
        <v>10.363625244689823</v>
      </c>
      <c r="N430" s="99">
        <v>10.615874972599872</v>
      </c>
      <c r="O430" s="99">
        <v>9.9634417762863219</v>
      </c>
      <c r="P430" s="99">
        <v>9.2263688545054947</v>
      </c>
      <c r="Q430" s="99">
        <v>9.5992613611004405</v>
      </c>
      <c r="R430" s="99">
        <v>10.075281897606207</v>
      </c>
      <c r="S430" s="99">
        <v>9.5007159882973067</v>
      </c>
      <c r="T430" s="99">
        <v>9.4006839095184329</v>
      </c>
      <c r="U430" s="99">
        <v>9.1821652651013324</v>
      </c>
      <c r="V430" s="99">
        <v>9.1280397691147055</v>
      </c>
      <c r="W430" s="99">
        <v>9.7287703344096474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7.6842197195618001</v>
      </c>
      <c r="E431" s="99">
        <v>7.4818073955627318</v>
      </c>
      <c r="F431" s="99">
        <v>7.0440079961815778</v>
      </c>
      <c r="G431" s="99">
        <v>6.9366906979284195</v>
      </c>
      <c r="H431" s="99">
        <v>7.5857605724740242</v>
      </c>
      <c r="I431" s="99">
        <v>7.4320727890450939</v>
      </c>
      <c r="J431" s="99">
        <v>7.2397820770794352</v>
      </c>
      <c r="K431" s="99">
        <v>7.012318199773854</v>
      </c>
      <c r="L431" s="99">
        <v>7.4715803337294622</v>
      </c>
      <c r="M431" s="99">
        <v>0</v>
      </c>
      <c r="N431" s="99">
        <v>0</v>
      </c>
      <c r="O431" s="99">
        <v>6.8159544883263745</v>
      </c>
      <c r="P431" s="99">
        <v>6.6615430483882259</v>
      </c>
      <c r="Q431" s="99">
        <v>6.9879664283653424</v>
      </c>
      <c r="R431" s="99">
        <v>7.5222340222473338</v>
      </c>
      <c r="S431" s="99">
        <v>7.2648508391658178</v>
      </c>
      <c r="T431" s="99">
        <v>7.3127728855198333</v>
      </c>
      <c r="U431" s="99">
        <v>7.2640764898091614</v>
      </c>
      <c r="V431" s="99">
        <v>7.2515596329332617</v>
      </c>
      <c r="W431" s="99">
        <v>7.7436287981511098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0</v>
      </c>
      <c r="D432" s="102">
        <v>1.1738801246819215</v>
      </c>
      <c r="E432" s="102">
        <v>0.75517151731791354</v>
      </c>
      <c r="F432" s="102">
        <v>0.91329639927108119</v>
      </c>
      <c r="G432" s="102">
        <v>0.88784431870509117</v>
      </c>
      <c r="H432" s="102">
        <v>1.2677949706808123</v>
      </c>
      <c r="I432" s="102">
        <v>1.067554308287652</v>
      </c>
      <c r="J432" s="102">
        <v>0.97981796265903109</v>
      </c>
      <c r="K432" s="102">
        <v>0.90051159482643228</v>
      </c>
      <c r="L432" s="102">
        <v>0.93641334986554414</v>
      </c>
      <c r="M432" s="102">
        <v>0</v>
      </c>
      <c r="N432" s="102">
        <v>0</v>
      </c>
      <c r="O432" s="102">
        <v>0.55773758329656897</v>
      </c>
      <c r="P432" s="102">
        <v>0.89170857395375869</v>
      </c>
      <c r="Q432" s="102">
        <v>0.34602855973879043</v>
      </c>
      <c r="R432" s="102">
        <v>0.49180558312651018</v>
      </c>
      <c r="S432" s="102">
        <v>0.65696014123836755</v>
      </c>
      <c r="T432" s="102">
        <v>0.72302655943903182</v>
      </c>
      <c r="U432" s="102">
        <v>0.86169910803760186</v>
      </c>
      <c r="V432" s="102">
        <v>0.71057838830963282</v>
      </c>
      <c r="W432" s="102">
        <v>0.65132833404914214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6.5103395948798797</v>
      </c>
      <c r="E433" s="105">
        <v>6.7266358782448181</v>
      </c>
      <c r="F433" s="105">
        <v>6.1307115969104959</v>
      </c>
      <c r="G433" s="105">
        <v>6.0488463792233302</v>
      </c>
      <c r="H433" s="105">
        <v>6.3179656017932135</v>
      </c>
      <c r="I433" s="105">
        <v>6.3645184807574395</v>
      </c>
      <c r="J433" s="105">
        <v>6.259964114420403</v>
      </c>
      <c r="K433" s="105">
        <v>6.1118066049474216</v>
      </c>
      <c r="L433" s="105">
        <v>6.5351669838639177</v>
      </c>
      <c r="M433" s="105">
        <v>0</v>
      </c>
      <c r="N433" s="105">
        <v>0</v>
      </c>
      <c r="O433" s="105">
        <v>6.2582169050298049</v>
      </c>
      <c r="P433" s="105">
        <v>5.7698344744344672</v>
      </c>
      <c r="Q433" s="105">
        <v>6.6419378686265533</v>
      </c>
      <c r="R433" s="105">
        <v>7.0304284391208229</v>
      </c>
      <c r="S433" s="105">
        <v>6.6078906979274503</v>
      </c>
      <c r="T433" s="105">
        <v>6.5897463260808022</v>
      </c>
      <c r="U433" s="105">
        <v>6.4023773817715597</v>
      </c>
      <c r="V433" s="105">
        <v>6.5409812446236293</v>
      </c>
      <c r="W433" s="105">
        <v>7.0923004641019665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12.655826964506929</v>
      </c>
      <c r="D434" s="102">
        <v>0</v>
      </c>
      <c r="E434" s="102">
        <v>10.551802802370437</v>
      </c>
      <c r="F434" s="102">
        <v>10.567876026430607</v>
      </c>
      <c r="G434" s="102">
        <v>0</v>
      </c>
      <c r="H434" s="102">
        <v>11.182152033823471</v>
      </c>
      <c r="I434" s="102">
        <v>10.820358765129805</v>
      </c>
      <c r="J434" s="102">
        <v>10.655178470028307</v>
      </c>
      <c r="K434" s="102">
        <v>10.253167592946584</v>
      </c>
      <c r="L434" s="102">
        <v>10.598559571857894</v>
      </c>
      <c r="M434" s="102">
        <v>10.620827526893217</v>
      </c>
      <c r="N434" s="102">
        <v>0</v>
      </c>
      <c r="O434" s="102">
        <v>0</v>
      </c>
      <c r="P434" s="102">
        <v>9.9391279778693367</v>
      </c>
      <c r="Q434" s="102">
        <v>0</v>
      </c>
      <c r="R434" s="102">
        <v>9.3676440774009571</v>
      </c>
      <c r="S434" s="102">
        <v>9.649123759143988</v>
      </c>
      <c r="T434" s="102">
        <v>9.7069712400360864</v>
      </c>
      <c r="U434" s="102">
        <v>9.7078927415651997</v>
      </c>
      <c r="V434" s="102">
        <v>0</v>
      </c>
      <c r="W434" s="102">
        <v>0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8.9154115774794036</v>
      </c>
      <c r="D435" s="105">
        <v>0</v>
      </c>
      <c r="E435" s="105">
        <v>6.8337894428550996</v>
      </c>
      <c r="F435" s="105">
        <v>6.9413613112576176</v>
      </c>
      <c r="G435" s="105">
        <v>0</v>
      </c>
      <c r="H435" s="105">
        <v>7.4936950021842783</v>
      </c>
      <c r="I435" s="105">
        <v>7.2148458215789226</v>
      </c>
      <c r="J435" s="105">
        <v>7.116388720328044</v>
      </c>
      <c r="K435" s="105">
        <v>6.8575734697757991</v>
      </c>
      <c r="L435" s="105">
        <v>7.1039438831652477</v>
      </c>
      <c r="M435" s="105">
        <v>7.2809042312828334</v>
      </c>
      <c r="N435" s="105">
        <v>0</v>
      </c>
      <c r="O435" s="105">
        <v>0</v>
      </c>
      <c r="P435" s="105">
        <v>7.1215475274146529</v>
      </c>
      <c r="Q435" s="105">
        <v>0</v>
      </c>
      <c r="R435" s="105">
        <v>6.8231145325957199</v>
      </c>
      <c r="S435" s="105">
        <v>7.2109205134454104</v>
      </c>
      <c r="T435" s="105">
        <v>7.3520366240102257</v>
      </c>
      <c r="U435" s="105">
        <v>7.4637388208744273</v>
      </c>
      <c r="V435" s="105">
        <v>0</v>
      </c>
      <c r="W435" s="105">
        <v>0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2.745036893008538</v>
      </c>
      <c r="D436" s="99">
        <v>0</v>
      </c>
      <c r="E436" s="99">
        <v>0.60951554408608799</v>
      </c>
      <c r="F436" s="99">
        <v>0.82364097450435336</v>
      </c>
      <c r="G436" s="99">
        <v>0</v>
      </c>
      <c r="H436" s="99">
        <v>1.1753662346889155</v>
      </c>
      <c r="I436" s="99">
        <v>0.97039303709233726</v>
      </c>
      <c r="J436" s="99">
        <v>0.90690106989282782</v>
      </c>
      <c r="K436" s="99">
        <v>0.82963599576278646</v>
      </c>
      <c r="L436" s="99">
        <v>0.83265586019196824</v>
      </c>
      <c r="M436" s="99">
        <v>1.1798127132181828</v>
      </c>
      <c r="N436" s="99">
        <v>0</v>
      </c>
      <c r="O436" s="99">
        <v>0</v>
      </c>
      <c r="P436" s="99">
        <v>0.98634222118092985</v>
      </c>
      <c r="Q436" s="99">
        <v>0</v>
      </c>
      <c r="R436" s="99">
        <v>0.38263493877370075</v>
      </c>
      <c r="S436" s="99">
        <v>0.66140256369063466</v>
      </c>
      <c r="T436" s="99">
        <v>0.74794671893319797</v>
      </c>
      <c r="U436" s="99">
        <v>0.93141938186755857</v>
      </c>
      <c r="V436" s="99">
        <v>0</v>
      </c>
      <c r="W436" s="99">
        <v>0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6.1703746844708638</v>
      </c>
      <c r="D437" s="99">
        <v>0</v>
      </c>
      <c r="E437" s="99">
        <v>6.2242738987690105</v>
      </c>
      <c r="F437" s="99">
        <v>6.1177203367532629</v>
      </c>
      <c r="G437" s="99">
        <v>0</v>
      </c>
      <c r="H437" s="99">
        <v>6.3183287674953625</v>
      </c>
      <c r="I437" s="99">
        <v>6.2444527844865849</v>
      </c>
      <c r="J437" s="99">
        <v>6.2094876504352152</v>
      </c>
      <c r="K437" s="99">
        <v>6.0279374740130134</v>
      </c>
      <c r="L437" s="99">
        <v>6.2712880229732804</v>
      </c>
      <c r="M437" s="99">
        <v>6.1010915180646501</v>
      </c>
      <c r="N437" s="99">
        <v>0</v>
      </c>
      <c r="O437" s="99">
        <v>0</v>
      </c>
      <c r="P437" s="99">
        <v>6.1352053062337228</v>
      </c>
      <c r="Q437" s="99">
        <v>0</v>
      </c>
      <c r="R437" s="99">
        <v>6.4404795938220198</v>
      </c>
      <c r="S437" s="99">
        <v>6.549517949754776</v>
      </c>
      <c r="T437" s="99">
        <v>6.6040899050770276</v>
      </c>
      <c r="U437" s="99">
        <v>6.5323194390068693</v>
      </c>
      <c r="V437" s="99">
        <v>0</v>
      </c>
      <c r="W437" s="99">
        <v>0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7.1460245431100375</v>
      </c>
      <c r="D438" s="123">
        <v>7.2578245783559314</v>
      </c>
      <c r="E438" s="123">
        <v>7.3181757374948102</v>
      </c>
      <c r="F438" s="123">
        <v>6.8086550592584976</v>
      </c>
      <c r="G438" s="123">
        <v>6.999288792009061</v>
      </c>
      <c r="H438" s="123">
        <v>8.0292971749879705</v>
      </c>
      <c r="I438" s="123">
        <v>7.9514456487165548</v>
      </c>
      <c r="J438" s="123">
        <v>7.4721900114345123</v>
      </c>
      <c r="K438" s="123">
        <v>7.3469814142918715</v>
      </c>
      <c r="L438" s="123">
        <v>7.1858703338904535</v>
      </c>
      <c r="M438" s="123">
        <v>6.1775812100013132</v>
      </c>
      <c r="N438" s="123">
        <v>6.5673993324831095</v>
      </c>
      <c r="O438" s="123">
        <v>5.9489098815526598</v>
      </c>
      <c r="P438" s="123">
        <v>5.6719235593642079</v>
      </c>
      <c r="Q438" s="123">
        <v>6.3464741522976942</v>
      </c>
      <c r="R438" s="123">
        <v>6.2773837442030995</v>
      </c>
      <c r="S438" s="123">
        <v>5.8153330781048078</v>
      </c>
      <c r="T438" s="123">
        <v>6.1274392008577623</v>
      </c>
      <c r="U438" s="123">
        <v>5.9295967985260614</v>
      </c>
      <c r="V438" s="123">
        <v>6.1127019390228474</v>
      </c>
      <c r="W438" s="123">
        <v>6.536869598444337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7.6903096850116173</v>
      </c>
      <c r="D439" s="99">
        <v>7.634442811537987</v>
      </c>
      <c r="E439" s="99">
        <v>8.1700986072226414</v>
      </c>
      <c r="F439" s="99">
        <v>7.4400630004011106</v>
      </c>
      <c r="G439" s="99">
        <v>7.311091135038831</v>
      </c>
      <c r="H439" s="99">
        <v>8.8824868424010983</v>
      </c>
      <c r="I439" s="99">
        <v>8.5799564961059751</v>
      </c>
      <c r="J439" s="99">
        <v>8.2813256342882173</v>
      </c>
      <c r="K439" s="99">
        <v>8.127499779347378</v>
      </c>
      <c r="L439" s="99">
        <v>8.2647752963284731</v>
      </c>
      <c r="M439" s="99">
        <v>6.7915998045643411</v>
      </c>
      <c r="N439" s="99">
        <v>7.1025477008416145</v>
      </c>
      <c r="O439" s="99">
        <v>6.0478517610233187</v>
      </c>
      <c r="P439" s="99">
        <v>6.11577879354014</v>
      </c>
      <c r="Q439" s="99">
        <v>6.5578499289906178</v>
      </c>
      <c r="R439" s="99">
        <v>6.9807521372702812</v>
      </c>
      <c r="S439" s="99">
        <v>6.6433742668605467</v>
      </c>
      <c r="T439" s="99">
        <v>7.0916397748226103</v>
      </c>
      <c r="U439" s="99">
        <v>6.4749460740270806</v>
      </c>
      <c r="V439" s="99">
        <v>6.386267358732777</v>
      </c>
      <c r="W439" s="99">
        <v>6.6942144204472989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6.121078993196523</v>
      </c>
      <c r="D440" s="110">
        <v>5.9068306048800689</v>
      </c>
      <c r="E440" s="110">
        <v>5.9218314970146952</v>
      </c>
      <c r="F440" s="110">
        <v>5.7860553016145317</v>
      </c>
      <c r="G440" s="110">
        <v>5.7857196703776461</v>
      </c>
      <c r="H440" s="110">
        <v>6.7535611440818144</v>
      </c>
      <c r="I440" s="110">
        <v>6.4840819291326381</v>
      </c>
      <c r="J440" s="110">
        <v>6.30061289116186</v>
      </c>
      <c r="K440" s="110">
        <v>6.0018340710148363</v>
      </c>
      <c r="L440" s="110">
        <v>6.2154193674300799</v>
      </c>
      <c r="M440" s="110">
        <v>5.535577363042453</v>
      </c>
      <c r="N440" s="110">
        <v>5.2633390637530102</v>
      </c>
      <c r="O440" s="110">
        <v>4.4206241040772722</v>
      </c>
      <c r="P440" s="110">
        <v>5.0289890216628201</v>
      </c>
      <c r="Q440" s="110">
        <v>4.8428467489113283</v>
      </c>
      <c r="R440" s="110">
        <v>4.7801546954581768</v>
      </c>
      <c r="S440" s="110">
        <v>4.765512735524692</v>
      </c>
      <c r="T440" s="110">
        <v>5.072798068400779</v>
      </c>
      <c r="U440" s="110">
        <v>4.7159436153865082</v>
      </c>
      <c r="V440" s="110">
        <v>4.6131969784642077</v>
      </c>
      <c r="W440" s="110">
        <v>4.5900820634508168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41.435045918752351</v>
      </c>
      <c r="D442" s="118">
        <f t="shared" si="232"/>
        <v>42.161111946709276</v>
      </c>
      <c r="E442" s="118">
        <f t="shared" si="232"/>
        <v>46.034019701521494</v>
      </c>
      <c r="F442" s="118">
        <f t="shared" si="232"/>
        <v>45.428251641743358</v>
      </c>
      <c r="G442" s="118">
        <f t="shared" si="232"/>
        <v>47.230404603376932</v>
      </c>
      <c r="H442" s="118">
        <f t="shared" si="232"/>
        <v>47.772381487588483</v>
      </c>
      <c r="I442" s="118">
        <f t="shared" si="232"/>
        <v>47.009685307383265</v>
      </c>
      <c r="J442" s="118">
        <f t="shared" si="232"/>
        <v>43.162243012561227</v>
      </c>
      <c r="K442" s="118">
        <f t="shared" si="232"/>
        <v>43.793657946343629</v>
      </c>
      <c r="L442" s="118">
        <f t="shared" si="232"/>
        <v>49.28594764385285</v>
      </c>
      <c r="M442" s="118">
        <f t="shared" si="232"/>
        <v>39.505839838626009</v>
      </c>
      <c r="N442" s="118">
        <f t="shared" si="232"/>
        <v>41.335399120376017</v>
      </c>
      <c r="O442" s="118">
        <f t="shared" si="232"/>
        <v>36.850545722493756</v>
      </c>
      <c r="P442" s="118">
        <f t="shared" si="232"/>
        <v>34.652938095968665</v>
      </c>
      <c r="Q442" s="118">
        <f t="shared" si="232"/>
        <v>36.39161773509251</v>
      </c>
      <c r="R442" s="118">
        <f t="shared" ref="R442:V442" si="233">R443+R446+R448+R457</f>
        <v>34.869011456638191</v>
      </c>
      <c r="S442" s="118">
        <f t="shared" si="233"/>
        <v>33.52084038456389</v>
      </c>
      <c r="T442" s="118">
        <f t="shared" si="233"/>
        <v>35.817468966073811</v>
      </c>
      <c r="U442" s="118">
        <f t="shared" si="233"/>
        <v>33.019448568826085</v>
      </c>
      <c r="V442" s="118">
        <f t="shared" si="233"/>
        <v>32.691778074581428</v>
      </c>
      <c r="W442" s="118">
        <f t="shared" ref="W442" si="234">W443+W446+W448+W457</f>
        <v>33.753517836286591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28.015932174801954</v>
      </c>
      <c r="D443" s="123">
        <f t="shared" si="235"/>
        <v>29.572677973333573</v>
      </c>
      <c r="E443" s="123">
        <f t="shared" si="235"/>
        <v>32.279869217097279</v>
      </c>
      <c r="F443" s="123">
        <f t="shared" si="235"/>
        <v>32.055696189309586</v>
      </c>
      <c r="G443" s="123">
        <f t="shared" si="235"/>
        <v>32.543567666367359</v>
      </c>
      <c r="H443" s="123">
        <f t="shared" si="235"/>
        <v>34.370801952132091</v>
      </c>
      <c r="I443" s="123">
        <f t="shared" si="235"/>
        <v>33.705590058657279</v>
      </c>
      <c r="J443" s="123">
        <f t="shared" si="235"/>
        <v>30.475433455308671</v>
      </c>
      <c r="K443" s="123">
        <f t="shared" si="235"/>
        <v>30.826219954538534</v>
      </c>
      <c r="L443" s="123">
        <f t="shared" si="235"/>
        <v>35.486659524407258</v>
      </c>
      <c r="M443" s="123">
        <f t="shared" si="235"/>
        <v>27.508557564637091</v>
      </c>
      <c r="N443" s="123">
        <f t="shared" si="235"/>
        <v>28.332570555140805</v>
      </c>
      <c r="O443" s="123">
        <f t="shared" si="235"/>
        <v>26.298472249304428</v>
      </c>
      <c r="P443" s="123">
        <f t="shared" si="235"/>
        <v>24.446331222718815</v>
      </c>
      <c r="Q443" s="123">
        <f t="shared" si="235"/>
        <v>25.57969482470957</v>
      </c>
      <c r="R443" s="123">
        <f t="shared" ref="R443:V443" si="236">SUM(R444:R445)</f>
        <v>22.909826829320203</v>
      </c>
      <c r="S443" s="123">
        <f t="shared" si="236"/>
        <v>21.757334408172813</v>
      </c>
      <c r="T443" s="123">
        <f t="shared" si="236"/>
        <v>23.443617596027281</v>
      </c>
      <c r="U443" s="123">
        <f t="shared" si="236"/>
        <v>21.461479940682818</v>
      </c>
      <c r="V443" s="123">
        <f t="shared" si="236"/>
        <v>21.080717608610566</v>
      </c>
      <c r="W443" s="123">
        <f t="shared" ref="W443" si="237">SUM(W444:W445)</f>
        <v>21.307944095854257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27.413377675340044</v>
      </c>
      <c r="D444" s="99">
        <v>28.957162519750831</v>
      </c>
      <c r="E444" s="99">
        <v>31.650772552155235</v>
      </c>
      <c r="F444" s="99">
        <v>31.432386587863924</v>
      </c>
      <c r="G444" s="99">
        <v>31.931930328459881</v>
      </c>
      <c r="H444" s="99">
        <v>33.750695298502244</v>
      </c>
      <c r="I444" s="99">
        <v>33.102491068072993</v>
      </c>
      <c r="J444" s="99">
        <v>29.943332164941616</v>
      </c>
      <c r="K444" s="99">
        <v>30.307652380564285</v>
      </c>
      <c r="L444" s="99">
        <v>34.895488350945385</v>
      </c>
      <c r="M444" s="99">
        <v>27.044887738251013</v>
      </c>
      <c r="N444" s="99">
        <v>27.860649300395817</v>
      </c>
      <c r="O444" s="99">
        <v>25.854505160122976</v>
      </c>
      <c r="P444" s="99">
        <v>24.028781689899997</v>
      </c>
      <c r="Q444" s="99">
        <v>25.159220523900405</v>
      </c>
      <c r="R444" s="99">
        <v>22.532447165398118</v>
      </c>
      <c r="S444" s="99">
        <v>21.404814966376044</v>
      </c>
      <c r="T444" s="99">
        <v>23.061405575359974</v>
      </c>
      <c r="U444" s="99">
        <v>21.115670149528583</v>
      </c>
      <c r="V444" s="99">
        <v>20.740516730518976</v>
      </c>
      <c r="W444" s="99">
        <v>20.962743601330107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0.6025544994619092</v>
      </c>
      <c r="D445" s="99">
        <v>0.61551545358274296</v>
      </c>
      <c r="E445" s="99">
        <v>0.62909666494204119</v>
      </c>
      <c r="F445" s="99">
        <v>0.62330960144566283</v>
      </c>
      <c r="G445" s="99">
        <v>0.61163733790747921</v>
      </c>
      <c r="H445" s="99">
        <v>0.62010665362984618</v>
      </c>
      <c r="I445" s="99">
        <v>0.60309899058428318</v>
      </c>
      <c r="J445" s="99">
        <v>0.53210129036705578</v>
      </c>
      <c r="K445" s="99">
        <v>0.51856757397424946</v>
      </c>
      <c r="L445" s="99">
        <v>0.59117117346187609</v>
      </c>
      <c r="M445" s="99">
        <v>0.46366982638607829</v>
      </c>
      <c r="N445" s="99">
        <v>0.47192125474498786</v>
      </c>
      <c r="O445" s="99">
        <v>0.44396708918145289</v>
      </c>
      <c r="P445" s="99">
        <v>0.41754953281881863</v>
      </c>
      <c r="Q445" s="99">
        <v>0.42047430080916642</v>
      </c>
      <c r="R445" s="99">
        <v>0.37737966392208433</v>
      </c>
      <c r="S445" s="99">
        <v>0.35251944179677069</v>
      </c>
      <c r="T445" s="99">
        <v>0.38221202066730869</v>
      </c>
      <c r="U445" s="99">
        <v>0.34580979115423571</v>
      </c>
      <c r="V445" s="99">
        <v>0.34020087809159166</v>
      </c>
      <c r="W445" s="99">
        <v>0.34520049452414847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1.5949285486680802</v>
      </c>
      <c r="D446" s="123">
        <f t="shared" si="238"/>
        <v>1.0467593513803284</v>
      </c>
      <c r="E446" s="123">
        <f t="shared" si="238"/>
        <v>2.070392356926603</v>
      </c>
      <c r="F446" s="123">
        <f t="shared" si="238"/>
        <v>2.4299345437940962</v>
      </c>
      <c r="G446" s="123">
        <f t="shared" si="238"/>
        <v>3.893544831309276</v>
      </c>
      <c r="H446" s="123">
        <f t="shared" si="238"/>
        <v>1.2465371789574793</v>
      </c>
      <c r="I446" s="123">
        <f t="shared" si="238"/>
        <v>1.3881366965160755</v>
      </c>
      <c r="J446" s="123">
        <f t="shared" si="238"/>
        <v>1.0928851457254467</v>
      </c>
      <c r="K446" s="123">
        <f t="shared" si="238"/>
        <v>1.6841107075121446</v>
      </c>
      <c r="L446" s="123">
        <f t="shared" si="238"/>
        <v>2.0348667006926724</v>
      </c>
      <c r="M446" s="123">
        <f t="shared" si="238"/>
        <v>1.3627670629253026</v>
      </c>
      <c r="N446" s="123">
        <f t="shared" si="238"/>
        <v>2.1007108018755685</v>
      </c>
      <c r="O446" s="123">
        <f t="shared" si="238"/>
        <v>0.42583622104321128</v>
      </c>
      <c r="P446" s="123">
        <f t="shared" si="238"/>
        <v>0.11382542532574362</v>
      </c>
      <c r="Q446" s="123">
        <f t="shared" si="238"/>
        <v>0.13183192019895912</v>
      </c>
      <c r="R446" s="123">
        <f t="shared" si="238"/>
        <v>0.62931201871010145</v>
      </c>
      <c r="S446" s="123">
        <f t="shared" si="238"/>
        <v>0.7845465377609363</v>
      </c>
      <c r="T446" s="123">
        <f t="shared" si="238"/>
        <v>1.0219569860797215</v>
      </c>
      <c r="U446" s="123">
        <f t="shared" si="238"/>
        <v>0.5652314242487928</v>
      </c>
      <c r="V446" s="123">
        <f t="shared" si="238"/>
        <v>0.62238437545624148</v>
      </c>
      <c r="W446" s="123">
        <f t="shared" si="238"/>
        <v>0.74752366930156122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1.5949285486680802</v>
      </c>
      <c r="D447" s="99">
        <f>RES_hhdet_in_tess!D67</f>
        <v>1.0467593513803284</v>
      </c>
      <c r="E447" s="99">
        <f>RES_hhdet_in_tess!E67</f>
        <v>2.070392356926603</v>
      </c>
      <c r="F447" s="99">
        <f>RES_hhdet_in_tess!F67</f>
        <v>2.4299345437940962</v>
      </c>
      <c r="G447" s="99">
        <f>RES_hhdet_in_tess!G67</f>
        <v>3.893544831309276</v>
      </c>
      <c r="H447" s="99">
        <f>RES_hhdet_in_tess!H67</f>
        <v>1.2465371789574793</v>
      </c>
      <c r="I447" s="99">
        <f>RES_hhdet_in_tess!I67</f>
        <v>1.3881366965160755</v>
      </c>
      <c r="J447" s="99">
        <f>RES_hhdet_in_tess!J67</f>
        <v>1.0928851457254467</v>
      </c>
      <c r="K447" s="99">
        <f>RES_hhdet_in_tess!K67</f>
        <v>1.6841107075121446</v>
      </c>
      <c r="L447" s="99">
        <f>RES_hhdet_in_tess!L67</f>
        <v>2.0348667006926724</v>
      </c>
      <c r="M447" s="99">
        <f>RES_hhdet_in_tess!M67</f>
        <v>1.3627670629253026</v>
      </c>
      <c r="N447" s="99">
        <f>RES_hhdet_in_tess!N67</f>
        <v>2.1007108018755685</v>
      </c>
      <c r="O447" s="99">
        <f>RES_hhdet_in_tess!O67</f>
        <v>0.42583622104321128</v>
      </c>
      <c r="P447" s="99">
        <f>RES_hhdet_in_tess!P67</f>
        <v>0.11382542532574362</v>
      </c>
      <c r="Q447" s="99">
        <f>RES_hhdet_in_tess!Q67</f>
        <v>0.13183192019895912</v>
      </c>
      <c r="R447" s="99">
        <f>RES_hhdet_in_tess!R67</f>
        <v>0.62931201871010145</v>
      </c>
      <c r="S447" s="99">
        <f>RES_hhdet_in_tess!S67</f>
        <v>0.7845465377609363</v>
      </c>
      <c r="T447" s="99">
        <f>RES_hhdet_in_tess!T67</f>
        <v>1.0219569860797215</v>
      </c>
      <c r="U447" s="99">
        <f>RES_hhdet_in_tess!U67</f>
        <v>0.5652314242487928</v>
      </c>
      <c r="V447" s="99">
        <f>RES_hhdet_in_tess!V67</f>
        <v>0.62238437545624148</v>
      </c>
      <c r="W447" s="99">
        <f>RES_hhdet_in_tess!W67</f>
        <v>0.74752366930156122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7.378343785070661</v>
      </c>
      <c r="D448" s="123">
        <v>7.1663550945686243</v>
      </c>
      <c r="E448" s="123">
        <v>7.1005013808551185</v>
      </c>
      <c r="F448" s="123">
        <v>6.6489761242915311</v>
      </c>
      <c r="G448" s="123">
        <v>6.5590358118469432</v>
      </c>
      <c r="H448" s="123">
        <v>7.0533913173322285</v>
      </c>
      <c r="I448" s="123">
        <v>6.9819567475829398</v>
      </c>
      <c r="J448" s="123">
        <v>6.8170353030569482</v>
      </c>
      <c r="K448" s="123">
        <v>6.6343071912525318</v>
      </c>
      <c r="L448" s="123">
        <v>7.0093944384768792</v>
      </c>
      <c r="M448" s="123">
        <v>6.5559222476568797</v>
      </c>
      <c r="N448" s="123">
        <v>6.8026003891940601</v>
      </c>
      <c r="O448" s="123">
        <v>6.6172926284256128</v>
      </c>
      <c r="P448" s="123">
        <v>6.3924211264309223</v>
      </c>
      <c r="Q448" s="123">
        <v>6.8684082990915982</v>
      </c>
      <c r="R448" s="123">
        <v>7.3332765434849456</v>
      </c>
      <c r="S448" s="123">
        <v>7.0780376567364476</v>
      </c>
      <c r="T448" s="123">
        <v>7.1324615242309415</v>
      </c>
      <c r="U448" s="123">
        <v>7.0650911825713729</v>
      </c>
      <c r="V448" s="123">
        <v>7.0922428573997198</v>
      </c>
      <c r="W448" s="123">
        <v>7.5986335129880622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7.3537695995881034</v>
      </c>
      <c r="D449" s="99">
        <v>7.1663558940053571</v>
      </c>
      <c r="E449" s="99">
        <v>7.1502772409745452</v>
      </c>
      <c r="F449" s="99">
        <v>6.6495755811006774</v>
      </c>
      <c r="G449" s="99">
        <v>6.5590337130167953</v>
      </c>
      <c r="H449" s="99">
        <v>7.0527471787663432</v>
      </c>
      <c r="I449" s="99">
        <v>6.982987406545913</v>
      </c>
      <c r="J449" s="99">
        <v>6.8264896544506133</v>
      </c>
      <c r="K449" s="99">
        <v>6.6347686530443477</v>
      </c>
      <c r="L449" s="99">
        <v>7.0862413681373146</v>
      </c>
      <c r="M449" s="99">
        <v>6.4611877881769333</v>
      </c>
      <c r="N449" s="99">
        <v>6.8026003891940601</v>
      </c>
      <c r="O449" s="99">
        <v>6.6171794570673343</v>
      </c>
      <c r="P449" s="99">
        <v>6.3783586728031798</v>
      </c>
      <c r="Q449" s="99">
        <v>6.8679313037399616</v>
      </c>
      <c r="R449" s="99">
        <v>7.3684693787012643</v>
      </c>
      <c r="S449" s="99">
        <v>7.0858974433878439</v>
      </c>
      <c r="T449" s="99">
        <v>7.1308690173883615</v>
      </c>
      <c r="U449" s="99">
        <v>7.0618450014648539</v>
      </c>
      <c r="V449" s="99">
        <v>7.0922360941689995</v>
      </c>
      <c r="W449" s="99">
        <v>7.5986030230700337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7.1659037100931222</v>
      </c>
      <c r="E450" s="99">
        <v>7.1527464693065976</v>
      </c>
      <c r="F450" s="99">
        <v>6.6513828812176383</v>
      </c>
      <c r="G450" s="99">
        <v>6.560391041635766</v>
      </c>
      <c r="H450" s="99">
        <v>7.0563604643052082</v>
      </c>
      <c r="I450" s="99">
        <v>6.9932229884241588</v>
      </c>
      <c r="J450" s="99">
        <v>6.843761691408468</v>
      </c>
      <c r="K450" s="99">
        <v>6.6550605189722125</v>
      </c>
      <c r="L450" s="99">
        <v>7.1075998295695095</v>
      </c>
      <c r="M450" s="99">
        <v>0</v>
      </c>
      <c r="N450" s="99">
        <v>0</v>
      </c>
      <c r="O450" s="99">
        <v>6.628636059524033</v>
      </c>
      <c r="P450" s="99">
        <v>6.3862890304989026</v>
      </c>
      <c r="Q450" s="99">
        <v>6.8895090397844179</v>
      </c>
      <c r="R450" s="99">
        <v>7.3901061549773894</v>
      </c>
      <c r="S450" s="99">
        <v>7.0978697890762374</v>
      </c>
      <c r="T450" s="99">
        <v>7.1381966027922994</v>
      </c>
      <c r="U450" s="99">
        <v>7.0650953097520155</v>
      </c>
      <c r="V450" s="99">
        <v>7.0930811281449264</v>
      </c>
      <c r="W450" s="99">
        <v>7.6010169080098082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0</v>
      </c>
      <c r="D451" s="102">
        <v>0.6555641152132452</v>
      </c>
      <c r="E451" s="102">
        <v>0.42611059106177906</v>
      </c>
      <c r="F451" s="102">
        <v>0.52067128430714349</v>
      </c>
      <c r="G451" s="102">
        <v>0.51154466241243624</v>
      </c>
      <c r="H451" s="102">
        <v>0.7383948625119956</v>
      </c>
      <c r="I451" s="102">
        <v>0.62870450766671893</v>
      </c>
      <c r="J451" s="102">
        <v>0.58379757698806456</v>
      </c>
      <c r="K451" s="102">
        <v>0.54325391402479106</v>
      </c>
      <c r="L451" s="102">
        <v>0.57243284570559172</v>
      </c>
      <c r="M451" s="102">
        <v>0</v>
      </c>
      <c r="N451" s="102">
        <v>0</v>
      </c>
      <c r="O451" s="102">
        <v>0.37041915449422691</v>
      </c>
      <c r="P451" s="102">
        <v>0.61645455606443467</v>
      </c>
      <c r="Q451" s="102">
        <v>0.24757117115786659</v>
      </c>
      <c r="R451" s="102">
        <v>0.35967771585656605</v>
      </c>
      <c r="S451" s="102">
        <v>0.48997909114878718</v>
      </c>
      <c r="T451" s="102">
        <v>0.54845027671149627</v>
      </c>
      <c r="U451" s="102">
        <v>0.66271792798045515</v>
      </c>
      <c r="V451" s="102">
        <v>0.5520998835212988</v>
      </c>
      <c r="W451" s="102">
        <v>0.50871644390784176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6.5103395948798797</v>
      </c>
      <c r="E452" s="105">
        <v>6.7266358782448181</v>
      </c>
      <c r="F452" s="105">
        <v>6.1307115969104959</v>
      </c>
      <c r="G452" s="105">
        <v>6.0488463792233302</v>
      </c>
      <c r="H452" s="105">
        <v>6.3179656017932135</v>
      </c>
      <c r="I452" s="105">
        <v>6.3645184807574395</v>
      </c>
      <c r="J452" s="105">
        <v>6.259964114420403</v>
      </c>
      <c r="K452" s="105">
        <v>6.1118066049474216</v>
      </c>
      <c r="L452" s="105">
        <v>6.5351669838639177</v>
      </c>
      <c r="M452" s="105">
        <v>0</v>
      </c>
      <c r="N452" s="105">
        <v>0</v>
      </c>
      <c r="O452" s="105">
        <v>6.2582169050298049</v>
      </c>
      <c r="P452" s="105">
        <v>5.7698344744344672</v>
      </c>
      <c r="Q452" s="105">
        <v>6.6419378686265533</v>
      </c>
      <c r="R452" s="105">
        <v>7.0304284391208229</v>
      </c>
      <c r="S452" s="105">
        <v>6.6078906979274503</v>
      </c>
      <c r="T452" s="105">
        <v>6.5897463260808022</v>
      </c>
      <c r="U452" s="105">
        <v>6.4023773817715597</v>
      </c>
      <c r="V452" s="105">
        <v>6.5409812446236293</v>
      </c>
      <c r="W452" s="105">
        <v>7.0923004641019665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7.8808528013171237</v>
      </c>
      <c r="D453" s="102">
        <v>0</v>
      </c>
      <c r="E453" s="102">
        <v>6.6042496719559223</v>
      </c>
      <c r="F453" s="102">
        <v>6.6319177565182121</v>
      </c>
      <c r="G453" s="102">
        <v>0</v>
      </c>
      <c r="H453" s="102">
        <v>7.0582282694792537</v>
      </c>
      <c r="I453" s="102">
        <v>6.8514823982815374</v>
      </c>
      <c r="J453" s="102">
        <v>6.7705343985714954</v>
      </c>
      <c r="K453" s="102">
        <v>6.5409934901438582</v>
      </c>
      <c r="L453" s="102">
        <v>6.7916943122484854</v>
      </c>
      <c r="M453" s="102">
        <v>6.8610538929956943</v>
      </c>
      <c r="N453" s="102">
        <v>0</v>
      </c>
      <c r="O453" s="102">
        <v>0</v>
      </c>
      <c r="P453" s="102">
        <v>6.7942914430419332</v>
      </c>
      <c r="Q453" s="102">
        <v>0</v>
      </c>
      <c r="R453" s="102">
        <v>6.6642425343880936</v>
      </c>
      <c r="S453" s="102">
        <v>6.9754707877155999</v>
      </c>
      <c r="T453" s="102">
        <v>7.1254827472589364</v>
      </c>
      <c r="U453" s="102">
        <v>7.2278025550599905</v>
      </c>
      <c r="V453" s="102">
        <v>0</v>
      </c>
      <c r="W453" s="102">
        <v>0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7.8797241998091554</v>
      </c>
      <c r="D454" s="105">
        <v>0</v>
      </c>
      <c r="E454" s="105">
        <v>6.6057625322732587</v>
      </c>
      <c r="F454" s="105">
        <v>6.6345999055663283</v>
      </c>
      <c r="G454" s="105">
        <v>0</v>
      </c>
      <c r="H454" s="105">
        <v>7.060225600911612</v>
      </c>
      <c r="I454" s="105">
        <v>6.8589084561856879</v>
      </c>
      <c r="J454" s="105">
        <v>6.7857525067285485</v>
      </c>
      <c r="K454" s="105">
        <v>6.5572025619265784</v>
      </c>
      <c r="L454" s="105">
        <v>6.8048646879327457</v>
      </c>
      <c r="M454" s="105">
        <v>6.8632504542242394</v>
      </c>
      <c r="N454" s="105">
        <v>0</v>
      </c>
      <c r="O454" s="105">
        <v>0</v>
      </c>
      <c r="P454" s="105">
        <v>6.8094592778298475</v>
      </c>
      <c r="Q454" s="105">
        <v>0</v>
      </c>
      <c r="R454" s="105">
        <v>6.7126901958740746</v>
      </c>
      <c r="S454" s="105">
        <v>7.0276540351762282</v>
      </c>
      <c r="T454" s="105">
        <v>7.1531263974945762</v>
      </c>
      <c r="U454" s="105">
        <v>7.2257876887404695</v>
      </c>
      <c r="V454" s="105">
        <v>0</v>
      </c>
      <c r="W454" s="105">
        <v>0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1.7093495153382909</v>
      </c>
      <c r="D455" s="99">
        <v>0</v>
      </c>
      <c r="E455" s="99">
        <v>0.381488633504247</v>
      </c>
      <c r="F455" s="99">
        <v>0.51687956881306552</v>
      </c>
      <c r="G455" s="99">
        <v>0</v>
      </c>
      <c r="H455" s="99">
        <v>0.7418968334162479</v>
      </c>
      <c r="I455" s="99">
        <v>0.61445567169910298</v>
      </c>
      <c r="J455" s="99">
        <v>0.57626485629333335</v>
      </c>
      <c r="K455" s="99">
        <v>0.52926508791356652</v>
      </c>
      <c r="L455" s="99">
        <v>0.53357666495946598</v>
      </c>
      <c r="M455" s="99">
        <v>0.76215893615959029</v>
      </c>
      <c r="N455" s="99">
        <v>0</v>
      </c>
      <c r="O455" s="99">
        <v>0</v>
      </c>
      <c r="P455" s="99">
        <v>0.67425397159612521</v>
      </c>
      <c r="Q455" s="99">
        <v>0</v>
      </c>
      <c r="R455" s="99">
        <v>0.27221060205205494</v>
      </c>
      <c r="S455" s="99">
        <v>0.4781360854214517</v>
      </c>
      <c r="T455" s="99">
        <v>0.54903649241754815</v>
      </c>
      <c r="U455" s="99">
        <v>0.69346824973359988</v>
      </c>
      <c r="V455" s="99">
        <v>0</v>
      </c>
      <c r="W455" s="99">
        <v>0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6.1703746844708638</v>
      </c>
      <c r="D456" s="99">
        <v>0</v>
      </c>
      <c r="E456" s="99">
        <v>6.2242738987690105</v>
      </c>
      <c r="F456" s="99">
        <v>6.1177203367532629</v>
      </c>
      <c r="G456" s="99">
        <v>0</v>
      </c>
      <c r="H456" s="99">
        <v>6.3183287674953625</v>
      </c>
      <c r="I456" s="99">
        <v>6.2444527844865849</v>
      </c>
      <c r="J456" s="99">
        <v>6.2094876504352152</v>
      </c>
      <c r="K456" s="99">
        <v>6.0279374740130134</v>
      </c>
      <c r="L456" s="99">
        <v>6.2712880229732804</v>
      </c>
      <c r="M456" s="99">
        <v>6.1010915180646501</v>
      </c>
      <c r="N456" s="99">
        <v>0</v>
      </c>
      <c r="O456" s="99">
        <v>0</v>
      </c>
      <c r="P456" s="99">
        <v>6.1352053062337228</v>
      </c>
      <c r="Q456" s="99">
        <v>0</v>
      </c>
      <c r="R456" s="99">
        <v>6.4404795938220198</v>
      </c>
      <c r="S456" s="99">
        <v>6.549517949754776</v>
      </c>
      <c r="T456" s="99">
        <v>6.6040899050770276</v>
      </c>
      <c r="U456" s="99">
        <v>6.5323194390068693</v>
      </c>
      <c r="V456" s="99">
        <v>0</v>
      </c>
      <c r="W456" s="99">
        <v>0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4.4458414102116572</v>
      </c>
      <c r="D457" s="123">
        <v>4.3753195274267549</v>
      </c>
      <c r="E457" s="123">
        <v>4.5832567466424932</v>
      </c>
      <c r="F457" s="123">
        <v>4.2936447843481487</v>
      </c>
      <c r="G457" s="123">
        <v>4.2342562938533561</v>
      </c>
      <c r="H457" s="123">
        <v>5.1016510391666854</v>
      </c>
      <c r="I457" s="123">
        <v>4.9340018046269689</v>
      </c>
      <c r="J457" s="123">
        <v>4.7768891084701606</v>
      </c>
      <c r="K457" s="123">
        <v>4.6490200930404217</v>
      </c>
      <c r="L457" s="123">
        <v>4.7550269802760345</v>
      </c>
      <c r="M457" s="123">
        <v>4.0785929634067317</v>
      </c>
      <c r="N457" s="123">
        <v>4.0995173741655853</v>
      </c>
      <c r="O457" s="123">
        <v>3.5089446237205038</v>
      </c>
      <c r="P457" s="123">
        <v>3.7003603214931879</v>
      </c>
      <c r="Q457" s="123">
        <v>3.8116826910923858</v>
      </c>
      <c r="R457" s="123">
        <v>3.9965960651229415</v>
      </c>
      <c r="S457" s="123">
        <v>3.9009217818936901</v>
      </c>
      <c r="T457" s="123">
        <v>4.2194328597358695</v>
      </c>
      <c r="U457" s="123">
        <v>3.9276460213231044</v>
      </c>
      <c r="V457" s="123">
        <v>3.8964332331149003</v>
      </c>
      <c r="W457" s="123">
        <v>4.0994165581427131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4.393162943771924</v>
      </c>
      <c r="D458" s="99">
        <v>4.3698005620492246</v>
      </c>
      <c r="E458" s="99">
        <v>4.6854221715924664</v>
      </c>
      <c r="F458" s="99">
        <v>4.2749591033736456</v>
      </c>
      <c r="G458" s="99">
        <v>4.2088058838622118</v>
      </c>
      <c r="H458" s="99">
        <v>5.1229634169591725</v>
      </c>
      <c r="I458" s="99">
        <v>4.9575619778816638</v>
      </c>
      <c r="J458" s="99">
        <v>4.7935404831777895</v>
      </c>
      <c r="K458" s="99">
        <v>4.7125526189824001</v>
      </c>
      <c r="L458" s="99">
        <v>4.7999893071821438</v>
      </c>
      <c r="M458" s="99">
        <v>3.9478703932835639</v>
      </c>
      <c r="N458" s="99">
        <v>4.1286204417098364</v>
      </c>
      <c r="O458" s="99">
        <v>3.5155391361937602</v>
      </c>
      <c r="P458" s="99">
        <v>3.5550242543240334</v>
      </c>
      <c r="Q458" s="99">
        <v>3.8119945702424256</v>
      </c>
      <c r="R458" s="99">
        <v>4.0803367334454022</v>
      </c>
      <c r="S458" s="99">
        <v>3.9181721451186915</v>
      </c>
      <c r="T458" s="99">
        <v>4.2261877181583003</v>
      </c>
      <c r="U458" s="99">
        <v>3.8999386432828822</v>
      </c>
      <c r="V458" s="99">
        <v>3.8844175143170427</v>
      </c>
      <c r="W458" s="99">
        <v>4.1085010500602337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4.54504044321307</v>
      </c>
      <c r="D459" s="110">
        <v>4.3951169995296553</v>
      </c>
      <c r="E459" s="110">
        <v>4.4158024995805816</v>
      </c>
      <c r="F459" s="110">
        <v>4.3239072685376287</v>
      </c>
      <c r="G459" s="110">
        <v>4.3333120975974717</v>
      </c>
      <c r="H459" s="110">
        <v>5.0697836018398865</v>
      </c>
      <c r="I459" s="110">
        <v>4.8789966386785286</v>
      </c>
      <c r="J459" s="110">
        <v>4.7527789728173255</v>
      </c>
      <c r="K459" s="110">
        <v>4.5395279756109304</v>
      </c>
      <c r="L459" s="110">
        <v>4.7145843693701197</v>
      </c>
      <c r="M459" s="110">
        <v>4.2152735031274364</v>
      </c>
      <c r="N459" s="110">
        <v>4.028598435929748</v>
      </c>
      <c r="O459" s="110">
        <v>3.4070838173948053</v>
      </c>
      <c r="P459" s="110">
        <v>3.9108829648280645</v>
      </c>
      <c r="Q459" s="110">
        <v>3.8094641301774024</v>
      </c>
      <c r="R459" s="110">
        <v>3.8183410249341723</v>
      </c>
      <c r="S459" s="110">
        <v>3.8790511521757232</v>
      </c>
      <c r="T459" s="110">
        <v>4.2120444057890678</v>
      </c>
      <c r="U459" s="110">
        <v>3.9893076922294677</v>
      </c>
      <c r="V459" s="110">
        <v>3.9622954680463804</v>
      </c>
      <c r="W459" s="110">
        <v>3.9870164460726358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13.339921983041929</v>
      </c>
      <c r="D461" s="118">
        <f t="shared" si="239"/>
        <v>13.941831888157193</v>
      </c>
      <c r="E461" s="118">
        <f t="shared" si="239"/>
        <v>14.260257154142321</v>
      </c>
      <c r="F461" s="118">
        <f t="shared" si="239"/>
        <v>13.869483677764231</v>
      </c>
      <c r="G461" s="118">
        <f t="shared" si="239"/>
        <v>14.142000640862314</v>
      </c>
      <c r="H461" s="118">
        <f t="shared" si="239"/>
        <v>14.364094993571362</v>
      </c>
      <c r="I461" s="118">
        <f t="shared" si="239"/>
        <v>14.307195372501806</v>
      </c>
      <c r="J461" s="118">
        <f t="shared" si="239"/>
        <v>12.385133927966454</v>
      </c>
      <c r="K461" s="118">
        <f t="shared" si="239"/>
        <v>12.740358063860567</v>
      </c>
      <c r="L461" s="118">
        <f t="shared" si="239"/>
        <v>13.321956650276709</v>
      </c>
      <c r="M461" s="118">
        <f t="shared" si="239"/>
        <v>10.534173185997163</v>
      </c>
      <c r="N461" s="118">
        <f t="shared" si="239"/>
        <v>11.441537137682715</v>
      </c>
      <c r="O461" s="118">
        <f t="shared" si="239"/>
        <v>10.601154851317835</v>
      </c>
      <c r="P461" s="118">
        <f t="shared" si="239"/>
        <v>9.241250233434215</v>
      </c>
      <c r="Q461" s="118">
        <f t="shared" si="239"/>
        <v>9.9083794656607722</v>
      </c>
      <c r="R461" s="118">
        <f t="shared" ref="R461:V461" si="240">R462+R465+R467+R476</f>
        <v>8.9118344524946114</v>
      </c>
      <c r="S461" s="118">
        <f t="shared" si="240"/>
        <v>8.1590907747354624</v>
      </c>
      <c r="T461" s="118">
        <f t="shared" si="240"/>
        <v>8.2013545472627918</v>
      </c>
      <c r="U461" s="118">
        <f t="shared" si="240"/>
        <v>8.2185729820400688</v>
      </c>
      <c r="V461" s="118">
        <f t="shared" si="240"/>
        <v>8.2972351366194683</v>
      </c>
      <c r="W461" s="118">
        <f t="shared" ref="W461" si="241">W462+W465+W467+W476</f>
        <v>8.6015290172664951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9.7718914578611713</v>
      </c>
      <c r="D462" s="123">
        <f t="shared" si="242"/>
        <v>10.15538413984414</v>
      </c>
      <c r="E462" s="123">
        <f t="shared" si="242"/>
        <v>10.923489269358898</v>
      </c>
      <c r="F462" s="123">
        <f t="shared" si="242"/>
        <v>10.676354379809817</v>
      </c>
      <c r="G462" s="123">
        <f t="shared" si="242"/>
        <v>10.677507189500099</v>
      </c>
      <c r="H462" s="123">
        <f t="shared" si="242"/>
        <v>11.117945365391998</v>
      </c>
      <c r="I462" s="123">
        <f t="shared" si="242"/>
        <v>10.742038514960152</v>
      </c>
      <c r="J462" s="123">
        <f t="shared" si="242"/>
        <v>9.5706345216727957</v>
      </c>
      <c r="K462" s="123">
        <f t="shared" si="242"/>
        <v>9.5428873297375212</v>
      </c>
      <c r="L462" s="123">
        <f t="shared" si="242"/>
        <v>10.831788076363571</v>
      </c>
      <c r="M462" s="123">
        <f t="shared" si="242"/>
        <v>8.2354793684859597</v>
      </c>
      <c r="N462" s="123">
        <f t="shared" si="242"/>
        <v>8.2805201634821515</v>
      </c>
      <c r="O462" s="123">
        <f t="shared" si="242"/>
        <v>7.4605459445854168</v>
      </c>
      <c r="P462" s="123">
        <f t="shared" si="242"/>
        <v>6.7163092873454531</v>
      </c>
      <c r="Q462" s="123">
        <f t="shared" si="242"/>
        <v>6.8498368469675963</v>
      </c>
      <c r="R462" s="123">
        <f t="shared" ref="R462:V462" si="243">SUM(R463:R464)</f>
        <v>6.0450373147950405</v>
      </c>
      <c r="S462" s="123">
        <f t="shared" si="243"/>
        <v>5.6780520821805398</v>
      </c>
      <c r="T462" s="123">
        <f t="shared" si="243"/>
        <v>6.0627703061832481</v>
      </c>
      <c r="U462" s="123">
        <f t="shared" si="243"/>
        <v>5.5097522450238969</v>
      </c>
      <c r="V462" s="123">
        <f t="shared" si="243"/>
        <v>5.3765690740913223</v>
      </c>
      <c r="W462" s="123">
        <f t="shared" ref="W462" si="244">SUM(W463:W464)</f>
        <v>5.4089977056052652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9.7718914578611713</v>
      </c>
      <c r="D463" s="99">
        <v>10.15538413984414</v>
      </c>
      <c r="E463" s="99">
        <v>10.923489269358898</v>
      </c>
      <c r="F463" s="99">
        <v>10.676354379809817</v>
      </c>
      <c r="G463" s="99">
        <v>10.677507189500099</v>
      </c>
      <c r="H463" s="99">
        <v>11.117945365391998</v>
      </c>
      <c r="I463" s="99">
        <v>10.742038514960152</v>
      </c>
      <c r="J463" s="99">
        <v>9.5706345216727957</v>
      </c>
      <c r="K463" s="99">
        <v>9.5428873297375212</v>
      </c>
      <c r="L463" s="99">
        <v>10.831788076363571</v>
      </c>
      <c r="M463" s="99">
        <v>8.2354793684859597</v>
      </c>
      <c r="N463" s="99">
        <v>8.2805201634821515</v>
      </c>
      <c r="O463" s="99">
        <v>7.4605459445854168</v>
      </c>
      <c r="P463" s="99">
        <v>6.7163092873454531</v>
      </c>
      <c r="Q463" s="99">
        <v>6.8498368469675963</v>
      </c>
      <c r="R463" s="99">
        <v>6.0450373147950405</v>
      </c>
      <c r="S463" s="99">
        <v>5.6780520821805398</v>
      </c>
      <c r="T463" s="99">
        <v>6.0627703061832481</v>
      </c>
      <c r="U463" s="99">
        <v>5.5097522450238969</v>
      </c>
      <c r="V463" s="99">
        <v>5.3765690740913223</v>
      </c>
      <c r="W463" s="99">
        <v>5.4089977056052652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2.5556597099188272</v>
      </c>
      <c r="D467" s="123">
        <v>2.5828622956132348</v>
      </c>
      <c r="E467" s="123">
        <v>2.3135372451240106</v>
      </c>
      <c r="F467" s="123">
        <v>2.2656823240448327</v>
      </c>
      <c r="G467" s="123">
        <v>2.2918182168385739</v>
      </c>
      <c r="H467" s="123">
        <v>2.1726900362247958</v>
      </c>
      <c r="I467" s="123">
        <v>2.3535909176394645</v>
      </c>
      <c r="J467" s="123">
        <v>1.8266370755194619</v>
      </c>
      <c r="K467" s="123">
        <v>2.1600292896962672</v>
      </c>
      <c r="L467" s="123">
        <v>1.6998722440523313</v>
      </c>
      <c r="M467" s="123">
        <v>1.5976039570396734</v>
      </c>
      <c r="N467" s="123">
        <v>2.1439656769954962</v>
      </c>
      <c r="O467" s="123">
        <v>1.9934521853049305</v>
      </c>
      <c r="P467" s="123">
        <v>1.7942422297251126</v>
      </c>
      <c r="Q467" s="123">
        <v>1.8973556900370516</v>
      </c>
      <c r="R467" s="123">
        <v>1.9075837737903603</v>
      </c>
      <c r="S467" s="123">
        <v>1.7309622938642271</v>
      </c>
      <c r="T467" s="123">
        <v>1.3903898182971774</v>
      </c>
      <c r="U467" s="123">
        <v>1.806564961787297</v>
      </c>
      <c r="V467" s="123">
        <v>1.8298930351956657</v>
      </c>
      <c r="W467" s="123">
        <v>1.941666190386196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2.6806722560852099</v>
      </c>
      <c r="D468" s="99">
        <v>2.5870176092675501</v>
      </c>
      <c r="E468" s="99">
        <v>2.5553347504206632</v>
      </c>
      <c r="F468" s="99">
        <v>2.3517240602454863</v>
      </c>
      <c r="G468" s="99">
        <v>2.2950903223306112</v>
      </c>
      <c r="H468" s="99">
        <v>2.4421339722938344</v>
      </c>
      <c r="I468" s="99">
        <v>2.3915206916857366</v>
      </c>
      <c r="J468" s="99">
        <v>2.3106157122228783</v>
      </c>
      <c r="K468" s="99">
        <v>2.218420983974426</v>
      </c>
      <c r="L468" s="99">
        <v>2.3407859529077641</v>
      </c>
      <c r="M468" s="99">
        <v>2.0930185040473237</v>
      </c>
      <c r="N468" s="99">
        <v>2.1439656769954962</v>
      </c>
      <c r="O468" s="99">
        <v>2.0122167011387857</v>
      </c>
      <c r="P468" s="99">
        <v>1.8633574538559301</v>
      </c>
      <c r="Q468" s="99">
        <v>1.9386668244878449</v>
      </c>
      <c r="R468" s="99">
        <v>2.0348039320405498</v>
      </c>
      <c r="S468" s="99">
        <v>1.9187646009965249</v>
      </c>
      <c r="T468" s="99">
        <v>1.8985621223663427</v>
      </c>
      <c r="U468" s="99">
        <v>1.8544300969398648</v>
      </c>
      <c r="V468" s="99">
        <v>1.8434989117704061</v>
      </c>
      <c r="W468" s="99">
        <v>1.9648224567373724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0.23665527293714658</v>
      </c>
      <c r="E469" s="99">
        <v>0.15228153596937269</v>
      </c>
      <c r="F469" s="99">
        <v>0.18414335950465954</v>
      </c>
      <c r="G469" s="99">
        <v>0.17899606184562014</v>
      </c>
      <c r="H469" s="99">
        <v>0.25568181206563578</v>
      </c>
      <c r="I469" s="99">
        <v>0.21531756417484046</v>
      </c>
      <c r="J469" s="99">
        <v>0.19760256331258261</v>
      </c>
      <c r="K469" s="99">
        <v>0.18164399476775242</v>
      </c>
      <c r="L469" s="99">
        <v>0.18909075976943229</v>
      </c>
      <c r="M469" s="99">
        <v>0</v>
      </c>
      <c r="N469" s="99">
        <v>0</v>
      </c>
      <c r="O469" s="99">
        <v>0.1126406823225751</v>
      </c>
      <c r="P469" s="99">
        <v>0.18008946359570116</v>
      </c>
      <c r="Q469" s="99">
        <v>6.9883927924846129E-2</v>
      </c>
      <c r="R469" s="99">
        <v>9.932505556823E-2</v>
      </c>
      <c r="S469" s="99">
        <v>0.13267967012450074</v>
      </c>
      <c r="T469" s="99">
        <v>0.14602244394430688</v>
      </c>
      <c r="U469" s="99">
        <v>0.17402875185927408</v>
      </c>
      <c r="V469" s="99">
        <v>0.14350841130301348</v>
      </c>
      <c r="W469" s="99">
        <v>0.13154227034456475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</v>
      </c>
      <c r="D470" s="102">
        <v>0.23665527293714658</v>
      </c>
      <c r="E470" s="102">
        <v>0.15228153596937269</v>
      </c>
      <c r="F470" s="102">
        <v>0.18414335950465954</v>
      </c>
      <c r="G470" s="102">
        <v>0.17899606184562014</v>
      </c>
      <c r="H470" s="102">
        <v>0.25568181206563578</v>
      </c>
      <c r="I470" s="102">
        <v>0.21531756417484046</v>
      </c>
      <c r="J470" s="102">
        <v>0.19760256331258261</v>
      </c>
      <c r="K470" s="102">
        <v>0.18164399476775242</v>
      </c>
      <c r="L470" s="102">
        <v>0.18909075976943229</v>
      </c>
      <c r="M470" s="102">
        <v>0</v>
      </c>
      <c r="N470" s="102">
        <v>0</v>
      </c>
      <c r="O470" s="102">
        <v>0.1126406823225751</v>
      </c>
      <c r="P470" s="102">
        <v>0.18008946359570116</v>
      </c>
      <c r="Q470" s="102">
        <v>6.9883927924846129E-2</v>
      </c>
      <c r="R470" s="102">
        <v>9.932505556823E-2</v>
      </c>
      <c r="S470" s="102">
        <v>0.13267967012450074</v>
      </c>
      <c r="T470" s="102">
        <v>0.14602244394430688</v>
      </c>
      <c r="U470" s="102">
        <v>0.17402875185927408</v>
      </c>
      <c r="V470" s="102">
        <v>0.14350841130301348</v>
      </c>
      <c r="W470" s="102">
        <v>0.13154227034456475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1.0123708152619315</v>
      </c>
      <c r="D476" s="123">
        <v>1.2035854526998191</v>
      </c>
      <c r="E476" s="123">
        <v>1.0232306396594137</v>
      </c>
      <c r="F476" s="123">
        <v>0.92744697390958086</v>
      </c>
      <c r="G476" s="123">
        <v>1.1726752345236413</v>
      </c>
      <c r="H476" s="123">
        <v>1.0734595919545684</v>
      </c>
      <c r="I476" s="123">
        <v>1.2115659399021901</v>
      </c>
      <c r="J476" s="123">
        <v>0.98786233077419561</v>
      </c>
      <c r="K476" s="123">
        <v>1.0374414444267794</v>
      </c>
      <c r="L476" s="123">
        <v>0.79029632986080722</v>
      </c>
      <c r="M476" s="123">
        <v>0.70108986047152977</v>
      </c>
      <c r="N476" s="123">
        <v>1.0170512972050678</v>
      </c>
      <c r="O476" s="123">
        <v>1.1471567214274871</v>
      </c>
      <c r="P476" s="123">
        <v>0.73069871636364958</v>
      </c>
      <c r="Q476" s="123">
        <v>1.1611869286561243</v>
      </c>
      <c r="R476" s="123">
        <v>0.95921336390920964</v>
      </c>
      <c r="S476" s="123">
        <v>0.75007639869069553</v>
      </c>
      <c r="T476" s="123">
        <v>0.74819442278236625</v>
      </c>
      <c r="U476" s="123">
        <v>0.90225577522887468</v>
      </c>
      <c r="V476" s="123">
        <v>1.0907730273324794</v>
      </c>
      <c r="W476" s="123">
        <v>1.250865121275033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1.5499782939112625</v>
      </c>
      <c r="D477" s="99">
        <v>1.5391104332540912</v>
      </c>
      <c r="E477" s="99">
        <v>1.6475133613988386</v>
      </c>
      <c r="F477" s="99">
        <v>1.5001024825167724</v>
      </c>
      <c r="G477" s="99">
        <v>1.4739707101747674</v>
      </c>
      <c r="H477" s="99">
        <v>1.7913703588007557</v>
      </c>
      <c r="I477" s="99">
        <v>1.7305118054657807</v>
      </c>
      <c r="J477" s="99">
        <v>1.6701175476724848</v>
      </c>
      <c r="K477" s="99">
        <v>1.6394142350596088</v>
      </c>
      <c r="L477" s="99">
        <v>1.6689132425662037</v>
      </c>
      <c r="M477" s="99">
        <v>1.3716188811748948</v>
      </c>
      <c r="N477" s="99">
        <v>1.4344195395227406</v>
      </c>
      <c r="O477" s="99">
        <v>1.2214241416562699</v>
      </c>
      <c r="P477" s="99">
        <v>1.2351426851433669</v>
      </c>
      <c r="Q477" s="99">
        <v>1.3244233716589455</v>
      </c>
      <c r="R477" s="99">
        <v>1.4098327016431063</v>
      </c>
      <c r="S477" s="99">
        <v>1.3416958669351562</v>
      </c>
      <c r="T477" s="99">
        <v>1.4322275689231745</v>
      </c>
      <c r="U477" s="99">
        <v>1.3076801091105092</v>
      </c>
      <c r="V477" s="99">
        <v>1.2897705557696717</v>
      </c>
      <c r="W477" s="99">
        <v>1.3519635443535365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3706851</v>
      </c>
      <c r="C5" s="120">
        <v>3602330</v>
      </c>
      <c r="D5" s="120">
        <v>3453461</v>
      </c>
      <c r="E5" s="120">
        <v>3297747</v>
      </c>
      <c r="F5" s="120">
        <v>3192154</v>
      </c>
      <c r="G5" s="120">
        <v>3155291</v>
      </c>
      <c r="H5" s="120">
        <v>3210575</v>
      </c>
      <c r="I5" s="120">
        <v>3417077</v>
      </c>
      <c r="J5" s="120">
        <v>3705459</v>
      </c>
      <c r="K5" s="120">
        <v>4099922</v>
      </c>
      <c r="L5" s="120">
        <v>4340728</v>
      </c>
      <c r="M5" s="120">
        <v>4762165</v>
      </c>
      <c r="N5" s="120">
        <v>5127201</v>
      </c>
      <c r="O5" s="120">
        <v>5550723</v>
      </c>
      <c r="P5" s="120">
        <v>5576659</v>
      </c>
      <c r="Q5" s="120">
        <v>5391852</v>
      </c>
      <c r="R5" s="120">
        <v>4883028</v>
      </c>
      <c r="S5" s="120">
        <v>4527496</v>
      </c>
      <c r="T5" s="120">
        <v>4241924</v>
      </c>
      <c r="U5" s="120">
        <v>4255579</v>
      </c>
      <c r="V5" s="120">
        <v>4311631</v>
      </c>
      <c r="W5" s="120">
        <v>4364993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3706851</v>
      </c>
      <c r="C7" s="52">
        <v>3602330</v>
      </c>
      <c r="D7" s="52">
        <v>3453461</v>
      </c>
      <c r="E7" s="52">
        <v>3297747</v>
      </c>
      <c r="F7" s="52">
        <v>3192154</v>
      </c>
      <c r="G7" s="52">
        <v>3155291</v>
      </c>
      <c r="H7" s="52">
        <v>3210575</v>
      </c>
      <c r="I7" s="52">
        <v>3417077</v>
      </c>
      <c r="J7" s="52">
        <v>3705459</v>
      </c>
      <c r="K7" s="52">
        <v>4099922</v>
      </c>
      <c r="L7" s="52">
        <v>4340728</v>
      </c>
      <c r="M7" s="52">
        <v>4762165</v>
      </c>
      <c r="N7" s="52">
        <v>5127201</v>
      </c>
      <c r="O7" s="52">
        <v>5550723</v>
      </c>
      <c r="P7" s="52">
        <v>5576659</v>
      </c>
      <c r="Q7" s="52">
        <v>5391852</v>
      </c>
      <c r="R7" s="52">
        <v>4883028</v>
      </c>
      <c r="S7" s="52">
        <v>4527496</v>
      </c>
      <c r="T7" s="52">
        <v>4241924</v>
      </c>
      <c r="U7" s="52">
        <v>4255579</v>
      </c>
      <c r="V7" s="52">
        <v>4311631</v>
      </c>
      <c r="W7" s="52">
        <v>4364993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219718</v>
      </c>
      <c r="C9" s="52">
        <v>264820</v>
      </c>
      <c r="D9" s="52">
        <v>292509</v>
      </c>
      <c r="E9" s="52">
        <v>299164</v>
      </c>
      <c r="F9" s="52">
        <v>343691</v>
      </c>
      <c r="G9" s="52">
        <v>459431</v>
      </c>
      <c r="H9" s="52">
        <v>516508</v>
      </c>
      <c r="I9" s="52">
        <v>652636</v>
      </c>
      <c r="J9" s="52">
        <v>830759</v>
      </c>
      <c r="K9" s="52">
        <v>1051189</v>
      </c>
      <c r="L9" s="52">
        <v>1351996</v>
      </c>
      <c r="M9" s="52">
        <v>1525264</v>
      </c>
      <c r="N9" s="52">
        <v>1770349</v>
      </c>
      <c r="O9" s="52">
        <v>1887448</v>
      </c>
      <c r="P9" s="52">
        <v>1948784</v>
      </c>
      <c r="Q9" s="52">
        <v>1856927</v>
      </c>
      <c r="R9" s="52">
        <v>1632605</v>
      </c>
      <c r="S9" s="52">
        <v>1397080</v>
      </c>
      <c r="T9" s="52">
        <v>1203992</v>
      </c>
      <c r="U9" s="52">
        <v>1027596</v>
      </c>
      <c r="V9" s="52">
        <v>932160</v>
      </c>
      <c r="W9" s="52">
        <v>932375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238038</v>
      </c>
      <c r="C11" s="52">
        <v>239801</v>
      </c>
      <c r="D11" s="52">
        <v>243000</v>
      </c>
      <c r="E11" s="52">
        <v>245839</v>
      </c>
      <c r="F11" s="52">
        <v>251663</v>
      </c>
      <c r="G11" s="52">
        <v>262090</v>
      </c>
      <c r="H11" s="52">
        <v>279900</v>
      </c>
      <c r="I11" s="52">
        <v>308588</v>
      </c>
      <c r="J11" s="52">
        <v>346494</v>
      </c>
      <c r="K11" s="52">
        <v>390464</v>
      </c>
      <c r="L11" s="52">
        <v>431933</v>
      </c>
      <c r="M11" s="52">
        <v>458643</v>
      </c>
      <c r="N11" s="52">
        <v>465116</v>
      </c>
      <c r="O11" s="52">
        <v>470960</v>
      </c>
      <c r="P11" s="52">
        <v>465169</v>
      </c>
      <c r="Q11" s="52">
        <v>452564</v>
      </c>
      <c r="R11" s="52">
        <v>401861</v>
      </c>
      <c r="S11" s="52">
        <v>365003</v>
      </c>
      <c r="T11" s="52">
        <v>344844</v>
      </c>
      <c r="U11" s="52">
        <v>346544</v>
      </c>
      <c r="V11" s="52">
        <v>347362</v>
      </c>
      <c r="W11" s="52">
        <v>340047</v>
      </c>
      <c r="DA11" s="63" t="s">
        <v>1094</v>
      </c>
    </row>
    <row r="12" spans="1:105" ht="12" customHeight="1" x14ac:dyDescent="0.25">
      <c r="A12" s="97" t="s">
        <v>131</v>
      </c>
      <c r="B12" s="52">
        <v>441</v>
      </c>
      <c r="C12" s="52">
        <v>407</v>
      </c>
      <c r="D12" s="52">
        <v>391</v>
      </c>
      <c r="E12" s="52">
        <v>446</v>
      </c>
      <c r="F12" s="52">
        <v>473</v>
      </c>
      <c r="G12" s="52">
        <v>497</v>
      </c>
      <c r="H12" s="52">
        <v>544</v>
      </c>
      <c r="I12" s="52">
        <v>784</v>
      </c>
      <c r="J12" s="52">
        <v>1264</v>
      </c>
      <c r="K12" s="52">
        <v>1907</v>
      </c>
      <c r="L12" s="52">
        <v>2270</v>
      </c>
      <c r="M12" s="52">
        <v>2326</v>
      </c>
      <c r="N12" s="52">
        <v>2671</v>
      </c>
      <c r="O12" s="52">
        <v>3278</v>
      </c>
      <c r="P12" s="52">
        <v>3403</v>
      </c>
      <c r="Q12" s="52">
        <v>3722</v>
      </c>
      <c r="R12" s="52">
        <v>3243</v>
      </c>
      <c r="S12" s="52">
        <v>2851</v>
      </c>
      <c r="T12" s="52">
        <v>2730</v>
      </c>
      <c r="U12" s="52">
        <v>2943</v>
      </c>
      <c r="V12" s="52">
        <v>2975</v>
      </c>
      <c r="W12" s="52">
        <v>2941</v>
      </c>
      <c r="DA12" s="63" t="s">
        <v>1095</v>
      </c>
    </row>
    <row r="13" spans="1:105" ht="12" customHeight="1" x14ac:dyDescent="0.25">
      <c r="A13" s="97" t="s">
        <v>124</v>
      </c>
      <c r="B13" s="52">
        <v>3001552</v>
      </c>
      <c r="C13" s="52">
        <v>2786170</v>
      </c>
      <c r="D13" s="52">
        <v>2591742</v>
      </c>
      <c r="E13" s="52">
        <v>2437122</v>
      </c>
      <c r="F13" s="52">
        <v>2270724</v>
      </c>
      <c r="G13" s="52">
        <v>2033597</v>
      </c>
      <c r="H13" s="52">
        <v>1859408</v>
      </c>
      <c r="I13" s="52">
        <v>1782776</v>
      </c>
      <c r="J13" s="52">
        <v>1776655</v>
      </c>
      <c r="K13" s="52">
        <v>1846860</v>
      </c>
      <c r="L13" s="52">
        <v>1885634</v>
      </c>
      <c r="M13" s="52">
        <v>2032773</v>
      </c>
      <c r="N13" s="52">
        <v>2161375</v>
      </c>
      <c r="O13" s="52">
        <v>2362194</v>
      </c>
      <c r="P13" s="52">
        <v>2441498</v>
      </c>
      <c r="Q13" s="52">
        <v>2377395</v>
      </c>
      <c r="R13" s="52">
        <v>2187054</v>
      </c>
      <c r="S13" s="52">
        <v>2027366</v>
      </c>
      <c r="T13" s="52">
        <v>1851211</v>
      </c>
      <c r="U13" s="52">
        <v>1722525</v>
      </c>
      <c r="V13" s="52">
        <v>1617192</v>
      </c>
      <c r="W13" s="52">
        <v>1619986</v>
      </c>
      <c r="DA13" s="63" t="s">
        <v>1096</v>
      </c>
    </row>
    <row r="14" spans="1:105" ht="12" customHeight="1" x14ac:dyDescent="0.25">
      <c r="A14" s="97" t="s">
        <v>123</v>
      </c>
      <c r="B14" s="52">
        <v>5824</v>
      </c>
      <c r="C14" s="52">
        <v>4914</v>
      </c>
      <c r="D14" s="52">
        <v>4308</v>
      </c>
      <c r="E14" s="52">
        <v>4465</v>
      </c>
      <c r="F14" s="52">
        <v>4373</v>
      </c>
      <c r="G14" s="52">
        <v>4004</v>
      </c>
      <c r="H14" s="52">
        <v>3573</v>
      </c>
      <c r="I14" s="52">
        <v>4786</v>
      </c>
      <c r="J14" s="52">
        <v>7048</v>
      </c>
      <c r="K14" s="52">
        <v>9850</v>
      </c>
      <c r="L14" s="52">
        <v>10801</v>
      </c>
      <c r="M14" s="52">
        <v>9825</v>
      </c>
      <c r="N14" s="52">
        <v>11232</v>
      </c>
      <c r="O14" s="52">
        <v>14655</v>
      </c>
      <c r="P14" s="52">
        <v>15743</v>
      </c>
      <c r="Q14" s="52">
        <v>17224</v>
      </c>
      <c r="R14" s="52">
        <v>16502</v>
      </c>
      <c r="S14" s="52">
        <v>16133</v>
      </c>
      <c r="T14" s="52">
        <v>15360</v>
      </c>
      <c r="U14" s="52">
        <v>14084</v>
      </c>
      <c r="V14" s="52">
        <v>13517</v>
      </c>
      <c r="W14" s="52">
        <v>14608</v>
      </c>
      <c r="DA14" s="63" t="s">
        <v>1097</v>
      </c>
    </row>
    <row r="15" spans="1:105" ht="12" customHeight="1" x14ac:dyDescent="0.25">
      <c r="A15" s="97" t="s">
        <v>122</v>
      </c>
      <c r="B15" s="52">
        <v>392471</v>
      </c>
      <c r="C15" s="52">
        <v>491698</v>
      </c>
      <c r="D15" s="52">
        <v>529801</v>
      </c>
      <c r="E15" s="52">
        <v>521467</v>
      </c>
      <c r="F15" s="52">
        <v>561826</v>
      </c>
      <c r="G15" s="52">
        <v>721337</v>
      </c>
      <c r="H15" s="52">
        <v>884759</v>
      </c>
      <c r="I15" s="52">
        <v>1014939</v>
      </c>
      <c r="J15" s="52">
        <v>1093661</v>
      </c>
      <c r="K15" s="52">
        <v>1172690</v>
      </c>
      <c r="L15" s="52">
        <v>1246062</v>
      </c>
      <c r="M15" s="52">
        <v>1469828</v>
      </c>
      <c r="N15" s="52">
        <v>1601240</v>
      </c>
      <c r="O15" s="52">
        <v>1677273</v>
      </c>
      <c r="P15" s="52">
        <v>1586107</v>
      </c>
      <c r="Q15" s="52">
        <v>1503005</v>
      </c>
      <c r="R15" s="52">
        <v>1326205</v>
      </c>
      <c r="S15" s="52">
        <v>1198617</v>
      </c>
      <c r="T15" s="52">
        <v>1115229</v>
      </c>
      <c r="U15" s="52">
        <v>1150598</v>
      </c>
      <c r="V15" s="52">
        <v>1230605</v>
      </c>
      <c r="W15" s="52">
        <v>1264166</v>
      </c>
      <c r="DA15" s="63" t="s">
        <v>1098</v>
      </c>
    </row>
    <row r="16" spans="1:105" ht="12" customHeight="1" x14ac:dyDescent="0.25">
      <c r="A16" s="97" t="s">
        <v>121</v>
      </c>
      <c r="B16" s="52">
        <v>68525</v>
      </c>
      <c r="C16" s="52">
        <v>79340</v>
      </c>
      <c r="D16" s="52">
        <v>84219</v>
      </c>
      <c r="E16" s="52">
        <v>88408</v>
      </c>
      <c r="F16" s="52">
        <v>103095</v>
      </c>
      <c r="G16" s="52">
        <v>133766</v>
      </c>
      <c r="H16" s="52">
        <v>182391</v>
      </c>
      <c r="I16" s="52">
        <v>305204</v>
      </c>
      <c r="J16" s="52">
        <v>480337</v>
      </c>
      <c r="K16" s="52">
        <v>678151</v>
      </c>
      <c r="L16" s="52">
        <v>764028</v>
      </c>
      <c r="M16" s="52">
        <v>788770</v>
      </c>
      <c r="N16" s="52">
        <v>885567</v>
      </c>
      <c r="O16" s="52">
        <v>1022363</v>
      </c>
      <c r="P16" s="52">
        <v>1064739</v>
      </c>
      <c r="Q16" s="52">
        <v>1037942</v>
      </c>
      <c r="R16" s="52">
        <v>948163</v>
      </c>
      <c r="S16" s="52">
        <v>917526</v>
      </c>
      <c r="T16" s="52">
        <v>912550</v>
      </c>
      <c r="U16" s="52">
        <v>1018885</v>
      </c>
      <c r="V16" s="52">
        <v>1099980</v>
      </c>
      <c r="W16" s="52">
        <v>1123245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332785</v>
      </c>
      <c r="C18" s="52">
        <v>334910</v>
      </c>
      <c r="D18" s="52">
        <v>333768</v>
      </c>
      <c r="E18" s="52">
        <v>333518</v>
      </c>
      <c r="F18" s="52">
        <v>330542</v>
      </c>
      <c r="G18" s="52">
        <v>328805</v>
      </c>
      <c r="H18" s="52">
        <v>326809</v>
      </c>
      <c r="I18" s="52">
        <v>325761</v>
      </c>
      <c r="J18" s="52">
        <v>327771</v>
      </c>
      <c r="K18" s="52">
        <v>335415</v>
      </c>
      <c r="L18" s="52">
        <v>345781</v>
      </c>
      <c r="M18" s="52">
        <v>352429</v>
      </c>
      <c r="N18" s="52">
        <v>355279</v>
      </c>
      <c r="O18" s="52">
        <v>359072</v>
      </c>
      <c r="P18" s="52">
        <v>353731</v>
      </c>
      <c r="Q18" s="52">
        <v>341165</v>
      </c>
      <c r="R18" s="52">
        <v>308085</v>
      </c>
      <c r="S18" s="52">
        <v>281254</v>
      </c>
      <c r="T18" s="52">
        <v>269848</v>
      </c>
      <c r="U18" s="52">
        <v>267020</v>
      </c>
      <c r="V18" s="52">
        <v>269655</v>
      </c>
      <c r="W18" s="52">
        <v>266361</v>
      </c>
      <c r="DA18" s="63" t="s">
        <v>1100</v>
      </c>
    </row>
    <row r="19" spans="1:105" ht="12" customHeight="1" x14ac:dyDescent="0.25">
      <c r="A19" s="97" t="s">
        <v>50</v>
      </c>
      <c r="B19" s="52">
        <v>1100480</v>
      </c>
      <c r="C19" s="52">
        <v>1019602</v>
      </c>
      <c r="D19" s="52">
        <v>957027</v>
      </c>
      <c r="E19" s="52">
        <v>889047</v>
      </c>
      <c r="F19" s="52">
        <v>834982</v>
      </c>
      <c r="G19" s="52">
        <v>780613</v>
      </c>
      <c r="H19" s="52">
        <v>724869</v>
      </c>
      <c r="I19" s="52">
        <v>737072</v>
      </c>
      <c r="J19" s="52">
        <v>780524</v>
      </c>
      <c r="K19" s="52">
        <v>870948</v>
      </c>
      <c r="L19" s="52">
        <v>933405</v>
      </c>
      <c r="M19" s="52">
        <v>1063056</v>
      </c>
      <c r="N19" s="52">
        <v>1157898</v>
      </c>
      <c r="O19" s="52">
        <v>1246326</v>
      </c>
      <c r="P19" s="52">
        <v>1253333</v>
      </c>
      <c r="Q19" s="52">
        <v>1191398</v>
      </c>
      <c r="R19" s="52">
        <v>1070761</v>
      </c>
      <c r="S19" s="52">
        <v>976604</v>
      </c>
      <c r="T19" s="52">
        <v>874078</v>
      </c>
      <c r="U19" s="52">
        <v>801082</v>
      </c>
      <c r="V19" s="52">
        <v>739545</v>
      </c>
      <c r="W19" s="52">
        <v>738150</v>
      </c>
      <c r="DA19" s="63" t="s">
        <v>1101</v>
      </c>
    </row>
    <row r="20" spans="1:105" ht="12" customHeight="1" x14ac:dyDescent="0.25">
      <c r="A20" s="109" t="s">
        <v>120</v>
      </c>
      <c r="B20" s="36">
        <v>2273586</v>
      </c>
      <c r="C20" s="36">
        <v>2247818</v>
      </c>
      <c r="D20" s="36">
        <v>2162666</v>
      </c>
      <c r="E20" s="36">
        <v>2075182</v>
      </c>
      <c r="F20" s="36">
        <v>2026630</v>
      </c>
      <c r="G20" s="36">
        <v>2045873</v>
      </c>
      <c r="H20" s="36">
        <v>2158897</v>
      </c>
      <c r="I20" s="36">
        <v>2354244</v>
      </c>
      <c r="J20" s="36">
        <v>2597164</v>
      </c>
      <c r="K20" s="36">
        <v>2893559</v>
      </c>
      <c r="L20" s="36">
        <v>3061542</v>
      </c>
      <c r="M20" s="36">
        <v>3346680</v>
      </c>
      <c r="N20" s="36">
        <v>3614024</v>
      </c>
      <c r="O20" s="36">
        <v>3945325</v>
      </c>
      <c r="P20" s="36">
        <v>3969595</v>
      </c>
      <c r="Q20" s="36">
        <v>3859289</v>
      </c>
      <c r="R20" s="36">
        <v>3504182</v>
      </c>
      <c r="S20" s="36">
        <v>3269638</v>
      </c>
      <c r="T20" s="36">
        <v>3097998</v>
      </c>
      <c r="U20" s="36">
        <v>3187477</v>
      </c>
      <c r="V20" s="36">
        <v>3302431</v>
      </c>
      <c r="W20" s="36">
        <v>3360482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289598</v>
      </c>
      <c r="D24" s="52">
        <v>289642</v>
      </c>
      <c r="E24" s="52">
        <v>289950</v>
      </c>
      <c r="F24" s="52">
        <v>290729</v>
      </c>
      <c r="G24" s="52">
        <v>292197</v>
      </c>
      <c r="H24" s="52">
        <v>294626</v>
      </c>
      <c r="I24" s="52">
        <v>298398</v>
      </c>
      <c r="J24" s="52">
        <v>304041</v>
      </c>
      <c r="K24" s="52">
        <v>312281</v>
      </c>
      <c r="L24" s="52">
        <v>323974</v>
      </c>
      <c r="M24" s="52">
        <v>340118</v>
      </c>
      <c r="N24" s="52">
        <v>361611</v>
      </c>
      <c r="O24" s="52">
        <v>331590</v>
      </c>
      <c r="P24" s="52">
        <v>135297</v>
      </c>
      <c r="Q24" s="52">
        <v>184807</v>
      </c>
      <c r="R24" s="52">
        <v>508824</v>
      </c>
      <c r="S24" s="52">
        <v>355532</v>
      </c>
      <c r="T24" s="52">
        <v>285572</v>
      </c>
      <c r="U24" s="52">
        <v>214572</v>
      </c>
      <c r="V24" s="52">
        <v>344956</v>
      </c>
      <c r="W24" s="52">
        <v>424343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34331</v>
      </c>
      <c r="D26" s="52">
        <v>34486</v>
      </c>
      <c r="E26" s="52">
        <v>35540</v>
      </c>
      <c r="F26" s="52">
        <v>38209</v>
      </c>
      <c r="G26" s="52">
        <v>43117</v>
      </c>
      <c r="H26" s="52">
        <v>66878</v>
      </c>
      <c r="I26" s="52">
        <v>68252</v>
      </c>
      <c r="J26" s="52">
        <v>41660</v>
      </c>
      <c r="K26" s="52">
        <v>66554</v>
      </c>
      <c r="L26" s="52">
        <v>73416</v>
      </c>
      <c r="M26" s="52">
        <v>110140</v>
      </c>
      <c r="N26" s="52">
        <v>161971</v>
      </c>
      <c r="O26" s="52">
        <v>209991</v>
      </c>
      <c r="P26" s="52">
        <v>227925</v>
      </c>
      <c r="Q26" s="52">
        <v>232212</v>
      </c>
      <c r="R26" s="52">
        <v>301239</v>
      </c>
      <c r="S26" s="52">
        <v>320075</v>
      </c>
      <c r="T26" s="52">
        <v>299529</v>
      </c>
      <c r="U26" s="52">
        <v>295923</v>
      </c>
      <c r="V26" s="52">
        <v>295762</v>
      </c>
      <c r="W26" s="52">
        <v>233138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18597</v>
      </c>
      <c r="D28" s="52">
        <v>18601</v>
      </c>
      <c r="E28" s="52">
        <v>18637</v>
      </c>
      <c r="F28" s="52">
        <v>18732</v>
      </c>
      <c r="G28" s="52">
        <v>18926</v>
      </c>
      <c r="H28" s="52">
        <v>19243</v>
      </c>
      <c r="I28" s="52">
        <v>19739</v>
      </c>
      <c r="J28" s="52">
        <v>35854</v>
      </c>
      <c r="K28" s="52">
        <v>29422</v>
      </c>
      <c r="L28" s="52">
        <v>34322</v>
      </c>
      <c r="M28" s="52">
        <v>43627</v>
      </c>
      <c r="N28" s="52">
        <v>58693</v>
      </c>
      <c r="O28" s="52">
        <v>66917</v>
      </c>
      <c r="P28" s="52">
        <v>10386</v>
      </c>
      <c r="Q28" s="52">
        <v>23621</v>
      </c>
      <c r="R28" s="52">
        <v>102866</v>
      </c>
      <c r="S28" s="52">
        <v>82411</v>
      </c>
      <c r="T28" s="52">
        <v>48192</v>
      </c>
      <c r="U28" s="52">
        <v>8944</v>
      </c>
      <c r="V28" s="52">
        <v>15140</v>
      </c>
      <c r="W28" s="52">
        <v>27093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34</v>
      </c>
      <c r="D29" s="52">
        <v>35</v>
      </c>
      <c r="E29" s="52">
        <v>34</v>
      </c>
      <c r="F29" s="52">
        <v>35</v>
      </c>
      <c r="G29" s="52">
        <v>34</v>
      </c>
      <c r="H29" s="52">
        <v>36</v>
      </c>
      <c r="I29" s="52">
        <v>35</v>
      </c>
      <c r="J29" s="52">
        <v>72</v>
      </c>
      <c r="K29" s="52">
        <v>61</v>
      </c>
      <c r="L29" s="52">
        <v>74</v>
      </c>
      <c r="M29" s="52">
        <v>103</v>
      </c>
      <c r="N29" s="52">
        <v>147</v>
      </c>
      <c r="O29" s="52">
        <v>185</v>
      </c>
      <c r="P29" s="52">
        <v>59</v>
      </c>
      <c r="Q29" s="52">
        <v>102</v>
      </c>
      <c r="R29" s="52">
        <v>479</v>
      </c>
      <c r="S29" s="52">
        <v>392</v>
      </c>
      <c r="T29" s="52">
        <v>217</v>
      </c>
      <c r="U29" s="52">
        <v>75</v>
      </c>
      <c r="V29" s="52">
        <v>162</v>
      </c>
      <c r="W29" s="52">
        <v>274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468992</v>
      </c>
      <c r="D30" s="52">
        <v>469489</v>
      </c>
      <c r="E30" s="52">
        <v>472995</v>
      </c>
      <c r="F30" s="52">
        <v>482788</v>
      </c>
      <c r="G30" s="52">
        <v>502496</v>
      </c>
      <c r="H30" s="52">
        <v>535742</v>
      </c>
      <c r="I30" s="52">
        <v>304529</v>
      </c>
      <c r="J30" s="52">
        <v>238697</v>
      </c>
      <c r="K30" s="52">
        <v>284247</v>
      </c>
      <c r="L30" s="52">
        <v>299175</v>
      </c>
      <c r="M30" s="52">
        <v>308385</v>
      </c>
      <c r="N30" s="52">
        <v>305826</v>
      </c>
      <c r="O30" s="52">
        <v>291328</v>
      </c>
      <c r="P30" s="52">
        <v>252822</v>
      </c>
      <c r="Q30" s="52">
        <v>292444</v>
      </c>
      <c r="R30" s="52">
        <v>363251</v>
      </c>
      <c r="S30" s="52">
        <v>370869</v>
      </c>
      <c r="T30" s="52">
        <v>379102</v>
      </c>
      <c r="U30" s="52">
        <v>401928</v>
      </c>
      <c r="V30" s="52">
        <v>384315</v>
      </c>
      <c r="W30" s="52">
        <v>342754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910</v>
      </c>
      <c r="D31" s="52">
        <v>910</v>
      </c>
      <c r="E31" s="52">
        <v>910</v>
      </c>
      <c r="F31" s="52">
        <v>916</v>
      </c>
      <c r="G31" s="52">
        <v>937</v>
      </c>
      <c r="H31" s="52">
        <v>984</v>
      </c>
      <c r="I31" s="52">
        <v>515</v>
      </c>
      <c r="J31" s="52">
        <v>382</v>
      </c>
      <c r="K31" s="52">
        <v>462</v>
      </c>
      <c r="L31" s="52">
        <v>747</v>
      </c>
      <c r="M31" s="52">
        <v>1006</v>
      </c>
      <c r="N31" s="52">
        <v>1078</v>
      </c>
      <c r="O31" s="52">
        <v>1253</v>
      </c>
      <c r="P31" s="52">
        <v>1529</v>
      </c>
      <c r="Q31" s="52">
        <v>2172</v>
      </c>
      <c r="R31" s="52">
        <v>2652</v>
      </c>
      <c r="S31" s="52">
        <v>2221</v>
      </c>
      <c r="T31" s="52">
        <v>1776</v>
      </c>
      <c r="U31" s="52">
        <v>2019</v>
      </c>
      <c r="V31" s="52">
        <v>3172</v>
      </c>
      <c r="W31" s="52">
        <v>3295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61324</v>
      </c>
      <c r="D32" s="52">
        <v>61637</v>
      </c>
      <c r="E32" s="52">
        <v>63713</v>
      </c>
      <c r="F32" s="52">
        <v>68753</v>
      </c>
      <c r="G32" s="52">
        <v>77597</v>
      </c>
      <c r="H32" s="52">
        <v>91669</v>
      </c>
      <c r="I32" s="52">
        <v>76737</v>
      </c>
      <c r="J32" s="52">
        <v>110471</v>
      </c>
      <c r="K32" s="52">
        <v>133261</v>
      </c>
      <c r="L32" s="52">
        <v>128345</v>
      </c>
      <c r="M32" s="52">
        <v>150962</v>
      </c>
      <c r="N32" s="52">
        <v>201142</v>
      </c>
      <c r="O32" s="52">
        <v>226945</v>
      </c>
      <c r="P32" s="52">
        <v>188851</v>
      </c>
      <c r="Q32" s="52">
        <v>219030</v>
      </c>
      <c r="R32" s="52">
        <v>247454</v>
      </c>
      <c r="S32" s="52">
        <v>243471</v>
      </c>
      <c r="T32" s="52">
        <v>260666</v>
      </c>
      <c r="U32" s="52">
        <v>281561</v>
      </c>
      <c r="V32" s="52">
        <v>237027</v>
      </c>
      <c r="W32" s="52">
        <v>186748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10707</v>
      </c>
      <c r="D33" s="52">
        <v>10748</v>
      </c>
      <c r="E33" s="52">
        <v>11033</v>
      </c>
      <c r="F33" s="52">
        <v>11749</v>
      </c>
      <c r="G33" s="52">
        <v>13100</v>
      </c>
      <c r="H33" s="52">
        <v>15413</v>
      </c>
      <c r="I33" s="52">
        <v>12774</v>
      </c>
      <c r="J33" s="52">
        <v>20396</v>
      </c>
      <c r="K33" s="52">
        <v>25842</v>
      </c>
      <c r="L33" s="52">
        <v>33792</v>
      </c>
      <c r="M33" s="52">
        <v>50277</v>
      </c>
      <c r="N33" s="52">
        <v>75095</v>
      </c>
      <c r="O33" s="52">
        <v>100882</v>
      </c>
      <c r="P33" s="52">
        <v>119507</v>
      </c>
      <c r="Q33" s="52">
        <v>161923</v>
      </c>
      <c r="R33" s="52">
        <v>188194</v>
      </c>
      <c r="S33" s="52">
        <v>157427</v>
      </c>
      <c r="T33" s="52">
        <v>127581</v>
      </c>
      <c r="U33" s="52">
        <v>139470</v>
      </c>
      <c r="V33" s="52">
        <v>179861</v>
      </c>
      <c r="W33" s="52">
        <v>179710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51998</v>
      </c>
      <c r="D35" s="52">
        <v>52102</v>
      </c>
      <c r="E35" s="52">
        <v>52837</v>
      </c>
      <c r="F35" s="52">
        <v>54807</v>
      </c>
      <c r="G35" s="52">
        <v>58619</v>
      </c>
      <c r="H35" s="52">
        <v>64899</v>
      </c>
      <c r="I35" s="52">
        <v>43113</v>
      </c>
      <c r="J35" s="52">
        <v>49183</v>
      </c>
      <c r="K35" s="52">
        <v>52496</v>
      </c>
      <c r="L35" s="52">
        <v>53296</v>
      </c>
      <c r="M35" s="52">
        <v>55753</v>
      </c>
      <c r="N35" s="52">
        <v>60008</v>
      </c>
      <c r="O35" s="52">
        <v>61063</v>
      </c>
      <c r="P35" s="52">
        <v>36668</v>
      </c>
      <c r="Q35" s="52">
        <v>46023</v>
      </c>
      <c r="R35" s="52">
        <v>62696</v>
      </c>
      <c r="S35" s="52">
        <v>59798</v>
      </c>
      <c r="T35" s="52">
        <v>58061</v>
      </c>
      <c r="U35" s="52">
        <v>55808</v>
      </c>
      <c r="V35" s="52">
        <v>52102</v>
      </c>
      <c r="W35" s="52">
        <v>45799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171950</v>
      </c>
      <c r="D36" s="52">
        <v>172128</v>
      </c>
      <c r="E36" s="52">
        <v>173409</v>
      </c>
      <c r="F36" s="52">
        <v>177033</v>
      </c>
      <c r="G36" s="52">
        <v>184277</v>
      </c>
      <c r="H36" s="52">
        <v>196563</v>
      </c>
      <c r="I36" s="52">
        <v>112254</v>
      </c>
      <c r="J36" s="52">
        <v>89804</v>
      </c>
      <c r="K36" s="52">
        <v>105795</v>
      </c>
      <c r="L36" s="52">
        <v>116749</v>
      </c>
      <c r="M36" s="52">
        <v>124595</v>
      </c>
      <c r="N36" s="52">
        <v>138598</v>
      </c>
      <c r="O36" s="52">
        <v>143247</v>
      </c>
      <c r="P36" s="52">
        <v>126913</v>
      </c>
      <c r="Q36" s="52">
        <v>158702</v>
      </c>
      <c r="R36" s="52">
        <v>198969</v>
      </c>
      <c r="S36" s="52">
        <v>201243</v>
      </c>
      <c r="T36" s="52">
        <v>197930</v>
      </c>
      <c r="U36" s="52">
        <v>207744</v>
      </c>
      <c r="V36" s="52">
        <v>183585</v>
      </c>
      <c r="W36" s="52">
        <v>153605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355248</v>
      </c>
      <c r="D37" s="36">
        <v>355892</v>
      </c>
      <c r="E37" s="36">
        <v>360279</v>
      </c>
      <c r="F37" s="36">
        <v>371709</v>
      </c>
      <c r="G37" s="36">
        <v>393467</v>
      </c>
      <c r="H37" s="36">
        <v>429415</v>
      </c>
      <c r="I37" s="36">
        <v>271323</v>
      </c>
      <c r="J37" s="36">
        <v>268366</v>
      </c>
      <c r="K37" s="36">
        <v>317877</v>
      </c>
      <c r="L37" s="36">
        <v>330549</v>
      </c>
      <c r="M37" s="36">
        <v>380792</v>
      </c>
      <c r="N37" s="36">
        <v>454685</v>
      </c>
      <c r="O37" s="36">
        <v>503014</v>
      </c>
      <c r="P37" s="36">
        <v>440406</v>
      </c>
      <c r="Q37" s="36">
        <v>528576</v>
      </c>
      <c r="R37" s="36">
        <v>637907</v>
      </c>
      <c r="S37" s="36">
        <v>603427</v>
      </c>
      <c r="T37" s="36">
        <v>584335</v>
      </c>
      <c r="U37" s="36">
        <v>637913</v>
      </c>
      <c r="V37" s="36">
        <v>629141</v>
      </c>
      <c r="W37" s="36">
        <v>573264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185077</v>
      </c>
      <c r="D41" s="52">
        <v>140773</v>
      </c>
      <c r="E41" s="52">
        <v>134236</v>
      </c>
      <c r="F41" s="52">
        <v>185136</v>
      </c>
      <c r="G41" s="52">
        <v>255334</v>
      </c>
      <c r="H41" s="52">
        <v>349910</v>
      </c>
      <c r="I41" s="52">
        <v>504900</v>
      </c>
      <c r="J41" s="52">
        <v>592423</v>
      </c>
      <c r="K41" s="52">
        <v>706744</v>
      </c>
      <c r="L41" s="52">
        <v>564780</v>
      </c>
      <c r="M41" s="52">
        <v>761555</v>
      </c>
      <c r="N41" s="52">
        <v>726647</v>
      </c>
      <c r="O41" s="52">
        <v>755112</v>
      </c>
      <c r="P41" s="52">
        <v>161233</v>
      </c>
      <c r="Q41" s="52">
        <v>0</v>
      </c>
      <c r="R41" s="52">
        <v>0</v>
      </c>
      <c r="S41" s="52">
        <v>0</v>
      </c>
      <c r="T41" s="52">
        <v>0</v>
      </c>
      <c r="U41" s="52">
        <v>228227</v>
      </c>
      <c r="V41" s="52">
        <v>401008</v>
      </c>
      <c r="W41" s="52">
        <v>477705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79433</v>
      </c>
      <c r="D43" s="52">
        <v>62175</v>
      </c>
      <c r="E43" s="52">
        <v>42195</v>
      </c>
      <c r="F43" s="52">
        <v>82736</v>
      </c>
      <c r="G43" s="52">
        <v>158857</v>
      </c>
      <c r="H43" s="52">
        <v>123955</v>
      </c>
      <c r="I43" s="52">
        <v>204380</v>
      </c>
      <c r="J43" s="52">
        <v>219783</v>
      </c>
      <c r="K43" s="52">
        <v>286984</v>
      </c>
      <c r="L43" s="52">
        <v>374223</v>
      </c>
      <c r="M43" s="52">
        <v>283408</v>
      </c>
      <c r="N43" s="52">
        <v>407056</v>
      </c>
      <c r="O43" s="52">
        <v>327090</v>
      </c>
      <c r="P43" s="52">
        <v>289261</v>
      </c>
      <c r="Q43" s="52">
        <v>140355</v>
      </c>
      <c r="R43" s="52">
        <v>76917</v>
      </c>
      <c r="S43" s="52">
        <v>84550</v>
      </c>
      <c r="T43" s="52">
        <v>106441</v>
      </c>
      <c r="U43" s="52">
        <v>119527</v>
      </c>
      <c r="V43" s="52">
        <v>200326</v>
      </c>
      <c r="W43" s="52">
        <v>233353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20360</v>
      </c>
      <c r="D45" s="52">
        <v>21800</v>
      </c>
      <c r="E45" s="52">
        <v>21476</v>
      </c>
      <c r="F45" s="52">
        <v>24556</v>
      </c>
      <c r="G45" s="52">
        <v>29353</v>
      </c>
      <c r="H45" s="52">
        <v>37053</v>
      </c>
      <c r="I45" s="52">
        <v>48427</v>
      </c>
      <c r="J45" s="52">
        <v>73760</v>
      </c>
      <c r="K45" s="52">
        <v>73392</v>
      </c>
      <c r="L45" s="52">
        <v>75791</v>
      </c>
      <c r="M45" s="52">
        <v>70337</v>
      </c>
      <c r="N45" s="52">
        <v>65166</v>
      </c>
      <c r="O45" s="52">
        <v>72761</v>
      </c>
      <c r="P45" s="52">
        <v>4595</v>
      </c>
      <c r="Q45" s="52">
        <v>11016</v>
      </c>
      <c r="R45" s="52">
        <v>52163</v>
      </c>
      <c r="S45" s="52">
        <v>45553</v>
      </c>
      <c r="T45" s="52">
        <v>28033</v>
      </c>
      <c r="U45" s="52">
        <v>10644</v>
      </c>
      <c r="V45" s="52">
        <v>15958</v>
      </c>
      <c r="W45" s="52">
        <v>19778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19</v>
      </c>
      <c r="E46" s="52">
        <v>89</v>
      </c>
      <c r="F46" s="52">
        <v>62</v>
      </c>
      <c r="G46" s="52">
        <v>58</v>
      </c>
      <c r="H46" s="52">
        <v>83</v>
      </c>
      <c r="I46" s="52">
        <v>275</v>
      </c>
      <c r="J46" s="52">
        <v>552</v>
      </c>
      <c r="K46" s="52">
        <v>704</v>
      </c>
      <c r="L46" s="52">
        <v>437</v>
      </c>
      <c r="M46" s="52">
        <v>159</v>
      </c>
      <c r="N46" s="52">
        <v>492</v>
      </c>
      <c r="O46" s="52">
        <v>792</v>
      </c>
      <c r="P46" s="52">
        <v>184</v>
      </c>
      <c r="Q46" s="52">
        <v>421</v>
      </c>
      <c r="R46" s="52">
        <v>0</v>
      </c>
      <c r="S46" s="52">
        <v>0</v>
      </c>
      <c r="T46" s="52">
        <v>96</v>
      </c>
      <c r="U46" s="52">
        <v>288</v>
      </c>
      <c r="V46" s="52">
        <v>194</v>
      </c>
      <c r="W46" s="52">
        <v>240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253610</v>
      </c>
      <c r="D47" s="52">
        <v>275061</v>
      </c>
      <c r="E47" s="52">
        <v>318375</v>
      </c>
      <c r="F47" s="52">
        <v>316390</v>
      </c>
      <c r="G47" s="52">
        <v>265369</v>
      </c>
      <c r="H47" s="52">
        <v>361553</v>
      </c>
      <c r="I47" s="52">
        <v>227897</v>
      </c>
      <c r="J47" s="52">
        <v>232576</v>
      </c>
      <c r="K47" s="52">
        <v>354452</v>
      </c>
      <c r="L47" s="52">
        <v>337949</v>
      </c>
      <c r="M47" s="52">
        <v>455524</v>
      </c>
      <c r="N47" s="52">
        <v>434428</v>
      </c>
      <c r="O47" s="52">
        <v>492147</v>
      </c>
      <c r="P47" s="52">
        <v>332126</v>
      </c>
      <c r="Q47" s="52">
        <v>228341</v>
      </c>
      <c r="R47" s="52">
        <v>172910</v>
      </c>
      <c r="S47" s="52">
        <v>211181</v>
      </c>
      <c r="T47" s="52">
        <v>202947</v>
      </c>
      <c r="U47" s="52">
        <v>273242</v>
      </c>
      <c r="V47" s="52">
        <v>278982</v>
      </c>
      <c r="W47" s="52">
        <v>345548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304</v>
      </c>
      <c r="E48" s="52">
        <v>1067</v>
      </c>
      <c r="F48" s="52">
        <v>824</v>
      </c>
      <c r="G48" s="52">
        <v>568</v>
      </c>
      <c r="H48" s="52">
        <v>553</v>
      </c>
      <c r="I48" s="52">
        <v>1728</v>
      </c>
      <c r="J48" s="52">
        <v>2644</v>
      </c>
      <c r="K48" s="52">
        <v>3264</v>
      </c>
      <c r="L48" s="52">
        <v>1698</v>
      </c>
      <c r="M48" s="52">
        <v>30</v>
      </c>
      <c r="N48" s="52">
        <v>2485</v>
      </c>
      <c r="O48" s="52">
        <v>4676</v>
      </c>
      <c r="P48" s="52">
        <v>2617</v>
      </c>
      <c r="Q48" s="52">
        <v>3653</v>
      </c>
      <c r="R48" s="52">
        <v>1930</v>
      </c>
      <c r="S48" s="52">
        <v>1852</v>
      </c>
      <c r="T48" s="52">
        <v>1003</v>
      </c>
      <c r="U48" s="52">
        <v>743</v>
      </c>
      <c r="V48" s="52">
        <v>2605</v>
      </c>
      <c r="W48" s="52">
        <v>4386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160551</v>
      </c>
      <c r="D49" s="52">
        <v>99740</v>
      </c>
      <c r="E49" s="52">
        <v>55379</v>
      </c>
      <c r="F49" s="52">
        <v>109112</v>
      </c>
      <c r="G49" s="52">
        <v>237108</v>
      </c>
      <c r="H49" s="52">
        <v>255091</v>
      </c>
      <c r="I49" s="52">
        <v>206917</v>
      </c>
      <c r="J49" s="52">
        <v>189193</v>
      </c>
      <c r="K49" s="52">
        <v>212290</v>
      </c>
      <c r="L49" s="52">
        <v>201717</v>
      </c>
      <c r="M49" s="52">
        <v>374728</v>
      </c>
      <c r="N49" s="52">
        <v>332554</v>
      </c>
      <c r="O49" s="52">
        <v>302978</v>
      </c>
      <c r="P49" s="52">
        <v>97685</v>
      </c>
      <c r="Q49" s="52">
        <v>135928</v>
      </c>
      <c r="R49" s="52">
        <v>70654</v>
      </c>
      <c r="S49" s="52">
        <v>115883</v>
      </c>
      <c r="T49" s="52">
        <v>177278</v>
      </c>
      <c r="U49" s="52">
        <v>316930</v>
      </c>
      <c r="V49" s="52">
        <v>317034</v>
      </c>
      <c r="W49" s="52">
        <v>220309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21522</v>
      </c>
      <c r="D50" s="52">
        <v>15627</v>
      </c>
      <c r="E50" s="52">
        <v>15222</v>
      </c>
      <c r="F50" s="52">
        <v>26436</v>
      </c>
      <c r="G50" s="52">
        <v>43771</v>
      </c>
      <c r="H50" s="52">
        <v>64038</v>
      </c>
      <c r="I50" s="52">
        <v>135587</v>
      </c>
      <c r="J50" s="52">
        <v>195529</v>
      </c>
      <c r="K50" s="52">
        <v>223656</v>
      </c>
      <c r="L50" s="52">
        <v>119669</v>
      </c>
      <c r="M50" s="52">
        <v>75019</v>
      </c>
      <c r="N50" s="52">
        <v>171892</v>
      </c>
      <c r="O50" s="52">
        <v>237678</v>
      </c>
      <c r="P50" s="52">
        <v>161883</v>
      </c>
      <c r="Q50" s="52">
        <v>135126</v>
      </c>
      <c r="R50" s="52">
        <v>98415</v>
      </c>
      <c r="S50" s="52">
        <v>126790</v>
      </c>
      <c r="T50" s="52">
        <v>122605</v>
      </c>
      <c r="U50" s="52">
        <v>245805</v>
      </c>
      <c r="V50" s="52">
        <v>260956</v>
      </c>
      <c r="W50" s="52">
        <v>202975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54123</v>
      </c>
      <c r="D52" s="52">
        <v>50960</v>
      </c>
      <c r="E52" s="52">
        <v>52587</v>
      </c>
      <c r="F52" s="52">
        <v>51831</v>
      </c>
      <c r="G52" s="52">
        <v>56882</v>
      </c>
      <c r="H52" s="52">
        <v>62903</v>
      </c>
      <c r="I52" s="52">
        <v>42065</v>
      </c>
      <c r="J52" s="52">
        <v>51193</v>
      </c>
      <c r="K52" s="52">
        <v>60140</v>
      </c>
      <c r="L52" s="52">
        <v>63662</v>
      </c>
      <c r="M52" s="52">
        <v>62401</v>
      </c>
      <c r="N52" s="52">
        <v>62858</v>
      </c>
      <c r="O52" s="52">
        <v>64856</v>
      </c>
      <c r="P52" s="52">
        <v>31327</v>
      </c>
      <c r="Q52" s="52">
        <v>33457</v>
      </c>
      <c r="R52" s="52">
        <v>29616</v>
      </c>
      <c r="S52" s="52">
        <v>32967</v>
      </c>
      <c r="T52" s="52">
        <v>46655</v>
      </c>
      <c r="U52" s="52">
        <v>52980</v>
      </c>
      <c r="V52" s="52">
        <v>54737</v>
      </c>
      <c r="W52" s="52">
        <v>42505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91072</v>
      </c>
      <c r="D53" s="52">
        <v>109553</v>
      </c>
      <c r="E53" s="52">
        <v>105429</v>
      </c>
      <c r="F53" s="52">
        <v>122968</v>
      </c>
      <c r="G53" s="52">
        <v>129908</v>
      </c>
      <c r="H53" s="52">
        <v>140819</v>
      </c>
      <c r="I53" s="52">
        <v>124457</v>
      </c>
      <c r="J53" s="52">
        <v>133256</v>
      </c>
      <c r="K53" s="52">
        <v>196219</v>
      </c>
      <c r="L53" s="52">
        <v>179206</v>
      </c>
      <c r="M53" s="52">
        <v>254246</v>
      </c>
      <c r="N53" s="52">
        <v>233440</v>
      </c>
      <c r="O53" s="52">
        <v>231675</v>
      </c>
      <c r="P53" s="52">
        <v>133920</v>
      </c>
      <c r="Q53" s="52">
        <v>96767</v>
      </c>
      <c r="R53" s="52">
        <v>78332</v>
      </c>
      <c r="S53" s="52">
        <v>107086</v>
      </c>
      <c r="T53" s="52">
        <v>95404</v>
      </c>
      <c r="U53" s="52">
        <v>134748</v>
      </c>
      <c r="V53" s="52">
        <v>122048</v>
      </c>
      <c r="W53" s="52">
        <v>152210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329480</v>
      </c>
      <c r="D54" s="36">
        <v>270740</v>
      </c>
      <c r="E54" s="36">
        <v>272795</v>
      </c>
      <c r="F54" s="36">
        <v>323157</v>
      </c>
      <c r="G54" s="36">
        <v>412710</v>
      </c>
      <c r="H54" s="36">
        <v>542439</v>
      </c>
      <c r="I54" s="36">
        <v>466670</v>
      </c>
      <c r="J54" s="36">
        <v>511286</v>
      </c>
      <c r="K54" s="36">
        <v>614272</v>
      </c>
      <c r="L54" s="36">
        <v>498532</v>
      </c>
      <c r="M54" s="36">
        <v>665930</v>
      </c>
      <c r="N54" s="36">
        <v>722029</v>
      </c>
      <c r="O54" s="36">
        <v>834315</v>
      </c>
      <c r="P54" s="36">
        <v>464676</v>
      </c>
      <c r="Q54" s="36">
        <v>418270</v>
      </c>
      <c r="R54" s="36">
        <v>282800</v>
      </c>
      <c r="S54" s="36">
        <v>368883</v>
      </c>
      <c r="T54" s="36">
        <v>412695</v>
      </c>
      <c r="U54" s="36">
        <v>727392</v>
      </c>
      <c r="V54" s="36">
        <v>744095</v>
      </c>
      <c r="W54" s="36">
        <v>631315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66961</v>
      </c>
      <c r="D58" s="52">
        <v>56097</v>
      </c>
      <c r="E58" s="52">
        <v>61981</v>
      </c>
      <c r="F58" s="52">
        <v>84640</v>
      </c>
      <c r="G58" s="52">
        <v>104167</v>
      </c>
      <c r="H58" s="52">
        <v>169078</v>
      </c>
      <c r="I58" s="52">
        <v>236373</v>
      </c>
      <c r="J58" s="52">
        <v>295398</v>
      </c>
      <c r="K58" s="52">
        <v>307484</v>
      </c>
      <c r="L58" s="52">
        <v>226225</v>
      </c>
      <c r="M58" s="52">
        <v>280212</v>
      </c>
      <c r="N58" s="52">
        <v>257957</v>
      </c>
      <c r="O58" s="52">
        <v>244492</v>
      </c>
      <c r="P58" s="52">
        <v>74554</v>
      </c>
      <c r="Q58" s="52">
        <v>0</v>
      </c>
      <c r="R58" s="52">
        <v>0</v>
      </c>
      <c r="S58" s="52">
        <v>0</v>
      </c>
      <c r="T58" s="52">
        <v>0</v>
      </c>
      <c r="U58" s="52">
        <v>79437</v>
      </c>
      <c r="V58" s="52">
        <v>135962</v>
      </c>
      <c r="W58" s="52">
        <v>144147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14059</v>
      </c>
      <c r="D60" s="52">
        <v>10665</v>
      </c>
      <c r="E60" s="52">
        <v>12588</v>
      </c>
      <c r="F60" s="52">
        <v>28341</v>
      </c>
      <c r="G60" s="52">
        <v>52949</v>
      </c>
      <c r="H60" s="52">
        <v>25407</v>
      </c>
      <c r="I60" s="52">
        <v>66341</v>
      </c>
      <c r="J60" s="52">
        <v>58609</v>
      </c>
      <c r="K60" s="52">
        <v>63963</v>
      </c>
      <c r="L60" s="52">
        <v>60871</v>
      </c>
      <c r="M60" s="52">
        <v>52098</v>
      </c>
      <c r="N60" s="52">
        <v>78769</v>
      </c>
      <c r="O60" s="52">
        <v>15849</v>
      </c>
      <c r="P60" s="52">
        <v>1604</v>
      </c>
      <c r="Q60" s="52">
        <v>0</v>
      </c>
      <c r="R60" s="52">
        <v>0</v>
      </c>
      <c r="S60" s="52">
        <v>0</v>
      </c>
      <c r="T60" s="52">
        <v>0</v>
      </c>
      <c r="U60" s="52">
        <v>6618</v>
      </c>
      <c r="V60" s="52">
        <v>12587</v>
      </c>
      <c r="W60" s="52">
        <v>16427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378</v>
      </c>
      <c r="D62" s="52">
        <v>476</v>
      </c>
      <c r="E62" s="52">
        <v>511</v>
      </c>
      <c r="F62" s="52">
        <v>801</v>
      </c>
      <c r="G62" s="52">
        <v>1236</v>
      </c>
      <c r="H62" s="52">
        <v>2567</v>
      </c>
      <c r="I62" s="52">
        <v>5360</v>
      </c>
      <c r="J62" s="52">
        <v>23313</v>
      </c>
      <c r="K62" s="52">
        <v>17395</v>
      </c>
      <c r="L62" s="52">
        <v>14167</v>
      </c>
      <c r="M62" s="52">
        <v>10506</v>
      </c>
      <c r="N62" s="52">
        <v>7689</v>
      </c>
      <c r="O62" s="52">
        <v>6776</v>
      </c>
      <c r="P62" s="52">
        <v>115</v>
      </c>
      <c r="Q62" s="52">
        <v>0</v>
      </c>
      <c r="R62" s="52">
        <v>0</v>
      </c>
      <c r="S62" s="52">
        <v>0</v>
      </c>
      <c r="T62" s="52">
        <v>0</v>
      </c>
      <c r="U62" s="52">
        <v>206</v>
      </c>
      <c r="V62" s="52">
        <v>1217</v>
      </c>
      <c r="W62" s="52">
        <v>2201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2</v>
      </c>
      <c r="F63" s="52">
        <v>2</v>
      </c>
      <c r="G63" s="52">
        <v>2</v>
      </c>
      <c r="H63" s="52">
        <v>6</v>
      </c>
      <c r="I63" s="52">
        <v>30</v>
      </c>
      <c r="J63" s="52">
        <v>175</v>
      </c>
      <c r="K63" s="52">
        <v>168</v>
      </c>
      <c r="L63" s="52">
        <v>82</v>
      </c>
      <c r="M63" s="52">
        <v>24</v>
      </c>
      <c r="N63" s="52">
        <v>59</v>
      </c>
      <c r="O63" s="52">
        <v>74</v>
      </c>
      <c r="P63" s="52">
        <v>5</v>
      </c>
      <c r="Q63" s="52">
        <v>0</v>
      </c>
      <c r="R63" s="52">
        <v>0</v>
      </c>
      <c r="S63" s="52">
        <v>0</v>
      </c>
      <c r="T63" s="52">
        <v>0</v>
      </c>
      <c r="U63" s="52">
        <v>6</v>
      </c>
      <c r="V63" s="52">
        <v>16</v>
      </c>
      <c r="W63" s="52">
        <v>27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38758</v>
      </c>
      <c r="D64" s="52">
        <v>39155</v>
      </c>
      <c r="E64" s="52">
        <v>50174</v>
      </c>
      <c r="F64" s="52">
        <v>58585</v>
      </c>
      <c r="G64" s="52">
        <v>49951</v>
      </c>
      <c r="H64" s="52">
        <v>88370</v>
      </c>
      <c r="I64" s="52">
        <v>92009</v>
      </c>
      <c r="J64" s="52">
        <v>102009</v>
      </c>
      <c r="K64" s="52">
        <v>129480</v>
      </c>
      <c r="L64" s="52">
        <v>108370</v>
      </c>
      <c r="M64" s="52">
        <v>135696</v>
      </c>
      <c r="N64" s="52">
        <v>115467</v>
      </c>
      <c r="O64" s="52">
        <v>112729</v>
      </c>
      <c r="P64" s="52">
        <v>41596</v>
      </c>
      <c r="Q64" s="52">
        <v>0</v>
      </c>
      <c r="R64" s="52">
        <v>0</v>
      </c>
      <c r="S64" s="52">
        <v>0</v>
      </c>
      <c r="T64" s="52">
        <v>0</v>
      </c>
      <c r="U64" s="52">
        <v>25871</v>
      </c>
      <c r="V64" s="52">
        <v>43728</v>
      </c>
      <c r="W64" s="52">
        <v>63423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43</v>
      </c>
      <c r="E65" s="52">
        <v>168</v>
      </c>
      <c r="F65" s="52">
        <v>153</v>
      </c>
      <c r="G65" s="52">
        <v>107</v>
      </c>
      <c r="H65" s="52">
        <v>135</v>
      </c>
      <c r="I65" s="52">
        <v>697</v>
      </c>
      <c r="J65" s="52">
        <v>1160</v>
      </c>
      <c r="K65" s="52">
        <v>1193</v>
      </c>
      <c r="L65" s="52">
        <v>545</v>
      </c>
      <c r="M65" s="52">
        <v>9</v>
      </c>
      <c r="N65" s="52">
        <v>662</v>
      </c>
      <c r="O65" s="52">
        <v>1072</v>
      </c>
      <c r="P65" s="52">
        <v>328</v>
      </c>
      <c r="Q65" s="52">
        <v>0</v>
      </c>
      <c r="R65" s="52">
        <v>0</v>
      </c>
      <c r="S65" s="52">
        <v>0</v>
      </c>
      <c r="T65" s="52">
        <v>0</v>
      </c>
      <c r="U65" s="52">
        <v>71</v>
      </c>
      <c r="V65" s="52">
        <v>408</v>
      </c>
      <c r="W65" s="52">
        <v>806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24536</v>
      </c>
      <c r="D66" s="52">
        <v>14198</v>
      </c>
      <c r="E66" s="52">
        <v>8727</v>
      </c>
      <c r="F66" s="52">
        <v>20204</v>
      </c>
      <c r="G66" s="52">
        <v>44632</v>
      </c>
      <c r="H66" s="52">
        <v>62348</v>
      </c>
      <c r="I66" s="52">
        <v>83537</v>
      </c>
      <c r="J66" s="52">
        <v>82981</v>
      </c>
      <c r="K66" s="52">
        <v>77549</v>
      </c>
      <c r="L66" s="52">
        <v>64686</v>
      </c>
      <c r="M66" s="52">
        <v>111630</v>
      </c>
      <c r="N66" s="52">
        <v>88391</v>
      </c>
      <c r="O66" s="52">
        <v>69399</v>
      </c>
      <c r="P66" s="52">
        <v>12235</v>
      </c>
      <c r="Q66" s="52">
        <v>0</v>
      </c>
      <c r="R66" s="52">
        <v>0</v>
      </c>
      <c r="S66" s="52">
        <v>0</v>
      </c>
      <c r="T66" s="52">
        <v>0</v>
      </c>
      <c r="U66" s="52">
        <v>30008</v>
      </c>
      <c r="V66" s="52">
        <v>49691</v>
      </c>
      <c r="W66" s="52">
        <v>40435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3289</v>
      </c>
      <c r="D67" s="52">
        <v>2225</v>
      </c>
      <c r="E67" s="52">
        <v>2399</v>
      </c>
      <c r="F67" s="52">
        <v>4895</v>
      </c>
      <c r="G67" s="52">
        <v>8239</v>
      </c>
      <c r="H67" s="52">
        <v>15652</v>
      </c>
      <c r="I67" s="52">
        <v>54740</v>
      </c>
      <c r="J67" s="52">
        <v>85760</v>
      </c>
      <c r="K67" s="52">
        <v>81699</v>
      </c>
      <c r="L67" s="52">
        <v>38375</v>
      </c>
      <c r="M67" s="52">
        <v>22347</v>
      </c>
      <c r="N67" s="52">
        <v>45689</v>
      </c>
      <c r="O67" s="52">
        <v>54442</v>
      </c>
      <c r="P67" s="52">
        <v>20275</v>
      </c>
      <c r="Q67" s="52">
        <v>0</v>
      </c>
      <c r="R67" s="52">
        <v>0</v>
      </c>
      <c r="S67" s="52">
        <v>0</v>
      </c>
      <c r="T67" s="52">
        <v>0</v>
      </c>
      <c r="U67" s="52">
        <v>23275</v>
      </c>
      <c r="V67" s="52">
        <v>40902</v>
      </c>
      <c r="W67" s="52">
        <v>37255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1006</v>
      </c>
      <c r="D69" s="52">
        <v>1177</v>
      </c>
      <c r="E69" s="52">
        <v>1426</v>
      </c>
      <c r="F69" s="52">
        <v>1847</v>
      </c>
      <c r="G69" s="52">
        <v>2595</v>
      </c>
      <c r="H69" s="52">
        <v>4749</v>
      </c>
      <c r="I69" s="52">
        <v>4398</v>
      </c>
      <c r="J69" s="52">
        <v>15357</v>
      </c>
      <c r="K69" s="52">
        <v>13636</v>
      </c>
      <c r="L69" s="52">
        <v>11204</v>
      </c>
      <c r="M69" s="52">
        <v>8803</v>
      </c>
      <c r="N69" s="52">
        <v>7156</v>
      </c>
      <c r="O69" s="52">
        <v>5396</v>
      </c>
      <c r="P69" s="52">
        <v>1084</v>
      </c>
      <c r="Q69" s="52">
        <v>0</v>
      </c>
      <c r="R69" s="52">
        <v>0</v>
      </c>
      <c r="S69" s="52">
        <v>0</v>
      </c>
      <c r="T69" s="52">
        <v>0</v>
      </c>
      <c r="U69" s="52">
        <v>989</v>
      </c>
      <c r="V69" s="52">
        <v>3469</v>
      </c>
      <c r="W69" s="52">
        <v>4774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14283</v>
      </c>
      <c r="D70" s="52">
        <v>15821</v>
      </c>
      <c r="E70" s="52">
        <v>16880</v>
      </c>
      <c r="F70" s="52">
        <v>22821</v>
      </c>
      <c r="G70" s="52">
        <v>24317</v>
      </c>
      <c r="H70" s="52">
        <v>33868</v>
      </c>
      <c r="I70" s="52">
        <v>48841</v>
      </c>
      <c r="J70" s="52">
        <v>57898</v>
      </c>
      <c r="K70" s="52">
        <v>71139</v>
      </c>
      <c r="L70" s="52">
        <v>56854</v>
      </c>
      <c r="M70" s="52">
        <v>74989</v>
      </c>
      <c r="N70" s="52">
        <v>61275</v>
      </c>
      <c r="O70" s="52">
        <v>51964</v>
      </c>
      <c r="P70" s="52">
        <v>16437</v>
      </c>
      <c r="Q70" s="52">
        <v>0</v>
      </c>
      <c r="R70" s="52">
        <v>0</v>
      </c>
      <c r="S70" s="52">
        <v>0</v>
      </c>
      <c r="T70" s="52">
        <v>0</v>
      </c>
      <c r="U70" s="52">
        <v>12261</v>
      </c>
      <c r="V70" s="52">
        <v>18670</v>
      </c>
      <c r="W70" s="52">
        <v>27076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51672</v>
      </c>
      <c r="D71" s="36">
        <v>39099</v>
      </c>
      <c r="E71" s="36">
        <v>43675</v>
      </c>
      <c r="F71" s="36">
        <v>59972</v>
      </c>
      <c r="G71" s="36">
        <v>77255</v>
      </c>
      <c r="H71" s="36">
        <v>130461</v>
      </c>
      <c r="I71" s="36">
        <v>183134</v>
      </c>
      <c r="J71" s="36">
        <v>222143</v>
      </c>
      <c r="K71" s="36">
        <v>222709</v>
      </c>
      <c r="L71" s="36">
        <v>158167</v>
      </c>
      <c r="M71" s="36">
        <v>196420</v>
      </c>
      <c r="N71" s="36">
        <v>189526</v>
      </c>
      <c r="O71" s="36">
        <v>187132</v>
      </c>
      <c r="P71" s="36">
        <v>57033</v>
      </c>
      <c r="Q71" s="36">
        <v>0</v>
      </c>
      <c r="R71" s="36">
        <v>0</v>
      </c>
      <c r="S71" s="36">
        <v>0</v>
      </c>
      <c r="T71" s="36">
        <v>0</v>
      </c>
      <c r="U71" s="36">
        <v>66187</v>
      </c>
      <c r="V71" s="36">
        <v>113823</v>
      </c>
      <c r="W71" s="36">
        <v>112297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118116</v>
      </c>
      <c r="D75" s="52">
        <v>84676</v>
      </c>
      <c r="E75" s="52">
        <v>72255</v>
      </c>
      <c r="F75" s="52">
        <v>100496</v>
      </c>
      <c r="G75" s="52">
        <v>151167</v>
      </c>
      <c r="H75" s="52">
        <v>180832</v>
      </c>
      <c r="I75" s="52">
        <v>268527</v>
      </c>
      <c r="J75" s="52">
        <v>297025</v>
      </c>
      <c r="K75" s="52">
        <v>399260</v>
      </c>
      <c r="L75" s="52">
        <v>338555</v>
      </c>
      <c r="M75" s="52">
        <v>481343</v>
      </c>
      <c r="N75" s="52">
        <v>468690</v>
      </c>
      <c r="O75" s="52">
        <v>510620</v>
      </c>
      <c r="P75" s="52">
        <v>86679</v>
      </c>
      <c r="Q75" s="52">
        <v>0</v>
      </c>
      <c r="R75" s="52">
        <v>0</v>
      </c>
      <c r="S75" s="52">
        <v>0</v>
      </c>
      <c r="T75" s="52">
        <v>0</v>
      </c>
      <c r="U75" s="52">
        <v>148790</v>
      </c>
      <c r="V75" s="52">
        <v>265046</v>
      </c>
      <c r="W75" s="52">
        <v>333558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65374</v>
      </c>
      <c r="D77" s="52">
        <v>51510</v>
      </c>
      <c r="E77" s="52">
        <v>29607</v>
      </c>
      <c r="F77" s="52">
        <v>54395</v>
      </c>
      <c r="G77" s="52">
        <v>105908</v>
      </c>
      <c r="H77" s="52">
        <v>98548</v>
      </c>
      <c r="I77" s="52">
        <v>138039</v>
      </c>
      <c r="J77" s="52">
        <v>161174</v>
      </c>
      <c r="K77" s="52">
        <v>223021</v>
      </c>
      <c r="L77" s="52">
        <v>313352</v>
      </c>
      <c r="M77" s="52">
        <v>231310</v>
      </c>
      <c r="N77" s="52">
        <v>328287</v>
      </c>
      <c r="O77" s="52">
        <v>311241</v>
      </c>
      <c r="P77" s="52">
        <v>287657</v>
      </c>
      <c r="Q77" s="52">
        <v>140355</v>
      </c>
      <c r="R77" s="52">
        <v>76917</v>
      </c>
      <c r="S77" s="52">
        <v>84550</v>
      </c>
      <c r="T77" s="52">
        <v>106441</v>
      </c>
      <c r="U77" s="52">
        <v>112909</v>
      </c>
      <c r="V77" s="52">
        <v>187739</v>
      </c>
      <c r="W77" s="52">
        <v>216926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19982</v>
      </c>
      <c r="D79" s="52">
        <f t="shared" si="0"/>
        <v>21324</v>
      </c>
      <c r="E79" s="52">
        <f t="shared" si="0"/>
        <v>20965</v>
      </c>
      <c r="F79" s="52">
        <f t="shared" si="0"/>
        <v>23755</v>
      </c>
      <c r="G79" s="52">
        <f t="shared" si="0"/>
        <v>28117</v>
      </c>
      <c r="H79" s="52">
        <f t="shared" si="0"/>
        <v>34486</v>
      </c>
      <c r="I79" s="52">
        <f t="shared" si="0"/>
        <v>43067</v>
      </c>
      <c r="J79" s="52">
        <f t="shared" si="0"/>
        <v>50447</v>
      </c>
      <c r="K79" s="52">
        <f t="shared" si="0"/>
        <v>55997</v>
      </c>
      <c r="L79" s="52">
        <f t="shared" si="0"/>
        <v>61624</v>
      </c>
      <c r="M79" s="52">
        <f t="shared" si="0"/>
        <v>59831</v>
      </c>
      <c r="N79" s="52">
        <f t="shared" si="0"/>
        <v>57477</v>
      </c>
      <c r="O79" s="52">
        <f t="shared" si="0"/>
        <v>65985</v>
      </c>
      <c r="P79" s="52">
        <f t="shared" si="0"/>
        <v>4480</v>
      </c>
      <c r="Q79" s="52">
        <f t="shared" si="0"/>
        <v>11016</v>
      </c>
      <c r="R79" s="52">
        <f t="shared" ref="R79:V79" si="1">R45-R62</f>
        <v>52163</v>
      </c>
      <c r="S79" s="52">
        <f t="shared" si="1"/>
        <v>45553</v>
      </c>
      <c r="T79" s="52">
        <f t="shared" si="1"/>
        <v>28033</v>
      </c>
      <c r="U79" s="52">
        <f t="shared" si="1"/>
        <v>10438</v>
      </c>
      <c r="V79" s="52">
        <f t="shared" si="1"/>
        <v>14741</v>
      </c>
      <c r="W79" s="52">
        <f t="shared" ref="W79" si="2">W45-W62</f>
        <v>17577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19</v>
      </c>
      <c r="E80" s="52">
        <f t="shared" si="3"/>
        <v>87</v>
      </c>
      <c r="F80" s="52">
        <f t="shared" si="3"/>
        <v>60</v>
      </c>
      <c r="G80" s="52">
        <f t="shared" si="3"/>
        <v>56</v>
      </c>
      <c r="H80" s="52">
        <f t="shared" si="3"/>
        <v>77</v>
      </c>
      <c r="I80" s="52">
        <f t="shared" si="3"/>
        <v>245</v>
      </c>
      <c r="J80" s="52">
        <f t="shared" si="3"/>
        <v>377</v>
      </c>
      <c r="K80" s="52">
        <f t="shared" si="3"/>
        <v>536</v>
      </c>
      <c r="L80" s="52">
        <f t="shared" si="3"/>
        <v>355</v>
      </c>
      <c r="M80" s="52">
        <f t="shared" si="3"/>
        <v>135</v>
      </c>
      <c r="N80" s="52">
        <f t="shared" si="3"/>
        <v>433</v>
      </c>
      <c r="O80" s="52">
        <f t="shared" si="3"/>
        <v>718</v>
      </c>
      <c r="P80" s="52">
        <f t="shared" si="3"/>
        <v>179</v>
      </c>
      <c r="Q80" s="52">
        <f t="shared" si="3"/>
        <v>421</v>
      </c>
      <c r="R80" s="52">
        <f t="shared" ref="R80:V80" si="4">R46-R63</f>
        <v>0</v>
      </c>
      <c r="S80" s="52">
        <f t="shared" si="4"/>
        <v>0</v>
      </c>
      <c r="T80" s="52">
        <f t="shared" si="4"/>
        <v>96</v>
      </c>
      <c r="U80" s="52">
        <f t="shared" si="4"/>
        <v>282</v>
      </c>
      <c r="V80" s="52">
        <f t="shared" si="4"/>
        <v>178</v>
      </c>
      <c r="W80" s="52">
        <f t="shared" ref="W80" si="5">W46-W63</f>
        <v>213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214852</v>
      </c>
      <c r="D81" s="52">
        <f t="shared" si="6"/>
        <v>235906</v>
      </c>
      <c r="E81" s="52">
        <f t="shared" si="6"/>
        <v>268201</v>
      </c>
      <c r="F81" s="52">
        <f t="shared" si="6"/>
        <v>257805</v>
      </c>
      <c r="G81" s="52">
        <f t="shared" si="6"/>
        <v>215418</v>
      </c>
      <c r="H81" s="52">
        <f t="shared" si="6"/>
        <v>273183</v>
      </c>
      <c r="I81" s="52">
        <f t="shared" si="6"/>
        <v>135888</v>
      </c>
      <c r="J81" s="52">
        <f t="shared" si="6"/>
        <v>130567</v>
      </c>
      <c r="K81" s="52">
        <f t="shared" si="6"/>
        <v>224972</v>
      </c>
      <c r="L81" s="52">
        <f t="shared" si="6"/>
        <v>229579</v>
      </c>
      <c r="M81" s="52">
        <f t="shared" si="6"/>
        <v>319828</v>
      </c>
      <c r="N81" s="52">
        <f t="shared" si="6"/>
        <v>318961</v>
      </c>
      <c r="O81" s="52">
        <f t="shared" si="6"/>
        <v>379418</v>
      </c>
      <c r="P81" s="52">
        <f t="shared" si="6"/>
        <v>290530</v>
      </c>
      <c r="Q81" s="52">
        <f t="shared" si="6"/>
        <v>228341</v>
      </c>
      <c r="R81" s="52">
        <f t="shared" ref="R81:V81" si="7">R47-R64</f>
        <v>172910</v>
      </c>
      <c r="S81" s="52">
        <f t="shared" si="7"/>
        <v>211181</v>
      </c>
      <c r="T81" s="52">
        <f t="shared" si="7"/>
        <v>202947</v>
      </c>
      <c r="U81" s="52">
        <f t="shared" si="7"/>
        <v>247371</v>
      </c>
      <c r="V81" s="52">
        <f t="shared" si="7"/>
        <v>235254</v>
      </c>
      <c r="W81" s="52">
        <f t="shared" ref="W81" si="8">W47-W64</f>
        <v>282125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261</v>
      </c>
      <c r="E82" s="52">
        <f t="shared" si="9"/>
        <v>899</v>
      </c>
      <c r="F82" s="52">
        <f t="shared" si="9"/>
        <v>671</v>
      </c>
      <c r="G82" s="52">
        <f t="shared" si="9"/>
        <v>461</v>
      </c>
      <c r="H82" s="52">
        <f t="shared" si="9"/>
        <v>418</v>
      </c>
      <c r="I82" s="52">
        <f t="shared" si="9"/>
        <v>1031</v>
      </c>
      <c r="J82" s="52">
        <f t="shared" si="9"/>
        <v>1484</v>
      </c>
      <c r="K82" s="52">
        <f t="shared" si="9"/>
        <v>2071</v>
      </c>
      <c r="L82" s="52">
        <f t="shared" si="9"/>
        <v>1153</v>
      </c>
      <c r="M82" s="52">
        <f t="shared" si="9"/>
        <v>21</v>
      </c>
      <c r="N82" s="52">
        <f t="shared" si="9"/>
        <v>1823</v>
      </c>
      <c r="O82" s="52">
        <f t="shared" si="9"/>
        <v>3604</v>
      </c>
      <c r="P82" s="52">
        <f t="shared" si="9"/>
        <v>2289</v>
      </c>
      <c r="Q82" s="52">
        <f t="shared" si="9"/>
        <v>3653</v>
      </c>
      <c r="R82" s="52">
        <f t="shared" ref="R82:V82" si="10">R48-R65</f>
        <v>1930</v>
      </c>
      <c r="S82" s="52">
        <f t="shared" si="10"/>
        <v>1852</v>
      </c>
      <c r="T82" s="52">
        <f t="shared" si="10"/>
        <v>1003</v>
      </c>
      <c r="U82" s="52">
        <f t="shared" si="10"/>
        <v>672</v>
      </c>
      <c r="V82" s="52">
        <f t="shared" si="10"/>
        <v>2197</v>
      </c>
      <c r="W82" s="52">
        <f t="shared" ref="W82" si="11">W48-W65</f>
        <v>3580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136015</v>
      </c>
      <c r="D83" s="52">
        <f t="shared" si="12"/>
        <v>85542</v>
      </c>
      <c r="E83" s="52">
        <f t="shared" si="12"/>
        <v>46652</v>
      </c>
      <c r="F83" s="52">
        <f t="shared" si="12"/>
        <v>88908</v>
      </c>
      <c r="G83" s="52">
        <f t="shared" si="12"/>
        <v>192476</v>
      </c>
      <c r="H83" s="52">
        <f t="shared" si="12"/>
        <v>192743</v>
      </c>
      <c r="I83" s="52">
        <f t="shared" si="12"/>
        <v>123380</v>
      </c>
      <c r="J83" s="52">
        <f t="shared" si="12"/>
        <v>106212</v>
      </c>
      <c r="K83" s="52">
        <f t="shared" si="12"/>
        <v>134741</v>
      </c>
      <c r="L83" s="52">
        <f t="shared" si="12"/>
        <v>137031</v>
      </c>
      <c r="M83" s="52">
        <f t="shared" si="12"/>
        <v>263098</v>
      </c>
      <c r="N83" s="52">
        <f t="shared" si="12"/>
        <v>244163</v>
      </c>
      <c r="O83" s="52">
        <f t="shared" si="12"/>
        <v>233579</v>
      </c>
      <c r="P83" s="52">
        <f t="shared" si="12"/>
        <v>85450</v>
      </c>
      <c r="Q83" s="52">
        <f t="shared" si="12"/>
        <v>135928</v>
      </c>
      <c r="R83" s="52">
        <f t="shared" ref="R83:V83" si="13">R49-R66</f>
        <v>70654</v>
      </c>
      <c r="S83" s="52">
        <f t="shared" si="13"/>
        <v>115883</v>
      </c>
      <c r="T83" s="52">
        <f t="shared" si="13"/>
        <v>177278</v>
      </c>
      <c r="U83" s="52">
        <f t="shared" si="13"/>
        <v>286922</v>
      </c>
      <c r="V83" s="52">
        <f t="shared" si="13"/>
        <v>267343</v>
      </c>
      <c r="W83" s="52">
        <f t="shared" ref="W83" si="14">W49-W66</f>
        <v>179874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18233</v>
      </c>
      <c r="D84" s="52">
        <f t="shared" si="15"/>
        <v>13402</v>
      </c>
      <c r="E84" s="52">
        <f t="shared" si="15"/>
        <v>12823</v>
      </c>
      <c r="F84" s="52">
        <f t="shared" si="15"/>
        <v>21541</v>
      </c>
      <c r="G84" s="52">
        <f t="shared" si="15"/>
        <v>35532</v>
      </c>
      <c r="H84" s="52">
        <f t="shared" si="15"/>
        <v>48386</v>
      </c>
      <c r="I84" s="52">
        <f t="shared" si="15"/>
        <v>80847</v>
      </c>
      <c r="J84" s="52">
        <f t="shared" si="15"/>
        <v>109769</v>
      </c>
      <c r="K84" s="52">
        <f t="shared" si="15"/>
        <v>141957</v>
      </c>
      <c r="L84" s="52">
        <f t="shared" si="15"/>
        <v>81294</v>
      </c>
      <c r="M84" s="52">
        <f t="shared" si="15"/>
        <v>52672</v>
      </c>
      <c r="N84" s="52">
        <f t="shared" si="15"/>
        <v>126203</v>
      </c>
      <c r="O84" s="52">
        <f t="shared" si="15"/>
        <v>183236</v>
      </c>
      <c r="P84" s="52">
        <f t="shared" si="15"/>
        <v>141608</v>
      </c>
      <c r="Q84" s="52">
        <f t="shared" si="15"/>
        <v>135126</v>
      </c>
      <c r="R84" s="52">
        <f t="shared" ref="R84:V84" si="16">R50-R67</f>
        <v>98415</v>
      </c>
      <c r="S84" s="52">
        <f t="shared" si="16"/>
        <v>126790</v>
      </c>
      <c r="T84" s="52">
        <f t="shared" si="16"/>
        <v>122605</v>
      </c>
      <c r="U84" s="52">
        <f t="shared" si="16"/>
        <v>222530</v>
      </c>
      <c r="V84" s="52">
        <f t="shared" si="16"/>
        <v>220054</v>
      </c>
      <c r="W84" s="52">
        <f t="shared" ref="W84" si="17">W50-W67</f>
        <v>165720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53117</v>
      </c>
      <c r="D86" s="52">
        <v>49783</v>
      </c>
      <c r="E86" s="52">
        <v>51161</v>
      </c>
      <c r="F86" s="52">
        <v>49984</v>
      </c>
      <c r="G86" s="52">
        <v>54287</v>
      </c>
      <c r="H86" s="52">
        <v>58154</v>
      </c>
      <c r="I86" s="52">
        <v>37667</v>
      </c>
      <c r="J86" s="52">
        <v>35836</v>
      </c>
      <c r="K86" s="52">
        <v>46504</v>
      </c>
      <c r="L86" s="52">
        <v>52458</v>
      </c>
      <c r="M86" s="52">
        <v>53598</v>
      </c>
      <c r="N86" s="52">
        <v>55702</v>
      </c>
      <c r="O86" s="52">
        <v>59460</v>
      </c>
      <c r="P86" s="52">
        <v>30243</v>
      </c>
      <c r="Q86" s="52">
        <v>33457</v>
      </c>
      <c r="R86" s="52">
        <v>29616</v>
      </c>
      <c r="S86" s="52">
        <v>32967</v>
      </c>
      <c r="T86" s="52">
        <v>46655</v>
      </c>
      <c r="U86" s="52">
        <v>51991</v>
      </c>
      <c r="V86" s="52">
        <v>51268</v>
      </c>
      <c r="W86" s="52">
        <v>37731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76789</v>
      </c>
      <c r="D87" s="52">
        <v>93732</v>
      </c>
      <c r="E87" s="52">
        <v>88549</v>
      </c>
      <c r="F87" s="52">
        <v>100147</v>
      </c>
      <c r="G87" s="52">
        <v>105591</v>
      </c>
      <c r="H87" s="52">
        <v>106951</v>
      </c>
      <c r="I87" s="52">
        <v>75616</v>
      </c>
      <c r="J87" s="52">
        <v>75358</v>
      </c>
      <c r="K87" s="52">
        <v>125080</v>
      </c>
      <c r="L87" s="52">
        <v>122352</v>
      </c>
      <c r="M87" s="52">
        <v>179257</v>
      </c>
      <c r="N87" s="52">
        <v>172165</v>
      </c>
      <c r="O87" s="52">
        <v>179711</v>
      </c>
      <c r="P87" s="52">
        <v>117483</v>
      </c>
      <c r="Q87" s="52">
        <v>96767</v>
      </c>
      <c r="R87" s="52">
        <v>78332</v>
      </c>
      <c r="S87" s="52">
        <v>107086</v>
      </c>
      <c r="T87" s="52">
        <v>95404</v>
      </c>
      <c r="U87" s="52">
        <v>122487</v>
      </c>
      <c r="V87" s="52">
        <v>103378</v>
      </c>
      <c r="W87" s="52">
        <v>125134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277808</v>
      </c>
      <c r="D88" s="36">
        <v>231641</v>
      </c>
      <c r="E88" s="36">
        <v>229120</v>
      </c>
      <c r="F88" s="36">
        <v>263185</v>
      </c>
      <c r="G88" s="36">
        <v>335455</v>
      </c>
      <c r="H88" s="36">
        <v>411978</v>
      </c>
      <c r="I88" s="36">
        <v>283536</v>
      </c>
      <c r="J88" s="36">
        <v>289143</v>
      </c>
      <c r="K88" s="36">
        <v>391563</v>
      </c>
      <c r="L88" s="36">
        <v>340365</v>
      </c>
      <c r="M88" s="36">
        <v>469510</v>
      </c>
      <c r="N88" s="36">
        <v>532503</v>
      </c>
      <c r="O88" s="36">
        <v>647183</v>
      </c>
      <c r="P88" s="36">
        <v>407643</v>
      </c>
      <c r="Q88" s="36">
        <v>418270</v>
      </c>
      <c r="R88" s="36">
        <v>282800</v>
      </c>
      <c r="S88" s="36">
        <v>368883</v>
      </c>
      <c r="T88" s="36">
        <v>412695</v>
      </c>
      <c r="U88" s="36">
        <v>661205</v>
      </c>
      <c r="V88" s="36">
        <v>630272</v>
      </c>
      <c r="W88" s="36">
        <v>519018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61593</v>
      </c>
      <c r="I94" s="52">
        <f>RES_hhdet_numvin!I83</f>
        <v>166656</v>
      </c>
      <c r="J94" s="52">
        <f>RES_hhdet_numvin!J83</f>
        <v>274660</v>
      </c>
      <c r="K94" s="52">
        <f>RES_hhdet_numvin!K83</f>
        <v>408586</v>
      </c>
      <c r="L94" s="52">
        <f>RES_hhdet_numvin!L83</f>
        <v>381256</v>
      </c>
      <c r="M94" s="52">
        <f>RES_hhdet_numvin!M83</f>
        <v>575627</v>
      </c>
      <c r="N94" s="52">
        <f>RES_hhdet_numvin!N83</f>
        <v>597319</v>
      </c>
      <c r="O94" s="52">
        <f>RES_hhdet_numvin!O83</f>
        <v>652853</v>
      </c>
      <c r="P94" s="52">
        <f>RES_hhdet_numvin!P83</f>
        <v>140047</v>
      </c>
      <c r="Q94" s="52">
        <f>RES_hhdet_numvin!Q83</f>
        <v>0</v>
      </c>
      <c r="R94" s="52">
        <f>RES_hhdet_numvin!R83</f>
        <v>0</v>
      </c>
      <c r="S94" s="52">
        <f>RES_hhdet_numvin!S83</f>
        <v>0</v>
      </c>
      <c r="T94" s="52">
        <f>RES_hhdet_numvin!T83</f>
        <v>0</v>
      </c>
      <c r="U94" s="52">
        <f>RES_hhdet_numvin!U83</f>
        <v>227780</v>
      </c>
      <c r="V94" s="52">
        <f>RES_hhdet_numvin!V83</f>
        <v>400911</v>
      </c>
      <c r="W94" s="52">
        <f>RES_hhdet_numvin!W83</f>
        <v>477705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91469</v>
      </c>
      <c r="Q97" s="138">
        <f>RES_hhdet_numvin!Q86</f>
        <v>76864</v>
      </c>
      <c r="R97" s="138">
        <f>RES_hhdet_numvin!R86</f>
        <v>52630</v>
      </c>
      <c r="S97" s="138">
        <f>RES_hhdet_numvin!S86</f>
        <v>68493</v>
      </c>
      <c r="T97" s="138">
        <f>RES_hhdet_numvin!T86</f>
        <v>95837</v>
      </c>
      <c r="U97" s="138">
        <f>RES_hhdet_numvin!U86</f>
        <v>114752</v>
      </c>
      <c r="V97" s="138">
        <f>RES_hhdet_numvin!V86</f>
        <v>198977</v>
      </c>
      <c r="W97" s="138">
        <f>RES_hhdet_numvin!W86</f>
        <v>233353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873</v>
      </c>
      <c r="I99" s="138">
        <f>RES_hhdet_numvin!I88</f>
        <v>3916</v>
      </c>
      <c r="J99" s="138">
        <f>RES_hhdet_numvin!J88</f>
        <v>23474</v>
      </c>
      <c r="K99" s="138">
        <f>RES_hhdet_numvin!K88</f>
        <v>27048</v>
      </c>
      <c r="L99" s="138">
        <f>RES_hhdet_numvin!L88</f>
        <v>29561</v>
      </c>
      <c r="M99" s="138">
        <f>RES_hhdet_numvin!M88</f>
        <v>31583</v>
      </c>
      <c r="N99" s="138">
        <f>RES_hhdet_numvin!N88</f>
        <v>31145</v>
      </c>
      <c r="O99" s="138">
        <f>RES_hhdet_numvin!O88</f>
        <v>36859</v>
      </c>
      <c r="P99" s="138">
        <f>RES_hhdet_numvin!P88</f>
        <v>2492</v>
      </c>
      <c r="Q99" s="138">
        <f>RES_hhdet_numvin!Q88</f>
        <v>6159</v>
      </c>
      <c r="R99" s="138">
        <f>RES_hhdet_numvin!R88</f>
        <v>36961</v>
      </c>
      <c r="S99" s="138">
        <f>RES_hhdet_numvin!S88</f>
        <v>38633</v>
      </c>
      <c r="T99" s="138">
        <f>RES_hhdet_numvin!T88</f>
        <v>25762</v>
      </c>
      <c r="U99" s="138">
        <f>RES_hhdet_numvin!U88</f>
        <v>10144</v>
      </c>
      <c r="V99" s="138">
        <f>RES_hhdet_numvin!V88</f>
        <v>15659</v>
      </c>
      <c r="W99" s="138">
        <f>RES_hhdet_numvin!W88</f>
        <v>19778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2</v>
      </c>
      <c r="I100" s="138">
        <f>RES_hhdet_numvin!I89</f>
        <v>23</v>
      </c>
      <c r="J100" s="138">
        <f>RES_hhdet_numvin!J89</f>
        <v>177</v>
      </c>
      <c r="K100" s="138">
        <f>RES_hhdet_numvin!K89</f>
        <v>290</v>
      </c>
      <c r="L100" s="138">
        <f>RES_hhdet_numvin!L89</f>
        <v>216</v>
      </c>
      <c r="M100" s="138">
        <f>RES_hhdet_numvin!M89</f>
        <v>101</v>
      </c>
      <c r="N100" s="138">
        <f>RES_hhdet_numvin!N89</f>
        <v>322</v>
      </c>
      <c r="O100" s="138">
        <f>RES_hhdet_numvin!O89</f>
        <v>548</v>
      </c>
      <c r="P100" s="138">
        <f>RES_hhdet_numvin!P89</f>
        <v>140</v>
      </c>
      <c r="Q100" s="138">
        <f>RES_hhdet_numvin!Q89</f>
        <v>316</v>
      </c>
      <c r="R100" s="138">
        <f>RES_hhdet_numvin!R89</f>
        <v>0</v>
      </c>
      <c r="S100" s="138">
        <f>RES_hhdet_numvin!S89</f>
        <v>0</v>
      </c>
      <c r="T100" s="138">
        <f>RES_hhdet_numvin!T89</f>
        <v>91</v>
      </c>
      <c r="U100" s="138">
        <f>RES_hhdet_numvin!U89</f>
        <v>281</v>
      </c>
      <c r="V100" s="138">
        <f>RES_hhdet_numvin!V89</f>
        <v>194</v>
      </c>
      <c r="W100" s="138">
        <f>RES_hhdet_numvin!W89</f>
        <v>240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108047</v>
      </c>
      <c r="Q103" s="138">
        <f>RES_hhdet_numvin!Q92</f>
        <v>130422</v>
      </c>
      <c r="R103" s="138">
        <f>RES_hhdet_numvin!R92</f>
        <v>129233</v>
      </c>
      <c r="S103" s="138">
        <f>RES_hhdet_numvin!S92</f>
        <v>180946</v>
      </c>
      <c r="T103" s="138">
        <f>RES_hhdet_numvin!T92</f>
        <v>184913</v>
      </c>
      <c r="U103" s="138">
        <f>RES_hhdet_numvin!U92</f>
        <v>263594</v>
      </c>
      <c r="V103" s="138">
        <f>RES_hhdet_numvin!V92</f>
        <v>277283</v>
      </c>
      <c r="W103" s="138">
        <f>RES_hhdet_numvin!W92</f>
        <v>345548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851</v>
      </c>
      <c r="Q104" s="138">
        <f>RES_hhdet_numvin!Q93</f>
        <v>2093</v>
      </c>
      <c r="R104" s="138">
        <f>RES_hhdet_numvin!R93</f>
        <v>1447</v>
      </c>
      <c r="S104" s="138">
        <f>RES_hhdet_numvin!S93</f>
        <v>1595</v>
      </c>
      <c r="T104" s="138">
        <f>RES_hhdet_numvin!T93</f>
        <v>923</v>
      </c>
      <c r="U104" s="138">
        <f>RES_hhdet_numvin!U93</f>
        <v>721</v>
      </c>
      <c r="V104" s="138">
        <f>RES_hhdet_numvin!V93</f>
        <v>2592</v>
      </c>
      <c r="W104" s="138">
        <f>RES_hhdet_numvin!W93</f>
        <v>4386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31788</v>
      </c>
      <c r="Q107" s="138">
        <f>RES_hhdet_numvin!Q96</f>
        <v>77646</v>
      </c>
      <c r="R107" s="138">
        <f>RES_hhdet_numvin!R96</f>
        <v>52806</v>
      </c>
      <c r="S107" s="138">
        <f>RES_hhdet_numvin!S96</f>
        <v>99293</v>
      </c>
      <c r="T107" s="138">
        <f>RES_hhdet_numvin!T96</f>
        <v>161534</v>
      </c>
      <c r="U107" s="138">
        <f>RES_hhdet_numvin!U96</f>
        <v>305716</v>
      </c>
      <c r="V107" s="138">
        <f>RES_hhdet_numvin!V96</f>
        <v>315074</v>
      </c>
      <c r="W107" s="138">
        <f>RES_hhdet_numvin!W96</f>
        <v>220309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52672</v>
      </c>
      <c r="Q108" s="138">
        <f>RES_hhdet_numvin!Q97</f>
        <v>77187</v>
      </c>
      <c r="R108" s="138">
        <f>RES_hhdet_numvin!R97</f>
        <v>73558</v>
      </c>
      <c r="S108" s="138">
        <f>RES_hhdet_numvin!S97</f>
        <v>108639</v>
      </c>
      <c r="T108" s="138">
        <f>RES_hhdet_numvin!T97</f>
        <v>111722</v>
      </c>
      <c r="U108" s="138">
        <f>RES_hhdet_numvin!U97</f>
        <v>237127</v>
      </c>
      <c r="V108" s="138">
        <f>RES_hhdet_numvin!V97</f>
        <v>259365</v>
      </c>
      <c r="W108" s="138">
        <f>RES_hhdet_numvin!W97</f>
        <v>202975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9951</v>
      </c>
      <c r="Q112" s="138">
        <f>RES_hhdet_numvin!Q101</f>
        <v>18461</v>
      </c>
      <c r="R112" s="138">
        <f>RES_hhdet_numvin!R101</f>
        <v>21724</v>
      </c>
      <c r="S112" s="138">
        <f>RES_hhdet_numvin!S101</f>
        <v>27521</v>
      </c>
      <c r="T112" s="138">
        <f>RES_hhdet_numvin!T101</f>
        <v>41386</v>
      </c>
      <c r="U112" s="138">
        <f>RES_hhdet_numvin!U101</f>
        <v>50425</v>
      </c>
      <c r="V112" s="138">
        <f>RES_hhdet_numvin!V101</f>
        <v>54388</v>
      </c>
      <c r="W112" s="138">
        <f>RES_hhdet_numvin!W101</f>
        <v>42505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43475</v>
      </c>
      <c r="Q113" s="138">
        <f>RES_hhdet_numvin!Q102</f>
        <v>54626</v>
      </c>
      <c r="R113" s="138">
        <f>RES_hhdet_numvin!R102</f>
        <v>58614</v>
      </c>
      <c r="S113" s="138">
        <f>RES_hhdet_numvin!S102</f>
        <v>91144</v>
      </c>
      <c r="T113" s="138">
        <f>RES_hhdet_numvin!T102</f>
        <v>86764</v>
      </c>
      <c r="U113" s="138">
        <f>RES_hhdet_numvin!U102</f>
        <v>129887</v>
      </c>
      <c r="V113" s="138">
        <f>RES_hhdet_numvin!V102</f>
        <v>121430</v>
      </c>
      <c r="W113" s="138">
        <f>RES_hhdet_numvin!W102</f>
        <v>152210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150819</v>
      </c>
      <c r="Q114" s="39">
        <f>RES_hhdet_numvin!Q103</f>
        <v>236101</v>
      </c>
      <c r="R114" s="39">
        <f>RES_hhdet_numvin!R103</f>
        <v>211605</v>
      </c>
      <c r="S114" s="39">
        <f>RES_hhdet_numvin!S103</f>
        <v>313974</v>
      </c>
      <c r="T114" s="39">
        <f>RES_hhdet_numvin!T103</f>
        <v>375294</v>
      </c>
      <c r="U114" s="39">
        <f>RES_hhdet_numvin!U103</f>
        <v>701104</v>
      </c>
      <c r="V114" s="39">
        <f>RES_hhdet_numvin!V103</f>
        <v>740270</v>
      </c>
      <c r="W114" s="39">
        <f>RES_hhdet_numvin!W103</f>
        <v>631315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2557.6084908706898</v>
      </c>
      <c r="C118" s="117">
        <f t="shared" si="18"/>
        <v>2562.6765079072043</v>
      </c>
      <c r="D118" s="117">
        <f t="shared" si="18"/>
        <v>2529.6682253441954</v>
      </c>
      <c r="E118" s="117">
        <f t="shared" si="18"/>
        <v>2494.8007273915268</v>
      </c>
      <c r="F118" s="117">
        <f t="shared" si="18"/>
        <v>2501.4385655072879</v>
      </c>
      <c r="G118" s="117">
        <f t="shared" si="18"/>
        <v>2513.412242062941</v>
      </c>
      <c r="H118" s="117">
        <f t="shared" si="18"/>
        <v>2545.5438678338214</v>
      </c>
      <c r="I118" s="117">
        <f t="shared" si="18"/>
        <v>2572.9011294940306</v>
      </c>
      <c r="J118" s="117">
        <f t="shared" si="18"/>
        <v>2631.1864355037164</v>
      </c>
      <c r="K118" s="117">
        <f t="shared" si="18"/>
        <v>3062.5381129349662</v>
      </c>
      <c r="L118" s="117">
        <f t="shared" si="18"/>
        <v>3146.3835534987152</v>
      </c>
      <c r="M118" s="117">
        <f t="shared" si="18"/>
        <v>3221.0290262072654</v>
      </c>
      <c r="N118" s="117">
        <f t="shared" si="18"/>
        <v>3302.4266504414059</v>
      </c>
      <c r="O118" s="117">
        <f t="shared" si="18"/>
        <v>3349.472230274715</v>
      </c>
      <c r="P118" s="117">
        <f t="shared" si="18"/>
        <v>3406.3667294867455</v>
      </c>
      <c r="Q118" s="117">
        <f t="shared" si="18"/>
        <v>3343.8370100451534</v>
      </c>
      <c r="R118" s="117">
        <f t="shared" ref="R118:V118" si="19">R119+R122+R124+R137</f>
        <v>2582.2896644071761</v>
      </c>
      <c r="S118" s="117">
        <f t="shared" si="19"/>
        <v>2556.2139061109665</v>
      </c>
      <c r="T118" s="117">
        <f t="shared" si="19"/>
        <v>2518.0922171269808</v>
      </c>
      <c r="U118" s="117">
        <f t="shared" si="19"/>
        <v>2484.0476319055269</v>
      </c>
      <c r="V118" s="117">
        <f t="shared" si="19"/>
        <v>2479.5421675654052</v>
      </c>
      <c r="W118" s="117">
        <f t="shared" ref="W118" si="20">W119+W122+W124+W137</f>
        <v>2510.4746190484848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1955.8686006671107</v>
      </c>
      <c r="C119" s="122">
        <f t="shared" si="21"/>
        <v>1951.647549407928</v>
      </c>
      <c r="D119" s="122">
        <f t="shared" si="21"/>
        <v>1952.6206647525003</v>
      </c>
      <c r="E119" s="122">
        <f t="shared" si="21"/>
        <v>1953.0538515094247</v>
      </c>
      <c r="F119" s="122">
        <f t="shared" si="21"/>
        <v>1982.414736243712</v>
      </c>
      <c r="G119" s="122">
        <f t="shared" si="21"/>
        <v>1984.6710175760502</v>
      </c>
      <c r="H119" s="122">
        <f t="shared" si="21"/>
        <v>1987.353228792696</v>
      </c>
      <c r="I119" s="122">
        <f t="shared" si="21"/>
        <v>1991.5967014620446</v>
      </c>
      <c r="J119" s="122">
        <f t="shared" si="21"/>
        <v>2006.7481800338428</v>
      </c>
      <c r="K119" s="122">
        <f t="shared" si="21"/>
        <v>2386.7591136516075</v>
      </c>
      <c r="L119" s="122">
        <f t="shared" si="21"/>
        <v>2402.9428484465852</v>
      </c>
      <c r="M119" s="122">
        <f t="shared" si="21"/>
        <v>2406.2405459135343</v>
      </c>
      <c r="N119" s="122">
        <f t="shared" si="21"/>
        <v>2444.422927508715</v>
      </c>
      <c r="O119" s="122">
        <f t="shared" si="21"/>
        <v>2453.6888483059288</v>
      </c>
      <c r="P119" s="122">
        <f t="shared" si="21"/>
        <v>2471.3561114452323</v>
      </c>
      <c r="Q119" s="122">
        <f t="shared" si="21"/>
        <v>2449.1794364003117</v>
      </c>
      <c r="R119" s="122">
        <f t="shared" ref="R119:V119" si="22">SUM(R120:R121)</f>
        <v>1768.2731148730347</v>
      </c>
      <c r="S119" s="122">
        <f t="shared" si="22"/>
        <v>1773.6331833611293</v>
      </c>
      <c r="T119" s="122">
        <f t="shared" si="22"/>
        <v>1780.2439816042238</v>
      </c>
      <c r="U119" s="122">
        <f t="shared" si="22"/>
        <v>1784.8389976554618</v>
      </c>
      <c r="V119" s="122">
        <f t="shared" si="22"/>
        <v>1787.9466689546073</v>
      </c>
      <c r="W119" s="122">
        <f t="shared" ref="W119" si="23">SUM(W120:W121)</f>
        <v>1793.6365294069049</v>
      </c>
      <c r="DA119" s="130" t="s">
        <v>1646</v>
      </c>
    </row>
    <row r="120" spans="1:105" ht="12" customHeight="1" x14ac:dyDescent="0.25">
      <c r="A120" s="97" t="s">
        <v>204</v>
      </c>
      <c r="B120" s="98">
        <v>1948.6132189556959</v>
      </c>
      <c r="C120" s="98">
        <v>1944.3247611172039</v>
      </c>
      <c r="D120" s="98">
        <v>1945.4655704206311</v>
      </c>
      <c r="E120" s="98">
        <v>1946.2865653125564</v>
      </c>
      <c r="F120" s="98">
        <v>1975.449334196343</v>
      </c>
      <c r="G120" s="98">
        <v>1977.7750669324628</v>
      </c>
      <c r="H120" s="98">
        <v>1980.5145668853575</v>
      </c>
      <c r="I120" s="98">
        <v>1984.5090762224954</v>
      </c>
      <c r="J120" s="98">
        <v>1999.4639745143691</v>
      </c>
      <c r="K120" s="98">
        <v>2378.0232946462243</v>
      </c>
      <c r="L120" s="98">
        <v>2393.8943145122762</v>
      </c>
      <c r="M120" s="98">
        <v>2396.6800324830433</v>
      </c>
      <c r="N120" s="98">
        <v>2434.4560523550208</v>
      </c>
      <c r="O120" s="98">
        <v>2443.2262969332191</v>
      </c>
      <c r="P120" s="98">
        <v>2460.652635664469</v>
      </c>
      <c r="Q120" s="98">
        <v>2438.9518629979925</v>
      </c>
      <c r="R120" s="98">
        <v>1760.851127352631</v>
      </c>
      <c r="S120" s="98">
        <v>1766.2897391802812</v>
      </c>
      <c r="T120" s="98">
        <v>1772.8038549727712</v>
      </c>
      <c r="U120" s="98">
        <v>1777.3936658068212</v>
      </c>
      <c r="V120" s="98">
        <v>1780.3551638482857</v>
      </c>
      <c r="W120" s="98">
        <v>1785.8455144740603</v>
      </c>
      <c r="DA120" s="63" t="s">
        <v>1647</v>
      </c>
    </row>
    <row r="121" spans="1:105" ht="12" customHeight="1" x14ac:dyDescent="0.25">
      <c r="A121" s="97" t="s">
        <v>53</v>
      </c>
      <c r="B121" s="98">
        <v>7.2553817114148726</v>
      </c>
      <c r="C121" s="98">
        <v>7.3227882907240129</v>
      </c>
      <c r="D121" s="98">
        <v>7.1550943318690123</v>
      </c>
      <c r="E121" s="98">
        <v>6.7672861968684259</v>
      </c>
      <c r="F121" s="98">
        <v>6.9654020473690448</v>
      </c>
      <c r="G121" s="98">
        <v>6.8959506435874163</v>
      </c>
      <c r="H121" s="98">
        <v>6.8386619073386257</v>
      </c>
      <c r="I121" s="98">
        <v>7.0876252395490962</v>
      </c>
      <c r="J121" s="98">
        <v>7.2842055194736339</v>
      </c>
      <c r="K121" s="98">
        <v>8.7358190053831208</v>
      </c>
      <c r="L121" s="98">
        <v>9.0485339343089173</v>
      </c>
      <c r="M121" s="98">
        <v>9.5605134304911097</v>
      </c>
      <c r="N121" s="98">
        <v>9.9668751536941986</v>
      </c>
      <c r="O121" s="98">
        <v>10.462551372709795</v>
      </c>
      <c r="P121" s="98">
        <v>10.703475780763268</v>
      </c>
      <c r="Q121" s="98">
        <v>10.227573402318985</v>
      </c>
      <c r="R121" s="98">
        <v>7.4219875204037242</v>
      </c>
      <c r="S121" s="98">
        <v>7.343444180848067</v>
      </c>
      <c r="T121" s="98">
        <v>7.4401266314524932</v>
      </c>
      <c r="U121" s="98">
        <v>7.4453318486405058</v>
      </c>
      <c r="V121" s="98">
        <v>7.5915051063215655</v>
      </c>
      <c r="W121" s="98">
        <v>7.7910149328445879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7.5167315663015861</v>
      </c>
      <c r="C122" s="122">
        <f t="shared" si="24"/>
        <v>9.1371459721180646</v>
      </c>
      <c r="D122" s="122">
        <f t="shared" si="24"/>
        <v>7.0363495441260051</v>
      </c>
      <c r="E122" s="122">
        <f t="shared" si="24"/>
        <v>12.971285729501552</v>
      </c>
      <c r="F122" s="122">
        <f t="shared" si="24"/>
        <v>10.12511505551544</v>
      </c>
      <c r="G122" s="122">
        <f t="shared" si="24"/>
        <v>13.549575225879046</v>
      </c>
      <c r="H122" s="122">
        <f t="shared" si="24"/>
        <v>15.980251452829632</v>
      </c>
      <c r="I122" s="122">
        <f t="shared" si="24"/>
        <v>11.797981676654942</v>
      </c>
      <c r="J122" s="122">
        <f t="shared" si="24"/>
        <v>16.540119904695228</v>
      </c>
      <c r="K122" s="122">
        <f t="shared" si="24"/>
        <v>30.278311113477006</v>
      </c>
      <c r="L122" s="122">
        <f t="shared" si="24"/>
        <v>35.952181396357702</v>
      </c>
      <c r="M122" s="122">
        <f t="shared" si="24"/>
        <v>39.347080454273971</v>
      </c>
      <c r="N122" s="122">
        <f t="shared" si="24"/>
        <v>42.470069155620763</v>
      </c>
      <c r="O122" s="122">
        <f t="shared" si="24"/>
        <v>42.899856158463443</v>
      </c>
      <c r="P122" s="122">
        <f t="shared" si="24"/>
        <v>35.464011470675196</v>
      </c>
      <c r="Q122" s="122">
        <f t="shared" si="24"/>
        <v>53.206753239179015</v>
      </c>
      <c r="R122" s="122">
        <f t="shared" si="24"/>
        <v>44.680493492034444</v>
      </c>
      <c r="S122" s="122">
        <f t="shared" si="24"/>
        <v>42.428868327919552</v>
      </c>
      <c r="T122" s="122">
        <f t="shared" si="24"/>
        <v>29.010192638452065</v>
      </c>
      <c r="U122" s="122">
        <f t="shared" si="24"/>
        <v>23.805065543073979</v>
      </c>
      <c r="V122" s="122">
        <f t="shared" si="24"/>
        <v>20.938896455464356</v>
      </c>
      <c r="W122" s="122">
        <f t="shared" si="24"/>
        <v>20.05991371818525</v>
      </c>
      <c r="DA122" s="130" t="s">
        <v>1649</v>
      </c>
    </row>
    <row r="123" spans="1:105" ht="12" customHeight="1" x14ac:dyDescent="0.25">
      <c r="A123" s="97" t="s">
        <v>53</v>
      </c>
      <c r="B123" s="98">
        <v>7.5167315663015861</v>
      </c>
      <c r="C123" s="98">
        <v>9.1371459721180646</v>
      </c>
      <c r="D123" s="98">
        <v>7.0363495441260051</v>
      </c>
      <c r="E123" s="98">
        <v>12.971285729501552</v>
      </c>
      <c r="F123" s="98">
        <v>10.12511505551544</v>
      </c>
      <c r="G123" s="98">
        <v>13.549575225879046</v>
      </c>
      <c r="H123" s="98">
        <v>15.980251452829632</v>
      </c>
      <c r="I123" s="98">
        <v>11.797981676654942</v>
      </c>
      <c r="J123" s="98">
        <v>16.540119904695228</v>
      </c>
      <c r="K123" s="98">
        <v>30.278311113477006</v>
      </c>
      <c r="L123" s="98">
        <v>35.952181396357702</v>
      </c>
      <c r="M123" s="98">
        <v>39.347080454273971</v>
      </c>
      <c r="N123" s="98">
        <v>42.470069155620763</v>
      </c>
      <c r="O123" s="98">
        <v>42.899856158463443</v>
      </c>
      <c r="P123" s="98">
        <v>35.464011470675196</v>
      </c>
      <c r="Q123" s="98">
        <v>53.206753239179015</v>
      </c>
      <c r="R123" s="98">
        <v>44.680493492034444</v>
      </c>
      <c r="S123" s="98">
        <v>42.428868327919552</v>
      </c>
      <c r="T123" s="98">
        <v>29.010192638452065</v>
      </c>
      <c r="U123" s="98">
        <v>23.805065543073979</v>
      </c>
      <c r="V123" s="98">
        <v>20.938896455464356</v>
      </c>
      <c r="W123" s="98">
        <v>20.05991371818525</v>
      </c>
      <c r="DA123" s="63" t="s">
        <v>1650</v>
      </c>
    </row>
    <row r="124" spans="1:105" ht="12" customHeight="1" x14ac:dyDescent="0.25">
      <c r="A124" s="121" t="s">
        <v>55</v>
      </c>
      <c r="B124" s="122">
        <v>407.69742228516446</v>
      </c>
      <c r="C124" s="122">
        <v>401.6617648946434</v>
      </c>
      <c r="D124" s="122">
        <v>379.24371884323091</v>
      </c>
      <c r="E124" s="122">
        <v>342.7129250800956</v>
      </c>
      <c r="F124" s="122">
        <v>330.48785690893294</v>
      </c>
      <c r="G124" s="122">
        <v>334.90651625946606</v>
      </c>
      <c r="H124" s="122">
        <v>334.90991595309316</v>
      </c>
      <c r="I124" s="122">
        <v>351.54380753050168</v>
      </c>
      <c r="J124" s="122">
        <v>375.24726250840098</v>
      </c>
      <c r="K124" s="122">
        <v>397.53670680982066</v>
      </c>
      <c r="L124" s="122">
        <v>435.72836282800461</v>
      </c>
      <c r="M124" s="122">
        <v>495.95786894010917</v>
      </c>
      <c r="N124" s="122">
        <v>524.17456705799418</v>
      </c>
      <c r="O124" s="122">
        <v>570.4054260225455</v>
      </c>
      <c r="P124" s="122">
        <v>588.01126260816068</v>
      </c>
      <c r="Q124" s="122">
        <v>543.07379033357961</v>
      </c>
      <c r="R124" s="122">
        <v>500.99613320652901</v>
      </c>
      <c r="S124" s="122">
        <v>484.75110305531859</v>
      </c>
      <c r="T124" s="122">
        <v>452.85532368826489</v>
      </c>
      <c r="U124" s="122">
        <v>437.77102087295458</v>
      </c>
      <c r="V124" s="122">
        <v>435.29872698038844</v>
      </c>
      <c r="W124" s="122">
        <v>455.52574197993869</v>
      </c>
      <c r="DA124" s="130" t="s">
        <v>1651</v>
      </c>
    </row>
    <row r="125" spans="1:105" ht="12" customHeight="1" x14ac:dyDescent="0.25">
      <c r="A125" s="97" t="s">
        <v>132</v>
      </c>
      <c r="B125" s="98">
        <v>30.442402163449795</v>
      </c>
      <c r="C125" s="98">
        <v>31.942692604315159</v>
      </c>
      <c r="D125" s="98">
        <v>31.459232854899277</v>
      </c>
      <c r="E125" s="98">
        <v>29.672926621858128</v>
      </c>
      <c r="F125" s="98">
        <v>29.18471627907234</v>
      </c>
      <c r="G125" s="98">
        <v>30.525192360048312</v>
      </c>
      <c r="H125" s="98">
        <v>32.081261102291052</v>
      </c>
      <c r="I125" s="98">
        <v>34.122915448281589</v>
      </c>
      <c r="J125" s="98">
        <v>37.622957570475521</v>
      </c>
      <c r="K125" s="98">
        <v>40.237980056783599</v>
      </c>
      <c r="L125" s="98">
        <v>43.946457812284557</v>
      </c>
      <c r="M125" s="98">
        <v>50.109928012126176</v>
      </c>
      <c r="N125" s="98">
        <v>50.90877071396654</v>
      </c>
      <c r="O125" s="98">
        <v>53.66810529256729</v>
      </c>
      <c r="P125" s="98">
        <v>53.993354462764422</v>
      </c>
      <c r="Q125" s="98">
        <v>51.023318900253955</v>
      </c>
      <c r="R125" s="98">
        <v>37.020716985012989</v>
      </c>
      <c r="S125" s="98">
        <v>37.12978724129723</v>
      </c>
      <c r="T125" s="98">
        <v>35.364181828752713</v>
      </c>
      <c r="U125" s="98">
        <v>37.404908127511028</v>
      </c>
      <c r="V125" s="98">
        <v>37.473084132044157</v>
      </c>
      <c r="W125" s="98">
        <v>37.542133160946541</v>
      </c>
      <c r="DA125" s="63" t="s">
        <v>1652</v>
      </c>
    </row>
    <row r="126" spans="1:105" ht="12" customHeight="1" x14ac:dyDescent="0.25">
      <c r="A126" s="97" t="s">
        <v>131</v>
      </c>
      <c r="B126" s="98">
        <v>2.8889729491000073E-2</v>
      </c>
      <c r="C126" s="98">
        <v>3.148259748755728E-2</v>
      </c>
      <c r="D126" s="98">
        <v>2.6311372658954099E-2</v>
      </c>
      <c r="E126" s="98">
        <v>2.7449404922412449E-2</v>
      </c>
      <c r="F126" s="98">
        <v>2.9134658869377567E-2</v>
      </c>
      <c r="G126" s="98">
        <v>3.1569553216549022E-2</v>
      </c>
      <c r="H126" s="98">
        <v>3.5828542972750989E-2</v>
      </c>
      <c r="I126" s="98">
        <v>5.0725657880682312E-2</v>
      </c>
      <c r="J126" s="98">
        <v>8.3540329269128646E-2</v>
      </c>
      <c r="K126" s="98">
        <v>0.12384520254162744</v>
      </c>
      <c r="L126" s="98">
        <v>0.15072827604591144</v>
      </c>
      <c r="M126" s="98">
        <v>0.17457993457380849</v>
      </c>
      <c r="N126" s="98">
        <v>0.20484925579491586</v>
      </c>
      <c r="O126" s="98">
        <v>0.26741314978872038</v>
      </c>
      <c r="P126" s="98">
        <v>0.2878926657166514</v>
      </c>
      <c r="Q126" s="98">
        <v>0.29866177499532853</v>
      </c>
      <c r="R126" s="98">
        <v>0.21591953909328207</v>
      </c>
      <c r="S126" s="98">
        <v>0.21438026134364446</v>
      </c>
      <c r="T126" s="98">
        <v>0.20958637640338024</v>
      </c>
      <c r="U126" s="98">
        <v>0.24037282145382655</v>
      </c>
      <c r="V126" s="98">
        <v>0.24302783154581953</v>
      </c>
      <c r="W126" s="98">
        <v>0.24704916962261927</v>
      </c>
      <c r="DA126" s="63" t="s">
        <v>1653</v>
      </c>
    </row>
    <row r="127" spans="1:105" ht="12" customHeight="1" x14ac:dyDescent="0.25">
      <c r="A127" s="100" t="s">
        <v>204</v>
      </c>
      <c r="B127" s="101">
        <v>6.3352440157018264E-3</v>
      </c>
      <c r="C127" s="101">
        <v>1.2030377662539662E-2</v>
      </c>
      <c r="D127" s="101">
        <v>4.7655748021822996E-3</v>
      </c>
      <c r="E127" s="101">
        <v>3.1770519922154437E-3</v>
      </c>
      <c r="F127" s="101">
        <v>4.2591271195328052E-3</v>
      </c>
      <c r="G127" s="101">
        <v>4.4860607725892504E-3</v>
      </c>
      <c r="H127" s="101">
        <v>6.4246012395274598E-3</v>
      </c>
      <c r="I127" s="101">
        <v>7.3734110345106251E-3</v>
      </c>
      <c r="J127" s="101">
        <v>1.0909587587266647E-2</v>
      </c>
      <c r="K127" s="101">
        <v>1.4982724409749034E-2</v>
      </c>
      <c r="L127" s="101">
        <v>1.7243343729496166E-2</v>
      </c>
      <c r="M127" s="101">
        <v>2.802937776588315E-2</v>
      </c>
      <c r="N127" s="101">
        <v>2.3850858594775128E-2</v>
      </c>
      <c r="O127" s="101">
        <v>2.2436409926205866E-2</v>
      </c>
      <c r="P127" s="101">
        <v>4.0089933910895326E-2</v>
      </c>
      <c r="Q127" s="101">
        <v>1.6019018920630786E-2</v>
      </c>
      <c r="R127" s="101">
        <v>1.3915669998073126E-2</v>
      </c>
      <c r="S127" s="101">
        <v>1.9921366708837301E-2</v>
      </c>
      <c r="T127" s="101">
        <v>2.1525632793012187E-2</v>
      </c>
      <c r="U127" s="101">
        <v>3.0245211554565204E-2</v>
      </c>
      <c r="V127" s="101">
        <v>2.5243946679354132E-2</v>
      </c>
      <c r="W127" s="101">
        <v>2.1304309197614835E-2</v>
      </c>
      <c r="DA127" s="131" t="s">
        <v>1654</v>
      </c>
    </row>
    <row r="128" spans="1:105" ht="12" customHeight="1" x14ac:dyDescent="0.25">
      <c r="A128" s="103" t="s">
        <v>52</v>
      </c>
      <c r="B128" s="104">
        <v>2.2554485475298248E-2</v>
      </c>
      <c r="C128" s="104">
        <v>1.945221982501762E-2</v>
      </c>
      <c r="D128" s="104">
        <v>2.1545797856771801E-2</v>
      </c>
      <c r="E128" s="104">
        <v>2.4272352930197003E-2</v>
      </c>
      <c r="F128" s="104">
        <v>2.4875531749844762E-2</v>
      </c>
      <c r="G128" s="104">
        <v>2.7083492443959769E-2</v>
      </c>
      <c r="H128" s="104">
        <v>2.940394173322353E-2</v>
      </c>
      <c r="I128" s="104">
        <v>4.3352246846171685E-2</v>
      </c>
      <c r="J128" s="104">
        <v>7.2630741681861996E-2</v>
      </c>
      <c r="K128" s="104">
        <v>0.10886247813187841</v>
      </c>
      <c r="L128" s="104">
        <v>0.13348493231641526</v>
      </c>
      <c r="M128" s="104">
        <v>0.14655055680792534</v>
      </c>
      <c r="N128" s="104">
        <v>0.18099839720014074</v>
      </c>
      <c r="O128" s="104">
        <v>0.2449767398625145</v>
      </c>
      <c r="P128" s="104">
        <v>0.24780273180575607</v>
      </c>
      <c r="Q128" s="104">
        <v>0.28264275607469774</v>
      </c>
      <c r="R128" s="104">
        <v>0.20200386909520895</v>
      </c>
      <c r="S128" s="104">
        <v>0.19445889463480717</v>
      </c>
      <c r="T128" s="104">
        <v>0.18806074361036804</v>
      </c>
      <c r="U128" s="104">
        <v>0.21012760989926135</v>
      </c>
      <c r="V128" s="104">
        <v>0.21778388486646541</v>
      </c>
      <c r="W128" s="104">
        <v>0.22574486042500444</v>
      </c>
      <c r="DA128" s="132" t="s">
        <v>1655</v>
      </c>
    </row>
    <row r="129" spans="1:105" ht="12" customHeight="1" x14ac:dyDescent="0.25">
      <c r="A129" s="106" t="s">
        <v>124</v>
      </c>
      <c r="B129" s="101">
        <v>338.06988752246917</v>
      </c>
      <c r="C129" s="101">
        <v>310.86847350303123</v>
      </c>
      <c r="D129" s="101">
        <v>289.86814674364598</v>
      </c>
      <c r="E129" s="101">
        <v>259.74253159798752</v>
      </c>
      <c r="F129" s="101">
        <v>243.00983256459139</v>
      </c>
      <c r="G129" s="101">
        <v>227.64459094617604</v>
      </c>
      <c r="H129" s="101">
        <v>201.03759783253082</v>
      </c>
      <c r="I129" s="101">
        <v>195.79461507707458</v>
      </c>
      <c r="J129" s="101">
        <v>197.18055405587373</v>
      </c>
      <c r="K129" s="101">
        <v>200.67619787312989</v>
      </c>
      <c r="L129" s="101">
        <v>212.76332904239987</v>
      </c>
      <c r="M129" s="101">
        <v>232.01313111879091</v>
      </c>
      <c r="N129" s="101">
        <v>243.98539697870157</v>
      </c>
      <c r="O129" s="101">
        <v>274.28412194664878</v>
      </c>
      <c r="P129" s="101">
        <v>282.21836542844022</v>
      </c>
      <c r="Q129" s="101">
        <v>266.2711803789241</v>
      </c>
      <c r="R129" s="101">
        <v>252.2631541640624</v>
      </c>
      <c r="S129" s="101">
        <v>241.0238488925491</v>
      </c>
      <c r="T129" s="101">
        <v>216.9461631380523</v>
      </c>
      <c r="U129" s="101">
        <v>186.64361598991525</v>
      </c>
      <c r="V129" s="101">
        <v>171.22144494699148</v>
      </c>
      <c r="W129" s="101">
        <v>181.06031687848423</v>
      </c>
      <c r="DA129" s="131" t="s">
        <v>1656</v>
      </c>
    </row>
    <row r="130" spans="1:105" ht="12" customHeight="1" x14ac:dyDescent="0.25">
      <c r="A130" s="107" t="s">
        <v>123</v>
      </c>
      <c r="B130" s="104">
        <v>0.38605113523658907</v>
      </c>
      <c r="C130" s="104">
        <v>0.35051604282103421</v>
      </c>
      <c r="D130" s="104">
        <v>0.28073382492883087</v>
      </c>
      <c r="E130" s="104">
        <v>0.27139365729127174</v>
      </c>
      <c r="F130" s="104">
        <v>0.27266508208391788</v>
      </c>
      <c r="G130" s="104">
        <v>0.26301515602708136</v>
      </c>
      <c r="H130" s="104">
        <v>0.23347306044414645</v>
      </c>
      <c r="I130" s="104">
        <v>0.31582389681187517</v>
      </c>
      <c r="J130" s="104">
        <v>0.46961168424010735</v>
      </c>
      <c r="K130" s="104">
        <v>0.64432499255548348</v>
      </c>
      <c r="L130" s="104">
        <v>0.73707489673526516</v>
      </c>
      <c r="M130" s="104">
        <v>0.70143420153060387</v>
      </c>
      <c r="N130" s="104">
        <v>0.7856829289369831</v>
      </c>
      <c r="O130" s="104">
        <v>1.0568665491320559</v>
      </c>
      <c r="P130" s="104">
        <v>1.1791951634330866</v>
      </c>
      <c r="Q130" s="104">
        <v>1.2238951390164121</v>
      </c>
      <c r="R130" s="104">
        <v>1.2371801558351827</v>
      </c>
      <c r="S130" s="104">
        <v>1.293772172536112</v>
      </c>
      <c r="T130" s="104">
        <v>1.2548892107131411</v>
      </c>
      <c r="U130" s="104">
        <v>1.1139054800247594</v>
      </c>
      <c r="V130" s="104">
        <v>1.0752869413200274</v>
      </c>
      <c r="W130" s="104">
        <v>1.2607731486392399</v>
      </c>
      <c r="DA130" s="132" t="s">
        <v>1657</v>
      </c>
    </row>
    <row r="131" spans="1:105" ht="12" customHeight="1" x14ac:dyDescent="0.25">
      <c r="A131" s="108" t="s">
        <v>50</v>
      </c>
      <c r="B131" s="98">
        <v>7.3908419548553553E-2</v>
      </c>
      <c r="C131" s="98">
        <v>0.11987268822726252</v>
      </c>
      <c r="D131" s="98">
        <v>4.4301467105183352E-2</v>
      </c>
      <c r="E131" s="98">
        <v>2.8116066953384831E-2</v>
      </c>
      <c r="F131" s="98">
        <v>3.6699226109300542E-2</v>
      </c>
      <c r="G131" s="98">
        <v>3.5160329927062001E-2</v>
      </c>
      <c r="H131" s="98">
        <v>4.0245510620359179E-2</v>
      </c>
      <c r="I131" s="98">
        <v>4.6768027775773852E-2</v>
      </c>
      <c r="J131" s="98">
        <v>6.6100792428464977E-2</v>
      </c>
      <c r="K131" s="98">
        <v>8.6629192413482645E-2</v>
      </c>
      <c r="L131" s="98">
        <v>9.5892513346959751E-2</v>
      </c>
      <c r="M131" s="98">
        <v>0.12624360177182853</v>
      </c>
      <c r="N131" s="98">
        <v>0.10213689748866156</v>
      </c>
      <c r="O131" s="98">
        <v>9.5649620982920111E-2</v>
      </c>
      <c r="P131" s="98">
        <v>0.17783916013234766</v>
      </c>
      <c r="Q131" s="98">
        <v>6.4292598806920315E-2</v>
      </c>
      <c r="R131" s="98">
        <v>8.3925669593208838E-2</v>
      </c>
      <c r="S131" s="98">
        <v>0.12996612693422585</v>
      </c>
      <c r="T131" s="98">
        <v>0.13750277434268249</v>
      </c>
      <c r="U131" s="98">
        <v>0.14411936106937245</v>
      </c>
      <c r="V131" s="98">
        <v>0.11231552520335164</v>
      </c>
      <c r="W131" s="98">
        <v>0.10913861083140357</v>
      </c>
      <c r="DA131" s="63" t="s">
        <v>1658</v>
      </c>
    </row>
    <row r="132" spans="1:105" ht="12" customHeight="1" x14ac:dyDescent="0.25">
      <c r="A132" s="108" t="s">
        <v>52</v>
      </c>
      <c r="B132" s="98">
        <v>0.31214271568803553</v>
      </c>
      <c r="C132" s="98">
        <v>0.23064335459377167</v>
      </c>
      <c r="D132" s="98">
        <v>0.23643235782364752</v>
      </c>
      <c r="E132" s="98">
        <v>0.24327759033788693</v>
      </c>
      <c r="F132" s="98">
        <v>0.23596585597461733</v>
      </c>
      <c r="G132" s="98">
        <v>0.22785482610001934</v>
      </c>
      <c r="H132" s="98">
        <v>0.19322754982378726</v>
      </c>
      <c r="I132" s="98">
        <v>0.26905586903610129</v>
      </c>
      <c r="J132" s="98">
        <v>0.4035108918116424</v>
      </c>
      <c r="K132" s="98">
        <v>0.55769580014200082</v>
      </c>
      <c r="L132" s="98">
        <v>0.64118238338830547</v>
      </c>
      <c r="M132" s="98">
        <v>0.57519059975877529</v>
      </c>
      <c r="N132" s="98">
        <v>0.68354603144832149</v>
      </c>
      <c r="O132" s="98">
        <v>0.96121692814913584</v>
      </c>
      <c r="P132" s="98">
        <v>1.0013560033007389</v>
      </c>
      <c r="Q132" s="98">
        <v>1.1596025402094918</v>
      </c>
      <c r="R132" s="98">
        <v>1.1532544862419738</v>
      </c>
      <c r="S132" s="98">
        <v>1.1638060456018862</v>
      </c>
      <c r="T132" s="98">
        <v>1.1173864363704586</v>
      </c>
      <c r="U132" s="98">
        <v>0.96978611895538691</v>
      </c>
      <c r="V132" s="98">
        <v>0.96297141611667592</v>
      </c>
      <c r="W132" s="98">
        <v>1.1516345378078363</v>
      </c>
      <c r="DA132" s="63" t="s">
        <v>1659</v>
      </c>
    </row>
    <row r="133" spans="1:105" ht="12" customHeight="1" x14ac:dyDescent="0.25">
      <c r="A133" s="106" t="s">
        <v>122</v>
      </c>
      <c r="B133" s="101">
        <v>34.848751826508277</v>
      </c>
      <c r="C133" s="101">
        <v>52.586534690242523</v>
      </c>
      <c r="D133" s="101">
        <v>52.235438052225199</v>
      </c>
      <c r="E133" s="101">
        <v>47.834610043282012</v>
      </c>
      <c r="F133" s="101">
        <v>51.82750618259152</v>
      </c>
      <c r="G133" s="101">
        <v>68.188823099206516</v>
      </c>
      <c r="H133" s="101">
        <v>89.260516970637767</v>
      </c>
      <c r="I133" s="101">
        <v>101.12472337568678</v>
      </c>
      <c r="J133" s="101">
        <v>108.38366162158206</v>
      </c>
      <c r="K133" s="101">
        <v>112.69200178355909</v>
      </c>
      <c r="L133" s="101">
        <v>126.63796512413715</v>
      </c>
      <c r="M133" s="101">
        <v>156.15247996915053</v>
      </c>
      <c r="N133" s="101">
        <v>166.53614159620625</v>
      </c>
      <c r="O133" s="101">
        <v>171.47485323073374</v>
      </c>
      <c r="P133" s="101">
        <v>171.34605807851042</v>
      </c>
      <c r="Q133" s="101">
        <v>153.33760736122431</v>
      </c>
      <c r="R133" s="101">
        <v>141.46579302891027</v>
      </c>
      <c r="S133" s="101">
        <v>133.71651481619372</v>
      </c>
      <c r="T133" s="101">
        <v>125.84118523263311</v>
      </c>
      <c r="U133" s="101">
        <v>128.54974939663765</v>
      </c>
      <c r="V133" s="101">
        <v>134.96452925841527</v>
      </c>
      <c r="W133" s="101">
        <v>140.81343325512952</v>
      </c>
      <c r="DA133" s="131" t="s">
        <v>1660</v>
      </c>
    </row>
    <row r="134" spans="1:105" ht="12" customHeight="1" x14ac:dyDescent="0.25">
      <c r="A134" s="107" t="s">
        <v>121</v>
      </c>
      <c r="B134" s="104">
        <v>3.9214399080096469</v>
      </c>
      <c r="C134" s="104">
        <v>5.8820654567459085</v>
      </c>
      <c r="D134" s="104">
        <v>5.3738559948726188</v>
      </c>
      <c r="E134" s="104">
        <v>5.1640137547542686</v>
      </c>
      <c r="F134" s="104">
        <v>6.1640021417243975</v>
      </c>
      <c r="G134" s="104">
        <v>8.2533251447915568</v>
      </c>
      <c r="H134" s="104">
        <v>12.261238444216662</v>
      </c>
      <c r="I134" s="104">
        <v>20.135004074766151</v>
      </c>
      <c r="J134" s="104">
        <v>31.506937246960455</v>
      </c>
      <c r="K134" s="104">
        <v>43.162356901250959</v>
      </c>
      <c r="L134" s="104">
        <v>51.492807676401839</v>
      </c>
      <c r="M134" s="104">
        <v>56.806315703937088</v>
      </c>
      <c r="N134" s="104">
        <v>61.753725584387851</v>
      </c>
      <c r="O134" s="104">
        <v>69.65406585367495</v>
      </c>
      <c r="P134" s="104">
        <v>78.98639680929594</v>
      </c>
      <c r="Q134" s="104">
        <v>70.919126779165495</v>
      </c>
      <c r="R134" s="104">
        <v>68.793369333614848</v>
      </c>
      <c r="S134" s="104">
        <v>71.372799671398738</v>
      </c>
      <c r="T134" s="104">
        <v>73.239317901710265</v>
      </c>
      <c r="U134" s="104">
        <v>83.818469057412074</v>
      </c>
      <c r="V134" s="104">
        <v>90.321353870071647</v>
      </c>
      <c r="W134" s="104">
        <v>94.602036367116568</v>
      </c>
      <c r="DA134" s="132" t="s">
        <v>1661</v>
      </c>
    </row>
    <row r="135" spans="1:105" ht="12" customHeight="1" x14ac:dyDescent="0.25">
      <c r="A135" s="108" t="s">
        <v>53</v>
      </c>
      <c r="B135" s="98">
        <v>0.66588965527267518</v>
      </c>
      <c r="C135" s="98">
        <v>1.8441077399490979</v>
      </c>
      <c r="D135" s="98">
        <v>0.76033978164157845</v>
      </c>
      <c r="E135" s="98">
        <v>0.46849688373656351</v>
      </c>
      <c r="F135" s="98">
        <v>0.74030345851926282</v>
      </c>
      <c r="G135" s="98">
        <v>0.98314410542178887</v>
      </c>
      <c r="H135" s="98">
        <v>1.9319957147664673</v>
      </c>
      <c r="I135" s="98">
        <v>2.7175984306835161</v>
      </c>
      <c r="J135" s="98">
        <v>4.0298931149494086</v>
      </c>
      <c r="K135" s="98">
        <v>5.2453714788277264</v>
      </c>
      <c r="L135" s="98">
        <v>6.076891397709228</v>
      </c>
      <c r="M135" s="98">
        <v>9.3125623535817414</v>
      </c>
      <c r="N135" s="98">
        <v>7.3939439815996044</v>
      </c>
      <c r="O135" s="98">
        <v>5.5997834458386908</v>
      </c>
      <c r="P135" s="98">
        <v>11.365579419477958</v>
      </c>
      <c r="Q135" s="98">
        <v>3.0578506391683788</v>
      </c>
      <c r="R135" s="98">
        <v>4.0780713182373329</v>
      </c>
      <c r="S135" s="98">
        <v>6.9022071961354872</v>
      </c>
      <c r="T135" s="98">
        <v>7.8506275391538249</v>
      </c>
      <c r="U135" s="98">
        <v>10.924175848884884</v>
      </c>
      <c r="V135" s="98">
        <v>9.5885236093655166</v>
      </c>
      <c r="W135" s="98">
        <v>8.0694842606890393</v>
      </c>
      <c r="DA135" s="63" t="s">
        <v>1662</v>
      </c>
    </row>
    <row r="136" spans="1:105" ht="12" customHeight="1" x14ac:dyDescent="0.25">
      <c r="A136" s="108" t="s">
        <v>52</v>
      </c>
      <c r="B136" s="98">
        <v>3.2555502527369717</v>
      </c>
      <c r="C136" s="98">
        <v>4.0379577167968108</v>
      </c>
      <c r="D136" s="98">
        <v>4.6135162132310406</v>
      </c>
      <c r="E136" s="98">
        <v>4.6955168710177047</v>
      </c>
      <c r="F136" s="98">
        <v>5.423698683205135</v>
      </c>
      <c r="G136" s="98">
        <v>7.270181039369767</v>
      </c>
      <c r="H136" s="98">
        <v>10.329242729450195</v>
      </c>
      <c r="I136" s="98">
        <v>17.417405644082635</v>
      </c>
      <c r="J136" s="98">
        <v>27.477044132011045</v>
      </c>
      <c r="K136" s="98">
        <v>37.916985422423231</v>
      </c>
      <c r="L136" s="98">
        <v>45.415916278692613</v>
      </c>
      <c r="M136" s="98">
        <v>47.493753350355348</v>
      </c>
      <c r="N136" s="98">
        <v>54.359781602788246</v>
      </c>
      <c r="O136" s="98">
        <v>64.054282407836254</v>
      </c>
      <c r="P136" s="98">
        <v>67.620817389817987</v>
      </c>
      <c r="Q136" s="98">
        <v>67.861276139997116</v>
      </c>
      <c r="R136" s="98">
        <v>64.715298015377513</v>
      </c>
      <c r="S136" s="98">
        <v>64.470592475263246</v>
      </c>
      <c r="T136" s="98">
        <v>65.388690362556446</v>
      </c>
      <c r="U136" s="98">
        <v>72.894293208527188</v>
      </c>
      <c r="V136" s="98">
        <v>80.732830260706123</v>
      </c>
      <c r="W136" s="98">
        <v>86.532552106427531</v>
      </c>
      <c r="DA136" s="63" t="s">
        <v>1663</v>
      </c>
    </row>
    <row r="137" spans="1:105" ht="12" customHeight="1" x14ac:dyDescent="0.25">
      <c r="A137" s="121" t="s">
        <v>54</v>
      </c>
      <c r="B137" s="122">
        <v>186.52573635211309</v>
      </c>
      <c r="C137" s="122">
        <v>200.23004763251512</v>
      </c>
      <c r="D137" s="122">
        <v>190.76749220433851</v>
      </c>
      <c r="E137" s="122">
        <v>186.0626650725049</v>
      </c>
      <c r="F137" s="122">
        <v>178.41085729912771</v>
      </c>
      <c r="G137" s="122">
        <v>180.28513300154574</v>
      </c>
      <c r="H137" s="122">
        <v>207.30047163520237</v>
      </c>
      <c r="I137" s="122">
        <v>217.96263882482918</v>
      </c>
      <c r="J137" s="122">
        <v>232.65087305677773</v>
      </c>
      <c r="K137" s="122">
        <v>247.96398136006047</v>
      </c>
      <c r="L137" s="122">
        <v>271.76016082776749</v>
      </c>
      <c r="M137" s="122">
        <v>279.48353089934778</v>
      </c>
      <c r="N137" s="122">
        <v>291.35908671907561</v>
      </c>
      <c r="O137" s="122">
        <v>282.47809978777684</v>
      </c>
      <c r="P137" s="122">
        <v>311.53534396267679</v>
      </c>
      <c r="Q137" s="122">
        <v>298.37703007208296</v>
      </c>
      <c r="R137" s="122">
        <v>268.33992283557814</v>
      </c>
      <c r="S137" s="122">
        <v>255.40075136659874</v>
      </c>
      <c r="T137" s="122">
        <v>255.98271919603988</v>
      </c>
      <c r="U137" s="122">
        <v>237.63254783403659</v>
      </c>
      <c r="V137" s="122">
        <v>235.35787517494498</v>
      </c>
      <c r="W137" s="122">
        <v>241.25243394345563</v>
      </c>
      <c r="DA137" s="130" t="s">
        <v>1664</v>
      </c>
    </row>
    <row r="138" spans="1:105" ht="12" customHeight="1" x14ac:dyDescent="0.25">
      <c r="A138" s="97" t="s">
        <v>207</v>
      </c>
      <c r="B138" s="98">
        <v>19.170545786451228</v>
      </c>
      <c r="C138" s="98">
        <v>21.976921747765726</v>
      </c>
      <c r="D138" s="98">
        <v>21.446269498764341</v>
      </c>
      <c r="E138" s="98">
        <v>22.484794470170986</v>
      </c>
      <c r="F138" s="98">
        <v>21.419729950345076</v>
      </c>
      <c r="G138" s="98">
        <v>21.933087836741645</v>
      </c>
      <c r="H138" s="98">
        <v>25.517523851353015</v>
      </c>
      <c r="I138" s="98">
        <v>24.782818925066536</v>
      </c>
      <c r="J138" s="98">
        <v>24.596053426449703</v>
      </c>
      <c r="K138" s="98">
        <v>24.634834576019013</v>
      </c>
      <c r="L138" s="98">
        <v>25.7132655010987</v>
      </c>
      <c r="M138" s="98">
        <v>25.805483901786573</v>
      </c>
      <c r="N138" s="98">
        <v>26.214507499761126</v>
      </c>
      <c r="O138" s="98">
        <v>26.318071080538857</v>
      </c>
      <c r="P138" s="98">
        <v>26.486146937995688</v>
      </c>
      <c r="Q138" s="98">
        <v>26.26941817139593</v>
      </c>
      <c r="R138" s="98">
        <v>19.061359510843655</v>
      </c>
      <c r="S138" s="98">
        <v>19.120569408617623</v>
      </c>
      <c r="T138" s="98">
        <v>19.171228623292244</v>
      </c>
      <c r="U138" s="98">
        <v>19.267483519633092</v>
      </c>
      <c r="V138" s="98">
        <v>19.299990446164159</v>
      </c>
      <c r="W138" s="98">
        <v>19.333524410050622</v>
      </c>
      <c r="DA138" s="63" t="s">
        <v>1665</v>
      </c>
    </row>
    <row r="139" spans="1:105" ht="12" customHeight="1" x14ac:dyDescent="0.25">
      <c r="A139" s="97" t="s">
        <v>50</v>
      </c>
      <c r="B139" s="98">
        <v>66.300694109407658</v>
      </c>
      <c r="C139" s="98">
        <v>63.101691763001867</v>
      </c>
      <c r="D139" s="98">
        <v>61.063503583744655</v>
      </c>
      <c r="E139" s="98">
        <v>57.804919772320133</v>
      </c>
      <c r="F139" s="98">
        <v>55.682441593964448</v>
      </c>
      <c r="G139" s="98">
        <v>53.953487728412959</v>
      </c>
      <c r="H139" s="98">
        <v>51.842291512007876</v>
      </c>
      <c r="I139" s="98">
        <v>54.681430511333645</v>
      </c>
      <c r="J139" s="98">
        <v>58.458108203303183</v>
      </c>
      <c r="K139" s="98">
        <v>63.78055076403421</v>
      </c>
      <c r="L139" s="98">
        <v>67.762436858253025</v>
      </c>
      <c r="M139" s="98">
        <v>73.301351500404209</v>
      </c>
      <c r="N139" s="98">
        <v>77.147430767099223</v>
      </c>
      <c r="O139" s="98">
        <v>80.89076464833829</v>
      </c>
      <c r="P139" s="98">
        <v>81.112661696893056</v>
      </c>
      <c r="Q139" s="98">
        <v>78.359875739746514</v>
      </c>
      <c r="R139" s="98">
        <v>72.5212504378636</v>
      </c>
      <c r="S139" s="98">
        <v>68.828635746679581</v>
      </c>
      <c r="T139" s="98">
        <v>65.450967229360174</v>
      </c>
      <c r="U139" s="98">
        <v>53.953004075197292</v>
      </c>
      <c r="V139" s="98">
        <v>49.720923672604158</v>
      </c>
      <c r="W139" s="98">
        <v>52.804729932386209</v>
      </c>
      <c r="DA139" s="63" t="s">
        <v>1666</v>
      </c>
    </row>
    <row r="140" spans="1:105" ht="12" customHeight="1" x14ac:dyDescent="0.25">
      <c r="A140" s="109" t="s">
        <v>120</v>
      </c>
      <c r="B140" s="33">
        <v>101.0544964562542</v>
      </c>
      <c r="C140" s="33">
        <v>115.15143412174753</v>
      </c>
      <c r="D140" s="33">
        <v>108.25771912182952</v>
      </c>
      <c r="E140" s="33">
        <v>105.7729508300138</v>
      </c>
      <c r="F140" s="33">
        <v>101.30868575481817</v>
      </c>
      <c r="G140" s="33">
        <v>104.39855743639114</v>
      </c>
      <c r="H140" s="33">
        <v>129.94065627184148</v>
      </c>
      <c r="I140" s="33">
        <v>138.49838938842902</v>
      </c>
      <c r="J140" s="33">
        <v>149.59671142702484</v>
      </c>
      <c r="K140" s="33">
        <v>159.54859602000727</v>
      </c>
      <c r="L140" s="33">
        <v>178.28445846841578</v>
      </c>
      <c r="M140" s="33">
        <v>180.37669549715702</v>
      </c>
      <c r="N140" s="33">
        <v>187.99714845221524</v>
      </c>
      <c r="O140" s="33">
        <v>175.26926405889969</v>
      </c>
      <c r="P140" s="33">
        <v>203.93653532778805</v>
      </c>
      <c r="Q140" s="33">
        <v>193.74773616094052</v>
      </c>
      <c r="R140" s="33">
        <v>176.75731288687089</v>
      </c>
      <c r="S140" s="33">
        <v>167.45154621130155</v>
      </c>
      <c r="T140" s="33">
        <v>171.36052334338746</v>
      </c>
      <c r="U140" s="33">
        <v>164.4120602392062</v>
      </c>
      <c r="V140" s="33">
        <v>166.33696105617665</v>
      </c>
      <c r="W140" s="33">
        <v>169.1141796010188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1187.9377019193646</v>
      </c>
      <c r="C142" s="117">
        <f t="shared" si="25"/>
        <v>1208.6108073485366</v>
      </c>
      <c r="D142" s="117">
        <f t="shared" si="25"/>
        <v>1197.0454782775878</v>
      </c>
      <c r="E142" s="117">
        <f t="shared" si="25"/>
        <v>1197.2415089638957</v>
      </c>
      <c r="F142" s="117">
        <f t="shared" si="25"/>
        <v>1210.7907771454272</v>
      </c>
      <c r="G142" s="117">
        <f t="shared" si="25"/>
        <v>1250.19529311473</v>
      </c>
      <c r="H142" s="117">
        <f t="shared" si="25"/>
        <v>1313.5159546570358</v>
      </c>
      <c r="I142" s="117">
        <f t="shared" si="25"/>
        <v>1370.0408515890097</v>
      </c>
      <c r="J142" s="117">
        <f t="shared" si="25"/>
        <v>1465.8213952566182</v>
      </c>
      <c r="K142" s="117">
        <f t="shared" si="25"/>
        <v>1786.2668806144095</v>
      </c>
      <c r="L142" s="117">
        <f t="shared" si="25"/>
        <v>1908.2877752546342</v>
      </c>
      <c r="M142" s="117">
        <f t="shared" si="25"/>
        <v>2025.004511881386</v>
      </c>
      <c r="N142" s="117">
        <f t="shared" si="25"/>
        <v>2146.870710350528</v>
      </c>
      <c r="O142" s="117">
        <f t="shared" si="25"/>
        <v>2234.730684430976</v>
      </c>
      <c r="P142" s="117">
        <f t="shared" si="25"/>
        <v>2271.8059484445685</v>
      </c>
      <c r="Q142" s="117">
        <f t="shared" si="25"/>
        <v>2283.8776452864781</v>
      </c>
      <c r="R142" s="117">
        <f t="shared" ref="R142:V142" si="26">R143+R146+R148+R161</f>
        <v>1791.2935216734277</v>
      </c>
      <c r="S142" s="117">
        <f t="shared" si="26"/>
        <v>1781.5076987862512</v>
      </c>
      <c r="T142" s="117">
        <f t="shared" si="26"/>
        <v>1738.3845850844211</v>
      </c>
      <c r="U142" s="117">
        <f t="shared" si="26"/>
        <v>1730.0332067181221</v>
      </c>
      <c r="V142" s="117">
        <f t="shared" si="26"/>
        <v>1754.8644112356919</v>
      </c>
      <c r="W142" s="117">
        <f t="shared" ref="W142" si="27">W143+W146+W148+W161</f>
        <v>1810.5708683788773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833.02980140105888</v>
      </c>
      <c r="C143" s="122">
        <f t="shared" si="28"/>
        <v>840.20330461514482</v>
      </c>
      <c r="D143" s="122">
        <f t="shared" si="28"/>
        <v>848.69054322302577</v>
      </c>
      <c r="E143" s="122">
        <f t="shared" si="28"/>
        <v>857.94743127105824</v>
      </c>
      <c r="F143" s="122">
        <f t="shared" si="28"/>
        <v>885.09727016318857</v>
      </c>
      <c r="G143" s="122">
        <f t="shared" si="28"/>
        <v>906.9432574875359</v>
      </c>
      <c r="H143" s="122">
        <f t="shared" si="28"/>
        <v>937.36243928094427</v>
      </c>
      <c r="I143" s="122">
        <f t="shared" si="28"/>
        <v>979.63962270983313</v>
      </c>
      <c r="J143" s="122">
        <f t="shared" si="28"/>
        <v>1032.0580097553197</v>
      </c>
      <c r="K143" s="122">
        <f t="shared" si="28"/>
        <v>1285.1469318598181</v>
      </c>
      <c r="L143" s="122">
        <f t="shared" si="28"/>
        <v>1344.3344235048935</v>
      </c>
      <c r="M143" s="122">
        <f t="shared" si="28"/>
        <v>1403.6722160560289</v>
      </c>
      <c r="N143" s="122">
        <f t="shared" si="28"/>
        <v>1480.9941412807241</v>
      </c>
      <c r="O143" s="122">
        <f t="shared" si="28"/>
        <v>1533.6840639881418</v>
      </c>
      <c r="P143" s="122">
        <f t="shared" si="28"/>
        <v>1550.589541050844</v>
      </c>
      <c r="Q143" s="122">
        <f t="shared" si="28"/>
        <v>1540.1532677796911</v>
      </c>
      <c r="R143" s="122">
        <f t="shared" ref="R143:V143" si="29">SUM(R144:R145)</f>
        <v>1115.2952889568944</v>
      </c>
      <c r="S143" s="122">
        <f t="shared" si="29"/>
        <v>1122.0696498179116</v>
      </c>
      <c r="T143" s="122">
        <f t="shared" si="29"/>
        <v>1129.7215339534905</v>
      </c>
      <c r="U143" s="122">
        <f t="shared" si="29"/>
        <v>1144.0034592582967</v>
      </c>
      <c r="V143" s="122">
        <f t="shared" si="29"/>
        <v>1164.6412719288826</v>
      </c>
      <c r="W143" s="122">
        <f t="shared" ref="W143" si="30">SUM(W144:W145)</f>
        <v>1190.5894974240837</v>
      </c>
      <c r="DA143" s="130" t="s">
        <v>1814</v>
      </c>
    </row>
    <row r="144" spans="1:105" ht="12" customHeight="1" x14ac:dyDescent="0.25">
      <c r="A144" s="97" t="s">
        <v>204</v>
      </c>
      <c r="B144" s="98">
        <v>825.77441968964399</v>
      </c>
      <c r="C144" s="98">
        <v>832.8805163244208</v>
      </c>
      <c r="D144" s="98">
        <v>841.53544889115676</v>
      </c>
      <c r="E144" s="98">
        <v>851.1801450741898</v>
      </c>
      <c r="F144" s="98">
        <v>878.13186811581954</v>
      </c>
      <c r="G144" s="98">
        <v>900.04730684394849</v>
      </c>
      <c r="H144" s="98">
        <v>930.52377737360564</v>
      </c>
      <c r="I144" s="98">
        <v>972.55199747028405</v>
      </c>
      <c r="J144" s="98">
        <v>1024.773804235846</v>
      </c>
      <c r="K144" s="98">
        <v>1276.411112854435</v>
      </c>
      <c r="L144" s="98">
        <v>1335.2858895705847</v>
      </c>
      <c r="M144" s="98">
        <v>1394.1117026255379</v>
      </c>
      <c r="N144" s="98">
        <v>1471.0272661270299</v>
      </c>
      <c r="O144" s="98">
        <v>1523.2215126154319</v>
      </c>
      <c r="P144" s="98">
        <v>1539.8860652700807</v>
      </c>
      <c r="Q144" s="98">
        <v>1529.9256943773721</v>
      </c>
      <c r="R144" s="98">
        <v>1107.8733014364907</v>
      </c>
      <c r="S144" s="98">
        <v>1114.7262056370635</v>
      </c>
      <c r="T144" s="98">
        <v>1122.2814073220379</v>
      </c>
      <c r="U144" s="98">
        <v>1136.5581274096562</v>
      </c>
      <c r="V144" s="98">
        <v>1157.049766822561</v>
      </c>
      <c r="W144" s="98">
        <v>1182.7984824912392</v>
      </c>
      <c r="DA144" s="63" t="s">
        <v>1815</v>
      </c>
    </row>
    <row r="145" spans="1:105" ht="12" customHeight="1" x14ac:dyDescent="0.25">
      <c r="A145" s="97" t="s">
        <v>53</v>
      </c>
      <c r="B145" s="98">
        <v>7.2553817114148726</v>
      </c>
      <c r="C145" s="98">
        <v>7.3227882907240129</v>
      </c>
      <c r="D145" s="98">
        <v>7.1550943318690123</v>
      </c>
      <c r="E145" s="98">
        <v>6.7672861968684259</v>
      </c>
      <c r="F145" s="98">
        <v>6.9654020473690448</v>
      </c>
      <c r="G145" s="98">
        <v>6.8959506435874163</v>
      </c>
      <c r="H145" s="98">
        <v>6.8386619073386257</v>
      </c>
      <c r="I145" s="98">
        <v>7.0876252395490962</v>
      </c>
      <c r="J145" s="98">
        <v>7.2842055194736339</v>
      </c>
      <c r="K145" s="98">
        <v>8.7358190053831208</v>
      </c>
      <c r="L145" s="98">
        <v>9.0485339343089173</v>
      </c>
      <c r="M145" s="98">
        <v>9.5605134304911097</v>
      </c>
      <c r="N145" s="98">
        <v>9.9668751536941986</v>
      </c>
      <c r="O145" s="98">
        <v>10.462551372709795</v>
      </c>
      <c r="P145" s="98">
        <v>10.703475780763268</v>
      </c>
      <c r="Q145" s="98">
        <v>10.227573402318985</v>
      </c>
      <c r="R145" s="98">
        <v>7.4219875204037242</v>
      </c>
      <c r="S145" s="98">
        <v>7.343444180848067</v>
      </c>
      <c r="T145" s="98">
        <v>7.4401266314524932</v>
      </c>
      <c r="U145" s="98">
        <v>7.4453318486405058</v>
      </c>
      <c r="V145" s="98">
        <v>7.5915051063215655</v>
      </c>
      <c r="W145" s="98">
        <v>7.7910149328445879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12.758116023340804</v>
      </c>
      <c r="C146" s="122">
        <f t="shared" si="31"/>
        <v>16.601635818484308</v>
      </c>
      <c r="D146" s="122">
        <f t="shared" si="31"/>
        <v>13.438046321325597</v>
      </c>
      <c r="E146" s="122">
        <f t="shared" si="31"/>
        <v>25.763977844699259</v>
      </c>
      <c r="F146" s="122">
        <f t="shared" si="31"/>
        <v>21.305244455889127</v>
      </c>
      <c r="G146" s="122">
        <f t="shared" si="31"/>
        <v>30.536227232831717</v>
      </c>
      <c r="H146" s="122">
        <f t="shared" si="31"/>
        <v>37.747619120172409</v>
      </c>
      <c r="I146" s="122">
        <f t="shared" si="31"/>
        <v>28.929126320775005</v>
      </c>
      <c r="J146" s="122">
        <f t="shared" si="31"/>
        <v>41.649389391753211</v>
      </c>
      <c r="K146" s="122">
        <f t="shared" si="31"/>
        <v>78.535341588769271</v>
      </c>
      <c r="L146" s="122">
        <f t="shared" si="31"/>
        <v>95.828464015708533</v>
      </c>
      <c r="M146" s="122">
        <f t="shared" si="31"/>
        <v>107.04157328697832</v>
      </c>
      <c r="N146" s="122">
        <f t="shared" si="31"/>
        <v>118.94214257876398</v>
      </c>
      <c r="O146" s="122">
        <f t="shared" si="31"/>
        <v>123.50943592029969</v>
      </c>
      <c r="P146" s="122">
        <f t="shared" si="31"/>
        <v>104.74587423900699</v>
      </c>
      <c r="Q146" s="122">
        <f t="shared" si="31"/>
        <v>160.58466539039583</v>
      </c>
      <c r="R146" s="122">
        <f t="shared" si="31"/>
        <v>137.45368750620497</v>
      </c>
      <c r="S146" s="122">
        <f t="shared" si="31"/>
        <v>133.67532328645748</v>
      </c>
      <c r="T146" s="122">
        <f t="shared" si="31"/>
        <v>94.149112053416445</v>
      </c>
      <c r="U146" s="122">
        <f t="shared" si="31"/>
        <v>79.684638081903941</v>
      </c>
      <c r="V146" s="122">
        <f t="shared" si="31"/>
        <v>73.025722986126951</v>
      </c>
      <c r="W146" s="122">
        <f t="shared" si="31"/>
        <v>72.376213094298137</v>
      </c>
      <c r="DA146" s="130" t="s">
        <v>1817</v>
      </c>
    </row>
    <row r="147" spans="1:105" ht="12" customHeight="1" x14ac:dyDescent="0.25">
      <c r="A147" s="97" t="s">
        <v>53</v>
      </c>
      <c r="B147" s="98">
        <v>12.758116023340804</v>
      </c>
      <c r="C147" s="98">
        <v>16.601635818484308</v>
      </c>
      <c r="D147" s="98">
        <v>13.438046321325597</v>
      </c>
      <c r="E147" s="98">
        <v>25.763977844699259</v>
      </c>
      <c r="F147" s="98">
        <v>21.305244455889127</v>
      </c>
      <c r="G147" s="98">
        <v>30.536227232831717</v>
      </c>
      <c r="H147" s="98">
        <v>37.747619120172409</v>
      </c>
      <c r="I147" s="98">
        <v>28.929126320775005</v>
      </c>
      <c r="J147" s="98">
        <v>41.649389391753211</v>
      </c>
      <c r="K147" s="98">
        <v>78.535341588769271</v>
      </c>
      <c r="L147" s="98">
        <v>95.828464015708533</v>
      </c>
      <c r="M147" s="98">
        <v>107.04157328697832</v>
      </c>
      <c r="N147" s="98">
        <v>118.94214257876398</v>
      </c>
      <c r="O147" s="98">
        <v>123.50943592029969</v>
      </c>
      <c r="P147" s="98">
        <v>104.74587423900699</v>
      </c>
      <c r="Q147" s="98">
        <v>160.58466539039583</v>
      </c>
      <c r="R147" s="98">
        <v>137.45368750620497</v>
      </c>
      <c r="S147" s="98">
        <v>133.67532328645748</v>
      </c>
      <c r="T147" s="98">
        <v>94.149112053416445</v>
      </c>
      <c r="U147" s="98">
        <v>79.684638081903941</v>
      </c>
      <c r="V147" s="98">
        <v>73.025722986126951</v>
      </c>
      <c r="W147" s="98">
        <v>72.376213094298137</v>
      </c>
      <c r="DA147" s="63" t="s">
        <v>1818</v>
      </c>
    </row>
    <row r="148" spans="1:105" ht="12" customHeight="1" x14ac:dyDescent="0.25">
      <c r="A148" s="121" t="s">
        <v>55</v>
      </c>
      <c r="B148" s="122">
        <v>219.98281599034922</v>
      </c>
      <c r="C148" s="122">
        <v>219.31423117522706</v>
      </c>
      <c r="D148" s="122">
        <v>208.62565192835837</v>
      </c>
      <c r="E148" s="122">
        <v>189.98707251500235</v>
      </c>
      <c r="F148" s="122">
        <v>185.52364381564439</v>
      </c>
      <c r="G148" s="122">
        <v>191.74057200013286</v>
      </c>
      <c r="H148" s="122">
        <v>196.91966098172873</v>
      </c>
      <c r="I148" s="122">
        <v>211.93645137768425</v>
      </c>
      <c r="J148" s="122">
        <v>231.91664133656172</v>
      </c>
      <c r="K148" s="122">
        <v>251.43608235379833</v>
      </c>
      <c r="L148" s="122">
        <v>279.60031026100114</v>
      </c>
      <c r="M148" s="122">
        <v>320.45123663212308</v>
      </c>
      <c r="N148" s="122">
        <v>344.31099962328949</v>
      </c>
      <c r="O148" s="122">
        <v>381.67417168822664</v>
      </c>
      <c r="P148" s="122">
        <v>397.99096571436894</v>
      </c>
      <c r="Q148" s="122">
        <v>373.49622915531705</v>
      </c>
      <c r="R148" s="122">
        <v>348.78763969466638</v>
      </c>
      <c r="S148" s="122">
        <v>344.16216185125739</v>
      </c>
      <c r="T148" s="122">
        <v>330.11904210184201</v>
      </c>
      <c r="U148" s="122">
        <v>331.16659328837522</v>
      </c>
      <c r="V148" s="122">
        <v>339.73278268684339</v>
      </c>
      <c r="W148" s="122">
        <v>363.04520623874845</v>
      </c>
      <c r="DA148" s="130" t="s">
        <v>1819</v>
      </c>
    </row>
    <row r="149" spans="1:105" ht="12" customHeight="1" x14ac:dyDescent="0.25">
      <c r="A149" s="97" t="s">
        <v>132</v>
      </c>
      <c r="B149" s="98">
        <v>13.714773064020804</v>
      </c>
      <c r="C149" s="98">
        <v>14.654696727779077</v>
      </c>
      <c r="D149" s="98">
        <v>14.740345128484275</v>
      </c>
      <c r="E149" s="98">
        <v>14.218045432819974</v>
      </c>
      <c r="F149" s="98">
        <v>14.358262627308788</v>
      </c>
      <c r="G149" s="98">
        <v>15.492858456272337</v>
      </c>
      <c r="H149" s="98">
        <v>16.89021937740247</v>
      </c>
      <c r="I149" s="98">
        <v>18.733258071256568</v>
      </c>
      <c r="J149" s="98">
        <v>21.761550623390566</v>
      </c>
      <c r="K149" s="98">
        <v>24.271711281445693</v>
      </c>
      <c r="L149" s="98">
        <v>27.56714426457712</v>
      </c>
      <c r="M149" s="98">
        <v>32.602413945066637</v>
      </c>
      <c r="N149" s="98">
        <v>34.366265224990336</v>
      </c>
      <c r="O149" s="98">
        <v>37.458070395574175</v>
      </c>
      <c r="P149" s="98">
        <v>37.732867027850062</v>
      </c>
      <c r="Q149" s="98">
        <v>35.747097256913804</v>
      </c>
      <c r="R149" s="98">
        <v>26.256692578897901</v>
      </c>
      <c r="S149" s="98">
        <v>26.712882334781181</v>
      </c>
      <c r="T149" s="98">
        <v>25.703744986680697</v>
      </c>
      <c r="U149" s="98">
        <v>27.328175483900942</v>
      </c>
      <c r="V149" s="98">
        <v>27.592169714041109</v>
      </c>
      <c r="W149" s="98">
        <v>27.937046595928052</v>
      </c>
      <c r="DA149" s="63" t="s">
        <v>1820</v>
      </c>
    </row>
    <row r="150" spans="1:105" ht="12" customHeight="1" x14ac:dyDescent="0.25">
      <c r="A150" s="97" t="s">
        <v>131</v>
      </c>
      <c r="B150" s="98">
        <v>2.5408610899239504E-2</v>
      </c>
      <c r="C150" s="98">
        <v>2.4872091050367043E-2</v>
      </c>
      <c r="D150" s="98">
        <v>2.3717138497493524E-2</v>
      </c>
      <c r="E150" s="98">
        <v>2.5794292513688782E-2</v>
      </c>
      <c r="F150" s="98">
        <v>2.6986609650818085E-2</v>
      </c>
      <c r="G150" s="98">
        <v>2.9379428905158433E-2</v>
      </c>
      <c r="H150" s="98">
        <v>3.2827546687407901E-2</v>
      </c>
      <c r="I150" s="98">
        <v>4.7596474383607756E-2</v>
      </c>
      <c r="J150" s="98">
        <v>7.938933250849646E-2</v>
      </c>
      <c r="K150" s="98">
        <v>0.1185539498871675</v>
      </c>
      <c r="L150" s="98">
        <v>0.14489157059826213</v>
      </c>
      <c r="M150" s="98">
        <v>0.16534277545579434</v>
      </c>
      <c r="N150" s="98">
        <v>0.1973575131113898</v>
      </c>
      <c r="O150" s="98">
        <v>0.26072192802831234</v>
      </c>
      <c r="P150" s="98">
        <v>0.27604107116311155</v>
      </c>
      <c r="Q150" s="98">
        <v>0.29401622002968136</v>
      </c>
      <c r="R150" s="98">
        <v>0.21189038178935699</v>
      </c>
      <c r="S150" s="98">
        <v>0.20863642294395213</v>
      </c>
      <c r="T150" s="98">
        <v>0.20346695504936874</v>
      </c>
      <c r="U150" s="98">
        <v>0.23206914735662418</v>
      </c>
      <c r="V150" s="98">
        <v>0.23630460294898931</v>
      </c>
      <c r="W150" s="98">
        <v>0.24161639189796855</v>
      </c>
      <c r="DA150" s="63" t="s">
        <v>1821</v>
      </c>
    </row>
    <row r="151" spans="1:105" ht="12" customHeight="1" x14ac:dyDescent="0.25">
      <c r="A151" s="100" t="s">
        <v>204</v>
      </c>
      <c r="B151" s="101">
        <v>2.8541254239412574E-3</v>
      </c>
      <c r="C151" s="101">
        <v>5.4198712253494211E-3</v>
      </c>
      <c r="D151" s="101">
        <v>2.1713406407217212E-3</v>
      </c>
      <c r="E151" s="101">
        <v>1.5219395834917783E-3</v>
      </c>
      <c r="F151" s="101">
        <v>2.1110779009733231E-3</v>
      </c>
      <c r="G151" s="101">
        <v>2.2959364611986662E-3</v>
      </c>
      <c r="H151" s="101">
        <v>3.4236049541843737E-3</v>
      </c>
      <c r="I151" s="101">
        <v>4.2442275374360693E-3</v>
      </c>
      <c r="J151" s="101">
        <v>6.7585908266344684E-3</v>
      </c>
      <c r="K151" s="101">
        <v>9.6914717552890814E-3</v>
      </c>
      <c r="L151" s="101">
        <v>1.1406638281846878E-2</v>
      </c>
      <c r="M151" s="101">
        <v>1.8792218647869011E-2</v>
      </c>
      <c r="N151" s="101">
        <v>1.6359115911249056E-2</v>
      </c>
      <c r="O151" s="101">
        <v>1.5745188165797855E-2</v>
      </c>
      <c r="P151" s="101">
        <v>2.8238339357355455E-2</v>
      </c>
      <c r="Q151" s="101">
        <v>1.1373463954983619E-2</v>
      </c>
      <c r="R151" s="101">
        <v>9.8865126941480169E-3</v>
      </c>
      <c r="S151" s="101">
        <v>1.4177528309144947E-2</v>
      </c>
      <c r="T151" s="101">
        <v>1.5406211439000707E-2</v>
      </c>
      <c r="U151" s="101">
        <v>2.1941537457362822E-2</v>
      </c>
      <c r="V151" s="101">
        <v>1.8520718082523903E-2</v>
      </c>
      <c r="W151" s="101">
        <v>1.5871531472964117E-2</v>
      </c>
      <c r="DA151" s="131" t="s">
        <v>1822</v>
      </c>
    </row>
    <row r="152" spans="1:105" ht="12" customHeight="1" x14ac:dyDescent="0.25">
      <c r="A152" s="103" t="s">
        <v>52</v>
      </c>
      <c r="B152" s="104">
        <v>2.2554485475298248E-2</v>
      </c>
      <c r="C152" s="104">
        <v>1.945221982501762E-2</v>
      </c>
      <c r="D152" s="104">
        <v>2.1545797856771801E-2</v>
      </c>
      <c r="E152" s="104">
        <v>2.4272352930197003E-2</v>
      </c>
      <c r="F152" s="104">
        <v>2.4875531749844762E-2</v>
      </c>
      <c r="G152" s="104">
        <v>2.7083492443959769E-2</v>
      </c>
      <c r="H152" s="104">
        <v>2.940394173322353E-2</v>
      </c>
      <c r="I152" s="104">
        <v>4.3352246846171685E-2</v>
      </c>
      <c r="J152" s="104">
        <v>7.2630741681861996E-2</v>
      </c>
      <c r="K152" s="104">
        <v>0.10886247813187841</v>
      </c>
      <c r="L152" s="104">
        <v>0.13348493231641526</v>
      </c>
      <c r="M152" s="104">
        <v>0.14655055680792534</v>
      </c>
      <c r="N152" s="104">
        <v>0.18099839720014074</v>
      </c>
      <c r="O152" s="104">
        <v>0.2449767398625145</v>
      </c>
      <c r="P152" s="104">
        <v>0.24780273180575607</v>
      </c>
      <c r="Q152" s="104">
        <v>0.28264275607469774</v>
      </c>
      <c r="R152" s="104">
        <v>0.20200386909520895</v>
      </c>
      <c r="S152" s="104">
        <v>0.19445889463480717</v>
      </c>
      <c r="T152" s="104">
        <v>0.18806074361036804</v>
      </c>
      <c r="U152" s="104">
        <v>0.21012760989926135</v>
      </c>
      <c r="V152" s="104">
        <v>0.21778388486646541</v>
      </c>
      <c r="W152" s="104">
        <v>0.22574486042500444</v>
      </c>
      <c r="DA152" s="132" t="s">
        <v>1823</v>
      </c>
    </row>
    <row r="153" spans="1:105" ht="12" customHeight="1" x14ac:dyDescent="0.25">
      <c r="A153" s="106" t="s">
        <v>124</v>
      </c>
      <c r="B153" s="101">
        <v>181.29799730354694</v>
      </c>
      <c r="C153" s="101">
        <v>167.22201362828093</v>
      </c>
      <c r="D153" s="101">
        <v>156.57484815989989</v>
      </c>
      <c r="E153" s="101">
        <v>141.11337335174838</v>
      </c>
      <c r="F153" s="101">
        <v>132.95551408167321</v>
      </c>
      <c r="G153" s="101">
        <v>125.58419621968241</v>
      </c>
      <c r="H153" s="101">
        <v>112.25487456567612</v>
      </c>
      <c r="I153" s="101">
        <v>110.09743572785969</v>
      </c>
      <c r="J153" s="101">
        <v>111.2543536968772</v>
      </c>
      <c r="K153" s="101">
        <v>113.91121066630743</v>
      </c>
      <c r="L153" s="101">
        <v>121.58468431864597</v>
      </c>
      <c r="M153" s="101">
        <v>134.03151636315891</v>
      </c>
      <c r="N153" s="101">
        <v>143.00180552912218</v>
      </c>
      <c r="O153" s="101">
        <v>164.20772545952053</v>
      </c>
      <c r="P153" s="101">
        <v>172.25191581003546</v>
      </c>
      <c r="Q153" s="101">
        <v>165.61626715460838</v>
      </c>
      <c r="R153" s="101">
        <v>159.98163491361123</v>
      </c>
      <c r="S153" s="101">
        <v>157.09575781179592</v>
      </c>
      <c r="T153" s="101">
        <v>145.944821564553</v>
      </c>
      <c r="U153" s="101">
        <v>130.83785989204097</v>
      </c>
      <c r="V153" s="101">
        <v>124.91347483502074</v>
      </c>
      <c r="W153" s="101">
        <v>136.88365283712673</v>
      </c>
      <c r="DA153" s="131" t="s">
        <v>1824</v>
      </c>
    </row>
    <row r="154" spans="1:105" ht="12" customHeight="1" x14ac:dyDescent="0.25">
      <c r="A154" s="107" t="s">
        <v>123</v>
      </c>
      <c r="B154" s="104">
        <v>0.35177785901955305</v>
      </c>
      <c r="C154" s="104">
        <v>0.29492792742651397</v>
      </c>
      <c r="D154" s="104">
        <v>0.26025201012066335</v>
      </c>
      <c r="E154" s="104">
        <v>0.25854195321796625</v>
      </c>
      <c r="F154" s="104">
        <v>0.25606460671443709</v>
      </c>
      <c r="G154" s="104">
        <v>0.24728066087098169</v>
      </c>
      <c r="H154" s="104">
        <v>0.21571721476977815</v>
      </c>
      <c r="I154" s="104">
        <v>0.29545473280280332</v>
      </c>
      <c r="J154" s="104">
        <v>0.44105319178541202</v>
      </c>
      <c r="K154" s="104">
        <v>0.60720337273287539</v>
      </c>
      <c r="L154" s="104">
        <v>0.69621756280514635</v>
      </c>
      <c r="M154" s="104">
        <v>0.6477786356622558</v>
      </c>
      <c r="N154" s="104">
        <v>0.74314427120941451</v>
      </c>
      <c r="O154" s="104">
        <v>1.0187361757274176</v>
      </c>
      <c r="P154" s="104">
        <v>1.1107023874289861</v>
      </c>
      <c r="Q154" s="104">
        <v>1.2005391893400705</v>
      </c>
      <c r="R154" s="104">
        <v>1.2081238291217211</v>
      </c>
      <c r="S154" s="104">
        <v>1.2510889694838607</v>
      </c>
      <c r="T154" s="104">
        <v>1.2113483404677263</v>
      </c>
      <c r="U154" s="104">
        <v>1.0697501861294241</v>
      </c>
      <c r="V154" s="104">
        <v>1.0439025537521964</v>
      </c>
      <c r="W154" s="104">
        <v>1.2338467266416593</v>
      </c>
      <c r="DA154" s="132" t="s">
        <v>1825</v>
      </c>
    </row>
    <row r="155" spans="1:105" ht="12" customHeight="1" x14ac:dyDescent="0.25">
      <c r="A155" s="108" t="s">
        <v>50</v>
      </c>
      <c r="B155" s="98">
        <v>3.963514333151754E-2</v>
      </c>
      <c r="C155" s="98">
        <v>6.428457283274229E-2</v>
      </c>
      <c r="D155" s="98">
        <v>2.3819652297015811E-2</v>
      </c>
      <c r="E155" s="98">
        <v>1.5264362880079317E-2</v>
      </c>
      <c r="F155" s="98">
        <v>2.0098750739819742E-2</v>
      </c>
      <c r="G155" s="98">
        <v>1.9425834770962363E-2</v>
      </c>
      <c r="H155" s="98">
        <v>2.2489664945990893E-2</v>
      </c>
      <c r="I155" s="98">
        <v>2.6398863766702044E-2</v>
      </c>
      <c r="J155" s="98">
        <v>3.7542299973769594E-2</v>
      </c>
      <c r="K155" s="98">
        <v>4.9507572590874585E-2</v>
      </c>
      <c r="L155" s="98">
        <v>5.5035179416840933E-2</v>
      </c>
      <c r="M155" s="98">
        <v>7.2588035903480536E-2</v>
      </c>
      <c r="N155" s="98">
        <v>5.9598239761092998E-2</v>
      </c>
      <c r="O155" s="98">
        <v>5.7519247578281717E-2</v>
      </c>
      <c r="P155" s="98">
        <v>0.10934638412824713</v>
      </c>
      <c r="Q155" s="98">
        <v>4.0936649130578741E-2</v>
      </c>
      <c r="R155" s="98">
        <v>5.4869342879747311E-2</v>
      </c>
      <c r="S155" s="98">
        <v>8.7282923881974533E-2</v>
      </c>
      <c r="T155" s="98">
        <v>9.3961904097267693E-2</v>
      </c>
      <c r="U155" s="98">
        <v>9.9964067174037149E-2</v>
      </c>
      <c r="V155" s="98">
        <v>8.0931137635520484E-2</v>
      </c>
      <c r="W155" s="98">
        <v>8.2212188833822891E-2</v>
      </c>
      <c r="DA155" s="63" t="s">
        <v>1826</v>
      </c>
    </row>
    <row r="156" spans="1:105" ht="12" customHeight="1" x14ac:dyDescent="0.25">
      <c r="A156" s="108" t="s">
        <v>52</v>
      </c>
      <c r="B156" s="98">
        <v>0.31214271568803553</v>
      </c>
      <c r="C156" s="98">
        <v>0.23064335459377167</v>
      </c>
      <c r="D156" s="98">
        <v>0.23643235782364752</v>
      </c>
      <c r="E156" s="98">
        <v>0.24327759033788693</v>
      </c>
      <c r="F156" s="98">
        <v>0.23596585597461733</v>
      </c>
      <c r="G156" s="98">
        <v>0.22785482610001934</v>
      </c>
      <c r="H156" s="98">
        <v>0.19322754982378726</v>
      </c>
      <c r="I156" s="98">
        <v>0.26905586903610129</v>
      </c>
      <c r="J156" s="98">
        <v>0.4035108918116424</v>
      </c>
      <c r="K156" s="98">
        <v>0.55769580014200082</v>
      </c>
      <c r="L156" s="98">
        <v>0.64118238338830547</v>
      </c>
      <c r="M156" s="98">
        <v>0.57519059975877529</v>
      </c>
      <c r="N156" s="98">
        <v>0.68354603144832149</v>
      </c>
      <c r="O156" s="98">
        <v>0.96121692814913584</v>
      </c>
      <c r="P156" s="98">
        <v>1.0013560033007389</v>
      </c>
      <c r="Q156" s="98">
        <v>1.1596025402094918</v>
      </c>
      <c r="R156" s="98">
        <v>1.1532544862419738</v>
      </c>
      <c r="S156" s="98">
        <v>1.1638060456018862</v>
      </c>
      <c r="T156" s="98">
        <v>1.1173864363704586</v>
      </c>
      <c r="U156" s="98">
        <v>0.96978611895538691</v>
      </c>
      <c r="V156" s="98">
        <v>0.96297141611667592</v>
      </c>
      <c r="W156" s="98">
        <v>1.1516345378078363</v>
      </c>
      <c r="DA156" s="63" t="s">
        <v>1827</v>
      </c>
    </row>
    <row r="157" spans="1:105" ht="12" customHeight="1" x14ac:dyDescent="0.25">
      <c r="A157" s="106" t="s">
        <v>122</v>
      </c>
      <c r="B157" s="101">
        <v>20.937240289684016</v>
      </c>
      <c r="C157" s="101">
        <v>31.961146886479249</v>
      </c>
      <c r="D157" s="101">
        <v>31.948762340307404</v>
      </c>
      <c r="E157" s="101">
        <v>29.388010207308898</v>
      </c>
      <c r="F157" s="101">
        <v>32.044874776508024</v>
      </c>
      <c r="G157" s="101">
        <v>42.503414469222406</v>
      </c>
      <c r="H157" s="101">
        <v>55.983922041499923</v>
      </c>
      <c r="I157" s="101">
        <v>63.631423778644844</v>
      </c>
      <c r="J157" s="101">
        <v>68.353272683974254</v>
      </c>
      <c r="K157" s="101">
        <v>71.281229740667357</v>
      </c>
      <c r="L157" s="101">
        <v>80.327358004640232</v>
      </c>
      <c r="M157" s="101">
        <v>99.577429505242236</v>
      </c>
      <c r="N157" s="101">
        <v>106.90503826713363</v>
      </c>
      <c r="O157" s="101">
        <v>111.04975373602953</v>
      </c>
      <c r="P157" s="101">
        <v>111.56715031492053</v>
      </c>
      <c r="Q157" s="101">
        <v>100.75254427078869</v>
      </c>
      <c r="R157" s="101">
        <v>93.678770405132639</v>
      </c>
      <c r="S157" s="101">
        <v>89.716641163612877</v>
      </c>
      <c r="T157" s="101">
        <v>86.2308268786676</v>
      </c>
      <c r="U157" s="101">
        <v>91.06601824681168</v>
      </c>
      <c r="V157" s="101">
        <v>98.264265437338096</v>
      </c>
      <c r="W157" s="101">
        <v>104.26375325195862</v>
      </c>
      <c r="DA157" s="131" t="s">
        <v>1828</v>
      </c>
    </row>
    <row r="158" spans="1:105" ht="12" customHeight="1" x14ac:dyDescent="0.25">
      <c r="A158" s="107" t="s">
        <v>121</v>
      </c>
      <c r="B158" s="104">
        <v>3.6556188631786726</v>
      </c>
      <c r="C158" s="104">
        <v>5.1565739142109299</v>
      </c>
      <c r="D158" s="104">
        <v>5.0777271510486415</v>
      </c>
      <c r="E158" s="104">
        <v>4.9833072773934504</v>
      </c>
      <c r="F158" s="104">
        <v>5.8819411137891482</v>
      </c>
      <c r="G158" s="104">
        <v>7.8834427651795487</v>
      </c>
      <c r="H158" s="104">
        <v>11.542100235693047</v>
      </c>
      <c r="I158" s="104">
        <v>19.131282592736746</v>
      </c>
      <c r="J158" s="104">
        <v>30.027021808025768</v>
      </c>
      <c r="K158" s="104">
        <v>41.246173342757814</v>
      </c>
      <c r="L158" s="104">
        <v>49.280014539734381</v>
      </c>
      <c r="M158" s="104">
        <v>53.426755407537279</v>
      </c>
      <c r="N158" s="104">
        <v>59.097388817722475</v>
      </c>
      <c r="O158" s="104">
        <v>67.679163993346677</v>
      </c>
      <c r="P158" s="104">
        <v>75.052289102970818</v>
      </c>
      <c r="Q158" s="104">
        <v>69.885765063636427</v>
      </c>
      <c r="R158" s="104">
        <v>67.450527586113566</v>
      </c>
      <c r="S158" s="104">
        <v>69.177155148639585</v>
      </c>
      <c r="T158" s="104">
        <v>70.824833376423598</v>
      </c>
      <c r="U158" s="104">
        <v>80.632720332135591</v>
      </c>
      <c r="V158" s="104">
        <v>87.682665543742274</v>
      </c>
      <c r="W158" s="104">
        <v>92.485290435195395</v>
      </c>
      <c r="DA158" s="132" t="s">
        <v>1829</v>
      </c>
    </row>
    <row r="159" spans="1:105" ht="12" customHeight="1" x14ac:dyDescent="0.25">
      <c r="A159" s="108" t="s">
        <v>53</v>
      </c>
      <c r="B159" s="98">
        <v>0.400068610441701</v>
      </c>
      <c r="C159" s="98">
        <v>1.1186161974141191</v>
      </c>
      <c r="D159" s="98">
        <v>0.46421093781760103</v>
      </c>
      <c r="E159" s="98">
        <v>0.28779040637574593</v>
      </c>
      <c r="F159" s="98">
        <v>0.45824243058401293</v>
      </c>
      <c r="G159" s="98">
        <v>0.61326172580978211</v>
      </c>
      <c r="H159" s="98">
        <v>1.2128575062428522</v>
      </c>
      <c r="I159" s="98">
        <v>1.7138769486541121</v>
      </c>
      <c r="J159" s="98">
        <v>2.5499776760147244</v>
      </c>
      <c r="K159" s="98">
        <v>3.3291879203345793</v>
      </c>
      <c r="L159" s="98">
        <v>3.8640982610417671</v>
      </c>
      <c r="M159" s="98">
        <v>5.9330020571819286</v>
      </c>
      <c r="N159" s="98">
        <v>4.7376072149342292</v>
      </c>
      <c r="O159" s="98">
        <v>3.6248815855104235</v>
      </c>
      <c r="P159" s="98">
        <v>7.4314717131528285</v>
      </c>
      <c r="Q159" s="98">
        <v>2.0244889236393093</v>
      </c>
      <c r="R159" s="98">
        <v>2.7352295707360503</v>
      </c>
      <c r="S159" s="98">
        <v>4.7065626733763377</v>
      </c>
      <c r="T159" s="98">
        <v>5.4361430138671558</v>
      </c>
      <c r="U159" s="98">
        <v>7.7384271236083961</v>
      </c>
      <c r="V159" s="98">
        <v>6.9498352830361512</v>
      </c>
      <c r="W159" s="98">
        <v>5.9527383287678584</v>
      </c>
      <c r="DA159" s="63" t="s">
        <v>1830</v>
      </c>
    </row>
    <row r="160" spans="1:105" ht="12" customHeight="1" x14ac:dyDescent="0.25">
      <c r="A160" s="108" t="s">
        <v>52</v>
      </c>
      <c r="B160" s="98">
        <v>3.2555502527369717</v>
      </c>
      <c r="C160" s="98">
        <v>4.0379577167968108</v>
      </c>
      <c r="D160" s="98">
        <v>4.6135162132310406</v>
      </c>
      <c r="E160" s="98">
        <v>4.6955168710177047</v>
      </c>
      <c r="F160" s="98">
        <v>5.423698683205135</v>
      </c>
      <c r="G160" s="98">
        <v>7.270181039369767</v>
      </c>
      <c r="H160" s="98">
        <v>10.329242729450195</v>
      </c>
      <c r="I160" s="98">
        <v>17.417405644082635</v>
      </c>
      <c r="J160" s="98">
        <v>27.477044132011045</v>
      </c>
      <c r="K160" s="98">
        <v>37.916985422423231</v>
      </c>
      <c r="L160" s="98">
        <v>45.415916278692613</v>
      </c>
      <c r="M160" s="98">
        <v>47.493753350355348</v>
      </c>
      <c r="N160" s="98">
        <v>54.359781602788246</v>
      </c>
      <c r="O160" s="98">
        <v>64.054282407836254</v>
      </c>
      <c r="P160" s="98">
        <v>67.620817389817987</v>
      </c>
      <c r="Q160" s="98">
        <v>67.861276139997116</v>
      </c>
      <c r="R160" s="98">
        <v>64.715298015377513</v>
      </c>
      <c r="S160" s="98">
        <v>64.470592475263246</v>
      </c>
      <c r="T160" s="98">
        <v>65.388690362556446</v>
      </c>
      <c r="U160" s="98">
        <v>72.894293208527188</v>
      </c>
      <c r="V160" s="98">
        <v>80.732830260706123</v>
      </c>
      <c r="W160" s="98">
        <v>86.532552106427531</v>
      </c>
      <c r="DA160" s="63" t="s">
        <v>1831</v>
      </c>
    </row>
    <row r="161" spans="1:105" ht="12" customHeight="1" x14ac:dyDescent="0.25">
      <c r="A161" s="121" t="s">
        <v>54</v>
      </c>
      <c r="B161" s="122">
        <v>122.16696850461567</v>
      </c>
      <c r="C161" s="122">
        <v>132.49163573968059</v>
      </c>
      <c r="D161" s="122">
        <v>126.29123680487801</v>
      </c>
      <c r="E161" s="122">
        <v>123.54302733313578</v>
      </c>
      <c r="F161" s="122">
        <v>118.86461871070523</v>
      </c>
      <c r="G161" s="122">
        <v>120.97523639422965</v>
      </c>
      <c r="H161" s="122">
        <v>141.48623527419011</v>
      </c>
      <c r="I161" s="122">
        <v>149.5356511807172</v>
      </c>
      <c r="J161" s="122">
        <v>160.19735477298354</v>
      </c>
      <c r="K161" s="122">
        <v>171.14852481202368</v>
      </c>
      <c r="L161" s="122">
        <v>188.52457747303094</v>
      </c>
      <c r="M161" s="122">
        <v>193.83948590625579</v>
      </c>
      <c r="N161" s="122">
        <v>202.6234268677506</v>
      </c>
      <c r="O161" s="122">
        <v>195.86301283430814</v>
      </c>
      <c r="P161" s="122">
        <v>218.47956744034843</v>
      </c>
      <c r="Q161" s="122">
        <v>209.64348296107377</v>
      </c>
      <c r="R161" s="122">
        <v>189.75690551566183</v>
      </c>
      <c r="S161" s="122">
        <v>181.60056383062471</v>
      </c>
      <c r="T161" s="122">
        <v>184.394896975672</v>
      </c>
      <c r="U161" s="122">
        <v>175.17851608954601</v>
      </c>
      <c r="V161" s="122">
        <v>177.46463363383896</v>
      </c>
      <c r="W161" s="122">
        <v>184.55995162174685</v>
      </c>
      <c r="DA161" s="130" t="s">
        <v>1832</v>
      </c>
    </row>
    <row r="162" spans="1:105" ht="12" customHeight="1" x14ac:dyDescent="0.25">
      <c r="A162" s="97" t="s">
        <v>207</v>
      </c>
      <c r="B162" s="98">
        <v>10.819053638384499</v>
      </c>
      <c r="C162" s="98">
        <v>12.424269439661247</v>
      </c>
      <c r="D162" s="98">
        <v>12.145352293777879</v>
      </c>
      <c r="E162" s="98">
        <v>12.757363333319072</v>
      </c>
      <c r="F162" s="98">
        <v>12.176783083380498</v>
      </c>
      <c r="G162" s="98">
        <v>12.495222637391906</v>
      </c>
      <c r="H162" s="98">
        <v>14.571007026053492</v>
      </c>
      <c r="I162" s="98">
        <v>14.16778097372609</v>
      </c>
      <c r="J162" s="98">
        <v>14.068240344436051</v>
      </c>
      <c r="K162" s="98">
        <v>14.100022384854388</v>
      </c>
      <c r="L162" s="98">
        <v>14.727173565379536</v>
      </c>
      <c r="M162" s="98">
        <v>14.788883843070666</v>
      </c>
      <c r="N162" s="98">
        <v>15.030884518911749</v>
      </c>
      <c r="O162" s="98">
        <v>15.096371777754651</v>
      </c>
      <c r="P162" s="98">
        <v>15.194862822622367</v>
      </c>
      <c r="Q162" s="98">
        <v>15.072316122031276</v>
      </c>
      <c r="R162" s="98">
        <v>10.939882339290042</v>
      </c>
      <c r="S162" s="98">
        <v>10.981285132646427</v>
      </c>
      <c r="T162" s="98">
        <v>11.027432921047478</v>
      </c>
      <c r="U162" s="98">
        <v>11.110022205458913</v>
      </c>
      <c r="V162" s="98">
        <v>11.162818733277474</v>
      </c>
      <c r="W162" s="98">
        <v>11.214278313046872</v>
      </c>
      <c r="DA162" s="63" t="s">
        <v>1833</v>
      </c>
    </row>
    <row r="163" spans="1:105" ht="12" customHeight="1" x14ac:dyDescent="0.25">
      <c r="A163" s="97" t="s">
        <v>50</v>
      </c>
      <c r="B163" s="98">
        <v>37.745417996457022</v>
      </c>
      <c r="C163" s="98">
        <v>35.962043763049635</v>
      </c>
      <c r="D163" s="98">
        <v>34.856928072330959</v>
      </c>
      <c r="E163" s="98">
        <v>33.063073048000952</v>
      </c>
      <c r="F163" s="98">
        <v>31.936797427060196</v>
      </c>
      <c r="G163" s="98">
        <v>31.052441638968979</v>
      </c>
      <c r="H163" s="98">
        <v>29.969003637927983</v>
      </c>
      <c r="I163" s="98">
        <v>31.695799763091379</v>
      </c>
      <c r="J163" s="98">
        <v>33.930800638961898</v>
      </c>
      <c r="K163" s="98">
        <v>37.090918452850104</v>
      </c>
      <c r="L163" s="98">
        <v>39.472669099747463</v>
      </c>
      <c r="M163" s="98">
        <v>42.771341880668189</v>
      </c>
      <c r="N163" s="98">
        <v>45.068831899753519</v>
      </c>
      <c r="O163" s="98">
        <v>47.294793647442191</v>
      </c>
      <c r="P163" s="98">
        <v>47.44343820199316</v>
      </c>
      <c r="Q163" s="98">
        <v>45.848198705765505</v>
      </c>
      <c r="R163" s="98">
        <v>42.457876490942198</v>
      </c>
      <c r="S163" s="98">
        <v>40.362736321237371</v>
      </c>
      <c r="T163" s="98">
        <v>38.487006119707978</v>
      </c>
      <c r="U163" s="98">
        <v>31.910172013219253</v>
      </c>
      <c r="V163" s="98">
        <v>29.627198203309391</v>
      </c>
      <c r="W163" s="98">
        <v>31.771774663576206</v>
      </c>
      <c r="DA163" s="63" t="s">
        <v>1834</v>
      </c>
    </row>
    <row r="164" spans="1:105" ht="12" customHeight="1" x14ac:dyDescent="0.25">
      <c r="A164" s="109" t="s">
        <v>120</v>
      </c>
      <c r="B164" s="33">
        <v>73.602496869774143</v>
      </c>
      <c r="C164" s="33">
        <v>84.105322536969709</v>
      </c>
      <c r="D164" s="33">
        <v>79.288956438769176</v>
      </c>
      <c r="E164" s="33">
        <v>77.722590951815761</v>
      </c>
      <c r="F164" s="33">
        <v>74.751038200264531</v>
      </c>
      <c r="G164" s="33">
        <v>77.427572117868763</v>
      </c>
      <c r="H164" s="33">
        <v>96.946224610208631</v>
      </c>
      <c r="I164" s="33">
        <v>103.67207044389973</v>
      </c>
      <c r="J164" s="33">
        <v>112.19831378958558</v>
      </c>
      <c r="K164" s="33">
        <v>119.95758397431919</v>
      </c>
      <c r="L164" s="33">
        <v>134.32473480790395</v>
      </c>
      <c r="M164" s="33">
        <v>136.27926018251694</v>
      </c>
      <c r="N164" s="33">
        <v>142.52371044908531</v>
      </c>
      <c r="O164" s="33">
        <v>133.47184740911129</v>
      </c>
      <c r="P164" s="33">
        <v>155.84126641573289</v>
      </c>
      <c r="Q164" s="33">
        <v>148.72296813327699</v>
      </c>
      <c r="R164" s="33">
        <v>136.35914668542958</v>
      </c>
      <c r="S164" s="33">
        <v>130.25654237674092</v>
      </c>
      <c r="T164" s="33">
        <v>134.88045793491654</v>
      </c>
      <c r="U164" s="33">
        <v>132.15832187086784</v>
      </c>
      <c r="V164" s="33">
        <v>136.67461669725211</v>
      </c>
      <c r="W164" s="33">
        <v>141.57389864512376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0.46447206683887476</v>
      </c>
      <c r="C166" s="119">
        <f t="shared" si="32"/>
        <v>0.47162051223372786</v>
      </c>
      <c r="D166" s="119">
        <f t="shared" si="32"/>
        <v>0.47320255924656429</v>
      </c>
      <c r="E166" s="119">
        <f t="shared" si="32"/>
        <v>0.47989464481826094</v>
      </c>
      <c r="F166" s="119">
        <f t="shared" si="32"/>
        <v>0.48403778283472682</v>
      </c>
      <c r="G166" s="119">
        <f t="shared" si="32"/>
        <v>0.49740956624314181</v>
      </c>
      <c r="H166" s="119">
        <f t="shared" si="32"/>
        <v>0.51600601791034817</v>
      </c>
      <c r="I166" s="119">
        <f t="shared" si="32"/>
        <v>0.53248872872873765</v>
      </c>
      <c r="J166" s="119">
        <f t="shared" si="32"/>
        <v>0.55709522346180695</v>
      </c>
      <c r="K166" s="119">
        <f t="shared" si="32"/>
        <v>0.58326355942148611</v>
      </c>
      <c r="L166" s="119">
        <f t="shared" si="32"/>
        <v>0.60650195464334178</v>
      </c>
      <c r="M166" s="119">
        <f t="shared" si="32"/>
        <v>0.62868247861330573</v>
      </c>
      <c r="N166" s="119">
        <f t="shared" si="32"/>
        <v>0.65008883999394051</v>
      </c>
      <c r="O166" s="119">
        <f t="shared" si="32"/>
        <v>0.66718889747227106</v>
      </c>
      <c r="P166" s="119">
        <f t="shared" si="32"/>
        <v>0.66692934990792163</v>
      </c>
      <c r="Q166" s="119">
        <f t="shared" si="32"/>
        <v>0.68301105539101559</v>
      </c>
      <c r="R166" s="119">
        <f t="shared" ref="R166:V166" si="33">IF(R142=0,"",R142/R118)</f>
        <v>0.69368419289423922</v>
      </c>
      <c r="S166" s="119">
        <f t="shared" si="33"/>
        <v>0.69693216773734079</v>
      </c>
      <c r="T166" s="119">
        <f t="shared" si="33"/>
        <v>0.69035779280070697</v>
      </c>
      <c r="U166" s="119">
        <f t="shared" si="33"/>
        <v>0.69645734022861872</v>
      </c>
      <c r="V166" s="119">
        <f t="shared" si="33"/>
        <v>0.70773727270738274</v>
      </c>
      <c r="W166" s="119">
        <f t="shared" ref="W166" si="34">IF(W142=0,"",W142/W118)</f>
        <v>0.72120660158879291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0.42591296834405323</v>
      </c>
      <c r="C167" s="124">
        <f t="shared" si="35"/>
        <v>0.43050975309042744</v>
      </c>
      <c r="D167" s="124">
        <f t="shared" si="35"/>
        <v>0.43464179117995738</v>
      </c>
      <c r="E167" s="124">
        <f t="shared" si="35"/>
        <v>0.43928508709987207</v>
      </c>
      <c r="F167" s="124">
        <f t="shared" si="35"/>
        <v>0.4464743194152575</v>
      </c>
      <c r="G167" s="124">
        <f t="shared" si="35"/>
        <v>0.4569741027383058</v>
      </c>
      <c r="H167" s="124">
        <f t="shared" si="35"/>
        <v>0.47166373128866768</v>
      </c>
      <c r="I167" s="124">
        <f t="shared" si="35"/>
        <v>0.49188654610176502</v>
      </c>
      <c r="J167" s="124">
        <f t="shared" si="35"/>
        <v>0.51429373153233138</v>
      </c>
      <c r="K167" s="124">
        <f t="shared" si="35"/>
        <v>0.53844852817744782</v>
      </c>
      <c r="L167" s="124">
        <f t="shared" si="35"/>
        <v>0.55945334878603403</v>
      </c>
      <c r="M167" s="124">
        <f t="shared" si="35"/>
        <v>0.58334658953355878</v>
      </c>
      <c r="N167" s="124">
        <f t="shared" si="35"/>
        <v>0.60586657268433919</v>
      </c>
      <c r="O167" s="124">
        <f t="shared" si="35"/>
        <v>0.6250523839023131</v>
      </c>
      <c r="P167" s="124">
        <f t="shared" si="35"/>
        <v>0.62742456818336467</v>
      </c>
      <c r="Q167" s="124">
        <f t="shared" si="35"/>
        <v>0.62884460194690173</v>
      </c>
      <c r="R167" s="124">
        <f t="shared" ref="R167:V167" si="36">IF(R143=0,"",R143/R119)</f>
        <v>0.63072569479006901</v>
      </c>
      <c r="S167" s="124">
        <f t="shared" si="36"/>
        <v>0.63263907122640195</v>
      </c>
      <c r="T167" s="124">
        <f t="shared" si="36"/>
        <v>0.63458803716076562</v>
      </c>
      <c r="U167" s="124">
        <f t="shared" si="36"/>
        <v>0.64095610907260703</v>
      </c>
      <c r="V167" s="124">
        <f t="shared" si="36"/>
        <v>0.65138479360228096</v>
      </c>
      <c r="W167" s="124">
        <f t="shared" ref="W167" si="37">IF(W143=0,"",W143/W119)</f>
        <v>0.66378526412916639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0.42377543765827186</v>
      </c>
      <c r="C168" s="111">
        <f t="shared" si="38"/>
        <v>0.42836491772385277</v>
      </c>
      <c r="D168" s="111">
        <f t="shared" si="38"/>
        <v>0.43256249901621618</v>
      </c>
      <c r="E168" s="111">
        <f t="shared" si="38"/>
        <v>0.4373354675741174</v>
      </c>
      <c r="F168" s="111">
        <f t="shared" si="38"/>
        <v>0.44452259691745688</v>
      </c>
      <c r="G168" s="111">
        <f t="shared" si="38"/>
        <v>0.45508072272340128</v>
      </c>
      <c r="H168" s="111">
        <f t="shared" si="38"/>
        <v>0.46983940079622205</v>
      </c>
      <c r="I168" s="111">
        <f t="shared" si="38"/>
        <v>0.49007183142822036</v>
      </c>
      <c r="J168" s="111">
        <f t="shared" si="38"/>
        <v>0.5125242651519859</v>
      </c>
      <c r="K168" s="111">
        <f t="shared" si="38"/>
        <v>0.53675298964820495</v>
      </c>
      <c r="L168" s="111">
        <f t="shared" si="38"/>
        <v>0.55778815358548162</v>
      </c>
      <c r="M168" s="111">
        <f t="shared" si="38"/>
        <v>0.58168453182346158</v>
      </c>
      <c r="N168" s="111">
        <f t="shared" si="38"/>
        <v>0.60425295609834551</v>
      </c>
      <c r="O168" s="111">
        <f t="shared" si="38"/>
        <v>0.62344675748104317</v>
      </c>
      <c r="P168" s="111">
        <f t="shared" si="38"/>
        <v>0.62580392004589203</v>
      </c>
      <c r="Q168" s="111">
        <f t="shared" si="38"/>
        <v>0.62728818784343154</v>
      </c>
      <c r="R168" s="111">
        <f t="shared" ref="R168:V168" si="39">IF(R144=0,"",R144/R120)</f>
        <v>0.62916920358970596</v>
      </c>
      <c r="S168" s="111">
        <f t="shared" si="39"/>
        <v>0.6311117484917268</v>
      </c>
      <c r="T168" s="111">
        <f t="shared" si="39"/>
        <v>0.63305447140923288</v>
      </c>
      <c r="U168" s="111">
        <f t="shared" si="39"/>
        <v>0.63945210859842505</v>
      </c>
      <c r="V168" s="111">
        <f t="shared" si="39"/>
        <v>0.64989828452069454</v>
      </c>
      <c r="W168" s="111">
        <f t="shared" ref="W168" si="40">IF(W144=0,"",W144/W120)</f>
        <v>0.66231847766495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1.6972956810825834</v>
      </c>
      <c r="C170" s="124">
        <f t="shared" si="44"/>
        <v>1.8169388854182784</v>
      </c>
      <c r="D170" s="124">
        <f t="shared" si="44"/>
        <v>1.9098036896907395</v>
      </c>
      <c r="E170" s="124">
        <f t="shared" si="44"/>
        <v>1.9862316182043807</v>
      </c>
      <c r="F170" s="124">
        <f t="shared" si="44"/>
        <v>2.1041977635882319</v>
      </c>
      <c r="G170" s="124">
        <f t="shared" si="44"/>
        <v>2.2536667551399669</v>
      </c>
      <c r="H170" s="124">
        <f t="shared" si="44"/>
        <v>2.3621417492456551</v>
      </c>
      <c r="I170" s="124">
        <f t="shared" si="44"/>
        <v>2.4520402822813354</v>
      </c>
      <c r="J170" s="124">
        <f t="shared" si="44"/>
        <v>2.5180826760469999</v>
      </c>
      <c r="K170" s="124">
        <f t="shared" si="44"/>
        <v>2.5937821067507576</v>
      </c>
      <c r="L170" s="124">
        <f t="shared" si="44"/>
        <v>2.6654422706438856</v>
      </c>
      <c r="M170" s="124">
        <f t="shared" si="44"/>
        <v>2.7204451270882339</v>
      </c>
      <c r="N170" s="124">
        <f t="shared" si="44"/>
        <v>2.8006109936607535</v>
      </c>
      <c r="O170" s="124">
        <f t="shared" si="44"/>
        <v>2.8790174835104496</v>
      </c>
      <c r="P170" s="124">
        <f t="shared" si="44"/>
        <v>2.9535822343622975</v>
      </c>
      <c r="Q170" s="124">
        <f t="shared" si="44"/>
        <v>3.0181256253040569</v>
      </c>
      <c r="R170" s="124">
        <f t="shared" ref="R170:V170" si="45">IF(R146=0,"",R146/R122)</f>
        <v>3.0763690542207187</v>
      </c>
      <c r="S170" s="124">
        <f t="shared" si="45"/>
        <v>3.1505747985857742</v>
      </c>
      <c r="T170" s="124">
        <f t="shared" si="45"/>
        <v>3.2453804504774251</v>
      </c>
      <c r="U170" s="124">
        <f t="shared" si="45"/>
        <v>3.3473815872390227</v>
      </c>
      <c r="V170" s="124">
        <f t="shared" si="45"/>
        <v>3.4875631168742736</v>
      </c>
      <c r="W170" s="124">
        <f t="shared" ref="W170" si="46">IF(W146=0,"",W146/W122)</f>
        <v>3.6080022133238647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1.6972956810825834</v>
      </c>
      <c r="C171" s="111">
        <f t="shared" si="47"/>
        <v>1.8169388854182784</v>
      </c>
      <c r="D171" s="111">
        <f t="shared" si="47"/>
        <v>1.9098036896907395</v>
      </c>
      <c r="E171" s="111">
        <f t="shared" si="47"/>
        <v>1.9862316182043807</v>
      </c>
      <c r="F171" s="111">
        <f t="shared" si="47"/>
        <v>2.1041977635882319</v>
      </c>
      <c r="G171" s="111">
        <f t="shared" si="47"/>
        <v>2.2536667551399669</v>
      </c>
      <c r="H171" s="111">
        <f t="shared" si="47"/>
        <v>2.3621417492456551</v>
      </c>
      <c r="I171" s="111">
        <f t="shared" si="47"/>
        <v>2.4520402822813354</v>
      </c>
      <c r="J171" s="111">
        <f t="shared" si="47"/>
        <v>2.5180826760469999</v>
      </c>
      <c r="K171" s="111">
        <f t="shared" si="47"/>
        <v>2.5937821067507576</v>
      </c>
      <c r="L171" s="111">
        <f t="shared" si="47"/>
        <v>2.6654422706438856</v>
      </c>
      <c r="M171" s="111">
        <f t="shared" si="47"/>
        <v>2.7204451270882339</v>
      </c>
      <c r="N171" s="111">
        <f t="shared" si="47"/>
        <v>2.8006109936607535</v>
      </c>
      <c r="O171" s="111">
        <f t="shared" si="47"/>
        <v>2.8790174835104496</v>
      </c>
      <c r="P171" s="111">
        <f t="shared" si="47"/>
        <v>2.9535822343622975</v>
      </c>
      <c r="Q171" s="111">
        <f t="shared" si="47"/>
        <v>3.0181256253040569</v>
      </c>
      <c r="R171" s="111">
        <f t="shared" ref="R171:V171" si="48">IF(R147=0,"",R147/R123)</f>
        <v>3.0763690542207187</v>
      </c>
      <c r="S171" s="111">
        <f t="shared" si="48"/>
        <v>3.1505747985857742</v>
      </c>
      <c r="T171" s="111">
        <f t="shared" si="48"/>
        <v>3.2453804504774251</v>
      </c>
      <c r="U171" s="111">
        <f t="shared" si="48"/>
        <v>3.3473815872390227</v>
      </c>
      <c r="V171" s="111">
        <f t="shared" si="48"/>
        <v>3.4875631168742736</v>
      </c>
      <c r="W171" s="111">
        <f t="shared" ref="W171" si="49">IF(W147=0,"",W147/W123)</f>
        <v>3.6080022133238647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0.53957372297655093</v>
      </c>
      <c r="C172" s="124">
        <f t="shared" si="50"/>
        <v>0.54601719741174159</v>
      </c>
      <c r="D172" s="124">
        <f t="shared" si="50"/>
        <v>0.55010970930437098</v>
      </c>
      <c r="E172" s="124">
        <f t="shared" si="50"/>
        <v>0.55436214572473563</v>
      </c>
      <c r="F172" s="124">
        <f t="shared" si="50"/>
        <v>0.56136296670883756</v>
      </c>
      <c r="G172" s="124">
        <f t="shared" si="50"/>
        <v>0.5725196814372624</v>
      </c>
      <c r="H172" s="124">
        <f t="shared" si="50"/>
        <v>0.58797799528070382</v>
      </c>
      <c r="I172" s="124">
        <f t="shared" si="50"/>
        <v>0.6028735162951081</v>
      </c>
      <c r="J172" s="124">
        <f t="shared" si="50"/>
        <v>0.61803686397677482</v>
      </c>
      <c r="K172" s="124">
        <f t="shared" si="50"/>
        <v>0.63248519708164697</v>
      </c>
      <c r="L172" s="124">
        <f t="shared" si="50"/>
        <v>0.64168489846819543</v>
      </c>
      <c r="M172" s="124">
        <f t="shared" si="50"/>
        <v>0.64612592460110785</v>
      </c>
      <c r="N172" s="124">
        <f t="shared" si="50"/>
        <v>0.65686323080454845</v>
      </c>
      <c r="O172" s="124">
        <f t="shared" si="50"/>
        <v>0.66912787690266606</v>
      </c>
      <c r="P172" s="124">
        <f t="shared" si="50"/>
        <v>0.6768424195636239</v>
      </c>
      <c r="Q172" s="124">
        <f t="shared" si="50"/>
        <v>0.68774489913405579</v>
      </c>
      <c r="R172" s="124">
        <f t="shared" ref="R172:V172" si="51">IF(R148=0,"",R148/R124)</f>
        <v>0.69618828684828049</v>
      </c>
      <c r="S172" s="124">
        <f t="shared" si="51"/>
        <v>0.70997705767362118</v>
      </c>
      <c r="T172" s="124">
        <f t="shared" si="51"/>
        <v>0.72897242194968281</v>
      </c>
      <c r="U172" s="124">
        <f t="shared" si="51"/>
        <v>0.75648358958982576</v>
      </c>
      <c r="V172" s="124">
        <f t="shared" si="51"/>
        <v>0.78045893918304388</v>
      </c>
      <c r="W172" s="124">
        <f t="shared" ref="W172" si="52">IF(W148=0,"",W148/W124)</f>
        <v>0.79698065944808216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0.45051546820727689</v>
      </c>
      <c r="C173" s="111">
        <f t="shared" si="53"/>
        <v>0.45878088329345679</v>
      </c>
      <c r="D173" s="111">
        <f t="shared" si="53"/>
        <v>0.46855386450368258</v>
      </c>
      <c r="E173" s="111">
        <f t="shared" si="53"/>
        <v>0.47915885123196639</v>
      </c>
      <c r="F173" s="111">
        <f t="shared" si="53"/>
        <v>0.4919788320027203</v>
      </c>
      <c r="G173" s="111">
        <f t="shared" si="53"/>
        <v>0.5075433521771856</v>
      </c>
      <c r="H173" s="111">
        <f t="shared" si="53"/>
        <v>0.5264824011608531</v>
      </c>
      <c r="I173" s="111">
        <f t="shared" si="53"/>
        <v>0.54899347916650432</v>
      </c>
      <c r="J173" s="111">
        <f t="shared" si="53"/>
        <v>0.57841148141069754</v>
      </c>
      <c r="K173" s="111">
        <f t="shared" si="53"/>
        <v>0.60320401886957542</v>
      </c>
      <c r="L173" s="111">
        <f t="shared" si="53"/>
        <v>0.62728933426964728</v>
      </c>
      <c r="M173" s="111">
        <f t="shared" si="53"/>
        <v>0.65061785634928737</v>
      </c>
      <c r="N173" s="111">
        <f t="shared" si="53"/>
        <v>0.67505588414379336</v>
      </c>
      <c r="O173" s="111">
        <f t="shared" si="53"/>
        <v>0.69795775705839747</v>
      </c>
      <c r="P173" s="111">
        <f t="shared" si="53"/>
        <v>0.69884280025372159</v>
      </c>
      <c r="Q173" s="111">
        <f t="shared" si="53"/>
        <v>0.70060313651481976</v>
      </c>
      <c r="R173" s="111">
        <f t="shared" ref="R173:V173" si="54">IF(R149=0,"",R149/R125)</f>
        <v>0.70924322155962938</v>
      </c>
      <c r="S173" s="111">
        <f t="shared" si="54"/>
        <v>0.71944614606005741</v>
      </c>
      <c r="T173" s="111">
        <f t="shared" si="54"/>
        <v>0.72682990691396021</v>
      </c>
      <c r="U173" s="111">
        <f t="shared" si="54"/>
        <v>0.73060399963397515</v>
      </c>
      <c r="V173" s="111">
        <f t="shared" si="54"/>
        <v>0.7363196906028443</v>
      </c>
      <c r="W173" s="111">
        <f t="shared" ref="W173" si="55">IF(W149=0,"",W149/W125)</f>
        <v>0.74415181673772746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0.87950324724068352</v>
      </c>
      <c r="C174" s="111">
        <f t="shared" si="56"/>
        <v>0.79002665076149203</v>
      </c>
      <c r="D174" s="111">
        <f t="shared" si="56"/>
        <v>0.90140255337162256</v>
      </c>
      <c r="E174" s="111">
        <f t="shared" si="56"/>
        <v>0.93970315883342648</v>
      </c>
      <c r="F174" s="111">
        <f t="shared" si="56"/>
        <v>0.92627168801975501</v>
      </c>
      <c r="G174" s="111">
        <f t="shared" si="56"/>
        <v>0.93062542582191166</v>
      </c>
      <c r="H174" s="111">
        <f t="shared" si="56"/>
        <v>0.91624006905261357</v>
      </c>
      <c r="I174" s="111">
        <f t="shared" si="56"/>
        <v>0.93831162319402406</v>
      </c>
      <c r="J174" s="111">
        <f t="shared" si="56"/>
        <v>0.95031146277554668</v>
      </c>
      <c r="K174" s="111">
        <f t="shared" si="56"/>
        <v>0.95727527150128067</v>
      </c>
      <c r="L174" s="111">
        <f t="shared" si="56"/>
        <v>0.96127663899060678</v>
      </c>
      <c r="M174" s="111">
        <f t="shared" si="56"/>
        <v>0.94708922797706241</v>
      </c>
      <c r="N174" s="111">
        <f t="shared" si="56"/>
        <v>0.96342802098814362</v>
      </c>
      <c r="O174" s="111">
        <f t="shared" si="56"/>
        <v>0.97497796287993055</v>
      </c>
      <c r="P174" s="111">
        <f t="shared" si="56"/>
        <v>0.95883328766282505</v>
      </c>
      <c r="Q174" s="111">
        <f t="shared" si="56"/>
        <v>0.98444543174057064</v>
      </c>
      <c r="R174" s="111">
        <f t="shared" ref="R174:V174" si="57">IF(R150=0,"",R150/R126)</f>
        <v>0.9813395428646946</v>
      </c>
      <c r="S174" s="111">
        <f t="shared" si="57"/>
        <v>0.97320724229137334</v>
      </c>
      <c r="T174" s="111">
        <f t="shared" si="57"/>
        <v>0.97080238964466969</v>
      </c>
      <c r="U174" s="111">
        <f t="shared" si="57"/>
        <v>0.96545502088389212</v>
      </c>
      <c r="V174" s="111">
        <f t="shared" si="57"/>
        <v>0.97233556109987074</v>
      </c>
      <c r="W174" s="111">
        <f t="shared" ref="W174" si="58">IF(W150=0,"",W150/W126)</f>
        <v>0.97800932610722968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0.45051546820727689</v>
      </c>
      <c r="C175" s="112">
        <f t="shared" si="59"/>
        <v>0.45051546820727689</v>
      </c>
      <c r="D175" s="112">
        <f t="shared" si="59"/>
        <v>0.45563037636664505</v>
      </c>
      <c r="E175" s="112">
        <f t="shared" si="59"/>
        <v>0.47904144698321066</v>
      </c>
      <c r="F175" s="112">
        <f t="shared" si="59"/>
        <v>0.49565975415283986</v>
      </c>
      <c r="G175" s="112">
        <f t="shared" si="59"/>
        <v>0.51179343695638457</v>
      </c>
      <c r="H175" s="112">
        <f t="shared" si="59"/>
        <v>0.53288987542457744</v>
      </c>
      <c r="I175" s="112">
        <f t="shared" si="59"/>
        <v>0.57561249706158013</v>
      </c>
      <c r="J175" s="112">
        <f t="shared" si="59"/>
        <v>0.61950928690676621</v>
      </c>
      <c r="K175" s="112">
        <f t="shared" si="59"/>
        <v>0.64684309009801888</v>
      </c>
      <c r="L175" s="112">
        <f t="shared" si="59"/>
        <v>0.66150965037801102</v>
      </c>
      <c r="M175" s="112">
        <f t="shared" si="59"/>
        <v>0.67044722879087804</v>
      </c>
      <c r="N175" s="112">
        <f t="shared" si="59"/>
        <v>0.68589211772999881</v>
      </c>
      <c r="O175" s="112">
        <f t="shared" si="59"/>
        <v>0.70176949955827728</v>
      </c>
      <c r="P175" s="112">
        <f t="shared" si="59"/>
        <v>0.70437480441146505</v>
      </c>
      <c r="Q175" s="112">
        <f t="shared" si="59"/>
        <v>0.70999753551297773</v>
      </c>
      <c r="R175" s="112">
        <f t="shared" ref="R175:V175" si="60">IF(R151=0,"",R151/R127)</f>
        <v>0.71045897865621865</v>
      </c>
      <c r="S175" s="112">
        <f t="shared" si="60"/>
        <v>0.71167448079029971</v>
      </c>
      <c r="T175" s="112">
        <f t="shared" si="60"/>
        <v>0.71571468245068215</v>
      </c>
      <c r="U175" s="112">
        <f t="shared" si="60"/>
        <v>0.72545491764136705</v>
      </c>
      <c r="V175" s="112">
        <f t="shared" si="60"/>
        <v>0.733669672090979</v>
      </c>
      <c r="W175" s="112">
        <f t="shared" ref="W175" si="61">IF(W151=0,"",W151/W127)</f>
        <v>0.74499160361139727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0.53627372325935807</v>
      </c>
      <c r="C177" s="112">
        <f t="shared" si="65"/>
        <v>0.53791885598412215</v>
      </c>
      <c r="D177" s="112">
        <f t="shared" si="65"/>
        <v>0.54015886160258852</v>
      </c>
      <c r="E177" s="112">
        <f t="shared" si="65"/>
        <v>0.54328173550781589</v>
      </c>
      <c r="F177" s="112">
        <f t="shared" si="65"/>
        <v>0.54711989502043701</v>
      </c>
      <c r="G177" s="112">
        <f t="shared" si="65"/>
        <v>0.55166782438233009</v>
      </c>
      <c r="H177" s="112">
        <f t="shared" si="65"/>
        <v>0.55837751632501664</v>
      </c>
      <c r="I177" s="112">
        <f t="shared" si="65"/>
        <v>0.56231084641689366</v>
      </c>
      <c r="J177" s="112">
        <f t="shared" si="65"/>
        <v>0.56422578904688447</v>
      </c>
      <c r="K177" s="112">
        <f t="shared" si="65"/>
        <v>0.56763687907981786</v>
      </c>
      <c r="L177" s="112">
        <f t="shared" si="65"/>
        <v>0.57145507576832633</v>
      </c>
      <c r="M177" s="112">
        <f t="shared" si="65"/>
        <v>0.57768935627412688</v>
      </c>
      <c r="N177" s="112">
        <f t="shared" si="65"/>
        <v>0.58610805113719722</v>
      </c>
      <c r="O177" s="112">
        <f t="shared" si="65"/>
        <v>0.59867747463508192</v>
      </c>
      <c r="P177" s="112">
        <f t="shared" si="65"/>
        <v>0.61034977489341302</v>
      </c>
      <c r="Q177" s="112">
        <f t="shared" si="65"/>
        <v>0.62198344904966385</v>
      </c>
      <c r="R177" s="112">
        <f t="shared" ref="R177:V177" si="66">IF(R153=0,"",R153/R129)</f>
        <v>0.63418550142112806</v>
      </c>
      <c r="S177" s="112">
        <f t="shared" si="66"/>
        <v>0.65178511808526807</v>
      </c>
      <c r="T177" s="112">
        <f t="shared" si="66"/>
        <v>0.67272368155080919</v>
      </c>
      <c r="U177" s="112">
        <f t="shared" si="66"/>
        <v>0.70100367054135093</v>
      </c>
      <c r="V177" s="112">
        <f t="shared" si="66"/>
        <v>0.72954339845509864</v>
      </c>
      <c r="W177" s="112">
        <f t="shared" ref="W177" si="67">IF(W153=0,"",W153/W129)</f>
        <v>0.75601134029271599</v>
      </c>
      <c r="DA177" s="131" t="s">
        <v>1992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0.91122088995792783</v>
      </c>
      <c r="C178" s="113">
        <f t="shared" si="68"/>
        <v>0.84141063859122045</v>
      </c>
      <c r="D178" s="113">
        <f t="shared" si="68"/>
        <v>0.92704187030771978</v>
      </c>
      <c r="E178" s="113">
        <f t="shared" si="68"/>
        <v>0.95264552531707669</v>
      </c>
      <c r="F178" s="113">
        <f t="shared" si="68"/>
        <v>0.93911770717905252</v>
      </c>
      <c r="G178" s="113">
        <f t="shared" si="68"/>
        <v>0.94017646969941315</v>
      </c>
      <c r="H178" s="113">
        <f t="shared" si="68"/>
        <v>0.92394906015884426</v>
      </c>
      <c r="I178" s="113">
        <f t="shared" si="68"/>
        <v>0.9355046777185293</v>
      </c>
      <c r="J178" s="113">
        <f t="shared" si="68"/>
        <v>0.93918700617318185</v>
      </c>
      <c r="K178" s="113">
        <f t="shared" si="68"/>
        <v>0.94238680750939285</v>
      </c>
      <c r="L178" s="113">
        <f t="shared" si="68"/>
        <v>0.94456827371127583</v>
      </c>
      <c r="M178" s="113">
        <f t="shared" si="68"/>
        <v>0.92350591723177178</v>
      </c>
      <c r="N178" s="113">
        <f t="shared" si="68"/>
        <v>0.94585772942130386</v>
      </c>
      <c r="O178" s="113">
        <f t="shared" si="68"/>
        <v>0.963921297881977</v>
      </c>
      <c r="P178" s="113">
        <f t="shared" si="68"/>
        <v>0.94191565728213134</v>
      </c>
      <c r="Q178" s="113">
        <f t="shared" si="68"/>
        <v>0.98091670688788613</v>
      </c>
      <c r="R178" s="113">
        <f t="shared" ref="R178:V178" si="69">IF(R154=0,"",R154/R130)</f>
        <v>0.976514069857638</v>
      </c>
      <c r="S178" s="113">
        <f t="shared" si="69"/>
        <v>0.96700871764108076</v>
      </c>
      <c r="T178" s="113">
        <f t="shared" si="69"/>
        <v>0.96530301649444339</v>
      </c>
      <c r="U178" s="113">
        <f t="shared" si="69"/>
        <v>0.96035992758168864</v>
      </c>
      <c r="V178" s="113">
        <f t="shared" si="69"/>
        <v>0.97081301152108912</v>
      </c>
      <c r="W178" s="113">
        <f t="shared" ref="W178" si="70">IF(W154=0,"",W154/W130)</f>
        <v>0.97864292872461434</v>
      </c>
      <c r="DA178" s="132" t="s">
        <v>1993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0.53627372325935807</v>
      </c>
      <c r="C179" s="111">
        <f t="shared" si="71"/>
        <v>0.53627372325935807</v>
      </c>
      <c r="D179" s="111">
        <f t="shared" si="71"/>
        <v>0.53767186175712156</v>
      </c>
      <c r="E179" s="111">
        <f t="shared" si="71"/>
        <v>0.54290533969018284</v>
      </c>
      <c r="F179" s="111">
        <f t="shared" si="71"/>
        <v>0.54766143242258158</v>
      </c>
      <c r="G179" s="111">
        <f t="shared" si="71"/>
        <v>0.55249296042614204</v>
      </c>
      <c r="H179" s="111">
        <f t="shared" si="71"/>
        <v>0.55881176805379984</v>
      </c>
      <c r="I179" s="111">
        <f t="shared" si="71"/>
        <v>0.56446390883253861</v>
      </c>
      <c r="J179" s="111">
        <f t="shared" si="71"/>
        <v>0.56795536928544832</v>
      </c>
      <c r="K179" s="111">
        <f t="shared" si="71"/>
        <v>0.57148833103019225</v>
      </c>
      <c r="L179" s="111">
        <f t="shared" si="71"/>
        <v>0.57392571636653023</v>
      </c>
      <c r="M179" s="111">
        <f t="shared" si="71"/>
        <v>0.57498387945771268</v>
      </c>
      <c r="N179" s="111">
        <f t="shared" si="71"/>
        <v>0.58351331621081526</v>
      </c>
      <c r="O179" s="111">
        <f t="shared" si="71"/>
        <v>0.60135363828104216</v>
      </c>
      <c r="P179" s="111">
        <f t="shared" si="71"/>
        <v>0.61486111409248501</v>
      </c>
      <c r="Q179" s="111">
        <f t="shared" si="71"/>
        <v>0.63672413139679163</v>
      </c>
      <c r="R179" s="111">
        <f t="shared" ref="R179:V179" si="72">IF(R155=0,"",R155/R131)</f>
        <v>0.6537849879030011</v>
      </c>
      <c r="S179" s="111">
        <f t="shared" si="72"/>
        <v>0.67158209558823945</v>
      </c>
      <c r="T179" s="111">
        <f t="shared" si="72"/>
        <v>0.68334551463737858</v>
      </c>
      <c r="U179" s="111">
        <f t="shared" si="72"/>
        <v>0.69361997189204183</v>
      </c>
      <c r="V179" s="111">
        <f t="shared" si="72"/>
        <v>0.7205694625831246</v>
      </c>
      <c r="W179" s="111">
        <f t="shared" ref="W179" si="73">IF(W155=0,"",W155/W131)</f>
        <v>0.75328234625254309</v>
      </c>
      <c r="DA179" s="63" t="s">
        <v>1994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0.60080316201620054</v>
      </c>
      <c r="C181" s="112">
        <f t="shared" si="77"/>
        <v>0.60778195549001757</v>
      </c>
      <c r="D181" s="112">
        <f t="shared" si="77"/>
        <v>0.61163002612067507</v>
      </c>
      <c r="E181" s="112">
        <f t="shared" si="77"/>
        <v>0.61436709070519979</v>
      </c>
      <c r="F181" s="112">
        <f t="shared" si="77"/>
        <v>0.61829860506141165</v>
      </c>
      <c r="G181" s="112">
        <f t="shared" si="77"/>
        <v>0.62331937313810304</v>
      </c>
      <c r="H181" s="112">
        <f t="shared" si="77"/>
        <v>0.62719692806524774</v>
      </c>
      <c r="I181" s="112">
        <f t="shared" si="77"/>
        <v>0.62923706146763736</v>
      </c>
      <c r="J181" s="112">
        <f t="shared" si="77"/>
        <v>0.63066030120506011</v>
      </c>
      <c r="K181" s="112">
        <f t="shared" si="77"/>
        <v>0.6325314007428231</v>
      </c>
      <c r="L181" s="112">
        <f t="shared" si="77"/>
        <v>0.63430708102344469</v>
      </c>
      <c r="M181" s="112">
        <f t="shared" si="77"/>
        <v>0.63769355136027772</v>
      </c>
      <c r="N181" s="112">
        <f t="shared" si="77"/>
        <v>0.64193295967155373</v>
      </c>
      <c r="O181" s="112">
        <f t="shared" si="77"/>
        <v>0.6476153887509255</v>
      </c>
      <c r="P181" s="112">
        <f t="shared" si="77"/>
        <v>0.65112177989995357</v>
      </c>
      <c r="Q181" s="112">
        <f t="shared" si="77"/>
        <v>0.65706349541141185</v>
      </c>
      <c r="R181" s="112">
        <f t="shared" ref="R181:V181" si="78">IF(R157=0,"",R157/R133)</f>
        <v>0.6622008642470073</v>
      </c>
      <c r="S181" s="112">
        <f t="shared" si="78"/>
        <v>0.67094660137483442</v>
      </c>
      <c r="T181" s="112">
        <f t="shared" si="78"/>
        <v>0.68523533626339561</v>
      </c>
      <c r="U181" s="112">
        <f t="shared" si="78"/>
        <v>0.70841070227083314</v>
      </c>
      <c r="V181" s="112">
        <f t="shared" si="78"/>
        <v>0.72807474658169236</v>
      </c>
      <c r="W181" s="112">
        <f t="shared" ref="W181" si="79">IF(W157=0,"",W157/W133)</f>
        <v>0.74043896836923773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0.93221340857779622</v>
      </c>
      <c r="C182" s="113">
        <f t="shared" si="80"/>
        <v>0.87666040987304195</v>
      </c>
      <c r="D182" s="113">
        <f t="shared" si="80"/>
        <v>0.94489453306777782</v>
      </c>
      <c r="E182" s="113">
        <f t="shared" si="80"/>
        <v>0.96500658481119461</v>
      </c>
      <c r="F182" s="113">
        <f t="shared" si="80"/>
        <v>0.9542406018930516</v>
      </c>
      <c r="G182" s="113">
        <f t="shared" si="80"/>
        <v>0.95518383522725614</v>
      </c>
      <c r="H182" s="113">
        <f t="shared" si="80"/>
        <v>0.94134864827925957</v>
      </c>
      <c r="I182" s="113">
        <f t="shared" si="80"/>
        <v>0.95015042071497258</v>
      </c>
      <c r="J182" s="113">
        <f t="shared" si="80"/>
        <v>0.95302890194198564</v>
      </c>
      <c r="K182" s="113">
        <f t="shared" si="80"/>
        <v>0.95560521491268213</v>
      </c>
      <c r="L182" s="113">
        <f t="shared" si="80"/>
        <v>0.95702714152676627</v>
      </c>
      <c r="M182" s="113">
        <f t="shared" si="80"/>
        <v>0.94050731411603272</v>
      </c>
      <c r="N182" s="113">
        <f t="shared" si="80"/>
        <v>0.95698499577915452</v>
      </c>
      <c r="O182" s="113">
        <f t="shared" si="80"/>
        <v>0.97164699811670685</v>
      </c>
      <c r="P182" s="113">
        <f t="shared" si="80"/>
        <v>0.95019259182282234</v>
      </c>
      <c r="Q182" s="113">
        <f t="shared" si="80"/>
        <v>0.98542901241935976</v>
      </c>
      <c r="R182" s="113">
        <f t="shared" ref="R182:V182" si="81">IF(R158=0,"",R158/R134)</f>
        <v>0.98048007009237848</v>
      </c>
      <c r="S182" s="113">
        <f t="shared" si="81"/>
        <v>0.96923695675568389</v>
      </c>
      <c r="T182" s="113">
        <f t="shared" si="81"/>
        <v>0.96703294631270342</v>
      </c>
      <c r="U182" s="113">
        <f t="shared" si="81"/>
        <v>0.9619922821175082</v>
      </c>
      <c r="V182" s="113">
        <f t="shared" si="81"/>
        <v>0.97078555387771137</v>
      </c>
      <c r="W182" s="113">
        <f t="shared" ref="W182" si="82">IF(W158=0,"",W158/W134)</f>
        <v>0.97762473184290832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0.60080316201620054</v>
      </c>
      <c r="C183" s="111">
        <f t="shared" si="83"/>
        <v>0.60658939452474492</v>
      </c>
      <c r="D183" s="111">
        <f t="shared" si="83"/>
        <v>0.61053090871474147</v>
      </c>
      <c r="E183" s="111">
        <f t="shared" si="83"/>
        <v>0.61428456915323026</v>
      </c>
      <c r="F183" s="111">
        <f t="shared" si="83"/>
        <v>0.61899269186257544</v>
      </c>
      <c r="G183" s="111">
        <f t="shared" si="83"/>
        <v>0.62377602879150695</v>
      </c>
      <c r="H183" s="111">
        <f t="shared" si="83"/>
        <v>0.62777442877996137</v>
      </c>
      <c r="I183" s="111">
        <f t="shared" si="83"/>
        <v>0.63065864673135197</v>
      </c>
      <c r="J183" s="111">
        <f t="shared" si="83"/>
        <v>0.63276558540851946</v>
      </c>
      <c r="K183" s="111">
        <f t="shared" si="83"/>
        <v>0.63469059031803987</v>
      </c>
      <c r="L183" s="111">
        <f t="shared" si="83"/>
        <v>0.63586758560444157</v>
      </c>
      <c r="M183" s="111">
        <f t="shared" si="83"/>
        <v>0.63709662624701924</v>
      </c>
      <c r="N183" s="111">
        <f t="shared" si="83"/>
        <v>0.6407415618408967</v>
      </c>
      <c r="O183" s="111">
        <f t="shared" si="83"/>
        <v>0.64732531544664362</v>
      </c>
      <c r="P183" s="111">
        <f t="shared" si="83"/>
        <v>0.65385770833795021</v>
      </c>
      <c r="Q183" s="111">
        <f t="shared" si="83"/>
        <v>0.66206272396283383</v>
      </c>
      <c r="R183" s="111">
        <f t="shared" ref="R183:V183" si="84">IF(R159=0,"",R159/R135)</f>
        <v>0.67071646307507449</v>
      </c>
      <c r="S183" s="111">
        <f t="shared" si="84"/>
        <v>0.68189240624528336</v>
      </c>
      <c r="T183" s="111">
        <f t="shared" si="84"/>
        <v>0.69244693965612425</v>
      </c>
      <c r="U183" s="111">
        <f t="shared" si="84"/>
        <v>0.70837628674737219</v>
      </c>
      <c r="V183" s="111">
        <f t="shared" si="84"/>
        <v>0.72480765195675723</v>
      </c>
      <c r="W183" s="111">
        <f t="shared" ref="W183" si="85">IF(W159=0,"",W159/W135)</f>
        <v>0.73768510309475022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0.65496038720359506</v>
      </c>
      <c r="C185" s="124">
        <f t="shared" si="89"/>
        <v>0.661697069477026</v>
      </c>
      <c r="D185" s="124">
        <f t="shared" si="89"/>
        <v>0.66201654876084726</v>
      </c>
      <c r="E185" s="124">
        <f t="shared" si="89"/>
        <v>0.66398612147683433</v>
      </c>
      <c r="F185" s="124">
        <f t="shared" si="89"/>
        <v>0.66624094805740497</v>
      </c>
      <c r="G185" s="124">
        <f t="shared" si="89"/>
        <v>0.6710216997936953</v>
      </c>
      <c r="H185" s="124">
        <f t="shared" si="89"/>
        <v>0.68251767185156687</v>
      </c>
      <c r="I185" s="124">
        <f t="shared" si="89"/>
        <v>0.68606093221735609</v>
      </c>
      <c r="J185" s="124">
        <f t="shared" si="89"/>
        <v>0.68857405376633973</v>
      </c>
      <c r="K185" s="124">
        <f t="shared" si="89"/>
        <v>0.69021526381891907</v>
      </c>
      <c r="L185" s="124">
        <f t="shared" si="89"/>
        <v>0.69371675708019442</v>
      </c>
      <c r="M185" s="124">
        <f t="shared" si="89"/>
        <v>0.69356317806098011</v>
      </c>
      <c r="N185" s="124">
        <f t="shared" si="89"/>
        <v>0.69544227760130684</v>
      </c>
      <c r="O185" s="124">
        <f t="shared" si="89"/>
        <v>0.6933741517712636</v>
      </c>
      <c r="P185" s="124">
        <f t="shared" si="89"/>
        <v>0.70129945662448878</v>
      </c>
      <c r="Q185" s="124">
        <f t="shared" si="89"/>
        <v>0.70261267400653249</v>
      </c>
      <c r="R185" s="124">
        <f t="shared" ref="R185:V185" si="90">IF(R161=0,"",R161/R137)</f>
        <v>0.70715122636422967</v>
      </c>
      <c r="S185" s="124">
        <f t="shared" si="90"/>
        <v>0.7110416193332092</v>
      </c>
      <c r="T185" s="124">
        <f t="shared" si="90"/>
        <v>0.72034119160386134</v>
      </c>
      <c r="U185" s="124">
        <f t="shared" si="90"/>
        <v>0.7371823333388291</v>
      </c>
      <c r="V185" s="124">
        <f t="shared" si="90"/>
        <v>0.75402037642431496</v>
      </c>
      <c r="W185" s="124">
        <f t="shared" ref="W185" si="91">IF(W161=0,"",W161/W137)</f>
        <v>0.76500762543603484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0.5643581439413613</v>
      </c>
      <c r="C186" s="111">
        <f t="shared" si="92"/>
        <v>0.56533256032202761</v>
      </c>
      <c r="D186" s="111">
        <f t="shared" si="92"/>
        <v>0.56631538153885697</v>
      </c>
      <c r="E186" s="111">
        <f t="shared" si="92"/>
        <v>0.56737736029757257</v>
      </c>
      <c r="F186" s="111">
        <f t="shared" si="92"/>
        <v>0.56848443521970393</v>
      </c>
      <c r="G186" s="111">
        <f t="shared" si="92"/>
        <v>0.56969737824422007</v>
      </c>
      <c r="H186" s="111">
        <f t="shared" si="92"/>
        <v>0.57101962991918176</v>
      </c>
      <c r="I186" s="111">
        <f t="shared" si="92"/>
        <v>0.57167754066088561</v>
      </c>
      <c r="J186" s="111">
        <f t="shared" si="92"/>
        <v>0.57197145007448935</v>
      </c>
      <c r="K186" s="111">
        <f t="shared" si="92"/>
        <v>0.57236115555572564</v>
      </c>
      <c r="L186" s="111">
        <f t="shared" si="92"/>
        <v>0.57274614011006342</v>
      </c>
      <c r="M186" s="111">
        <f t="shared" si="92"/>
        <v>0.57309073913730402</v>
      </c>
      <c r="N186" s="111">
        <f t="shared" si="92"/>
        <v>0.57338038942935377</v>
      </c>
      <c r="O186" s="111">
        <f t="shared" si="92"/>
        <v>0.5736123947517493</v>
      </c>
      <c r="P186" s="111">
        <f t="shared" si="92"/>
        <v>0.57369095090326572</v>
      </c>
      <c r="Q186" s="111">
        <f t="shared" si="92"/>
        <v>0.57375903888282997</v>
      </c>
      <c r="R186" s="111">
        <f t="shared" ref="R186:V186" si="93">IF(R162=0,"",R162/R138)</f>
        <v>0.57392980459061937</v>
      </c>
      <c r="S186" s="111">
        <f t="shared" si="93"/>
        <v>0.57431789283938228</v>
      </c>
      <c r="T186" s="111">
        <f t="shared" si="93"/>
        <v>0.57520741824807231</v>
      </c>
      <c r="U186" s="111">
        <f t="shared" si="93"/>
        <v>0.57662030405465625</v>
      </c>
      <c r="V186" s="111">
        <f t="shared" si="93"/>
        <v>0.57838467663573723</v>
      </c>
      <c r="W186" s="111">
        <f t="shared" ref="W186" si="94">IF(W162=0,"",W162/W138)</f>
        <v>0.5800431455331071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0.56930652843800589</v>
      </c>
      <c r="C187" s="111">
        <f t="shared" si="95"/>
        <v>0.56990617459380222</v>
      </c>
      <c r="D187" s="111">
        <f t="shared" si="95"/>
        <v>0.57083079133392556</v>
      </c>
      <c r="E187" s="111">
        <f t="shared" si="95"/>
        <v>0.57197680021403985</v>
      </c>
      <c r="F187" s="111">
        <f t="shared" si="95"/>
        <v>0.573552389457755</v>
      </c>
      <c r="G187" s="111">
        <f t="shared" si="95"/>
        <v>0.57554095103690872</v>
      </c>
      <c r="H187" s="111">
        <f t="shared" si="95"/>
        <v>0.57808022685468041</v>
      </c>
      <c r="I187" s="111">
        <f t="shared" si="95"/>
        <v>0.57964467035151712</v>
      </c>
      <c r="J187" s="111">
        <f t="shared" si="95"/>
        <v>0.58042933105119943</v>
      </c>
      <c r="K187" s="111">
        <f t="shared" si="95"/>
        <v>0.58153963878539661</v>
      </c>
      <c r="L187" s="111">
        <f t="shared" si="95"/>
        <v>0.58251548984752821</v>
      </c>
      <c r="M187" s="111">
        <f t="shared" si="95"/>
        <v>0.58350004474927497</v>
      </c>
      <c r="N187" s="111">
        <f t="shared" si="95"/>
        <v>0.58419096334927922</v>
      </c>
      <c r="O187" s="111">
        <f t="shared" si="95"/>
        <v>0.58467482478438593</v>
      </c>
      <c r="P187" s="111">
        <f t="shared" si="95"/>
        <v>0.58490791954630728</v>
      </c>
      <c r="Q187" s="111">
        <f t="shared" si="95"/>
        <v>0.5850978995683872</v>
      </c>
      <c r="R187" s="111">
        <f t="shared" ref="R187:V187" si="96">IF(R163=0,"",R163/R139)</f>
        <v>0.58545428042943382</v>
      </c>
      <c r="S187" s="111">
        <f t="shared" si="96"/>
        <v>0.58642359947087197</v>
      </c>
      <c r="T187" s="111">
        <f t="shared" si="96"/>
        <v>0.58802807275311542</v>
      </c>
      <c r="U187" s="111">
        <f t="shared" si="96"/>
        <v>0.59144384191738941</v>
      </c>
      <c r="V187" s="111">
        <f t="shared" si="96"/>
        <v>0.59586982732651339</v>
      </c>
      <c r="W187" s="111">
        <f t="shared" ref="W187" si="97">IF(W163=0,"",W163/W139)</f>
        <v>0.60168425639631828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0.72834460069410334</v>
      </c>
      <c r="C188" s="45">
        <f t="shared" si="98"/>
        <v>0.73038884125443604</v>
      </c>
      <c r="D188" s="45">
        <f t="shared" si="98"/>
        <v>0.73240926450279364</v>
      </c>
      <c r="E188" s="45">
        <f t="shared" si="98"/>
        <v>0.73480592478433004</v>
      </c>
      <c r="F188" s="45">
        <f t="shared" si="98"/>
        <v>0.73785418933548275</v>
      </c>
      <c r="G188" s="45">
        <f t="shared" si="98"/>
        <v>0.74165365900811897</v>
      </c>
      <c r="H188" s="45">
        <f t="shared" si="98"/>
        <v>0.74608076788063105</v>
      </c>
      <c r="I188" s="45">
        <f t="shared" si="98"/>
        <v>0.74854350943492709</v>
      </c>
      <c r="J188" s="45">
        <f t="shared" si="98"/>
        <v>0.75000521548441479</v>
      </c>
      <c r="K188" s="45">
        <f t="shared" si="98"/>
        <v>0.75185609254296792</v>
      </c>
      <c r="L188" s="45">
        <f t="shared" si="98"/>
        <v>0.75342930035430111</v>
      </c>
      <c r="M188" s="45">
        <f t="shared" si="98"/>
        <v>0.75552587215827383</v>
      </c>
      <c r="N188" s="45">
        <f t="shared" si="98"/>
        <v>0.75811634177691645</v>
      </c>
      <c r="O188" s="45">
        <f t="shared" si="98"/>
        <v>0.76152454981643403</v>
      </c>
      <c r="P188" s="45">
        <f t="shared" si="98"/>
        <v>0.76416550945738371</v>
      </c>
      <c r="Q188" s="45">
        <f t="shared" si="98"/>
        <v>0.76761138519697192</v>
      </c>
      <c r="R188" s="45">
        <f t="shared" ref="R188:V188" si="99">IF(R164=0,"",R164/R140)</f>
        <v>0.77144840266214532</v>
      </c>
      <c r="S188" s="45">
        <f t="shared" si="99"/>
        <v>0.77787602040039994</v>
      </c>
      <c r="T188" s="45">
        <f t="shared" si="99"/>
        <v>0.78711511439907944</v>
      </c>
      <c r="U188" s="45">
        <f t="shared" si="99"/>
        <v>0.80382376863709515</v>
      </c>
      <c r="V188" s="45">
        <f t="shared" si="99"/>
        <v>0.82167316169190596</v>
      </c>
      <c r="W188" s="45">
        <f t="shared" ref="W188" si="100">IF(W164=0,"",W164/W140)</f>
        <v>0.83714978234900694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1068.4900884877513</v>
      </c>
      <c r="C190" s="117">
        <f t="shared" si="101"/>
        <v>988.29754784225224</v>
      </c>
      <c r="D190" s="117">
        <f t="shared" si="101"/>
        <v>927.23311854808617</v>
      </c>
      <c r="E190" s="117">
        <f t="shared" si="101"/>
        <v>838.9936184059311</v>
      </c>
      <c r="F190" s="117">
        <f t="shared" si="101"/>
        <v>789.20335189892421</v>
      </c>
      <c r="G190" s="117">
        <f t="shared" si="101"/>
        <v>744.03863043545221</v>
      </c>
      <c r="H190" s="117">
        <f t="shared" si="101"/>
        <v>668.18231900590706</v>
      </c>
      <c r="I190" s="117">
        <f t="shared" si="101"/>
        <v>661.84890602643895</v>
      </c>
      <c r="J190" s="117">
        <f t="shared" si="101"/>
        <v>675.5389469269553</v>
      </c>
      <c r="K190" s="117">
        <f t="shared" si="101"/>
        <v>698.88942522132857</v>
      </c>
      <c r="L190" s="117">
        <f t="shared" si="101"/>
        <v>741.36616521152064</v>
      </c>
      <c r="M190" s="117">
        <f t="shared" si="101"/>
        <v>806.934935733967</v>
      </c>
      <c r="N190" s="117">
        <f t="shared" si="101"/>
        <v>848.661273030139</v>
      </c>
      <c r="O190" s="117">
        <f t="shared" si="101"/>
        <v>938.57885572931377</v>
      </c>
      <c r="P190" s="117">
        <f t="shared" si="101"/>
        <v>960.34345938067622</v>
      </c>
      <c r="Q190" s="117">
        <f t="shared" si="101"/>
        <v>910.64057667252155</v>
      </c>
      <c r="R190" s="117">
        <f t="shared" ref="R190:V190" si="102">R191+R194+R196+R209</f>
        <v>858.26015558908284</v>
      </c>
      <c r="S190" s="117">
        <f t="shared" si="102"/>
        <v>818.93358519156357</v>
      </c>
      <c r="T190" s="117">
        <f t="shared" si="102"/>
        <v>746.41999728591531</v>
      </c>
      <c r="U190" s="117">
        <f t="shared" si="102"/>
        <v>636.00592986043898</v>
      </c>
      <c r="V190" s="117">
        <f t="shared" si="102"/>
        <v>583.99791524536749</v>
      </c>
      <c r="W190" s="117">
        <f t="shared" ref="W190" si="103">W191+W194+W196+W209</f>
        <v>618.12956841937989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893.33222070037527</v>
      </c>
      <c r="C196" s="122">
        <v>821.59103094297711</v>
      </c>
      <c r="D196" s="122">
        <v>765.91123148449583</v>
      </c>
      <c r="E196" s="122">
        <v>686.28048876309583</v>
      </c>
      <c r="F196" s="122">
        <v>642.097535379124</v>
      </c>
      <c r="G196" s="122">
        <v>601.50048664759959</v>
      </c>
      <c r="H196" s="122">
        <v>531.2216828552456</v>
      </c>
      <c r="I196" s="122">
        <v>517.38763145631754</v>
      </c>
      <c r="J196" s="122">
        <v>521.10017784140814</v>
      </c>
      <c r="K196" s="122">
        <v>530.38945054990882</v>
      </c>
      <c r="L196" s="122">
        <v>562.34656193885814</v>
      </c>
      <c r="M196" s="122">
        <v>613.28223560451295</v>
      </c>
      <c r="N196" s="122">
        <v>644.84772839151788</v>
      </c>
      <c r="O196" s="122">
        <v>724.87590661519653</v>
      </c>
      <c r="P196" s="122">
        <v>746.05428693337592</v>
      </c>
      <c r="Q196" s="122">
        <v>703.62390906405676</v>
      </c>
      <c r="R196" s="122">
        <v>666.66838167780372</v>
      </c>
      <c r="S196" s="122">
        <v>637.09722220857452</v>
      </c>
      <c r="T196" s="122">
        <v>573.50699813091171</v>
      </c>
      <c r="U196" s="122">
        <v>493.46906382189417</v>
      </c>
      <c r="V196" s="122">
        <v>452.64165884568581</v>
      </c>
      <c r="W196" s="122">
        <v>478.62629430912278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893.13696420489578</v>
      </c>
      <c r="C201" s="101">
        <v>821.27434278823205</v>
      </c>
      <c r="D201" s="101">
        <v>765.79419273215353</v>
      </c>
      <c r="E201" s="101">
        <v>686.20620974680082</v>
      </c>
      <c r="F201" s="101">
        <v>642.00058076528319</v>
      </c>
      <c r="G201" s="101">
        <v>601.40759759864693</v>
      </c>
      <c r="H201" s="101">
        <v>531.1153594159066</v>
      </c>
      <c r="I201" s="101">
        <v>517.26407636936312</v>
      </c>
      <c r="J201" s="101">
        <v>520.92554808803447</v>
      </c>
      <c r="K201" s="101">
        <v>530.16058741604411</v>
      </c>
      <c r="L201" s="101">
        <v>562.09322630790825</v>
      </c>
      <c r="M201" s="101">
        <v>612.94871631930516</v>
      </c>
      <c r="N201" s="101">
        <v>644.57789590443997</v>
      </c>
      <c r="O201" s="101">
        <v>724.62321267449067</v>
      </c>
      <c r="P201" s="101">
        <v>745.58445884912578</v>
      </c>
      <c r="Q201" s="101">
        <v>703.45405632461268</v>
      </c>
      <c r="R201" s="101">
        <v>666.44666090193493</v>
      </c>
      <c r="S201" s="101">
        <v>636.75386849283791</v>
      </c>
      <c r="T201" s="101">
        <v>573.14373356645683</v>
      </c>
      <c r="U201" s="101">
        <v>493.08831909017033</v>
      </c>
      <c r="V201" s="101">
        <v>452.34493573926443</v>
      </c>
      <c r="W201" s="101">
        <v>478.33796420001471</v>
      </c>
      <c r="DA201" s="131" t="s">
        <v>2160</v>
      </c>
    </row>
    <row r="202" spans="1:105" ht="12" customHeight="1" x14ac:dyDescent="0.25">
      <c r="A202" s="107" t="s">
        <v>123</v>
      </c>
      <c r="B202" s="104">
        <v>0.19525649547947285</v>
      </c>
      <c r="C202" s="104">
        <v>0.31668815474510864</v>
      </c>
      <c r="D202" s="104">
        <v>0.11703875234234444</v>
      </c>
      <c r="E202" s="104">
        <v>7.4279016294992367E-2</v>
      </c>
      <c r="F202" s="104">
        <v>9.6954613840758722E-2</v>
      </c>
      <c r="G202" s="104">
        <v>9.2889048952671249E-2</v>
      </c>
      <c r="H202" s="104">
        <v>0.10632343933901682</v>
      </c>
      <c r="I202" s="104">
        <v>0.12355508695440591</v>
      </c>
      <c r="J202" s="104">
        <v>0.17462975337362274</v>
      </c>
      <c r="K202" s="104">
        <v>0.22886313386476137</v>
      </c>
      <c r="L202" s="104">
        <v>0.25333563094994327</v>
      </c>
      <c r="M202" s="104">
        <v>0.33351928520782209</v>
      </c>
      <c r="N202" s="104">
        <v>0.26983248707788837</v>
      </c>
      <c r="O202" s="104">
        <v>0.252693940705844</v>
      </c>
      <c r="P202" s="104">
        <v>0.46982808425017347</v>
      </c>
      <c r="Q202" s="104">
        <v>0.16985273944411763</v>
      </c>
      <c r="R202" s="104">
        <v>0.22172077586874633</v>
      </c>
      <c r="S202" s="104">
        <v>0.34335371573662488</v>
      </c>
      <c r="T202" s="104">
        <v>0.36326456445492211</v>
      </c>
      <c r="U202" s="104">
        <v>0.380744731723832</v>
      </c>
      <c r="V202" s="104">
        <v>0.29672310642139882</v>
      </c>
      <c r="W202" s="104">
        <v>0.28833010910804885</v>
      </c>
      <c r="DA202" s="132" t="s">
        <v>2161</v>
      </c>
    </row>
    <row r="203" spans="1:105" ht="12" customHeight="1" x14ac:dyDescent="0.25">
      <c r="A203" s="108" t="s">
        <v>50</v>
      </c>
      <c r="B203" s="98">
        <v>0.19525649547947285</v>
      </c>
      <c r="C203" s="98">
        <v>0.31668815474510864</v>
      </c>
      <c r="D203" s="98">
        <v>0.11703875234234444</v>
      </c>
      <c r="E203" s="98">
        <v>7.4279016294992367E-2</v>
      </c>
      <c r="F203" s="98">
        <v>9.6954613840758722E-2</v>
      </c>
      <c r="G203" s="98">
        <v>9.2889048952671249E-2</v>
      </c>
      <c r="H203" s="98">
        <v>0.10632343933901682</v>
      </c>
      <c r="I203" s="98">
        <v>0.12355508695440591</v>
      </c>
      <c r="J203" s="98">
        <v>0.17462975337362274</v>
      </c>
      <c r="K203" s="98">
        <v>0.22886313386476137</v>
      </c>
      <c r="L203" s="98">
        <v>0.25333563094994327</v>
      </c>
      <c r="M203" s="98">
        <v>0.33351928520782209</v>
      </c>
      <c r="N203" s="98">
        <v>0.26983248707788837</v>
      </c>
      <c r="O203" s="98">
        <v>0.252693940705844</v>
      </c>
      <c r="P203" s="98">
        <v>0.46982808425017347</v>
      </c>
      <c r="Q203" s="98">
        <v>0.16985273944411763</v>
      </c>
      <c r="R203" s="98">
        <v>0.22172077586874633</v>
      </c>
      <c r="S203" s="98">
        <v>0.34335371573662488</v>
      </c>
      <c r="T203" s="98">
        <v>0.36326456445492211</v>
      </c>
      <c r="U203" s="98">
        <v>0.380744731723832</v>
      </c>
      <c r="V203" s="98">
        <v>0.29672310642139882</v>
      </c>
      <c r="W203" s="98">
        <v>0.28833010910804885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175.15786778737612</v>
      </c>
      <c r="C209" s="122">
        <v>166.70651689927519</v>
      </c>
      <c r="D209" s="122">
        <v>161.3218870635904</v>
      </c>
      <c r="E209" s="122">
        <v>152.71312964283527</v>
      </c>
      <c r="F209" s="122">
        <v>147.10581651980016</v>
      </c>
      <c r="G209" s="122">
        <v>142.53814378785256</v>
      </c>
      <c r="H209" s="122">
        <v>136.96063615066149</v>
      </c>
      <c r="I209" s="122">
        <v>144.46127457012145</v>
      </c>
      <c r="J209" s="122">
        <v>154.43876908554716</v>
      </c>
      <c r="K209" s="122">
        <v>168.49997467141969</v>
      </c>
      <c r="L209" s="122">
        <v>179.01960327266244</v>
      </c>
      <c r="M209" s="122">
        <v>193.6527001294541</v>
      </c>
      <c r="N209" s="122">
        <v>203.81354463862107</v>
      </c>
      <c r="O209" s="122">
        <v>213.70294911411722</v>
      </c>
      <c r="P209" s="122">
        <v>214.28917244730025</v>
      </c>
      <c r="Q209" s="122">
        <v>207.01666760846476</v>
      </c>
      <c r="R209" s="122">
        <v>191.59177391127909</v>
      </c>
      <c r="S209" s="122">
        <v>181.83636298298902</v>
      </c>
      <c r="T209" s="122">
        <v>172.91299915500358</v>
      </c>
      <c r="U209" s="122">
        <v>142.53686603854479</v>
      </c>
      <c r="V209" s="122">
        <v>131.35625639968171</v>
      </c>
      <c r="W209" s="122">
        <v>139.50327411025711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175.15786778737612</v>
      </c>
      <c r="C211" s="98">
        <v>166.70651689927519</v>
      </c>
      <c r="D211" s="98">
        <v>161.3218870635904</v>
      </c>
      <c r="E211" s="98">
        <v>152.71312964283527</v>
      </c>
      <c r="F211" s="98">
        <v>147.10581651980016</v>
      </c>
      <c r="G211" s="98">
        <v>142.53814378785256</v>
      </c>
      <c r="H211" s="98">
        <v>136.96063615066149</v>
      </c>
      <c r="I211" s="98">
        <v>144.46127457012145</v>
      </c>
      <c r="J211" s="98">
        <v>154.43876908554716</v>
      </c>
      <c r="K211" s="98">
        <v>168.49997467141969</v>
      </c>
      <c r="L211" s="98">
        <v>179.01960327266244</v>
      </c>
      <c r="M211" s="98">
        <v>193.6527001294541</v>
      </c>
      <c r="N211" s="98">
        <v>203.81354463862107</v>
      </c>
      <c r="O211" s="98">
        <v>213.70294911411722</v>
      </c>
      <c r="P211" s="98">
        <v>214.28917244730025</v>
      </c>
      <c r="Q211" s="98">
        <v>207.01666760846476</v>
      </c>
      <c r="R211" s="98">
        <v>191.59177391127909</v>
      </c>
      <c r="S211" s="98">
        <v>181.83636298298902</v>
      </c>
      <c r="T211" s="98">
        <v>172.91299915500358</v>
      </c>
      <c r="U211" s="98">
        <v>142.53686603854479</v>
      </c>
      <c r="V211" s="98">
        <v>131.35625639968171</v>
      </c>
      <c r="W211" s="98">
        <v>139.50327411025711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8024.3275893274695</v>
      </c>
      <c r="C214" s="117">
        <f t="shared" si="108"/>
        <v>8273.5140275768154</v>
      </c>
      <c r="D214" s="117">
        <f t="shared" si="108"/>
        <v>8519.0020853726146</v>
      </c>
      <c r="E214" s="117">
        <f t="shared" si="108"/>
        <v>8798.2893956278185</v>
      </c>
      <c r="F214" s="117">
        <f t="shared" si="108"/>
        <v>9113.510976240419</v>
      </c>
      <c r="G214" s="117">
        <f t="shared" si="108"/>
        <v>9264.116804184463</v>
      </c>
      <c r="H214" s="117">
        <f t="shared" si="108"/>
        <v>9220.9885091945634</v>
      </c>
      <c r="I214" s="117">
        <f t="shared" si="108"/>
        <v>8756.8527533958331</v>
      </c>
      <c r="J214" s="117">
        <f t="shared" si="108"/>
        <v>8258.274682005178</v>
      </c>
      <c r="K214" s="117">
        <f t="shared" si="108"/>
        <v>8687.3160644113832</v>
      </c>
      <c r="L214" s="117">
        <f t="shared" si="108"/>
        <v>8430.0238870507565</v>
      </c>
      <c r="M214" s="117">
        <f t="shared" si="108"/>
        <v>7866.2892979958688</v>
      </c>
      <c r="N214" s="117">
        <f t="shared" si="108"/>
        <v>7490.8750299887888</v>
      </c>
      <c r="O214" s="117">
        <f t="shared" si="108"/>
        <v>7017.8897484336603</v>
      </c>
      <c r="P214" s="117">
        <f t="shared" si="108"/>
        <v>7103.9030831777318</v>
      </c>
      <c r="Q214" s="117">
        <f t="shared" si="108"/>
        <v>7212.5170399382496</v>
      </c>
      <c r="R214" s="117">
        <f t="shared" ref="R214:V214" si="109">R215+R218+R220+R233</f>
        <v>6150.2880583636752</v>
      </c>
      <c r="S214" s="117">
        <f t="shared" si="109"/>
        <v>6566.2714507247574</v>
      </c>
      <c r="T214" s="117">
        <f t="shared" si="109"/>
        <v>6903.8041429282521</v>
      </c>
      <c r="U214" s="117">
        <f t="shared" si="109"/>
        <v>6788.6118337977696</v>
      </c>
      <c r="V214" s="117">
        <f t="shared" si="109"/>
        <v>6688.2057877368588</v>
      </c>
      <c r="W214" s="117">
        <f t="shared" ref="W214" si="110">W215+W218+W220+W233</f>
        <v>6688.8583371230779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6136.40845714017</v>
      </c>
      <c r="C215" s="122">
        <f t="shared" si="111"/>
        <v>6300.8277974572575</v>
      </c>
      <c r="D215" s="122">
        <f t="shared" si="111"/>
        <v>6575.7158778024641</v>
      </c>
      <c r="E215" s="122">
        <f t="shared" si="111"/>
        <v>6887.7376866856703</v>
      </c>
      <c r="F215" s="122">
        <f t="shared" si="111"/>
        <v>7222.5473402957277</v>
      </c>
      <c r="G215" s="122">
        <f t="shared" si="111"/>
        <v>7315.2441199272789</v>
      </c>
      <c r="H215" s="122">
        <f t="shared" si="111"/>
        <v>7198.9964572885083</v>
      </c>
      <c r="I215" s="122">
        <f t="shared" si="111"/>
        <v>6778.3868019373213</v>
      </c>
      <c r="J215" s="122">
        <f t="shared" si="111"/>
        <v>6298.4049570629686</v>
      </c>
      <c r="K215" s="122">
        <f t="shared" si="111"/>
        <v>6770.374775853832</v>
      </c>
      <c r="L215" s="122">
        <f t="shared" si="111"/>
        <v>6438.1424791956069</v>
      </c>
      <c r="M215" s="122">
        <f t="shared" si="111"/>
        <v>5876.4401378310922</v>
      </c>
      <c r="N215" s="122">
        <f t="shared" si="111"/>
        <v>5544.6702103011676</v>
      </c>
      <c r="O215" s="122">
        <f t="shared" si="111"/>
        <v>5141.0242063597761</v>
      </c>
      <c r="P215" s="122">
        <f t="shared" si="111"/>
        <v>5153.9589521446542</v>
      </c>
      <c r="Q215" s="122">
        <f t="shared" si="111"/>
        <v>5282.777948158744</v>
      </c>
      <c r="R215" s="122">
        <f t="shared" ref="R215:V215" si="112">SUM(R216:R217)</f>
        <v>4211.5294702330993</v>
      </c>
      <c r="S215" s="122">
        <f t="shared" si="112"/>
        <v>4556.0181439122052</v>
      </c>
      <c r="T215" s="122">
        <f t="shared" si="112"/>
        <v>4880.8600781289624</v>
      </c>
      <c r="U215" s="122">
        <f t="shared" si="112"/>
        <v>4877.7563623499927</v>
      </c>
      <c r="V215" s="122">
        <f t="shared" si="112"/>
        <v>4822.7271211154393</v>
      </c>
      <c r="W215" s="122">
        <f t="shared" ref="W215" si="113">SUM(W216:W217)</f>
        <v>4778.9292759466753</v>
      </c>
      <c r="DA215" s="130" t="s">
        <v>2318</v>
      </c>
    </row>
    <row r="216" spans="1:105" ht="12" customHeight="1" x14ac:dyDescent="0.25">
      <c r="A216" s="97" t="s">
        <v>204</v>
      </c>
      <c r="B216" s="98">
        <v>6113.6451765810771</v>
      </c>
      <c r="C216" s="98">
        <v>6277.1864242845832</v>
      </c>
      <c r="D216" s="98">
        <v>6551.620123693865</v>
      </c>
      <c r="E216" s="98">
        <v>6863.8718357063262</v>
      </c>
      <c r="F216" s="98">
        <v>7197.1702357415925</v>
      </c>
      <c r="G216" s="98">
        <v>7289.826525802071</v>
      </c>
      <c r="H216" s="98">
        <v>7174.2240604492044</v>
      </c>
      <c r="I216" s="98">
        <v>6754.2641141734939</v>
      </c>
      <c r="J216" s="98">
        <v>6275.5426584404559</v>
      </c>
      <c r="K216" s="98">
        <v>6745.5944080730287</v>
      </c>
      <c r="L216" s="98">
        <v>6413.8989768024567</v>
      </c>
      <c r="M216" s="98">
        <v>5853.0917718680039</v>
      </c>
      <c r="N216" s="98">
        <v>5522.0624057626947</v>
      </c>
      <c r="O216" s="98">
        <v>5119.1028327901322</v>
      </c>
      <c r="P216" s="98">
        <v>5131.6370882239307</v>
      </c>
      <c r="Q216" s="98">
        <v>5260.7174986751588</v>
      </c>
      <c r="R216" s="98">
        <v>4193.8523823969663</v>
      </c>
      <c r="S216" s="98">
        <v>4537.1546803501697</v>
      </c>
      <c r="T216" s="98">
        <v>4860.4616285754601</v>
      </c>
      <c r="U216" s="98">
        <v>4857.4091406441594</v>
      </c>
      <c r="V216" s="98">
        <v>4802.2501358663494</v>
      </c>
      <c r="W216" s="98">
        <v>4758.1710516679686</v>
      </c>
      <c r="DA216" s="63" t="s">
        <v>2319</v>
      </c>
    </row>
    <row r="217" spans="1:105" ht="12" customHeight="1" x14ac:dyDescent="0.25">
      <c r="A217" s="97" t="s">
        <v>53</v>
      </c>
      <c r="B217" s="98">
        <v>22.76328055909314</v>
      </c>
      <c r="C217" s="98">
        <v>23.641373172674424</v>
      </c>
      <c r="D217" s="98">
        <v>24.095754108599056</v>
      </c>
      <c r="E217" s="98">
        <v>23.865850979344323</v>
      </c>
      <c r="F217" s="98">
        <v>25.377104554135542</v>
      </c>
      <c r="G217" s="98">
        <v>25.417594125207998</v>
      </c>
      <c r="H217" s="98">
        <v>24.77239683930393</v>
      </c>
      <c r="I217" s="98">
        <v>24.122687763827386</v>
      </c>
      <c r="J217" s="98">
        <v>22.862298622512988</v>
      </c>
      <c r="K217" s="98">
        <v>24.780367780803076</v>
      </c>
      <c r="L217" s="98">
        <v>24.243502393149882</v>
      </c>
      <c r="M217" s="98">
        <v>23.348365963088554</v>
      </c>
      <c r="N217" s="98">
        <v>22.607804538473044</v>
      </c>
      <c r="O217" s="98">
        <v>21.921373569643976</v>
      </c>
      <c r="P217" s="98">
        <v>22.321863920723288</v>
      </c>
      <c r="Q217" s="98">
        <v>22.060449483585565</v>
      </c>
      <c r="R217" s="98">
        <v>17.677087836132685</v>
      </c>
      <c r="S217" s="98">
        <v>18.86346356203584</v>
      </c>
      <c r="T217" s="98">
        <v>20.398449553502726</v>
      </c>
      <c r="U217" s="98">
        <v>20.347221705833466</v>
      </c>
      <c r="V217" s="98">
        <v>20.476985249090148</v>
      </c>
      <c r="W217" s="98">
        <v>20.758224278706187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23.583248454304599</v>
      </c>
      <c r="C218" s="122">
        <f t="shared" si="114"/>
        <v>29.49896529627577</v>
      </c>
      <c r="D218" s="122">
        <f t="shared" si="114"/>
        <v>23.695864872423758</v>
      </c>
      <c r="E218" s="122">
        <f t="shared" si="114"/>
        <v>45.745186951607586</v>
      </c>
      <c r="F218" s="122">
        <f t="shared" si="114"/>
        <v>36.888912031075115</v>
      </c>
      <c r="G218" s="122">
        <f t="shared" si="114"/>
        <v>49.942005310119825</v>
      </c>
      <c r="H218" s="122">
        <f t="shared" si="114"/>
        <v>57.886928165954266</v>
      </c>
      <c r="I218" s="122">
        <f t="shared" si="114"/>
        <v>40.154356164492917</v>
      </c>
      <c r="J218" s="122">
        <f t="shared" si="114"/>
        <v>51.913027371671227</v>
      </c>
      <c r="K218" s="122">
        <f t="shared" si="114"/>
        <v>85.88864818641369</v>
      </c>
      <c r="L218" s="122">
        <f t="shared" si="114"/>
        <v>96.325747579585737</v>
      </c>
      <c r="M218" s="122">
        <f t="shared" si="114"/>
        <v>96.092123158942684</v>
      </c>
      <c r="N218" s="122">
        <f t="shared" si="114"/>
        <v>96.334609132715769</v>
      </c>
      <c r="O218" s="122">
        <f t="shared" si="114"/>
        <v>89.88474602730669</v>
      </c>
      <c r="P218" s="122">
        <f t="shared" si="114"/>
        <v>73.959417888730968</v>
      </c>
      <c r="Q218" s="122">
        <f t="shared" si="114"/>
        <v>114.76474876752032</v>
      </c>
      <c r="R218" s="122">
        <f t="shared" si="114"/>
        <v>106.41637510830587</v>
      </c>
      <c r="S218" s="122">
        <f t="shared" si="114"/>
        <v>108.98910538048061</v>
      </c>
      <c r="T218" s="122">
        <f t="shared" si="114"/>
        <v>79.536677315576028</v>
      </c>
      <c r="U218" s="122">
        <f t="shared" si="114"/>
        <v>65.056461709664035</v>
      </c>
      <c r="V218" s="122">
        <f t="shared" si="114"/>
        <v>56.479639787600206</v>
      </c>
      <c r="W218" s="122">
        <f t="shared" si="114"/>
        <v>53.447232685709793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23.583248454304599</v>
      </c>
      <c r="C219" s="98">
        <f>RES_hhdet_fech!C86</f>
        <v>29.49896529627577</v>
      </c>
      <c r="D219" s="98">
        <f>RES_hhdet_fech!D86</f>
        <v>23.695864872423758</v>
      </c>
      <c r="E219" s="98">
        <f>RES_hhdet_fech!E86</f>
        <v>45.745186951607586</v>
      </c>
      <c r="F219" s="98">
        <f>RES_hhdet_fech!F86</f>
        <v>36.888912031075115</v>
      </c>
      <c r="G219" s="98">
        <f>RES_hhdet_fech!G86</f>
        <v>49.942005310119825</v>
      </c>
      <c r="H219" s="98">
        <f>RES_hhdet_fech!H86</f>
        <v>57.886928165954266</v>
      </c>
      <c r="I219" s="98">
        <f>RES_hhdet_fech!I86</f>
        <v>40.154356164492917</v>
      </c>
      <c r="J219" s="98">
        <f>RES_hhdet_fech!J86</f>
        <v>51.913027371671227</v>
      </c>
      <c r="K219" s="98">
        <f>RES_hhdet_fech!K86</f>
        <v>85.88864818641369</v>
      </c>
      <c r="L219" s="98">
        <f>RES_hhdet_fech!L86</f>
        <v>96.325747579585737</v>
      </c>
      <c r="M219" s="98">
        <f>RES_hhdet_fech!M86</f>
        <v>96.092123158942684</v>
      </c>
      <c r="N219" s="98">
        <f>RES_hhdet_fech!N86</f>
        <v>96.334609132715769</v>
      </c>
      <c r="O219" s="98">
        <f>RES_hhdet_fech!O86</f>
        <v>89.88474602730669</v>
      </c>
      <c r="P219" s="98">
        <f>RES_hhdet_fech!P86</f>
        <v>73.959417888730968</v>
      </c>
      <c r="Q219" s="98">
        <f>RES_hhdet_fech!Q86</f>
        <v>114.76474876752032</v>
      </c>
      <c r="R219" s="98">
        <f>RES_hhdet_fech!R86</f>
        <v>106.41637510830587</v>
      </c>
      <c r="S219" s="98">
        <f>RES_hhdet_fech!S86</f>
        <v>108.98910538048061</v>
      </c>
      <c r="T219" s="98">
        <f>RES_hhdet_fech!T86</f>
        <v>79.536677315576028</v>
      </c>
      <c r="U219" s="98">
        <f>RES_hhdet_fech!U86</f>
        <v>65.056461709664035</v>
      </c>
      <c r="V219" s="98">
        <f>RES_hhdet_fech!V86</f>
        <v>56.479639787600206</v>
      </c>
      <c r="W219" s="98">
        <f>RES_hhdet_fech!W86</f>
        <v>53.447232685709793</v>
      </c>
      <c r="DA219" s="63" t="s">
        <v>2322</v>
      </c>
    </row>
    <row r="220" spans="1:105" ht="12" customHeight="1" x14ac:dyDescent="0.25">
      <c r="A220" s="121" t="s">
        <v>55</v>
      </c>
      <c r="B220" s="122">
        <v>1279.1237147585546</v>
      </c>
      <c r="C220" s="122">
        <v>1296.7513597379202</v>
      </c>
      <c r="D220" s="122">
        <v>1277.1548455728255</v>
      </c>
      <c r="E220" s="122">
        <v>1208.6285936069419</v>
      </c>
      <c r="F220" s="122">
        <v>1204.0690317105284</v>
      </c>
      <c r="G220" s="122">
        <v>1234.4226837073318</v>
      </c>
      <c r="H220" s="122">
        <v>1213.1790481563189</v>
      </c>
      <c r="I220" s="122">
        <v>1196.4771298919322</v>
      </c>
      <c r="J220" s="122">
        <v>1177.7557552175599</v>
      </c>
      <c r="K220" s="122">
        <v>1127.6682581274022</v>
      </c>
      <c r="L220" s="122">
        <v>1167.4357065657405</v>
      </c>
      <c r="M220" s="122">
        <v>1211.2117105924449</v>
      </c>
      <c r="N220" s="122">
        <v>1188.9821005426688</v>
      </c>
      <c r="O220" s="122">
        <v>1195.1263114088388</v>
      </c>
      <c r="P220" s="122">
        <v>1226.2845879823219</v>
      </c>
      <c r="Q220" s="122">
        <v>1171.3875272502901</v>
      </c>
      <c r="R220" s="122">
        <v>1193.2319514022718</v>
      </c>
      <c r="S220" s="122">
        <v>1245.2038231581773</v>
      </c>
      <c r="T220" s="122">
        <v>1241.5845768322397</v>
      </c>
      <c r="U220" s="122">
        <v>1196.3770318333798</v>
      </c>
      <c r="V220" s="122">
        <v>1174.1552546546579</v>
      </c>
      <c r="W220" s="122">
        <v>1213.6936712674424</v>
      </c>
      <c r="DA220" s="130" t="s">
        <v>2323</v>
      </c>
    </row>
    <row r="221" spans="1:105" ht="12" customHeight="1" x14ac:dyDescent="0.25">
      <c r="A221" s="97" t="s">
        <v>132</v>
      </c>
      <c r="B221" s="98">
        <v>1487.3471343269607</v>
      </c>
      <c r="C221" s="98">
        <v>1549.1741693662048</v>
      </c>
      <c r="D221" s="98">
        <v>1505.6414736727513</v>
      </c>
      <c r="E221" s="98">
        <v>1403.7485371003381</v>
      </c>
      <c r="F221" s="98">
        <v>1348.7014393280353</v>
      </c>
      <c r="G221" s="98">
        <v>1354.5270218144983</v>
      </c>
      <c r="H221" s="98">
        <v>1332.9941644145943</v>
      </c>
      <c r="I221" s="98">
        <v>1286.017300295264</v>
      </c>
      <c r="J221" s="98">
        <v>1262.8068495980604</v>
      </c>
      <c r="K221" s="98">
        <v>1198.4913028099727</v>
      </c>
      <c r="L221" s="98">
        <v>1183.2791297651936</v>
      </c>
      <c r="M221" s="98">
        <v>1270.6581432203859</v>
      </c>
      <c r="N221" s="98">
        <v>1272.9491210868489</v>
      </c>
      <c r="O221" s="98">
        <v>1325.2931555812756</v>
      </c>
      <c r="P221" s="98">
        <v>1349.9238177994455</v>
      </c>
      <c r="Q221" s="98">
        <v>1311.1984135060534</v>
      </c>
      <c r="R221" s="98">
        <v>1071.392691840465</v>
      </c>
      <c r="S221" s="98">
        <v>1183.0571957389029</v>
      </c>
      <c r="T221" s="98">
        <v>1192.6709893992472</v>
      </c>
      <c r="U221" s="98">
        <v>1255.3069206881471</v>
      </c>
      <c r="V221" s="98">
        <v>1254.633403929254</v>
      </c>
      <c r="W221" s="98">
        <v>1283.98429823468</v>
      </c>
      <c r="DA221" s="63" t="s">
        <v>2324</v>
      </c>
    </row>
    <row r="222" spans="1:105" ht="12" customHeight="1" x14ac:dyDescent="0.25">
      <c r="A222" s="97" t="s">
        <v>131</v>
      </c>
      <c r="B222" s="98">
        <v>761.87653963793855</v>
      </c>
      <c r="C222" s="98">
        <v>899.61328938646488</v>
      </c>
      <c r="D222" s="98">
        <v>782.61192844919742</v>
      </c>
      <c r="E222" s="98">
        <v>715.77708351492561</v>
      </c>
      <c r="F222" s="98">
        <v>716.35535444156687</v>
      </c>
      <c r="G222" s="98">
        <v>738.74024931280712</v>
      </c>
      <c r="H222" s="98">
        <v>765.96682862701107</v>
      </c>
      <c r="I222" s="98">
        <v>752.47372595961144</v>
      </c>
      <c r="J222" s="98">
        <v>768.65033971516311</v>
      </c>
      <c r="K222" s="98">
        <v>755.28039095916483</v>
      </c>
      <c r="L222" s="98">
        <v>772.23341427927323</v>
      </c>
      <c r="M222" s="98">
        <v>872.89967286904243</v>
      </c>
      <c r="N222" s="98">
        <v>891.94939906210072</v>
      </c>
      <c r="O222" s="98">
        <v>948.75379256949907</v>
      </c>
      <c r="P222" s="98">
        <v>983.89412350415967</v>
      </c>
      <c r="Q222" s="98">
        <v>933.21774400743436</v>
      </c>
      <c r="R222" s="98">
        <v>774.32754845971965</v>
      </c>
      <c r="S222" s="98">
        <v>874.51506118084365</v>
      </c>
      <c r="T222" s="98">
        <v>892.85331779168939</v>
      </c>
      <c r="U222" s="98">
        <v>949.89327676112896</v>
      </c>
      <c r="V222" s="98">
        <v>950.05501878248106</v>
      </c>
      <c r="W222" s="98">
        <v>976.94044294833805</v>
      </c>
      <c r="DA222" s="63" t="s">
        <v>2325</v>
      </c>
    </row>
    <row r="223" spans="1:105" ht="12" customHeight="1" x14ac:dyDescent="0.25">
      <c r="A223" s="100" t="s">
        <v>204</v>
      </c>
      <c r="B223" s="101">
        <v>167.07230816918877</v>
      </c>
      <c r="C223" s="101">
        <v>343.76730274038391</v>
      </c>
      <c r="D223" s="101">
        <v>141.74842698051188</v>
      </c>
      <c r="E223" s="101">
        <v>82.845548586245755</v>
      </c>
      <c r="F223" s="101">
        <v>104.72230105743452</v>
      </c>
      <c r="G223" s="101">
        <v>104.97562733443256</v>
      </c>
      <c r="H223" s="101">
        <v>137.3494713523977</v>
      </c>
      <c r="I223" s="101">
        <v>109.37853358591656</v>
      </c>
      <c r="J223" s="101">
        <v>100.37856300625877</v>
      </c>
      <c r="K223" s="101">
        <v>91.373405812994903</v>
      </c>
      <c r="L223" s="101">
        <v>88.343650913674182</v>
      </c>
      <c r="M223" s="101">
        <v>140.14688882941576</v>
      </c>
      <c r="N223" s="101">
        <v>103.85079949727994</v>
      </c>
      <c r="O223" s="101">
        <v>79.602027895599207</v>
      </c>
      <c r="P223" s="101">
        <v>137.01026487913975</v>
      </c>
      <c r="Q223" s="101">
        <v>50.054054284507274</v>
      </c>
      <c r="R223" s="101">
        <v>49.904175787107761</v>
      </c>
      <c r="S223" s="101">
        <v>81.26464216898556</v>
      </c>
      <c r="T223" s="101">
        <v>91.700772667667309</v>
      </c>
      <c r="U223" s="101">
        <v>119.52151219150301</v>
      </c>
      <c r="V223" s="101">
        <v>98.684739455760848</v>
      </c>
      <c r="W223" s="101">
        <v>84.246554222461924</v>
      </c>
      <c r="DA223" s="131" t="s">
        <v>2326</v>
      </c>
    </row>
    <row r="224" spans="1:105" ht="12" customHeight="1" x14ac:dyDescent="0.25">
      <c r="A224" s="103" t="s">
        <v>52</v>
      </c>
      <c r="B224" s="104">
        <v>594.80423146874966</v>
      </c>
      <c r="C224" s="104">
        <v>555.84598664608097</v>
      </c>
      <c r="D224" s="104">
        <v>640.86350146868551</v>
      </c>
      <c r="E224" s="104">
        <v>632.93153492867964</v>
      </c>
      <c r="F224" s="104">
        <v>611.63305338413227</v>
      </c>
      <c r="G224" s="104">
        <v>633.76462197837441</v>
      </c>
      <c r="H224" s="104">
        <v>628.61735727461325</v>
      </c>
      <c r="I224" s="104">
        <v>643.09519237369477</v>
      </c>
      <c r="J224" s="104">
        <v>668.27177670890433</v>
      </c>
      <c r="K224" s="104">
        <v>663.90698514616986</v>
      </c>
      <c r="L224" s="104">
        <v>683.88976336559881</v>
      </c>
      <c r="M224" s="104">
        <v>732.75278403962659</v>
      </c>
      <c r="N224" s="104">
        <v>788.09859956482092</v>
      </c>
      <c r="O224" s="104">
        <v>869.15176467389983</v>
      </c>
      <c r="P224" s="104">
        <v>846.88385862501991</v>
      </c>
      <c r="Q224" s="104">
        <v>883.16368972292707</v>
      </c>
      <c r="R224" s="104">
        <v>724.42337267261189</v>
      </c>
      <c r="S224" s="104">
        <v>793.25041901185807</v>
      </c>
      <c r="T224" s="104">
        <v>801.15254512402203</v>
      </c>
      <c r="U224" s="104">
        <v>830.37176456962607</v>
      </c>
      <c r="V224" s="104">
        <v>851.37027932672015</v>
      </c>
      <c r="W224" s="104">
        <v>892.69388872587615</v>
      </c>
      <c r="DA224" s="132" t="s">
        <v>2327</v>
      </c>
    </row>
    <row r="225" spans="1:105" ht="12" customHeight="1" x14ac:dyDescent="0.25">
      <c r="A225" s="106" t="s">
        <v>124</v>
      </c>
      <c r="B225" s="101">
        <v>1309.9066056114693</v>
      </c>
      <c r="C225" s="101">
        <v>1297.6237440070968</v>
      </c>
      <c r="D225" s="101">
        <v>1300.7338487506099</v>
      </c>
      <c r="E225" s="101">
        <v>1239.4970963639059</v>
      </c>
      <c r="F225" s="101">
        <v>1244.6269792040766</v>
      </c>
      <c r="G225" s="101">
        <v>1301.883604619808</v>
      </c>
      <c r="H225" s="101">
        <v>1257.4256229898622</v>
      </c>
      <c r="I225" s="101">
        <v>1277.27284490389</v>
      </c>
      <c r="J225" s="101">
        <v>1290.7457236603682</v>
      </c>
      <c r="K225" s="101">
        <v>1263.6930689194096</v>
      </c>
      <c r="L225" s="101">
        <v>1312.2575837957475</v>
      </c>
      <c r="M225" s="101">
        <v>1327.4048380766264</v>
      </c>
      <c r="N225" s="101">
        <v>1312.8449097737778</v>
      </c>
      <c r="O225" s="101">
        <v>1350.4074340378163</v>
      </c>
      <c r="P225" s="101">
        <v>1344.3384307227611</v>
      </c>
      <c r="Q225" s="101">
        <v>1302.5743840661257</v>
      </c>
      <c r="R225" s="101">
        <v>1341.4485801118974</v>
      </c>
      <c r="S225" s="101">
        <v>1382.6350854361499</v>
      </c>
      <c r="T225" s="101">
        <v>1362.9369517011016</v>
      </c>
      <c r="U225" s="101">
        <v>1260.1647314046033</v>
      </c>
      <c r="V225" s="101">
        <v>1231.3351814339367</v>
      </c>
      <c r="W225" s="101">
        <v>1299.8454834157649</v>
      </c>
      <c r="DA225" s="131" t="s">
        <v>2328</v>
      </c>
    </row>
    <row r="226" spans="1:105" ht="12" customHeight="1" x14ac:dyDescent="0.25">
      <c r="A226" s="107" t="s">
        <v>123</v>
      </c>
      <c r="B226" s="104">
        <v>770.90911792608711</v>
      </c>
      <c r="C226" s="104">
        <v>829.56890069365647</v>
      </c>
      <c r="D226" s="104">
        <v>757.87706219180666</v>
      </c>
      <c r="E226" s="104">
        <v>706.89994049215909</v>
      </c>
      <c r="F226" s="104">
        <v>725.15319108986159</v>
      </c>
      <c r="G226" s="104">
        <v>763.95261353520391</v>
      </c>
      <c r="H226" s="104">
        <v>759.94729721954195</v>
      </c>
      <c r="I226" s="104">
        <v>767.45338903512493</v>
      </c>
      <c r="J226" s="104">
        <v>774.91258338712385</v>
      </c>
      <c r="K226" s="104">
        <v>760.76138714926628</v>
      </c>
      <c r="L226" s="104">
        <v>793.64698167124664</v>
      </c>
      <c r="M226" s="104">
        <v>830.29819478889794</v>
      </c>
      <c r="N226" s="104">
        <v>813.52318941747808</v>
      </c>
      <c r="O226" s="104">
        <v>838.71429316996318</v>
      </c>
      <c r="P226" s="104">
        <v>871.11984696225602</v>
      </c>
      <c r="Q226" s="104">
        <v>826.39923750353421</v>
      </c>
      <c r="R226" s="104">
        <v>871.91887118913928</v>
      </c>
      <c r="S226" s="104">
        <v>932.65792887838472</v>
      </c>
      <c r="T226" s="104">
        <v>950.15374483032758</v>
      </c>
      <c r="U226" s="104">
        <v>919.81828547912187</v>
      </c>
      <c r="V226" s="104">
        <v>925.17475235273503</v>
      </c>
      <c r="W226" s="104">
        <v>1003.750802209362</v>
      </c>
      <c r="DA226" s="132" t="s">
        <v>2329</v>
      </c>
    </row>
    <row r="227" spans="1:105" ht="12" customHeight="1" x14ac:dyDescent="0.25">
      <c r="A227" s="108" t="s">
        <v>50</v>
      </c>
      <c r="B227" s="98">
        <v>147.58841334987599</v>
      </c>
      <c r="C227" s="98">
        <v>283.70357429447762</v>
      </c>
      <c r="D227" s="98">
        <v>119.59750752861709</v>
      </c>
      <c r="E227" s="98">
        <v>73.234010899857907</v>
      </c>
      <c r="F227" s="98">
        <v>97.601646387186221</v>
      </c>
      <c r="G227" s="98">
        <v>102.12653273020256</v>
      </c>
      <c r="H227" s="98">
        <v>130.99784173377478</v>
      </c>
      <c r="I227" s="98">
        <v>113.64650293193688</v>
      </c>
      <c r="J227" s="98">
        <v>109.07381043459813</v>
      </c>
      <c r="K227" s="98">
        <v>102.28401094099524</v>
      </c>
      <c r="L227" s="98">
        <v>103.2524701624981</v>
      </c>
      <c r="M227" s="98">
        <v>149.43644667749268</v>
      </c>
      <c r="N227" s="98">
        <v>105.75606461833458</v>
      </c>
      <c r="O227" s="98">
        <v>75.906181646629875</v>
      </c>
      <c r="P227" s="98">
        <v>131.37708393185565</v>
      </c>
      <c r="Q227" s="98">
        <v>43.411688581309988</v>
      </c>
      <c r="R227" s="98">
        <v>59.147711633075915</v>
      </c>
      <c r="S227" s="98">
        <v>93.69032766658691</v>
      </c>
      <c r="T227" s="98">
        <v>104.11180114618472</v>
      </c>
      <c r="U227" s="98">
        <v>119.0079643025278</v>
      </c>
      <c r="V227" s="98">
        <v>96.636055198267343</v>
      </c>
      <c r="W227" s="98">
        <v>86.889515605779266</v>
      </c>
      <c r="DA227" s="63" t="s">
        <v>2330</v>
      </c>
    </row>
    <row r="228" spans="1:105" ht="12" customHeight="1" x14ac:dyDescent="0.25">
      <c r="A228" s="108" t="s">
        <v>52</v>
      </c>
      <c r="B228" s="98">
        <v>623.32070457621103</v>
      </c>
      <c r="C228" s="98">
        <v>545.8653263991788</v>
      </c>
      <c r="D228" s="98">
        <v>638.27955466318963</v>
      </c>
      <c r="E228" s="98">
        <v>633.66592959230115</v>
      </c>
      <c r="F228" s="98">
        <v>627.55154470267541</v>
      </c>
      <c r="G228" s="98">
        <v>661.8260808050012</v>
      </c>
      <c r="H228" s="98">
        <v>628.94945548576709</v>
      </c>
      <c r="I228" s="98">
        <v>653.80688610318805</v>
      </c>
      <c r="J228" s="98">
        <v>665.83877295252569</v>
      </c>
      <c r="K228" s="98">
        <v>658.47737620827104</v>
      </c>
      <c r="L228" s="98">
        <v>690.39451150874845</v>
      </c>
      <c r="M228" s="98">
        <v>680.86174811140529</v>
      </c>
      <c r="N228" s="98">
        <v>707.7671247991434</v>
      </c>
      <c r="O228" s="98">
        <v>762.80811152333342</v>
      </c>
      <c r="P228" s="98">
        <v>739.74276303040028</v>
      </c>
      <c r="Q228" s="98">
        <v>782.98754892222416</v>
      </c>
      <c r="R228" s="98">
        <v>812.77115955606325</v>
      </c>
      <c r="S228" s="98">
        <v>838.96760121179807</v>
      </c>
      <c r="T228" s="98">
        <v>846.04194368414278</v>
      </c>
      <c r="U228" s="98">
        <v>800.81032117659402</v>
      </c>
      <c r="V228" s="98">
        <v>828.53869715446785</v>
      </c>
      <c r="W228" s="98">
        <v>916.8612866035827</v>
      </c>
      <c r="DA228" s="63" t="s">
        <v>2331</v>
      </c>
    </row>
    <row r="229" spans="1:105" ht="12" customHeight="1" x14ac:dyDescent="0.25">
      <c r="A229" s="106" t="s">
        <v>122</v>
      </c>
      <c r="B229" s="101">
        <v>1032.664792410882</v>
      </c>
      <c r="C229" s="101">
        <v>1243.8151028629782</v>
      </c>
      <c r="D229" s="101">
        <v>1146.6534501584163</v>
      </c>
      <c r="E229" s="101">
        <v>1066.8297606624576</v>
      </c>
      <c r="F229" s="101">
        <v>1072.8479936911774</v>
      </c>
      <c r="G229" s="101">
        <v>1099.397386580436</v>
      </c>
      <c r="H229" s="101">
        <v>1173.313650800407</v>
      </c>
      <c r="I229" s="101">
        <v>1158.7696727184957</v>
      </c>
      <c r="J229" s="101">
        <v>1152.5527422656558</v>
      </c>
      <c r="K229" s="101">
        <v>1117.6082176387554</v>
      </c>
      <c r="L229" s="101">
        <v>1181.9632846469237</v>
      </c>
      <c r="M229" s="101">
        <v>1235.5550051034684</v>
      </c>
      <c r="N229" s="101">
        <v>1209.572160802802</v>
      </c>
      <c r="O229" s="101">
        <v>1188.9850627020369</v>
      </c>
      <c r="P229" s="101">
        <v>1256.3809726916759</v>
      </c>
      <c r="Q229" s="101">
        <v>1186.5006261529661</v>
      </c>
      <c r="R229" s="101">
        <v>1240.5677651088831</v>
      </c>
      <c r="S229" s="101">
        <v>1297.431178860581</v>
      </c>
      <c r="T229" s="101">
        <v>1312.3161110906576</v>
      </c>
      <c r="U229" s="101">
        <v>1299.3535409264537</v>
      </c>
      <c r="V229" s="101">
        <v>1275.5006482789925</v>
      </c>
      <c r="W229" s="101">
        <v>1295.4471396613708</v>
      </c>
      <c r="DA229" s="131" t="s">
        <v>2332</v>
      </c>
    </row>
    <row r="230" spans="1:105" ht="12" customHeight="1" x14ac:dyDescent="0.25">
      <c r="A230" s="107" t="s">
        <v>121</v>
      </c>
      <c r="B230" s="104">
        <v>665.54317592341772</v>
      </c>
      <c r="C230" s="104">
        <v>862.21856896842598</v>
      </c>
      <c r="D230" s="104">
        <v>742.08842684392539</v>
      </c>
      <c r="E230" s="104">
        <v>679.32178047000434</v>
      </c>
      <c r="F230" s="104">
        <v>695.35229553571696</v>
      </c>
      <c r="G230" s="104">
        <v>717.56777831381521</v>
      </c>
      <c r="H230" s="104">
        <v>781.82697121151705</v>
      </c>
      <c r="I230" s="104">
        <v>767.25762896138428</v>
      </c>
      <c r="J230" s="104">
        <v>762.85124856538243</v>
      </c>
      <c r="K230" s="104">
        <v>740.21598546864732</v>
      </c>
      <c r="L230" s="104">
        <v>783.82121241178766</v>
      </c>
      <c r="M230" s="104">
        <v>837.57933445337471</v>
      </c>
      <c r="N230" s="104">
        <v>811.00111967409657</v>
      </c>
      <c r="O230" s="104">
        <v>792.35729958756292</v>
      </c>
      <c r="P230" s="104">
        <v>862.7577226833165</v>
      </c>
      <c r="Q230" s="104">
        <v>794.63924230996986</v>
      </c>
      <c r="R230" s="104">
        <v>843.80732569182794</v>
      </c>
      <c r="S230" s="104">
        <v>904.67808016161644</v>
      </c>
      <c r="T230" s="104">
        <v>933.39901068093855</v>
      </c>
      <c r="U230" s="104">
        <v>956.74074614672156</v>
      </c>
      <c r="V230" s="104">
        <v>954.96040428819913</v>
      </c>
      <c r="W230" s="104">
        <v>979.50285374033774</v>
      </c>
      <c r="DA230" s="132" t="s">
        <v>2333</v>
      </c>
    </row>
    <row r="231" spans="1:105" ht="12" customHeight="1" x14ac:dyDescent="0.25">
      <c r="A231" s="108" t="s">
        <v>53</v>
      </c>
      <c r="B231" s="98">
        <v>113.0141800922468</v>
      </c>
      <c r="C231" s="98">
        <v>270.31728025722219</v>
      </c>
      <c r="D231" s="98">
        <v>104.99711063407969</v>
      </c>
      <c r="E231" s="98">
        <v>61.630381389198192</v>
      </c>
      <c r="F231" s="98">
        <v>83.51257793859088</v>
      </c>
      <c r="G231" s="98">
        <v>85.477370528052006</v>
      </c>
      <c r="H231" s="98">
        <v>123.19198953201645</v>
      </c>
      <c r="I231" s="98">
        <v>103.55588311047461</v>
      </c>
      <c r="J231" s="98">
        <v>97.572447941469477</v>
      </c>
      <c r="K231" s="98">
        <v>89.955880473178482</v>
      </c>
      <c r="L231" s="98">
        <v>92.502168710254509</v>
      </c>
      <c r="M231" s="98">
        <v>137.3088481714006</v>
      </c>
      <c r="N231" s="98">
        <v>97.103402120904903</v>
      </c>
      <c r="O231" s="98">
        <v>63.700937411764684</v>
      </c>
      <c r="P231" s="98">
        <v>124.14468583242339</v>
      </c>
      <c r="Q231" s="98">
        <v>34.262803637899076</v>
      </c>
      <c r="R231" s="98">
        <v>50.020902978812906</v>
      </c>
      <c r="S231" s="98">
        <v>87.488168935872892</v>
      </c>
      <c r="T231" s="98">
        <v>100.05237880703412</v>
      </c>
      <c r="U231" s="98">
        <v>124.69333155609436</v>
      </c>
      <c r="V231" s="98">
        <v>101.37868831880667</v>
      </c>
      <c r="W231" s="98">
        <v>83.550874432393229</v>
      </c>
      <c r="DA231" s="63" t="s">
        <v>2334</v>
      </c>
    </row>
    <row r="232" spans="1:105" ht="12" customHeight="1" x14ac:dyDescent="0.25">
      <c r="A232" s="108" t="s">
        <v>52</v>
      </c>
      <c r="B232" s="98">
        <v>552.52899583117085</v>
      </c>
      <c r="C232" s="98">
        <v>591.90128871120385</v>
      </c>
      <c r="D232" s="98">
        <v>637.09131620984579</v>
      </c>
      <c r="E232" s="98">
        <v>617.69139908080604</v>
      </c>
      <c r="F232" s="98">
        <v>611.8397175971262</v>
      </c>
      <c r="G232" s="98">
        <v>632.0904077857632</v>
      </c>
      <c r="H232" s="98">
        <v>658.63498167950047</v>
      </c>
      <c r="I232" s="98">
        <v>663.70174585090967</v>
      </c>
      <c r="J232" s="98">
        <v>665.27880062391284</v>
      </c>
      <c r="K232" s="98">
        <v>650.26010499546885</v>
      </c>
      <c r="L232" s="98">
        <v>691.31904370153336</v>
      </c>
      <c r="M232" s="98">
        <v>700.27048628197394</v>
      </c>
      <c r="N232" s="98">
        <v>713.89771755319168</v>
      </c>
      <c r="O232" s="98">
        <v>728.65636217579834</v>
      </c>
      <c r="P232" s="98">
        <v>738.61303685089308</v>
      </c>
      <c r="Q232" s="98">
        <v>760.37643867207078</v>
      </c>
      <c r="R232" s="98">
        <v>793.78642271301499</v>
      </c>
      <c r="S232" s="98">
        <v>817.18991122574346</v>
      </c>
      <c r="T232" s="98">
        <v>833.34663187390436</v>
      </c>
      <c r="U232" s="98">
        <v>832.04741459062734</v>
      </c>
      <c r="V232" s="98">
        <v>853.58171596939235</v>
      </c>
      <c r="W232" s="98">
        <v>895.95197930794461</v>
      </c>
      <c r="DA232" s="63" t="s">
        <v>2335</v>
      </c>
    </row>
    <row r="233" spans="1:105" ht="12" customHeight="1" x14ac:dyDescent="0.25">
      <c r="A233" s="121" t="s">
        <v>54</v>
      </c>
      <c r="B233" s="122">
        <v>585.21216897444083</v>
      </c>
      <c r="C233" s="122">
        <v>646.43590508536158</v>
      </c>
      <c r="D233" s="122">
        <v>642.43549712490073</v>
      </c>
      <c r="E233" s="122">
        <v>656.17792838360003</v>
      </c>
      <c r="F233" s="122">
        <v>650.00569220308773</v>
      </c>
      <c r="G233" s="122">
        <v>664.50799523973444</v>
      </c>
      <c r="H233" s="122">
        <v>750.92607558378302</v>
      </c>
      <c r="I233" s="122">
        <v>741.83446540208593</v>
      </c>
      <c r="J233" s="122">
        <v>730.20094235297836</v>
      </c>
      <c r="K233" s="122">
        <v>703.38438224373624</v>
      </c>
      <c r="L233" s="122">
        <v>728.11995370982368</v>
      </c>
      <c r="M233" s="122">
        <v>682.54532641338858</v>
      </c>
      <c r="N233" s="122">
        <v>660.88811001223655</v>
      </c>
      <c r="O233" s="122">
        <v>591.85448463773901</v>
      </c>
      <c r="P233" s="122">
        <v>649.70012516202462</v>
      </c>
      <c r="Q233" s="122">
        <v>643.58681576169465</v>
      </c>
      <c r="R233" s="122">
        <v>639.11026161999757</v>
      </c>
      <c r="S233" s="122">
        <v>656.06037827389423</v>
      </c>
      <c r="T233" s="122">
        <v>701.82281065147413</v>
      </c>
      <c r="U233" s="122">
        <v>649.4219779047329</v>
      </c>
      <c r="V233" s="122">
        <v>634.84377217916153</v>
      </c>
      <c r="W233" s="122">
        <v>642.78815722325066</v>
      </c>
      <c r="DA233" s="130" t="s">
        <v>2336</v>
      </c>
    </row>
    <row r="234" spans="1:105" ht="12" customHeight="1" x14ac:dyDescent="0.25">
      <c r="A234" s="97" t="s">
        <v>207</v>
      </c>
      <c r="B234" s="98">
        <v>669.96243068776471</v>
      </c>
      <c r="C234" s="98">
        <v>763.16502919147058</v>
      </c>
      <c r="D234" s="98">
        <v>747.28588202173148</v>
      </c>
      <c r="E234" s="98">
        <v>784.06010976345669</v>
      </c>
      <c r="F234" s="98">
        <v>753.64540458553893</v>
      </c>
      <c r="G234" s="98">
        <v>775.78446660271391</v>
      </c>
      <c r="H234" s="98">
        <v>908.08026214466406</v>
      </c>
      <c r="I234" s="98">
        <v>884.7719159092826</v>
      </c>
      <c r="J234" s="98">
        <v>872.71937221294775</v>
      </c>
      <c r="K234" s="98">
        <v>854.17505513796675</v>
      </c>
      <c r="L234" s="98">
        <v>864.84010913780071</v>
      </c>
      <c r="M234" s="98">
        <v>851.56947293718122</v>
      </c>
      <c r="N234" s="98">
        <v>858.12761863837125</v>
      </c>
      <c r="O234" s="98">
        <v>852.41724965095284</v>
      </c>
      <c r="P234" s="98">
        <v>870.81394870364727</v>
      </c>
      <c r="Q234" s="98">
        <v>895.50022227759189</v>
      </c>
      <c r="R234" s="98">
        <v>719.55340607660776</v>
      </c>
      <c r="S234" s="98">
        <v>790.64554538681386</v>
      </c>
      <c r="T234" s="98">
        <v>826.24806887169359</v>
      </c>
      <c r="U234" s="98">
        <v>839.19119666441793</v>
      </c>
      <c r="V234" s="98">
        <v>832.39283116904619</v>
      </c>
      <c r="W234" s="98">
        <v>844.15094134985497</v>
      </c>
      <c r="DA234" s="63" t="s">
        <v>2337</v>
      </c>
    </row>
    <row r="235" spans="1:105" ht="12" customHeight="1" x14ac:dyDescent="0.25">
      <c r="A235" s="97" t="s">
        <v>50</v>
      </c>
      <c r="B235" s="98">
        <v>700.67340841488351</v>
      </c>
      <c r="C235" s="98">
        <v>719.76386394270685</v>
      </c>
      <c r="D235" s="98">
        <v>742.05696043993566</v>
      </c>
      <c r="E235" s="98">
        <v>756.17061522291067</v>
      </c>
      <c r="F235" s="98">
        <v>775.56976765703507</v>
      </c>
      <c r="G235" s="98">
        <v>803.82860941521938</v>
      </c>
      <c r="H235" s="98">
        <v>831.77215508547283</v>
      </c>
      <c r="I235" s="98">
        <v>862.79907098195326</v>
      </c>
      <c r="J235" s="98">
        <v>871.04022221535286</v>
      </c>
      <c r="K235" s="98">
        <v>851.67863682529594</v>
      </c>
      <c r="L235" s="98">
        <v>844.30353454447174</v>
      </c>
      <c r="M235" s="98">
        <v>801.92832545952513</v>
      </c>
      <c r="N235" s="98">
        <v>774.87362429278221</v>
      </c>
      <c r="O235" s="98">
        <v>754.82625963044529</v>
      </c>
      <c r="P235" s="98">
        <v>752.66529767816394</v>
      </c>
      <c r="Q235" s="98">
        <v>764.92100444457014</v>
      </c>
      <c r="R235" s="98">
        <v>787.68477988304915</v>
      </c>
      <c r="S235" s="98">
        <v>819.65365054196332</v>
      </c>
      <c r="T235" s="98">
        <v>870.85448767439379</v>
      </c>
      <c r="U235" s="98">
        <v>783.28240728732453</v>
      </c>
      <c r="V235" s="98">
        <v>781.90555316091161</v>
      </c>
      <c r="W235" s="98">
        <v>831.97047905392083</v>
      </c>
      <c r="DA235" s="63" t="s">
        <v>2338</v>
      </c>
    </row>
    <row r="236" spans="1:105" ht="12" customHeight="1" x14ac:dyDescent="0.25">
      <c r="A236" s="109" t="s">
        <v>120</v>
      </c>
      <c r="B236" s="33">
        <v>516.92075592752428</v>
      </c>
      <c r="C236" s="33">
        <v>595.78274523823711</v>
      </c>
      <c r="D236" s="33">
        <v>582.16907899179864</v>
      </c>
      <c r="E236" s="33">
        <v>592.78628002414268</v>
      </c>
      <c r="F236" s="33">
        <v>581.36907838556385</v>
      </c>
      <c r="G236" s="33">
        <v>593.46558803270239</v>
      </c>
      <c r="H236" s="33">
        <v>699.99163111603582</v>
      </c>
      <c r="I236" s="33">
        <v>684.18408142377325</v>
      </c>
      <c r="J236" s="33">
        <v>669.88829118850367</v>
      </c>
      <c r="K236" s="33">
        <v>641.26916773173946</v>
      </c>
      <c r="L236" s="33">
        <v>677.25618397123912</v>
      </c>
      <c r="M236" s="33">
        <v>626.82448535023855</v>
      </c>
      <c r="N236" s="33">
        <v>604.97850498482114</v>
      </c>
      <c r="O236" s="33">
        <v>516.65744672618951</v>
      </c>
      <c r="P236" s="33">
        <v>597.48712547808407</v>
      </c>
      <c r="Q236" s="33">
        <v>583.86043946222696</v>
      </c>
      <c r="R236" s="33">
        <v>586.63835065481999</v>
      </c>
      <c r="S236" s="33">
        <v>595.61990729170532</v>
      </c>
      <c r="T236" s="33">
        <v>643.29379376087275</v>
      </c>
      <c r="U236" s="33">
        <v>599.88268482626484</v>
      </c>
      <c r="V236" s="33">
        <v>585.7802500895051</v>
      </c>
      <c r="W236" s="33">
        <v>585.27256172175555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3727.0760204071353</v>
      </c>
      <c r="C238" s="117">
        <f t="shared" si="115"/>
        <v>3901.9589236587103</v>
      </c>
      <c r="D238" s="117">
        <f t="shared" si="115"/>
        <v>4031.2135890251393</v>
      </c>
      <c r="E238" s="117">
        <f t="shared" si="115"/>
        <v>4222.2519645230841</v>
      </c>
      <c r="F238" s="117">
        <f t="shared" si="115"/>
        <v>4411.2836467793595</v>
      </c>
      <c r="G238" s="117">
        <f t="shared" si="115"/>
        <v>4608.0603211951957</v>
      </c>
      <c r="H238" s="117">
        <f t="shared" si="115"/>
        <v>4758.085561826565</v>
      </c>
      <c r="I238" s="117">
        <f t="shared" si="115"/>
        <v>4662.9253903204944</v>
      </c>
      <c r="J238" s="117">
        <f t="shared" si="115"/>
        <v>4600.6453793806568</v>
      </c>
      <c r="K238" s="117">
        <f t="shared" si="115"/>
        <v>5066.9948895480411</v>
      </c>
      <c r="L238" s="117">
        <f t="shared" si="115"/>
        <v>5112.8259651863455</v>
      </c>
      <c r="M238" s="117">
        <f t="shared" si="115"/>
        <v>4945.3982533533635</v>
      </c>
      <c r="N238" s="117">
        <f t="shared" si="115"/>
        <v>4869.7342587849871</v>
      </c>
      <c r="O238" s="117">
        <f t="shared" si="115"/>
        <v>4682.2581238394077</v>
      </c>
      <c r="P238" s="117">
        <f t="shared" si="115"/>
        <v>4737.8014650726045</v>
      </c>
      <c r="Q238" s="117">
        <f t="shared" si="115"/>
        <v>4926.2288754739075</v>
      </c>
      <c r="R238" s="117">
        <f t="shared" ref="R238:V238" si="116">R239+R242+R244+R257</f>
        <v>4266.3576078330825</v>
      </c>
      <c r="S238" s="117">
        <f t="shared" si="116"/>
        <v>4576.2457961054188</v>
      </c>
      <c r="T238" s="117">
        <f t="shared" si="116"/>
        <v>4766.0949900403239</v>
      </c>
      <c r="U238" s="117">
        <f t="shared" si="116"/>
        <v>4727.9785416113191</v>
      </c>
      <c r="V238" s="117">
        <f t="shared" si="116"/>
        <v>4733.4925235186165</v>
      </c>
      <c r="W238" s="117">
        <f t="shared" ref="W238" si="117">W239+W242+W244+W257</f>
        <v>4824.0487898253996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2613.5759409521224</v>
      </c>
      <c r="C239" s="122">
        <f t="shared" si="118"/>
        <v>2712.5678193486256</v>
      </c>
      <c r="D239" s="122">
        <f t="shared" si="118"/>
        <v>2858.080927418549</v>
      </c>
      <c r="E239" s="122">
        <f t="shared" si="118"/>
        <v>3025.6804496167861</v>
      </c>
      <c r="F239" s="122">
        <f t="shared" si="118"/>
        <v>3224.6819082030138</v>
      </c>
      <c r="G239" s="122">
        <f t="shared" si="118"/>
        <v>3342.8771180154354</v>
      </c>
      <c r="H239" s="122">
        <f t="shared" si="118"/>
        <v>3395.5055305785977</v>
      </c>
      <c r="I239" s="122">
        <f t="shared" si="118"/>
        <v>3334.1972721467387</v>
      </c>
      <c r="J239" s="122">
        <f t="shared" si="118"/>
        <v>3239.2301880696473</v>
      </c>
      <c r="K239" s="122">
        <f t="shared" si="118"/>
        <v>3645.4983332682145</v>
      </c>
      <c r="L239" s="122">
        <f t="shared" si="118"/>
        <v>3601.8403699476012</v>
      </c>
      <c r="M239" s="122">
        <f t="shared" si="118"/>
        <v>3428.0013130018842</v>
      </c>
      <c r="N239" s="122">
        <f t="shared" si="118"/>
        <v>3359.3303369801224</v>
      </c>
      <c r="O239" s="122">
        <f t="shared" si="118"/>
        <v>3213.4094358846742</v>
      </c>
      <c r="P239" s="122">
        <f t="shared" si="118"/>
        <v>3233.7204699841454</v>
      </c>
      <c r="Q239" s="122">
        <f t="shared" si="118"/>
        <v>3322.0463959837562</v>
      </c>
      <c r="R239" s="122">
        <f t="shared" ref="R239:V239" si="119">SUM(R240:R241)</f>
        <v>2656.3198512416234</v>
      </c>
      <c r="S239" s="122">
        <f t="shared" si="119"/>
        <v>2882.3150870552536</v>
      </c>
      <c r="T239" s="122">
        <f t="shared" si="119"/>
        <v>3097.3354166361992</v>
      </c>
      <c r="U239" s="122">
        <f t="shared" si="119"/>
        <v>3126.4277390160046</v>
      </c>
      <c r="V239" s="122">
        <f t="shared" si="119"/>
        <v>3141.4511103879031</v>
      </c>
      <c r="W239" s="122">
        <f t="shared" ref="W239" si="120">SUM(W240:W241)</f>
        <v>3172.1828316888696</v>
      </c>
      <c r="DA239" s="130" t="s">
        <v>2486</v>
      </c>
    </row>
    <row r="240" spans="1:105" ht="12" customHeight="1" x14ac:dyDescent="0.25">
      <c r="A240" s="97" t="s">
        <v>204</v>
      </c>
      <c r="B240" s="98">
        <v>2590.8126603930291</v>
      </c>
      <c r="C240" s="98">
        <v>2688.9264461759512</v>
      </c>
      <c r="D240" s="98">
        <v>2833.9851733099499</v>
      </c>
      <c r="E240" s="98">
        <v>3001.8145986374416</v>
      </c>
      <c r="F240" s="98">
        <v>3199.3048036488781</v>
      </c>
      <c r="G240" s="98">
        <v>3317.4595238902275</v>
      </c>
      <c r="H240" s="98">
        <v>3370.7331337392939</v>
      </c>
      <c r="I240" s="98">
        <v>3310.0745843829113</v>
      </c>
      <c r="J240" s="98">
        <v>3216.3678894471341</v>
      </c>
      <c r="K240" s="98">
        <v>3620.7179654874117</v>
      </c>
      <c r="L240" s="98">
        <v>3577.5968675544514</v>
      </c>
      <c r="M240" s="98">
        <v>3404.6529470387954</v>
      </c>
      <c r="N240" s="98">
        <v>3336.7225324416495</v>
      </c>
      <c r="O240" s="98">
        <v>3191.4880623150302</v>
      </c>
      <c r="P240" s="98">
        <v>3211.398606063422</v>
      </c>
      <c r="Q240" s="98">
        <v>3299.9859465001705</v>
      </c>
      <c r="R240" s="98">
        <v>2638.6427634054908</v>
      </c>
      <c r="S240" s="98">
        <v>2863.4516234932175</v>
      </c>
      <c r="T240" s="98">
        <v>3076.9369670826964</v>
      </c>
      <c r="U240" s="98">
        <v>3106.0805173101712</v>
      </c>
      <c r="V240" s="98">
        <v>3120.9741251388127</v>
      </c>
      <c r="W240" s="98">
        <v>3151.4246074101634</v>
      </c>
      <c r="DA240" s="63" t="s">
        <v>2487</v>
      </c>
    </row>
    <row r="241" spans="1:105" ht="12" customHeight="1" x14ac:dyDescent="0.25">
      <c r="A241" s="97" t="s">
        <v>53</v>
      </c>
      <c r="B241" s="98">
        <v>22.76328055909314</v>
      </c>
      <c r="C241" s="98">
        <v>23.641373172674424</v>
      </c>
      <c r="D241" s="98">
        <v>24.095754108599056</v>
      </c>
      <c r="E241" s="98">
        <v>23.865850979344323</v>
      </c>
      <c r="F241" s="98">
        <v>25.377104554135542</v>
      </c>
      <c r="G241" s="98">
        <v>25.417594125207998</v>
      </c>
      <c r="H241" s="98">
        <v>24.77239683930393</v>
      </c>
      <c r="I241" s="98">
        <v>24.122687763827386</v>
      </c>
      <c r="J241" s="98">
        <v>22.862298622512988</v>
      </c>
      <c r="K241" s="98">
        <v>24.780367780803076</v>
      </c>
      <c r="L241" s="98">
        <v>24.243502393149882</v>
      </c>
      <c r="M241" s="98">
        <v>23.348365963088554</v>
      </c>
      <c r="N241" s="98">
        <v>22.607804538473044</v>
      </c>
      <c r="O241" s="98">
        <v>21.921373569643976</v>
      </c>
      <c r="P241" s="98">
        <v>22.321863920723288</v>
      </c>
      <c r="Q241" s="98">
        <v>22.060449483585565</v>
      </c>
      <c r="R241" s="98">
        <v>17.677087836132685</v>
      </c>
      <c r="S241" s="98">
        <v>18.86346356203584</v>
      </c>
      <c r="T241" s="98">
        <v>20.398449553502726</v>
      </c>
      <c r="U241" s="98">
        <v>20.347221705833466</v>
      </c>
      <c r="V241" s="98">
        <v>20.476985249090148</v>
      </c>
      <c r="W241" s="98">
        <v>20.758224278706187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40.0277457473887</v>
      </c>
      <c r="C242" s="122">
        <f t="shared" si="121"/>
        <v>53.597817126407769</v>
      </c>
      <c r="D242" s="122">
        <f t="shared" si="121"/>
        <v>45.254450163768084</v>
      </c>
      <c r="E242" s="122">
        <f t="shared" si="121"/>
        <v>90.860536703953457</v>
      </c>
      <c r="F242" s="122">
        <f t="shared" si="121"/>
        <v>77.621566196991296</v>
      </c>
      <c r="G242" s="122">
        <f t="shared" si="121"/>
        <v>112.55263705244076</v>
      </c>
      <c r="H242" s="122">
        <f t="shared" si="121"/>
        <v>136.73712975638477</v>
      </c>
      <c r="I242" s="122">
        <f t="shared" si="121"/>
        <v>98.46009882440849</v>
      </c>
      <c r="J242" s="122">
        <f t="shared" si="121"/>
        <v>130.72129488575905</v>
      </c>
      <c r="K242" s="122">
        <f t="shared" si="121"/>
        <v>222.77643883893074</v>
      </c>
      <c r="L242" s="122">
        <f t="shared" si="121"/>
        <v>256.75071935000079</v>
      </c>
      <c r="M242" s="122">
        <f t="shared" si="121"/>
        <v>261.41334819930802</v>
      </c>
      <c r="N242" s="122">
        <f t="shared" si="121"/>
        <v>269.79576540709542</v>
      </c>
      <c r="O242" s="122">
        <f t="shared" si="121"/>
        <v>258.7797553135124</v>
      </c>
      <c r="P242" s="122">
        <f t="shared" si="121"/>
        <v>218.44522273993286</v>
      </c>
      <c r="Q242" s="122">
        <f t="shared" si="121"/>
        <v>346.37442913683526</v>
      </c>
      <c r="R242" s="122">
        <f t="shared" si="121"/>
        <v>327.37604324553615</v>
      </c>
      <c r="S242" s="122">
        <f t="shared" si="121"/>
        <v>343.37832873215137</v>
      </c>
      <c r="T242" s="122">
        <f t="shared" si="121"/>
        <v>258.12677765590178</v>
      </c>
      <c r="U242" s="122">
        <f t="shared" si="121"/>
        <v>217.76880205784994</v>
      </c>
      <c r="V242" s="122">
        <f t="shared" si="121"/>
        <v>196.97630857757918</v>
      </c>
      <c r="W242" s="122">
        <f t="shared" si="121"/>
        <v>192.83773382607652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40.0277457473887</v>
      </c>
      <c r="C243" s="98">
        <f>RES_hhdet_tesh!C86</f>
        <v>53.597817126407769</v>
      </c>
      <c r="D243" s="98">
        <f>RES_hhdet_tesh!D86</f>
        <v>45.254450163768084</v>
      </c>
      <c r="E243" s="98">
        <f>RES_hhdet_tesh!E86</f>
        <v>90.860536703953457</v>
      </c>
      <c r="F243" s="98">
        <f>RES_hhdet_tesh!F86</f>
        <v>77.621566196991296</v>
      </c>
      <c r="G243" s="98">
        <f>RES_hhdet_tesh!G86</f>
        <v>112.55263705244076</v>
      </c>
      <c r="H243" s="98">
        <f>RES_hhdet_tesh!H86</f>
        <v>136.73712975638477</v>
      </c>
      <c r="I243" s="98">
        <f>RES_hhdet_tesh!I86</f>
        <v>98.46009882440849</v>
      </c>
      <c r="J243" s="98">
        <f>RES_hhdet_tesh!J86</f>
        <v>130.72129488575905</v>
      </c>
      <c r="K243" s="98">
        <f>RES_hhdet_tesh!K86</f>
        <v>222.77643883893074</v>
      </c>
      <c r="L243" s="98">
        <f>RES_hhdet_tesh!L86</f>
        <v>256.75071935000079</v>
      </c>
      <c r="M243" s="98">
        <f>RES_hhdet_tesh!M86</f>
        <v>261.41334819930802</v>
      </c>
      <c r="N243" s="98">
        <f>RES_hhdet_tesh!N86</f>
        <v>269.79576540709542</v>
      </c>
      <c r="O243" s="98">
        <f>RES_hhdet_tesh!O86</f>
        <v>258.7797553135124</v>
      </c>
      <c r="P243" s="98">
        <f>RES_hhdet_tesh!P86</f>
        <v>218.44522273993286</v>
      </c>
      <c r="Q243" s="98">
        <f>RES_hhdet_tesh!Q86</f>
        <v>346.37442913683526</v>
      </c>
      <c r="R243" s="98">
        <f>RES_hhdet_tesh!R86</f>
        <v>327.37604324553615</v>
      </c>
      <c r="S243" s="98">
        <f>RES_hhdet_tesh!S86</f>
        <v>343.37832873215137</v>
      </c>
      <c r="T243" s="98">
        <f>RES_hhdet_tesh!T86</f>
        <v>258.12677765590178</v>
      </c>
      <c r="U243" s="98">
        <f>RES_hhdet_tesh!U86</f>
        <v>217.76880205784994</v>
      </c>
      <c r="V243" s="98">
        <f>RES_hhdet_tesh!V86</f>
        <v>196.97630857757918</v>
      </c>
      <c r="W243" s="98">
        <f>RES_hhdet_tesh!W86</f>
        <v>192.83773382607652</v>
      </c>
      <c r="DA243" s="63" t="s">
        <v>2490</v>
      </c>
    </row>
    <row r="244" spans="1:105" ht="12" customHeight="1" x14ac:dyDescent="0.25">
      <c r="A244" s="121" t="s">
        <v>55</v>
      </c>
      <c r="B244" s="122">
        <v>690.18154491986888</v>
      </c>
      <c r="C244" s="122">
        <v>708.0485431839644</v>
      </c>
      <c r="D244" s="122">
        <v>702.57528083473585</v>
      </c>
      <c r="E244" s="122">
        <v>670.0179405362137</v>
      </c>
      <c r="F244" s="122">
        <v>675.91976376325965</v>
      </c>
      <c r="G244" s="122">
        <v>706.73128163505203</v>
      </c>
      <c r="H244" s="122">
        <v>713.32258465150483</v>
      </c>
      <c r="I244" s="122">
        <v>721.32437446462802</v>
      </c>
      <c r="J244" s="122">
        <v>727.89647348525864</v>
      </c>
      <c r="K244" s="122">
        <v>713.23348048442745</v>
      </c>
      <c r="L244" s="122">
        <v>749.12586283578321</v>
      </c>
      <c r="M244" s="122">
        <v>782.59528639423274</v>
      </c>
      <c r="N244" s="122">
        <v>780.9986239312359</v>
      </c>
      <c r="O244" s="122">
        <v>799.6923313835108</v>
      </c>
      <c r="P244" s="122">
        <v>830.00142760353651</v>
      </c>
      <c r="Q244" s="122">
        <v>805.61579677564168</v>
      </c>
      <c r="R244" s="122">
        <v>830.7141080593783</v>
      </c>
      <c r="S244" s="122">
        <v>884.06614656978684</v>
      </c>
      <c r="T244" s="122">
        <v>905.08091602876959</v>
      </c>
      <c r="U244" s="122">
        <v>905.03959154413621</v>
      </c>
      <c r="V244" s="122">
        <v>916.37996448397109</v>
      </c>
      <c r="W244" s="122">
        <v>967.29038249468999</v>
      </c>
      <c r="DA244" s="130" t="s">
        <v>2491</v>
      </c>
    </row>
    <row r="245" spans="1:105" ht="12" customHeight="1" x14ac:dyDescent="0.25">
      <c r="A245" s="97" t="s">
        <v>132</v>
      </c>
      <c r="B245" s="98">
        <v>670.07289060806238</v>
      </c>
      <c r="C245" s="98">
        <v>710.73149379723463</v>
      </c>
      <c r="D245" s="98">
        <v>705.47413104638736</v>
      </c>
      <c r="E245" s="98">
        <v>672.61853645555152</v>
      </c>
      <c r="F245" s="98">
        <v>663.53255884099451</v>
      </c>
      <c r="G245" s="98">
        <v>687.48118526631038</v>
      </c>
      <c r="H245" s="98">
        <v>701.79796841440066</v>
      </c>
      <c r="I245" s="98">
        <v>706.01511195741205</v>
      </c>
      <c r="J245" s="98">
        <v>730.42198061159002</v>
      </c>
      <c r="K245" s="98">
        <v>722.93477043520886</v>
      </c>
      <c r="L245" s="98">
        <v>742.25837756557587</v>
      </c>
      <c r="M245" s="98">
        <v>826.7128772948131</v>
      </c>
      <c r="N245" s="98">
        <v>859.31179440534743</v>
      </c>
      <c r="O245" s="98">
        <v>924.99863831435277</v>
      </c>
      <c r="P245" s="98">
        <v>943.38454096015903</v>
      </c>
      <c r="Q245" s="98">
        <v>918.62972109559655</v>
      </c>
      <c r="R245" s="98">
        <v>759.87800431637459</v>
      </c>
      <c r="S245" s="98">
        <v>851.1459400429726</v>
      </c>
      <c r="T245" s="98">
        <v>866.86894420403576</v>
      </c>
      <c r="U245" s="98">
        <v>917.13225702296961</v>
      </c>
      <c r="V245" s="98">
        <v>923.81127980118185</v>
      </c>
      <c r="W245" s="98">
        <v>955.47924819405318</v>
      </c>
      <c r="DA245" s="63" t="s">
        <v>2492</v>
      </c>
    </row>
    <row r="246" spans="1:105" ht="12" customHeight="1" x14ac:dyDescent="0.25">
      <c r="A246" s="97" t="s">
        <v>131</v>
      </c>
      <c r="B246" s="98">
        <v>670.07289060806227</v>
      </c>
      <c r="C246" s="98">
        <v>710.71847399451758</v>
      </c>
      <c r="D246" s="98">
        <v>705.448390603196</v>
      </c>
      <c r="E246" s="98">
        <v>672.61798639955271</v>
      </c>
      <c r="F246" s="98">
        <v>663.53968338058007</v>
      </c>
      <c r="G246" s="98">
        <v>687.49045908851622</v>
      </c>
      <c r="H246" s="98">
        <v>701.80949995322408</v>
      </c>
      <c r="I246" s="98">
        <v>706.05484321601818</v>
      </c>
      <c r="J246" s="98">
        <v>730.45722869763756</v>
      </c>
      <c r="K246" s="98">
        <v>723.01124131502786</v>
      </c>
      <c r="L246" s="98">
        <v>742.32994099462053</v>
      </c>
      <c r="M246" s="98">
        <v>826.71387727897184</v>
      </c>
      <c r="N246" s="98">
        <v>859.32904435996386</v>
      </c>
      <c r="O246" s="98">
        <v>925.01403995401859</v>
      </c>
      <c r="P246" s="98">
        <v>943.39043715162722</v>
      </c>
      <c r="Q246" s="98">
        <v>918.70194490736003</v>
      </c>
      <c r="R246" s="98">
        <v>759.87824243300088</v>
      </c>
      <c r="S246" s="98">
        <v>851.08439103408057</v>
      </c>
      <c r="T246" s="98">
        <v>866.7841345143438</v>
      </c>
      <c r="U246" s="98">
        <v>917.07923335288444</v>
      </c>
      <c r="V246" s="98">
        <v>923.772279763612</v>
      </c>
      <c r="W246" s="98">
        <v>955.45686425480267</v>
      </c>
      <c r="DA246" s="63" t="s">
        <v>2493</v>
      </c>
    </row>
    <row r="247" spans="1:105" ht="12" customHeight="1" x14ac:dyDescent="0.25">
      <c r="A247" s="100" t="s">
        <v>204</v>
      </c>
      <c r="B247" s="101">
        <v>75.268659139312533</v>
      </c>
      <c r="C247" s="101">
        <v>154.87248734843678</v>
      </c>
      <c r="D247" s="101">
        <v>64.584889134510533</v>
      </c>
      <c r="E247" s="101">
        <v>39.686451470873052</v>
      </c>
      <c r="F247" s="101">
        <v>51.90662999644767</v>
      </c>
      <c r="G247" s="101">
        <v>53.725837110141825</v>
      </c>
      <c r="H247" s="101">
        <v>73.192142678610793</v>
      </c>
      <c r="I247" s="101">
        <v>62.959650842323327</v>
      </c>
      <c r="J247" s="101">
        <v>62.18545198873327</v>
      </c>
      <c r="K247" s="101">
        <v>59.104256168857894</v>
      </c>
      <c r="L247" s="101">
        <v>58.440177629021676</v>
      </c>
      <c r="M247" s="101">
        <v>93.961093239345047</v>
      </c>
      <c r="N247" s="101">
        <v>71.23044479514283</v>
      </c>
      <c r="O247" s="101">
        <v>55.862275280118688</v>
      </c>
      <c r="P247" s="101">
        <v>96.506578526607115</v>
      </c>
      <c r="Q247" s="101">
        <v>35.538255184432963</v>
      </c>
      <c r="R247" s="101">
        <v>35.454869760388974</v>
      </c>
      <c r="S247" s="101">
        <v>57.833972022222284</v>
      </c>
      <c r="T247" s="101">
        <v>65.631589390321693</v>
      </c>
      <c r="U247" s="101">
        <v>86.707468783258449</v>
      </c>
      <c r="V247" s="101">
        <v>72.402000436891754</v>
      </c>
      <c r="W247" s="101">
        <v>62.762975528926439</v>
      </c>
      <c r="DA247" s="131" t="s">
        <v>2494</v>
      </c>
    </row>
    <row r="248" spans="1:105" ht="12" customHeight="1" x14ac:dyDescent="0.25">
      <c r="A248" s="103" t="s">
        <v>52</v>
      </c>
      <c r="B248" s="104">
        <v>594.80423146874966</v>
      </c>
      <c r="C248" s="104">
        <v>555.84598664608097</v>
      </c>
      <c r="D248" s="104">
        <v>640.86350146868551</v>
      </c>
      <c r="E248" s="104">
        <v>632.93153492867964</v>
      </c>
      <c r="F248" s="104">
        <v>611.63305338413227</v>
      </c>
      <c r="G248" s="104">
        <v>633.76462197837441</v>
      </c>
      <c r="H248" s="104">
        <v>628.61735727461325</v>
      </c>
      <c r="I248" s="104">
        <v>643.09519237369477</v>
      </c>
      <c r="J248" s="104">
        <v>668.27177670890433</v>
      </c>
      <c r="K248" s="104">
        <v>663.90698514616986</v>
      </c>
      <c r="L248" s="104">
        <v>683.88976336559881</v>
      </c>
      <c r="M248" s="104">
        <v>732.75278403962659</v>
      </c>
      <c r="N248" s="104">
        <v>788.09859956482092</v>
      </c>
      <c r="O248" s="104">
        <v>869.15176467389983</v>
      </c>
      <c r="P248" s="104">
        <v>846.88385862501991</v>
      </c>
      <c r="Q248" s="104">
        <v>883.16368972292707</v>
      </c>
      <c r="R248" s="104">
        <v>724.42337267261189</v>
      </c>
      <c r="S248" s="104">
        <v>793.25041901185807</v>
      </c>
      <c r="T248" s="104">
        <v>801.15254512402203</v>
      </c>
      <c r="U248" s="104">
        <v>830.37176456962607</v>
      </c>
      <c r="V248" s="104">
        <v>851.37027932672015</v>
      </c>
      <c r="W248" s="104">
        <v>892.69388872587615</v>
      </c>
      <c r="DA248" s="132" t="s">
        <v>2495</v>
      </c>
    </row>
    <row r="249" spans="1:105" ht="12" customHeight="1" x14ac:dyDescent="0.25">
      <c r="A249" s="106" t="s">
        <v>124</v>
      </c>
      <c r="B249" s="101">
        <v>702.46849251329013</v>
      </c>
      <c r="C249" s="101">
        <v>698.01627987413087</v>
      </c>
      <c r="D249" s="101">
        <v>702.60291498908282</v>
      </c>
      <c r="E249" s="101">
        <v>673.39613366948129</v>
      </c>
      <c r="F249" s="101">
        <v>680.96018220173812</v>
      </c>
      <c r="G249" s="101">
        <v>718.20729575963492</v>
      </c>
      <c r="H249" s="101">
        <v>702.11819632851598</v>
      </c>
      <c r="I249" s="101">
        <v>718.22437452322004</v>
      </c>
      <c r="J249" s="101">
        <v>728.27202439116309</v>
      </c>
      <c r="K249" s="101">
        <v>717.31878975621066</v>
      </c>
      <c r="L249" s="101">
        <v>749.89625697555971</v>
      </c>
      <c r="M249" s="101">
        <v>766.82764642364793</v>
      </c>
      <c r="N249" s="101">
        <v>769.46897151289841</v>
      </c>
      <c r="O249" s="101">
        <v>808.45851233820076</v>
      </c>
      <c r="P249" s="101">
        <v>820.51665857220132</v>
      </c>
      <c r="Q249" s="101">
        <v>810.17970804519041</v>
      </c>
      <c r="R249" s="101">
        <v>850.72724040892399</v>
      </c>
      <c r="S249" s="101">
        <v>901.18097242983583</v>
      </c>
      <c r="T249" s="101">
        <v>916.8799638700026</v>
      </c>
      <c r="U249" s="101">
        <v>883.38010220138256</v>
      </c>
      <c r="V249" s="101">
        <v>898.31245290063953</v>
      </c>
      <c r="W249" s="101">
        <v>982.69792609058595</v>
      </c>
      <c r="DA249" s="131" t="s">
        <v>2496</v>
      </c>
    </row>
    <row r="250" spans="1:105" ht="12" customHeight="1" x14ac:dyDescent="0.25">
      <c r="A250" s="107" t="s">
        <v>123</v>
      </c>
      <c r="B250" s="104">
        <v>702.46849251329013</v>
      </c>
      <c r="C250" s="104">
        <v>698.00809848806625</v>
      </c>
      <c r="D250" s="104">
        <v>702.58376919761247</v>
      </c>
      <c r="E250" s="104">
        <v>673.42506515676325</v>
      </c>
      <c r="F250" s="104">
        <v>681.00420216988414</v>
      </c>
      <c r="G250" s="104">
        <v>718.25027121116807</v>
      </c>
      <c r="H250" s="104">
        <v>702.15259103624965</v>
      </c>
      <c r="I250" s="104">
        <v>717.95623537329766</v>
      </c>
      <c r="J250" s="104">
        <v>727.78782923727886</v>
      </c>
      <c r="K250" s="104">
        <v>716.93149491201427</v>
      </c>
      <c r="L250" s="104">
        <v>749.65375941337402</v>
      </c>
      <c r="M250" s="104">
        <v>766.78529595440557</v>
      </c>
      <c r="N250" s="104">
        <v>769.47719677399311</v>
      </c>
      <c r="O250" s="104">
        <v>808.45457002455589</v>
      </c>
      <c r="P250" s="104">
        <v>820.52142322296311</v>
      </c>
      <c r="Q250" s="104">
        <v>810.62881862662687</v>
      </c>
      <c r="R250" s="104">
        <v>851.44104549058397</v>
      </c>
      <c r="S250" s="104">
        <v>901.88834780247328</v>
      </c>
      <c r="T250" s="104">
        <v>917.18627601820674</v>
      </c>
      <c r="U250" s="104">
        <v>883.35662203104243</v>
      </c>
      <c r="V250" s="104">
        <v>898.17168751483655</v>
      </c>
      <c r="W250" s="104">
        <v>982.3136247838512</v>
      </c>
      <c r="DA250" s="132" t="s">
        <v>2497</v>
      </c>
    </row>
    <row r="251" spans="1:105" ht="12" customHeight="1" x14ac:dyDescent="0.25">
      <c r="A251" s="108" t="s">
        <v>50</v>
      </c>
      <c r="B251" s="98">
        <v>79.147787937079144</v>
      </c>
      <c r="C251" s="98">
        <v>152.14277208888743</v>
      </c>
      <c r="D251" s="98">
        <v>64.304214534422911</v>
      </c>
      <c r="E251" s="98">
        <v>39.759135564461914</v>
      </c>
      <c r="F251" s="98">
        <v>53.452657467208688</v>
      </c>
      <c r="G251" s="98">
        <v>56.4241904061669</v>
      </c>
      <c r="H251" s="98">
        <v>73.203135550482529</v>
      </c>
      <c r="I251" s="98">
        <v>64.149349270109639</v>
      </c>
      <c r="J251" s="98">
        <v>61.949056284753176</v>
      </c>
      <c r="K251" s="98">
        <v>58.454118703743291</v>
      </c>
      <c r="L251" s="98">
        <v>59.259247904625504</v>
      </c>
      <c r="M251" s="98">
        <v>85.923547843000364</v>
      </c>
      <c r="N251" s="98">
        <v>61.710071974849676</v>
      </c>
      <c r="O251" s="98">
        <v>45.646458501222547</v>
      </c>
      <c r="P251" s="98">
        <v>80.778660192562668</v>
      </c>
      <c r="Q251" s="98">
        <v>27.641269704402621</v>
      </c>
      <c r="R251" s="98">
        <v>38.669885934520735</v>
      </c>
      <c r="S251" s="98">
        <v>62.92074659067525</v>
      </c>
      <c r="T251" s="98">
        <v>71.144332334064018</v>
      </c>
      <c r="U251" s="98">
        <v>82.546300854448461</v>
      </c>
      <c r="V251" s="98">
        <v>69.632990360368666</v>
      </c>
      <c r="W251" s="98">
        <v>65.452338180268356</v>
      </c>
      <c r="DA251" s="63" t="s">
        <v>2498</v>
      </c>
    </row>
    <row r="252" spans="1:105" ht="12" customHeight="1" x14ac:dyDescent="0.25">
      <c r="A252" s="108" t="s">
        <v>52</v>
      </c>
      <c r="B252" s="98">
        <v>623.32070457621103</v>
      </c>
      <c r="C252" s="98">
        <v>545.8653263991788</v>
      </c>
      <c r="D252" s="98">
        <v>638.27955466318963</v>
      </c>
      <c r="E252" s="98">
        <v>633.66592959230115</v>
      </c>
      <c r="F252" s="98">
        <v>627.55154470267541</v>
      </c>
      <c r="G252" s="98">
        <v>661.8260808050012</v>
      </c>
      <c r="H252" s="98">
        <v>628.94945548576709</v>
      </c>
      <c r="I252" s="98">
        <v>653.80688610318805</v>
      </c>
      <c r="J252" s="98">
        <v>665.83877295252569</v>
      </c>
      <c r="K252" s="98">
        <v>658.47737620827104</v>
      </c>
      <c r="L252" s="98">
        <v>690.39451150874845</v>
      </c>
      <c r="M252" s="98">
        <v>680.86174811140529</v>
      </c>
      <c r="N252" s="98">
        <v>707.7671247991434</v>
      </c>
      <c r="O252" s="98">
        <v>762.80811152333342</v>
      </c>
      <c r="P252" s="98">
        <v>739.74276303040028</v>
      </c>
      <c r="Q252" s="98">
        <v>782.98754892222416</v>
      </c>
      <c r="R252" s="98">
        <v>812.77115955606325</v>
      </c>
      <c r="S252" s="98">
        <v>838.96760121179807</v>
      </c>
      <c r="T252" s="98">
        <v>846.04194368414278</v>
      </c>
      <c r="U252" s="98">
        <v>800.81032117659402</v>
      </c>
      <c r="V252" s="98">
        <v>828.53869715446785</v>
      </c>
      <c r="W252" s="98">
        <v>916.8612866035827</v>
      </c>
      <c r="DA252" s="63" t="s">
        <v>2499</v>
      </c>
    </row>
    <row r="253" spans="1:105" ht="12" customHeight="1" x14ac:dyDescent="0.25">
      <c r="A253" s="106" t="s">
        <v>122</v>
      </c>
      <c r="B253" s="101">
        <v>620.42827258326122</v>
      </c>
      <c r="C253" s="101">
        <v>755.96837548607812</v>
      </c>
      <c r="D253" s="101">
        <v>701.32767967175437</v>
      </c>
      <c r="E253" s="101">
        <v>655.42509633591862</v>
      </c>
      <c r="F253" s="101">
        <v>663.34041794218911</v>
      </c>
      <c r="G253" s="101">
        <v>685.2756898329859</v>
      </c>
      <c r="H253" s="101">
        <v>735.89871743903609</v>
      </c>
      <c r="I253" s="101">
        <v>729.14082377920204</v>
      </c>
      <c r="J253" s="101">
        <v>726.8692595919764</v>
      </c>
      <c r="K253" s="101">
        <v>706.92229138473192</v>
      </c>
      <c r="L253" s="101">
        <v>749.72768096127311</v>
      </c>
      <c r="M253" s="101">
        <v>787.90545910539686</v>
      </c>
      <c r="N253" s="101">
        <v>776.46423712045919</v>
      </c>
      <c r="O253" s="101">
        <v>770.00502360082328</v>
      </c>
      <c r="P253" s="101">
        <v>818.05701517143905</v>
      </c>
      <c r="Q253" s="101">
        <v>779.60624872789674</v>
      </c>
      <c r="R253" s="101">
        <v>821.50504621208074</v>
      </c>
      <c r="S253" s="101">
        <v>870.50703997425182</v>
      </c>
      <c r="T253" s="101">
        <v>899.24537166707842</v>
      </c>
      <c r="U253" s="101">
        <v>920.4759544258028</v>
      </c>
      <c r="V253" s="101">
        <v>928.65981126051167</v>
      </c>
      <c r="W253" s="101">
        <v>959.19954366774505</v>
      </c>
      <c r="DA253" s="131" t="s">
        <v>2500</v>
      </c>
    </row>
    <row r="254" spans="1:105" ht="12" customHeight="1" x14ac:dyDescent="0.25">
      <c r="A254" s="107" t="s">
        <v>121</v>
      </c>
      <c r="B254" s="104">
        <v>620.42827258326099</v>
      </c>
      <c r="C254" s="104">
        <v>755.87288407200799</v>
      </c>
      <c r="D254" s="104">
        <v>701.19529757769271</v>
      </c>
      <c r="E254" s="104">
        <v>655.54999135921901</v>
      </c>
      <c r="F254" s="104">
        <v>663.53339301971766</v>
      </c>
      <c r="G254" s="104">
        <v>685.40914252529149</v>
      </c>
      <c r="H254" s="104">
        <v>735.97176253822897</v>
      </c>
      <c r="I254" s="104">
        <v>729.01015895443163</v>
      </c>
      <c r="J254" s="104">
        <v>727.01928776533907</v>
      </c>
      <c r="K254" s="104">
        <v>707.35425587556949</v>
      </c>
      <c r="L254" s="104">
        <v>750.1381743824976</v>
      </c>
      <c r="M254" s="104">
        <v>787.74949020583767</v>
      </c>
      <c r="N254" s="104">
        <v>776.11590308820507</v>
      </c>
      <c r="O254" s="104">
        <v>769.8915915801158</v>
      </c>
      <c r="P254" s="104">
        <v>819.7859966316164</v>
      </c>
      <c r="Q254" s="104">
        <v>783.06056377918196</v>
      </c>
      <c r="R254" s="104">
        <v>827.33626583878595</v>
      </c>
      <c r="S254" s="104">
        <v>876.84742925941975</v>
      </c>
      <c r="T254" s="104">
        <v>902.62759538415037</v>
      </c>
      <c r="U254" s="104">
        <v>920.37721378049241</v>
      </c>
      <c r="V254" s="104">
        <v>927.06176500820254</v>
      </c>
      <c r="W254" s="104">
        <v>957.58621472726099</v>
      </c>
      <c r="DA254" s="132" t="s">
        <v>2501</v>
      </c>
    </row>
    <row r="255" spans="1:105" ht="12" customHeight="1" x14ac:dyDescent="0.25">
      <c r="A255" s="108" t="s">
        <v>53</v>
      </c>
      <c r="B255" s="98">
        <v>67.899276752090216</v>
      </c>
      <c r="C255" s="98">
        <v>163.97159536080417</v>
      </c>
      <c r="D255" s="98">
        <v>64.103981367846927</v>
      </c>
      <c r="E255" s="98">
        <v>37.858592278412871</v>
      </c>
      <c r="F255" s="98">
        <v>51.693675422591497</v>
      </c>
      <c r="G255" s="98">
        <v>53.318734739528473</v>
      </c>
      <c r="H255" s="98">
        <v>77.336780858728616</v>
      </c>
      <c r="I255" s="98">
        <v>65.308413103521985</v>
      </c>
      <c r="J255" s="98">
        <v>61.740487141426222</v>
      </c>
      <c r="K255" s="98">
        <v>57.094150880100678</v>
      </c>
      <c r="L255" s="98">
        <v>58.819130680964243</v>
      </c>
      <c r="M255" s="98">
        <v>87.479003923863516</v>
      </c>
      <c r="N255" s="98">
        <v>62.218185535013255</v>
      </c>
      <c r="O255" s="98">
        <v>41.235229404317472</v>
      </c>
      <c r="P255" s="98">
        <v>81.172959780723161</v>
      </c>
      <c r="Q255" s="98">
        <v>22.684125107111154</v>
      </c>
      <c r="R255" s="98">
        <v>33.549843125770849</v>
      </c>
      <c r="S255" s="98">
        <v>59.657518033676226</v>
      </c>
      <c r="T255" s="98">
        <v>69.280963510246039</v>
      </c>
      <c r="U255" s="98">
        <v>88.329799189865057</v>
      </c>
      <c r="V255" s="98">
        <v>73.480049038810193</v>
      </c>
      <c r="W255" s="98">
        <v>61.634235419316525</v>
      </c>
      <c r="DA255" s="63" t="s">
        <v>2502</v>
      </c>
    </row>
    <row r="256" spans="1:105" ht="12" customHeight="1" x14ac:dyDescent="0.25">
      <c r="A256" s="108" t="s">
        <v>52</v>
      </c>
      <c r="B256" s="98">
        <v>552.52899583117085</v>
      </c>
      <c r="C256" s="98">
        <v>591.90128871120385</v>
      </c>
      <c r="D256" s="98">
        <v>637.09131620984579</v>
      </c>
      <c r="E256" s="98">
        <v>617.69139908080604</v>
      </c>
      <c r="F256" s="98">
        <v>611.8397175971262</v>
      </c>
      <c r="G256" s="98">
        <v>632.0904077857632</v>
      </c>
      <c r="H256" s="98">
        <v>658.63498167950047</v>
      </c>
      <c r="I256" s="98">
        <v>663.70174585090967</v>
      </c>
      <c r="J256" s="98">
        <v>665.27880062391284</v>
      </c>
      <c r="K256" s="98">
        <v>650.26010499546885</v>
      </c>
      <c r="L256" s="98">
        <v>691.31904370153336</v>
      </c>
      <c r="M256" s="98">
        <v>700.27048628197394</v>
      </c>
      <c r="N256" s="98">
        <v>713.89771755319168</v>
      </c>
      <c r="O256" s="98">
        <v>728.65636217579834</v>
      </c>
      <c r="P256" s="98">
        <v>738.61303685089308</v>
      </c>
      <c r="Q256" s="98">
        <v>760.37643867207078</v>
      </c>
      <c r="R256" s="98">
        <v>793.78642271301499</v>
      </c>
      <c r="S256" s="98">
        <v>817.18991122574346</v>
      </c>
      <c r="T256" s="98">
        <v>833.34663187390436</v>
      </c>
      <c r="U256" s="98">
        <v>832.04741459062734</v>
      </c>
      <c r="V256" s="98">
        <v>853.58171596939235</v>
      </c>
      <c r="W256" s="98">
        <v>895.95197930794461</v>
      </c>
      <c r="DA256" s="63" t="s">
        <v>2503</v>
      </c>
    </row>
    <row r="257" spans="1:105" ht="12" customHeight="1" x14ac:dyDescent="0.25">
      <c r="A257" s="121" t="s">
        <v>54</v>
      </c>
      <c r="B257" s="122">
        <v>383.29078878775545</v>
      </c>
      <c r="C257" s="122">
        <v>427.7447439997128</v>
      </c>
      <c r="D257" s="122">
        <v>425.302930608086</v>
      </c>
      <c r="E257" s="122">
        <v>435.69303766613058</v>
      </c>
      <c r="F257" s="122">
        <v>433.06040861609495</v>
      </c>
      <c r="G257" s="122">
        <v>445.89928449226738</v>
      </c>
      <c r="H257" s="122">
        <v>512.52031684007716</v>
      </c>
      <c r="I257" s="122">
        <v>508.94364488471899</v>
      </c>
      <c r="J257" s="122">
        <v>502.79742293999169</v>
      </c>
      <c r="K257" s="122">
        <v>485.48663695646781</v>
      </c>
      <c r="L257" s="122">
        <v>505.10901305296017</v>
      </c>
      <c r="M257" s="122">
        <v>473.38830575793878</v>
      </c>
      <c r="N257" s="122">
        <v>459.60953246653276</v>
      </c>
      <c r="O257" s="122">
        <v>410.37660125771072</v>
      </c>
      <c r="P257" s="122">
        <v>455.63434474499019</v>
      </c>
      <c r="Q257" s="122">
        <v>452.19225357767385</v>
      </c>
      <c r="R257" s="122">
        <v>451.9476052865449</v>
      </c>
      <c r="S257" s="122">
        <v>466.48623374822751</v>
      </c>
      <c r="T257" s="122">
        <v>505.55187971945401</v>
      </c>
      <c r="U257" s="122">
        <v>478.74240899332852</v>
      </c>
      <c r="V257" s="122">
        <v>478.68514006916337</v>
      </c>
      <c r="W257" s="122">
        <v>491.73784181576366</v>
      </c>
      <c r="DA257" s="130" t="s">
        <v>2504</v>
      </c>
    </row>
    <row r="258" spans="1:105" ht="12" customHeight="1" x14ac:dyDescent="0.25">
      <c r="A258" s="97" t="s">
        <v>207</v>
      </c>
      <c r="B258" s="98">
        <v>378.09875389338981</v>
      </c>
      <c r="C258" s="98">
        <v>431.44203990104893</v>
      </c>
      <c r="D258" s="98">
        <v>423.19948939573823</v>
      </c>
      <c r="E258" s="98">
        <v>444.85795539221516</v>
      </c>
      <c r="F258" s="98">
        <v>428.43568218173539</v>
      </c>
      <c r="G258" s="98">
        <v>441.9623767061567</v>
      </c>
      <c r="H258" s="98">
        <v>518.53165522675965</v>
      </c>
      <c r="I258" s="98">
        <v>505.8042329328386</v>
      </c>
      <c r="J258" s="98">
        <v>499.17056483273768</v>
      </c>
      <c r="K258" s="98">
        <v>488.89662160564234</v>
      </c>
      <c r="L258" s="98">
        <v>495.33383432104125</v>
      </c>
      <c r="M258" s="98">
        <v>488.02657867233359</v>
      </c>
      <c r="N258" s="98">
        <v>492.03354815495322</v>
      </c>
      <c r="O258" s="98">
        <v>488.95709989998267</v>
      </c>
      <c r="P258" s="98">
        <v>499.57808229162305</v>
      </c>
      <c r="Q258" s="98">
        <v>513.80134685335179</v>
      </c>
      <c r="R258" s="98">
        <v>412.97314574206212</v>
      </c>
      <c r="S258" s="98">
        <v>454.08188360939914</v>
      </c>
      <c r="T258" s="98">
        <v>475.26401852814234</v>
      </c>
      <c r="U258" s="98">
        <v>483.89468298062752</v>
      </c>
      <c r="V258" s="98">
        <v>481.44325848961455</v>
      </c>
      <c r="W258" s="98">
        <v>489.64396732530332</v>
      </c>
      <c r="DA258" s="63" t="s">
        <v>2505</v>
      </c>
    </row>
    <row r="259" spans="1:105" ht="12" customHeight="1" x14ac:dyDescent="0.25">
      <c r="A259" s="97" t="s">
        <v>50</v>
      </c>
      <c r="B259" s="98">
        <v>398.89794571350245</v>
      </c>
      <c r="C259" s="98">
        <v>410.19787031044194</v>
      </c>
      <c r="D259" s="98">
        <v>423.58896194277594</v>
      </c>
      <c r="E259" s="98">
        <v>432.51204891108245</v>
      </c>
      <c r="F259" s="98">
        <v>444.82989343088843</v>
      </c>
      <c r="G259" s="98">
        <v>462.63628233351119</v>
      </c>
      <c r="H259" s="98">
        <v>480.83103610321655</v>
      </c>
      <c r="I259" s="98">
        <v>500.11688307892956</v>
      </c>
      <c r="J259" s="98">
        <v>505.5772934991453</v>
      </c>
      <c r="K259" s="98">
        <v>495.28488682062158</v>
      </c>
      <c r="L259" s="98">
        <v>491.81988700517246</v>
      </c>
      <c r="M259" s="98">
        <v>467.92521379134405</v>
      </c>
      <c r="N259" s="98">
        <v>452.67416904954791</v>
      </c>
      <c r="O259" s="98">
        <v>441.32791109208398</v>
      </c>
      <c r="P259" s="98">
        <v>440.23989337963684</v>
      </c>
      <c r="Q259" s="98">
        <v>447.55367303625889</v>
      </c>
      <c r="R259" s="98">
        <v>461.15342601164753</v>
      </c>
      <c r="S259" s="98">
        <v>480.66424407025835</v>
      </c>
      <c r="T259" s="98">
        <v>512.0868860355755</v>
      </c>
      <c r="U259" s="98">
        <v>463.2675562723166</v>
      </c>
      <c r="V259" s="98">
        <v>465.91392694763437</v>
      </c>
      <c r="W259" s="98">
        <v>500.58353903324701</v>
      </c>
      <c r="DA259" s="63" t="s">
        <v>2506</v>
      </c>
    </row>
    <row r="260" spans="1:105" ht="12" customHeight="1" x14ac:dyDescent="0.25">
      <c r="A260" s="109" t="s">
        <v>120</v>
      </c>
      <c r="B260" s="33">
        <v>376.49644156652676</v>
      </c>
      <c r="C260" s="33">
        <v>435.1530689339429</v>
      </c>
      <c r="D260" s="33">
        <v>426.38602696065209</v>
      </c>
      <c r="E260" s="33">
        <v>435.58287069260302</v>
      </c>
      <c r="F260" s="33">
        <v>428.96561003689698</v>
      </c>
      <c r="G260" s="33">
        <v>440.14592485985872</v>
      </c>
      <c r="H260" s="33">
        <v>522.25029365306739</v>
      </c>
      <c r="I260" s="33">
        <v>512.1415534084631</v>
      </c>
      <c r="J260" s="33">
        <v>502.41971218332003</v>
      </c>
      <c r="K260" s="33">
        <v>482.14213071906681</v>
      </c>
      <c r="L260" s="33">
        <v>510.26465285007458</v>
      </c>
      <c r="M260" s="33">
        <v>473.58211598439999</v>
      </c>
      <c r="N260" s="33">
        <v>458.64409105276064</v>
      </c>
      <c r="O260" s="33">
        <v>393.44732952746966</v>
      </c>
      <c r="P260" s="33">
        <v>456.57905363518785</v>
      </c>
      <c r="Q260" s="33">
        <v>448.1779206973128</v>
      </c>
      <c r="R260" s="33">
        <v>452.56121855301637</v>
      </c>
      <c r="S260" s="33">
        <v>463.31844315532697</v>
      </c>
      <c r="T260" s="33">
        <v>506.34626806830715</v>
      </c>
      <c r="U260" s="33">
        <v>482.19996045718693</v>
      </c>
      <c r="V260" s="33">
        <v>481.3199101477191</v>
      </c>
      <c r="W260" s="33">
        <v>489.96079766021342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288.24737991566195</v>
      </c>
      <c r="C262" s="117">
        <f t="shared" si="122"/>
        <v>274.34953150939873</v>
      </c>
      <c r="D262" s="117">
        <f t="shared" si="122"/>
        <v>268.49387282731334</v>
      </c>
      <c r="E262" s="117">
        <f t="shared" si="122"/>
        <v>254.41418592934241</v>
      </c>
      <c r="F262" s="117">
        <f t="shared" si="122"/>
        <v>247.23222999232627</v>
      </c>
      <c r="G262" s="117">
        <f t="shared" si="122"/>
        <v>235.80665949208873</v>
      </c>
      <c r="H262" s="117">
        <f t="shared" si="122"/>
        <v>208.11920575158877</v>
      </c>
      <c r="I262" s="117">
        <f t="shared" si="122"/>
        <v>193.68861340450889</v>
      </c>
      <c r="J262" s="117">
        <f t="shared" si="122"/>
        <v>182.30911391192166</v>
      </c>
      <c r="K262" s="117">
        <f t="shared" si="122"/>
        <v>170.46407839498619</v>
      </c>
      <c r="L262" s="117">
        <f t="shared" si="122"/>
        <v>170.79304789692435</v>
      </c>
      <c r="M262" s="117">
        <f t="shared" si="122"/>
        <v>169.44707622141755</v>
      </c>
      <c r="N262" s="117">
        <f t="shared" si="122"/>
        <v>165.52135815040972</v>
      </c>
      <c r="O262" s="117">
        <f t="shared" si="122"/>
        <v>169.09127977189888</v>
      </c>
      <c r="P262" s="117">
        <f t="shared" si="122"/>
        <v>172.20767118460645</v>
      </c>
      <c r="Q262" s="117">
        <f t="shared" si="122"/>
        <v>168.89198306491377</v>
      </c>
      <c r="R262" s="117">
        <f t="shared" ref="R262:V262" si="123">R263+R266+R268+R281</f>
        <v>175.76392262937725</v>
      </c>
      <c r="S262" s="117">
        <f t="shared" si="123"/>
        <v>180.88002401141017</v>
      </c>
      <c r="T262" s="117">
        <f t="shared" si="123"/>
        <v>175.96260500799056</v>
      </c>
      <c r="U262" s="117">
        <f t="shared" si="123"/>
        <v>149.4522672145057</v>
      </c>
      <c r="V262" s="117">
        <f t="shared" si="123"/>
        <v>135.44710000586034</v>
      </c>
      <c r="W262" s="117">
        <f t="shared" ref="W262" si="124">W263+W266+W268+W281</f>
        <v>141.61066659657413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240.99490934498724</v>
      </c>
      <c r="C268" s="122">
        <v>228.07211747479468</v>
      </c>
      <c r="D268" s="122">
        <v>221.78076760805925</v>
      </c>
      <c r="E268" s="122">
        <v>208.10586402264815</v>
      </c>
      <c r="F268" s="122">
        <v>201.14867120418504</v>
      </c>
      <c r="G268" s="122">
        <v>190.63233364136607</v>
      </c>
      <c r="H268" s="122">
        <v>165.45998235681944</v>
      </c>
      <c r="I268" s="122">
        <v>151.41234202691879</v>
      </c>
      <c r="J268" s="122">
        <v>140.6303990521574</v>
      </c>
      <c r="K268" s="122">
        <v>129.36574172628377</v>
      </c>
      <c r="L268" s="122">
        <v>129.55120936830369</v>
      </c>
      <c r="M268" s="122">
        <v>128.7822315279947</v>
      </c>
      <c r="N268" s="122">
        <v>125.76993341815893</v>
      </c>
      <c r="O268" s="122">
        <v>130.59125930355319</v>
      </c>
      <c r="P268" s="122">
        <v>133.78158623888891</v>
      </c>
      <c r="Q268" s="122">
        <v>130.49763032517524</v>
      </c>
      <c r="R268" s="122">
        <v>136.52765900130078</v>
      </c>
      <c r="S268" s="122">
        <v>140.71734623477846</v>
      </c>
      <c r="T268" s="122">
        <v>135.1997343966822</v>
      </c>
      <c r="U268" s="122">
        <v>115.95814901377561</v>
      </c>
      <c r="V268" s="122">
        <v>104.98153920075393</v>
      </c>
      <c r="W268" s="122">
        <v>109.65110237499185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297.55838453070135</v>
      </c>
      <c r="C273" s="101">
        <v>294.76820968865218</v>
      </c>
      <c r="D273" s="101">
        <v>295.47470108218857</v>
      </c>
      <c r="E273" s="101">
        <v>281.56416041002495</v>
      </c>
      <c r="F273" s="101">
        <v>282.72946459599814</v>
      </c>
      <c r="G273" s="101">
        <v>295.73587962543559</v>
      </c>
      <c r="H273" s="101">
        <v>285.63680451837712</v>
      </c>
      <c r="I273" s="101">
        <v>290.14529944836767</v>
      </c>
      <c r="J273" s="101">
        <v>293.2057985866893</v>
      </c>
      <c r="K273" s="101">
        <v>287.06051753573314</v>
      </c>
      <c r="L273" s="101">
        <v>298.09243273504205</v>
      </c>
      <c r="M273" s="101">
        <v>301.53328301748655</v>
      </c>
      <c r="N273" s="101">
        <v>298.22584970421138</v>
      </c>
      <c r="O273" s="101">
        <v>306.75855271603041</v>
      </c>
      <c r="P273" s="101">
        <v>305.37991792298243</v>
      </c>
      <c r="Q273" s="101">
        <v>295.89279708446122</v>
      </c>
      <c r="R273" s="101">
        <v>304.72345945821866</v>
      </c>
      <c r="S273" s="101">
        <v>314.07938600767591</v>
      </c>
      <c r="T273" s="101">
        <v>309.60475794842228</v>
      </c>
      <c r="U273" s="101">
        <v>286.25902038586975</v>
      </c>
      <c r="V273" s="101">
        <v>279.71009981453312</v>
      </c>
      <c r="W273" s="101">
        <v>295.27290001272524</v>
      </c>
      <c r="DA273" s="131" t="s">
        <v>2664</v>
      </c>
    </row>
    <row r="274" spans="1:105" ht="12" customHeight="1" x14ac:dyDescent="0.25">
      <c r="A274" s="107" t="s">
        <v>123</v>
      </c>
      <c r="B274" s="104">
        <v>33.526183976557839</v>
      </c>
      <c r="C274" s="104">
        <v>64.446103936733536</v>
      </c>
      <c r="D274" s="104">
        <v>27.167769810200657</v>
      </c>
      <c r="E274" s="104">
        <v>16.635837916011727</v>
      </c>
      <c r="F274" s="104">
        <v>22.171189993313224</v>
      </c>
      <c r="G274" s="104">
        <v>23.199063174992819</v>
      </c>
      <c r="H274" s="104">
        <v>29.757469728244285</v>
      </c>
      <c r="I274" s="104">
        <v>25.815939606018787</v>
      </c>
      <c r="J274" s="104">
        <v>24.777206778323318</v>
      </c>
      <c r="K274" s="104">
        <v>23.234835925356482</v>
      </c>
      <c r="L274" s="104">
        <v>23.45483112211307</v>
      </c>
      <c r="M274" s="104">
        <v>33.945983227259248</v>
      </c>
      <c r="N274" s="104">
        <v>24.02354763870089</v>
      </c>
      <c r="O274" s="104">
        <v>17.242848222848448</v>
      </c>
      <c r="P274" s="104">
        <v>29.84361838596033</v>
      </c>
      <c r="Q274" s="104">
        <v>9.8613991781303785</v>
      </c>
      <c r="R274" s="104">
        <v>13.435994174569528</v>
      </c>
      <c r="S274" s="104">
        <v>21.282694832741889</v>
      </c>
      <c r="T274" s="104">
        <v>23.650036748367324</v>
      </c>
      <c r="U274" s="104">
        <v>27.033849170962228</v>
      </c>
      <c r="V274" s="104">
        <v>21.951846298838412</v>
      </c>
      <c r="W274" s="104">
        <v>19.737822365008821</v>
      </c>
      <c r="DA274" s="132" t="s">
        <v>2665</v>
      </c>
    </row>
    <row r="275" spans="1:105" ht="12" customHeight="1" x14ac:dyDescent="0.25">
      <c r="A275" s="108" t="s">
        <v>50</v>
      </c>
      <c r="B275" s="98">
        <v>33.526183976557839</v>
      </c>
      <c r="C275" s="98">
        <v>64.446103936733536</v>
      </c>
      <c r="D275" s="98">
        <v>27.167769810200657</v>
      </c>
      <c r="E275" s="98">
        <v>16.635837916011727</v>
      </c>
      <c r="F275" s="98">
        <v>22.171189993313224</v>
      </c>
      <c r="G275" s="98">
        <v>23.199063174992819</v>
      </c>
      <c r="H275" s="98">
        <v>29.757469728244285</v>
      </c>
      <c r="I275" s="98">
        <v>25.815939606018787</v>
      </c>
      <c r="J275" s="98">
        <v>24.777206778323318</v>
      </c>
      <c r="K275" s="98">
        <v>23.234835925356482</v>
      </c>
      <c r="L275" s="98">
        <v>23.45483112211307</v>
      </c>
      <c r="M275" s="98">
        <v>33.945983227259248</v>
      </c>
      <c r="N275" s="98">
        <v>24.02354763870089</v>
      </c>
      <c r="O275" s="98">
        <v>17.242848222848448</v>
      </c>
      <c r="P275" s="98">
        <v>29.84361838596033</v>
      </c>
      <c r="Q275" s="98">
        <v>9.8613991781303785</v>
      </c>
      <c r="R275" s="98">
        <v>13.435994174569528</v>
      </c>
      <c r="S275" s="98">
        <v>21.282694832741889</v>
      </c>
      <c r="T275" s="98">
        <v>23.650036748367324</v>
      </c>
      <c r="U275" s="98">
        <v>27.033849170962228</v>
      </c>
      <c r="V275" s="98">
        <v>21.951846298838412</v>
      </c>
      <c r="W275" s="98">
        <v>19.737822365008821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47.252470570674703</v>
      </c>
      <c r="C281" s="122">
        <v>46.277414034604043</v>
      </c>
      <c r="D281" s="122">
        <v>46.713105219254075</v>
      </c>
      <c r="E281" s="122">
        <v>46.308321906694253</v>
      </c>
      <c r="F281" s="122">
        <v>46.083558788141225</v>
      </c>
      <c r="G281" s="122">
        <v>45.17432585072266</v>
      </c>
      <c r="H281" s="122">
        <v>42.659223394769313</v>
      </c>
      <c r="I281" s="122">
        <v>42.276271377590099</v>
      </c>
      <c r="J281" s="122">
        <v>41.678714859764249</v>
      </c>
      <c r="K281" s="122">
        <v>41.098336668702402</v>
      </c>
      <c r="L281" s="122">
        <v>41.241838528620647</v>
      </c>
      <c r="M281" s="122">
        <v>40.664844693422864</v>
      </c>
      <c r="N281" s="122">
        <v>39.751424732250804</v>
      </c>
      <c r="O281" s="122">
        <v>38.500020468345689</v>
      </c>
      <c r="P281" s="122">
        <v>38.426084945717541</v>
      </c>
      <c r="Q281" s="122">
        <v>38.394352739738544</v>
      </c>
      <c r="R281" s="122">
        <v>39.236263628076486</v>
      </c>
      <c r="S281" s="122">
        <v>40.162677776631725</v>
      </c>
      <c r="T281" s="122">
        <v>40.762870611308351</v>
      </c>
      <c r="U281" s="122">
        <v>33.494118200730092</v>
      </c>
      <c r="V281" s="122">
        <v>30.465560805106399</v>
      </c>
      <c r="W281" s="122">
        <v>31.959564221582283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159.16497145552495</v>
      </c>
      <c r="C283" s="98">
        <v>163.50155933322529</v>
      </c>
      <c r="D283" s="98">
        <v>168.56565913353583</v>
      </c>
      <c r="E283" s="98">
        <v>171.77171695403646</v>
      </c>
      <c r="F283" s="98">
        <v>176.17842842097212</v>
      </c>
      <c r="G283" s="98">
        <v>182.59770691476129</v>
      </c>
      <c r="H283" s="98">
        <v>188.94536274921606</v>
      </c>
      <c r="I283" s="98">
        <v>195.99343696426052</v>
      </c>
      <c r="J283" s="98">
        <v>197.86549687843959</v>
      </c>
      <c r="K283" s="98">
        <v>193.46731914123424</v>
      </c>
      <c r="L283" s="98">
        <v>191.79199090712223</v>
      </c>
      <c r="M283" s="98">
        <v>182.16603841138576</v>
      </c>
      <c r="N283" s="98">
        <v>176.02029249434844</v>
      </c>
      <c r="O283" s="98">
        <v>171.46633313765196</v>
      </c>
      <c r="P283" s="98">
        <v>170.97544902057174</v>
      </c>
      <c r="Q283" s="98">
        <v>173.75945536962857</v>
      </c>
      <c r="R283" s="98">
        <v>178.93047459823347</v>
      </c>
      <c r="S283" s="98">
        <v>186.19252325711241</v>
      </c>
      <c r="T283" s="98">
        <v>197.82330542011533</v>
      </c>
      <c r="U283" s="98">
        <v>177.9304316393887</v>
      </c>
      <c r="V283" s="98">
        <v>177.61766545603271</v>
      </c>
      <c r="W283" s="98">
        <v>188.99041402188865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84.378889432463865</v>
      </c>
      <c r="C286" s="118">
        <f t="shared" si="129"/>
        <v>86.980409949291442</v>
      </c>
      <c r="D286" s="118">
        <f t="shared" si="129"/>
        <v>89.496663765259825</v>
      </c>
      <c r="E286" s="118">
        <f t="shared" si="129"/>
        <v>92.275860616850991</v>
      </c>
      <c r="F286" s="118">
        <f t="shared" si="129"/>
        <v>95.40757515683454</v>
      </c>
      <c r="G286" s="118">
        <f t="shared" si="129"/>
        <v>96.757500691114927</v>
      </c>
      <c r="H286" s="118">
        <f t="shared" si="129"/>
        <v>95.945436263185243</v>
      </c>
      <c r="I286" s="118">
        <f t="shared" si="129"/>
        <v>90.719114878272407</v>
      </c>
      <c r="J286" s="118">
        <f t="shared" si="129"/>
        <v>85.111547099422921</v>
      </c>
      <c r="K286" s="118">
        <f t="shared" si="129"/>
        <v>89.149248263820667</v>
      </c>
      <c r="L286" s="118">
        <f t="shared" si="129"/>
        <v>86.106160325646286</v>
      </c>
      <c r="M286" s="118">
        <f t="shared" si="129"/>
        <v>79.884009087242376</v>
      </c>
      <c r="N286" s="118">
        <f t="shared" si="129"/>
        <v>75.589051765779914</v>
      </c>
      <c r="O286" s="118">
        <f t="shared" si="129"/>
        <v>70.399376091401138</v>
      </c>
      <c r="P286" s="118">
        <f t="shared" si="129"/>
        <v>70.884046698734963</v>
      </c>
      <c r="Q286" s="118">
        <f t="shared" si="129"/>
        <v>71.576147951591821</v>
      </c>
      <c r="R286" s="118">
        <f t="shared" ref="R286:V286" si="130">R287+R290+R292+R305</f>
        <v>60.676194867602455</v>
      </c>
      <c r="S286" s="118">
        <f t="shared" si="130"/>
        <v>64.409352515000108</v>
      </c>
      <c r="T286" s="118">
        <f t="shared" si="130"/>
        <v>67.340976362787302</v>
      </c>
      <c r="U286" s="118">
        <f t="shared" si="130"/>
        <v>65.790026249095163</v>
      </c>
      <c r="V286" s="118">
        <f t="shared" si="130"/>
        <v>64.371309719806675</v>
      </c>
      <c r="W286" s="118">
        <f t="shared" ref="W286" si="131">W287+W290+W292+W305</f>
        <v>63.967153930696725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64.526693975720747</v>
      </c>
      <c r="C287" s="123">
        <f t="shared" si="132"/>
        <v>66.241331436194869</v>
      </c>
      <c r="D287" s="123">
        <f t="shared" si="132"/>
        <v>69.081404961978805</v>
      </c>
      <c r="E287" s="123">
        <f t="shared" si="132"/>
        <v>72.238124271960942</v>
      </c>
      <c r="F287" s="123">
        <f t="shared" si="132"/>
        <v>75.611444369744689</v>
      </c>
      <c r="G287" s="123">
        <f t="shared" si="132"/>
        <v>76.402829643710149</v>
      </c>
      <c r="H287" s="123">
        <f t="shared" si="132"/>
        <v>74.906378536632971</v>
      </c>
      <c r="I287" s="123">
        <f t="shared" si="132"/>
        <v>70.222632296272536</v>
      </c>
      <c r="J287" s="123">
        <f t="shared" si="132"/>
        <v>64.912710075192379</v>
      </c>
      <c r="K287" s="123">
        <f t="shared" si="132"/>
        <v>69.477594375127424</v>
      </c>
      <c r="L287" s="123">
        <f t="shared" si="132"/>
        <v>65.760635549861391</v>
      </c>
      <c r="M287" s="123">
        <f t="shared" si="132"/>
        <v>59.676625100825447</v>
      </c>
      <c r="N287" s="123">
        <f t="shared" si="132"/>
        <v>55.950254392544579</v>
      </c>
      <c r="O287" s="123">
        <f t="shared" si="132"/>
        <v>51.571755837187077</v>
      </c>
      <c r="P287" s="123">
        <f t="shared" si="132"/>
        <v>51.427146847245993</v>
      </c>
      <c r="Q287" s="123">
        <f t="shared" si="132"/>
        <v>52.425650285334257</v>
      </c>
      <c r="R287" s="123">
        <f t="shared" ref="R287:V287" si="133">SUM(R288:R289)</f>
        <v>41.549205565910043</v>
      </c>
      <c r="S287" s="123">
        <f t="shared" si="133"/>
        <v>44.69053417881284</v>
      </c>
      <c r="T287" s="123">
        <f t="shared" si="133"/>
        <v>47.608807600376693</v>
      </c>
      <c r="U287" s="123">
        <f t="shared" si="133"/>
        <v>47.27147861334867</v>
      </c>
      <c r="V287" s="123">
        <f t="shared" si="133"/>
        <v>46.416822547034897</v>
      </c>
      <c r="W287" s="123">
        <f t="shared" ref="W287" si="134">SUM(W288:W289)</f>
        <v>45.702044984536961</v>
      </c>
      <c r="DA287" s="130" t="s">
        <v>2822</v>
      </c>
    </row>
    <row r="288" spans="1:105" ht="12" customHeight="1" x14ac:dyDescent="0.25">
      <c r="A288" s="97" t="s">
        <v>204</v>
      </c>
      <c r="B288" s="99">
        <v>64.287329329644919</v>
      </c>
      <c r="C288" s="99">
        <v>65.992786945490039</v>
      </c>
      <c r="D288" s="99">
        <v>68.828266204408777</v>
      </c>
      <c r="E288" s="99">
        <v>71.987820850529175</v>
      </c>
      <c r="F288" s="99">
        <v>75.345776394326251</v>
      </c>
      <c r="G288" s="99">
        <v>76.137359881927196</v>
      </c>
      <c r="H288" s="99">
        <v>74.648618924454539</v>
      </c>
      <c r="I288" s="99">
        <v>69.972726428942437</v>
      </c>
      <c r="J288" s="99">
        <v>64.677086330410546</v>
      </c>
      <c r="K288" s="99">
        <v>69.223298210123176</v>
      </c>
      <c r="L288" s="99">
        <v>65.513006962814757</v>
      </c>
      <c r="M288" s="99">
        <v>59.439516979307108</v>
      </c>
      <c r="N288" s="99">
        <v>55.722123166122046</v>
      </c>
      <c r="O288" s="99">
        <v>51.351853405303771</v>
      </c>
      <c r="P288" s="99">
        <v>51.204415198737692</v>
      </c>
      <c r="Q288" s="99">
        <v>52.20672504919655</v>
      </c>
      <c r="R288" s="99">
        <v>41.374810738211146</v>
      </c>
      <c r="S288" s="99">
        <v>44.505500178415716</v>
      </c>
      <c r="T288" s="99">
        <v>47.40983736877952</v>
      </c>
      <c r="U288" s="99">
        <v>47.074288925250968</v>
      </c>
      <c r="V288" s="99">
        <v>46.21973974165622</v>
      </c>
      <c r="W288" s="99">
        <v>45.503529115185323</v>
      </c>
      <c r="DA288" s="63" t="s">
        <v>2823</v>
      </c>
    </row>
    <row r="289" spans="1:105" ht="12" customHeight="1" x14ac:dyDescent="0.25">
      <c r="A289" s="97" t="s">
        <v>53</v>
      </c>
      <c r="B289" s="99">
        <v>0.2393646460758283</v>
      </c>
      <c r="C289" s="99">
        <v>0.24854449070483678</v>
      </c>
      <c r="D289" s="99">
        <v>0.25313875757002408</v>
      </c>
      <c r="E289" s="99">
        <v>0.25030342143177114</v>
      </c>
      <c r="F289" s="99">
        <v>0.26566797541844128</v>
      </c>
      <c r="G289" s="99">
        <v>0.2654697617829519</v>
      </c>
      <c r="H289" s="99">
        <v>0.2577596121784318</v>
      </c>
      <c r="I289" s="99">
        <v>0.24990586733009915</v>
      </c>
      <c r="J289" s="99">
        <v>0.23562374478183598</v>
      </c>
      <c r="K289" s="99">
        <v>0.25429616500424623</v>
      </c>
      <c r="L289" s="99">
        <v>0.24762858704663407</v>
      </c>
      <c r="M289" s="99">
        <v>0.23710812151834063</v>
      </c>
      <c r="N289" s="99">
        <v>0.22813122642253325</v>
      </c>
      <c r="O289" s="99">
        <v>0.21990243188330352</v>
      </c>
      <c r="P289" s="99">
        <v>0.22273164850829794</v>
      </c>
      <c r="Q289" s="99">
        <v>0.21892523613770989</v>
      </c>
      <c r="R289" s="99">
        <v>0.17439482769889619</v>
      </c>
      <c r="S289" s="99">
        <v>0.18503400039712359</v>
      </c>
      <c r="T289" s="99">
        <v>0.19897023159717001</v>
      </c>
      <c r="U289" s="99">
        <v>0.19718968809770074</v>
      </c>
      <c r="V289" s="99">
        <v>0.19708280537867851</v>
      </c>
      <c r="W289" s="99">
        <v>0.19851586935163576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0.24798692371816175</v>
      </c>
      <c r="C290" s="123">
        <f t="shared" si="135"/>
        <v>0.31012603423378504</v>
      </c>
      <c r="D290" s="123">
        <f t="shared" si="135"/>
        <v>0.24893770771058366</v>
      </c>
      <c r="E290" s="123">
        <f t="shared" si="135"/>
        <v>0.4797724086157002</v>
      </c>
      <c r="F290" s="123">
        <f t="shared" si="135"/>
        <v>0.38618285052096823</v>
      </c>
      <c r="G290" s="123">
        <f t="shared" si="135"/>
        <v>0.52161082545147985</v>
      </c>
      <c r="H290" s="123">
        <f t="shared" si="135"/>
        <v>0.60232008436840334</v>
      </c>
      <c r="I290" s="123">
        <f t="shared" si="135"/>
        <v>0.41599051078448973</v>
      </c>
      <c r="J290" s="123">
        <f t="shared" si="135"/>
        <v>0.53502677548923605</v>
      </c>
      <c r="K290" s="123">
        <f t="shared" si="135"/>
        <v>0.88138941457212239</v>
      </c>
      <c r="L290" s="123">
        <f t="shared" si="135"/>
        <v>0.98389285436263252</v>
      </c>
      <c r="M290" s="123">
        <f t="shared" si="135"/>
        <v>0.97583800300824164</v>
      </c>
      <c r="N290" s="123">
        <f t="shared" si="135"/>
        <v>0.97209494583971523</v>
      </c>
      <c r="O290" s="123">
        <f t="shared" si="135"/>
        <v>0.90167133814958578</v>
      </c>
      <c r="P290" s="123">
        <f t="shared" si="135"/>
        <v>0.73798062417976507</v>
      </c>
      <c r="Q290" s="123">
        <f t="shared" si="135"/>
        <v>1.1389115050855569</v>
      </c>
      <c r="R290" s="123">
        <f t="shared" si="135"/>
        <v>1.0498598849194973</v>
      </c>
      <c r="S290" s="123">
        <f t="shared" si="135"/>
        <v>1.0690873445341711</v>
      </c>
      <c r="T290" s="123">
        <f t="shared" si="135"/>
        <v>0.77581539050020953</v>
      </c>
      <c r="U290" s="123">
        <f t="shared" si="135"/>
        <v>0.63047739778599821</v>
      </c>
      <c r="V290" s="123">
        <f t="shared" si="135"/>
        <v>0.54359397737086657</v>
      </c>
      <c r="W290" s="123">
        <f t="shared" si="135"/>
        <v>0.51112868415853474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0.24798692371816175</v>
      </c>
      <c r="C291" s="99">
        <f>RES_hhdet_fecs!C86</f>
        <v>0.31012603423378504</v>
      </c>
      <c r="D291" s="99">
        <f>RES_hhdet_fecs!D86</f>
        <v>0.24893770771058366</v>
      </c>
      <c r="E291" s="99">
        <f>RES_hhdet_fecs!E86</f>
        <v>0.4797724086157002</v>
      </c>
      <c r="F291" s="99">
        <f>RES_hhdet_fecs!F86</f>
        <v>0.38618285052096823</v>
      </c>
      <c r="G291" s="99">
        <f>RES_hhdet_fecs!G86</f>
        <v>0.52161082545147985</v>
      </c>
      <c r="H291" s="99">
        <f>RES_hhdet_fecs!H86</f>
        <v>0.60232008436840334</v>
      </c>
      <c r="I291" s="99">
        <f>RES_hhdet_fecs!I86</f>
        <v>0.41599051078448973</v>
      </c>
      <c r="J291" s="99">
        <f>RES_hhdet_fecs!J86</f>
        <v>0.53502677548923605</v>
      </c>
      <c r="K291" s="99">
        <f>RES_hhdet_fecs!K86</f>
        <v>0.88138941457212239</v>
      </c>
      <c r="L291" s="99">
        <f>RES_hhdet_fecs!L86</f>
        <v>0.98389285436263252</v>
      </c>
      <c r="M291" s="99">
        <f>RES_hhdet_fecs!M86</f>
        <v>0.97583800300824164</v>
      </c>
      <c r="N291" s="99">
        <f>RES_hhdet_fecs!N86</f>
        <v>0.97209494583971523</v>
      </c>
      <c r="O291" s="99">
        <f>RES_hhdet_fecs!O86</f>
        <v>0.90167133814958578</v>
      </c>
      <c r="P291" s="99">
        <f>RES_hhdet_fecs!P86</f>
        <v>0.73798062417976507</v>
      </c>
      <c r="Q291" s="99">
        <f>RES_hhdet_fecs!Q86</f>
        <v>1.1389115050855569</v>
      </c>
      <c r="R291" s="99">
        <f>RES_hhdet_fecs!R86</f>
        <v>1.0498598849194973</v>
      </c>
      <c r="S291" s="99">
        <f>RES_hhdet_fecs!S86</f>
        <v>1.0690873445341711</v>
      </c>
      <c r="T291" s="99">
        <f>RES_hhdet_fecs!T86</f>
        <v>0.77581539050020953</v>
      </c>
      <c r="U291" s="99">
        <f>RES_hhdet_fecs!U86</f>
        <v>0.63047739778599821</v>
      </c>
      <c r="V291" s="99">
        <f>RES_hhdet_fecs!V86</f>
        <v>0.54359397737086657</v>
      </c>
      <c r="W291" s="99">
        <f>RES_hhdet_fecs!W86</f>
        <v>0.51112868415853474</v>
      </c>
      <c r="DA291" s="63" t="s">
        <v>2826</v>
      </c>
    </row>
    <row r="292" spans="1:105" ht="12" customHeight="1" x14ac:dyDescent="0.25">
      <c r="A292" s="121" t="s">
        <v>55</v>
      </c>
      <c r="B292" s="123">
        <v>13.450477600341884</v>
      </c>
      <c r="C292" s="123">
        <v>13.632897037021213</v>
      </c>
      <c r="D292" s="123">
        <v>13.417193310312948</v>
      </c>
      <c r="E292" s="123">
        <v>12.676014464429485</v>
      </c>
      <c r="F292" s="123">
        <v>12.605164676537139</v>
      </c>
      <c r="G292" s="123">
        <v>12.892718884760928</v>
      </c>
      <c r="H292" s="123">
        <v>12.623266250104141</v>
      </c>
      <c r="I292" s="123">
        <v>12.395246243440562</v>
      </c>
      <c r="J292" s="123">
        <v>12.138202989329061</v>
      </c>
      <c r="K292" s="123">
        <v>11.572133068217257</v>
      </c>
      <c r="L292" s="123">
        <v>11.924450922831477</v>
      </c>
      <c r="M292" s="123">
        <v>12.300138429970069</v>
      </c>
      <c r="N292" s="123">
        <v>11.997801216374055</v>
      </c>
      <c r="O292" s="123">
        <v>11.98880998271288</v>
      </c>
      <c r="P292" s="123">
        <v>12.236092325966087</v>
      </c>
      <c r="Q292" s="123">
        <v>11.624708336194638</v>
      </c>
      <c r="R292" s="123">
        <v>11.771932260486103</v>
      </c>
      <c r="S292" s="123">
        <v>12.214355224374474</v>
      </c>
      <c r="T292" s="123">
        <v>12.110644495398171</v>
      </c>
      <c r="U292" s="123">
        <v>11.594369843959669</v>
      </c>
      <c r="V292" s="123">
        <v>11.300775417989749</v>
      </c>
      <c r="W292" s="123">
        <v>11.606843198307127</v>
      </c>
      <c r="DA292" s="130" t="s">
        <v>2827</v>
      </c>
    </row>
    <row r="293" spans="1:105" ht="12" customHeight="1" x14ac:dyDescent="0.25">
      <c r="A293" s="97" t="s">
        <v>132</v>
      </c>
      <c r="B293" s="99">
        <v>15.640026905430091</v>
      </c>
      <c r="C293" s="99">
        <v>16.286647231779831</v>
      </c>
      <c r="D293" s="99">
        <v>15.817567288977447</v>
      </c>
      <c r="E293" s="99">
        <v>14.722419157404433</v>
      </c>
      <c r="F293" s="99">
        <v>14.119293241900836</v>
      </c>
      <c r="G293" s="99">
        <v>14.147128325298317</v>
      </c>
      <c r="H293" s="99">
        <v>13.869956188917287</v>
      </c>
      <c r="I293" s="99">
        <v>13.322863189139451</v>
      </c>
      <c r="J293" s="99">
        <v>13.014757778793363</v>
      </c>
      <c r="K293" s="99">
        <v>12.298919240884723</v>
      </c>
      <c r="L293" s="99">
        <v>12.086279211386474</v>
      </c>
      <c r="M293" s="99">
        <v>12.903830867961696</v>
      </c>
      <c r="N293" s="99">
        <v>12.845097084630162</v>
      </c>
      <c r="O293" s="99">
        <v>13.294567831013566</v>
      </c>
      <c r="P293" s="99">
        <v>13.469787217005093</v>
      </c>
      <c r="Q293" s="99">
        <v>13.012174684554402</v>
      </c>
      <c r="R293" s="99">
        <v>10.569916584871802</v>
      </c>
      <c r="S293" s="99">
        <v>11.604751423632335</v>
      </c>
      <c r="T293" s="99">
        <v>11.633532360269266</v>
      </c>
      <c r="U293" s="99">
        <v>12.165473190200411</v>
      </c>
      <c r="V293" s="99">
        <v>12.075345465180957</v>
      </c>
      <c r="W293" s="99">
        <v>12.279049295144924</v>
      </c>
      <c r="DA293" s="63" t="s">
        <v>2828</v>
      </c>
    </row>
    <row r="294" spans="1:105" ht="12" customHeight="1" x14ac:dyDescent="0.25">
      <c r="A294" s="97" t="s">
        <v>131</v>
      </c>
      <c r="B294" s="99">
        <v>8.0114247061398594</v>
      </c>
      <c r="C294" s="99">
        <v>9.4577385674153653</v>
      </c>
      <c r="D294" s="99">
        <v>8.2217560128741134</v>
      </c>
      <c r="E294" s="99">
        <v>7.5070213562174297</v>
      </c>
      <c r="F294" s="99">
        <v>7.499384978639613</v>
      </c>
      <c r="G294" s="99">
        <v>7.7156475565109988</v>
      </c>
      <c r="H294" s="99">
        <v>7.969972141540639</v>
      </c>
      <c r="I294" s="99">
        <v>7.795466283447503</v>
      </c>
      <c r="J294" s="99">
        <v>7.9218749812484752</v>
      </c>
      <c r="K294" s="99">
        <v>7.7506883119229872</v>
      </c>
      <c r="L294" s="99">
        <v>7.8877658082194664</v>
      </c>
      <c r="M294" s="99">
        <v>8.8645004980286082</v>
      </c>
      <c r="N294" s="99">
        <v>9.0004984769132275</v>
      </c>
      <c r="O294" s="99">
        <v>9.517344594384765</v>
      </c>
      <c r="P294" s="99">
        <v>9.8174758552424457</v>
      </c>
      <c r="Q294" s="99">
        <v>9.2611401742627617</v>
      </c>
      <c r="R294" s="99">
        <v>7.6391949085706798</v>
      </c>
      <c r="S294" s="99">
        <v>8.5782242293770405</v>
      </c>
      <c r="T294" s="99">
        <v>8.7090556052976407</v>
      </c>
      <c r="U294" s="99">
        <v>9.2056380806490736</v>
      </c>
      <c r="V294" s="99">
        <v>9.1439001438976018</v>
      </c>
      <c r="W294" s="99">
        <v>9.3427153851306777</v>
      </c>
      <c r="DA294" s="63" t="s">
        <v>2829</v>
      </c>
    </row>
    <row r="295" spans="1:105" ht="12" customHeight="1" x14ac:dyDescent="0.25">
      <c r="A295" s="100" t="s">
        <v>204</v>
      </c>
      <c r="B295" s="102">
        <v>1.7568295488065973</v>
      </c>
      <c r="C295" s="102">
        <v>3.6140654164429238</v>
      </c>
      <c r="D295" s="102">
        <v>1.489142881008519</v>
      </c>
      <c r="E295" s="102">
        <v>0.86887847743106328</v>
      </c>
      <c r="F295" s="102">
        <v>1.0963174165019254</v>
      </c>
      <c r="G295" s="102">
        <v>1.0964001802928189</v>
      </c>
      <c r="H295" s="102">
        <v>1.4291369017848108</v>
      </c>
      <c r="I295" s="102">
        <v>1.1331381299919416</v>
      </c>
      <c r="J295" s="102">
        <v>1.0345229629738086</v>
      </c>
      <c r="K295" s="102">
        <v>0.93767400416154267</v>
      </c>
      <c r="L295" s="102">
        <v>0.90236192343543176</v>
      </c>
      <c r="M295" s="102">
        <v>1.4232244603119446</v>
      </c>
      <c r="N295" s="102">
        <v>1.0479394500230066</v>
      </c>
      <c r="O295" s="102">
        <v>0.79852110824500333</v>
      </c>
      <c r="P295" s="102">
        <v>1.3671135290256056</v>
      </c>
      <c r="Q295" s="102">
        <v>0.49673038901764233</v>
      </c>
      <c r="R295" s="102">
        <v>0.49233393070880932</v>
      </c>
      <c r="S295" s="102">
        <v>0.79713472459165613</v>
      </c>
      <c r="T295" s="102">
        <v>0.89446621555568828</v>
      </c>
      <c r="U295" s="102">
        <v>1.158310950297998</v>
      </c>
      <c r="V295" s="102">
        <v>0.94980120674108948</v>
      </c>
      <c r="W295" s="102">
        <v>0.80566997093809878</v>
      </c>
      <c r="DA295" s="131" t="s">
        <v>2830</v>
      </c>
    </row>
    <row r="296" spans="1:105" ht="12" customHeight="1" x14ac:dyDescent="0.25">
      <c r="A296" s="103" t="s">
        <v>52</v>
      </c>
      <c r="B296" s="105">
        <v>6.2545951573332612</v>
      </c>
      <c r="C296" s="105">
        <v>5.8436731509724416</v>
      </c>
      <c r="D296" s="105">
        <v>6.7326131318655937</v>
      </c>
      <c r="E296" s="105">
        <v>6.6381428787863639</v>
      </c>
      <c r="F296" s="105">
        <v>6.4030675621376867</v>
      </c>
      <c r="G296" s="105">
        <v>6.619247376218178</v>
      </c>
      <c r="H296" s="105">
        <v>6.5408352397558271</v>
      </c>
      <c r="I296" s="105">
        <v>6.6623281534555598</v>
      </c>
      <c r="J296" s="105">
        <v>6.887352018274667</v>
      </c>
      <c r="K296" s="105">
        <v>6.8130143077614438</v>
      </c>
      <c r="L296" s="105">
        <v>6.9854038847840325</v>
      </c>
      <c r="M296" s="105">
        <v>7.441276037716662</v>
      </c>
      <c r="N296" s="105">
        <v>7.9525590268902215</v>
      </c>
      <c r="O296" s="105">
        <v>8.7188234861397618</v>
      </c>
      <c r="P296" s="105">
        <v>8.4503623262168404</v>
      </c>
      <c r="Q296" s="105">
        <v>8.7644097852451193</v>
      </c>
      <c r="R296" s="105">
        <v>7.1468609778618699</v>
      </c>
      <c r="S296" s="105">
        <v>7.7810895047853847</v>
      </c>
      <c r="T296" s="105">
        <v>7.8145893897419523</v>
      </c>
      <c r="U296" s="105">
        <v>8.0473271303510767</v>
      </c>
      <c r="V296" s="105">
        <v>8.1940989371565109</v>
      </c>
      <c r="W296" s="105">
        <v>8.5370454141925798</v>
      </c>
      <c r="DA296" s="132" t="s">
        <v>2831</v>
      </c>
    </row>
    <row r="297" spans="1:105" ht="12" customHeight="1" x14ac:dyDescent="0.25">
      <c r="A297" s="106" t="s">
        <v>124</v>
      </c>
      <c r="B297" s="102">
        <v>13.77417153167444</v>
      </c>
      <c r="C297" s="102">
        <v>13.642068513749647</v>
      </c>
      <c r="D297" s="102">
        <v>13.664903323548597</v>
      </c>
      <c r="E297" s="102">
        <v>12.999761221301108</v>
      </c>
      <c r="F297" s="102">
        <v>13.029757946220558</v>
      </c>
      <c r="G297" s="102">
        <v>13.597303060433655</v>
      </c>
      <c r="H297" s="102">
        <v>13.083656903592418</v>
      </c>
      <c r="I297" s="102">
        <v>13.232272508270647</v>
      </c>
      <c r="J297" s="102">
        <v>13.302701797032483</v>
      </c>
      <c r="K297" s="102">
        <v>12.968019845839356</v>
      </c>
      <c r="L297" s="102">
        <v>13.403694154702162</v>
      </c>
      <c r="M297" s="102">
        <v>13.480106836952796</v>
      </c>
      <c r="N297" s="102">
        <v>13.247678201551745</v>
      </c>
      <c r="O297" s="102">
        <v>13.546499622150751</v>
      </c>
      <c r="P297" s="102">
        <v>13.414055201275353</v>
      </c>
      <c r="Q297" s="102">
        <v>12.926590858032664</v>
      </c>
      <c r="R297" s="102">
        <v>13.234176136035087</v>
      </c>
      <c r="S297" s="102">
        <v>13.562435133204065</v>
      </c>
      <c r="T297" s="102">
        <v>13.294337896663459</v>
      </c>
      <c r="U297" s="102">
        <v>12.21255137089085</v>
      </c>
      <c r="V297" s="102">
        <v>11.851109377990447</v>
      </c>
      <c r="W297" s="102">
        <v>12.430733607005852</v>
      </c>
      <c r="DA297" s="131" t="s">
        <v>2832</v>
      </c>
    </row>
    <row r="298" spans="1:105" ht="12" customHeight="1" x14ac:dyDescent="0.25">
      <c r="A298" s="107" t="s">
        <v>123</v>
      </c>
      <c r="B298" s="105">
        <v>8.1064057392770721</v>
      </c>
      <c r="C298" s="105">
        <v>8.7213538072226768</v>
      </c>
      <c r="D298" s="105">
        <v>7.9619030410668472</v>
      </c>
      <c r="E298" s="105">
        <v>7.4139184841237116</v>
      </c>
      <c r="F298" s="105">
        <v>7.5914878206099639</v>
      </c>
      <c r="G298" s="105">
        <v>7.9789738292941008</v>
      </c>
      <c r="H298" s="105">
        <v>7.907338231259363</v>
      </c>
      <c r="I298" s="105">
        <v>7.9506523775448761</v>
      </c>
      <c r="J298" s="105">
        <v>7.9864150053767036</v>
      </c>
      <c r="K298" s="105">
        <v>7.8069343016465709</v>
      </c>
      <c r="L298" s="105">
        <v>8.1064888025670374</v>
      </c>
      <c r="M298" s="105">
        <v>8.4318725163764121</v>
      </c>
      <c r="N298" s="105">
        <v>8.2091139194498304</v>
      </c>
      <c r="O298" s="105">
        <v>8.4134925276197592</v>
      </c>
      <c r="P298" s="105">
        <v>8.6921934589014622</v>
      </c>
      <c r="Q298" s="105">
        <v>8.2010862176267452</v>
      </c>
      <c r="R298" s="105">
        <v>8.6019904815788149</v>
      </c>
      <c r="S298" s="105">
        <v>9.1485546657391534</v>
      </c>
      <c r="T298" s="105">
        <v>9.2679745176684509</v>
      </c>
      <c r="U298" s="105">
        <v>8.9141743006707088</v>
      </c>
      <c r="V298" s="105">
        <v>8.9044375156398026</v>
      </c>
      <c r="W298" s="105">
        <v>9.5991092705070606</v>
      </c>
      <c r="DA298" s="132" t="s">
        <v>2833</v>
      </c>
    </row>
    <row r="299" spans="1:105" ht="12" customHeight="1" x14ac:dyDescent="0.25">
      <c r="A299" s="108" t="s">
        <v>50</v>
      </c>
      <c r="B299" s="99">
        <v>1.5519489044945252</v>
      </c>
      <c r="C299" s="99">
        <v>2.9826084918647728</v>
      </c>
      <c r="D299" s="99">
        <v>1.2564356495263855</v>
      </c>
      <c r="E299" s="99">
        <v>0.76807332406756124</v>
      </c>
      <c r="F299" s="99">
        <v>1.0217726666915909</v>
      </c>
      <c r="G299" s="99">
        <v>1.066643293698587</v>
      </c>
      <c r="H299" s="99">
        <v>1.3630474717705254</v>
      </c>
      <c r="I299" s="99">
        <v>1.177353376302714</v>
      </c>
      <c r="J299" s="99">
        <v>1.1241380447596989</v>
      </c>
      <c r="K299" s="99">
        <v>1.0496386475626598</v>
      </c>
      <c r="L299" s="99">
        <v>1.054643956998498</v>
      </c>
      <c r="M299" s="99">
        <v>1.5175620946704096</v>
      </c>
      <c r="N299" s="99">
        <v>1.0671651323747182</v>
      </c>
      <c r="O299" s="99">
        <v>0.76144653463614065</v>
      </c>
      <c r="P299" s="99">
        <v>1.3109046172971683</v>
      </c>
      <c r="Q299" s="99">
        <v>0.43081235406701729</v>
      </c>
      <c r="R299" s="99">
        <v>0.58352682719321458</v>
      </c>
      <c r="S299" s="99">
        <v>0.91901977967374426</v>
      </c>
      <c r="T299" s="99">
        <v>1.0155256717782148</v>
      </c>
      <c r="U299" s="99">
        <v>1.1533340375030083</v>
      </c>
      <c r="V299" s="99">
        <v>0.93008343892075585</v>
      </c>
      <c r="W299" s="99">
        <v>0.8309452435061021</v>
      </c>
      <c r="DA299" s="63" t="s">
        <v>2834</v>
      </c>
    </row>
    <row r="300" spans="1:105" ht="12" customHeight="1" x14ac:dyDescent="0.25">
      <c r="A300" s="108" t="s">
        <v>52</v>
      </c>
      <c r="B300" s="99">
        <v>6.5544568347825463</v>
      </c>
      <c r="C300" s="99">
        <v>5.738745315357904</v>
      </c>
      <c r="D300" s="99">
        <v>6.7054673915404619</v>
      </c>
      <c r="E300" s="99">
        <v>6.6458451600561501</v>
      </c>
      <c r="F300" s="99">
        <v>6.5697151539183736</v>
      </c>
      <c r="G300" s="99">
        <v>6.9123305355955127</v>
      </c>
      <c r="H300" s="99">
        <v>6.5442907594888373</v>
      </c>
      <c r="I300" s="99">
        <v>6.7732990012421617</v>
      </c>
      <c r="J300" s="99">
        <v>6.8622769606170042</v>
      </c>
      <c r="K300" s="99">
        <v>6.7572956540839115</v>
      </c>
      <c r="L300" s="99">
        <v>7.0518448455685387</v>
      </c>
      <c r="M300" s="99">
        <v>6.914310421706003</v>
      </c>
      <c r="N300" s="99">
        <v>7.1419487870751102</v>
      </c>
      <c r="O300" s="99">
        <v>7.65204599298362</v>
      </c>
      <c r="P300" s="99">
        <v>7.3812888416042925</v>
      </c>
      <c r="Q300" s="99">
        <v>7.7702738635597273</v>
      </c>
      <c r="R300" s="99">
        <v>8.0184636543855987</v>
      </c>
      <c r="S300" s="99">
        <v>8.2295348860654123</v>
      </c>
      <c r="T300" s="99">
        <v>8.2524488458902354</v>
      </c>
      <c r="U300" s="99">
        <v>7.7608402631677</v>
      </c>
      <c r="V300" s="99">
        <v>7.9743540767190479</v>
      </c>
      <c r="W300" s="99">
        <v>8.7681640270009584</v>
      </c>
      <c r="DA300" s="63" t="s">
        <v>2835</v>
      </c>
    </row>
    <row r="301" spans="1:105" ht="12" customHeight="1" x14ac:dyDescent="0.25">
      <c r="A301" s="106" t="s">
        <v>122</v>
      </c>
      <c r="B301" s="102">
        <v>10.858867284472241</v>
      </c>
      <c r="C301" s="102">
        <v>13.076372045486025</v>
      </c>
      <c r="D301" s="102">
        <v>12.046206498799595</v>
      </c>
      <c r="E301" s="102">
        <v>11.188837951354163</v>
      </c>
      <c r="F301" s="102">
        <v>11.231437132934211</v>
      </c>
      <c r="G301" s="102">
        <v>11.482470012016524</v>
      </c>
      <c r="H301" s="102">
        <v>12.208462247550157</v>
      </c>
      <c r="I301" s="102">
        <v>12.00460508097977</v>
      </c>
      <c r="J301" s="102">
        <v>11.878455341484717</v>
      </c>
      <c r="K301" s="102">
        <v>11.468896920203662</v>
      </c>
      <c r="L301" s="102">
        <v>12.072838873347633</v>
      </c>
      <c r="M301" s="102">
        <v>12.547350283776089</v>
      </c>
      <c r="N301" s="102">
        <v>12.205571753812333</v>
      </c>
      <c r="O301" s="102">
        <v>11.927204558165212</v>
      </c>
      <c r="P301" s="102">
        <v>12.536399567523588</v>
      </c>
      <c r="Q301" s="102">
        <v>11.774688904292436</v>
      </c>
      <c r="R301" s="102">
        <v>12.238927794585207</v>
      </c>
      <c r="S301" s="102">
        <v>12.726659686595744</v>
      </c>
      <c r="T301" s="102">
        <v>12.800572899795158</v>
      </c>
      <c r="U301" s="102">
        <v>12.592339296645765</v>
      </c>
      <c r="V301" s="102">
        <v>12.27618435855036</v>
      </c>
      <c r="W301" s="102">
        <v>12.388671192495448</v>
      </c>
      <c r="DA301" s="131" t="s">
        <v>2836</v>
      </c>
    </row>
    <row r="302" spans="1:105" ht="12" customHeight="1" x14ac:dyDescent="0.25">
      <c r="A302" s="107" t="s">
        <v>121</v>
      </c>
      <c r="B302" s="105">
        <v>6.9984423527852977</v>
      </c>
      <c r="C302" s="105">
        <v>9.0646035463035677</v>
      </c>
      <c r="D302" s="105">
        <v>7.7960349998478122</v>
      </c>
      <c r="E302" s="105">
        <v>7.1246806180064448</v>
      </c>
      <c r="F302" s="105">
        <v>7.2795080369968712</v>
      </c>
      <c r="G302" s="105">
        <v>7.4945152650450435</v>
      </c>
      <c r="H302" s="105">
        <v>8.1349987325562765</v>
      </c>
      <c r="I302" s="105">
        <v>7.9486243452005647</v>
      </c>
      <c r="J302" s="105">
        <v>7.8621083061820851</v>
      </c>
      <c r="K302" s="105">
        <v>7.5960973640325697</v>
      </c>
      <c r="L302" s="105">
        <v>8.0061261850331302</v>
      </c>
      <c r="M302" s="105">
        <v>8.5058141939690142</v>
      </c>
      <c r="N302" s="105">
        <v>8.1836641743097545</v>
      </c>
      <c r="O302" s="105">
        <v>7.9484662102139536</v>
      </c>
      <c r="P302" s="105">
        <v>8.6087546505522035</v>
      </c>
      <c r="Q302" s="105">
        <v>7.8859038614078862</v>
      </c>
      <c r="R302" s="105">
        <v>8.324653615981962</v>
      </c>
      <c r="S302" s="105">
        <v>8.8740969384218058</v>
      </c>
      <c r="T302" s="105">
        <v>9.1045457568055692</v>
      </c>
      <c r="U302" s="105">
        <v>9.2719985092090305</v>
      </c>
      <c r="V302" s="105">
        <v>9.1911125203861648</v>
      </c>
      <c r="W302" s="105">
        <v>9.3672203331060029</v>
      </c>
      <c r="DA302" s="132" t="s">
        <v>2837</v>
      </c>
    </row>
    <row r="303" spans="1:105" ht="12" customHeight="1" x14ac:dyDescent="0.25">
      <c r="A303" s="108" t="s">
        <v>53</v>
      </c>
      <c r="B303" s="99">
        <v>1.188387550252479</v>
      </c>
      <c r="C303" s="99">
        <v>2.8418768342908205</v>
      </c>
      <c r="D303" s="99">
        <v>1.1030506874598334</v>
      </c>
      <c r="E303" s="99">
        <v>0.64637524717692152</v>
      </c>
      <c r="F303" s="99">
        <v>0.87427694737950779</v>
      </c>
      <c r="G303" s="99">
        <v>0.89275393572401651</v>
      </c>
      <c r="H303" s="99">
        <v>1.2818266900553266</v>
      </c>
      <c r="I303" s="99">
        <v>1.0728167208906176</v>
      </c>
      <c r="J303" s="99">
        <v>1.0056025402826585</v>
      </c>
      <c r="K303" s="99">
        <v>0.92312735736032336</v>
      </c>
      <c r="L303" s="99">
        <v>0.9448379596729366</v>
      </c>
      <c r="M303" s="99">
        <v>1.3944034931282678</v>
      </c>
      <c r="N303" s="99">
        <v>0.97985269546826348</v>
      </c>
      <c r="O303" s="99">
        <v>0.63901064436450217</v>
      </c>
      <c r="P303" s="99">
        <v>1.238738423780537</v>
      </c>
      <c r="Q303" s="99">
        <v>0.34001992492257582</v>
      </c>
      <c r="R303" s="99">
        <v>0.4934855128400914</v>
      </c>
      <c r="S303" s="99">
        <v>0.85818205296105221</v>
      </c>
      <c r="T303" s="99">
        <v>0.97592931908224123</v>
      </c>
      <c r="U303" s="99">
        <v>1.208432262295549</v>
      </c>
      <c r="V303" s="99">
        <v>0.97572938869840964</v>
      </c>
      <c r="W303" s="99">
        <v>0.79901701852455742</v>
      </c>
      <c r="DA303" s="63" t="s">
        <v>2838</v>
      </c>
    </row>
    <row r="304" spans="1:105" ht="12" customHeight="1" x14ac:dyDescent="0.25">
      <c r="A304" s="108" t="s">
        <v>52</v>
      </c>
      <c r="B304" s="99">
        <v>5.810054802532818</v>
      </c>
      <c r="C304" s="99">
        <v>6.2227267120127481</v>
      </c>
      <c r="D304" s="99">
        <v>6.6929843123879795</v>
      </c>
      <c r="E304" s="99">
        <v>6.4783053708295224</v>
      </c>
      <c r="F304" s="99">
        <v>6.4052310896173648</v>
      </c>
      <c r="G304" s="99">
        <v>6.6017613293210271</v>
      </c>
      <c r="H304" s="99">
        <v>6.8531720425009492</v>
      </c>
      <c r="I304" s="99">
        <v>6.8758076243099469</v>
      </c>
      <c r="J304" s="99">
        <v>6.8565057658994251</v>
      </c>
      <c r="K304" s="99">
        <v>6.6729700066722462</v>
      </c>
      <c r="L304" s="99">
        <v>7.0612882253601956</v>
      </c>
      <c r="M304" s="99">
        <v>7.1114107008407439</v>
      </c>
      <c r="N304" s="99">
        <v>7.2038114788414909</v>
      </c>
      <c r="O304" s="99">
        <v>7.3094555658494524</v>
      </c>
      <c r="P304" s="99">
        <v>7.370016226771666</v>
      </c>
      <c r="Q304" s="99">
        <v>7.5458839364853105</v>
      </c>
      <c r="R304" s="99">
        <v>7.8311681031418701</v>
      </c>
      <c r="S304" s="99">
        <v>8.0159148854607523</v>
      </c>
      <c r="T304" s="99">
        <v>8.128616437723327</v>
      </c>
      <c r="U304" s="99">
        <v>8.0635662469134815</v>
      </c>
      <c r="V304" s="99">
        <v>8.215383131687755</v>
      </c>
      <c r="W304" s="99">
        <v>8.5682033145814458</v>
      </c>
      <c r="DA304" s="63" t="s">
        <v>2839</v>
      </c>
    </row>
    <row r="305" spans="1:105" ht="12" customHeight="1" x14ac:dyDescent="0.25">
      <c r="A305" s="121" t="s">
        <v>54</v>
      </c>
      <c r="B305" s="123">
        <v>6.1537309326830805</v>
      </c>
      <c r="C305" s="123">
        <v>6.7960554418415731</v>
      </c>
      <c r="D305" s="123">
        <v>6.7491277852574871</v>
      </c>
      <c r="E305" s="123">
        <v>6.8819494718448597</v>
      </c>
      <c r="F305" s="123">
        <v>6.8047832600317424</v>
      </c>
      <c r="G305" s="123">
        <v>6.940341337192379</v>
      </c>
      <c r="H305" s="123">
        <v>7.8134713920797338</v>
      </c>
      <c r="I305" s="123">
        <v>7.6852458277748026</v>
      </c>
      <c r="J305" s="123">
        <v>7.5256072594122445</v>
      </c>
      <c r="K305" s="123">
        <v>7.2181314059038648</v>
      </c>
      <c r="L305" s="123">
        <v>7.4371809985907733</v>
      </c>
      <c r="M305" s="123">
        <v>6.9314075534386204</v>
      </c>
      <c r="N305" s="123">
        <v>6.6689012110215602</v>
      </c>
      <c r="O305" s="123">
        <v>5.9371389333516058</v>
      </c>
      <c r="P305" s="123">
        <v>6.4828269013431159</v>
      </c>
      <c r="Q305" s="123">
        <v>6.386877824977355</v>
      </c>
      <c r="R305" s="123">
        <v>6.305197156286809</v>
      </c>
      <c r="S305" s="123">
        <v>6.435375767278626</v>
      </c>
      <c r="T305" s="123">
        <v>6.8457088765122327</v>
      </c>
      <c r="U305" s="123">
        <v>6.2937003940008234</v>
      </c>
      <c r="V305" s="123">
        <v>6.1101177774111601</v>
      </c>
      <c r="W305" s="123">
        <v>6.1471370636941005</v>
      </c>
      <c r="DA305" s="130" t="s">
        <v>2840</v>
      </c>
    </row>
    <row r="306" spans="1:105" ht="12" customHeight="1" x14ac:dyDescent="0.25">
      <c r="A306" s="97" t="s">
        <v>207</v>
      </c>
      <c r="B306" s="99">
        <v>7.0449125155476802</v>
      </c>
      <c r="C306" s="99">
        <v>8.0232422253448323</v>
      </c>
      <c r="D306" s="99">
        <v>7.8506370405353954</v>
      </c>
      <c r="E306" s="99">
        <v>8.2231690900868522</v>
      </c>
      <c r="F306" s="99">
        <v>7.8897672661014333</v>
      </c>
      <c r="G306" s="99">
        <v>8.102549616987071</v>
      </c>
      <c r="H306" s="99">
        <v>9.4486786125566624</v>
      </c>
      <c r="I306" s="99">
        <v>9.1660471336938958</v>
      </c>
      <c r="J306" s="99">
        <v>8.9944327129895925</v>
      </c>
      <c r="K306" s="99">
        <v>8.765545478794186</v>
      </c>
      <c r="L306" s="99">
        <v>8.8336714214841372</v>
      </c>
      <c r="M306" s="99">
        <v>8.6478873249504673</v>
      </c>
      <c r="N306" s="99">
        <v>8.6592090679956737</v>
      </c>
      <c r="O306" s="99">
        <v>8.5509525934585824</v>
      </c>
      <c r="P306" s="99">
        <v>8.6891411500235947</v>
      </c>
      <c r="Q306" s="99">
        <v>8.8868360442685397</v>
      </c>
      <c r="R306" s="99">
        <v>7.0988159043021</v>
      </c>
      <c r="S306" s="99">
        <v>7.7555379836776206</v>
      </c>
      <c r="T306" s="99">
        <v>8.0593757475986969</v>
      </c>
      <c r="U306" s="99">
        <v>8.1327983110908164</v>
      </c>
      <c r="V306" s="99">
        <v>8.0114485774308779</v>
      </c>
      <c r="W306" s="99">
        <v>8.072817584785863</v>
      </c>
      <c r="DA306" s="63" t="s">
        <v>2841</v>
      </c>
    </row>
    <row r="307" spans="1:105" ht="12" customHeight="1" x14ac:dyDescent="0.25">
      <c r="A307" s="97" t="s">
        <v>50</v>
      </c>
      <c r="B307" s="99">
        <v>7.3678502527165834</v>
      </c>
      <c r="C307" s="99">
        <v>7.5669607549766633</v>
      </c>
      <c r="D307" s="99">
        <v>7.7957044284792945</v>
      </c>
      <c r="E307" s="99">
        <v>7.9306659687213816</v>
      </c>
      <c r="F307" s="99">
        <v>8.1192891619945566</v>
      </c>
      <c r="G307" s="99">
        <v>8.3954519221843764</v>
      </c>
      <c r="H307" s="99">
        <v>8.6546840625242538</v>
      </c>
      <c r="I307" s="99">
        <v>8.9384131766889823</v>
      </c>
      <c r="J307" s="99">
        <v>8.9771270335819189</v>
      </c>
      <c r="K307" s="99">
        <v>8.7399272309629179</v>
      </c>
      <c r="L307" s="99">
        <v>8.6239062288624311</v>
      </c>
      <c r="M307" s="99">
        <v>8.1437698527877629</v>
      </c>
      <c r="N307" s="99">
        <v>7.8191082168797399</v>
      </c>
      <c r="O307" s="99">
        <v>7.5719767109834706</v>
      </c>
      <c r="P307" s="99">
        <v>7.5102322602732805</v>
      </c>
      <c r="Q307" s="99">
        <v>7.5909836583032213</v>
      </c>
      <c r="R307" s="99">
        <v>7.7709718219514219</v>
      </c>
      <c r="S307" s="99">
        <v>8.0400820030272921</v>
      </c>
      <c r="T307" s="99">
        <v>8.4944749671062691</v>
      </c>
      <c r="U307" s="99">
        <v>7.5909731470180049</v>
      </c>
      <c r="V307" s="99">
        <v>7.5255286890909403</v>
      </c>
      <c r="W307" s="99">
        <v>7.9563329072278419</v>
      </c>
      <c r="DA307" s="63" t="s">
        <v>2842</v>
      </c>
    </row>
    <row r="308" spans="1:105" ht="12" customHeight="1" x14ac:dyDescent="0.25">
      <c r="A308" s="109" t="s">
        <v>120</v>
      </c>
      <c r="B308" s="110">
        <v>5.4356204708997717</v>
      </c>
      <c r="C308" s="110">
        <v>6.2635329134401463</v>
      </c>
      <c r="D308" s="110">
        <v>6.1159968966929865</v>
      </c>
      <c r="E308" s="110">
        <v>6.2171021765062289</v>
      </c>
      <c r="F308" s="110">
        <v>6.0862398898225747</v>
      </c>
      <c r="G308" s="110">
        <v>6.1983509338192224</v>
      </c>
      <c r="H308" s="110">
        <v>7.283492692897096</v>
      </c>
      <c r="I308" s="110">
        <v>7.0880002243384634</v>
      </c>
      <c r="J308" s="110">
        <v>6.9040121626226281</v>
      </c>
      <c r="K308" s="110">
        <v>6.5807049972831866</v>
      </c>
      <c r="L308" s="110">
        <v>6.9176470126189322</v>
      </c>
      <c r="M308" s="110">
        <v>6.3655493698384422</v>
      </c>
      <c r="N308" s="110">
        <v>6.1047275982323024</v>
      </c>
      <c r="O308" s="110">
        <v>5.1828061149889253</v>
      </c>
      <c r="P308" s="110">
        <v>5.9618360228721352</v>
      </c>
      <c r="Q308" s="110">
        <v>5.7941604805397544</v>
      </c>
      <c r="R308" s="110">
        <v>5.7875310137280049</v>
      </c>
      <c r="S308" s="110">
        <v>5.8425078618199269</v>
      </c>
      <c r="T308" s="110">
        <v>6.2748060725842789</v>
      </c>
      <c r="U308" s="110">
        <v>5.8136035094260077</v>
      </c>
      <c r="V308" s="110">
        <v>5.6379009711985413</v>
      </c>
      <c r="W308" s="110">
        <v>5.5971016517552918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39.191637172265381</v>
      </c>
      <c r="C310" s="118">
        <f t="shared" si="136"/>
        <v>41.021745494584472</v>
      </c>
      <c r="D310" s="118">
        <f t="shared" si="136"/>
        <v>42.350050337750204</v>
      </c>
      <c r="E310" s="118">
        <f t="shared" si="136"/>
        <v>44.282691356023051</v>
      </c>
      <c r="F310" s="118">
        <f t="shared" si="136"/>
        <v>46.180871144551752</v>
      </c>
      <c r="G310" s="118">
        <f t="shared" si="136"/>
        <v>48.128106449537967</v>
      </c>
      <c r="H310" s="118">
        <f t="shared" si="136"/>
        <v>49.508422502837334</v>
      </c>
      <c r="I310" s="118">
        <f t="shared" si="136"/>
        <v>48.306906152927588</v>
      </c>
      <c r="J310" s="118">
        <f t="shared" si="136"/>
        <v>47.415236350533107</v>
      </c>
      <c r="K310" s="118">
        <f t="shared" si="136"/>
        <v>51.997507862105792</v>
      </c>
      <c r="L310" s="118">
        <f t="shared" si="136"/>
        <v>52.223554544337425</v>
      </c>
      <c r="M310" s="118">
        <f t="shared" si="136"/>
        <v>50.221676834535373</v>
      </c>
      <c r="N310" s="118">
        <f t="shared" si="136"/>
        <v>49.139598978657787</v>
      </c>
      <c r="O310" s="118">
        <f t="shared" si="136"/>
        <v>46.969682117157689</v>
      </c>
      <c r="P310" s="118">
        <f t="shared" si="136"/>
        <v>47.274651183630063</v>
      </c>
      <c r="Q310" s="118">
        <f t="shared" si="136"/>
        <v>48.887300353240192</v>
      </c>
      <c r="R310" s="118">
        <f t="shared" ref="R310:V310" si="137">R311+R314+R316+R329</f>
        <v>42.090117264626393</v>
      </c>
      <c r="S310" s="118">
        <f t="shared" si="137"/>
        <v>44.888949670837576</v>
      </c>
      <c r="T310" s="118">
        <f t="shared" si="137"/>
        <v>46.489367806858425</v>
      </c>
      <c r="U310" s="118">
        <f t="shared" si="137"/>
        <v>45.819946695015815</v>
      </c>
      <c r="V310" s="118">
        <f t="shared" si="137"/>
        <v>45.557975181698211</v>
      </c>
      <c r="W310" s="118">
        <f t="shared" ref="W310" si="138">W311+W314+W316+W329</f>
        <v>46.13353369966498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27.482755768627563</v>
      </c>
      <c r="C311" s="123">
        <f t="shared" si="139"/>
        <v>28.517539240977424</v>
      </c>
      <c r="D311" s="123">
        <f t="shared" si="139"/>
        <v>30.025665589902463</v>
      </c>
      <c r="E311" s="123">
        <f t="shared" si="139"/>
        <v>31.733130712739744</v>
      </c>
      <c r="F311" s="123">
        <f t="shared" si="139"/>
        <v>33.758568164986364</v>
      </c>
      <c r="G311" s="123">
        <f t="shared" si="139"/>
        <v>34.914114523102072</v>
      </c>
      <c r="H311" s="123">
        <f t="shared" si="139"/>
        <v>35.330621997909681</v>
      </c>
      <c r="I311" s="123">
        <f t="shared" si="139"/>
        <v>34.54156805838776</v>
      </c>
      <c r="J311" s="123">
        <f t="shared" si="139"/>
        <v>33.384199888447043</v>
      </c>
      <c r="K311" s="123">
        <f t="shared" si="139"/>
        <v>37.410108432597099</v>
      </c>
      <c r="L311" s="123">
        <f t="shared" si="139"/>
        <v>36.790007776667871</v>
      </c>
      <c r="M311" s="123">
        <f t="shared" si="139"/>
        <v>34.81215572743929</v>
      </c>
      <c r="N311" s="123">
        <f t="shared" si="139"/>
        <v>33.89838886962788</v>
      </c>
      <c r="O311" s="123">
        <f t="shared" si="139"/>
        <v>32.235048928061801</v>
      </c>
      <c r="P311" s="123">
        <f t="shared" si="139"/>
        <v>32.266655403535793</v>
      </c>
      <c r="Q311" s="123">
        <f t="shared" si="139"/>
        <v>32.967587185488497</v>
      </c>
      <c r="R311" s="123">
        <f t="shared" ref="R311:V311" si="140">SUM(R312:R313)</f>
        <v>26.206151548534024</v>
      </c>
      <c r="S311" s="123">
        <f t="shared" si="140"/>
        <v>28.272978035495928</v>
      </c>
      <c r="T311" s="123">
        <f t="shared" si="140"/>
        <v>30.211979766687577</v>
      </c>
      <c r="U311" s="123">
        <f t="shared" si="140"/>
        <v>30.298943002120918</v>
      </c>
      <c r="V311" s="123">
        <f t="shared" si="140"/>
        <v>30.235212374474024</v>
      </c>
      <c r="W311" s="123">
        <f t="shared" ref="W311" si="141">SUM(W312:W313)</f>
        <v>30.33634400130391</v>
      </c>
      <c r="DA311" s="130" t="s">
        <v>2990</v>
      </c>
    </row>
    <row r="312" spans="1:105" ht="12" customHeight="1" x14ac:dyDescent="0.25">
      <c r="A312" s="97" t="s">
        <v>204</v>
      </c>
      <c r="B312" s="99">
        <v>27.243391122551735</v>
      </c>
      <c r="C312" s="99">
        <v>28.268994750272586</v>
      </c>
      <c r="D312" s="99">
        <v>29.772526832332439</v>
      </c>
      <c r="E312" s="99">
        <v>31.482827291307974</v>
      </c>
      <c r="F312" s="99">
        <v>33.492900189567926</v>
      </c>
      <c r="G312" s="99">
        <v>34.648644761319119</v>
      </c>
      <c r="H312" s="99">
        <v>35.072862385731248</v>
      </c>
      <c r="I312" s="99">
        <v>34.291662191057661</v>
      </c>
      <c r="J312" s="99">
        <v>33.14857614366521</v>
      </c>
      <c r="K312" s="99">
        <v>37.15581226759285</v>
      </c>
      <c r="L312" s="99">
        <v>36.542379189621236</v>
      </c>
      <c r="M312" s="99">
        <v>34.57504760592095</v>
      </c>
      <c r="N312" s="99">
        <v>33.670257643205346</v>
      </c>
      <c r="O312" s="99">
        <v>32.015146496178495</v>
      </c>
      <c r="P312" s="99">
        <v>32.043923755027492</v>
      </c>
      <c r="Q312" s="99">
        <v>32.74866194935079</v>
      </c>
      <c r="R312" s="99">
        <v>26.031756720835126</v>
      </c>
      <c r="S312" s="99">
        <v>28.087944035098804</v>
      </c>
      <c r="T312" s="99">
        <v>30.013009535090408</v>
      </c>
      <c r="U312" s="99">
        <v>30.101753314023217</v>
      </c>
      <c r="V312" s="99">
        <v>30.038129569095346</v>
      </c>
      <c r="W312" s="99">
        <v>30.137828131952276</v>
      </c>
      <c r="DA312" s="63" t="s">
        <v>2991</v>
      </c>
    </row>
    <row r="313" spans="1:105" ht="12" customHeight="1" x14ac:dyDescent="0.25">
      <c r="A313" s="97" t="s">
        <v>53</v>
      </c>
      <c r="B313" s="99">
        <v>0.2393646460758283</v>
      </c>
      <c r="C313" s="99">
        <v>0.24854449070483678</v>
      </c>
      <c r="D313" s="99">
        <v>0.25313875757002408</v>
      </c>
      <c r="E313" s="99">
        <v>0.25030342143177114</v>
      </c>
      <c r="F313" s="99">
        <v>0.26566797541844128</v>
      </c>
      <c r="G313" s="99">
        <v>0.2654697617829519</v>
      </c>
      <c r="H313" s="99">
        <v>0.2577596121784318</v>
      </c>
      <c r="I313" s="99">
        <v>0.24990586733009915</v>
      </c>
      <c r="J313" s="99">
        <v>0.23562374478183598</v>
      </c>
      <c r="K313" s="99">
        <v>0.25429616500424623</v>
      </c>
      <c r="L313" s="99">
        <v>0.24762858704663407</v>
      </c>
      <c r="M313" s="99">
        <v>0.23710812151834063</v>
      </c>
      <c r="N313" s="99">
        <v>0.22813122642253325</v>
      </c>
      <c r="O313" s="99">
        <v>0.21990243188330352</v>
      </c>
      <c r="P313" s="99">
        <v>0.22273164850829794</v>
      </c>
      <c r="Q313" s="99">
        <v>0.21892523613770989</v>
      </c>
      <c r="R313" s="99">
        <v>0.17439482769889619</v>
      </c>
      <c r="S313" s="99">
        <v>0.18503400039712359</v>
      </c>
      <c r="T313" s="99">
        <v>0.19897023159717001</v>
      </c>
      <c r="U313" s="99">
        <v>0.19718968809770074</v>
      </c>
      <c r="V313" s="99">
        <v>0.19708280537867851</v>
      </c>
      <c r="W313" s="99">
        <v>0.19851586935163576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0.42090713459179196</v>
      </c>
      <c r="C314" s="123">
        <f t="shared" si="142"/>
        <v>0.56348005097992426</v>
      </c>
      <c r="D314" s="123">
        <f t="shared" si="142"/>
        <v>0.47542215268882759</v>
      </c>
      <c r="E314" s="123">
        <f t="shared" si="142"/>
        <v>0.95293912753457555</v>
      </c>
      <c r="F314" s="123">
        <f t="shared" si="142"/>
        <v>0.81260509040234996</v>
      </c>
      <c r="G314" s="123">
        <f t="shared" si="142"/>
        <v>1.1755369764411165</v>
      </c>
      <c r="H314" s="123">
        <f t="shared" si="142"/>
        <v>1.4227654176957707</v>
      </c>
      <c r="I314" s="123">
        <f t="shared" si="142"/>
        <v>1.0200254894903571</v>
      </c>
      <c r="J314" s="123">
        <f t="shared" si="142"/>
        <v>1.3472416545807331</v>
      </c>
      <c r="K314" s="123">
        <f t="shared" si="142"/>
        <v>2.2861320925966968</v>
      </c>
      <c r="L314" s="123">
        <f t="shared" si="142"/>
        <v>2.6225096038026292</v>
      </c>
      <c r="M314" s="123">
        <f t="shared" si="142"/>
        <v>2.6547137401112839</v>
      </c>
      <c r="N314" s="123">
        <f t="shared" si="142"/>
        <v>2.7224597922007612</v>
      </c>
      <c r="O314" s="123">
        <f t="shared" si="142"/>
        <v>2.5959275469129204</v>
      </c>
      <c r="P314" s="123">
        <f t="shared" si="142"/>
        <v>2.1796864608809532</v>
      </c>
      <c r="Q314" s="123">
        <f t="shared" si="142"/>
        <v>3.4373779984523316</v>
      </c>
      <c r="R314" s="123">
        <f t="shared" si="142"/>
        <v>3.2297564612340666</v>
      </c>
      <c r="S314" s="123">
        <f t="shared" si="142"/>
        <v>3.3682396451763461</v>
      </c>
      <c r="T314" s="123">
        <f t="shared" si="142"/>
        <v>2.5178161015088896</v>
      </c>
      <c r="U314" s="123">
        <f t="shared" si="142"/>
        <v>2.1104484325192234</v>
      </c>
      <c r="V314" s="123">
        <f t="shared" si="142"/>
        <v>1.8958183060336224</v>
      </c>
      <c r="W314" s="123">
        <f t="shared" si="142"/>
        <v>1.8441534237373076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0.42090713459179196</v>
      </c>
      <c r="C315" s="99">
        <f>RES_hhdet_tess!C86</f>
        <v>0.56348005097992426</v>
      </c>
      <c r="D315" s="99">
        <f>RES_hhdet_tess!D86</f>
        <v>0.47542215268882759</v>
      </c>
      <c r="E315" s="99">
        <f>RES_hhdet_tess!E86</f>
        <v>0.95293912753457555</v>
      </c>
      <c r="F315" s="99">
        <f>RES_hhdet_tess!F86</f>
        <v>0.81260509040234996</v>
      </c>
      <c r="G315" s="99">
        <f>RES_hhdet_tess!G86</f>
        <v>1.1755369764411165</v>
      </c>
      <c r="H315" s="99">
        <f>RES_hhdet_tess!H86</f>
        <v>1.4227654176957707</v>
      </c>
      <c r="I315" s="99">
        <f>RES_hhdet_tess!I86</f>
        <v>1.0200254894903571</v>
      </c>
      <c r="J315" s="99">
        <f>RES_hhdet_tess!J86</f>
        <v>1.3472416545807331</v>
      </c>
      <c r="K315" s="99">
        <f>RES_hhdet_tess!K86</f>
        <v>2.2861320925966968</v>
      </c>
      <c r="L315" s="99">
        <f>RES_hhdet_tess!L86</f>
        <v>2.6225096038026292</v>
      </c>
      <c r="M315" s="99">
        <f>RES_hhdet_tess!M86</f>
        <v>2.6547137401112839</v>
      </c>
      <c r="N315" s="99">
        <f>RES_hhdet_tess!N86</f>
        <v>2.7224597922007612</v>
      </c>
      <c r="O315" s="99">
        <f>RES_hhdet_tess!O86</f>
        <v>2.5959275469129204</v>
      </c>
      <c r="P315" s="99">
        <f>RES_hhdet_tess!P86</f>
        <v>2.1796864608809532</v>
      </c>
      <c r="Q315" s="99">
        <f>RES_hhdet_tess!Q86</f>
        <v>3.4373779984523316</v>
      </c>
      <c r="R315" s="99">
        <f>RES_hhdet_tess!R86</f>
        <v>3.2297564612340666</v>
      </c>
      <c r="S315" s="99">
        <f>RES_hhdet_tess!S86</f>
        <v>3.3682396451763461</v>
      </c>
      <c r="T315" s="99">
        <f>RES_hhdet_tess!T86</f>
        <v>2.5178161015088896</v>
      </c>
      <c r="U315" s="99">
        <f>RES_hhdet_tess!U86</f>
        <v>2.1104484325192234</v>
      </c>
      <c r="V315" s="99">
        <f>RES_hhdet_tess!V86</f>
        <v>1.8958183060336224</v>
      </c>
      <c r="W315" s="99">
        <f>RES_hhdet_tess!W86</f>
        <v>1.8441534237373076</v>
      </c>
      <c r="DA315" s="63" t="s">
        <v>2994</v>
      </c>
    </row>
    <row r="316" spans="1:105" ht="12" customHeight="1" x14ac:dyDescent="0.25">
      <c r="A316" s="121" t="s">
        <v>55</v>
      </c>
      <c r="B316" s="123">
        <v>7.2575242746291737</v>
      </c>
      <c r="C316" s="123">
        <v>7.4437962327571601</v>
      </c>
      <c r="D316" s="123">
        <v>7.380928311616807</v>
      </c>
      <c r="E316" s="123">
        <v>7.0271025777389147</v>
      </c>
      <c r="F316" s="123">
        <v>7.0760726386743329</v>
      </c>
      <c r="G316" s="123">
        <v>7.3813353087635019</v>
      </c>
      <c r="H316" s="123">
        <v>7.4222027836308007</v>
      </c>
      <c r="I316" s="123">
        <v>7.4727656881267412</v>
      </c>
      <c r="J316" s="123">
        <v>7.5018569098384456</v>
      </c>
      <c r="K316" s="123">
        <v>7.319202864306436</v>
      </c>
      <c r="L316" s="123">
        <v>7.6517400797060962</v>
      </c>
      <c r="M316" s="123">
        <v>7.9474383157860276</v>
      </c>
      <c r="N316" s="123">
        <v>7.8809144695382036</v>
      </c>
      <c r="O316" s="123">
        <v>8.0220469703221564</v>
      </c>
      <c r="P316" s="123">
        <v>8.2819063359107776</v>
      </c>
      <c r="Q316" s="123">
        <v>7.9948338621389983</v>
      </c>
      <c r="R316" s="123">
        <v>8.1954813533218278</v>
      </c>
      <c r="S316" s="123">
        <v>8.671911983581813</v>
      </c>
      <c r="T316" s="123">
        <v>8.8283258491819971</v>
      </c>
      <c r="U316" s="123">
        <v>8.7709505185906362</v>
      </c>
      <c r="V316" s="123">
        <v>8.8197911946700991</v>
      </c>
      <c r="W316" s="123">
        <v>9.2504295462972994</v>
      </c>
      <c r="DA316" s="130" t="s">
        <v>2995</v>
      </c>
    </row>
    <row r="317" spans="1:105" ht="12" customHeight="1" x14ac:dyDescent="0.25">
      <c r="A317" s="97" t="s">
        <v>132</v>
      </c>
      <c r="B317" s="99">
        <v>7.0460740440742464</v>
      </c>
      <c r="C317" s="99">
        <v>7.4720024028848844</v>
      </c>
      <c r="D317" s="99">
        <v>7.4113822802974214</v>
      </c>
      <c r="E317" s="99">
        <v>7.0543774508174035</v>
      </c>
      <c r="F317" s="99">
        <v>6.9463933978542753</v>
      </c>
      <c r="G317" s="99">
        <v>7.1802809339027229</v>
      </c>
      <c r="H317" s="99">
        <v>7.3022878383370085</v>
      </c>
      <c r="I317" s="99">
        <v>7.314165014665015</v>
      </c>
      <c r="J317" s="99">
        <v>7.5278853270332693</v>
      </c>
      <c r="K317" s="99">
        <v>7.4187575138540138</v>
      </c>
      <c r="L317" s="99">
        <v>7.5815940403076993</v>
      </c>
      <c r="M317" s="99">
        <v>8.3954627780070012</v>
      </c>
      <c r="N317" s="99">
        <v>8.671158369377876</v>
      </c>
      <c r="O317" s="99">
        <v>9.279046744394952</v>
      </c>
      <c r="P317" s="99">
        <v>9.4132638175536218</v>
      </c>
      <c r="Q317" s="99">
        <v>9.1163703968775494</v>
      </c>
      <c r="R317" s="99">
        <v>7.4966416902710327</v>
      </c>
      <c r="S317" s="99">
        <v>8.3489936877172468</v>
      </c>
      <c r="T317" s="99">
        <v>8.4555992424950546</v>
      </c>
      <c r="U317" s="99">
        <v>8.8881433702003161</v>
      </c>
      <c r="V317" s="99">
        <v>8.8913146368445037</v>
      </c>
      <c r="W317" s="99">
        <v>9.1374768407942071</v>
      </c>
      <c r="DA317" s="63" t="s">
        <v>2996</v>
      </c>
    </row>
    <row r="318" spans="1:105" ht="12" customHeight="1" x14ac:dyDescent="0.25">
      <c r="A318" s="97" t="s">
        <v>131</v>
      </c>
      <c r="B318" s="99">
        <v>7.0460740440742446</v>
      </c>
      <c r="C318" s="99">
        <v>7.4718655241929506</v>
      </c>
      <c r="D318" s="99">
        <v>7.4111118632032147</v>
      </c>
      <c r="E318" s="99">
        <v>7.0543716818675097</v>
      </c>
      <c r="F318" s="99">
        <v>6.9464679832745091</v>
      </c>
      <c r="G318" s="99">
        <v>7.18037779276984</v>
      </c>
      <c r="H318" s="99">
        <v>7.3024078253126019</v>
      </c>
      <c r="I318" s="99">
        <v>7.3145766219759123</v>
      </c>
      <c r="J318" s="99">
        <v>7.5282486013552452</v>
      </c>
      <c r="K318" s="99">
        <v>7.4195422581178798</v>
      </c>
      <c r="L318" s="99">
        <v>7.5823250052702349</v>
      </c>
      <c r="M318" s="99">
        <v>8.3954729330802014</v>
      </c>
      <c r="N318" s="99">
        <v>8.6713324355193127</v>
      </c>
      <c r="O318" s="99">
        <v>9.2792012446595784</v>
      </c>
      <c r="P318" s="99">
        <v>9.4133226508325212</v>
      </c>
      <c r="Q318" s="99">
        <v>9.1170871372620486</v>
      </c>
      <c r="R318" s="99">
        <v>7.496644039431053</v>
      </c>
      <c r="S318" s="99">
        <v>8.3483899460290711</v>
      </c>
      <c r="T318" s="99">
        <v>8.4547719931712564</v>
      </c>
      <c r="U318" s="99">
        <v>8.8876295054026038</v>
      </c>
      <c r="V318" s="99">
        <v>8.8909392770578641</v>
      </c>
      <c r="W318" s="99">
        <v>9.1372627778233024</v>
      </c>
      <c r="DA318" s="63" t="s">
        <v>2997</v>
      </c>
    </row>
    <row r="319" spans="1:105" ht="12" customHeight="1" x14ac:dyDescent="0.25">
      <c r="A319" s="100" t="s">
        <v>204</v>
      </c>
      <c r="B319" s="102">
        <v>0.79147888674098321</v>
      </c>
      <c r="C319" s="102">
        <v>1.6281923732205112</v>
      </c>
      <c r="D319" s="102">
        <v>0.67849873133762162</v>
      </c>
      <c r="E319" s="102">
        <v>0.41622880308114552</v>
      </c>
      <c r="F319" s="102">
        <v>0.54340042113682085</v>
      </c>
      <c r="G319" s="102">
        <v>0.56113041655166152</v>
      </c>
      <c r="H319" s="102">
        <v>0.76157258555677454</v>
      </c>
      <c r="I319" s="102">
        <v>0.65224846852035079</v>
      </c>
      <c r="J319" s="102">
        <v>0.64089658308057906</v>
      </c>
      <c r="K319" s="102">
        <v>0.60652795035643481</v>
      </c>
      <c r="L319" s="102">
        <v>0.59692112048620216</v>
      </c>
      <c r="M319" s="102">
        <v>0.95419689536353614</v>
      </c>
      <c r="N319" s="102">
        <v>0.71877340862909012</v>
      </c>
      <c r="O319" s="102">
        <v>0.56037775851981697</v>
      </c>
      <c r="P319" s="102">
        <v>0.96296032461567893</v>
      </c>
      <c r="Q319" s="102">
        <v>0.35267735201692868</v>
      </c>
      <c r="R319" s="102">
        <v>0.34978306156918215</v>
      </c>
      <c r="S319" s="102">
        <v>0.56730044124368539</v>
      </c>
      <c r="T319" s="102">
        <v>0.64018260342930278</v>
      </c>
      <c r="U319" s="102">
        <v>0.84030237505152761</v>
      </c>
      <c r="V319" s="102">
        <v>0.69684033990135119</v>
      </c>
      <c r="W319" s="102">
        <v>0.60021736363072198</v>
      </c>
      <c r="DA319" s="131" t="s">
        <v>2998</v>
      </c>
    </row>
    <row r="320" spans="1:105" ht="12" customHeight="1" x14ac:dyDescent="0.25">
      <c r="A320" s="103" t="s">
        <v>52</v>
      </c>
      <c r="B320" s="105">
        <v>6.2545951573332612</v>
      </c>
      <c r="C320" s="105">
        <v>5.8436731509724416</v>
      </c>
      <c r="D320" s="105">
        <v>6.7326131318655937</v>
      </c>
      <c r="E320" s="105">
        <v>6.6381428787863639</v>
      </c>
      <c r="F320" s="105">
        <v>6.4030675621376867</v>
      </c>
      <c r="G320" s="105">
        <v>6.619247376218178</v>
      </c>
      <c r="H320" s="105">
        <v>6.5408352397558271</v>
      </c>
      <c r="I320" s="105">
        <v>6.6623281534555598</v>
      </c>
      <c r="J320" s="105">
        <v>6.887352018274667</v>
      </c>
      <c r="K320" s="105">
        <v>6.8130143077614438</v>
      </c>
      <c r="L320" s="105">
        <v>6.9854038847840325</v>
      </c>
      <c r="M320" s="105">
        <v>7.441276037716662</v>
      </c>
      <c r="N320" s="105">
        <v>7.9525590268902215</v>
      </c>
      <c r="O320" s="105">
        <v>8.7188234861397618</v>
      </c>
      <c r="P320" s="105">
        <v>8.4503623262168404</v>
      </c>
      <c r="Q320" s="105">
        <v>8.7644097852451193</v>
      </c>
      <c r="R320" s="105">
        <v>7.1468609778618699</v>
      </c>
      <c r="S320" s="105">
        <v>7.7810895047853847</v>
      </c>
      <c r="T320" s="105">
        <v>7.8145893897419523</v>
      </c>
      <c r="U320" s="105">
        <v>8.0473271303510767</v>
      </c>
      <c r="V320" s="105">
        <v>8.1940989371565109</v>
      </c>
      <c r="W320" s="105">
        <v>8.5370454141925798</v>
      </c>
      <c r="DA320" s="132" t="s">
        <v>2999</v>
      </c>
    </row>
    <row r="321" spans="1:105" ht="12" customHeight="1" x14ac:dyDescent="0.25">
      <c r="A321" s="106" t="s">
        <v>124</v>
      </c>
      <c r="B321" s="102">
        <v>7.3867262521041059</v>
      </c>
      <c r="C321" s="102">
        <v>7.3383258881732241</v>
      </c>
      <c r="D321" s="102">
        <v>7.3812186231574364</v>
      </c>
      <c r="E321" s="102">
        <v>7.0625328374956702</v>
      </c>
      <c r="F321" s="102">
        <v>7.1288397996778974</v>
      </c>
      <c r="G321" s="102">
        <v>7.5011945968166307</v>
      </c>
      <c r="H321" s="102">
        <v>7.305619846276592</v>
      </c>
      <c r="I321" s="102">
        <v>7.4406503541446583</v>
      </c>
      <c r="J321" s="102">
        <v>7.5057274178860602</v>
      </c>
      <c r="K321" s="102">
        <v>7.3611263131373912</v>
      </c>
      <c r="L321" s="102">
        <v>7.6596090587507968</v>
      </c>
      <c r="M321" s="102">
        <v>7.7873142411457179</v>
      </c>
      <c r="N321" s="102">
        <v>7.7645708528042228</v>
      </c>
      <c r="O321" s="102">
        <v>8.1099841839343032</v>
      </c>
      <c r="P321" s="102">
        <v>8.1872655725062273</v>
      </c>
      <c r="Q321" s="102">
        <v>8.0401255663330105</v>
      </c>
      <c r="R321" s="102">
        <v>8.3929226287269394</v>
      </c>
      <c r="S321" s="102">
        <v>8.8397933848192007</v>
      </c>
      <c r="T321" s="102">
        <v>8.9434159336238839</v>
      </c>
      <c r="U321" s="102">
        <v>8.5610433376692932</v>
      </c>
      <c r="V321" s="102">
        <v>8.6458986110822398</v>
      </c>
      <c r="W321" s="102">
        <v>9.3977755750542045</v>
      </c>
      <c r="DA321" s="131" t="s">
        <v>3000</v>
      </c>
    </row>
    <row r="322" spans="1:105" ht="12" customHeight="1" x14ac:dyDescent="0.25">
      <c r="A322" s="107" t="s">
        <v>123</v>
      </c>
      <c r="B322" s="105">
        <v>7.3867262521041059</v>
      </c>
      <c r="C322" s="105">
        <v>7.338239876315205</v>
      </c>
      <c r="D322" s="105">
        <v>7.3810174863993314</v>
      </c>
      <c r="E322" s="105">
        <v>7.0628362689660191</v>
      </c>
      <c r="F322" s="105">
        <v>7.1293006361689315</v>
      </c>
      <c r="G322" s="105">
        <v>7.5016434466497355</v>
      </c>
      <c r="H322" s="105">
        <v>7.3059777271301867</v>
      </c>
      <c r="I322" s="105">
        <v>7.4378724901071775</v>
      </c>
      <c r="J322" s="105">
        <v>7.5007371989563207</v>
      </c>
      <c r="K322" s="105">
        <v>7.357151892964283</v>
      </c>
      <c r="L322" s="105">
        <v>7.6571321341005341</v>
      </c>
      <c r="M322" s="105">
        <v>7.7868841622175671</v>
      </c>
      <c r="N322" s="105">
        <v>7.7646538524116364</v>
      </c>
      <c r="O322" s="105">
        <v>8.1099446369435544</v>
      </c>
      <c r="P322" s="105">
        <v>8.1873131150646135</v>
      </c>
      <c r="Q322" s="105">
        <v>8.0445824854980561</v>
      </c>
      <c r="R322" s="105">
        <v>8.3999647340431913</v>
      </c>
      <c r="S322" s="105">
        <v>8.8467321155857466</v>
      </c>
      <c r="T322" s="105">
        <v>8.9464037586989882</v>
      </c>
      <c r="U322" s="105">
        <v>8.5608157858426708</v>
      </c>
      <c r="V322" s="105">
        <v>8.6445438004596422</v>
      </c>
      <c r="W322" s="105">
        <v>9.3941004096366267</v>
      </c>
      <c r="DA322" s="132" t="s">
        <v>3001</v>
      </c>
    </row>
    <row r="323" spans="1:105" ht="12" customHeight="1" x14ac:dyDescent="0.25">
      <c r="A323" s="108" t="s">
        <v>50</v>
      </c>
      <c r="B323" s="99">
        <v>0.8322694173215609</v>
      </c>
      <c r="C323" s="99">
        <v>1.5994945609573006</v>
      </c>
      <c r="D323" s="99">
        <v>0.67555009485886997</v>
      </c>
      <c r="E323" s="99">
        <v>0.41699110890986729</v>
      </c>
      <c r="F323" s="99">
        <v>0.55958548225055771</v>
      </c>
      <c r="G323" s="99">
        <v>0.58931291105422323</v>
      </c>
      <c r="H323" s="99">
        <v>0.76168696764134902</v>
      </c>
      <c r="I323" s="99">
        <v>0.66457348886501655</v>
      </c>
      <c r="J323" s="99">
        <v>0.63846023833931675</v>
      </c>
      <c r="K323" s="99">
        <v>0.59985623888037265</v>
      </c>
      <c r="L323" s="99">
        <v>0.60528728853199498</v>
      </c>
      <c r="M323" s="99">
        <v>0.87257374051156478</v>
      </c>
      <c r="N323" s="99">
        <v>0.62270506533652548</v>
      </c>
      <c r="O323" s="99">
        <v>0.45789864395993479</v>
      </c>
      <c r="P323" s="99">
        <v>0.80602427346031946</v>
      </c>
      <c r="Q323" s="99">
        <v>0.27430862193832867</v>
      </c>
      <c r="R323" s="99">
        <v>0.38150107965759239</v>
      </c>
      <c r="S323" s="99">
        <v>0.6171972295203354</v>
      </c>
      <c r="T323" s="99">
        <v>0.69395491280875388</v>
      </c>
      <c r="U323" s="99">
        <v>0.79997552267497185</v>
      </c>
      <c r="V323" s="99">
        <v>0.67018972374059349</v>
      </c>
      <c r="W323" s="99">
        <v>0.62593638263566731</v>
      </c>
      <c r="DA323" s="63" t="s">
        <v>3002</v>
      </c>
    </row>
    <row r="324" spans="1:105" ht="12" customHeight="1" x14ac:dyDescent="0.25">
      <c r="A324" s="108" t="s">
        <v>52</v>
      </c>
      <c r="B324" s="99">
        <v>6.5544568347825463</v>
      </c>
      <c r="C324" s="99">
        <v>5.738745315357904</v>
      </c>
      <c r="D324" s="99">
        <v>6.7054673915404619</v>
      </c>
      <c r="E324" s="99">
        <v>6.6458451600561501</v>
      </c>
      <c r="F324" s="99">
        <v>6.5697151539183736</v>
      </c>
      <c r="G324" s="99">
        <v>6.9123305355955127</v>
      </c>
      <c r="H324" s="99">
        <v>6.5442907594888373</v>
      </c>
      <c r="I324" s="99">
        <v>6.7732990012421617</v>
      </c>
      <c r="J324" s="99">
        <v>6.8622769606170042</v>
      </c>
      <c r="K324" s="99">
        <v>6.7572956540839115</v>
      </c>
      <c r="L324" s="99">
        <v>7.0518448455685387</v>
      </c>
      <c r="M324" s="99">
        <v>6.914310421706003</v>
      </c>
      <c r="N324" s="99">
        <v>7.1419487870751102</v>
      </c>
      <c r="O324" s="99">
        <v>7.65204599298362</v>
      </c>
      <c r="P324" s="99">
        <v>7.3812888416042925</v>
      </c>
      <c r="Q324" s="99">
        <v>7.7702738635597273</v>
      </c>
      <c r="R324" s="99">
        <v>8.0184636543855987</v>
      </c>
      <c r="S324" s="99">
        <v>8.2295348860654123</v>
      </c>
      <c r="T324" s="99">
        <v>8.2524488458902354</v>
      </c>
      <c r="U324" s="99">
        <v>7.7608402631677</v>
      </c>
      <c r="V324" s="99">
        <v>7.9743540767190479</v>
      </c>
      <c r="W324" s="99">
        <v>8.7681640270009584</v>
      </c>
      <c r="DA324" s="63" t="s">
        <v>3003</v>
      </c>
    </row>
    <row r="325" spans="1:105" ht="12" customHeight="1" x14ac:dyDescent="0.25">
      <c r="A325" s="106" t="s">
        <v>122</v>
      </c>
      <c r="B325" s="102">
        <v>6.524041800425195</v>
      </c>
      <c r="C325" s="102">
        <v>7.9475829725204958</v>
      </c>
      <c r="D325" s="102">
        <v>7.367821595515843</v>
      </c>
      <c r="E325" s="102">
        <v>6.8740538205453845</v>
      </c>
      <c r="F325" s="102">
        <v>6.9443819121281622</v>
      </c>
      <c r="G325" s="102">
        <v>7.1572460099672046</v>
      </c>
      <c r="H325" s="102">
        <v>7.6571100180640084</v>
      </c>
      <c r="I325" s="102">
        <v>7.5537424252351792</v>
      </c>
      <c r="J325" s="102">
        <v>7.4912702235116058</v>
      </c>
      <c r="K325" s="102">
        <v>7.2544374339114732</v>
      </c>
      <c r="L325" s="102">
        <v>7.6578871854195105</v>
      </c>
      <c r="M325" s="102">
        <v>8.0013643626225637</v>
      </c>
      <c r="N325" s="102">
        <v>7.8351588004082666</v>
      </c>
      <c r="O325" s="102">
        <v>7.7242412166479752</v>
      </c>
      <c r="P325" s="102">
        <v>8.1627227999429675</v>
      </c>
      <c r="Q325" s="102">
        <v>7.7367182488363548</v>
      </c>
      <c r="R325" s="102">
        <v>8.1046285630310422</v>
      </c>
      <c r="S325" s="102">
        <v>8.5389090635755309</v>
      </c>
      <c r="T325" s="102">
        <v>8.7714048753552447</v>
      </c>
      <c r="U325" s="102">
        <v>8.9205479243694352</v>
      </c>
      <c r="V325" s="102">
        <v>8.9379798158416879</v>
      </c>
      <c r="W325" s="102">
        <v>9.1730549172370228</v>
      </c>
      <c r="DA325" s="131" t="s">
        <v>3004</v>
      </c>
    </row>
    <row r="326" spans="1:105" ht="12" customHeight="1" x14ac:dyDescent="0.25">
      <c r="A326" s="107" t="s">
        <v>121</v>
      </c>
      <c r="B326" s="105">
        <v>6.5240418004251923</v>
      </c>
      <c r="C326" s="105">
        <v>7.9465790602391149</v>
      </c>
      <c r="D326" s="105">
        <v>7.3664308509612519</v>
      </c>
      <c r="E326" s="105">
        <v>6.8753637110529109</v>
      </c>
      <c r="F326" s="105">
        <v>6.9464021307092016</v>
      </c>
      <c r="G326" s="105">
        <v>7.1586398340349406</v>
      </c>
      <c r="H326" s="105">
        <v>7.6578700606453394</v>
      </c>
      <c r="I326" s="105">
        <v>7.5523887656975903</v>
      </c>
      <c r="J326" s="105">
        <v>7.4928164459896758</v>
      </c>
      <c r="K326" s="105">
        <v>7.2588702540540018</v>
      </c>
      <c r="L326" s="105">
        <v>7.662080057564852</v>
      </c>
      <c r="M326" s="105">
        <v>7.9997804619398245</v>
      </c>
      <c r="N326" s="105">
        <v>7.8316438253098397</v>
      </c>
      <c r="O326" s="105">
        <v>7.723103332786466</v>
      </c>
      <c r="P326" s="105">
        <v>8.1799748937749737</v>
      </c>
      <c r="Q326" s="105">
        <v>7.7709984541811892</v>
      </c>
      <c r="R326" s="105">
        <v>8.1621569608927675</v>
      </c>
      <c r="S326" s="105">
        <v>8.601102710550883</v>
      </c>
      <c r="T326" s="105">
        <v>8.8043957080425113</v>
      </c>
      <c r="U326" s="105">
        <v>8.9195910056641292</v>
      </c>
      <c r="V326" s="105">
        <v>8.9225992588554508</v>
      </c>
      <c r="W326" s="105">
        <v>9.1576262662661936</v>
      </c>
      <c r="DA326" s="132" t="s">
        <v>3005</v>
      </c>
    </row>
    <row r="327" spans="1:105" ht="12" customHeight="1" x14ac:dyDescent="0.25">
      <c r="A327" s="108" t="s">
        <v>53</v>
      </c>
      <c r="B327" s="99">
        <v>0.71398699789237574</v>
      </c>
      <c r="C327" s="99">
        <v>1.7238523482263672</v>
      </c>
      <c r="D327" s="99">
        <v>0.67344653857327241</v>
      </c>
      <c r="E327" s="99">
        <v>0.39705834022338793</v>
      </c>
      <c r="F327" s="99">
        <v>0.54117104109183667</v>
      </c>
      <c r="G327" s="99">
        <v>0.5568785047139152</v>
      </c>
      <c r="H327" s="99">
        <v>0.80469801814439135</v>
      </c>
      <c r="I327" s="99">
        <v>0.67658114138764347</v>
      </c>
      <c r="J327" s="99">
        <v>0.6363106800902506</v>
      </c>
      <c r="K327" s="99">
        <v>0.58590024738175572</v>
      </c>
      <c r="L327" s="99">
        <v>0.60079183220465682</v>
      </c>
      <c r="M327" s="99">
        <v>0.88836976109907817</v>
      </c>
      <c r="N327" s="99">
        <v>0.62783234646834774</v>
      </c>
      <c r="O327" s="99">
        <v>0.41364776693701433</v>
      </c>
      <c r="P327" s="99">
        <v>0.80995866700330654</v>
      </c>
      <c r="Q327" s="99">
        <v>0.22511451769587879</v>
      </c>
      <c r="R327" s="99">
        <v>0.33098885775089537</v>
      </c>
      <c r="S327" s="99">
        <v>0.58518782509012923</v>
      </c>
      <c r="T327" s="99">
        <v>0.67577927031918317</v>
      </c>
      <c r="U327" s="99">
        <v>0.85602475875064743</v>
      </c>
      <c r="V327" s="99">
        <v>0.70721612716769644</v>
      </c>
      <c r="W327" s="99">
        <v>0.58942295168474801</v>
      </c>
      <c r="DA327" s="63" t="s">
        <v>3006</v>
      </c>
    </row>
    <row r="328" spans="1:105" ht="12" customHeight="1" x14ac:dyDescent="0.25">
      <c r="A328" s="108" t="s">
        <v>52</v>
      </c>
      <c r="B328" s="99">
        <v>5.810054802532818</v>
      </c>
      <c r="C328" s="99">
        <v>6.2227267120127481</v>
      </c>
      <c r="D328" s="99">
        <v>6.6929843123879795</v>
      </c>
      <c r="E328" s="99">
        <v>6.4783053708295224</v>
      </c>
      <c r="F328" s="99">
        <v>6.4052310896173648</v>
      </c>
      <c r="G328" s="99">
        <v>6.6017613293210271</v>
      </c>
      <c r="H328" s="99">
        <v>6.8531720425009492</v>
      </c>
      <c r="I328" s="99">
        <v>6.8758076243099469</v>
      </c>
      <c r="J328" s="99">
        <v>6.8565057658994251</v>
      </c>
      <c r="K328" s="99">
        <v>6.6729700066722462</v>
      </c>
      <c r="L328" s="99">
        <v>7.0612882253601956</v>
      </c>
      <c r="M328" s="99">
        <v>7.1114107008407439</v>
      </c>
      <c r="N328" s="99">
        <v>7.2038114788414909</v>
      </c>
      <c r="O328" s="99">
        <v>7.3094555658494524</v>
      </c>
      <c r="P328" s="99">
        <v>7.370016226771666</v>
      </c>
      <c r="Q328" s="99">
        <v>7.5458839364853105</v>
      </c>
      <c r="R328" s="99">
        <v>7.8311681031418701</v>
      </c>
      <c r="S328" s="99">
        <v>8.0159148854607523</v>
      </c>
      <c r="T328" s="99">
        <v>8.128616437723327</v>
      </c>
      <c r="U328" s="99">
        <v>8.0635662469134815</v>
      </c>
      <c r="V328" s="99">
        <v>8.215383131687755</v>
      </c>
      <c r="W328" s="99">
        <v>8.5682033145814458</v>
      </c>
      <c r="DA328" s="63" t="s">
        <v>3007</v>
      </c>
    </row>
    <row r="329" spans="1:105" ht="12" customHeight="1" x14ac:dyDescent="0.25">
      <c r="A329" s="121" t="s">
        <v>54</v>
      </c>
      <c r="B329" s="123">
        <v>4.0304499944168501</v>
      </c>
      <c r="C329" s="123">
        <v>4.4969299698699654</v>
      </c>
      <c r="D329" s="123">
        <v>4.4680342835421021</v>
      </c>
      <c r="E329" s="123">
        <v>4.5695189380098169</v>
      </c>
      <c r="F329" s="123">
        <v>4.5336252504887069</v>
      </c>
      <c r="G329" s="123">
        <v>4.6571196412312785</v>
      </c>
      <c r="H329" s="123">
        <v>5.3328323036010792</v>
      </c>
      <c r="I329" s="123">
        <v>5.2725469169227273</v>
      </c>
      <c r="J329" s="123">
        <v>5.1819378976668844</v>
      </c>
      <c r="K329" s="123">
        <v>4.9820644726055612</v>
      </c>
      <c r="L329" s="123">
        <v>5.1592970841608334</v>
      </c>
      <c r="M329" s="123">
        <v>4.8073690511987719</v>
      </c>
      <c r="N329" s="123">
        <v>4.6378358472909467</v>
      </c>
      <c r="O329" s="123">
        <v>4.1166586718608151</v>
      </c>
      <c r="P329" s="123">
        <v>4.5464029833025448</v>
      </c>
      <c r="Q329" s="123">
        <v>4.4875013071603655</v>
      </c>
      <c r="R329" s="123">
        <v>4.45872790153647</v>
      </c>
      <c r="S329" s="123">
        <v>4.5758200065834878</v>
      </c>
      <c r="T329" s="123">
        <v>4.931246089479953</v>
      </c>
      <c r="U329" s="123">
        <v>4.6396047417850346</v>
      </c>
      <c r="V329" s="123">
        <v>4.6071533065204608</v>
      </c>
      <c r="W329" s="123">
        <v>4.7026067283264643</v>
      </c>
      <c r="DA329" s="130" t="s">
        <v>3008</v>
      </c>
    </row>
    <row r="330" spans="1:105" ht="12" customHeight="1" x14ac:dyDescent="0.25">
      <c r="A330" s="97" t="s">
        <v>207</v>
      </c>
      <c r="B330" s="99">
        <v>3.9758537515037551</v>
      </c>
      <c r="C330" s="99">
        <v>4.535800069337995</v>
      </c>
      <c r="D330" s="99">
        <v>4.4459365109338869</v>
      </c>
      <c r="E330" s="99">
        <v>4.6656399716140706</v>
      </c>
      <c r="F330" s="99">
        <v>4.4852098882845812</v>
      </c>
      <c r="G330" s="99">
        <v>4.6160012738912419</v>
      </c>
      <c r="H330" s="99">
        <v>5.3953809645673934</v>
      </c>
      <c r="I330" s="99">
        <v>5.2400232829718858</v>
      </c>
      <c r="J330" s="99">
        <v>5.1445587214460806</v>
      </c>
      <c r="K330" s="99">
        <v>5.0170577393189069</v>
      </c>
      <c r="L330" s="99">
        <v>5.0594512096556157</v>
      </c>
      <c r="M330" s="99">
        <v>4.9560241390319861</v>
      </c>
      <c r="N330" s="99">
        <v>4.9650206675575506</v>
      </c>
      <c r="O330" s="99">
        <v>4.9049323945424579</v>
      </c>
      <c r="P330" s="99">
        <v>4.9848816488897318</v>
      </c>
      <c r="Q330" s="99">
        <v>5.098902507468809</v>
      </c>
      <c r="R330" s="99">
        <v>4.0742220247808856</v>
      </c>
      <c r="S330" s="99">
        <v>4.4541442326215233</v>
      </c>
      <c r="T330" s="99">
        <v>4.6358127164673748</v>
      </c>
      <c r="U330" s="99">
        <v>4.6895366349563821</v>
      </c>
      <c r="V330" s="99">
        <v>4.6336990948411945</v>
      </c>
      <c r="W330" s="99">
        <v>4.6825825051941736</v>
      </c>
      <c r="DA330" s="63" t="s">
        <v>3009</v>
      </c>
    </row>
    <row r="331" spans="1:105" ht="12" customHeight="1" x14ac:dyDescent="0.25">
      <c r="A331" s="97" t="s">
        <v>50</v>
      </c>
      <c r="B331" s="99">
        <v>4.1945652494251631</v>
      </c>
      <c r="C331" s="99">
        <v>4.3124576571701798</v>
      </c>
      <c r="D331" s="99">
        <v>4.4500281279142229</v>
      </c>
      <c r="E331" s="99">
        <v>4.5361569443556355</v>
      </c>
      <c r="F331" s="99">
        <v>4.656837699560433</v>
      </c>
      <c r="G331" s="99">
        <v>4.8319263836786392</v>
      </c>
      <c r="H331" s="99">
        <v>5.0031017262196071</v>
      </c>
      <c r="I331" s="99">
        <v>5.1811035592675427</v>
      </c>
      <c r="J331" s="99">
        <v>5.2105878388635904</v>
      </c>
      <c r="K331" s="99">
        <v>5.0826141249048273</v>
      </c>
      <c r="L331" s="99">
        <v>5.0235589613049498</v>
      </c>
      <c r="M331" s="99">
        <v>4.7518900735294558</v>
      </c>
      <c r="N331" s="99">
        <v>4.5678523617512408</v>
      </c>
      <c r="O331" s="99">
        <v>4.4271441567657108</v>
      </c>
      <c r="P331" s="99">
        <v>4.3927943266660048</v>
      </c>
      <c r="Q331" s="99">
        <v>4.441468594131166</v>
      </c>
      <c r="R331" s="99">
        <v>4.5495487162579762</v>
      </c>
      <c r="S331" s="99">
        <v>4.7148938282562423</v>
      </c>
      <c r="T331" s="99">
        <v>4.9949897439570838</v>
      </c>
      <c r="U331" s="99">
        <v>4.4896343219640649</v>
      </c>
      <c r="V331" s="99">
        <v>4.4842354805093416</v>
      </c>
      <c r="W331" s="99">
        <v>4.7872002489269407</v>
      </c>
      <c r="DA331" s="63" t="s">
        <v>3010</v>
      </c>
    </row>
    <row r="332" spans="1:105" ht="12" customHeight="1" x14ac:dyDescent="0.25">
      <c r="A332" s="109" t="s">
        <v>120</v>
      </c>
      <c r="B332" s="110">
        <v>3.9590048214021887</v>
      </c>
      <c r="C332" s="110">
        <v>4.5748145468065706</v>
      </c>
      <c r="D332" s="110">
        <v>4.4794127888082791</v>
      </c>
      <c r="E332" s="110">
        <v>4.5683635142863306</v>
      </c>
      <c r="F332" s="110">
        <v>4.4907576000063143</v>
      </c>
      <c r="G332" s="110">
        <v>4.5970296498834182</v>
      </c>
      <c r="H332" s="110">
        <v>5.4340738211696298</v>
      </c>
      <c r="I332" s="110">
        <v>5.3056765628018638</v>
      </c>
      <c r="J332" s="110">
        <v>5.1780451297348042</v>
      </c>
      <c r="K332" s="110">
        <v>4.9477431454353198</v>
      </c>
      <c r="L332" s="110">
        <v>5.2119579488155034</v>
      </c>
      <c r="M332" s="110">
        <v>4.8093372394137379</v>
      </c>
      <c r="N332" s="110">
        <v>4.6280937543164544</v>
      </c>
      <c r="O332" s="110">
        <v>3.9468340935028023</v>
      </c>
      <c r="P332" s="110">
        <v>4.5558294617194672</v>
      </c>
      <c r="Q332" s="110">
        <v>4.4476635525206731</v>
      </c>
      <c r="R332" s="110">
        <v>4.4647815558980959</v>
      </c>
      <c r="S332" s="110">
        <v>4.5447467647105357</v>
      </c>
      <c r="T332" s="110">
        <v>4.9389946996542129</v>
      </c>
      <c r="U332" s="110">
        <v>4.6731126823086555</v>
      </c>
      <c r="V332" s="110">
        <v>4.6325119163105732</v>
      </c>
      <c r="W332" s="110">
        <v>4.6856124295522106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3.0310320121339296</v>
      </c>
      <c r="C334" s="118">
        <f t="shared" si="143"/>
        <v>2.8842683581057114</v>
      </c>
      <c r="D334" s="118">
        <f t="shared" si="143"/>
        <v>2.8206714376461464</v>
      </c>
      <c r="E334" s="118">
        <f t="shared" si="143"/>
        <v>2.6682786737421713</v>
      </c>
      <c r="F334" s="118">
        <f t="shared" si="143"/>
        <v>2.5882261650509708</v>
      </c>
      <c r="G334" s="118">
        <f t="shared" si="143"/>
        <v>2.4628427621367641</v>
      </c>
      <c r="H334" s="118">
        <f t="shared" si="143"/>
        <v>2.1655040531362695</v>
      </c>
      <c r="I334" s="118">
        <f t="shared" si="143"/>
        <v>2.0065724598649837</v>
      </c>
      <c r="J334" s="118">
        <f t="shared" si="143"/>
        <v>1.8789167632289285</v>
      </c>
      <c r="K334" s="118">
        <f t="shared" si="143"/>
        <v>1.7493025846214192</v>
      </c>
      <c r="L334" s="118">
        <f t="shared" si="143"/>
        <v>1.7445186113064928</v>
      </c>
      <c r="M334" s="118">
        <f t="shared" si="143"/>
        <v>1.7207747215865847</v>
      </c>
      <c r="N334" s="118">
        <f t="shared" si="143"/>
        <v>1.6702457936469197</v>
      </c>
      <c r="O334" s="118">
        <f t="shared" si="143"/>
        <v>1.6962250797820104</v>
      </c>
      <c r="P334" s="118">
        <f t="shared" si="143"/>
        <v>1.7183196987915097</v>
      </c>
      <c r="Q334" s="118">
        <f t="shared" si="143"/>
        <v>1.6760636405783114</v>
      </c>
      <c r="R334" s="118">
        <f t="shared" ref="R334:V334" si="144">R335+R338+R340+R353</f>
        <v>1.7340140687640746</v>
      </c>
      <c r="S334" s="118">
        <f t="shared" si="144"/>
        <v>1.7742740788132791</v>
      </c>
      <c r="T334" s="118">
        <f t="shared" si="144"/>
        <v>1.7163716379056488</v>
      </c>
      <c r="U334" s="118">
        <f t="shared" si="144"/>
        <v>1.448376902929875</v>
      </c>
      <c r="V334" s="118">
        <f t="shared" si="144"/>
        <v>1.3036242457003029</v>
      </c>
      <c r="W334" s="118">
        <f t="shared" ref="W334" si="145">W335+W338+W340+W353</f>
        <v>1.3542567134569816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2.5341541185897207</v>
      </c>
      <c r="C340" s="123">
        <v>2.3977485515632573</v>
      </c>
      <c r="D340" s="123">
        <v>2.3299253350695173</v>
      </c>
      <c r="E340" s="123">
        <v>2.1826001440286729</v>
      </c>
      <c r="F340" s="123">
        <v>2.105786344652822</v>
      </c>
      <c r="G340" s="123">
        <v>1.991027158219977</v>
      </c>
      <c r="H340" s="123">
        <v>1.7216299722632056</v>
      </c>
      <c r="I340" s="123">
        <v>1.5685993629391124</v>
      </c>
      <c r="J340" s="123">
        <v>1.4493670038149054</v>
      </c>
      <c r="K340" s="123">
        <v>1.3275514025828405</v>
      </c>
      <c r="L340" s="123">
        <v>1.323265195177419</v>
      </c>
      <c r="M340" s="123">
        <v>1.3078137052852494</v>
      </c>
      <c r="N340" s="123">
        <v>1.2691214270248126</v>
      </c>
      <c r="O340" s="123">
        <v>1.3100153333147557</v>
      </c>
      <c r="P340" s="123">
        <v>1.3348971819230244</v>
      </c>
      <c r="Q340" s="123">
        <v>1.2950427213918716</v>
      </c>
      <c r="R340" s="123">
        <v>1.3469253413448268</v>
      </c>
      <c r="S340" s="123">
        <v>1.3803135046466555</v>
      </c>
      <c r="T340" s="123">
        <v>1.318763094921813</v>
      </c>
      <c r="U340" s="123">
        <v>1.1237775636885894</v>
      </c>
      <c r="V340" s="123">
        <v>1.010405389610544</v>
      </c>
      <c r="W340" s="123">
        <v>1.0486197480612942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3.1289408051351657</v>
      </c>
      <c r="C345" s="102">
        <v>3.0989322835833706</v>
      </c>
      <c r="D345" s="102">
        <v>3.1041194389772993</v>
      </c>
      <c r="E345" s="102">
        <v>2.9530257590307607</v>
      </c>
      <c r="F345" s="102">
        <v>2.9598398150634631</v>
      </c>
      <c r="G345" s="102">
        <v>3.0887633632081091</v>
      </c>
      <c r="H345" s="102">
        <v>2.972083502220054</v>
      </c>
      <c r="I345" s="102">
        <v>3.0058430229787603</v>
      </c>
      <c r="J345" s="102">
        <v>3.0218417402138997</v>
      </c>
      <c r="K345" s="102">
        <v>2.9458153881808689</v>
      </c>
      <c r="L345" s="102">
        <v>3.0447831641821437</v>
      </c>
      <c r="M345" s="102">
        <v>3.0621410690821982</v>
      </c>
      <c r="N345" s="102">
        <v>3.0093425802644944</v>
      </c>
      <c r="O345" s="102">
        <v>3.0772228541677653</v>
      </c>
      <c r="P345" s="102">
        <v>3.0471367795217095</v>
      </c>
      <c r="Q345" s="102">
        <v>2.9364043793107011</v>
      </c>
      <c r="R345" s="102">
        <v>3.0062754510617307</v>
      </c>
      <c r="S345" s="102">
        <v>3.0808427648586361</v>
      </c>
      <c r="T345" s="102">
        <v>3.0199417966060715</v>
      </c>
      <c r="U345" s="102">
        <v>2.7742031694115661</v>
      </c>
      <c r="V345" s="102">
        <v>2.692098006304311</v>
      </c>
      <c r="W345" s="102">
        <v>2.8237654461674504</v>
      </c>
      <c r="DA345" s="131" t="s">
        <v>3168</v>
      </c>
    </row>
    <row r="346" spans="1:105" ht="12" customHeight="1" x14ac:dyDescent="0.25">
      <c r="A346" s="107" t="s">
        <v>123</v>
      </c>
      <c r="B346" s="105">
        <v>0.35254071314497643</v>
      </c>
      <c r="C346" s="105">
        <v>0.67752934501200179</v>
      </c>
      <c r="D346" s="105">
        <v>0.28541192214641375</v>
      </c>
      <c r="E346" s="105">
        <v>0.17447553629518728</v>
      </c>
      <c r="F346" s="105">
        <v>0.23210587896566182</v>
      </c>
      <c r="G346" s="105">
        <v>0.24229869059657108</v>
      </c>
      <c r="H346" s="105">
        <v>0.30962986368739259</v>
      </c>
      <c r="I346" s="105">
        <v>0.26744759296092457</v>
      </c>
      <c r="J346" s="105">
        <v>0.25535919824761327</v>
      </c>
      <c r="K346" s="105">
        <v>0.23843591518033383</v>
      </c>
      <c r="L346" s="105">
        <v>0.23957292127177884</v>
      </c>
      <c r="M346" s="105">
        <v>0.34472940542533037</v>
      </c>
      <c r="N346" s="105">
        <v>0.24241723147024108</v>
      </c>
      <c r="O346" s="105">
        <v>0.17297019480794576</v>
      </c>
      <c r="P346" s="105">
        <v>0.29778509286522475</v>
      </c>
      <c r="Q346" s="105">
        <v>9.7863334349863662E-2</v>
      </c>
      <c r="R346" s="105">
        <v>0.13255395406521064</v>
      </c>
      <c r="S346" s="105">
        <v>0.20876453315068783</v>
      </c>
      <c r="T346" s="105">
        <v>0.23068681160113932</v>
      </c>
      <c r="U346" s="105">
        <v>0.26199135995918349</v>
      </c>
      <c r="V346" s="105">
        <v>0.21127775398523893</v>
      </c>
      <c r="W346" s="105">
        <v>0.18875752151484618</v>
      </c>
      <c r="DA346" s="132" t="s">
        <v>3169</v>
      </c>
    </row>
    <row r="347" spans="1:105" ht="12" customHeight="1" x14ac:dyDescent="0.25">
      <c r="A347" s="108" t="s">
        <v>50</v>
      </c>
      <c r="B347" s="99">
        <v>0.35254071314497643</v>
      </c>
      <c r="C347" s="99">
        <v>0.67752934501200179</v>
      </c>
      <c r="D347" s="99">
        <v>0.28541192214641375</v>
      </c>
      <c r="E347" s="99">
        <v>0.17447553629518728</v>
      </c>
      <c r="F347" s="99">
        <v>0.23210587896566182</v>
      </c>
      <c r="G347" s="99">
        <v>0.24229869059657108</v>
      </c>
      <c r="H347" s="99">
        <v>0.30962986368739259</v>
      </c>
      <c r="I347" s="99">
        <v>0.26744759296092457</v>
      </c>
      <c r="J347" s="99">
        <v>0.25535919824761327</v>
      </c>
      <c r="K347" s="99">
        <v>0.23843591518033383</v>
      </c>
      <c r="L347" s="99">
        <v>0.23957292127177884</v>
      </c>
      <c r="M347" s="99">
        <v>0.34472940542533037</v>
      </c>
      <c r="N347" s="99">
        <v>0.24241723147024108</v>
      </c>
      <c r="O347" s="99">
        <v>0.17297019480794576</v>
      </c>
      <c r="P347" s="99">
        <v>0.29778509286522475</v>
      </c>
      <c r="Q347" s="99">
        <v>9.7863334349863662E-2</v>
      </c>
      <c r="R347" s="99">
        <v>0.13255395406521064</v>
      </c>
      <c r="S347" s="99">
        <v>0.20876453315068783</v>
      </c>
      <c r="T347" s="99">
        <v>0.23068681160113932</v>
      </c>
      <c r="U347" s="99">
        <v>0.26199135995918349</v>
      </c>
      <c r="V347" s="99">
        <v>0.21127775398523893</v>
      </c>
      <c r="W347" s="99">
        <v>0.18875752151484618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0.49687789354420897</v>
      </c>
      <c r="C353" s="123">
        <v>0.48651980654245419</v>
      </c>
      <c r="D353" s="123">
        <v>0.49074610257662904</v>
      </c>
      <c r="E353" s="123">
        <v>0.48567852971349862</v>
      </c>
      <c r="F353" s="123">
        <v>0.48243982039814892</v>
      </c>
      <c r="G353" s="123">
        <v>0.47181560391678706</v>
      </c>
      <c r="H353" s="123">
        <v>0.44387408087306379</v>
      </c>
      <c r="I353" s="123">
        <v>0.43797309692587122</v>
      </c>
      <c r="J353" s="123">
        <v>0.42954975941402312</v>
      </c>
      <c r="K353" s="123">
        <v>0.4217511820385787</v>
      </c>
      <c r="L353" s="123">
        <v>0.42125341612907385</v>
      </c>
      <c r="M353" s="123">
        <v>0.41296101630133542</v>
      </c>
      <c r="N353" s="123">
        <v>0.40112436662210704</v>
      </c>
      <c r="O353" s="123">
        <v>0.38620974646725476</v>
      </c>
      <c r="P353" s="123">
        <v>0.38342251686848527</v>
      </c>
      <c r="Q353" s="123">
        <v>0.38102091918643965</v>
      </c>
      <c r="R353" s="123">
        <v>0.38708872741924782</v>
      </c>
      <c r="S353" s="123">
        <v>0.39396057416662356</v>
      </c>
      <c r="T353" s="123">
        <v>0.39760854298383597</v>
      </c>
      <c r="U353" s="123">
        <v>0.32459933924128564</v>
      </c>
      <c r="V353" s="123">
        <v>0.29321885608975889</v>
      </c>
      <c r="W353" s="123">
        <v>0.30563696539568741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1.6736808634070992</v>
      </c>
      <c r="C355" s="99">
        <v>1.7189108051004989</v>
      </c>
      <c r="D355" s="99">
        <v>1.7708722179733569</v>
      </c>
      <c r="E355" s="99">
        <v>1.8015300814547499</v>
      </c>
      <c r="F355" s="99">
        <v>1.844377726038684</v>
      </c>
      <c r="G355" s="99">
        <v>1.9071108586434034</v>
      </c>
      <c r="H355" s="99">
        <v>1.9659980316430099</v>
      </c>
      <c r="I355" s="99">
        <v>2.0304499372166696</v>
      </c>
      <c r="J355" s="99">
        <v>2.0392441769484688</v>
      </c>
      <c r="K355" s="99">
        <v>1.9853618697855366</v>
      </c>
      <c r="L355" s="99">
        <v>1.9590065389483904</v>
      </c>
      <c r="M355" s="99">
        <v>1.8499387597592685</v>
      </c>
      <c r="N355" s="99">
        <v>1.7761886225464021</v>
      </c>
      <c r="O355" s="99">
        <v>1.7200502296670053</v>
      </c>
      <c r="P355" s="99">
        <v>1.7060243602436787</v>
      </c>
      <c r="Q355" s="99">
        <v>1.7243678478201598</v>
      </c>
      <c r="R355" s="99">
        <v>1.7652539590744853</v>
      </c>
      <c r="S355" s="99">
        <v>1.8263850278076796</v>
      </c>
      <c r="T355" s="99">
        <v>1.9296049335278607</v>
      </c>
      <c r="U355" s="99">
        <v>1.7243654600766105</v>
      </c>
      <c r="V355" s="99">
        <v>1.7094990970138981</v>
      </c>
      <c r="W355" s="99">
        <v>1.8073605832058766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39.877957961667178</v>
      </c>
      <c r="D360" s="117">
        <f t="shared" si="150"/>
        <v>34.023812311935259</v>
      </c>
      <c r="E360" s="117">
        <f t="shared" si="150"/>
        <v>38.741903778729409</v>
      </c>
      <c r="F360" s="117">
        <f t="shared" si="150"/>
        <v>54.310464224792113</v>
      </c>
      <c r="G360" s="117">
        <f t="shared" si="150"/>
        <v>68.653479850607525</v>
      </c>
      <c r="H360" s="117">
        <f t="shared" si="150"/>
        <v>110.87041780187197</v>
      </c>
      <c r="I360" s="117">
        <f t="shared" si="150"/>
        <v>149.49814956425629</v>
      </c>
      <c r="J360" s="117">
        <f t="shared" si="150"/>
        <v>177.89154378152864</v>
      </c>
      <c r="K360" s="117">
        <f t="shared" si="150"/>
        <v>197.67285470001232</v>
      </c>
      <c r="L360" s="117">
        <f t="shared" si="150"/>
        <v>144.52792310847644</v>
      </c>
      <c r="M360" s="117">
        <f t="shared" si="150"/>
        <v>171.88549724226883</v>
      </c>
      <c r="N360" s="117">
        <f t="shared" si="150"/>
        <v>151.71472282073722</v>
      </c>
      <c r="O360" s="117">
        <f t="shared" si="150"/>
        <v>133.63480226509543</v>
      </c>
      <c r="P360" s="117">
        <f t="shared" si="150"/>
        <v>40.43110214304938</v>
      </c>
      <c r="Q360" s="117">
        <f t="shared" si="150"/>
        <v>0</v>
      </c>
      <c r="R360" s="117">
        <f t="shared" ref="R360:V360" si="151">R361+R364+R366+R379</f>
        <v>0</v>
      </c>
      <c r="S360" s="117">
        <f t="shared" si="151"/>
        <v>0</v>
      </c>
      <c r="T360" s="117">
        <f t="shared" si="151"/>
        <v>0</v>
      </c>
      <c r="U360" s="117">
        <f t="shared" si="151"/>
        <v>36.352299633713002</v>
      </c>
      <c r="V360" s="117">
        <f t="shared" si="151"/>
        <v>60.530639640255956</v>
      </c>
      <c r="W360" s="117">
        <f t="shared" ref="W360" si="152">W361+W364+W366+W379</f>
        <v>64.035495965700591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28.908302853825852</v>
      </c>
      <c r="D361" s="122">
        <f t="shared" si="153"/>
        <v>25.015303259406508</v>
      </c>
      <c r="E361" s="122">
        <f t="shared" si="153"/>
        <v>28.751966054239222</v>
      </c>
      <c r="F361" s="122">
        <f t="shared" si="153"/>
        <v>40.732048777594493</v>
      </c>
      <c r="G361" s="122">
        <f t="shared" si="153"/>
        <v>51.290278653496003</v>
      </c>
      <c r="H361" s="122">
        <f t="shared" si="153"/>
        <v>82.786013710549156</v>
      </c>
      <c r="I361" s="122">
        <f t="shared" si="153"/>
        <v>111.60789436627874</v>
      </c>
      <c r="J361" s="122">
        <f t="shared" si="153"/>
        <v>131.82826314761689</v>
      </c>
      <c r="K361" s="122">
        <f t="shared" si="153"/>
        <v>149.96796139851554</v>
      </c>
      <c r="L361" s="122">
        <f t="shared" si="153"/>
        <v>106.94724489561625</v>
      </c>
      <c r="M361" s="122">
        <f t="shared" si="153"/>
        <v>125.53398499930496</v>
      </c>
      <c r="N361" s="122">
        <f t="shared" si="153"/>
        <v>110.70485629554862</v>
      </c>
      <c r="O361" s="122">
        <f t="shared" si="153"/>
        <v>98.308257709503039</v>
      </c>
      <c r="P361" s="122">
        <f t="shared" si="153"/>
        <v>29.444488728643353</v>
      </c>
      <c r="Q361" s="122">
        <f t="shared" si="153"/>
        <v>0</v>
      </c>
      <c r="R361" s="122">
        <f t="shared" ref="R361:V361" si="154">SUM(R362:R363)</f>
        <v>0</v>
      </c>
      <c r="S361" s="122">
        <f t="shared" si="154"/>
        <v>0</v>
      </c>
      <c r="T361" s="122">
        <f t="shared" si="154"/>
        <v>0</v>
      </c>
      <c r="U361" s="122">
        <f t="shared" si="154"/>
        <v>24.838860418090526</v>
      </c>
      <c r="V361" s="122">
        <f t="shared" si="154"/>
        <v>40.985359796979488</v>
      </c>
      <c r="W361" s="122">
        <f t="shared" ref="W361" si="155">SUM(W362:W363)</f>
        <v>42.310763614465152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28.772796278866331</v>
      </c>
      <c r="D362" s="98">
        <v>24.899599591703144</v>
      </c>
      <c r="E362" s="98">
        <v>28.625087684415867</v>
      </c>
      <c r="F362" s="98">
        <v>40.549173678567854</v>
      </c>
      <c r="G362" s="98">
        <v>51.06346944097649</v>
      </c>
      <c r="H362" s="98">
        <v>82.428027604399503</v>
      </c>
      <c r="I362" s="98">
        <v>111.12021260973748</v>
      </c>
      <c r="J362" s="98">
        <v>131.25586684562296</v>
      </c>
      <c r="K362" s="98">
        <v>149.32942816734268</v>
      </c>
      <c r="L362" s="98">
        <v>106.48831876147318</v>
      </c>
      <c r="M362" s="98">
        <v>124.98006837399767</v>
      </c>
      <c r="N362" s="98">
        <v>110.2155300144516</v>
      </c>
      <c r="O362" s="98">
        <v>97.862801117519467</v>
      </c>
      <c r="P362" s="98">
        <v>29.308161882303935</v>
      </c>
      <c r="Q362" s="98">
        <v>0</v>
      </c>
      <c r="R362" s="98">
        <v>0</v>
      </c>
      <c r="S362" s="98">
        <v>0</v>
      </c>
      <c r="T362" s="98">
        <v>0</v>
      </c>
      <c r="U362" s="98">
        <v>24.721308364402677</v>
      </c>
      <c r="V362" s="98">
        <v>40.788443631260833</v>
      </c>
      <c r="W362" s="98">
        <v>42.104477599976782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0.13550657495951979</v>
      </c>
      <c r="D363" s="98">
        <v>0.11570366770336624</v>
      </c>
      <c r="E363" s="98">
        <v>0.12687836982335654</v>
      </c>
      <c r="F363" s="98">
        <v>0.18287509902663759</v>
      </c>
      <c r="G363" s="98">
        <v>0.22680921251951169</v>
      </c>
      <c r="H363" s="98">
        <v>0.35798610614965704</v>
      </c>
      <c r="I363" s="98">
        <v>0.48768175654126611</v>
      </c>
      <c r="J363" s="98">
        <v>0.57239630199393965</v>
      </c>
      <c r="K363" s="98">
        <v>0.63853323117285543</v>
      </c>
      <c r="L363" s="98">
        <v>0.45892613414306571</v>
      </c>
      <c r="M363" s="98">
        <v>0.55391662530728969</v>
      </c>
      <c r="N363" s="98">
        <v>0.48932628109701987</v>
      </c>
      <c r="O363" s="98">
        <v>0.44545659198356879</v>
      </c>
      <c r="P363" s="98">
        <v>0.13632684633941858</v>
      </c>
      <c r="Q363" s="98">
        <v>0</v>
      </c>
      <c r="R363" s="98">
        <v>0</v>
      </c>
      <c r="S363" s="98">
        <v>0</v>
      </c>
      <c r="T363" s="98">
        <v>0</v>
      </c>
      <c r="U363" s="98">
        <v>0.11755205368784793</v>
      </c>
      <c r="V363" s="98">
        <v>0.19691616571865217</v>
      </c>
      <c r="W363" s="98">
        <v>0.20628601448836734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0.40425695643404957</v>
      </c>
      <c r="D364" s="122">
        <f t="shared" si="156"/>
        <v>0.21829175972436113</v>
      </c>
      <c r="E364" s="122">
        <f t="shared" si="156"/>
        <v>0.47048402969142611</v>
      </c>
      <c r="F364" s="122">
        <f t="shared" si="156"/>
        <v>0.73619997582509544</v>
      </c>
      <c r="G364" s="122">
        <f t="shared" si="156"/>
        <v>1.4437639811066267</v>
      </c>
      <c r="H364" s="122">
        <f t="shared" si="156"/>
        <v>0.73952606553499256</v>
      </c>
      <c r="I364" s="122">
        <f t="shared" si="156"/>
        <v>1.1407477012511602</v>
      </c>
      <c r="J364" s="122">
        <f t="shared" si="156"/>
        <v>1.0994288383739208</v>
      </c>
      <c r="K364" s="122">
        <f t="shared" si="156"/>
        <v>1.7235552198369355</v>
      </c>
      <c r="L364" s="122">
        <f t="shared" si="156"/>
        <v>1.5189045915964348</v>
      </c>
      <c r="M364" s="122">
        <f t="shared" si="156"/>
        <v>1.2667282432498908</v>
      </c>
      <c r="N364" s="122">
        <f t="shared" si="156"/>
        <v>1.7547984883468806</v>
      </c>
      <c r="O364" s="122">
        <f t="shared" si="156"/>
        <v>0.32764533160681891</v>
      </c>
      <c r="P364" s="122">
        <f t="shared" si="156"/>
        <v>2.5824543997429235E-2</v>
      </c>
      <c r="Q364" s="122">
        <f t="shared" si="156"/>
        <v>0</v>
      </c>
      <c r="R364" s="122">
        <f t="shared" si="156"/>
        <v>0</v>
      </c>
      <c r="S364" s="122">
        <f t="shared" si="156"/>
        <v>0</v>
      </c>
      <c r="T364" s="122">
        <f t="shared" si="156"/>
        <v>0</v>
      </c>
      <c r="U364" s="122">
        <f t="shared" si="156"/>
        <v>0.12752071913741989</v>
      </c>
      <c r="V364" s="122">
        <f t="shared" si="156"/>
        <v>0.23842595783095105</v>
      </c>
      <c r="W364" s="122">
        <f t="shared" si="156"/>
        <v>0.30334780300803682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0.40425695643404957</v>
      </c>
      <c r="D365" s="98">
        <v>0.21829175972436113</v>
      </c>
      <c r="E365" s="98">
        <v>0.47048402969142611</v>
      </c>
      <c r="F365" s="98">
        <v>0.73619997582509544</v>
      </c>
      <c r="G365" s="98">
        <v>1.4437639811066267</v>
      </c>
      <c r="H365" s="98">
        <v>0.73952606553499256</v>
      </c>
      <c r="I365" s="98">
        <v>1.1407477012511602</v>
      </c>
      <c r="J365" s="98">
        <v>1.0994288383739208</v>
      </c>
      <c r="K365" s="98">
        <v>1.7235552198369355</v>
      </c>
      <c r="L365" s="98">
        <v>1.5189045915964348</v>
      </c>
      <c r="M365" s="98">
        <v>1.2667282432498908</v>
      </c>
      <c r="N365" s="98">
        <v>1.7547984883468806</v>
      </c>
      <c r="O365" s="98">
        <v>0.32764533160681891</v>
      </c>
      <c r="P365" s="98">
        <v>2.5824543997429235E-2</v>
      </c>
      <c r="Q365" s="98">
        <v>0</v>
      </c>
      <c r="R365" s="98">
        <v>0</v>
      </c>
      <c r="S365" s="98">
        <v>0</v>
      </c>
      <c r="T365" s="98">
        <v>0</v>
      </c>
      <c r="U365" s="98">
        <v>0.12752071913741989</v>
      </c>
      <c r="V365" s="98">
        <v>0.23842595783095105</v>
      </c>
      <c r="W365" s="98">
        <v>0.30334780300803682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7.0217125719079769</v>
      </c>
      <c r="D366" s="122">
        <v>5.7902190563123463</v>
      </c>
      <c r="E366" s="122">
        <v>6.1444932812746851</v>
      </c>
      <c r="F366" s="122">
        <v>8.256029135342537</v>
      </c>
      <c r="G366" s="122">
        <v>10.175987091655545</v>
      </c>
      <c r="H366" s="122">
        <v>16.761456030252575</v>
      </c>
      <c r="I366" s="122">
        <v>22.090104348934908</v>
      </c>
      <c r="J366" s="122">
        <v>26.775142496910021</v>
      </c>
      <c r="K366" s="122">
        <v>27.587160413904996</v>
      </c>
      <c r="L366" s="122">
        <v>21.970651319455499</v>
      </c>
      <c r="M366" s="122">
        <v>28.783203012131782</v>
      </c>
      <c r="N366" s="122">
        <v>24.888115601421106</v>
      </c>
      <c r="O366" s="122">
        <v>23.020894260800517</v>
      </c>
      <c r="P366" s="122">
        <v>6.9375378650109596</v>
      </c>
      <c r="Q366" s="122">
        <v>0</v>
      </c>
      <c r="R366" s="122">
        <v>0</v>
      </c>
      <c r="S366" s="122">
        <v>0</v>
      </c>
      <c r="T366" s="122">
        <v>0</v>
      </c>
      <c r="U366" s="122">
        <v>7.2634833447330829</v>
      </c>
      <c r="V366" s="122">
        <v>12.350486886304427</v>
      </c>
      <c r="W366" s="122">
        <v>13.737382212140364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4.0313945134345518E-2</v>
      </c>
      <c r="D367" s="98">
        <v>4.9082410636978019E-2</v>
      </c>
      <c r="E367" s="98">
        <v>4.8944820782080734E-2</v>
      </c>
      <c r="F367" s="98">
        <v>7.3756270696210949E-2</v>
      </c>
      <c r="G367" s="98">
        <v>0.11494462991807483</v>
      </c>
      <c r="H367" s="98">
        <v>0.23763010288697761</v>
      </c>
      <c r="I367" s="98">
        <v>0.48695909628578193</v>
      </c>
      <c r="J367" s="98">
        <v>2.1407295180190862</v>
      </c>
      <c r="K367" s="98">
        <v>1.5445171652348684</v>
      </c>
      <c r="L367" s="98">
        <v>1.2622277938495368</v>
      </c>
      <c r="M367" s="98">
        <v>1.0207784257740777</v>
      </c>
      <c r="N367" s="98">
        <v>0.76233253847153493</v>
      </c>
      <c r="O367" s="98">
        <v>0.71207400857230174</v>
      </c>
      <c r="P367" s="98">
        <v>1.2138030191221831E-2</v>
      </c>
      <c r="Q367" s="98">
        <v>0</v>
      </c>
      <c r="R367" s="98">
        <v>0</v>
      </c>
      <c r="S367" s="98">
        <v>0</v>
      </c>
      <c r="T367" s="98">
        <v>0</v>
      </c>
      <c r="U367" s="98">
        <v>1.8829736779265839E-2</v>
      </c>
      <c r="V367" s="98">
        <v>0.10978036559633313</v>
      </c>
      <c r="W367" s="98">
        <v>0.20182074333372857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1.1945871408009931E-4</v>
      </c>
      <c r="F368" s="98">
        <v>1.18678254872661E-4</v>
      </c>
      <c r="G368" s="98">
        <v>1.2231395074864735E-4</v>
      </c>
      <c r="H368" s="98">
        <v>3.7784901220267288E-4</v>
      </c>
      <c r="I368" s="98">
        <v>1.8763381895887893E-3</v>
      </c>
      <c r="J368" s="98">
        <v>1.1269252577718467E-2</v>
      </c>
      <c r="K368" s="98">
        <v>1.0646866613281238E-2</v>
      </c>
      <c r="L368" s="98">
        <v>5.3026751021340033E-3</v>
      </c>
      <c r="M368" s="98">
        <v>1.7430445561657051E-3</v>
      </c>
      <c r="N368" s="98">
        <v>4.3817057509764864E-3</v>
      </c>
      <c r="O368" s="98">
        <v>5.8446159044455923E-3</v>
      </c>
      <c r="P368" s="98">
        <v>4.065016228163724E-4</v>
      </c>
      <c r="Q368" s="98">
        <v>0</v>
      </c>
      <c r="R368" s="98">
        <v>0</v>
      </c>
      <c r="S368" s="98">
        <v>0</v>
      </c>
      <c r="T368" s="98">
        <v>0</v>
      </c>
      <c r="U368" s="98">
        <v>4.5743480176088012E-4</v>
      </c>
      <c r="V368" s="98">
        <v>1.2166836596000769E-3</v>
      </c>
      <c r="W368" s="98">
        <v>2.1061040831116067E-3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1.1302965362216446E-5</v>
      </c>
      <c r="F369" s="101">
        <v>1.4406653474764696E-5</v>
      </c>
      <c r="G369" s="101">
        <v>1.4535227712461413E-5</v>
      </c>
      <c r="H369" s="101">
        <v>5.7928016613411959E-5</v>
      </c>
      <c r="I369" s="101">
        <v>2.4316208644452447E-4</v>
      </c>
      <c r="J369" s="101">
        <v>1.3705485473803395E-3</v>
      </c>
      <c r="K369" s="101">
        <v>1.2220678776932949E-3</v>
      </c>
      <c r="L369" s="101">
        <v>5.7617929286037615E-4</v>
      </c>
      <c r="M369" s="101">
        <v>2.6530113132585233E-4</v>
      </c>
      <c r="N369" s="101">
        <v>4.8521223832816954E-4</v>
      </c>
      <c r="O369" s="101">
        <v>4.6976284178150575E-4</v>
      </c>
      <c r="P369" s="101">
        <v>5.400771334100569E-5</v>
      </c>
      <c r="Q369" s="101">
        <v>0</v>
      </c>
      <c r="R369" s="101">
        <v>0</v>
      </c>
      <c r="S369" s="101">
        <v>0</v>
      </c>
      <c r="T369" s="101">
        <v>0</v>
      </c>
      <c r="U369" s="101">
        <v>5.1855306701593888E-5</v>
      </c>
      <c r="V369" s="101">
        <v>1.1313848885416101E-4</v>
      </c>
      <c r="W369" s="101">
        <v>1.6270491147893693E-4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1.0815574871788287E-4</v>
      </c>
      <c r="F370" s="104">
        <v>1.042716013978963E-4</v>
      </c>
      <c r="G370" s="104">
        <v>1.0777872303618593E-4</v>
      </c>
      <c r="H370" s="104">
        <v>3.1992099558926089E-4</v>
      </c>
      <c r="I370" s="104">
        <v>1.6331761031442649E-3</v>
      </c>
      <c r="J370" s="104">
        <v>9.8987040303381273E-3</v>
      </c>
      <c r="K370" s="104">
        <v>9.4247987355879428E-3</v>
      </c>
      <c r="L370" s="104">
        <v>4.7264958092736271E-3</v>
      </c>
      <c r="M370" s="104">
        <v>1.4777434248398526E-3</v>
      </c>
      <c r="N370" s="104">
        <v>3.896493512648317E-3</v>
      </c>
      <c r="O370" s="104">
        <v>5.3748530626640863E-3</v>
      </c>
      <c r="P370" s="104">
        <v>3.5249390947536671E-4</v>
      </c>
      <c r="Q370" s="104">
        <v>0</v>
      </c>
      <c r="R370" s="104">
        <v>0</v>
      </c>
      <c r="S370" s="104">
        <v>0</v>
      </c>
      <c r="T370" s="104">
        <v>0</v>
      </c>
      <c r="U370" s="104">
        <v>4.0557949505928625E-4</v>
      </c>
      <c r="V370" s="104">
        <v>1.1035451707459159E-3</v>
      </c>
      <c r="W370" s="104">
        <v>1.9433991716326698E-3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4.1836612180146595</v>
      </c>
      <c r="D371" s="101">
        <v>4.2311901369993965</v>
      </c>
      <c r="E371" s="101">
        <v>5.1652196038493265</v>
      </c>
      <c r="F371" s="101">
        <v>6.0615374567827498</v>
      </c>
      <c r="G371" s="101">
        <v>5.4146066289188006</v>
      </c>
      <c r="H371" s="101">
        <v>9.3005602333760784</v>
      </c>
      <c r="I371" s="101">
        <v>9.8330177258112972</v>
      </c>
      <c r="J371" s="101">
        <v>10.96298100919431</v>
      </c>
      <c r="K371" s="101">
        <v>13.577437920859632</v>
      </c>
      <c r="L371" s="101">
        <v>11.749556705823448</v>
      </c>
      <c r="M371" s="101">
        <v>14.735007361381532</v>
      </c>
      <c r="N371" s="101">
        <v>12.173699071620828</v>
      </c>
      <c r="O371" s="101">
        <v>11.924217635970868</v>
      </c>
      <c r="P371" s="101">
        <v>4.2313316964199412</v>
      </c>
      <c r="Q371" s="101">
        <v>0</v>
      </c>
      <c r="R371" s="101">
        <v>0</v>
      </c>
      <c r="S371" s="101">
        <v>0</v>
      </c>
      <c r="T371" s="101">
        <v>0</v>
      </c>
      <c r="U371" s="101">
        <v>2.4057581962268584</v>
      </c>
      <c r="V371" s="101">
        <v>4.0638197380957379</v>
      </c>
      <c r="W371" s="101">
        <v>6.3871807576362736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2.7755610507755042E-3</v>
      </c>
      <c r="E372" s="104">
        <v>1.0119020441156588E-2</v>
      </c>
      <c r="F372" s="104">
        <v>9.4312932993404087E-3</v>
      </c>
      <c r="G372" s="104">
        <v>6.9376036176994199E-3</v>
      </c>
      <c r="H372" s="104">
        <v>8.6921957631318943E-3</v>
      </c>
      <c r="I372" s="104">
        <v>4.5332295123842126E-2</v>
      </c>
      <c r="J372" s="104">
        <v>7.6117635372138545E-2</v>
      </c>
      <c r="K372" s="104">
        <v>7.6695323298561074E-2</v>
      </c>
      <c r="L372" s="104">
        <v>3.6435717890581074E-2</v>
      </c>
      <c r="M372" s="104">
        <v>6.2521884190735327E-4</v>
      </c>
      <c r="N372" s="104">
        <v>4.4918729474946115E-2</v>
      </c>
      <c r="O372" s="104">
        <v>7.4834731119919215E-2</v>
      </c>
      <c r="P372" s="104">
        <v>2.3520113341783444E-2</v>
      </c>
      <c r="Q372" s="104">
        <v>0</v>
      </c>
      <c r="R372" s="104">
        <v>0</v>
      </c>
      <c r="S372" s="104">
        <v>0</v>
      </c>
      <c r="T372" s="104">
        <v>0</v>
      </c>
      <c r="U372" s="104">
        <v>5.250264908814169E-3</v>
      </c>
      <c r="V372" s="104">
        <v>3.0390906505678123E-2</v>
      </c>
      <c r="W372" s="104">
        <v>6.5304515163508201E-2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4.2525665330485265E-4</v>
      </c>
      <c r="E373" s="98">
        <v>1.0211928787023301E-3</v>
      </c>
      <c r="F373" s="98">
        <v>1.2427627131489114E-3</v>
      </c>
      <c r="G373" s="98">
        <v>9.1135174781415925E-4</v>
      </c>
      <c r="H373" s="98">
        <v>1.4814253014411199E-3</v>
      </c>
      <c r="I373" s="98">
        <v>6.6611557357749394E-3</v>
      </c>
      <c r="J373" s="98">
        <v>1.0628593383078913E-2</v>
      </c>
      <c r="K373" s="98">
        <v>1.0215585004261079E-2</v>
      </c>
      <c r="L373" s="98">
        <v>4.6762487777498897E-3</v>
      </c>
      <c r="M373" s="98">
        <v>1.0955363761681132E-4</v>
      </c>
      <c r="N373" s="98">
        <v>5.597858778593894E-3</v>
      </c>
      <c r="O373" s="98">
        <v>6.4026714825863697E-3</v>
      </c>
      <c r="P373" s="98">
        <v>3.2850738692235724E-3</v>
      </c>
      <c r="Q373" s="98">
        <v>0</v>
      </c>
      <c r="R373" s="98">
        <v>0</v>
      </c>
      <c r="S373" s="98">
        <v>0</v>
      </c>
      <c r="T373" s="98">
        <v>0</v>
      </c>
      <c r="U373" s="98">
        <v>6.1646018572010541E-4</v>
      </c>
      <c r="V373" s="98">
        <v>2.9373459545233775E-3</v>
      </c>
      <c r="W373" s="98">
        <v>5.4088216148013672E-3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2.3503043974706516E-3</v>
      </c>
      <c r="E374" s="98">
        <v>9.0978275624542578E-3</v>
      </c>
      <c r="F374" s="98">
        <v>8.1885305861914975E-3</v>
      </c>
      <c r="G374" s="98">
        <v>6.0262518698852609E-3</v>
      </c>
      <c r="H374" s="98">
        <v>7.210770461690775E-3</v>
      </c>
      <c r="I374" s="98">
        <v>3.867113938806719E-2</v>
      </c>
      <c r="J374" s="98">
        <v>6.5489041989059638E-2</v>
      </c>
      <c r="K374" s="98">
        <v>6.6479738294299998E-2</v>
      </c>
      <c r="L374" s="98">
        <v>3.175946911283118E-2</v>
      </c>
      <c r="M374" s="98">
        <v>5.1566520429054195E-4</v>
      </c>
      <c r="N374" s="98">
        <v>3.932087069635222E-2</v>
      </c>
      <c r="O374" s="98">
        <v>6.8432059637332843E-2</v>
      </c>
      <c r="P374" s="98">
        <v>2.0235039472559873E-2</v>
      </c>
      <c r="Q374" s="98">
        <v>0</v>
      </c>
      <c r="R374" s="98">
        <v>0</v>
      </c>
      <c r="S374" s="98">
        <v>0</v>
      </c>
      <c r="T374" s="98">
        <v>0</v>
      </c>
      <c r="U374" s="98">
        <v>4.6338047230940638E-3</v>
      </c>
      <c r="V374" s="98">
        <v>2.7453560551154745E-2</v>
      </c>
      <c r="W374" s="98">
        <v>5.9895693548706837E-2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2.5563415282325925</v>
      </c>
      <c r="D375" s="101">
        <v>1.3661958799491867</v>
      </c>
      <c r="E375" s="101">
        <v>0.78103964576474993</v>
      </c>
      <c r="F375" s="101">
        <v>1.821341821590547</v>
      </c>
      <c r="G375" s="101">
        <v>4.1366500359563885</v>
      </c>
      <c r="H375" s="101">
        <v>6.1752916738957548</v>
      </c>
      <c r="I375" s="101">
        <v>8.1583121144632837</v>
      </c>
      <c r="J375" s="101">
        <v>8.0367180108633374</v>
      </c>
      <c r="K375" s="101">
        <v>7.2613760649073393</v>
      </c>
      <c r="L375" s="101">
        <v>6.3801295864443119</v>
      </c>
      <c r="M375" s="101">
        <v>11.453259516823294</v>
      </c>
      <c r="N375" s="101">
        <v>8.8009275362414225</v>
      </c>
      <c r="O375" s="101">
        <v>6.7031751831601216</v>
      </c>
      <c r="P375" s="101">
        <v>1.2207133821291125</v>
      </c>
      <c r="Q375" s="101">
        <v>0</v>
      </c>
      <c r="R375" s="101">
        <v>0</v>
      </c>
      <c r="S375" s="101">
        <v>0</v>
      </c>
      <c r="T375" s="101">
        <v>0</v>
      </c>
      <c r="U375" s="101">
        <v>3.0276937322329633</v>
      </c>
      <c r="V375" s="101">
        <v>4.9811871744593939</v>
      </c>
      <c r="W375" s="101">
        <v>4.1311479278256913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0.24139588052637975</v>
      </c>
      <c r="D376" s="104">
        <v>0.1409750676760099</v>
      </c>
      <c r="E376" s="104">
        <v>0.13905073172329085</v>
      </c>
      <c r="F376" s="104">
        <v>0.28984361471881659</v>
      </c>
      <c r="G376" s="104">
        <v>0.50272587929383228</v>
      </c>
      <c r="H376" s="104">
        <v>1.0389039753184282</v>
      </c>
      <c r="I376" s="104">
        <v>3.564606779061116</v>
      </c>
      <c r="J376" s="104">
        <v>5.5473270708834308</v>
      </c>
      <c r="K376" s="104">
        <v>5.1164870729913172</v>
      </c>
      <c r="L376" s="104">
        <v>2.5369988403454844</v>
      </c>
      <c r="M376" s="104">
        <v>1.5717894447548029</v>
      </c>
      <c r="N376" s="104">
        <v>3.101856019861402</v>
      </c>
      <c r="O376" s="104">
        <v>3.6007480860728638</v>
      </c>
      <c r="P376" s="104">
        <v>1.4494281413060848</v>
      </c>
      <c r="Q376" s="104">
        <v>0</v>
      </c>
      <c r="R376" s="104">
        <v>0</v>
      </c>
      <c r="S376" s="104">
        <v>0</v>
      </c>
      <c r="T376" s="104">
        <v>0</v>
      </c>
      <c r="U376" s="104">
        <v>1.8054939797834202</v>
      </c>
      <c r="V376" s="104">
        <v>3.1640920179876844</v>
      </c>
      <c r="W376" s="104">
        <v>2.9498221640980522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7.4325295260517621E-2</v>
      </c>
      <c r="D377" s="98">
        <v>1.9569190676405147E-2</v>
      </c>
      <c r="E377" s="98">
        <v>1.2402135463875369E-2</v>
      </c>
      <c r="F377" s="98">
        <v>3.4391968171099067E-2</v>
      </c>
      <c r="G377" s="98">
        <v>5.9419148926795028E-2</v>
      </c>
      <c r="H377" s="98">
        <v>0.16294933985402929</v>
      </c>
      <c r="I377" s="98">
        <v>0.47943777093992773</v>
      </c>
      <c r="J377" s="98">
        <v>0.70694239077453347</v>
      </c>
      <c r="K377" s="98">
        <v>0.6189976478294088</v>
      </c>
      <c r="L377" s="98">
        <v>0.29736256176233611</v>
      </c>
      <c r="M377" s="98">
        <v>0.25469599798555959</v>
      </c>
      <c r="N377" s="98">
        <v>0.36456225122198282</v>
      </c>
      <c r="O377" s="98">
        <v>0.28157859278142705</v>
      </c>
      <c r="P377" s="98">
        <v>0.20074740312194364</v>
      </c>
      <c r="Q377" s="98">
        <v>0</v>
      </c>
      <c r="R377" s="98">
        <v>0</v>
      </c>
      <c r="S377" s="98">
        <v>0</v>
      </c>
      <c r="T377" s="98">
        <v>0</v>
      </c>
      <c r="U377" s="98">
        <v>0.22531229012357801</v>
      </c>
      <c r="V377" s="98">
        <v>0.32429292660166087</v>
      </c>
      <c r="W377" s="98">
        <v>0.24450210998726923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0.16707058526586213</v>
      </c>
      <c r="D378" s="98">
        <v>0.12140587699960474</v>
      </c>
      <c r="E378" s="98">
        <v>0.12664859625941549</v>
      </c>
      <c r="F378" s="98">
        <v>0.25545164654771751</v>
      </c>
      <c r="G378" s="98">
        <v>0.44330673036703727</v>
      </c>
      <c r="H378" s="98">
        <v>0.87595463546439878</v>
      </c>
      <c r="I378" s="98">
        <v>3.0851690081211882</v>
      </c>
      <c r="J378" s="98">
        <v>4.8403846801088974</v>
      </c>
      <c r="K378" s="98">
        <v>4.4974894251619082</v>
      </c>
      <c r="L378" s="98">
        <v>2.2396362785831485</v>
      </c>
      <c r="M378" s="98">
        <v>1.3170934467692432</v>
      </c>
      <c r="N378" s="98">
        <v>2.737293768639419</v>
      </c>
      <c r="O378" s="98">
        <v>3.3191694932914366</v>
      </c>
      <c r="P378" s="98">
        <v>1.2486807381841412</v>
      </c>
      <c r="Q378" s="98">
        <v>0</v>
      </c>
      <c r="R378" s="98">
        <v>0</v>
      </c>
      <c r="S378" s="98">
        <v>0</v>
      </c>
      <c r="T378" s="98">
        <v>0</v>
      </c>
      <c r="U378" s="98">
        <v>1.5801816896598422</v>
      </c>
      <c r="V378" s="98">
        <v>2.8397990913860234</v>
      </c>
      <c r="W378" s="98">
        <v>2.7053200541107829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3.5436855794992947</v>
      </c>
      <c r="D379" s="122">
        <v>2.9999982364920421</v>
      </c>
      <c r="E379" s="122">
        <v>3.3749604135240716</v>
      </c>
      <c r="F379" s="122">
        <v>4.5861863360299919</v>
      </c>
      <c r="G379" s="122">
        <v>5.7434501243493541</v>
      </c>
      <c r="H379" s="122">
        <v>10.583421995535245</v>
      </c>
      <c r="I379" s="122">
        <v>14.659403147791505</v>
      </c>
      <c r="J379" s="122">
        <v>18.188709298627831</v>
      </c>
      <c r="K379" s="122">
        <v>18.394177667754867</v>
      </c>
      <c r="L379" s="122">
        <v>14.091122301808252</v>
      </c>
      <c r="M379" s="122">
        <v>16.301580987582177</v>
      </c>
      <c r="N379" s="122">
        <v>14.366952435420625</v>
      </c>
      <c r="O379" s="122">
        <v>11.978004963185063</v>
      </c>
      <c r="P379" s="122">
        <v>4.0232510053976309</v>
      </c>
      <c r="Q379" s="122">
        <v>0</v>
      </c>
      <c r="R379" s="122">
        <v>0</v>
      </c>
      <c r="S379" s="122">
        <v>0</v>
      </c>
      <c r="T379" s="122">
        <v>0</v>
      </c>
      <c r="U379" s="122">
        <v>4.1224351517519695</v>
      </c>
      <c r="V379" s="122">
        <v>6.9563669991410988</v>
      </c>
      <c r="W379" s="122">
        <v>7.6840023360870386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6.5422784387398306E-2</v>
      </c>
      <c r="D380" s="98">
        <v>7.5030575134361607E-2</v>
      </c>
      <c r="E380" s="98">
        <v>9.549265505541539E-2</v>
      </c>
      <c r="F380" s="98">
        <v>0.11904050635075467</v>
      </c>
      <c r="G380" s="98">
        <v>0.17241777066200656</v>
      </c>
      <c r="H380" s="98">
        <v>0.36996232780578842</v>
      </c>
      <c r="I380" s="98">
        <v>0.33399717771614729</v>
      </c>
      <c r="J380" s="98">
        <v>1.1502523054895364</v>
      </c>
      <c r="K380" s="98">
        <v>0.99973472327931501</v>
      </c>
      <c r="L380" s="98">
        <v>0.83177504892893162</v>
      </c>
      <c r="M380" s="98">
        <v>0.64368986838818421</v>
      </c>
      <c r="N380" s="98">
        <v>0.52755475719178979</v>
      </c>
      <c r="O380" s="98">
        <v>0.3953167299829376</v>
      </c>
      <c r="P380" s="98">
        <v>8.1140028395750491E-2</v>
      </c>
      <c r="Q380" s="98">
        <v>0</v>
      </c>
      <c r="R380" s="98">
        <v>0</v>
      </c>
      <c r="S380" s="98">
        <v>0</v>
      </c>
      <c r="T380" s="98">
        <v>0</v>
      </c>
      <c r="U380" s="98">
        <v>7.0816710467040175E-2</v>
      </c>
      <c r="V380" s="98">
        <v>0.24627614651282384</v>
      </c>
      <c r="W380" s="98">
        <v>0.34358727222733748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0.87446149422437747</v>
      </c>
      <c r="D381" s="98">
        <v>0.99845008734667295</v>
      </c>
      <c r="E381" s="98">
        <v>1.0858023029125001</v>
      </c>
      <c r="F381" s="98">
        <v>1.5071063549544834</v>
      </c>
      <c r="G381" s="98">
        <v>1.6672914481452832</v>
      </c>
      <c r="H381" s="98">
        <v>2.4093548278778991</v>
      </c>
      <c r="I381" s="98">
        <v>3.6078130904302816</v>
      </c>
      <c r="J381" s="98">
        <v>4.3164752569796869</v>
      </c>
      <c r="K381" s="98">
        <v>5.187513800366129</v>
      </c>
      <c r="L381" s="98">
        <v>4.1106623043254329</v>
      </c>
      <c r="M381" s="98">
        <v>5.154284414803759</v>
      </c>
      <c r="N381" s="98">
        <v>4.0743975563318049</v>
      </c>
      <c r="O381" s="98">
        <v>3.3686689876524909</v>
      </c>
      <c r="P381" s="98">
        <v>1.062934050104323</v>
      </c>
      <c r="Q381" s="98">
        <v>0</v>
      </c>
      <c r="R381" s="98">
        <v>0</v>
      </c>
      <c r="S381" s="98">
        <v>0</v>
      </c>
      <c r="T381" s="98">
        <v>0</v>
      </c>
      <c r="U381" s="98">
        <v>0.80754093320612697</v>
      </c>
      <c r="V381" s="98">
        <v>1.2255625571308075</v>
      </c>
      <c r="W381" s="98">
        <v>1.8938562759263509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2.6038013008875192</v>
      </c>
      <c r="D382" s="33">
        <v>1.9265175740110076</v>
      </c>
      <c r="E382" s="33">
        <v>2.1936654555561561</v>
      </c>
      <c r="F382" s="33">
        <v>2.9600394747247538</v>
      </c>
      <c r="G382" s="33">
        <v>3.9037409055420644</v>
      </c>
      <c r="H382" s="33">
        <v>7.8041048398515578</v>
      </c>
      <c r="I382" s="33">
        <v>10.717592879645077</v>
      </c>
      <c r="J382" s="33">
        <v>12.721981736158607</v>
      </c>
      <c r="K382" s="33">
        <v>12.206929144109424</v>
      </c>
      <c r="L382" s="33">
        <v>9.1486849485538873</v>
      </c>
      <c r="M382" s="33">
        <v>10.503606704390235</v>
      </c>
      <c r="N382" s="33">
        <v>9.7650001218970299</v>
      </c>
      <c r="O382" s="33">
        <v>8.2140192455496344</v>
      </c>
      <c r="P382" s="33">
        <v>2.8791769268975576</v>
      </c>
      <c r="Q382" s="33">
        <v>0</v>
      </c>
      <c r="R382" s="33">
        <v>0</v>
      </c>
      <c r="S382" s="33">
        <v>0</v>
      </c>
      <c r="T382" s="33">
        <v>0</v>
      </c>
      <c r="U382" s="33">
        <v>3.2440775080788025</v>
      </c>
      <c r="V382" s="33">
        <v>5.4845282954974675</v>
      </c>
      <c r="W382" s="33">
        <v>5.4465587879333501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23.051339176499887</v>
      </c>
      <c r="D384" s="117">
        <f t="shared" si="157"/>
        <v>19.64008414851353</v>
      </c>
      <c r="E384" s="117">
        <f t="shared" si="157"/>
        <v>23.041696589988344</v>
      </c>
      <c r="F384" s="117">
        <f t="shared" si="157"/>
        <v>33.02163260991292</v>
      </c>
      <c r="G384" s="117">
        <f t="shared" si="157"/>
        <v>43.576842816676056</v>
      </c>
      <c r="H384" s="117">
        <f t="shared" si="157"/>
        <v>68.712567849608348</v>
      </c>
      <c r="I384" s="117">
        <f t="shared" si="157"/>
        <v>95.244165640701482</v>
      </c>
      <c r="J384" s="117">
        <f t="shared" si="157"/>
        <v>115.00890350100534</v>
      </c>
      <c r="K384" s="117">
        <f t="shared" si="157"/>
        <v>130.01232660163001</v>
      </c>
      <c r="L384" s="117">
        <f t="shared" si="157"/>
        <v>96.580007733553614</v>
      </c>
      <c r="M384" s="117">
        <f t="shared" si="157"/>
        <v>114.76421661431293</v>
      </c>
      <c r="N384" s="117">
        <f t="shared" si="157"/>
        <v>104.96742604642188</v>
      </c>
      <c r="O384" s="117">
        <f t="shared" si="157"/>
        <v>91.068707300421153</v>
      </c>
      <c r="P384" s="117">
        <f t="shared" si="157"/>
        <v>27.840729553156574</v>
      </c>
      <c r="Q384" s="117">
        <f t="shared" si="157"/>
        <v>0</v>
      </c>
      <c r="R384" s="117">
        <f t="shared" ref="R384:V384" si="158">R385+R388+R390+R403</f>
        <v>0</v>
      </c>
      <c r="S384" s="117">
        <f t="shared" si="158"/>
        <v>0</v>
      </c>
      <c r="T384" s="117">
        <f t="shared" si="158"/>
        <v>0</v>
      </c>
      <c r="U384" s="117">
        <f t="shared" si="158"/>
        <v>27.689825858774718</v>
      </c>
      <c r="V384" s="117">
        <f t="shared" si="158"/>
        <v>46.849103178401968</v>
      </c>
      <c r="W384" s="117">
        <f t="shared" ref="W384" si="159">W385+W388+W390+W403</f>
        <v>50.08061315457843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15.547776005253262</v>
      </c>
      <c r="D385" s="122">
        <f t="shared" si="160"/>
        <v>13.724013135465675</v>
      </c>
      <c r="E385" s="122">
        <f t="shared" si="160"/>
        <v>16.085468872911111</v>
      </c>
      <c r="F385" s="122">
        <f t="shared" si="160"/>
        <v>23.238034190781264</v>
      </c>
      <c r="G385" s="122">
        <f t="shared" si="160"/>
        <v>29.829547318746137</v>
      </c>
      <c r="H385" s="122">
        <f t="shared" si="160"/>
        <v>49.068477757181441</v>
      </c>
      <c r="I385" s="122">
        <f t="shared" si="160"/>
        <v>67.406550972064153</v>
      </c>
      <c r="J385" s="122">
        <f t="shared" si="160"/>
        <v>81.099604706081706</v>
      </c>
      <c r="K385" s="122">
        <f t="shared" si="160"/>
        <v>93.936129220014934</v>
      </c>
      <c r="L385" s="122">
        <f t="shared" si="160"/>
        <v>68.182338095156538</v>
      </c>
      <c r="M385" s="122">
        <f t="shared" si="160"/>
        <v>81.325901857492624</v>
      </c>
      <c r="N385" s="122">
        <f t="shared" si="160"/>
        <v>72.709785595214001</v>
      </c>
      <c r="O385" s="122">
        <f t="shared" si="160"/>
        <v>65.29857316693122</v>
      </c>
      <c r="P385" s="122">
        <f t="shared" si="160"/>
        <v>19.7493773450921</v>
      </c>
      <c r="Q385" s="122">
        <f t="shared" si="160"/>
        <v>0</v>
      </c>
      <c r="R385" s="122">
        <f t="shared" ref="R385:V385" si="161">SUM(R386:R387)</f>
        <v>0</v>
      </c>
      <c r="S385" s="122">
        <f t="shared" si="161"/>
        <v>0</v>
      </c>
      <c r="T385" s="122">
        <f t="shared" si="161"/>
        <v>0</v>
      </c>
      <c r="U385" s="122">
        <f t="shared" si="161"/>
        <v>18.062318617318663</v>
      </c>
      <c r="V385" s="122">
        <f t="shared" si="161"/>
        <v>30.209647559211621</v>
      </c>
      <c r="W385" s="122">
        <f t="shared" ref="W385" si="162">SUM(W386:W387)</f>
        <v>31.523744265966968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15.412269430293742</v>
      </c>
      <c r="D386" s="98">
        <v>13.608309467762309</v>
      </c>
      <c r="E386" s="98">
        <v>15.958590503087756</v>
      </c>
      <c r="F386" s="98">
        <v>23.055159091754625</v>
      </c>
      <c r="G386" s="98">
        <v>29.602738106226624</v>
      </c>
      <c r="H386" s="98">
        <v>48.710491651031781</v>
      </c>
      <c r="I386" s="98">
        <v>66.918869215522889</v>
      </c>
      <c r="J386" s="98">
        <v>80.527208404087773</v>
      </c>
      <c r="K386" s="98">
        <v>93.297595988842076</v>
      </c>
      <c r="L386" s="98">
        <v>67.723411961013468</v>
      </c>
      <c r="M386" s="98">
        <v>80.77198523218533</v>
      </c>
      <c r="N386" s="98">
        <v>72.220459314116979</v>
      </c>
      <c r="O386" s="98">
        <v>64.853116574947649</v>
      </c>
      <c r="P386" s="98">
        <v>19.613050498752681</v>
      </c>
      <c r="Q386" s="98">
        <v>0</v>
      </c>
      <c r="R386" s="98">
        <v>0</v>
      </c>
      <c r="S386" s="98">
        <v>0</v>
      </c>
      <c r="T386" s="98">
        <v>0</v>
      </c>
      <c r="U386" s="98">
        <v>17.944766563630814</v>
      </c>
      <c r="V386" s="98">
        <v>30.01273139349297</v>
      </c>
      <c r="W386" s="98">
        <v>31.317458251478602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0.13550657495951979</v>
      </c>
      <c r="D387" s="98">
        <v>0.11570366770336624</v>
      </c>
      <c r="E387" s="98">
        <v>0.12687836982335654</v>
      </c>
      <c r="F387" s="98">
        <v>0.18287509902663759</v>
      </c>
      <c r="G387" s="98">
        <v>0.22680921251951169</v>
      </c>
      <c r="H387" s="98">
        <v>0.35798610614965704</v>
      </c>
      <c r="I387" s="98">
        <v>0.48768175654126611</v>
      </c>
      <c r="J387" s="98">
        <v>0.57239630199393965</v>
      </c>
      <c r="K387" s="98">
        <v>0.63853323117285543</v>
      </c>
      <c r="L387" s="98">
        <v>0.45892613414306571</v>
      </c>
      <c r="M387" s="98">
        <v>0.55391662530728969</v>
      </c>
      <c r="N387" s="98">
        <v>0.48932628109701987</v>
      </c>
      <c r="O387" s="98">
        <v>0.44545659198356879</v>
      </c>
      <c r="P387" s="98">
        <v>0.13632684633941858</v>
      </c>
      <c r="Q387" s="98">
        <v>0</v>
      </c>
      <c r="R387" s="98">
        <v>0</v>
      </c>
      <c r="S387" s="98">
        <v>0</v>
      </c>
      <c r="T387" s="98">
        <v>0</v>
      </c>
      <c r="U387" s="98">
        <v>0.11755205368784793</v>
      </c>
      <c r="V387" s="98">
        <v>0.19691616571865217</v>
      </c>
      <c r="W387" s="98">
        <v>0.20628601448836734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0.87922221220983943</v>
      </c>
      <c r="D388" s="122">
        <f t="shared" si="163"/>
        <v>0.4898021442178756</v>
      </c>
      <c r="E388" s="122">
        <f t="shared" si="163"/>
        <v>1.088422340937661</v>
      </c>
      <c r="F388" s="122">
        <f t="shared" si="163"/>
        <v>1.7544369936483568</v>
      </c>
      <c r="G388" s="122">
        <f t="shared" si="163"/>
        <v>3.5422017156911068</v>
      </c>
      <c r="H388" s="122">
        <f t="shared" si="163"/>
        <v>1.8668497418312797</v>
      </c>
      <c r="I388" s="122">
        <f t="shared" si="163"/>
        <v>2.9614395860293059</v>
      </c>
      <c r="J388" s="122">
        <f t="shared" si="163"/>
        <v>2.934407287543193</v>
      </c>
      <c r="K388" s="122">
        <f t="shared" si="163"/>
        <v>4.7291108046666004</v>
      </c>
      <c r="L388" s="122">
        <f t="shared" si="163"/>
        <v>4.2841027756201129</v>
      </c>
      <c r="M388" s="122">
        <f t="shared" si="163"/>
        <v>3.6888948520676088</v>
      </c>
      <c r="N388" s="122">
        <f t="shared" si="163"/>
        <v>5.304631112605807</v>
      </c>
      <c r="O388" s="122">
        <f t="shared" si="163"/>
        <v>1.0337950815889703</v>
      </c>
      <c r="P388" s="122">
        <f t="shared" si="163"/>
        <v>8.5187407941660687E-2</v>
      </c>
      <c r="Q388" s="122">
        <f t="shared" si="163"/>
        <v>0</v>
      </c>
      <c r="R388" s="122">
        <f t="shared" si="163"/>
        <v>0</v>
      </c>
      <c r="S388" s="122">
        <f t="shared" si="163"/>
        <v>0</v>
      </c>
      <c r="T388" s="122">
        <f t="shared" si="163"/>
        <v>0</v>
      </c>
      <c r="U388" s="122">
        <f t="shared" si="163"/>
        <v>0.46662311561474196</v>
      </c>
      <c r="V388" s="122">
        <f t="shared" si="163"/>
        <v>0.88383194427332279</v>
      </c>
      <c r="W388" s="122">
        <f t="shared" si="163"/>
        <v>1.1386747251371812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0.87922221220983943</v>
      </c>
      <c r="D389" s="98">
        <v>0.4898021442178756</v>
      </c>
      <c r="E389" s="98">
        <v>1.088422340937661</v>
      </c>
      <c r="F389" s="98">
        <v>1.7544369936483568</v>
      </c>
      <c r="G389" s="98">
        <v>3.5422017156911068</v>
      </c>
      <c r="H389" s="98">
        <v>1.8668497418312797</v>
      </c>
      <c r="I389" s="98">
        <v>2.9614395860293059</v>
      </c>
      <c r="J389" s="98">
        <v>2.934407287543193</v>
      </c>
      <c r="K389" s="98">
        <v>4.7291108046666004</v>
      </c>
      <c r="L389" s="98">
        <v>4.2841027756201129</v>
      </c>
      <c r="M389" s="98">
        <v>3.6888948520676088</v>
      </c>
      <c r="N389" s="98">
        <v>5.304631112605807</v>
      </c>
      <c r="O389" s="98">
        <v>1.0337950815889703</v>
      </c>
      <c r="P389" s="98">
        <v>8.5187407941660687E-2</v>
      </c>
      <c r="Q389" s="98">
        <v>0</v>
      </c>
      <c r="R389" s="98">
        <v>0</v>
      </c>
      <c r="S389" s="98">
        <v>0</v>
      </c>
      <c r="T389" s="98">
        <v>0</v>
      </c>
      <c r="U389" s="98">
        <v>0.46662311561474196</v>
      </c>
      <c r="V389" s="98">
        <v>0.88383194427332279</v>
      </c>
      <c r="W389" s="98">
        <v>1.1386747251371812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4.1498683664538802</v>
      </c>
      <c r="D390" s="122">
        <v>3.3737345580776146</v>
      </c>
      <c r="E390" s="122">
        <v>3.5497268974200669</v>
      </c>
      <c r="F390" s="122">
        <v>4.8762199578901146</v>
      </c>
      <c r="G390" s="122">
        <v>6.2153867942676264</v>
      </c>
      <c r="H390" s="122">
        <v>10.306854458790946</v>
      </c>
      <c r="I390" s="122">
        <v>14.520090220630209</v>
      </c>
      <c r="J390" s="122">
        <v>18.202174514543874</v>
      </c>
      <c r="K390" s="122">
        <v>18.511484024406826</v>
      </c>
      <c r="L390" s="122">
        <v>14.292528386176553</v>
      </c>
      <c r="M390" s="122">
        <v>18.364523855680687</v>
      </c>
      <c r="N390" s="122">
        <v>16.791050458122832</v>
      </c>
      <c r="O390" s="122">
        <v>16.206832452401063</v>
      </c>
      <c r="P390" s="122">
        <v>5.0983540576756203</v>
      </c>
      <c r="Q390" s="122">
        <v>0</v>
      </c>
      <c r="R390" s="122">
        <v>0</v>
      </c>
      <c r="S390" s="122">
        <v>0</v>
      </c>
      <c r="T390" s="122">
        <v>0</v>
      </c>
      <c r="U390" s="122">
        <v>5.8871038909571691</v>
      </c>
      <c r="V390" s="122">
        <v>10.153386717689456</v>
      </c>
      <c r="W390" s="122">
        <v>11.320817732027667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2.3054173424336844E-2</v>
      </c>
      <c r="D391" s="98">
        <v>2.8755450127797261E-2</v>
      </c>
      <c r="E391" s="98">
        <v>2.9366317386445823E-2</v>
      </c>
      <c r="F391" s="98">
        <v>4.5303710065096946E-2</v>
      </c>
      <c r="G391" s="98">
        <v>7.2252866043309355E-2</v>
      </c>
      <c r="H391" s="98">
        <v>0.15280361623926103</v>
      </c>
      <c r="I391" s="98">
        <v>0.32019657797797102</v>
      </c>
      <c r="J391" s="98">
        <v>1.4387369201396583</v>
      </c>
      <c r="K391" s="98">
        <v>1.0604275771358596</v>
      </c>
      <c r="L391" s="98">
        <v>0.88479934822110284</v>
      </c>
      <c r="M391" s="98">
        <v>0.72909144156714445</v>
      </c>
      <c r="N391" s="98">
        <v>0.55331413987790568</v>
      </c>
      <c r="O391" s="98">
        <v>0.52364392939589643</v>
      </c>
      <c r="P391" s="98">
        <v>9.0276997038532397E-3</v>
      </c>
      <c r="Q391" s="98">
        <v>0</v>
      </c>
      <c r="R391" s="98">
        <v>0</v>
      </c>
      <c r="S391" s="98">
        <v>0</v>
      </c>
      <c r="T391" s="98">
        <v>0</v>
      </c>
      <c r="U391" s="98">
        <v>1.5378393413250245E-2</v>
      </c>
      <c r="V391" s="98">
        <v>9.1061855236340083E-2</v>
      </c>
      <c r="W391" s="98">
        <v>0.16948376963702577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1.1493739512972087E-4</v>
      </c>
      <c r="F392" s="98">
        <v>1.1312067749499609E-4</v>
      </c>
      <c r="G392" s="98">
        <v>1.1691539920423307E-4</v>
      </c>
      <c r="H392" s="98">
        <v>3.5717052884518582E-4</v>
      </c>
      <c r="I392" s="98">
        <v>1.7930656473942542E-3</v>
      </c>
      <c r="J392" s="98">
        <v>1.081981936946071E-2</v>
      </c>
      <c r="K392" s="98">
        <v>1.0263840546069084E-2</v>
      </c>
      <c r="L392" s="98">
        <v>5.130387298009239E-3</v>
      </c>
      <c r="M392" s="98">
        <v>1.6672348750936909E-3</v>
      </c>
      <c r="N392" s="98">
        <v>4.2486689462813507E-3</v>
      </c>
      <c r="O392" s="98">
        <v>5.7203065652401087E-3</v>
      </c>
      <c r="P392" s="98">
        <v>3.9266232313502238E-4</v>
      </c>
      <c r="Q392" s="98">
        <v>0</v>
      </c>
      <c r="R392" s="98">
        <v>0</v>
      </c>
      <c r="S392" s="98">
        <v>0</v>
      </c>
      <c r="T392" s="98">
        <v>0</v>
      </c>
      <c r="U392" s="98">
        <v>4.4793012992848781E-4</v>
      </c>
      <c r="V392" s="98">
        <v>1.1973925599191217E-3</v>
      </c>
      <c r="W392" s="98">
        <v>2.0800344910770628E-3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6.7816464118379988E-6</v>
      </c>
      <c r="F393" s="101">
        <v>8.8490760970997802E-6</v>
      </c>
      <c r="G393" s="101">
        <v>9.1366761680471383E-6</v>
      </c>
      <c r="H393" s="101">
        <v>3.7249533255924947E-5</v>
      </c>
      <c r="I393" s="101">
        <v>1.5988954424998926E-4</v>
      </c>
      <c r="J393" s="101">
        <v>9.2111533912258203E-4</v>
      </c>
      <c r="K393" s="101">
        <v>8.3904181048114032E-4</v>
      </c>
      <c r="L393" s="101">
        <v>4.0389148873561217E-4</v>
      </c>
      <c r="M393" s="101">
        <v>1.8949145025383825E-4</v>
      </c>
      <c r="N393" s="101">
        <v>3.5217543363303414E-4</v>
      </c>
      <c r="O393" s="101">
        <v>3.454535025760227E-4</v>
      </c>
      <c r="P393" s="101">
        <v>4.0168413659655655E-5</v>
      </c>
      <c r="Q393" s="101">
        <v>0</v>
      </c>
      <c r="R393" s="101">
        <v>0</v>
      </c>
      <c r="S393" s="101">
        <v>0</v>
      </c>
      <c r="T393" s="101">
        <v>0</v>
      </c>
      <c r="U393" s="101">
        <v>4.2350634869201555E-5</v>
      </c>
      <c r="V393" s="101">
        <v>9.3847389173205771E-5</v>
      </c>
      <c r="W393" s="101">
        <v>1.3663531944439281E-4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1.0815574871788287E-4</v>
      </c>
      <c r="F394" s="104">
        <v>1.042716013978963E-4</v>
      </c>
      <c r="G394" s="104">
        <v>1.0777872303618593E-4</v>
      </c>
      <c r="H394" s="104">
        <v>3.1992099558926089E-4</v>
      </c>
      <c r="I394" s="104">
        <v>1.6331761031442649E-3</v>
      </c>
      <c r="J394" s="104">
        <v>9.8987040303381273E-3</v>
      </c>
      <c r="K394" s="104">
        <v>9.4247987355879428E-3</v>
      </c>
      <c r="L394" s="104">
        <v>4.7264958092736271E-3</v>
      </c>
      <c r="M394" s="104">
        <v>1.4777434248398526E-3</v>
      </c>
      <c r="N394" s="104">
        <v>3.896493512648317E-3</v>
      </c>
      <c r="O394" s="104">
        <v>5.3748530626640863E-3</v>
      </c>
      <c r="P394" s="104">
        <v>3.5249390947536671E-4</v>
      </c>
      <c r="Q394" s="104">
        <v>0</v>
      </c>
      <c r="R394" s="104">
        <v>0</v>
      </c>
      <c r="S394" s="104">
        <v>0</v>
      </c>
      <c r="T394" s="104">
        <v>0</v>
      </c>
      <c r="U394" s="104">
        <v>4.0557949505928625E-4</v>
      </c>
      <c r="V394" s="104">
        <v>1.1035451707459159E-3</v>
      </c>
      <c r="W394" s="104">
        <v>1.9433991716326698E-3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2.3216129614297838</v>
      </c>
      <c r="D395" s="101">
        <v>2.3559390036897923</v>
      </c>
      <c r="E395" s="101">
        <v>2.8873224698665996</v>
      </c>
      <c r="F395" s="101">
        <v>3.4018914590168317</v>
      </c>
      <c r="G395" s="101">
        <v>3.052457443786686</v>
      </c>
      <c r="H395" s="101">
        <v>5.268960725268145</v>
      </c>
      <c r="I395" s="101">
        <v>5.6010179898831876</v>
      </c>
      <c r="J395" s="101">
        <v>6.284737170819624</v>
      </c>
      <c r="K395" s="101">
        <v>7.843648873977437</v>
      </c>
      <c r="L395" s="101">
        <v>6.8494533670528099</v>
      </c>
      <c r="M395" s="101">
        <v>8.7527524886027663</v>
      </c>
      <c r="N395" s="101">
        <v>7.4557170317796393</v>
      </c>
      <c r="O395" s="101">
        <v>7.6264086408811487</v>
      </c>
      <c r="P395" s="101">
        <v>2.8461114859655292</v>
      </c>
      <c r="Q395" s="101">
        <v>0</v>
      </c>
      <c r="R395" s="101">
        <v>0</v>
      </c>
      <c r="S395" s="101">
        <v>0</v>
      </c>
      <c r="T395" s="101">
        <v>0</v>
      </c>
      <c r="U395" s="101">
        <v>1.8640288223507167</v>
      </c>
      <c r="V395" s="101">
        <v>3.1921277400501538</v>
      </c>
      <c r="W395" s="101">
        <v>5.0492128246863492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2.587088541803618E-3</v>
      </c>
      <c r="E396" s="104">
        <v>9.6686674048779269E-3</v>
      </c>
      <c r="F396" s="104">
        <v>8.8860011354685783E-3</v>
      </c>
      <c r="G396" s="104">
        <v>6.5400218659669197E-3</v>
      </c>
      <c r="H396" s="104">
        <v>8.0500286928993255E-3</v>
      </c>
      <c r="I396" s="104">
        <v>4.2465422501332985E-2</v>
      </c>
      <c r="J396" s="104">
        <v>7.1582085099518578E-2</v>
      </c>
      <c r="K396" s="104">
        <v>7.2381253902969414E-2</v>
      </c>
      <c r="L396" s="104">
        <v>3.4485507953093179E-2</v>
      </c>
      <c r="M396" s="104">
        <v>5.8074124061470206E-4</v>
      </c>
      <c r="N396" s="104">
        <v>4.2749249432471485E-2</v>
      </c>
      <c r="O396" s="104">
        <v>7.2527035979614629E-2</v>
      </c>
      <c r="P396" s="104">
        <v>2.2444671603114197E-2</v>
      </c>
      <c r="Q396" s="104">
        <v>0</v>
      </c>
      <c r="R396" s="104">
        <v>0</v>
      </c>
      <c r="S396" s="104">
        <v>0</v>
      </c>
      <c r="T396" s="104">
        <v>0</v>
      </c>
      <c r="U396" s="104">
        <v>5.1114502137407031E-3</v>
      </c>
      <c r="V396" s="104">
        <v>2.976084387272054E-2</v>
      </c>
      <c r="W396" s="104">
        <v>6.4171491040619782E-2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2.3678414433296661E-4</v>
      </c>
      <c r="E397" s="98">
        <v>5.7083984242366876E-4</v>
      </c>
      <c r="F397" s="98">
        <v>6.9747054927708123E-4</v>
      </c>
      <c r="G397" s="98">
        <v>5.1376999608165896E-4</v>
      </c>
      <c r="H397" s="98">
        <v>8.3925823120854965E-4</v>
      </c>
      <c r="I397" s="98">
        <v>3.7942831132657933E-3</v>
      </c>
      <c r="J397" s="98">
        <v>6.0930431104589356E-3</v>
      </c>
      <c r="K397" s="98">
        <v>5.9015156086694208E-3</v>
      </c>
      <c r="L397" s="98">
        <v>2.7260388402620011E-3</v>
      </c>
      <c r="M397" s="98">
        <v>6.5076036324160095E-5</v>
      </c>
      <c r="N397" s="98">
        <v>3.4283787361192634E-3</v>
      </c>
      <c r="O397" s="98">
        <v>4.0949763422817908E-3</v>
      </c>
      <c r="P397" s="98">
        <v>2.209632130554323E-3</v>
      </c>
      <c r="Q397" s="98">
        <v>0</v>
      </c>
      <c r="R397" s="98">
        <v>0</v>
      </c>
      <c r="S397" s="98">
        <v>0</v>
      </c>
      <c r="T397" s="98">
        <v>0</v>
      </c>
      <c r="U397" s="98">
        <v>4.7764549064663949E-4</v>
      </c>
      <c r="V397" s="98">
        <v>2.3072833215657942E-3</v>
      </c>
      <c r="W397" s="98">
        <v>4.2757974919129431E-3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2.3503043974706516E-3</v>
      </c>
      <c r="E398" s="98">
        <v>9.0978275624542578E-3</v>
      </c>
      <c r="F398" s="98">
        <v>8.1885305861914975E-3</v>
      </c>
      <c r="G398" s="98">
        <v>6.0262518698852609E-3</v>
      </c>
      <c r="H398" s="98">
        <v>7.210770461690775E-3</v>
      </c>
      <c r="I398" s="98">
        <v>3.867113938806719E-2</v>
      </c>
      <c r="J398" s="98">
        <v>6.5489041989059638E-2</v>
      </c>
      <c r="K398" s="98">
        <v>6.6479738294299998E-2</v>
      </c>
      <c r="L398" s="98">
        <v>3.175946911283118E-2</v>
      </c>
      <c r="M398" s="98">
        <v>5.1566520429054195E-4</v>
      </c>
      <c r="N398" s="98">
        <v>3.932087069635222E-2</v>
      </c>
      <c r="O398" s="98">
        <v>6.8432059637332843E-2</v>
      </c>
      <c r="P398" s="98">
        <v>2.0235039472559873E-2</v>
      </c>
      <c r="Q398" s="98">
        <v>0</v>
      </c>
      <c r="R398" s="98">
        <v>0</v>
      </c>
      <c r="S398" s="98">
        <v>0</v>
      </c>
      <c r="T398" s="98">
        <v>0</v>
      </c>
      <c r="U398" s="98">
        <v>4.6338047230940638E-3</v>
      </c>
      <c r="V398" s="98">
        <v>2.7453560551154745E-2</v>
      </c>
      <c r="W398" s="98">
        <v>5.9895693548706837E-2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1.5918478776925993</v>
      </c>
      <c r="D399" s="101">
        <v>0.85283130736271384</v>
      </c>
      <c r="E399" s="101">
        <v>0.4888435579148282</v>
      </c>
      <c r="F399" s="101">
        <v>1.1429911873573859</v>
      </c>
      <c r="G399" s="101">
        <v>2.6033185553618927</v>
      </c>
      <c r="H399" s="101">
        <v>3.8978738737526775</v>
      </c>
      <c r="I399" s="101">
        <v>5.1658667762539441</v>
      </c>
      <c r="J399" s="101">
        <v>5.1067071187240982</v>
      </c>
      <c r="K399" s="101">
        <v>4.6323843962834923</v>
      </c>
      <c r="L399" s="101">
        <v>4.0884697141977915</v>
      </c>
      <c r="M399" s="101">
        <v>7.3988049044589772</v>
      </c>
      <c r="N399" s="101">
        <v>5.7591647810299911</v>
      </c>
      <c r="O399" s="101">
        <v>4.4715286670214907</v>
      </c>
      <c r="P399" s="101">
        <v>0.83446782303980127</v>
      </c>
      <c r="Q399" s="101">
        <v>0</v>
      </c>
      <c r="R399" s="101">
        <v>0</v>
      </c>
      <c r="S399" s="101">
        <v>0</v>
      </c>
      <c r="T399" s="101">
        <v>0</v>
      </c>
      <c r="U399" s="101">
        <v>2.2542041899655612</v>
      </c>
      <c r="V399" s="101">
        <v>3.7549774629861652</v>
      </c>
      <c r="W399" s="101">
        <v>3.1444454621386608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0.21335335390715995</v>
      </c>
      <c r="D400" s="104">
        <v>0.1336217083555078</v>
      </c>
      <c r="E400" s="104">
        <v>0.13441094745218529</v>
      </c>
      <c r="F400" s="104">
        <v>0.27703447963783645</v>
      </c>
      <c r="G400" s="104">
        <v>0.48070099181056636</v>
      </c>
      <c r="H400" s="104">
        <v>0.97880904430911841</v>
      </c>
      <c r="I400" s="104">
        <v>3.3887503883663785</v>
      </c>
      <c r="J400" s="104">
        <v>5.2895914003915125</v>
      </c>
      <c r="K400" s="104">
        <v>4.892378082560997</v>
      </c>
      <c r="L400" s="104">
        <v>2.4301900614537457</v>
      </c>
      <c r="M400" s="104">
        <v>1.4816270449360913</v>
      </c>
      <c r="N400" s="104">
        <v>2.9758565870565454</v>
      </c>
      <c r="O400" s="104">
        <v>3.5070038725576729</v>
      </c>
      <c r="P400" s="104">
        <v>1.3859097150401873</v>
      </c>
      <c r="Q400" s="104">
        <v>0</v>
      </c>
      <c r="R400" s="104">
        <v>0</v>
      </c>
      <c r="S400" s="104">
        <v>0</v>
      </c>
      <c r="T400" s="104">
        <v>0</v>
      </c>
      <c r="U400" s="104">
        <v>1.7479331048839715</v>
      </c>
      <c r="V400" s="104">
        <v>3.0842614229841572</v>
      </c>
      <c r="W400" s="104">
        <v>2.8914241500339335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4.6282768641297822E-2</v>
      </c>
      <c r="D401" s="98">
        <v>1.221583135590305E-2</v>
      </c>
      <c r="E401" s="98">
        <v>7.762351192769793E-3</v>
      </c>
      <c r="F401" s="98">
        <v>2.1582833090118929E-2</v>
      </c>
      <c r="G401" s="98">
        <v>3.7394261443529087E-2</v>
      </c>
      <c r="H401" s="98">
        <v>0.10285440884471958</v>
      </c>
      <c r="I401" s="98">
        <v>0.30358138024519038</v>
      </c>
      <c r="J401" s="98">
        <v>0.44920672028261527</v>
      </c>
      <c r="K401" s="98">
        <v>0.39488865739908879</v>
      </c>
      <c r="L401" s="98">
        <v>0.19055378287059704</v>
      </c>
      <c r="M401" s="98">
        <v>0.16453359816684804</v>
      </c>
      <c r="N401" s="98">
        <v>0.23856281841712654</v>
      </c>
      <c r="O401" s="98">
        <v>0.18783437926623633</v>
      </c>
      <c r="P401" s="98">
        <v>0.1372289768560461</v>
      </c>
      <c r="Q401" s="98">
        <v>0</v>
      </c>
      <c r="R401" s="98">
        <v>0</v>
      </c>
      <c r="S401" s="98">
        <v>0</v>
      </c>
      <c r="T401" s="98">
        <v>0</v>
      </c>
      <c r="U401" s="98">
        <v>0.16775141522412934</v>
      </c>
      <c r="V401" s="98">
        <v>0.24446233159813374</v>
      </c>
      <c r="W401" s="98">
        <v>0.18610409592315041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0.16707058526586213</v>
      </c>
      <c r="D402" s="98">
        <v>0.12140587699960474</v>
      </c>
      <c r="E402" s="98">
        <v>0.12664859625941549</v>
      </c>
      <c r="F402" s="98">
        <v>0.25545164654771751</v>
      </c>
      <c r="G402" s="98">
        <v>0.44330673036703727</v>
      </c>
      <c r="H402" s="98">
        <v>0.87595463546439878</v>
      </c>
      <c r="I402" s="98">
        <v>3.0851690081211882</v>
      </c>
      <c r="J402" s="98">
        <v>4.8403846801088974</v>
      </c>
      <c r="K402" s="98">
        <v>4.4974894251619082</v>
      </c>
      <c r="L402" s="98">
        <v>2.2396362785831485</v>
      </c>
      <c r="M402" s="98">
        <v>1.3170934467692432</v>
      </c>
      <c r="N402" s="98">
        <v>2.737293768639419</v>
      </c>
      <c r="O402" s="98">
        <v>3.3191694932914366</v>
      </c>
      <c r="P402" s="98">
        <v>1.2486807381841412</v>
      </c>
      <c r="Q402" s="98">
        <v>0</v>
      </c>
      <c r="R402" s="98">
        <v>0</v>
      </c>
      <c r="S402" s="98">
        <v>0</v>
      </c>
      <c r="T402" s="98">
        <v>0</v>
      </c>
      <c r="U402" s="98">
        <v>1.5801816896598422</v>
      </c>
      <c r="V402" s="98">
        <v>2.8397990913860234</v>
      </c>
      <c r="W402" s="98">
        <v>2.7053200541107829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2.4744725925829059</v>
      </c>
      <c r="D403" s="122">
        <v>2.052534310752363</v>
      </c>
      <c r="E403" s="122">
        <v>2.3180784787195021</v>
      </c>
      <c r="F403" s="122">
        <v>3.1529414675931857</v>
      </c>
      <c r="G403" s="122">
        <v>3.9897069879711831</v>
      </c>
      <c r="H403" s="122">
        <v>7.4703858918046819</v>
      </c>
      <c r="I403" s="122">
        <v>10.356084861977822</v>
      </c>
      <c r="J403" s="122">
        <v>12.772716992836562</v>
      </c>
      <c r="K403" s="122">
        <v>12.835602552541646</v>
      </c>
      <c r="L403" s="122">
        <v>9.8210384766004069</v>
      </c>
      <c r="M403" s="122">
        <v>11.384896049072012</v>
      </c>
      <c r="N403" s="122">
        <v>10.161958880479226</v>
      </c>
      <c r="O403" s="122">
        <v>8.5295065994998911</v>
      </c>
      <c r="P403" s="122">
        <v>2.9078107424471931</v>
      </c>
      <c r="Q403" s="122">
        <v>0</v>
      </c>
      <c r="R403" s="122">
        <v>0</v>
      </c>
      <c r="S403" s="122">
        <v>0</v>
      </c>
      <c r="T403" s="122">
        <v>0</v>
      </c>
      <c r="U403" s="122">
        <v>3.2737802348841414</v>
      </c>
      <c r="V403" s="122">
        <v>5.6022369572275679</v>
      </c>
      <c r="W403" s="122">
        <v>6.0973764314466221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3.7319921938130288E-2</v>
      </c>
      <c r="D404" s="98">
        <v>4.2829389425518817E-2</v>
      </c>
      <c r="E404" s="98">
        <v>5.4545781976723877E-2</v>
      </c>
      <c r="F404" s="98">
        <v>6.804133318913716E-2</v>
      </c>
      <c r="G404" s="98">
        <v>9.8614992910789012E-2</v>
      </c>
      <c r="H404" s="98">
        <v>0.21173747469233711</v>
      </c>
      <c r="I404" s="98">
        <v>0.19127489393281369</v>
      </c>
      <c r="J404" s="98">
        <v>0.65913691867036583</v>
      </c>
      <c r="K404" s="98">
        <v>0.57322393226264357</v>
      </c>
      <c r="L404" s="98">
        <v>0.47719004984806068</v>
      </c>
      <c r="M404" s="98">
        <v>0.36939793396840492</v>
      </c>
      <c r="N404" s="98">
        <v>0.30275082292320243</v>
      </c>
      <c r="O404" s="98">
        <v>0.22686264067586417</v>
      </c>
      <c r="P404" s="98">
        <v>4.6564285572151372E-2</v>
      </c>
      <c r="Q404" s="98">
        <v>0</v>
      </c>
      <c r="R404" s="98">
        <v>0</v>
      </c>
      <c r="S404" s="98">
        <v>0</v>
      </c>
      <c r="T404" s="98">
        <v>0</v>
      </c>
      <c r="U404" s="98">
        <v>4.1149771407380936E-2</v>
      </c>
      <c r="V404" s="98">
        <v>0.14360504417029007</v>
      </c>
      <c r="W404" s="98">
        <v>0.20099400687970753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0.50377095284987461</v>
      </c>
      <c r="D405" s="98">
        <v>0.57623396104012536</v>
      </c>
      <c r="E405" s="98">
        <v>0.62775609506612806</v>
      </c>
      <c r="F405" s="98">
        <v>0.87286870146055917</v>
      </c>
      <c r="G405" s="98">
        <v>0.96731955954462545</v>
      </c>
      <c r="H405" s="98">
        <v>1.4002395125317058</v>
      </c>
      <c r="I405" s="98">
        <v>2.1002758973738604</v>
      </c>
      <c r="J405" s="98">
        <v>2.5169315682728741</v>
      </c>
      <c r="K405" s="98">
        <v>3.0295848291945151</v>
      </c>
      <c r="L405" s="98">
        <v>2.4042930228540045</v>
      </c>
      <c r="M405" s="98">
        <v>3.0171318879620896</v>
      </c>
      <c r="N405" s="98">
        <v>2.3850051340078289</v>
      </c>
      <c r="O405" s="98">
        <v>1.9718971257084321</v>
      </c>
      <c r="P405" s="98">
        <v>0.62220319238874366</v>
      </c>
      <c r="Q405" s="98">
        <v>0</v>
      </c>
      <c r="R405" s="98">
        <v>0</v>
      </c>
      <c r="S405" s="98">
        <v>0</v>
      </c>
      <c r="T405" s="98">
        <v>0</v>
      </c>
      <c r="U405" s="98">
        <v>0.48840270915347189</v>
      </c>
      <c r="V405" s="98">
        <v>0.74794608908962512</v>
      </c>
      <c r="W405" s="98">
        <v>1.1654170165833337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1.9333817177949011</v>
      </c>
      <c r="D406" s="33">
        <v>1.4334709602867186</v>
      </c>
      <c r="E406" s="33">
        <v>1.63577660167665</v>
      </c>
      <c r="F406" s="33">
        <v>2.2120314329434891</v>
      </c>
      <c r="G406" s="33">
        <v>2.9237724355157684</v>
      </c>
      <c r="H406" s="33">
        <v>5.8584089045806396</v>
      </c>
      <c r="I406" s="33">
        <v>8.0645340706711472</v>
      </c>
      <c r="J406" s="33">
        <v>9.596648505893322</v>
      </c>
      <c r="K406" s="33">
        <v>9.2327937910844877</v>
      </c>
      <c r="L406" s="33">
        <v>6.9395554038983427</v>
      </c>
      <c r="M406" s="33">
        <v>7.9983662271415161</v>
      </c>
      <c r="N406" s="33">
        <v>7.4742029235481953</v>
      </c>
      <c r="O406" s="33">
        <v>6.3307468331155947</v>
      </c>
      <c r="P406" s="33">
        <v>2.2390432644862979</v>
      </c>
      <c r="Q406" s="33">
        <v>0</v>
      </c>
      <c r="R406" s="33">
        <v>0</v>
      </c>
      <c r="S406" s="33">
        <v>0</v>
      </c>
      <c r="T406" s="33">
        <v>0</v>
      </c>
      <c r="U406" s="33">
        <v>2.7442277543232887</v>
      </c>
      <c r="V406" s="33">
        <v>4.710685823967653</v>
      </c>
      <c r="W406" s="33">
        <v>4.7309654079835806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0.57804713066446545</v>
      </c>
      <c r="D408" s="119">
        <f t="shared" si="164"/>
        <v>0.57724525307306496</v>
      </c>
      <c r="E408" s="119">
        <f t="shared" si="164"/>
        <v>0.59474869179348389</v>
      </c>
      <c r="F408" s="119">
        <f t="shared" si="164"/>
        <v>0.60801602566377844</v>
      </c>
      <c r="G408" s="119">
        <f t="shared" si="164"/>
        <v>0.63473611114106454</v>
      </c>
      <c r="H408" s="119">
        <f t="shared" si="164"/>
        <v>0.61975564999131971</v>
      </c>
      <c r="I408" s="119">
        <f t="shared" si="164"/>
        <v>0.63709260561626058</v>
      </c>
      <c r="J408" s="119">
        <f t="shared" si="164"/>
        <v>0.64651135774193713</v>
      </c>
      <c r="K408" s="119">
        <f t="shared" si="164"/>
        <v>0.65771462044667839</v>
      </c>
      <c r="L408" s="119">
        <f t="shared" si="164"/>
        <v>0.66824462468103696</v>
      </c>
      <c r="M408" s="119">
        <f t="shared" si="164"/>
        <v>0.66767830012182638</v>
      </c>
      <c r="N408" s="119">
        <f t="shared" si="164"/>
        <v>0.6918736962031633</v>
      </c>
      <c r="O408" s="119">
        <f t="shared" si="164"/>
        <v>0.68147447937824901</v>
      </c>
      <c r="P408" s="119">
        <f t="shared" si="164"/>
        <v>0.68859684939216403</v>
      </c>
      <c r="Q408" s="119" t="str">
        <f t="shared" si="164"/>
        <v/>
      </c>
      <c r="R408" s="119" t="str">
        <f t="shared" ref="R408:V408" si="165">IF(R384=0,"",R384/R360)</f>
        <v/>
      </c>
      <c r="S408" s="119" t="str">
        <f t="shared" si="165"/>
        <v/>
      </c>
      <c r="T408" s="119" t="str">
        <f t="shared" si="165"/>
        <v/>
      </c>
      <c r="U408" s="119">
        <f t="shared" si="165"/>
        <v>0.7617076811585054</v>
      </c>
      <c r="V408" s="119">
        <f t="shared" si="165"/>
        <v>0.77397337045889947</v>
      </c>
      <c r="W408" s="119">
        <f t="shared" ref="W408" si="166">IF(W384=0,"",W384/W360)</f>
        <v>0.78207582215656091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0.5378308122711396</v>
      </c>
      <c r="D409" s="124">
        <f t="shared" si="167"/>
        <v>0.54862469557729754</v>
      </c>
      <c r="E409" s="124">
        <f t="shared" si="167"/>
        <v>0.55945631135507867</v>
      </c>
      <c r="F409" s="124">
        <f t="shared" si="167"/>
        <v>0.57050982919287441</v>
      </c>
      <c r="G409" s="124">
        <f t="shared" si="167"/>
        <v>0.58158286719920016</v>
      </c>
      <c r="H409" s="124">
        <f t="shared" si="167"/>
        <v>0.59271458496290419</v>
      </c>
      <c r="I409" s="124">
        <f t="shared" si="167"/>
        <v>0.60395862994105909</v>
      </c>
      <c r="J409" s="124">
        <f t="shared" si="167"/>
        <v>0.61519133127976566</v>
      </c>
      <c r="K409" s="124">
        <f t="shared" si="167"/>
        <v>0.62637464925188191</v>
      </c>
      <c r="L409" s="124">
        <f t="shared" si="167"/>
        <v>0.63753244098718542</v>
      </c>
      <c r="M409" s="124">
        <f t="shared" si="167"/>
        <v>0.64783972131485268</v>
      </c>
      <c r="N409" s="124">
        <f t="shared" si="167"/>
        <v>0.65678948537813708</v>
      </c>
      <c r="O409" s="124">
        <f t="shared" si="167"/>
        <v>0.66422266743741798</v>
      </c>
      <c r="P409" s="124">
        <f t="shared" si="167"/>
        <v>0.67073256143449589</v>
      </c>
      <c r="Q409" s="124" t="str">
        <f t="shared" si="167"/>
        <v/>
      </c>
      <c r="R409" s="124" t="str">
        <f t="shared" ref="R409:V409" si="168">IF(R385=0,"",R385/R361)</f>
        <v/>
      </c>
      <c r="S409" s="124" t="str">
        <f t="shared" si="168"/>
        <v/>
      </c>
      <c r="T409" s="124" t="str">
        <f t="shared" si="168"/>
        <v/>
      </c>
      <c r="U409" s="124">
        <f t="shared" si="168"/>
        <v>0.72717984292723825</v>
      </c>
      <c r="V409" s="124">
        <f t="shared" si="168"/>
        <v>0.73708386869981779</v>
      </c>
      <c r="W409" s="124">
        <f t="shared" ref="W409" si="169">IF(W385=0,"",W385/W361)</f>
        <v>0.74505259591178041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0.53565420895897009</v>
      </c>
      <c r="D410" s="111">
        <f t="shared" si="170"/>
        <v>0.54652724103630834</v>
      </c>
      <c r="E410" s="111">
        <f t="shared" si="170"/>
        <v>0.5575036373347414</v>
      </c>
      <c r="F410" s="111">
        <f t="shared" si="170"/>
        <v>0.56857284625605975</v>
      </c>
      <c r="G410" s="111">
        <f t="shared" si="170"/>
        <v>0.57972437890151574</v>
      </c>
      <c r="H410" s="111">
        <f t="shared" si="170"/>
        <v>0.59094573856371047</v>
      </c>
      <c r="I410" s="111">
        <f t="shared" si="170"/>
        <v>0.60222049295880109</v>
      </c>
      <c r="J410" s="111">
        <f t="shared" si="170"/>
        <v>0.61351321155647942</v>
      </c>
      <c r="K410" s="111">
        <f t="shared" si="170"/>
        <v>0.62477702576005456</v>
      </c>
      <c r="L410" s="111">
        <f t="shared" si="170"/>
        <v>0.63597033692220695</v>
      </c>
      <c r="M410" s="111">
        <f t="shared" si="170"/>
        <v>0.64627893297736494</v>
      </c>
      <c r="N410" s="111">
        <f t="shared" si="170"/>
        <v>0.65526572620616474</v>
      </c>
      <c r="O410" s="111">
        <f t="shared" si="170"/>
        <v>0.66269426006995413</v>
      </c>
      <c r="P410" s="111">
        <f t="shared" si="170"/>
        <v>0.66920097471533702</v>
      </c>
      <c r="Q410" s="111" t="str">
        <f t="shared" si="170"/>
        <v/>
      </c>
      <c r="R410" s="111" t="str">
        <f t="shared" ref="R410:V410" si="171">IF(R386=0,"",R386/R362)</f>
        <v/>
      </c>
      <c r="S410" s="111" t="str">
        <f t="shared" si="171"/>
        <v/>
      </c>
      <c r="T410" s="111" t="str">
        <f t="shared" si="171"/>
        <v/>
      </c>
      <c r="U410" s="111">
        <f t="shared" si="171"/>
        <v>0.72588255844380345</v>
      </c>
      <c r="V410" s="111">
        <f t="shared" si="171"/>
        <v>0.73581457691341756</v>
      </c>
      <c r="W410" s="111">
        <f t="shared" ref="W410" si="172">IF(W386=0,"",W386/W362)</f>
        <v>0.74380351061512451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 t="str">
        <f t="shared" si="173"/>
        <v/>
      </c>
      <c r="R411" s="111" t="str">
        <f t="shared" ref="R411:V411" si="174">IF(R387=0,"",R387/R363)</f>
        <v/>
      </c>
      <c r="S411" s="111" t="str">
        <f t="shared" si="174"/>
        <v/>
      </c>
      <c r="T411" s="111" t="str">
        <f t="shared" si="174"/>
        <v/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2.1749092952300888</v>
      </c>
      <c r="D412" s="124">
        <f t="shared" si="176"/>
        <v>2.2437958484385896</v>
      </c>
      <c r="E412" s="124">
        <f t="shared" si="176"/>
        <v>2.3134097487889629</v>
      </c>
      <c r="F412" s="124">
        <f t="shared" si="176"/>
        <v>2.3830984124688039</v>
      </c>
      <c r="G412" s="124">
        <f t="shared" si="176"/>
        <v>2.4534492909125314</v>
      </c>
      <c r="H412" s="124">
        <f t="shared" si="176"/>
        <v>2.524386669833945</v>
      </c>
      <c r="I412" s="124">
        <f t="shared" si="176"/>
        <v>2.5960513291249501</v>
      </c>
      <c r="J412" s="124">
        <f t="shared" si="176"/>
        <v>2.6690288494553638</v>
      </c>
      <c r="K412" s="124">
        <f t="shared" si="176"/>
        <v>2.7438115995575814</v>
      </c>
      <c r="L412" s="124">
        <f t="shared" si="176"/>
        <v>2.820521314717559</v>
      </c>
      <c r="M412" s="124">
        <f t="shared" si="176"/>
        <v>2.912143841210534</v>
      </c>
      <c r="N412" s="124">
        <f t="shared" si="176"/>
        <v>3.0229289276417544</v>
      </c>
      <c r="O412" s="124">
        <f t="shared" si="176"/>
        <v>3.1552260382258259</v>
      </c>
      <c r="P412" s="124">
        <f t="shared" si="176"/>
        <v>3.2986994058884784</v>
      </c>
      <c r="Q412" s="124" t="str">
        <f t="shared" si="176"/>
        <v/>
      </c>
      <c r="R412" s="124" t="str">
        <f t="shared" ref="R412:V412" si="177">IF(R388=0,"",R388/R364)</f>
        <v/>
      </c>
      <c r="S412" s="124" t="str">
        <f t="shared" si="177"/>
        <v/>
      </c>
      <c r="T412" s="124" t="str">
        <f t="shared" si="177"/>
        <v/>
      </c>
      <c r="U412" s="124">
        <f t="shared" si="177"/>
        <v>3.6591945118494498</v>
      </c>
      <c r="V412" s="124">
        <f t="shared" si="177"/>
        <v>3.7069451343044535</v>
      </c>
      <c r="W412" s="124">
        <f t="shared" ref="W412" si="178">IF(W388=0,"",W388/W364)</f>
        <v>3.7536936606955198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2.1749092952300888</v>
      </c>
      <c r="D413" s="111">
        <f t="shared" si="179"/>
        <v>2.2437958484385896</v>
      </c>
      <c r="E413" s="111">
        <f t="shared" si="179"/>
        <v>2.3134097487889629</v>
      </c>
      <c r="F413" s="111">
        <f t="shared" si="179"/>
        <v>2.3830984124688039</v>
      </c>
      <c r="G413" s="111">
        <f t="shared" si="179"/>
        <v>2.4534492909125314</v>
      </c>
      <c r="H413" s="111">
        <f t="shared" si="179"/>
        <v>2.524386669833945</v>
      </c>
      <c r="I413" s="111">
        <f t="shared" si="179"/>
        <v>2.5960513291249501</v>
      </c>
      <c r="J413" s="111">
        <f t="shared" si="179"/>
        <v>2.6690288494553638</v>
      </c>
      <c r="K413" s="111">
        <f t="shared" si="179"/>
        <v>2.7438115995575814</v>
      </c>
      <c r="L413" s="111">
        <f t="shared" si="179"/>
        <v>2.820521314717559</v>
      </c>
      <c r="M413" s="111">
        <f t="shared" si="179"/>
        <v>2.912143841210534</v>
      </c>
      <c r="N413" s="111">
        <f t="shared" si="179"/>
        <v>3.0229289276417544</v>
      </c>
      <c r="O413" s="111">
        <f t="shared" si="179"/>
        <v>3.1552260382258259</v>
      </c>
      <c r="P413" s="111">
        <f t="shared" si="179"/>
        <v>3.2986994058884784</v>
      </c>
      <c r="Q413" s="111" t="str">
        <f t="shared" si="179"/>
        <v/>
      </c>
      <c r="R413" s="111" t="str">
        <f t="shared" ref="R413:V413" si="180">IF(R389=0,"",R389/R365)</f>
        <v/>
      </c>
      <c r="S413" s="111" t="str">
        <f t="shared" si="180"/>
        <v/>
      </c>
      <c r="T413" s="111" t="str">
        <f t="shared" si="180"/>
        <v/>
      </c>
      <c r="U413" s="111">
        <f t="shared" si="180"/>
        <v>3.6591945118494498</v>
      </c>
      <c r="V413" s="111">
        <f t="shared" si="180"/>
        <v>3.7069451343044535</v>
      </c>
      <c r="W413" s="111">
        <f t="shared" ref="W413" si="181">IF(W389=0,"",W389/W365)</f>
        <v>3.7536936606955198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0.5910051606293899</v>
      </c>
      <c r="D414" s="124">
        <f t="shared" si="182"/>
        <v>0.5826609538027161</v>
      </c>
      <c r="E414" s="124">
        <f t="shared" si="182"/>
        <v>0.57770864657592569</v>
      </c>
      <c r="F414" s="124">
        <f t="shared" si="182"/>
        <v>0.59062533306912846</v>
      </c>
      <c r="G414" s="124">
        <f t="shared" si="182"/>
        <v>0.61078957139836909</v>
      </c>
      <c r="H414" s="124">
        <f t="shared" si="182"/>
        <v>0.61491402895954939</v>
      </c>
      <c r="I414" s="124">
        <f t="shared" si="182"/>
        <v>0.65731197966614885</v>
      </c>
      <c r="J414" s="124">
        <f t="shared" si="182"/>
        <v>0.6798161584628164</v>
      </c>
      <c r="K414" s="124">
        <f t="shared" si="182"/>
        <v>0.67101810214132518</v>
      </c>
      <c r="L414" s="124">
        <f t="shared" si="182"/>
        <v>0.65052820593990324</v>
      </c>
      <c r="M414" s="124">
        <f t="shared" si="182"/>
        <v>0.63802919528935875</v>
      </c>
      <c r="N414" s="124">
        <f t="shared" si="182"/>
        <v>0.67466138164209055</v>
      </c>
      <c r="O414" s="124">
        <f t="shared" si="182"/>
        <v>0.70400533831553658</v>
      </c>
      <c r="P414" s="124">
        <f t="shared" si="182"/>
        <v>0.73489387112232596</v>
      </c>
      <c r="Q414" s="124" t="str">
        <f t="shared" si="182"/>
        <v/>
      </c>
      <c r="R414" s="124" t="str">
        <f t="shared" ref="R414:V414" si="183">IF(R390=0,"",R390/R366)</f>
        <v/>
      </c>
      <c r="S414" s="124" t="str">
        <f t="shared" si="183"/>
        <v/>
      </c>
      <c r="T414" s="124" t="str">
        <f t="shared" si="183"/>
        <v/>
      </c>
      <c r="U414" s="124">
        <f t="shared" si="183"/>
        <v>0.81050697186853771</v>
      </c>
      <c r="V414" s="124">
        <f t="shared" si="183"/>
        <v>0.82210416570286338</v>
      </c>
      <c r="W414" s="124">
        <f t="shared" ref="W414" si="184">IF(W390=0,"",W390/W366)</f>
        <v>0.82408842945513539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0.57186597212228207</v>
      </c>
      <c r="D415" s="111">
        <f t="shared" si="185"/>
        <v>0.58586059149534309</v>
      </c>
      <c r="E415" s="111">
        <f t="shared" si="185"/>
        <v>0.5999882503849554</v>
      </c>
      <c r="F415" s="111">
        <f t="shared" si="185"/>
        <v>0.614235367887497</v>
      </c>
      <c r="G415" s="111">
        <f t="shared" si="185"/>
        <v>0.62858844379947609</v>
      </c>
      <c r="H415" s="111">
        <f t="shared" si="185"/>
        <v>0.64303139367800544</v>
      </c>
      <c r="I415" s="111">
        <f t="shared" si="185"/>
        <v>0.65754306762155046</v>
      </c>
      <c r="J415" s="111">
        <f t="shared" si="185"/>
        <v>0.67207786319076246</v>
      </c>
      <c r="K415" s="111">
        <f t="shared" si="185"/>
        <v>0.68657545607439374</v>
      </c>
      <c r="L415" s="111">
        <f t="shared" si="185"/>
        <v>0.70098230488384805</v>
      </c>
      <c r="M415" s="111">
        <f t="shared" si="185"/>
        <v>0.71425044177854669</v>
      </c>
      <c r="N415" s="111">
        <f t="shared" si="185"/>
        <v>0.72581729357544156</v>
      </c>
      <c r="O415" s="111">
        <f t="shared" si="185"/>
        <v>0.73537851837310431</v>
      </c>
      <c r="P415" s="111">
        <f t="shared" si="185"/>
        <v>0.74375327475969133</v>
      </c>
      <c r="Q415" s="111" t="str">
        <f t="shared" si="185"/>
        <v/>
      </c>
      <c r="R415" s="111" t="str">
        <f t="shared" ref="R415:V415" si="186">IF(R391=0,"",R391/R367)</f>
        <v/>
      </c>
      <c r="S415" s="111" t="str">
        <f t="shared" si="186"/>
        <v/>
      </c>
      <c r="T415" s="111" t="str">
        <f t="shared" si="186"/>
        <v/>
      </c>
      <c r="U415" s="111">
        <f t="shared" si="186"/>
        <v>0.81670782728009228</v>
      </c>
      <c r="V415" s="111">
        <f t="shared" si="186"/>
        <v>0.82949127324988359</v>
      </c>
      <c r="W415" s="111">
        <f t="shared" ref="W415" si="187">IF(W391=0,"",W391/W367)</f>
        <v>0.83977378557549587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>
        <f t="shared" si="188"/>
        <v>0.96215161878147448</v>
      </c>
      <c r="F416" s="111">
        <f t="shared" si="188"/>
        <v>0.95317105577910577</v>
      </c>
      <c r="G416" s="111">
        <f t="shared" si="188"/>
        <v>0.95586315778885933</v>
      </c>
      <c r="H416" s="111">
        <f t="shared" si="188"/>
        <v>0.94527315755851327</v>
      </c>
      <c r="I416" s="111">
        <f t="shared" si="188"/>
        <v>0.95561965180019881</v>
      </c>
      <c r="J416" s="111">
        <f t="shared" si="188"/>
        <v>0.96011863207801595</v>
      </c>
      <c r="K416" s="111">
        <f t="shared" si="188"/>
        <v>0.96402452654620885</v>
      </c>
      <c r="L416" s="111">
        <f t="shared" si="188"/>
        <v>0.96750926639736445</v>
      </c>
      <c r="M416" s="111">
        <f t="shared" si="188"/>
        <v>0.95650731887268681</v>
      </c>
      <c r="N416" s="111">
        <f t="shared" si="188"/>
        <v>0.96963812445290565</v>
      </c>
      <c r="O416" s="111">
        <f t="shared" si="188"/>
        <v>0.97873096517584157</v>
      </c>
      <c r="P416" s="111">
        <f t="shared" si="188"/>
        <v>0.96595511824659652</v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>
        <f t="shared" si="189"/>
        <v>0.97922179992470093</v>
      </c>
      <c r="V416" s="111">
        <f t="shared" si="189"/>
        <v>0.98414452308228073</v>
      </c>
      <c r="W416" s="111">
        <f t="shared" ref="W416" si="190">IF(W392=0,"",W392/W368)</f>
        <v>0.98762188809015172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>
        <f t="shared" si="191"/>
        <v>0.5999882503849554</v>
      </c>
      <c r="F417" s="112">
        <f t="shared" si="191"/>
        <v>0.614235367887497</v>
      </c>
      <c r="G417" s="112">
        <f t="shared" si="191"/>
        <v>0.62858844379947609</v>
      </c>
      <c r="H417" s="112">
        <f t="shared" si="191"/>
        <v>0.64303139367800544</v>
      </c>
      <c r="I417" s="112">
        <f t="shared" si="191"/>
        <v>0.65754306762155046</v>
      </c>
      <c r="J417" s="112">
        <f t="shared" si="191"/>
        <v>0.67207786319076246</v>
      </c>
      <c r="K417" s="112">
        <f t="shared" si="191"/>
        <v>0.68657545607439374</v>
      </c>
      <c r="L417" s="112">
        <f t="shared" si="191"/>
        <v>0.70098230488384805</v>
      </c>
      <c r="M417" s="112">
        <f t="shared" si="191"/>
        <v>0.71425044177854669</v>
      </c>
      <c r="N417" s="112">
        <f t="shared" si="191"/>
        <v>0.72581729357544156</v>
      </c>
      <c r="O417" s="112">
        <f t="shared" si="191"/>
        <v>0.73537851837310431</v>
      </c>
      <c r="P417" s="112">
        <f t="shared" si="191"/>
        <v>0.74375327475969133</v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>
        <f t="shared" si="192"/>
        <v>0.81670782728009228</v>
      </c>
      <c r="V417" s="112">
        <f t="shared" si="192"/>
        <v>0.82949127324988348</v>
      </c>
      <c r="W417" s="112">
        <f t="shared" ref="W417" si="193">IF(W393=0,"",W393/W369)</f>
        <v>0.83977378557549587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>
        <f t="shared" si="194"/>
        <v>1</v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>
        <f t="shared" si="195"/>
        <v>1</v>
      </c>
      <c r="V418" s="113">
        <f t="shared" si="195"/>
        <v>1</v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0.55492374751402462</v>
      </c>
      <c r="D419" s="112">
        <f t="shared" si="197"/>
        <v>0.55680291535197635</v>
      </c>
      <c r="E419" s="112">
        <f t="shared" si="197"/>
        <v>0.55899316801842314</v>
      </c>
      <c r="F419" s="112">
        <f t="shared" si="197"/>
        <v>0.561225841343301</v>
      </c>
      <c r="G419" s="112">
        <f t="shared" si="197"/>
        <v>0.5637450054975105</v>
      </c>
      <c r="H419" s="112">
        <f t="shared" si="197"/>
        <v>0.5665207893993206</v>
      </c>
      <c r="I419" s="112">
        <f t="shared" si="197"/>
        <v>0.56961333194597308</v>
      </c>
      <c r="J419" s="112">
        <f t="shared" si="197"/>
        <v>0.57326900097234601</v>
      </c>
      <c r="K419" s="112">
        <f t="shared" si="197"/>
        <v>0.57769727394053372</v>
      </c>
      <c r="L419" s="112">
        <f t="shared" si="197"/>
        <v>0.58295419465978715</v>
      </c>
      <c r="M419" s="112">
        <f t="shared" si="197"/>
        <v>0.59401073063204235</v>
      </c>
      <c r="N419" s="112">
        <f t="shared" si="197"/>
        <v>0.61244466352551064</v>
      </c>
      <c r="O419" s="112">
        <f t="shared" si="197"/>
        <v>0.63957308342604802</v>
      </c>
      <c r="P419" s="112">
        <f t="shared" si="197"/>
        <v>0.67262783685183003</v>
      </c>
      <c r="Q419" s="112" t="str">
        <f t="shared" si="197"/>
        <v/>
      </c>
      <c r="R419" s="112" t="str">
        <f t="shared" ref="R419:V419" si="198">IF(R395=0,"",R395/R371)</f>
        <v/>
      </c>
      <c r="S419" s="112" t="str">
        <f t="shared" si="198"/>
        <v/>
      </c>
      <c r="T419" s="112" t="str">
        <f t="shared" si="198"/>
        <v/>
      </c>
      <c r="U419" s="112">
        <f t="shared" si="198"/>
        <v>0.77481969105383119</v>
      </c>
      <c r="V419" s="112">
        <f t="shared" si="198"/>
        <v>0.7854993444039795</v>
      </c>
      <c r="W419" s="112">
        <f t="shared" ref="W419" si="199">IF(W395=0,"",W395/W371)</f>
        <v>0.79052292651177902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>
        <f t="shared" si="200"/>
        <v>0.93209570766990479</v>
      </c>
      <c r="E420" s="113">
        <f t="shared" si="200"/>
        <v>0.95549440393983565</v>
      </c>
      <c r="F420" s="113">
        <f t="shared" si="200"/>
        <v>0.94218267351414398</v>
      </c>
      <c r="G420" s="113">
        <f t="shared" si="200"/>
        <v>0.94269177461823017</v>
      </c>
      <c r="H420" s="113">
        <f t="shared" si="200"/>
        <v>0.92612142113085716</v>
      </c>
      <c r="I420" s="113">
        <f t="shared" si="200"/>
        <v>0.93675871440708647</v>
      </c>
      <c r="J420" s="113">
        <f t="shared" si="200"/>
        <v>0.94041393626528602</v>
      </c>
      <c r="K420" s="113">
        <f t="shared" si="200"/>
        <v>0.94375055466162172</v>
      </c>
      <c r="L420" s="113">
        <f t="shared" si="200"/>
        <v>0.94647532557627911</v>
      </c>
      <c r="M420" s="113">
        <f t="shared" si="200"/>
        <v>0.92886074713141475</v>
      </c>
      <c r="N420" s="113">
        <f t="shared" si="200"/>
        <v>0.95170210582904669</v>
      </c>
      <c r="O420" s="113">
        <f t="shared" si="200"/>
        <v>0.96916277902292969</v>
      </c>
      <c r="P420" s="113">
        <f t="shared" si="200"/>
        <v>0.95427565662454839</v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>
        <f t="shared" si="201"/>
        <v>0.97356043980934692</v>
      </c>
      <c r="V420" s="113">
        <f t="shared" si="201"/>
        <v>0.97926805398714034</v>
      </c>
      <c r="W420" s="113">
        <f t="shared" ref="W420" si="202">IF(W396=0,"",W396/W372)</f>
        <v>0.98265014111119919</v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>
        <f t="shared" si="203"/>
        <v>0.55680291535197635</v>
      </c>
      <c r="E421" s="111">
        <f t="shared" si="203"/>
        <v>0.55899316801842314</v>
      </c>
      <c r="F421" s="111">
        <f t="shared" si="203"/>
        <v>0.561225841343301</v>
      </c>
      <c r="G421" s="111">
        <f t="shared" si="203"/>
        <v>0.5637450054975105</v>
      </c>
      <c r="H421" s="111">
        <f t="shared" si="203"/>
        <v>0.5665207893993206</v>
      </c>
      <c r="I421" s="111">
        <f t="shared" si="203"/>
        <v>0.56961333194597308</v>
      </c>
      <c r="J421" s="111">
        <f t="shared" si="203"/>
        <v>0.57326900097234601</v>
      </c>
      <c r="K421" s="111">
        <f t="shared" si="203"/>
        <v>0.57769727394053372</v>
      </c>
      <c r="L421" s="111">
        <f t="shared" si="203"/>
        <v>0.58295419465978715</v>
      </c>
      <c r="M421" s="111">
        <f t="shared" si="203"/>
        <v>0.59401073063204235</v>
      </c>
      <c r="N421" s="111">
        <f t="shared" si="203"/>
        <v>0.61244466352551064</v>
      </c>
      <c r="O421" s="111">
        <f t="shared" si="203"/>
        <v>0.63957308342604802</v>
      </c>
      <c r="P421" s="111">
        <f t="shared" si="203"/>
        <v>0.67262783685183003</v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>
        <f t="shared" si="204"/>
        <v>0.77481969105383119</v>
      </c>
      <c r="V421" s="111">
        <f t="shared" si="204"/>
        <v>0.78549934440397939</v>
      </c>
      <c r="W421" s="111">
        <f t="shared" ref="W421" si="205">IF(W397=0,"",W397/W373)</f>
        <v>0.79052292651177902</v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>
        <f t="shared" si="206"/>
        <v>1</v>
      </c>
      <c r="E422" s="111">
        <f t="shared" si="206"/>
        <v>1</v>
      </c>
      <c r="F422" s="111">
        <f t="shared" si="206"/>
        <v>1</v>
      </c>
      <c r="G422" s="111">
        <f t="shared" si="206"/>
        <v>1</v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>
        <f t="shared" si="207"/>
        <v>1</v>
      </c>
      <c r="V422" s="111">
        <f t="shared" si="207"/>
        <v>1</v>
      </c>
      <c r="W422" s="111">
        <f t="shared" ref="W422" si="208">IF(W398=0,"",W398/W374)</f>
        <v>1</v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0.62270547973031354</v>
      </c>
      <c r="D423" s="112">
        <f t="shared" si="209"/>
        <v>0.62423794411855016</v>
      </c>
      <c r="E423" s="112">
        <f t="shared" si="209"/>
        <v>0.625888276690718</v>
      </c>
      <c r="F423" s="112">
        <f t="shared" si="209"/>
        <v>0.62755446221469346</v>
      </c>
      <c r="G423" s="112">
        <f t="shared" si="209"/>
        <v>0.62933014220044081</v>
      </c>
      <c r="H423" s="112">
        <f t="shared" si="209"/>
        <v>0.63120482069370143</v>
      </c>
      <c r="I423" s="112">
        <f t="shared" si="209"/>
        <v>0.63320288605969743</v>
      </c>
      <c r="J423" s="112">
        <f t="shared" si="209"/>
        <v>0.6354219610320152</v>
      </c>
      <c r="K423" s="112">
        <f t="shared" si="209"/>
        <v>0.63794855890618374</v>
      </c>
      <c r="L423" s="112">
        <f t="shared" si="209"/>
        <v>0.64081295823276885</v>
      </c>
      <c r="M423" s="112">
        <f t="shared" si="209"/>
        <v>0.64599993509193865</v>
      </c>
      <c r="N423" s="112">
        <f t="shared" si="209"/>
        <v>0.65438157027361854</v>
      </c>
      <c r="O423" s="112">
        <f t="shared" si="209"/>
        <v>0.66707620565474302</v>
      </c>
      <c r="P423" s="112">
        <f t="shared" si="209"/>
        <v>0.68359029667091931</v>
      </c>
      <c r="Q423" s="112" t="str">
        <f t="shared" si="209"/>
        <v/>
      </c>
      <c r="R423" s="112" t="str">
        <f t="shared" ref="R423:V423" si="210">IF(R399=0,"",R399/R375)</f>
        <v/>
      </c>
      <c r="S423" s="112" t="str">
        <f t="shared" si="210"/>
        <v/>
      </c>
      <c r="T423" s="112" t="str">
        <f t="shared" si="210"/>
        <v/>
      </c>
      <c r="U423" s="112">
        <f t="shared" si="210"/>
        <v>0.74452847260183619</v>
      </c>
      <c r="V423" s="112">
        <f t="shared" si="210"/>
        <v>0.75383183395305586</v>
      </c>
      <c r="W423" s="112">
        <f t="shared" ref="W423" si="211">IF(W399=0,"",W399/W375)</f>
        <v>0.76115537789363252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0.88383179299468073</v>
      </c>
      <c r="D424" s="113">
        <f t="shared" si="212"/>
        <v>0.94783929214063822</v>
      </c>
      <c r="E424" s="113">
        <f t="shared" si="212"/>
        <v>0.96663243541689037</v>
      </c>
      <c r="F424" s="113">
        <f t="shared" si="212"/>
        <v>0.95580673704540098</v>
      </c>
      <c r="G424" s="113">
        <f t="shared" si="212"/>
        <v>0.95618907163839706</v>
      </c>
      <c r="H424" s="113">
        <f t="shared" si="212"/>
        <v>0.94215545186369087</v>
      </c>
      <c r="I424" s="113">
        <f t="shared" si="212"/>
        <v>0.95066597759737848</v>
      </c>
      <c r="J424" s="113">
        <f t="shared" si="212"/>
        <v>0.95353876430962403</v>
      </c>
      <c r="K424" s="113">
        <f t="shared" si="212"/>
        <v>0.95619865989433717</v>
      </c>
      <c r="L424" s="113">
        <f t="shared" si="212"/>
        <v>0.9578995554932167</v>
      </c>
      <c r="M424" s="113">
        <f t="shared" si="212"/>
        <v>0.9426371005864741</v>
      </c>
      <c r="N424" s="113">
        <f t="shared" si="212"/>
        <v>0.95937934191720264</v>
      </c>
      <c r="O424" s="113">
        <f t="shared" si="212"/>
        <v>0.97396535073426016</v>
      </c>
      <c r="P424" s="113">
        <f t="shared" si="212"/>
        <v>0.95617690559763746</v>
      </c>
      <c r="Q424" s="113" t="str">
        <f t="shared" si="212"/>
        <v/>
      </c>
      <c r="R424" s="113" t="str">
        <f t="shared" ref="R424:V424" si="213">IF(R400=0,"",R400/R376)</f>
        <v/>
      </c>
      <c r="S424" s="113" t="str">
        <f t="shared" si="213"/>
        <v/>
      </c>
      <c r="T424" s="113" t="str">
        <f t="shared" si="213"/>
        <v/>
      </c>
      <c r="U424" s="113">
        <f t="shared" si="213"/>
        <v>0.96811904357257761</v>
      </c>
      <c r="V424" s="113">
        <f t="shared" si="213"/>
        <v>0.97476982510315924</v>
      </c>
      <c r="W424" s="113">
        <f t="shared" ref="W424" si="214">IF(W400=0,"",W400/W376)</f>
        <v>0.98020286959164038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0.62270547973031354</v>
      </c>
      <c r="D425" s="111">
        <f t="shared" si="215"/>
        <v>0.62423794411855016</v>
      </c>
      <c r="E425" s="111">
        <f t="shared" si="215"/>
        <v>0.625888276690718</v>
      </c>
      <c r="F425" s="111">
        <f t="shared" si="215"/>
        <v>0.62755446221469346</v>
      </c>
      <c r="G425" s="111">
        <f t="shared" si="215"/>
        <v>0.62933014220044081</v>
      </c>
      <c r="H425" s="111">
        <f t="shared" si="215"/>
        <v>0.63120482069370143</v>
      </c>
      <c r="I425" s="111">
        <f t="shared" si="215"/>
        <v>0.63320288605969743</v>
      </c>
      <c r="J425" s="111">
        <f t="shared" si="215"/>
        <v>0.6354219610320152</v>
      </c>
      <c r="K425" s="111">
        <f t="shared" si="215"/>
        <v>0.63794855890618374</v>
      </c>
      <c r="L425" s="111">
        <f t="shared" si="215"/>
        <v>0.64081295823276885</v>
      </c>
      <c r="M425" s="111">
        <f t="shared" si="215"/>
        <v>0.64599993509193865</v>
      </c>
      <c r="N425" s="111">
        <f t="shared" si="215"/>
        <v>0.65438157027361854</v>
      </c>
      <c r="O425" s="111">
        <f t="shared" si="215"/>
        <v>0.6670762056547429</v>
      </c>
      <c r="P425" s="111">
        <f t="shared" si="215"/>
        <v>0.68359029667091942</v>
      </c>
      <c r="Q425" s="111" t="str">
        <f t="shared" si="215"/>
        <v/>
      </c>
      <c r="R425" s="111" t="str">
        <f t="shared" ref="R425:V425" si="216">IF(R401=0,"",R401/R377)</f>
        <v/>
      </c>
      <c r="S425" s="111" t="str">
        <f t="shared" si="216"/>
        <v/>
      </c>
      <c r="T425" s="111" t="str">
        <f t="shared" si="216"/>
        <v/>
      </c>
      <c r="U425" s="111">
        <f t="shared" si="216"/>
        <v>0.7445284726018363</v>
      </c>
      <c r="V425" s="111">
        <f t="shared" si="216"/>
        <v>0.75383183395305586</v>
      </c>
      <c r="W425" s="111">
        <f t="shared" ref="W425" si="217">IF(W401=0,"",W401/W377)</f>
        <v>0.76115537789363252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 t="str">
        <f t="shared" si="218"/>
        <v/>
      </c>
      <c r="R426" s="111" t="str">
        <f t="shared" ref="R426:V426" si="219">IF(R402=0,"",R402/R378)</f>
        <v/>
      </c>
      <c r="S426" s="111" t="str">
        <f t="shared" si="219"/>
        <v/>
      </c>
      <c r="T426" s="111" t="str">
        <f t="shared" si="219"/>
        <v/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0.6982765646303577</v>
      </c>
      <c r="D427" s="124">
        <f t="shared" si="221"/>
        <v>0.68417850576886752</v>
      </c>
      <c r="E427" s="124">
        <f t="shared" si="221"/>
        <v>0.68684612401097977</v>
      </c>
      <c r="F427" s="124">
        <f t="shared" si="221"/>
        <v>0.68748655998188524</v>
      </c>
      <c r="G427" s="124">
        <f t="shared" si="221"/>
        <v>0.69465337063811561</v>
      </c>
      <c r="H427" s="124">
        <f t="shared" si="221"/>
        <v>0.70585732052980232</v>
      </c>
      <c r="I427" s="124">
        <f t="shared" si="221"/>
        <v>0.70644655567290304</v>
      </c>
      <c r="J427" s="124">
        <f t="shared" si="221"/>
        <v>0.70223328017014075</v>
      </c>
      <c r="K427" s="124">
        <f t="shared" si="221"/>
        <v>0.69780790336947518</v>
      </c>
      <c r="L427" s="124">
        <f t="shared" si="221"/>
        <v>0.69696637828060837</v>
      </c>
      <c r="M427" s="124">
        <f t="shared" si="221"/>
        <v>0.6983921410901508</v>
      </c>
      <c r="N427" s="124">
        <f t="shared" si="221"/>
        <v>0.70731485512722181</v>
      </c>
      <c r="O427" s="124">
        <f t="shared" si="221"/>
        <v>0.71209743406483084</v>
      </c>
      <c r="P427" s="124">
        <f t="shared" si="221"/>
        <v>0.72275151079215472</v>
      </c>
      <c r="Q427" s="124" t="str">
        <f t="shared" si="221"/>
        <v/>
      </c>
      <c r="R427" s="124" t="str">
        <f t="shared" ref="R427:V427" si="222">IF(R403=0,"",R403/R379)</f>
        <v/>
      </c>
      <c r="S427" s="124" t="str">
        <f t="shared" si="222"/>
        <v/>
      </c>
      <c r="T427" s="124" t="str">
        <f t="shared" si="222"/>
        <v/>
      </c>
      <c r="U427" s="124">
        <f t="shared" si="222"/>
        <v>0.79413747320993922</v>
      </c>
      <c r="V427" s="124">
        <f t="shared" si="222"/>
        <v>0.80533947647087556</v>
      </c>
      <c r="W427" s="124">
        <f t="shared" ref="W427" si="223">IF(W403=0,"",W403/W379)</f>
        <v>0.79351569205165262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0.57044227462319419</v>
      </c>
      <c r="D428" s="111">
        <f t="shared" si="224"/>
        <v>0.57082581799248833</v>
      </c>
      <c r="E428" s="111">
        <f t="shared" si="224"/>
        <v>0.57120395223140863</v>
      </c>
      <c r="F428" s="111">
        <f t="shared" si="224"/>
        <v>0.57158134886164158</v>
      </c>
      <c r="G428" s="111">
        <f t="shared" si="224"/>
        <v>0.57195376400096043</v>
      </c>
      <c r="H428" s="111">
        <f t="shared" si="224"/>
        <v>0.57232171704652213</v>
      </c>
      <c r="I428" s="111">
        <f t="shared" si="224"/>
        <v>0.5726841623056218</v>
      </c>
      <c r="J428" s="111">
        <f t="shared" si="224"/>
        <v>0.57303681594434486</v>
      </c>
      <c r="K428" s="111">
        <f t="shared" si="224"/>
        <v>0.57337603557708083</v>
      </c>
      <c r="L428" s="111">
        <f t="shared" si="224"/>
        <v>0.57370084671634902</v>
      </c>
      <c r="M428" s="111">
        <f t="shared" si="224"/>
        <v>0.57387563811340814</v>
      </c>
      <c r="N428" s="111">
        <f t="shared" si="224"/>
        <v>0.57387563811340814</v>
      </c>
      <c r="O428" s="111">
        <f t="shared" si="224"/>
        <v>0.57387563811340814</v>
      </c>
      <c r="P428" s="111">
        <f t="shared" si="224"/>
        <v>0.57387563811340814</v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>
        <f t="shared" si="225"/>
        <v>0.58107431333644122</v>
      </c>
      <c r="V428" s="111">
        <f t="shared" si="225"/>
        <v>0.5831057786297319</v>
      </c>
      <c r="W428" s="111">
        <f t="shared" ref="W428" si="226">IF(W404=0,"",W404/W380)</f>
        <v>0.58498676501240743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0.57609277958740213</v>
      </c>
      <c r="D429" s="111">
        <f t="shared" si="227"/>
        <v>0.5771284597424754</v>
      </c>
      <c r="E429" s="111">
        <f t="shared" si="227"/>
        <v>0.57814953365107757</v>
      </c>
      <c r="F429" s="111">
        <f t="shared" si="227"/>
        <v>0.57916861579879741</v>
      </c>
      <c r="G429" s="111">
        <f t="shared" si="227"/>
        <v>0.58017424645264293</v>
      </c>
      <c r="H429" s="111">
        <f t="shared" si="227"/>
        <v>0.58116782813804246</v>
      </c>
      <c r="I429" s="111">
        <f t="shared" si="227"/>
        <v>0.58214653717645148</v>
      </c>
      <c r="J429" s="111">
        <f t="shared" si="227"/>
        <v>0.58309880595354435</v>
      </c>
      <c r="K429" s="111">
        <f t="shared" si="227"/>
        <v>0.58401479895449926</v>
      </c>
      <c r="L429" s="111">
        <f t="shared" si="227"/>
        <v>0.5848918847758654</v>
      </c>
      <c r="M429" s="111">
        <f t="shared" si="227"/>
        <v>0.58536387307159532</v>
      </c>
      <c r="N429" s="111">
        <f t="shared" si="227"/>
        <v>0.58536387307159532</v>
      </c>
      <c r="O429" s="111">
        <f t="shared" si="227"/>
        <v>0.58536387307159532</v>
      </c>
      <c r="P429" s="111">
        <f t="shared" si="227"/>
        <v>0.58536387307159532</v>
      </c>
      <c r="Q429" s="111" t="str">
        <f t="shared" si="227"/>
        <v/>
      </c>
      <c r="R429" s="111" t="str">
        <f t="shared" ref="R429:V429" si="228">IF(R405=0,"",R405/R381)</f>
        <v/>
      </c>
      <c r="S429" s="111" t="str">
        <f t="shared" si="228"/>
        <v/>
      </c>
      <c r="T429" s="111" t="str">
        <f t="shared" si="228"/>
        <v/>
      </c>
      <c r="U429" s="111">
        <f t="shared" si="228"/>
        <v>0.60480241814417823</v>
      </c>
      <c r="V429" s="111">
        <f t="shared" si="228"/>
        <v>0.61028797325585626</v>
      </c>
      <c r="W429" s="111">
        <f t="shared" ref="W429" si="229">IF(W405=0,"",W405/W381)</f>
        <v>0.61536719095185188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0.74252275591685812</v>
      </c>
      <c r="D430" s="45">
        <f t="shared" si="230"/>
        <v>0.74407364854826297</v>
      </c>
      <c r="E430" s="45">
        <f t="shared" si="230"/>
        <v>0.7456818894300975</v>
      </c>
      <c r="F430" s="45">
        <f t="shared" si="230"/>
        <v>0.7472979505278996</v>
      </c>
      <c r="G430" s="45">
        <f t="shared" si="230"/>
        <v>0.74896682599117836</v>
      </c>
      <c r="H430" s="45">
        <f t="shared" si="230"/>
        <v>0.75068300910884134</v>
      </c>
      <c r="I430" s="45">
        <f t="shared" si="230"/>
        <v>0.75245758644064231</v>
      </c>
      <c r="J430" s="45">
        <f t="shared" si="230"/>
        <v>0.75433597570868882</v>
      </c>
      <c r="K430" s="45">
        <f t="shared" si="230"/>
        <v>0.75635679392305355</v>
      </c>
      <c r="L430" s="45">
        <f t="shared" si="230"/>
        <v>0.75853037271714807</v>
      </c>
      <c r="M430" s="45">
        <f t="shared" si="230"/>
        <v>0.76148759680790479</v>
      </c>
      <c r="N430" s="45">
        <f t="shared" si="230"/>
        <v>0.7654073558881016</v>
      </c>
      <c r="O430" s="45">
        <f t="shared" si="230"/>
        <v>0.77072461652017688</v>
      </c>
      <c r="P430" s="45">
        <f t="shared" si="230"/>
        <v>0.77766782706853921</v>
      </c>
      <c r="Q430" s="45" t="str">
        <f t="shared" si="230"/>
        <v/>
      </c>
      <c r="R430" s="45" t="str">
        <f t="shared" ref="R430:V430" si="231">IF(R406=0,"",R406/R382)</f>
        <v/>
      </c>
      <c r="S430" s="45" t="str">
        <f t="shared" si="231"/>
        <v/>
      </c>
      <c r="T430" s="45" t="str">
        <f t="shared" si="231"/>
        <v/>
      </c>
      <c r="U430" s="45">
        <f t="shared" si="231"/>
        <v>0.8459192936942086</v>
      </c>
      <c r="V430" s="45">
        <f t="shared" si="231"/>
        <v>0.85890446181760027</v>
      </c>
      <c r="W430" s="45">
        <f t="shared" ref="W430" si="232">IF(W406=0,"",W406/W382)</f>
        <v>0.86861550424551737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13.362906696281117</v>
      </c>
      <c r="D432" s="117">
        <f t="shared" si="233"/>
        <v>13.817157276340204</v>
      </c>
      <c r="E432" s="117">
        <f t="shared" si="233"/>
        <v>16.51709010528181</v>
      </c>
      <c r="F432" s="117">
        <f t="shared" si="233"/>
        <v>19.998662300352493</v>
      </c>
      <c r="G432" s="117">
        <f t="shared" si="233"/>
        <v>18.711867411942833</v>
      </c>
      <c r="H432" s="117">
        <f t="shared" si="233"/>
        <v>30.939996405053357</v>
      </c>
      <c r="I432" s="117">
        <f t="shared" si="233"/>
        <v>35.526536374001395</v>
      </c>
      <c r="J432" s="117">
        <f t="shared" si="233"/>
        <v>40.394428719985946</v>
      </c>
      <c r="K432" s="117">
        <f t="shared" si="233"/>
        <v>49.601566271443758</v>
      </c>
      <c r="L432" s="117">
        <f t="shared" si="233"/>
        <v>41.913003529616709</v>
      </c>
      <c r="M432" s="117">
        <f t="shared" si="233"/>
        <v>52.545228602740316</v>
      </c>
      <c r="N432" s="117">
        <f t="shared" si="233"/>
        <v>42.940160856616217</v>
      </c>
      <c r="O432" s="117">
        <f t="shared" si="233"/>
        <v>40.41874564949299</v>
      </c>
      <c r="P432" s="117">
        <f t="shared" si="233"/>
        <v>13.995444823913603</v>
      </c>
      <c r="Q432" s="117">
        <f t="shared" si="233"/>
        <v>0</v>
      </c>
      <c r="R432" s="117">
        <f t="shared" ref="R432:V432" si="234">R433+R436+R438+R451</f>
        <v>0</v>
      </c>
      <c r="S432" s="117">
        <f t="shared" si="234"/>
        <v>0</v>
      </c>
      <c r="T432" s="117">
        <f t="shared" si="234"/>
        <v>0</v>
      </c>
      <c r="U432" s="117">
        <f t="shared" si="234"/>
        <v>8.490749749878443</v>
      </c>
      <c r="V432" s="117">
        <f t="shared" si="234"/>
        <v>13.981624724302746</v>
      </c>
      <c r="W432" s="117">
        <f t="shared" ref="W432" si="235">W433+W436+W438+W451</f>
        <v>21.891719340574273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11.052692408965365</v>
      </c>
      <c r="D438" s="122">
        <v>11.179381145321578</v>
      </c>
      <c r="E438" s="122">
        <v>13.648540706644519</v>
      </c>
      <c r="F438" s="122">
        <v>16.017082028703808</v>
      </c>
      <c r="G438" s="122">
        <v>14.307098819998096</v>
      </c>
      <c r="H438" s="122">
        <v>24.57479223844371</v>
      </c>
      <c r="I438" s="122">
        <v>25.995160318535874</v>
      </c>
      <c r="J438" s="122">
        <v>28.990858779648814</v>
      </c>
      <c r="K438" s="122">
        <v>35.896825037659454</v>
      </c>
      <c r="L438" s="122">
        <v>31.053164819158635</v>
      </c>
      <c r="M438" s="122">
        <v>38.928275112375175</v>
      </c>
      <c r="N438" s="122">
        <v>32.176128924951868</v>
      </c>
      <c r="O438" s="122">
        <v>31.51915741614831</v>
      </c>
      <c r="P438" s="122">
        <v>11.187310394617255</v>
      </c>
      <c r="Q438" s="122">
        <v>0</v>
      </c>
      <c r="R438" s="122">
        <v>0</v>
      </c>
      <c r="S438" s="122">
        <v>0</v>
      </c>
      <c r="T438" s="122">
        <v>0</v>
      </c>
      <c r="U438" s="122">
        <v>6.3573309386364256</v>
      </c>
      <c r="V438" s="122">
        <v>10.743846791045533</v>
      </c>
      <c r="W438" s="122">
        <v>16.888395745807703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11.052692408965365</v>
      </c>
      <c r="D443" s="101">
        <v>11.178257672186707</v>
      </c>
      <c r="E443" s="101">
        <v>13.645842846997107</v>
      </c>
      <c r="F443" s="101">
        <v>16.01379881018061</v>
      </c>
      <c r="G443" s="101">
        <v>14.304691146427016</v>
      </c>
      <c r="H443" s="101">
        <v>24.570878504197452</v>
      </c>
      <c r="I443" s="101">
        <v>25.977562405703278</v>
      </c>
      <c r="J443" s="101">
        <v>28.962779409144986</v>
      </c>
      <c r="K443" s="101">
        <v>35.869836781931781</v>
      </c>
      <c r="L443" s="101">
        <v>31.04081077405916</v>
      </c>
      <c r="M443" s="101">
        <v>38.927985685818925</v>
      </c>
      <c r="N443" s="101">
        <v>32.16134010530218</v>
      </c>
      <c r="O443" s="101">
        <v>31.502242385316471</v>
      </c>
      <c r="P443" s="101">
        <v>11.17863165388631</v>
      </c>
      <c r="Q443" s="101">
        <v>0</v>
      </c>
      <c r="R443" s="101">
        <v>0</v>
      </c>
      <c r="S443" s="101">
        <v>0</v>
      </c>
      <c r="T443" s="101">
        <v>0</v>
      </c>
      <c r="U443" s="101">
        <v>6.3557023304724094</v>
      </c>
      <c r="V443" s="101">
        <v>10.736086702538779</v>
      </c>
      <c r="W443" s="101">
        <v>16.874106337921152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1.1234731348718139E-3</v>
      </c>
      <c r="E444" s="104">
        <v>2.6978596474116286E-3</v>
      </c>
      <c r="F444" s="104">
        <v>3.2832185231968856E-3</v>
      </c>
      <c r="G444" s="104">
        <v>2.4076735710791917E-3</v>
      </c>
      <c r="H444" s="104">
        <v>3.9137342462584931E-3</v>
      </c>
      <c r="I444" s="104">
        <v>1.7597912832596329E-2</v>
      </c>
      <c r="J444" s="104">
        <v>2.8079370503829398E-2</v>
      </c>
      <c r="K444" s="104">
        <v>2.6988255727675225E-2</v>
      </c>
      <c r="L444" s="104">
        <v>1.2354045099473125E-2</v>
      </c>
      <c r="M444" s="104">
        <v>2.8942655625363546E-4</v>
      </c>
      <c r="N444" s="104">
        <v>1.4788819649690876E-2</v>
      </c>
      <c r="O444" s="104">
        <v>1.6915030831837641E-2</v>
      </c>
      <c r="P444" s="104">
        <v>8.678740730944776E-3</v>
      </c>
      <c r="Q444" s="104">
        <v>0</v>
      </c>
      <c r="R444" s="104">
        <v>0</v>
      </c>
      <c r="S444" s="104">
        <v>0</v>
      </c>
      <c r="T444" s="104">
        <v>0</v>
      </c>
      <c r="U444" s="104">
        <v>1.628608164016524E-3</v>
      </c>
      <c r="V444" s="104">
        <v>7.7600885067534405E-3</v>
      </c>
      <c r="W444" s="104">
        <v>1.4289407886552582E-2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1.1234731348718139E-3</v>
      </c>
      <c r="E445" s="98">
        <v>2.6978596474116286E-3</v>
      </c>
      <c r="F445" s="98">
        <v>3.2832185231968856E-3</v>
      </c>
      <c r="G445" s="98">
        <v>2.4076735710791917E-3</v>
      </c>
      <c r="H445" s="98">
        <v>3.9137342462584931E-3</v>
      </c>
      <c r="I445" s="98">
        <v>1.7597912832596329E-2</v>
      </c>
      <c r="J445" s="98">
        <v>2.8079370503829398E-2</v>
      </c>
      <c r="K445" s="98">
        <v>2.6988255727675225E-2</v>
      </c>
      <c r="L445" s="98">
        <v>1.2354045099473125E-2</v>
      </c>
      <c r="M445" s="98">
        <v>2.8942655625363546E-4</v>
      </c>
      <c r="N445" s="98">
        <v>1.4788819649690876E-2</v>
      </c>
      <c r="O445" s="98">
        <v>1.6915030831837641E-2</v>
      </c>
      <c r="P445" s="98">
        <v>8.678740730944776E-3</v>
      </c>
      <c r="Q445" s="98">
        <v>0</v>
      </c>
      <c r="R445" s="98">
        <v>0</v>
      </c>
      <c r="S445" s="98">
        <v>0</v>
      </c>
      <c r="T445" s="98">
        <v>0</v>
      </c>
      <c r="U445" s="98">
        <v>1.628608164016524E-3</v>
      </c>
      <c r="V445" s="98">
        <v>7.7600885067534405E-3</v>
      </c>
      <c r="W445" s="98">
        <v>1.4289407886552582E-2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2.3102142873157518</v>
      </c>
      <c r="D451" s="122">
        <v>2.637776131018625</v>
      </c>
      <c r="E451" s="122">
        <v>2.8685493986372901</v>
      </c>
      <c r="F451" s="122">
        <v>3.9815802716486859</v>
      </c>
      <c r="G451" s="122">
        <v>4.4047685919447384</v>
      </c>
      <c r="H451" s="122">
        <v>6.3652041666096491</v>
      </c>
      <c r="I451" s="122">
        <v>9.5313760554655218</v>
      </c>
      <c r="J451" s="122">
        <v>11.403569940337134</v>
      </c>
      <c r="K451" s="122">
        <v>13.704741233784308</v>
      </c>
      <c r="L451" s="122">
        <v>10.859838710458076</v>
      </c>
      <c r="M451" s="122">
        <v>13.616953490365141</v>
      </c>
      <c r="N451" s="122">
        <v>10.764031931664352</v>
      </c>
      <c r="O451" s="122">
        <v>8.8995882333446783</v>
      </c>
      <c r="P451" s="122">
        <v>2.8081344292963482</v>
      </c>
      <c r="Q451" s="122">
        <v>0</v>
      </c>
      <c r="R451" s="122">
        <v>0</v>
      </c>
      <c r="S451" s="122">
        <v>0</v>
      </c>
      <c r="T451" s="122">
        <v>0</v>
      </c>
      <c r="U451" s="122">
        <v>2.1334188112420178</v>
      </c>
      <c r="V451" s="122">
        <v>3.2377779332572127</v>
      </c>
      <c r="W451" s="122">
        <v>5.0033235947665702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2.3102142873157518</v>
      </c>
      <c r="D453" s="98">
        <v>2.637776131018625</v>
      </c>
      <c r="E453" s="98">
        <v>2.8685493986372901</v>
      </c>
      <c r="F453" s="98">
        <v>3.9815802716486859</v>
      </c>
      <c r="G453" s="98">
        <v>4.4047685919447384</v>
      </c>
      <c r="H453" s="98">
        <v>6.3652041666096491</v>
      </c>
      <c r="I453" s="98">
        <v>9.5313760554655218</v>
      </c>
      <c r="J453" s="98">
        <v>11.403569940337134</v>
      </c>
      <c r="K453" s="98">
        <v>13.704741233784308</v>
      </c>
      <c r="L453" s="98">
        <v>10.859838710458076</v>
      </c>
      <c r="M453" s="98">
        <v>13.616953490365141</v>
      </c>
      <c r="N453" s="98">
        <v>10.764031931664352</v>
      </c>
      <c r="O453" s="98">
        <v>8.8995882333446783</v>
      </c>
      <c r="P453" s="98">
        <v>2.8081344292963482</v>
      </c>
      <c r="Q453" s="98">
        <v>0</v>
      </c>
      <c r="R453" s="98">
        <v>0</v>
      </c>
      <c r="S453" s="98">
        <v>0</v>
      </c>
      <c r="T453" s="98">
        <v>0</v>
      </c>
      <c r="U453" s="98">
        <v>2.1334188112420178</v>
      </c>
      <c r="V453" s="98">
        <v>3.2377779332572127</v>
      </c>
      <c r="W453" s="98">
        <v>5.0033235947665702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6926.1308984959778</v>
      </c>
      <c r="D456" s="117">
        <f t="shared" si="240"/>
        <v>7053.7985487246569</v>
      </c>
      <c r="E456" s="117">
        <f t="shared" si="240"/>
        <v>7269.4590430393673</v>
      </c>
      <c r="F456" s="117">
        <f t="shared" si="240"/>
        <v>7462.5555167099756</v>
      </c>
      <c r="G456" s="117">
        <f t="shared" si="240"/>
        <v>7664.9991903632199</v>
      </c>
      <c r="H456" s="117">
        <f t="shared" si="240"/>
        <v>7626.2018656227947</v>
      </c>
      <c r="I456" s="117">
        <f t="shared" si="240"/>
        <v>7355.5925568161374</v>
      </c>
      <c r="J456" s="117">
        <f t="shared" si="240"/>
        <v>7003.6989220616879</v>
      </c>
      <c r="K456" s="117">
        <f t="shared" si="240"/>
        <v>7476.6013846611313</v>
      </c>
      <c r="L456" s="117">
        <f t="shared" si="240"/>
        <v>7430.0353442439209</v>
      </c>
      <c r="M456" s="117">
        <f t="shared" si="240"/>
        <v>7133.9854571809419</v>
      </c>
      <c r="N456" s="117">
        <f t="shared" si="240"/>
        <v>6840.0633687210429</v>
      </c>
      <c r="O456" s="117">
        <f t="shared" si="240"/>
        <v>6356.7427578123616</v>
      </c>
      <c r="P456" s="117">
        <f t="shared" si="240"/>
        <v>6307.0219964544385</v>
      </c>
      <c r="Q456" s="117">
        <f t="shared" si="240"/>
        <v>0</v>
      </c>
      <c r="R456" s="117">
        <f t="shared" ref="R456:V456" si="241">R457+R460+R462+R475</f>
        <v>0</v>
      </c>
      <c r="S456" s="117">
        <f t="shared" si="241"/>
        <v>0</v>
      </c>
      <c r="T456" s="117">
        <f t="shared" si="241"/>
        <v>0</v>
      </c>
      <c r="U456" s="117">
        <f t="shared" si="241"/>
        <v>5322.1703329692991</v>
      </c>
      <c r="V456" s="117">
        <f t="shared" si="241"/>
        <v>5177.706557833636</v>
      </c>
      <c r="W456" s="117">
        <f t="shared" ref="W456" si="242">W457+W460+W462+W475</f>
        <v>5166.4815645216186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5020.8862201877901</v>
      </c>
      <c r="D457" s="122">
        <f t="shared" si="243"/>
        <v>5186.1592760200674</v>
      </c>
      <c r="E457" s="122">
        <f t="shared" si="243"/>
        <v>5394.9656380310444</v>
      </c>
      <c r="F457" s="122">
        <f t="shared" si="243"/>
        <v>5596.8067968268424</v>
      </c>
      <c r="G457" s="122">
        <f t="shared" si="243"/>
        <v>5726.4387065016608</v>
      </c>
      <c r="H457" s="122">
        <f t="shared" si="243"/>
        <v>5694.4211515021861</v>
      </c>
      <c r="I457" s="122">
        <f t="shared" si="243"/>
        <v>5491.3201231943649</v>
      </c>
      <c r="J457" s="122">
        <f t="shared" si="243"/>
        <v>5190.1593795719155</v>
      </c>
      <c r="K457" s="122">
        <f t="shared" si="243"/>
        <v>5672.2541370111476</v>
      </c>
      <c r="L457" s="122">
        <f t="shared" si="243"/>
        <v>5498.0504282728125</v>
      </c>
      <c r="M457" s="122">
        <f t="shared" si="243"/>
        <v>5210.1988692201494</v>
      </c>
      <c r="N457" s="122">
        <f t="shared" si="243"/>
        <v>4991.1321604656223</v>
      </c>
      <c r="O457" s="122">
        <f t="shared" si="243"/>
        <v>4676.329029831325</v>
      </c>
      <c r="P457" s="122">
        <f t="shared" si="243"/>
        <v>4593.172786357838</v>
      </c>
      <c r="Q457" s="122">
        <f t="shared" si="243"/>
        <v>0</v>
      </c>
      <c r="R457" s="122">
        <f t="shared" ref="R457:V457" si="244">SUM(R458:R459)</f>
        <v>0</v>
      </c>
      <c r="S457" s="122">
        <f t="shared" si="244"/>
        <v>0</v>
      </c>
      <c r="T457" s="122">
        <f t="shared" si="244"/>
        <v>0</v>
      </c>
      <c r="U457" s="122">
        <f t="shared" si="244"/>
        <v>3636.541494044247</v>
      </c>
      <c r="V457" s="122">
        <f t="shared" si="244"/>
        <v>3505.8305588243143</v>
      </c>
      <c r="W457" s="122">
        <f t="shared" ref="W457" si="245">SUM(W458:W459)</f>
        <v>3413.6969956796165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4997.3510061560519</v>
      </c>
      <c r="D458" s="98">
        <v>5162.1716535912365</v>
      </c>
      <c r="E458" s="98">
        <v>5371.1584158009155</v>
      </c>
      <c r="F458" s="98">
        <v>5571.6787556916843</v>
      </c>
      <c r="G458" s="98">
        <v>5701.1159925749671</v>
      </c>
      <c r="H458" s="98">
        <v>5669.7971411961707</v>
      </c>
      <c r="I458" s="98">
        <v>5467.3252556393782</v>
      </c>
      <c r="J458" s="98">
        <v>5167.6237869403149</v>
      </c>
      <c r="K458" s="98">
        <v>5648.102826768858</v>
      </c>
      <c r="L458" s="98">
        <v>5474.4574967219942</v>
      </c>
      <c r="M458" s="98">
        <v>5187.208953183992</v>
      </c>
      <c r="N458" s="98">
        <v>4969.0708686644366</v>
      </c>
      <c r="O458" s="98">
        <v>4655.139542384828</v>
      </c>
      <c r="P458" s="98">
        <v>4571.9065736405128</v>
      </c>
      <c r="Q458" s="98">
        <v>0</v>
      </c>
      <c r="R458" s="98">
        <v>0</v>
      </c>
      <c r="S458" s="98">
        <v>0</v>
      </c>
      <c r="T458" s="98">
        <v>0</v>
      </c>
      <c r="U458" s="98">
        <v>3619.3312471266936</v>
      </c>
      <c r="V458" s="98">
        <v>3488.986624435971</v>
      </c>
      <c r="W458" s="98">
        <v>3397.05352513566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23.5352140317381</v>
      </c>
      <c r="D459" s="98">
        <v>23.987622428831298</v>
      </c>
      <c r="E459" s="98">
        <v>23.807222230129177</v>
      </c>
      <c r="F459" s="98">
        <v>25.128041135158263</v>
      </c>
      <c r="G459" s="98">
        <v>25.322713926693876</v>
      </c>
      <c r="H459" s="98">
        <v>24.624010306015634</v>
      </c>
      <c r="I459" s="98">
        <v>23.994867554986925</v>
      </c>
      <c r="J459" s="98">
        <v>22.53559263160048</v>
      </c>
      <c r="K459" s="98">
        <v>24.151310242290034</v>
      </c>
      <c r="L459" s="98">
        <v>23.592931550818228</v>
      </c>
      <c r="M459" s="98">
        <v>22.989916036157549</v>
      </c>
      <c r="N459" s="98">
        <v>22.061291801185241</v>
      </c>
      <c r="O459" s="98">
        <v>21.189487446496841</v>
      </c>
      <c r="P459" s="98">
        <v>21.266212717324866</v>
      </c>
      <c r="Q459" s="98">
        <v>0</v>
      </c>
      <c r="R459" s="98">
        <v>0</v>
      </c>
      <c r="S459" s="98">
        <v>0</v>
      </c>
      <c r="T459" s="98">
        <v>0</v>
      </c>
      <c r="U459" s="98">
        <v>17.210246917553174</v>
      </c>
      <c r="V459" s="98">
        <v>16.84393438834325</v>
      </c>
      <c r="W459" s="98">
        <v>16.6434705439566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70.212637256432799</v>
      </c>
      <c r="D460" s="122">
        <f t="shared" si="246"/>
        <v>45.256130730597356</v>
      </c>
      <c r="E460" s="122">
        <f t="shared" si="246"/>
        <v>88.280751606319456</v>
      </c>
      <c r="F460" s="122">
        <f t="shared" si="246"/>
        <v>101.15791255725259</v>
      </c>
      <c r="G460" s="122">
        <f t="shared" si="246"/>
        <v>161.19284514548821</v>
      </c>
      <c r="H460" s="122">
        <f t="shared" si="246"/>
        <v>50.868168195578157</v>
      </c>
      <c r="I460" s="122">
        <f t="shared" si="246"/>
        <v>56.12695090196847</v>
      </c>
      <c r="J460" s="122">
        <f t="shared" si="246"/>
        <v>43.285186055046751</v>
      </c>
      <c r="K460" s="122">
        <f t="shared" si="246"/>
        <v>65.190212195442882</v>
      </c>
      <c r="L460" s="122">
        <f t="shared" si="246"/>
        <v>78.085359267395447</v>
      </c>
      <c r="M460" s="122">
        <f t="shared" si="246"/>
        <v>52.574655864117986</v>
      </c>
      <c r="N460" s="122">
        <f t="shared" si="246"/>
        <v>79.115148724299871</v>
      </c>
      <c r="O460" s="122">
        <f t="shared" si="246"/>
        <v>15.585439223317342</v>
      </c>
      <c r="P460" s="122">
        <f t="shared" si="246"/>
        <v>4.0284819954677413</v>
      </c>
      <c r="Q460" s="122">
        <f t="shared" si="246"/>
        <v>0</v>
      </c>
      <c r="R460" s="122">
        <f t="shared" si="246"/>
        <v>0</v>
      </c>
      <c r="S460" s="122">
        <f t="shared" si="246"/>
        <v>0</v>
      </c>
      <c r="T460" s="122">
        <f t="shared" si="246"/>
        <v>0</v>
      </c>
      <c r="U460" s="122">
        <f t="shared" si="246"/>
        <v>18.6697126473582</v>
      </c>
      <c r="V460" s="122">
        <f t="shared" si="246"/>
        <v>20.394624156558162</v>
      </c>
      <c r="W460" s="122">
        <f t="shared" si="246"/>
        <v>24.474563806277398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70.212637256432799</v>
      </c>
      <c r="D461" s="98">
        <f>RES_hhdet_in_fech!D86</f>
        <v>45.256130730597356</v>
      </c>
      <c r="E461" s="98">
        <f>RES_hhdet_in_fech!E86</f>
        <v>88.280751606319456</v>
      </c>
      <c r="F461" s="98">
        <f>RES_hhdet_in_fech!F86</f>
        <v>101.15791255725259</v>
      </c>
      <c r="G461" s="98">
        <f>RES_hhdet_in_fech!G86</f>
        <v>161.19284514548821</v>
      </c>
      <c r="H461" s="98">
        <f>RES_hhdet_in_fech!H86</f>
        <v>50.868168195578157</v>
      </c>
      <c r="I461" s="98">
        <f>RES_hhdet_in_fech!I86</f>
        <v>56.12695090196847</v>
      </c>
      <c r="J461" s="98">
        <f>RES_hhdet_in_fech!J86</f>
        <v>43.285186055046751</v>
      </c>
      <c r="K461" s="98">
        <f>RES_hhdet_in_fech!K86</f>
        <v>65.190212195442882</v>
      </c>
      <c r="L461" s="98">
        <f>RES_hhdet_in_fech!L86</f>
        <v>78.085359267395447</v>
      </c>
      <c r="M461" s="98">
        <f>RES_hhdet_in_fech!M86</f>
        <v>52.574655864117986</v>
      </c>
      <c r="N461" s="98">
        <f>RES_hhdet_in_fech!N86</f>
        <v>79.115148724299871</v>
      </c>
      <c r="O461" s="98">
        <f>RES_hhdet_in_fech!O86</f>
        <v>15.585439223317342</v>
      </c>
      <c r="P461" s="98">
        <f>RES_hhdet_in_fech!P86</f>
        <v>4.0284819954677413</v>
      </c>
      <c r="Q461" s="98">
        <f>RES_hhdet_in_fech!Q86</f>
        <v>0</v>
      </c>
      <c r="R461" s="98">
        <f>RES_hhdet_in_fech!R86</f>
        <v>0</v>
      </c>
      <c r="S461" s="98">
        <f>RES_hhdet_in_fech!S86</f>
        <v>0</v>
      </c>
      <c r="T461" s="98">
        <f>RES_hhdet_in_fech!T86</f>
        <v>0</v>
      </c>
      <c r="U461" s="98">
        <f>RES_hhdet_in_fech!U86</f>
        <v>18.6697126473582</v>
      </c>
      <c r="V461" s="98">
        <f>RES_hhdet_in_fech!V86</f>
        <v>20.394624156558162</v>
      </c>
      <c r="W461" s="98">
        <f>RES_hhdet_in_fech!W86</f>
        <v>24.474563806277398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1219.5534297768816</v>
      </c>
      <c r="D462" s="122">
        <v>1200.4251140865392</v>
      </c>
      <c r="E462" s="122">
        <v>1152.9413346222971</v>
      </c>
      <c r="F462" s="122">
        <v>1134.4236630911355</v>
      </c>
      <c r="G462" s="122">
        <v>1136.1249712092504</v>
      </c>
      <c r="H462" s="122">
        <v>1152.9337562062331</v>
      </c>
      <c r="I462" s="122">
        <v>1086.8750389347049</v>
      </c>
      <c r="J462" s="122">
        <v>1054.1537425407873</v>
      </c>
      <c r="K462" s="122">
        <v>1043.4320992757837</v>
      </c>
      <c r="L462" s="122">
        <v>1129.4891141353407</v>
      </c>
      <c r="M462" s="122">
        <v>1194.6263936986734</v>
      </c>
      <c r="N462" s="122">
        <v>1122.0815269387047</v>
      </c>
      <c r="O462" s="122">
        <v>1095.0583260520182</v>
      </c>
      <c r="P462" s="122">
        <v>1082.2164521028712</v>
      </c>
      <c r="Q462" s="122">
        <v>0</v>
      </c>
      <c r="R462" s="122">
        <v>0</v>
      </c>
      <c r="S462" s="122">
        <v>0</v>
      </c>
      <c r="T462" s="122">
        <v>0</v>
      </c>
      <c r="U462" s="122">
        <v>1063.41265781998</v>
      </c>
      <c r="V462" s="122">
        <v>1056.4434363110317</v>
      </c>
      <c r="W462" s="122">
        <v>1108.3529669517397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1240.3470420963979</v>
      </c>
      <c r="D463" s="98">
        <v>1199.2194027480134</v>
      </c>
      <c r="E463" s="98">
        <v>1113.9496393260254</v>
      </c>
      <c r="F463" s="98">
        <v>1070.8931687851853</v>
      </c>
      <c r="G463" s="98">
        <v>1081.5582896013029</v>
      </c>
      <c r="H463" s="98">
        <v>1076.6022970687768</v>
      </c>
      <c r="I463" s="98">
        <v>1056.5922182469485</v>
      </c>
      <c r="J463" s="98">
        <v>1067.931381399304</v>
      </c>
      <c r="K463" s="98">
        <v>1032.6378057879574</v>
      </c>
      <c r="L463" s="98">
        <v>1036.1903891063819</v>
      </c>
      <c r="M463" s="98">
        <v>1129.9879204028673</v>
      </c>
      <c r="N463" s="98">
        <v>1153.0663834600014</v>
      </c>
      <c r="O463" s="98">
        <v>1222.1695277000988</v>
      </c>
      <c r="P463" s="98">
        <v>1227.5242706426948</v>
      </c>
      <c r="Q463" s="98">
        <v>0</v>
      </c>
      <c r="R463" s="98">
        <v>0</v>
      </c>
      <c r="S463" s="98">
        <v>0</v>
      </c>
      <c r="T463" s="98">
        <v>0</v>
      </c>
      <c r="U463" s="98">
        <v>1063.0574696255421</v>
      </c>
      <c r="V463" s="98">
        <v>1049.0925652303649</v>
      </c>
      <c r="W463" s="98">
        <v>1066.4131053935771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694.65242237577752</v>
      </c>
      <c r="F464" s="98">
        <v>690.11405208452368</v>
      </c>
      <c r="G464" s="98">
        <v>711.25562360338438</v>
      </c>
      <c r="H464" s="98">
        <v>732.39733531951424</v>
      </c>
      <c r="I464" s="98">
        <v>727.39377149725397</v>
      </c>
      <c r="J464" s="98">
        <v>748.92232845066144</v>
      </c>
      <c r="K464" s="98">
        <v>737.04201614559997</v>
      </c>
      <c r="L464" s="98">
        <v>752.07452972949341</v>
      </c>
      <c r="M464" s="98">
        <v>844.65034117529785</v>
      </c>
      <c r="N464" s="98">
        <v>863.7158963365514</v>
      </c>
      <c r="O464" s="98">
        <v>918.55247255003019</v>
      </c>
      <c r="P464" s="98">
        <v>945.5227746708822</v>
      </c>
      <c r="Q464" s="98">
        <v>0</v>
      </c>
      <c r="R464" s="98">
        <v>0</v>
      </c>
      <c r="S464" s="98">
        <v>0</v>
      </c>
      <c r="T464" s="98">
        <v>0</v>
      </c>
      <c r="U464" s="98">
        <v>886.66112407983928</v>
      </c>
      <c r="V464" s="98">
        <v>884.37693507180597</v>
      </c>
      <c r="W464" s="98">
        <v>907.18483283659214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65.72674358128863</v>
      </c>
      <c r="F465" s="101">
        <v>83.774689955756713</v>
      </c>
      <c r="G465" s="101">
        <v>84.522349147963112</v>
      </c>
      <c r="H465" s="101">
        <v>112.28380553566352</v>
      </c>
      <c r="I465" s="101">
        <v>94.265835511660654</v>
      </c>
      <c r="J465" s="101">
        <v>91.082740605904846</v>
      </c>
      <c r="K465" s="101">
        <v>84.59910367602987</v>
      </c>
      <c r="L465" s="101">
        <v>81.719087511782618</v>
      </c>
      <c r="M465" s="101">
        <v>128.56050655498595</v>
      </c>
      <c r="N465" s="101">
        <v>95.644378504349362</v>
      </c>
      <c r="O465" s="101">
        <v>73.828943917823139</v>
      </c>
      <c r="P465" s="101">
        <v>125.62194123117922</v>
      </c>
      <c r="Q465" s="101">
        <v>0</v>
      </c>
      <c r="R465" s="101">
        <v>0</v>
      </c>
      <c r="S465" s="101">
        <v>0</v>
      </c>
      <c r="T465" s="101">
        <v>0</v>
      </c>
      <c r="U465" s="101">
        <v>100.51286948992281</v>
      </c>
      <c r="V465" s="101">
        <v>82.237539085868278</v>
      </c>
      <c r="W465" s="101">
        <v>70.08363409259394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628.92567879448893</v>
      </c>
      <c r="F466" s="104">
        <v>606.33936212876699</v>
      </c>
      <c r="G466" s="104">
        <v>626.73327445542111</v>
      </c>
      <c r="H466" s="104">
        <v>620.11352978385071</v>
      </c>
      <c r="I466" s="104">
        <v>633.12793598559335</v>
      </c>
      <c r="J466" s="104">
        <v>657.83958784475669</v>
      </c>
      <c r="K466" s="104">
        <v>652.44291246957016</v>
      </c>
      <c r="L466" s="104">
        <v>670.35544221771067</v>
      </c>
      <c r="M466" s="104">
        <v>716.08983462031176</v>
      </c>
      <c r="N466" s="104">
        <v>768.07151783220218</v>
      </c>
      <c r="O466" s="104">
        <v>844.72352863220704</v>
      </c>
      <c r="P466" s="104">
        <v>819.90083343970309</v>
      </c>
      <c r="Q466" s="104">
        <v>0</v>
      </c>
      <c r="R466" s="104">
        <v>0</v>
      </c>
      <c r="S466" s="104">
        <v>0</v>
      </c>
      <c r="T466" s="104">
        <v>0</v>
      </c>
      <c r="U466" s="104">
        <v>786.14825458991652</v>
      </c>
      <c r="V466" s="104">
        <v>802.13939598593765</v>
      </c>
      <c r="W466" s="104">
        <v>837.10119874399822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1255.3790176353396</v>
      </c>
      <c r="D467" s="101">
        <v>1256.7677510740132</v>
      </c>
      <c r="E467" s="101">
        <v>1197.2636025185886</v>
      </c>
      <c r="F467" s="101">
        <v>1203.3059763144727</v>
      </c>
      <c r="G467" s="101">
        <v>1260.6729613886739</v>
      </c>
      <c r="H467" s="101">
        <v>1224.0071915148103</v>
      </c>
      <c r="I467" s="101">
        <v>1242.9001092413284</v>
      </c>
      <c r="J467" s="101">
        <v>1249.8845115326083</v>
      </c>
      <c r="K467" s="101">
        <v>1219.5366312913</v>
      </c>
      <c r="L467" s="101">
        <v>1260.9333255396023</v>
      </c>
      <c r="M467" s="101">
        <v>1262.8827350317415</v>
      </c>
      <c r="N467" s="101">
        <v>1226.1522357292581</v>
      </c>
      <c r="O467" s="101">
        <v>1230.194990697524</v>
      </c>
      <c r="P467" s="101">
        <v>1183.055765683333</v>
      </c>
      <c r="Q467" s="101">
        <v>0</v>
      </c>
      <c r="R467" s="101">
        <v>0</v>
      </c>
      <c r="S467" s="101">
        <v>0</v>
      </c>
      <c r="T467" s="101">
        <v>0</v>
      </c>
      <c r="U467" s="101">
        <v>1081.4799513787007</v>
      </c>
      <c r="V467" s="101">
        <v>1080.8228950341527</v>
      </c>
      <c r="W467" s="101">
        <v>1171.2298726220747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750.6924423376538</v>
      </c>
      <c r="E468" s="104">
        <v>700.50123649197099</v>
      </c>
      <c r="F468" s="104">
        <v>716.90157562960098</v>
      </c>
      <c r="G468" s="104">
        <v>754.05915956863782</v>
      </c>
      <c r="H468" s="104">
        <v>748.8165683349921</v>
      </c>
      <c r="I468" s="104">
        <v>756.40544087558658</v>
      </c>
      <c r="J468" s="104">
        <v>763.14491325687175</v>
      </c>
      <c r="K468" s="104">
        <v>747.66689854339086</v>
      </c>
      <c r="L468" s="104">
        <v>777.51816342652819</v>
      </c>
      <c r="M468" s="104">
        <v>807.92168126472427</v>
      </c>
      <c r="N468" s="104">
        <v>789.13115376680264</v>
      </c>
      <c r="O468" s="104">
        <v>811.87306242972056</v>
      </c>
      <c r="P468" s="104">
        <v>833.96011635652872</v>
      </c>
      <c r="Q468" s="104">
        <v>0</v>
      </c>
      <c r="R468" s="104">
        <v>0</v>
      </c>
      <c r="S468" s="104">
        <v>0</v>
      </c>
      <c r="T468" s="104">
        <v>0</v>
      </c>
      <c r="U468" s="104">
        <v>860.0081815423772</v>
      </c>
      <c r="V468" s="104">
        <v>866.28981044371722</v>
      </c>
      <c r="W468" s="104">
        <v>942.29716048585658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115.01709018454503</v>
      </c>
      <c r="E469" s="98">
        <v>70.693292733976776</v>
      </c>
      <c r="F469" s="98">
        <v>94.466211463541441</v>
      </c>
      <c r="G469" s="98">
        <v>99.056269411950197</v>
      </c>
      <c r="H469" s="98">
        <v>127.62204633896461</v>
      </c>
      <c r="I469" s="98">
        <v>111.14668752806679</v>
      </c>
      <c r="J469" s="98">
        <v>106.56081124586875</v>
      </c>
      <c r="K469" s="98">
        <v>99.586968650089148</v>
      </c>
      <c r="L469" s="98">
        <v>99.788574835286639</v>
      </c>
      <c r="M469" s="98">
        <v>141.56764505372396</v>
      </c>
      <c r="N469" s="98">
        <v>98.343047726657076</v>
      </c>
      <c r="O469" s="98">
        <v>69.461818416492065</v>
      </c>
      <c r="P469" s="98">
        <v>116.479905789848</v>
      </c>
      <c r="Q469" s="98">
        <v>0</v>
      </c>
      <c r="R469" s="98">
        <v>0</v>
      </c>
      <c r="S469" s="98">
        <v>0</v>
      </c>
      <c r="T469" s="98">
        <v>0</v>
      </c>
      <c r="U469" s="98">
        <v>100.97791492851869</v>
      </c>
      <c r="V469" s="98">
        <v>83.72875845859528</v>
      </c>
      <c r="W469" s="98">
        <v>78.045403697444044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635.67535215310886</v>
      </c>
      <c r="E470" s="98">
        <v>629.80794375799417</v>
      </c>
      <c r="F470" s="98">
        <v>622.43536416605957</v>
      </c>
      <c r="G470" s="98">
        <v>655.00289015668784</v>
      </c>
      <c r="H470" s="98">
        <v>621.19452199602745</v>
      </c>
      <c r="I470" s="98">
        <v>645.25875334751993</v>
      </c>
      <c r="J470" s="98">
        <v>656.58410201100298</v>
      </c>
      <c r="K470" s="98">
        <v>648.07992989330171</v>
      </c>
      <c r="L470" s="98">
        <v>677.72958859124151</v>
      </c>
      <c r="M470" s="98">
        <v>666.35403621100033</v>
      </c>
      <c r="N470" s="98">
        <v>690.78810604014552</v>
      </c>
      <c r="O470" s="98">
        <v>742.41124401322861</v>
      </c>
      <c r="P470" s="98">
        <v>717.48021056668085</v>
      </c>
      <c r="Q470" s="98">
        <v>0</v>
      </c>
      <c r="R470" s="98">
        <v>0</v>
      </c>
      <c r="S470" s="98">
        <v>0</v>
      </c>
      <c r="T470" s="98">
        <v>0</v>
      </c>
      <c r="U470" s="98">
        <v>759.03026661385866</v>
      </c>
      <c r="V470" s="98">
        <v>782.56105198512182</v>
      </c>
      <c r="W470" s="98">
        <v>864.25175678841254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1211.6992163900004</v>
      </c>
      <c r="D471" s="101">
        <v>1119.0912863649135</v>
      </c>
      <c r="E471" s="101">
        <v>1040.8492128158634</v>
      </c>
      <c r="F471" s="101">
        <v>1048.4164217530224</v>
      </c>
      <c r="G471" s="101">
        <v>1077.9091216654597</v>
      </c>
      <c r="H471" s="101">
        <v>1151.8996947361204</v>
      </c>
      <c r="I471" s="101">
        <v>1135.7981480207332</v>
      </c>
      <c r="J471" s="101">
        <v>1126.3666437659297</v>
      </c>
      <c r="K471" s="101">
        <v>1088.9863651997105</v>
      </c>
      <c r="L471" s="101">
        <v>1147.0937620249722</v>
      </c>
      <c r="M471" s="101">
        <v>1193.2402416971686</v>
      </c>
      <c r="N471" s="101">
        <v>1157.9774778709116</v>
      </c>
      <c r="O471" s="101">
        <v>1123.3292609425528</v>
      </c>
      <c r="P471" s="101">
        <v>1160.3511756568516</v>
      </c>
      <c r="Q471" s="101">
        <v>0</v>
      </c>
      <c r="R471" s="101">
        <v>0</v>
      </c>
      <c r="S471" s="101">
        <v>0</v>
      </c>
      <c r="T471" s="101">
        <v>0</v>
      </c>
      <c r="U471" s="101">
        <v>1173.423024055897</v>
      </c>
      <c r="V471" s="101">
        <v>1165.8289597505134</v>
      </c>
      <c r="W471" s="101">
        <v>1188.2094818996611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853.58287945326742</v>
      </c>
      <c r="D472" s="104">
        <v>736.87192677393045</v>
      </c>
      <c r="E472" s="104">
        <v>674.09754478610785</v>
      </c>
      <c r="F472" s="104">
        <v>688.63763823898614</v>
      </c>
      <c r="G472" s="104">
        <v>709.63733173774369</v>
      </c>
      <c r="H472" s="104">
        <v>771.94308925078712</v>
      </c>
      <c r="I472" s="104">
        <v>757.33242309975844</v>
      </c>
      <c r="J472" s="104">
        <v>752.27861280753621</v>
      </c>
      <c r="K472" s="104">
        <v>728.34116279133184</v>
      </c>
      <c r="L472" s="104">
        <v>768.86766158222758</v>
      </c>
      <c r="M472" s="104">
        <v>818.00291951932502</v>
      </c>
      <c r="N472" s="104">
        <v>789.56828801217159</v>
      </c>
      <c r="O472" s="104">
        <v>769.19841741720381</v>
      </c>
      <c r="P472" s="104">
        <v>831.41056884783063</v>
      </c>
      <c r="Q472" s="104">
        <v>0</v>
      </c>
      <c r="R472" s="104">
        <v>0</v>
      </c>
      <c r="S472" s="104">
        <v>0</v>
      </c>
      <c r="T472" s="104">
        <v>0</v>
      </c>
      <c r="U472" s="104">
        <v>902.16519806148972</v>
      </c>
      <c r="V472" s="104">
        <v>899.67214730812111</v>
      </c>
      <c r="W472" s="104">
        <v>920.85442943122666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262.81641346300393</v>
      </c>
      <c r="D473" s="98">
        <v>102.28750002992892</v>
      </c>
      <c r="E473" s="98">
        <v>60.123732990775551</v>
      </c>
      <c r="F473" s="98">
        <v>81.711662886594922</v>
      </c>
      <c r="G473" s="98">
        <v>83.874827287125399</v>
      </c>
      <c r="H473" s="98">
        <v>121.07723118466399</v>
      </c>
      <c r="I473" s="98">
        <v>101.86081980327658</v>
      </c>
      <c r="J473" s="98">
        <v>95.869169831014744</v>
      </c>
      <c r="K473" s="98">
        <v>88.115431575123623</v>
      </c>
      <c r="L473" s="98">
        <v>90.119259760155543</v>
      </c>
      <c r="M473" s="98">
        <v>132.55087736931389</v>
      </c>
      <c r="N473" s="98">
        <v>92.798244253795431</v>
      </c>
      <c r="O473" s="98">
        <v>60.151335991477104</v>
      </c>
      <c r="P473" s="98">
        <v>115.15128475009639</v>
      </c>
      <c r="Q473" s="98">
        <v>0</v>
      </c>
      <c r="R473" s="98">
        <v>0</v>
      </c>
      <c r="S473" s="98">
        <v>0</v>
      </c>
      <c r="T473" s="98">
        <v>0</v>
      </c>
      <c r="U473" s="98">
        <v>112.58354174595971</v>
      </c>
      <c r="V473" s="98">
        <v>92.208858646944307</v>
      </c>
      <c r="W473" s="98">
        <v>76.326923611647871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590.76646599026355</v>
      </c>
      <c r="D474" s="98">
        <v>634.58442674400146</v>
      </c>
      <c r="E474" s="98">
        <v>613.97381179533238</v>
      </c>
      <c r="F474" s="98">
        <v>606.92597535239111</v>
      </c>
      <c r="G474" s="98">
        <v>625.76250445061817</v>
      </c>
      <c r="H474" s="98">
        <v>650.865858066123</v>
      </c>
      <c r="I474" s="98">
        <v>655.47160329648193</v>
      </c>
      <c r="J474" s="98">
        <v>656.4094429765214</v>
      </c>
      <c r="K474" s="98">
        <v>640.22573121620815</v>
      </c>
      <c r="L474" s="98">
        <v>678.74840182207208</v>
      </c>
      <c r="M474" s="98">
        <v>685.45204215001115</v>
      </c>
      <c r="N474" s="98">
        <v>696.770043758376</v>
      </c>
      <c r="O474" s="98">
        <v>709.04708142572667</v>
      </c>
      <c r="P474" s="98">
        <v>716.25928409773417</v>
      </c>
      <c r="Q474" s="98">
        <v>0</v>
      </c>
      <c r="R474" s="98">
        <v>0</v>
      </c>
      <c r="S474" s="98">
        <v>0</v>
      </c>
      <c r="T474" s="98">
        <v>0</v>
      </c>
      <c r="U474" s="98">
        <v>789.58165631553015</v>
      </c>
      <c r="V474" s="98">
        <v>807.46328866117676</v>
      </c>
      <c r="W474" s="98">
        <v>844.52750581957878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615.4786112748734</v>
      </c>
      <c r="D475" s="122">
        <v>621.958027887453</v>
      </c>
      <c r="E475" s="122">
        <v>633.27131877970589</v>
      </c>
      <c r="F475" s="122">
        <v>630.16714423474491</v>
      </c>
      <c r="G475" s="122">
        <v>641.24266750682057</v>
      </c>
      <c r="H475" s="122">
        <v>727.97878971879777</v>
      </c>
      <c r="I475" s="122">
        <v>721.27044378509891</v>
      </c>
      <c r="J475" s="122">
        <v>716.10061389393854</v>
      </c>
      <c r="K475" s="122">
        <v>695.72493617875762</v>
      </c>
      <c r="L475" s="122">
        <v>724.4104425683721</v>
      </c>
      <c r="M475" s="122">
        <v>676.58553839800118</v>
      </c>
      <c r="N475" s="122">
        <v>647.73453259241614</v>
      </c>
      <c r="O475" s="122">
        <v>569.769962705701</v>
      </c>
      <c r="P475" s="122">
        <v>627.60427599826221</v>
      </c>
      <c r="Q475" s="122">
        <v>0</v>
      </c>
      <c r="R475" s="122">
        <v>0</v>
      </c>
      <c r="S475" s="122">
        <v>0</v>
      </c>
      <c r="T475" s="122">
        <v>0</v>
      </c>
      <c r="U475" s="122">
        <v>603.54646845771367</v>
      </c>
      <c r="V475" s="122">
        <v>595.03793854173205</v>
      </c>
      <c r="W475" s="122">
        <v>619.95703808398548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756.32900837519117</v>
      </c>
      <c r="D476" s="98">
        <v>741.38112898268946</v>
      </c>
      <c r="E476" s="98">
        <v>778.80755841127711</v>
      </c>
      <c r="F476" s="98">
        <v>749.5620405301986</v>
      </c>
      <c r="G476" s="98">
        <v>772.72395868945523</v>
      </c>
      <c r="H476" s="98">
        <v>906.01429193121066</v>
      </c>
      <c r="I476" s="98">
        <v>883.2167296131862</v>
      </c>
      <c r="J476" s="98">
        <v>871.09684917909146</v>
      </c>
      <c r="K476" s="98">
        <v>852.66315867838318</v>
      </c>
      <c r="L476" s="98">
        <v>863.40091208884985</v>
      </c>
      <c r="M476" s="98">
        <v>850.40476761951402</v>
      </c>
      <c r="N476" s="98">
        <v>857.3870634629003</v>
      </c>
      <c r="O476" s="98">
        <v>852.02623604550865</v>
      </c>
      <c r="P476" s="98">
        <v>870.53369948577324</v>
      </c>
      <c r="Q476" s="98">
        <v>0</v>
      </c>
      <c r="R476" s="98">
        <v>0</v>
      </c>
      <c r="S476" s="98">
        <v>0</v>
      </c>
      <c r="T476" s="98">
        <v>0</v>
      </c>
      <c r="U476" s="98">
        <v>832.75868830301033</v>
      </c>
      <c r="V476" s="98">
        <v>825.65338251488652</v>
      </c>
      <c r="W476" s="98">
        <v>837.01717134560852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712.03438898197226</v>
      </c>
      <c r="D477" s="98">
        <v>733.95958004183092</v>
      </c>
      <c r="E477" s="98">
        <v>748.09720277679958</v>
      </c>
      <c r="F477" s="98">
        <v>768.04902975858374</v>
      </c>
      <c r="G477" s="98">
        <v>797.4092010498681</v>
      </c>
      <c r="H477" s="98">
        <v>827.35315484291857</v>
      </c>
      <c r="I477" s="98">
        <v>859.09105550058723</v>
      </c>
      <c r="J477" s="98">
        <v>867.05252752554077</v>
      </c>
      <c r="K477" s="98">
        <v>848.06906898126317</v>
      </c>
      <c r="L477" s="98">
        <v>840.87315930813634</v>
      </c>
      <c r="M477" s="98">
        <v>799.37494491415703</v>
      </c>
      <c r="N477" s="98">
        <v>773.32098865995749</v>
      </c>
      <c r="O477" s="98">
        <v>753.93773239932398</v>
      </c>
      <c r="P477" s="98">
        <v>752.07902918496541</v>
      </c>
      <c r="Q477" s="98">
        <v>0</v>
      </c>
      <c r="R477" s="98">
        <v>0</v>
      </c>
      <c r="S477" s="98">
        <v>0</v>
      </c>
      <c r="T477" s="98">
        <v>0</v>
      </c>
      <c r="U477" s="98">
        <v>765.98165346931387</v>
      </c>
      <c r="V477" s="98">
        <v>763.43291587741248</v>
      </c>
      <c r="W477" s="98">
        <v>813.47128412702989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586.04677831943502</v>
      </c>
      <c r="D478" s="33">
        <v>573.04277310795726</v>
      </c>
      <c r="E478" s="33">
        <v>584.14033767872002</v>
      </c>
      <c r="F478" s="33">
        <v>574.02219520857886</v>
      </c>
      <c r="G478" s="33">
        <v>587.67078805843255</v>
      </c>
      <c r="H478" s="33">
        <v>695.70016547070463</v>
      </c>
      <c r="I478" s="33">
        <v>680.62514437664356</v>
      </c>
      <c r="J478" s="33">
        <v>666.04235826258127</v>
      </c>
      <c r="K478" s="33">
        <v>637.4532953135822</v>
      </c>
      <c r="L478" s="33">
        <v>672.70167577106292</v>
      </c>
      <c r="M478" s="33">
        <v>621.91704496516866</v>
      </c>
      <c r="N478" s="33">
        <v>599.21568237425197</v>
      </c>
      <c r="O478" s="33">
        <v>510.49015574964329</v>
      </c>
      <c r="P478" s="33">
        <v>587.11320919149603</v>
      </c>
      <c r="Q478" s="33">
        <v>0</v>
      </c>
      <c r="R478" s="33">
        <v>0</v>
      </c>
      <c r="S478" s="33">
        <v>0</v>
      </c>
      <c r="T478" s="33">
        <v>0</v>
      </c>
      <c r="U478" s="33">
        <v>570.03069211410809</v>
      </c>
      <c r="V478" s="33">
        <v>560.38818232374433</v>
      </c>
      <c r="W478" s="33">
        <v>564.0709787765021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4003.6300924820971</v>
      </c>
      <c r="D480" s="117">
        <f t="shared" si="247"/>
        <v>4071.771728384982</v>
      </c>
      <c r="E480" s="117">
        <f t="shared" si="247"/>
        <v>4323.5012558939743</v>
      </c>
      <c r="F480" s="117">
        <f t="shared" si="247"/>
        <v>4537.3533465653036</v>
      </c>
      <c r="G480" s="117">
        <f t="shared" si="247"/>
        <v>4865.2517779905575</v>
      </c>
      <c r="H480" s="117">
        <f t="shared" si="247"/>
        <v>4726.3816941940695</v>
      </c>
      <c r="I480" s="117">
        <f t="shared" si="247"/>
        <v>4686.1936278735648</v>
      </c>
      <c r="J480" s="117">
        <f t="shared" si="247"/>
        <v>4527.9708993178428</v>
      </c>
      <c r="K480" s="117">
        <f t="shared" si="247"/>
        <v>4917.4700419435057</v>
      </c>
      <c r="L480" s="117">
        <f t="shared" si="247"/>
        <v>4965.0811799811181</v>
      </c>
      <c r="M480" s="117">
        <f t="shared" si="247"/>
        <v>4763.2072831444029</v>
      </c>
      <c r="N480" s="117">
        <f t="shared" si="247"/>
        <v>4732.4599251808877</v>
      </c>
      <c r="O480" s="117">
        <f t="shared" si="247"/>
        <v>4331.9579614216336</v>
      </c>
      <c r="P480" s="117">
        <f t="shared" si="247"/>
        <v>4342.9954758056037</v>
      </c>
      <c r="Q480" s="117">
        <f t="shared" si="247"/>
        <v>0</v>
      </c>
      <c r="R480" s="117">
        <f t="shared" ref="R480:V480" si="248">R481+R484+R486+R499</f>
        <v>0</v>
      </c>
      <c r="S480" s="117">
        <f t="shared" si="248"/>
        <v>0</v>
      </c>
      <c r="T480" s="117">
        <f t="shared" si="248"/>
        <v>0</v>
      </c>
      <c r="U480" s="117">
        <f t="shared" si="248"/>
        <v>4053.9380230566348</v>
      </c>
      <c r="V480" s="117">
        <f t="shared" si="248"/>
        <v>4007.4069958136461</v>
      </c>
      <c r="W480" s="117">
        <f t="shared" ref="W480" si="249">W481+W484+W486+W499</f>
        <v>4040.5803172299611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2700.3873141245713</v>
      </c>
      <c r="D481" s="122">
        <f t="shared" si="250"/>
        <v>2845.2550540218872</v>
      </c>
      <c r="E481" s="122">
        <f t="shared" si="250"/>
        <v>3018.2475757402467</v>
      </c>
      <c r="F481" s="122">
        <f t="shared" si="250"/>
        <v>3193.0332896832006</v>
      </c>
      <c r="G481" s="122">
        <f t="shared" si="250"/>
        <v>3330.3986417677147</v>
      </c>
      <c r="H481" s="122">
        <f t="shared" si="250"/>
        <v>3375.1664694166011</v>
      </c>
      <c r="I481" s="122">
        <f t="shared" si="250"/>
        <v>3316.5301781722364</v>
      </c>
      <c r="J481" s="122">
        <f t="shared" si="250"/>
        <v>3192.9410582730093</v>
      </c>
      <c r="K481" s="122">
        <f t="shared" si="250"/>
        <v>3552.9561955378936</v>
      </c>
      <c r="L481" s="122">
        <f t="shared" si="250"/>
        <v>3505.1855102074064</v>
      </c>
      <c r="M481" s="122">
        <f t="shared" si="250"/>
        <v>3375.3737834305425</v>
      </c>
      <c r="N481" s="122">
        <f t="shared" si="250"/>
        <v>3278.1231231264856</v>
      </c>
      <c r="O481" s="122">
        <f t="shared" si="250"/>
        <v>3106.1237420095958</v>
      </c>
      <c r="P481" s="122">
        <f t="shared" si="250"/>
        <v>3080.7905481050129</v>
      </c>
      <c r="Q481" s="122">
        <f t="shared" si="250"/>
        <v>0</v>
      </c>
      <c r="R481" s="122">
        <f t="shared" ref="R481:V481" si="251">SUM(R482:R483)</f>
        <v>0</v>
      </c>
      <c r="S481" s="122">
        <f t="shared" si="251"/>
        <v>0</v>
      </c>
      <c r="T481" s="122">
        <f t="shared" si="251"/>
        <v>0</v>
      </c>
      <c r="U481" s="122">
        <f t="shared" si="251"/>
        <v>2644.4196724374792</v>
      </c>
      <c r="V481" s="122">
        <f t="shared" si="251"/>
        <v>2584.0911513042702</v>
      </c>
      <c r="W481" s="122">
        <f t="shared" ref="W481" si="252">SUM(W482:W483)</f>
        <v>2543.383808287344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2676.8521000928331</v>
      </c>
      <c r="D482" s="98">
        <v>2821.2674315930558</v>
      </c>
      <c r="E482" s="98">
        <v>2994.4403535101173</v>
      </c>
      <c r="F482" s="98">
        <v>3167.9052485480424</v>
      </c>
      <c r="G482" s="98">
        <v>3305.075927841021</v>
      </c>
      <c r="H482" s="98">
        <v>3350.5424591105857</v>
      </c>
      <c r="I482" s="98">
        <v>3292.5353106172497</v>
      </c>
      <c r="J482" s="98">
        <v>3170.4054656414087</v>
      </c>
      <c r="K482" s="98">
        <v>3528.8048852956035</v>
      </c>
      <c r="L482" s="98">
        <v>3481.5925786565881</v>
      </c>
      <c r="M482" s="98">
        <v>3352.3838673943851</v>
      </c>
      <c r="N482" s="98">
        <v>3256.0618313253003</v>
      </c>
      <c r="O482" s="98">
        <v>3084.9342545630989</v>
      </c>
      <c r="P482" s="98">
        <v>3059.5243353876881</v>
      </c>
      <c r="Q482" s="98">
        <v>0</v>
      </c>
      <c r="R482" s="98">
        <v>0</v>
      </c>
      <c r="S482" s="98">
        <v>0</v>
      </c>
      <c r="T482" s="98">
        <v>0</v>
      </c>
      <c r="U482" s="98">
        <v>2627.2094255199258</v>
      </c>
      <c r="V482" s="98">
        <v>2567.2472169159269</v>
      </c>
      <c r="W482" s="98">
        <v>2526.7403377433875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23.5352140317381</v>
      </c>
      <c r="D483" s="98">
        <v>23.987622428831298</v>
      </c>
      <c r="E483" s="98">
        <v>23.807222230129177</v>
      </c>
      <c r="F483" s="98">
        <v>25.128041135158263</v>
      </c>
      <c r="G483" s="98">
        <v>25.322713926693876</v>
      </c>
      <c r="H483" s="98">
        <v>24.624010306015634</v>
      </c>
      <c r="I483" s="98">
        <v>23.994867554986925</v>
      </c>
      <c r="J483" s="98">
        <v>22.53559263160048</v>
      </c>
      <c r="K483" s="98">
        <v>24.151310242290034</v>
      </c>
      <c r="L483" s="98">
        <v>23.592931550818228</v>
      </c>
      <c r="M483" s="98">
        <v>22.989916036157549</v>
      </c>
      <c r="N483" s="98">
        <v>22.061291801185241</v>
      </c>
      <c r="O483" s="98">
        <v>21.189487446496841</v>
      </c>
      <c r="P483" s="98">
        <v>21.266212717324866</v>
      </c>
      <c r="Q483" s="98">
        <v>0</v>
      </c>
      <c r="R483" s="98">
        <v>0</v>
      </c>
      <c r="S483" s="98">
        <v>0</v>
      </c>
      <c r="T483" s="98">
        <v>0</v>
      </c>
      <c r="U483" s="98">
        <v>17.210246917553174</v>
      </c>
      <c r="V483" s="98">
        <v>16.84393438834325</v>
      </c>
      <c r="W483" s="98">
        <v>16.6434705439566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152.70611741163412</v>
      </c>
      <c r="D484" s="122">
        <f t="shared" si="253"/>
        <v>101.54551824970842</v>
      </c>
      <c r="E484" s="122">
        <f t="shared" si="253"/>
        <v>204.2295513964763</v>
      </c>
      <c r="F484" s="122">
        <f t="shared" si="253"/>
        <v>241.06926082384678</v>
      </c>
      <c r="G484" s="122">
        <f t="shared" si="253"/>
        <v>395.4784716223715</v>
      </c>
      <c r="H484" s="122">
        <f t="shared" si="253"/>
        <v>128.41092571178854</v>
      </c>
      <c r="I484" s="122">
        <f t="shared" si="253"/>
        <v>145.70844548878605</v>
      </c>
      <c r="J484" s="122">
        <f t="shared" si="253"/>
        <v>115.52941033496276</v>
      </c>
      <c r="K484" s="122">
        <f t="shared" si="253"/>
        <v>178.86966039947629</v>
      </c>
      <c r="L484" s="122">
        <f t="shared" si="253"/>
        <v>220.24142018106716</v>
      </c>
      <c r="M484" s="122">
        <f t="shared" si="253"/>
        <v>153.10496027845451</v>
      </c>
      <c r="N484" s="122">
        <f t="shared" si="253"/>
        <v>239.1594716933657</v>
      </c>
      <c r="O484" s="122">
        <f t="shared" si="253"/>
        <v>49.175583654596984</v>
      </c>
      <c r="P484" s="122">
        <f t="shared" si="253"/>
        <v>13.288751165081869</v>
      </c>
      <c r="Q484" s="122">
        <f t="shared" si="253"/>
        <v>0</v>
      </c>
      <c r="R484" s="122">
        <f t="shared" si="253"/>
        <v>0</v>
      </c>
      <c r="S484" s="122">
        <f t="shared" si="253"/>
        <v>0</v>
      </c>
      <c r="T484" s="122">
        <f t="shared" si="253"/>
        <v>0</v>
      </c>
      <c r="U484" s="122">
        <f t="shared" si="253"/>
        <v>68.316110057019387</v>
      </c>
      <c r="V484" s="122">
        <f t="shared" si="253"/>
        <v>75.601752783121341</v>
      </c>
      <c r="W484" s="122">
        <f t="shared" si="253"/>
        <v>91.870015007911491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152.70611741163412</v>
      </c>
      <c r="D485" s="98">
        <f>RES_hhdet_in_tesh!D86</f>
        <v>101.54551824970842</v>
      </c>
      <c r="E485" s="98">
        <f>RES_hhdet_in_tesh!E86</f>
        <v>204.2295513964763</v>
      </c>
      <c r="F485" s="98">
        <f>RES_hhdet_in_tesh!F86</f>
        <v>241.06926082384678</v>
      </c>
      <c r="G485" s="98">
        <f>RES_hhdet_in_tesh!G86</f>
        <v>395.4784716223715</v>
      </c>
      <c r="H485" s="98">
        <f>RES_hhdet_in_tesh!H86</f>
        <v>128.41092571178854</v>
      </c>
      <c r="I485" s="98">
        <f>RES_hhdet_in_tesh!I86</f>
        <v>145.70844548878605</v>
      </c>
      <c r="J485" s="98">
        <f>RES_hhdet_in_tesh!J86</f>
        <v>115.52941033496276</v>
      </c>
      <c r="K485" s="98">
        <f>RES_hhdet_in_tesh!K86</f>
        <v>178.86966039947629</v>
      </c>
      <c r="L485" s="98">
        <f>RES_hhdet_in_tesh!L86</f>
        <v>220.24142018106716</v>
      </c>
      <c r="M485" s="98">
        <f>RES_hhdet_in_tesh!M86</f>
        <v>153.10496027845451</v>
      </c>
      <c r="N485" s="98">
        <f>RES_hhdet_in_tesh!N86</f>
        <v>239.1594716933657</v>
      </c>
      <c r="O485" s="98">
        <f>RES_hhdet_in_tesh!O86</f>
        <v>49.175583654596984</v>
      </c>
      <c r="P485" s="98">
        <f>RES_hhdet_in_tesh!P86</f>
        <v>13.288751165081869</v>
      </c>
      <c r="Q485" s="98">
        <f>RES_hhdet_in_tesh!Q86</f>
        <v>0</v>
      </c>
      <c r="R485" s="98">
        <f>RES_hhdet_in_tesh!R86</f>
        <v>0</v>
      </c>
      <c r="S485" s="98">
        <f>RES_hhdet_in_tesh!S86</f>
        <v>0</v>
      </c>
      <c r="T485" s="98">
        <f>RES_hhdet_in_tesh!T86</f>
        <v>0</v>
      </c>
      <c r="U485" s="98">
        <f>RES_hhdet_in_tesh!U86</f>
        <v>68.316110057019387</v>
      </c>
      <c r="V485" s="98">
        <f>RES_hhdet_in_tesh!V86</f>
        <v>75.601752783121341</v>
      </c>
      <c r="W485" s="98">
        <f>RES_hhdet_in_tesh!W86</f>
        <v>91.870015007911491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720.76237066140925</v>
      </c>
      <c r="D486" s="122">
        <v>699.44084194239724</v>
      </c>
      <c r="E486" s="122">
        <v>666.06417800608858</v>
      </c>
      <c r="F486" s="122">
        <v>670.01935385470256</v>
      </c>
      <c r="G486" s="122">
        <v>693.93328421988235</v>
      </c>
      <c r="H486" s="122">
        <v>708.95514115224159</v>
      </c>
      <c r="I486" s="122">
        <v>714.41598349189348</v>
      </c>
      <c r="J486" s="122">
        <v>716.63074768327908</v>
      </c>
      <c r="K486" s="122">
        <v>700.16182696937517</v>
      </c>
      <c r="L486" s="122">
        <v>734.76452704711369</v>
      </c>
      <c r="M486" s="122">
        <v>762.20651664299305</v>
      </c>
      <c r="N486" s="122">
        <v>757.02507327953333</v>
      </c>
      <c r="O486" s="122">
        <v>770.92690730749621</v>
      </c>
      <c r="P486" s="122">
        <v>795.31423787814833</v>
      </c>
      <c r="Q486" s="122">
        <v>0</v>
      </c>
      <c r="R486" s="122">
        <v>0</v>
      </c>
      <c r="S486" s="122">
        <v>0</v>
      </c>
      <c r="T486" s="122">
        <v>0</v>
      </c>
      <c r="U486" s="122">
        <v>861.90337313634541</v>
      </c>
      <c r="V486" s="122">
        <v>868.50654982074684</v>
      </c>
      <c r="W486" s="122">
        <v>913.38085581719872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709.31226699745378</v>
      </c>
      <c r="D487" s="98">
        <v>702.57538862664319</v>
      </c>
      <c r="E487" s="98">
        <v>668.35669511617391</v>
      </c>
      <c r="F487" s="98">
        <v>657.78045949697571</v>
      </c>
      <c r="G487" s="98">
        <v>679.85504213890601</v>
      </c>
      <c r="H487" s="98">
        <v>692.28907552107739</v>
      </c>
      <c r="I487" s="98">
        <v>694.75488841115725</v>
      </c>
      <c r="J487" s="98">
        <v>717.73304084520339</v>
      </c>
      <c r="K487" s="98">
        <v>708.98377246852817</v>
      </c>
      <c r="L487" s="98">
        <v>726.35112725428291</v>
      </c>
      <c r="M487" s="98">
        <v>807.09437135216922</v>
      </c>
      <c r="N487" s="98">
        <v>836.91552175576066</v>
      </c>
      <c r="O487" s="98">
        <v>898.75721648085528</v>
      </c>
      <c r="P487" s="98">
        <v>912.97519613750592</v>
      </c>
      <c r="Q487" s="98">
        <v>0</v>
      </c>
      <c r="R487" s="98">
        <v>0</v>
      </c>
      <c r="S487" s="98">
        <v>0</v>
      </c>
      <c r="T487" s="98">
        <v>0</v>
      </c>
      <c r="U487" s="98">
        <v>868.20735629174931</v>
      </c>
      <c r="V487" s="98">
        <v>870.21312768992198</v>
      </c>
      <c r="W487" s="98">
        <v>895.54577050368459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668.36095267932683</v>
      </c>
      <c r="F488" s="98">
        <v>657.79673963340224</v>
      </c>
      <c r="G488" s="98">
        <v>679.86304637261526</v>
      </c>
      <c r="H488" s="98">
        <v>692.31554174491851</v>
      </c>
      <c r="I488" s="98">
        <v>695.11178263983925</v>
      </c>
      <c r="J488" s="98">
        <v>719.05428152473178</v>
      </c>
      <c r="K488" s="98">
        <v>710.52658065942524</v>
      </c>
      <c r="L488" s="98">
        <v>727.63907653472495</v>
      </c>
      <c r="M488" s="98">
        <v>807.91423322248431</v>
      </c>
      <c r="N488" s="98">
        <v>837.49186178393416</v>
      </c>
      <c r="O488" s="98">
        <v>899.01574802354673</v>
      </c>
      <c r="P488" s="98">
        <v>913.33256361206202</v>
      </c>
      <c r="Q488" s="98">
        <v>0</v>
      </c>
      <c r="R488" s="98">
        <v>0</v>
      </c>
      <c r="S488" s="98">
        <v>0</v>
      </c>
      <c r="T488" s="98">
        <v>0</v>
      </c>
      <c r="U488" s="98">
        <v>868.23790184471898</v>
      </c>
      <c r="V488" s="98">
        <v>870.3547169912116</v>
      </c>
      <c r="W488" s="98">
        <v>895.95559745282378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39.435273884837962</v>
      </c>
      <c r="F489" s="101">
        <v>51.457377504635218</v>
      </c>
      <c r="G489" s="101">
        <v>53.129771917194113</v>
      </c>
      <c r="H489" s="101">
        <v>72.202011961067853</v>
      </c>
      <c r="I489" s="101">
        <v>61.983846654245831</v>
      </c>
      <c r="J489" s="101">
        <v>61.214693679975028</v>
      </c>
      <c r="K489" s="101">
        <v>58.083668189855132</v>
      </c>
      <c r="L489" s="101">
        <v>57.283634317014254</v>
      </c>
      <c r="M489" s="101">
        <v>91.824398602172451</v>
      </c>
      <c r="N489" s="101">
        <v>69.420343951731979</v>
      </c>
      <c r="O489" s="101">
        <v>54.292219391339792</v>
      </c>
      <c r="P489" s="101">
        <v>93.431730172359053</v>
      </c>
      <c r="Q489" s="101">
        <v>0</v>
      </c>
      <c r="R489" s="101">
        <v>0</v>
      </c>
      <c r="S489" s="101">
        <v>0</v>
      </c>
      <c r="T489" s="101">
        <v>0</v>
      </c>
      <c r="U489" s="101">
        <v>82.089647254802344</v>
      </c>
      <c r="V489" s="101">
        <v>68.21532100527395</v>
      </c>
      <c r="W489" s="101">
        <v>58.854398708825499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628.92567879448893</v>
      </c>
      <c r="F490" s="104">
        <v>606.33936212876699</v>
      </c>
      <c r="G490" s="104">
        <v>626.73327445542111</v>
      </c>
      <c r="H490" s="104">
        <v>620.11352978385071</v>
      </c>
      <c r="I490" s="104">
        <v>633.12793598559335</v>
      </c>
      <c r="J490" s="104">
        <v>657.83958784475669</v>
      </c>
      <c r="K490" s="104">
        <v>652.44291246957016</v>
      </c>
      <c r="L490" s="104">
        <v>670.35544221771067</v>
      </c>
      <c r="M490" s="104">
        <v>716.08983462031176</v>
      </c>
      <c r="N490" s="104">
        <v>768.07151783220218</v>
      </c>
      <c r="O490" s="104">
        <v>844.72352863220704</v>
      </c>
      <c r="P490" s="104">
        <v>819.90083343970309</v>
      </c>
      <c r="Q490" s="104">
        <v>0</v>
      </c>
      <c r="R490" s="104">
        <v>0</v>
      </c>
      <c r="S490" s="104">
        <v>0</v>
      </c>
      <c r="T490" s="104">
        <v>0</v>
      </c>
      <c r="U490" s="104">
        <v>786.14825458991652</v>
      </c>
      <c r="V490" s="104">
        <v>802.13939598593765</v>
      </c>
      <c r="W490" s="104">
        <v>837.10119874399822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696.63962901667753</v>
      </c>
      <c r="D491" s="101">
        <v>699.77194771835741</v>
      </c>
      <c r="E491" s="101">
        <v>669.26217412501614</v>
      </c>
      <c r="F491" s="101">
        <v>675.32640895051213</v>
      </c>
      <c r="G491" s="101">
        <v>710.69808554862084</v>
      </c>
      <c r="H491" s="101">
        <v>693.42552036741574</v>
      </c>
      <c r="I491" s="101">
        <v>707.972472500967</v>
      </c>
      <c r="J491" s="101">
        <v>716.52004525710697</v>
      </c>
      <c r="K491" s="101">
        <v>704.52298736760565</v>
      </c>
      <c r="L491" s="101">
        <v>735.06637130962611</v>
      </c>
      <c r="M491" s="101">
        <v>750.16589613879671</v>
      </c>
      <c r="N491" s="101">
        <v>750.95039344225802</v>
      </c>
      <c r="O491" s="101">
        <v>786.79960341569392</v>
      </c>
      <c r="P491" s="101">
        <v>795.75624054666571</v>
      </c>
      <c r="Q491" s="101">
        <v>0</v>
      </c>
      <c r="R491" s="101">
        <v>0</v>
      </c>
      <c r="S491" s="101">
        <v>0</v>
      </c>
      <c r="T491" s="101">
        <v>0</v>
      </c>
      <c r="U491" s="101">
        <v>837.95196180815719</v>
      </c>
      <c r="V491" s="101">
        <v>848.98567546613822</v>
      </c>
      <c r="W491" s="101">
        <v>925.88406652322101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699.71720328316451</v>
      </c>
      <c r="E492" s="104">
        <v>669.32501142101364</v>
      </c>
      <c r="F492" s="104">
        <v>675.4522431731998</v>
      </c>
      <c r="G492" s="104">
        <v>710.84536730089042</v>
      </c>
      <c r="H492" s="104">
        <v>693.49506443273447</v>
      </c>
      <c r="I492" s="104">
        <v>708.56938836514007</v>
      </c>
      <c r="J492" s="104">
        <v>717.67211181672508</v>
      </c>
      <c r="K492" s="104">
        <v>705.61105020245952</v>
      </c>
      <c r="L492" s="104">
        <v>735.90175687059389</v>
      </c>
      <c r="M492" s="104">
        <v>750.44673648322055</v>
      </c>
      <c r="N492" s="104">
        <v>751.01778081517125</v>
      </c>
      <c r="O492" s="104">
        <v>786.83715339824448</v>
      </c>
      <c r="P492" s="104">
        <v>795.82783763481132</v>
      </c>
      <c r="Q492" s="104">
        <v>0</v>
      </c>
      <c r="R492" s="104">
        <v>0</v>
      </c>
      <c r="S492" s="104">
        <v>0</v>
      </c>
      <c r="T492" s="104">
        <v>0</v>
      </c>
      <c r="U492" s="104">
        <v>837.26994346203355</v>
      </c>
      <c r="V492" s="104">
        <v>848.32993686210762</v>
      </c>
      <c r="W492" s="104">
        <v>925.94843772010927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64.041851130055861</v>
      </c>
      <c r="E493" s="98">
        <v>39.517067663019446</v>
      </c>
      <c r="F493" s="98">
        <v>53.016879007140219</v>
      </c>
      <c r="G493" s="98">
        <v>55.842477144202746</v>
      </c>
      <c r="H493" s="98">
        <v>72.300542436706905</v>
      </c>
      <c r="I493" s="98">
        <v>63.310635017620051</v>
      </c>
      <c r="J493" s="98">
        <v>61.08800980572191</v>
      </c>
      <c r="K493" s="98">
        <v>57.531120309157892</v>
      </c>
      <c r="L493" s="98">
        <v>58.172168279352427</v>
      </c>
      <c r="M493" s="98">
        <v>84.092700272220213</v>
      </c>
      <c r="N493" s="98">
        <v>60.229674775025728</v>
      </c>
      <c r="O493" s="98">
        <v>44.42590938501607</v>
      </c>
      <c r="P493" s="98">
        <v>78.347627068130421</v>
      </c>
      <c r="Q493" s="98">
        <v>0</v>
      </c>
      <c r="R493" s="98">
        <v>0</v>
      </c>
      <c r="S493" s="98">
        <v>0</v>
      </c>
      <c r="T493" s="98">
        <v>0</v>
      </c>
      <c r="U493" s="98">
        <v>78.239676848174881</v>
      </c>
      <c r="V493" s="98">
        <v>65.768884876985751</v>
      </c>
      <c r="W493" s="98">
        <v>61.696680931696683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635.67535215310886</v>
      </c>
      <c r="E494" s="98">
        <v>629.80794375799417</v>
      </c>
      <c r="F494" s="98">
        <v>622.43536416605957</v>
      </c>
      <c r="G494" s="98">
        <v>655.00289015668784</v>
      </c>
      <c r="H494" s="98">
        <v>621.19452199602745</v>
      </c>
      <c r="I494" s="98">
        <v>645.25875334751993</v>
      </c>
      <c r="J494" s="98">
        <v>656.58410201100298</v>
      </c>
      <c r="K494" s="98">
        <v>648.07992989330171</v>
      </c>
      <c r="L494" s="98">
        <v>677.72958859124151</v>
      </c>
      <c r="M494" s="98">
        <v>666.35403621100033</v>
      </c>
      <c r="N494" s="98">
        <v>690.78810604014552</v>
      </c>
      <c r="O494" s="98">
        <v>742.41124401322861</v>
      </c>
      <c r="P494" s="98">
        <v>717.48021056668085</v>
      </c>
      <c r="Q494" s="98">
        <v>0</v>
      </c>
      <c r="R494" s="98">
        <v>0</v>
      </c>
      <c r="S494" s="98">
        <v>0</v>
      </c>
      <c r="T494" s="98">
        <v>0</v>
      </c>
      <c r="U494" s="98">
        <v>759.03026661385866</v>
      </c>
      <c r="V494" s="98">
        <v>782.56105198512182</v>
      </c>
      <c r="W494" s="98">
        <v>864.25175678841254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754.5317418309802</v>
      </c>
      <c r="D495" s="101">
        <v>698.57924388141726</v>
      </c>
      <c r="E495" s="101">
        <v>651.4553201042113</v>
      </c>
      <c r="F495" s="101">
        <v>657.93840373027115</v>
      </c>
      <c r="G495" s="101">
        <v>678.36070081687615</v>
      </c>
      <c r="H495" s="101">
        <v>727.08464027304228</v>
      </c>
      <c r="I495" s="101">
        <v>719.19066530798773</v>
      </c>
      <c r="J495" s="101">
        <v>715.71810162279633</v>
      </c>
      <c r="K495" s="101">
        <v>694.7172823476385</v>
      </c>
      <c r="L495" s="101">
        <v>735.07254701357817</v>
      </c>
      <c r="M495" s="101">
        <v>770.83311868546002</v>
      </c>
      <c r="N495" s="101">
        <v>757.7591203106515</v>
      </c>
      <c r="O495" s="101">
        <v>749.34622109050474</v>
      </c>
      <c r="P495" s="101">
        <v>793.20480440971698</v>
      </c>
      <c r="Q495" s="101">
        <v>0</v>
      </c>
      <c r="R495" s="101">
        <v>0</v>
      </c>
      <c r="S495" s="101">
        <v>0</v>
      </c>
      <c r="T495" s="101">
        <v>0</v>
      </c>
      <c r="U495" s="101">
        <v>873.64685181616494</v>
      </c>
      <c r="V495" s="101">
        <v>878.83898280431254</v>
      </c>
      <c r="W495" s="101">
        <v>904.41203721213367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754.42368681674373</v>
      </c>
      <c r="D496" s="104">
        <v>698.43616547171041</v>
      </c>
      <c r="E496" s="104">
        <v>651.60455142514172</v>
      </c>
      <c r="F496" s="104">
        <v>658.20449401185658</v>
      </c>
      <c r="G496" s="104">
        <v>678.54746143426223</v>
      </c>
      <c r="H496" s="104">
        <v>727.29039006612868</v>
      </c>
      <c r="I496" s="104">
        <v>719.97016837232343</v>
      </c>
      <c r="J496" s="104">
        <v>717.32681887305603</v>
      </c>
      <c r="K496" s="104">
        <v>696.43884380695476</v>
      </c>
      <c r="L496" s="104">
        <v>736.49799126272467</v>
      </c>
      <c r="M496" s="104">
        <v>771.07990032696739</v>
      </c>
      <c r="N496" s="104">
        <v>757.4955045518094</v>
      </c>
      <c r="O496" s="104">
        <v>749.17260640398479</v>
      </c>
      <c r="P496" s="104">
        <v>794.97558500209027</v>
      </c>
      <c r="Q496" s="104">
        <v>0</v>
      </c>
      <c r="R496" s="104">
        <v>0</v>
      </c>
      <c r="S496" s="104">
        <v>0</v>
      </c>
      <c r="T496" s="104">
        <v>0</v>
      </c>
      <c r="U496" s="104">
        <v>873.40330869175455</v>
      </c>
      <c r="V496" s="104">
        <v>876.97326168172094</v>
      </c>
      <c r="W496" s="104">
        <v>902.62415420466118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163.65722082648031</v>
      </c>
      <c r="D497" s="98">
        <v>63.85173872770897</v>
      </c>
      <c r="E497" s="98">
        <v>37.630739629809376</v>
      </c>
      <c r="F497" s="98">
        <v>51.278518659465405</v>
      </c>
      <c r="G497" s="98">
        <v>52.784956983644044</v>
      </c>
      <c r="H497" s="98">
        <v>76.424532000005669</v>
      </c>
      <c r="I497" s="98">
        <v>64.498565075841512</v>
      </c>
      <c r="J497" s="98">
        <v>60.917375896534701</v>
      </c>
      <c r="K497" s="98">
        <v>56.213112590746555</v>
      </c>
      <c r="L497" s="98">
        <v>57.749589440652606</v>
      </c>
      <c r="M497" s="98">
        <v>85.627858176956295</v>
      </c>
      <c r="N497" s="98">
        <v>60.725460793433463</v>
      </c>
      <c r="O497" s="98">
        <v>40.12552497825812</v>
      </c>
      <c r="P497" s="98">
        <v>78.716300904355919</v>
      </c>
      <c r="Q497" s="98">
        <v>0</v>
      </c>
      <c r="R497" s="98">
        <v>0</v>
      </c>
      <c r="S497" s="98">
        <v>0</v>
      </c>
      <c r="T497" s="98">
        <v>0</v>
      </c>
      <c r="U497" s="98">
        <v>83.821652376224449</v>
      </c>
      <c r="V497" s="98">
        <v>69.509973020544109</v>
      </c>
      <c r="W497" s="98">
        <v>58.09664838508224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590.76646599026355</v>
      </c>
      <c r="D498" s="98">
        <v>634.58442674400146</v>
      </c>
      <c r="E498" s="98">
        <v>613.97381179533238</v>
      </c>
      <c r="F498" s="98">
        <v>606.92597535239111</v>
      </c>
      <c r="G498" s="98">
        <v>625.76250445061817</v>
      </c>
      <c r="H498" s="98">
        <v>650.865858066123</v>
      </c>
      <c r="I498" s="98">
        <v>655.47160329648193</v>
      </c>
      <c r="J498" s="98">
        <v>656.4094429765214</v>
      </c>
      <c r="K498" s="98">
        <v>640.22573121620815</v>
      </c>
      <c r="L498" s="98">
        <v>678.74840182207208</v>
      </c>
      <c r="M498" s="98">
        <v>685.45204215001115</v>
      </c>
      <c r="N498" s="98">
        <v>696.770043758376</v>
      </c>
      <c r="O498" s="98">
        <v>709.04708142572667</v>
      </c>
      <c r="P498" s="98">
        <v>716.25928409773417</v>
      </c>
      <c r="Q498" s="98">
        <v>0</v>
      </c>
      <c r="R498" s="98">
        <v>0</v>
      </c>
      <c r="S498" s="98">
        <v>0</v>
      </c>
      <c r="T498" s="98">
        <v>0</v>
      </c>
      <c r="U498" s="98">
        <v>789.58165631553015</v>
      </c>
      <c r="V498" s="98">
        <v>807.46328866117676</v>
      </c>
      <c r="W498" s="98">
        <v>844.52750581957878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429.77429028448194</v>
      </c>
      <c r="D499" s="122">
        <v>425.53031417098919</v>
      </c>
      <c r="E499" s="122">
        <v>434.95995075116264</v>
      </c>
      <c r="F499" s="122">
        <v>433.23144220355334</v>
      </c>
      <c r="G499" s="122">
        <v>445.44138038058946</v>
      </c>
      <c r="H499" s="122">
        <v>513.84915791343906</v>
      </c>
      <c r="I499" s="122">
        <v>509.53902072064938</v>
      </c>
      <c r="J499" s="122">
        <v>502.86968302659193</v>
      </c>
      <c r="K499" s="122">
        <v>485.48235903676067</v>
      </c>
      <c r="L499" s="122">
        <v>504.88972254553096</v>
      </c>
      <c r="M499" s="122">
        <v>472.52202279241254</v>
      </c>
      <c r="N499" s="122">
        <v>458.15225708150348</v>
      </c>
      <c r="O499" s="122">
        <v>405.73172844994411</v>
      </c>
      <c r="P499" s="122">
        <v>453.60193865736045</v>
      </c>
      <c r="Q499" s="122">
        <v>0</v>
      </c>
      <c r="R499" s="122">
        <v>0</v>
      </c>
      <c r="S499" s="122">
        <v>0</v>
      </c>
      <c r="T499" s="122">
        <v>0</v>
      </c>
      <c r="U499" s="122">
        <v>479.29886742579106</v>
      </c>
      <c r="V499" s="122">
        <v>479.20754190550753</v>
      </c>
      <c r="W499" s="122">
        <v>491.94563811750663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431.44203990104893</v>
      </c>
      <c r="D500" s="98">
        <v>423.19948939573817</v>
      </c>
      <c r="E500" s="98">
        <v>444.85795539221505</v>
      </c>
      <c r="F500" s="98">
        <v>428.43568218173533</v>
      </c>
      <c r="G500" s="98">
        <v>441.96237670615648</v>
      </c>
      <c r="H500" s="98">
        <v>518.53165522675954</v>
      </c>
      <c r="I500" s="98">
        <v>505.80423293283843</v>
      </c>
      <c r="J500" s="98">
        <v>499.1705648327378</v>
      </c>
      <c r="K500" s="98">
        <v>488.89662160564274</v>
      </c>
      <c r="L500" s="98">
        <v>495.33383432104119</v>
      </c>
      <c r="M500" s="98">
        <v>488.02657867233319</v>
      </c>
      <c r="N500" s="98">
        <v>492.03354815495311</v>
      </c>
      <c r="O500" s="98">
        <v>488.95709989998153</v>
      </c>
      <c r="P500" s="98">
        <v>499.57808229162396</v>
      </c>
      <c r="Q500" s="98">
        <v>0</v>
      </c>
      <c r="R500" s="98">
        <v>0</v>
      </c>
      <c r="S500" s="98">
        <v>0</v>
      </c>
      <c r="T500" s="98">
        <v>0</v>
      </c>
      <c r="U500" s="98">
        <v>483.89468298062712</v>
      </c>
      <c r="V500" s="98">
        <v>481.44325848961472</v>
      </c>
      <c r="W500" s="98">
        <v>489.64396732530344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410.19787031044189</v>
      </c>
      <c r="D501" s="98">
        <v>423.58896194277594</v>
      </c>
      <c r="E501" s="98">
        <v>432.51204891108233</v>
      </c>
      <c r="F501" s="98">
        <v>444.82989343088838</v>
      </c>
      <c r="G501" s="98">
        <v>462.6362823335113</v>
      </c>
      <c r="H501" s="98">
        <v>480.83103610321655</v>
      </c>
      <c r="I501" s="98">
        <v>500.11688307892956</v>
      </c>
      <c r="J501" s="98">
        <v>505.57729349914547</v>
      </c>
      <c r="K501" s="98">
        <v>495.28488682062175</v>
      </c>
      <c r="L501" s="98">
        <v>491.8198870051724</v>
      </c>
      <c r="M501" s="98">
        <v>467.92521379134405</v>
      </c>
      <c r="N501" s="98">
        <v>452.67416904954791</v>
      </c>
      <c r="O501" s="98">
        <v>441.32791109208426</v>
      </c>
      <c r="P501" s="98">
        <v>440.23989337963673</v>
      </c>
      <c r="Q501" s="98">
        <v>0</v>
      </c>
      <c r="R501" s="98">
        <v>0</v>
      </c>
      <c r="S501" s="98">
        <v>0</v>
      </c>
      <c r="T501" s="98">
        <v>0</v>
      </c>
      <c r="U501" s="98">
        <v>463.26755627231694</v>
      </c>
      <c r="V501" s="98">
        <v>465.91392694763476</v>
      </c>
      <c r="W501" s="98">
        <v>500.5835390332461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435.1530689339429</v>
      </c>
      <c r="D502" s="33">
        <v>426.38602696065209</v>
      </c>
      <c r="E502" s="33">
        <v>435.58287069260308</v>
      </c>
      <c r="F502" s="33">
        <v>428.96561003689692</v>
      </c>
      <c r="G502" s="33">
        <v>440.14592485985878</v>
      </c>
      <c r="H502" s="33">
        <v>522.25029365306739</v>
      </c>
      <c r="I502" s="33">
        <v>512.14155340846287</v>
      </c>
      <c r="J502" s="33">
        <v>502.41971218332037</v>
      </c>
      <c r="K502" s="33">
        <v>482.14213071906659</v>
      </c>
      <c r="L502" s="33">
        <v>510.26465285007441</v>
      </c>
      <c r="M502" s="33">
        <v>473.58211598439993</v>
      </c>
      <c r="N502" s="33">
        <v>458.64409105276064</v>
      </c>
      <c r="O502" s="33">
        <v>393.44732952746921</v>
      </c>
      <c r="P502" s="33">
        <v>456.57905363518745</v>
      </c>
      <c r="Q502" s="33">
        <v>0</v>
      </c>
      <c r="R502" s="33">
        <v>0</v>
      </c>
      <c r="S502" s="33">
        <v>0</v>
      </c>
      <c r="T502" s="33">
        <v>0</v>
      </c>
      <c r="U502" s="33">
        <v>482.19996045718716</v>
      </c>
      <c r="V502" s="33">
        <v>481.31991014771887</v>
      </c>
      <c r="W502" s="33">
        <v>489.96079766021393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199.56253186602825</v>
      </c>
      <c r="D504" s="117">
        <f t="shared" si="254"/>
        <v>246.30831018307936</v>
      </c>
      <c r="E504" s="117">
        <f t="shared" si="254"/>
        <v>266.48634428747215</v>
      </c>
      <c r="F504" s="117">
        <f t="shared" si="254"/>
        <v>236.27909145028937</v>
      </c>
      <c r="G504" s="117">
        <f t="shared" si="254"/>
        <v>179.63335232792377</v>
      </c>
      <c r="H504" s="117">
        <f t="shared" si="254"/>
        <v>182.99244375408605</v>
      </c>
      <c r="I504" s="117">
        <f t="shared" si="254"/>
        <v>150.29862282917844</v>
      </c>
      <c r="J504" s="117">
        <f t="shared" si="254"/>
        <v>136.74577593614697</v>
      </c>
      <c r="K504" s="117">
        <f t="shared" si="254"/>
        <v>161.31430016340283</v>
      </c>
      <c r="L504" s="117">
        <f t="shared" si="254"/>
        <v>185.27131629844939</v>
      </c>
      <c r="M504" s="117">
        <f t="shared" si="254"/>
        <v>187.51955163497752</v>
      </c>
      <c r="N504" s="117">
        <f t="shared" si="254"/>
        <v>166.46247574834649</v>
      </c>
      <c r="O504" s="117">
        <f t="shared" si="254"/>
        <v>165.31725230066007</v>
      </c>
      <c r="P504" s="117">
        <f t="shared" si="254"/>
        <v>187.72225264792769</v>
      </c>
      <c r="Q504" s="117">
        <f t="shared" si="254"/>
        <v>0</v>
      </c>
      <c r="R504" s="117">
        <f t="shared" ref="R504:V504" si="255">R505+R508+R510+R523</f>
        <v>0</v>
      </c>
      <c r="S504" s="117">
        <f t="shared" si="255"/>
        <v>0</v>
      </c>
      <c r="T504" s="117">
        <f t="shared" si="255"/>
        <v>0</v>
      </c>
      <c r="U504" s="117">
        <f t="shared" si="255"/>
        <v>106.88658622403219</v>
      </c>
      <c r="V504" s="117">
        <f t="shared" si="255"/>
        <v>102.83479740150003</v>
      </c>
      <c r="W504" s="117">
        <f t="shared" ref="W504" si="256">W505+W508+W510+W523</f>
        <v>151.87079398512819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165.06163899830298</v>
      </c>
      <c r="D510" s="122">
        <v>199.28661328273486</v>
      </c>
      <c r="E510" s="122">
        <v>220.20523558259015</v>
      </c>
      <c r="F510" s="122">
        <v>189.23773663402417</v>
      </c>
      <c r="G510" s="122">
        <v>137.34770915931242</v>
      </c>
      <c r="H510" s="122">
        <v>145.34588910706131</v>
      </c>
      <c r="I510" s="122">
        <v>109.97516771600763</v>
      </c>
      <c r="J510" s="122">
        <v>98.14168944829963</v>
      </c>
      <c r="K510" s="122">
        <v>116.74371686871334</v>
      </c>
      <c r="L510" s="122">
        <v>137.26672480565205</v>
      </c>
      <c r="M510" s="122">
        <v>138.92436837956683</v>
      </c>
      <c r="N510" s="122">
        <v>124.73446708153634</v>
      </c>
      <c r="O510" s="122">
        <v>128.91692740927436</v>
      </c>
      <c r="P510" s="122">
        <v>150.05647442950416</v>
      </c>
      <c r="Q510" s="122">
        <v>0</v>
      </c>
      <c r="R510" s="122">
        <v>0</v>
      </c>
      <c r="S510" s="122">
        <v>0</v>
      </c>
      <c r="T510" s="122">
        <v>0</v>
      </c>
      <c r="U510" s="122">
        <v>80.029846779667238</v>
      </c>
      <c r="V510" s="122">
        <v>79.020952847453941</v>
      </c>
      <c r="W510" s="122">
        <v>117.16092423572952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285.17189764604382</v>
      </c>
      <c r="D515" s="101">
        <v>285.48736233397284</v>
      </c>
      <c r="E515" s="101">
        <v>271.97039994812269</v>
      </c>
      <c r="F515" s="101">
        <v>273.34298557959562</v>
      </c>
      <c r="G515" s="101">
        <v>286.37446990905119</v>
      </c>
      <c r="H515" s="101">
        <v>278.04547362450438</v>
      </c>
      <c r="I515" s="101">
        <v>282.33718881526022</v>
      </c>
      <c r="J515" s="101">
        <v>283.92376563974733</v>
      </c>
      <c r="K515" s="101">
        <v>277.02994116413174</v>
      </c>
      <c r="L515" s="101">
        <v>286.43361422957611</v>
      </c>
      <c r="M515" s="101">
        <v>286.8764420898105</v>
      </c>
      <c r="N515" s="101">
        <v>278.53274186825831</v>
      </c>
      <c r="O515" s="101">
        <v>279.45109408684965</v>
      </c>
      <c r="P515" s="101">
        <v>268.74294773262596</v>
      </c>
      <c r="Q515" s="101">
        <v>0</v>
      </c>
      <c r="R515" s="101">
        <v>0</v>
      </c>
      <c r="S515" s="101">
        <v>0</v>
      </c>
      <c r="T515" s="101">
        <v>0</v>
      </c>
      <c r="U515" s="101">
        <v>245.66898575518573</v>
      </c>
      <c r="V515" s="101">
        <v>245.51972883595818</v>
      </c>
      <c r="W515" s="101">
        <v>266.05657786483056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26.127282206321254</v>
      </c>
      <c r="E516" s="104">
        <v>16.058688377450171</v>
      </c>
      <c r="F516" s="104">
        <v>21.458944596058075</v>
      </c>
      <c r="G516" s="104">
        <v>22.501622159618616</v>
      </c>
      <c r="H516" s="104">
        <v>28.990624046359208</v>
      </c>
      <c r="I516" s="104">
        <v>25.248081538875649</v>
      </c>
      <c r="J516" s="104">
        <v>24.206353882611552</v>
      </c>
      <c r="K516" s="104">
        <v>22.622175798554252</v>
      </c>
      <c r="L516" s="104">
        <v>22.667972659583718</v>
      </c>
      <c r="M516" s="104">
        <v>32.158506250403939</v>
      </c>
      <c r="N516" s="104">
        <v>22.339606721587426</v>
      </c>
      <c r="O516" s="104">
        <v>15.778946671490337</v>
      </c>
      <c r="P516" s="104">
        <v>26.459575399221876</v>
      </c>
      <c r="Q516" s="104">
        <v>0</v>
      </c>
      <c r="R516" s="104">
        <v>0</v>
      </c>
      <c r="S516" s="104">
        <v>0</v>
      </c>
      <c r="T516" s="104">
        <v>0</v>
      </c>
      <c r="U516" s="104">
        <v>22.938143155162308</v>
      </c>
      <c r="V516" s="104">
        <v>19.019824771454513</v>
      </c>
      <c r="W516" s="104">
        <v>17.728793903911392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26.127282206321254</v>
      </c>
      <c r="E517" s="98">
        <v>16.058688377450171</v>
      </c>
      <c r="F517" s="98">
        <v>21.458944596058075</v>
      </c>
      <c r="G517" s="98">
        <v>22.501622159618616</v>
      </c>
      <c r="H517" s="98">
        <v>28.990624046359208</v>
      </c>
      <c r="I517" s="98">
        <v>25.248081538875649</v>
      </c>
      <c r="J517" s="98">
        <v>24.206353882611552</v>
      </c>
      <c r="K517" s="98">
        <v>22.622175798554252</v>
      </c>
      <c r="L517" s="98">
        <v>22.667972659583718</v>
      </c>
      <c r="M517" s="98">
        <v>32.158506250403939</v>
      </c>
      <c r="N517" s="98">
        <v>22.339606721587426</v>
      </c>
      <c r="O517" s="98">
        <v>15.778946671490337</v>
      </c>
      <c r="P517" s="98">
        <v>26.459575399221876</v>
      </c>
      <c r="Q517" s="98">
        <v>0</v>
      </c>
      <c r="R517" s="98">
        <v>0</v>
      </c>
      <c r="S517" s="98">
        <v>0</v>
      </c>
      <c r="T517" s="98">
        <v>0</v>
      </c>
      <c r="U517" s="98">
        <v>22.938143155162308</v>
      </c>
      <c r="V517" s="98">
        <v>19.019824771454513</v>
      </c>
      <c r="W517" s="98">
        <v>17.728793903911392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34.50089286772527</v>
      </c>
      <c r="D523" s="122">
        <v>47.021696900344494</v>
      </c>
      <c r="E523" s="122">
        <v>46.28110870488198</v>
      </c>
      <c r="F523" s="122">
        <v>47.041354816265191</v>
      </c>
      <c r="G523" s="122">
        <v>42.285643168611351</v>
      </c>
      <c r="H523" s="122">
        <v>37.646554647024736</v>
      </c>
      <c r="I523" s="122">
        <v>40.323455113170802</v>
      </c>
      <c r="J523" s="122">
        <v>38.604086487847354</v>
      </c>
      <c r="K523" s="122">
        <v>44.570583294689506</v>
      </c>
      <c r="L523" s="122">
        <v>48.004591492797331</v>
      </c>
      <c r="M523" s="122">
        <v>48.595183255410689</v>
      </c>
      <c r="N523" s="122">
        <v>41.728008666810169</v>
      </c>
      <c r="O523" s="122">
        <v>36.400324891385722</v>
      </c>
      <c r="P523" s="122">
        <v>37.665778218423533</v>
      </c>
      <c r="Q523" s="122">
        <v>0</v>
      </c>
      <c r="R523" s="122">
        <v>0</v>
      </c>
      <c r="S523" s="122">
        <v>0</v>
      </c>
      <c r="T523" s="122">
        <v>0</v>
      </c>
      <c r="U523" s="122">
        <v>26.856739444364941</v>
      </c>
      <c r="V523" s="122">
        <v>23.813844554046078</v>
      </c>
      <c r="W523" s="122">
        <v>34.709869749398671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161.74573180114484</v>
      </c>
      <c r="D525" s="98">
        <v>166.72625820230232</v>
      </c>
      <c r="E525" s="98">
        <v>169.93776058277786</v>
      </c>
      <c r="F525" s="98">
        <v>174.47001759995996</v>
      </c>
      <c r="G525" s="98">
        <v>181.13947411048807</v>
      </c>
      <c r="H525" s="98">
        <v>187.94154265411743</v>
      </c>
      <c r="I525" s="98">
        <v>195.15112416751339</v>
      </c>
      <c r="J525" s="98">
        <v>196.95965215270186</v>
      </c>
      <c r="K525" s="98">
        <v>192.64736970978379</v>
      </c>
      <c r="L525" s="98">
        <v>191.01274686843627</v>
      </c>
      <c r="M525" s="98">
        <v>181.58601248669993</v>
      </c>
      <c r="N525" s="98">
        <v>175.66759578399595</v>
      </c>
      <c r="O525" s="98">
        <v>171.26449529183046</v>
      </c>
      <c r="P525" s="98">
        <v>170.84227226965677</v>
      </c>
      <c r="Q525" s="98">
        <v>0</v>
      </c>
      <c r="R525" s="98">
        <v>0</v>
      </c>
      <c r="S525" s="98">
        <v>0</v>
      </c>
      <c r="T525" s="98">
        <v>0</v>
      </c>
      <c r="U525" s="98">
        <v>174.00039240208937</v>
      </c>
      <c r="V525" s="98">
        <v>173.42142117071307</v>
      </c>
      <c r="W525" s="98">
        <v>184.78813690229615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72.341314576435977</v>
      </c>
      <c r="D528" s="118">
        <f t="shared" si="261"/>
        <v>72.709394662265311</v>
      </c>
      <c r="E528" s="118">
        <f t="shared" si="261"/>
        <v>73.695495329763929</v>
      </c>
      <c r="F528" s="118">
        <f t="shared" si="261"/>
        <v>75.221410028166133</v>
      </c>
      <c r="G528" s="118">
        <f t="shared" si="261"/>
        <v>75.463231268700909</v>
      </c>
      <c r="H528" s="118">
        <f t="shared" si="261"/>
        <v>74.031922303406631</v>
      </c>
      <c r="I528" s="118">
        <f t="shared" si="261"/>
        <v>70.074203355204077</v>
      </c>
      <c r="J528" s="118">
        <f t="shared" si="261"/>
        <v>66.253437437925513</v>
      </c>
      <c r="K528" s="118">
        <f t="shared" si="261"/>
        <v>70.394680293842328</v>
      </c>
      <c r="L528" s="118">
        <f t="shared" si="261"/>
        <v>68.649725788731587</v>
      </c>
      <c r="M528" s="118">
        <f t="shared" si="261"/>
        <v>63.498385716790594</v>
      </c>
      <c r="N528" s="118">
        <f t="shared" si="261"/>
        <v>60.081159065276239</v>
      </c>
      <c r="O528" s="118">
        <f t="shared" si="261"/>
        <v>55.046644763087755</v>
      </c>
      <c r="P528" s="118">
        <f t="shared" si="261"/>
        <v>54.023557778973419</v>
      </c>
      <c r="Q528" s="118">
        <f t="shared" si="261"/>
        <v>0</v>
      </c>
      <c r="R528" s="118">
        <f t="shared" ref="R528:V528" si="262">R529+R532+R534+R547</f>
        <v>0</v>
      </c>
      <c r="S528" s="118">
        <f t="shared" si="262"/>
        <v>0</v>
      </c>
      <c r="T528" s="118">
        <f t="shared" si="262"/>
        <v>0</v>
      </c>
      <c r="U528" s="118">
        <f t="shared" si="262"/>
        <v>44.031059290298259</v>
      </c>
      <c r="V528" s="118">
        <f t="shared" si="262"/>
        <v>42.623633048302374</v>
      </c>
      <c r="W528" s="118">
        <f t="shared" ref="W528" si="263">W529+W532+W534+W547</f>
        <v>42.041826742971395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52.441617813774052</v>
      </c>
      <c r="D529" s="123">
        <f t="shared" si="264"/>
        <v>53.458076379242307</v>
      </c>
      <c r="E529" s="123">
        <f t="shared" si="264"/>
        <v>54.692469223338968</v>
      </c>
      <c r="F529" s="123">
        <f t="shared" si="264"/>
        <v>56.414950343732329</v>
      </c>
      <c r="G529" s="123">
        <f t="shared" si="264"/>
        <v>56.377770919803297</v>
      </c>
      <c r="H529" s="123">
        <f t="shared" si="264"/>
        <v>55.279017219728118</v>
      </c>
      <c r="I529" s="123">
        <f t="shared" si="264"/>
        <v>52.313920330547312</v>
      </c>
      <c r="J529" s="123">
        <f t="shared" si="264"/>
        <v>49.09775585357486</v>
      </c>
      <c r="K529" s="123">
        <f t="shared" si="264"/>
        <v>53.406152873084054</v>
      </c>
      <c r="L529" s="123">
        <f t="shared" si="264"/>
        <v>50.799173460991796</v>
      </c>
      <c r="M529" s="123">
        <f t="shared" si="264"/>
        <v>46.375089975255058</v>
      </c>
      <c r="N529" s="123">
        <f t="shared" si="264"/>
        <v>43.84067647970069</v>
      </c>
      <c r="O529" s="123">
        <f t="shared" si="264"/>
        <v>40.494988189364477</v>
      </c>
      <c r="P529" s="123">
        <f t="shared" si="264"/>
        <v>39.343375614054509</v>
      </c>
      <c r="Q529" s="123">
        <f t="shared" si="264"/>
        <v>0</v>
      </c>
      <c r="R529" s="123">
        <f t="shared" ref="R529:V529" si="265">SUM(R530:R531)</f>
        <v>0</v>
      </c>
      <c r="S529" s="123">
        <f t="shared" si="265"/>
        <v>0</v>
      </c>
      <c r="T529" s="123">
        <f t="shared" si="265"/>
        <v>0</v>
      </c>
      <c r="U529" s="123">
        <f t="shared" si="265"/>
        <v>30.085616227648785</v>
      </c>
      <c r="V529" s="123">
        <f t="shared" si="265"/>
        <v>28.860506789974359</v>
      </c>
      <c r="W529" s="123">
        <f t="shared" ref="W529" si="266">SUM(W530:W531)</f>
        <v>27.778683781803686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52.195799716073438</v>
      </c>
      <c r="D530" s="99">
        <v>53.210815914665723</v>
      </c>
      <c r="E530" s="99">
        <v>54.45111907275863</v>
      </c>
      <c r="F530" s="99">
        <v>56.16166355997575</v>
      </c>
      <c r="G530" s="99">
        <v>56.128464459366384</v>
      </c>
      <c r="H530" s="99">
        <v>55.039977806676291</v>
      </c>
      <c r="I530" s="99">
        <v>52.085329470525949</v>
      </c>
      <c r="J530" s="99">
        <v>48.884574148712993</v>
      </c>
      <c r="K530" s="99">
        <v>53.178760281756212</v>
      </c>
      <c r="L530" s="99">
        <v>50.581186842291423</v>
      </c>
      <c r="M530" s="99">
        <v>46.170460660432006</v>
      </c>
      <c r="N530" s="99">
        <v>43.646896406265448</v>
      </c>
      <c r="O530" s="99">
        <v>40.311496386625457</v>
      </c>
      <c r="P530" s="99">
        <v>39.161217303504742</v>
      </c>
      <c r="Q530" s="99">
        <v>0</v>
      </c>
      <c r="R530" s="99">
        <v>0</v>
      </c>
      <c r="S530" s="99">
        <v>0</v>
      </c>
      <c r="T530" s="99">
        <v>0</v>
      </c>
      <c r="U530" s="99">
        <v>29.943233448628504</v>
      </c>
      <c r="V530" s="99">
        <v>28.72184507354854</v>
      </c>
      <c r="W530" s="99">
        <v>27.643248883551887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0.24581809770061261</v>
      </c>
      <c r="D531" s="99">
        <v>0.24726046457658532</v>
      </c>
      <c r="E531" s="99">
        <v>0.24135015058033604</v>
      </c>
      <c r="F531" s="99">
        <v>0.25328678375657626</v>
      </c>
      <c r="G531" s="99">
        <v>0.24930646043691235</v>
      </c>
      <c r="H531" s="99">
        <v>0.23903941305182866</v>
      </c>
      <c r="I531" s="99">
        <v>0.22859086002136367</v>
      </c>
      <c r="J531" s="99">
        <v>0.21318170486186511</v>
      </c>
      <c r="K531" s="99">
        <v>0.22739259132783937</v>
      </c>
      <c r="L531" s="99">
        <v>0.21798661870037178</v>
      </c>
      <c r="M531" s="99">
        <v>0.20462931482305316</v>
      </c>
      <c r="N531" s="99">
        <v>0.19378007343524387</v>
      </c>
      <c r="O531" s="99">
        <v>0.18349180273902305</v>
      </c>
      <c r="P531" s="99">
        <v>0.18215831054976384</v>
      </c>
      <c r="Q531" s="99">
        <v>0</v>
      </c>
      <c r="R531" s="99">
        <v>0</v>
      </c>
      <c r="S531" s="99">
        <v>0</v>
      </c>
      <c r="T531" s="99">
        <v>0</v>
      </c>
      <c r="U531" s="99">
        <v>0.14238277902027985</v>
      </c>
      <c r="V531" s="99">
        <v>0.13866171642581768</v>
      </c>
      <c r="W531" s="99">
        <v>0.13543489825179716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0.73334947800535621</v>
      </c>
      <c r="D532" s="123">
        <f t="shared" si="267"/>
        <v>0.46649274819069148</v>
      </c>
      <c r="E532" s="123">
        <f t="shared" si="267"/>
        <v>0.89496256587910361</v>
      </c>
      <c r="F532" s="123">
        <f t="shared" si="267"/>
        <v>1.0196561755586331</v>
      </c>
      <c r="G532" s="123">
        <f t="shared" si="267"/>
        <v>1.5869711985576151</v>
      </c>
      <c r="H532" s="123">
        <f t="shared" si="267"/>
        <v>0.49380652937438635</v>
      </c>
      <c r="I532" s="123">
        <f t="shared" si="267"/>
        <v>0.5347021794413408</v>
      </c>
      <c r="J532" s="123">
        <f t="shared" si="267"/>
        <v>0.40946825359003436</v>
      </c>
      <c r="K532" s="123">
        <f t="shared" si="267"/>
        <v>0.61378745631681642</v>
      </c>
      <c r="L532" s="123">
        <f t="shared" si="267"/>
        <v>0.72146877551183108</v>
      </c>
      <c r="M532" s="123">
        <f t="shared" si="267"/>
        <v>0.46795802949484727</v>
      </c>
      <c r="N532" s="123">
        <f t="shared" si="267"/>
        <v>0.69492482433922642</v>
      </c>
      <c r="O532" s="123">
        <f t="shared" si="267"/>
        <v>0.13496316731525168</v>
      </c>
      <c r="P532" s="123">
        <f t="shared" si="267"/>
        <v>3.450644852135451E-2</v>
      </c>
      <c r="Q532" s="123">
        <f t="shared" si="267"/>
        <v>0</v>
      </c>
      <c r="R532" s="123">
        <f t="shared" si="267"/>
        <v>0</v>
      </c>
      <c r="S532" s="123">
        <f t="shared" si="267"/>
        <v>0</v>
      </c>
      <c r="T532" s="123">
        <f t="shared" si="267"/>
        <v>0</v>
      </c>
      <c r="U532" s="123">
        <f t="shared" si="267"/>
        <v>0.15445714305991234</v>
      </c>
      <c r="V532" s="123">
        <f t="shared" si="267"/>
        <v>0.16789151074851419</v>
      </c>
      <c r="W532" s="123">
        <f t="shared" si="267"/>
        <v>0.19915978762397601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0.73334947800535621</v>
      </c>
      <c r="D533" s="99">
        <f>RES_hhdet_in_fecs!D86</f>
        <v>0.46649274819069148</v>
      </c>
      <c r="E533" s="99">
        <f>RES_hhdet_in_fecs!E86</f>
        <v>0.89496256587910361</v>
      </c>
      <c r="F533" s="99">
        <f>RES_hhdet_in_fecs!F86</f>
        <v>1.0196561755586331</v>
      </c>
      <c r="G533" s="99">
        <f>RES_hhdet_in_fecs!G86</f>
        <v>1.5869711985576151</v>
      </c>
      <c r="H533" s="99">
        <f>RES_hhdet_in_fecs!H86</f>
        <v>0.49380652937438635</v>
      </c>
      <c r="I533" s="99">
        <f>RES_hhdet_in_fecs!I86</f>
        <v>0.5347021794413408</v>
      </c>
      <c r="J533" s="99">
        <f>RES_hhdet_in_fecs!J86</f>
        <v>0.40946825359003436</v>
      </c>
      <c r="K533" s="99">
        <f>RES_hhdet_in_fecs!K86</f>
        <v>0.61378745631681642</v>
      </c>
      <c r="L533" s="99">
        <f>RES_hhdet_in_fecs!L86</f>
        <v>0.72146877551183108</v>
      </c>
      <c r="M533" s="99">
        <f>RES_hhdet_in_fecs!M86</f>
        <v>0.46795802949484727</v>
      </c>
      <c r="N533" s="99">
        <f>RES_hhdet_in_fecs!N86</f>
        <v>0.69492482433922642</v>
      </c>
      <c r="O533" s="99">
        <f>RES_hhdet_in_fecs!O86</f>
        <v>0.13496316731525168</v>
      </c>
      <c r="P533" s="99">
        <f>RES_hhdet_in_fecs!P86</f>
        <v>3.450644852135451E-2</v>
      </c>
      <c r="Q533" s="99">
        <f>RES_hhdet_in_fecs!Q86</f>
        <v>0</v>
      </c>
      <c r="R533" s="99">
        <f>RES_hhdet_in_fecs!R86</f>
        <v>0</v>
      </c>
      <c r="S533" s="99">
        <f>RES_hhdet_in_fecs!S86</f>
        <v>0</v>
      </c>
      <c r="T533" s="99">
        <f>RES_hhdet_in_fecs!T86</f>
        <v>0</v>
      </c>
      <c r="U533" s="99">
        <f>RES_hhdet_in_fecs!U86</f>
        <v>0.15445714305991234</v>
      </c>
      <c r="V533" s="99">
        <f>RES_hhdet_in_fecs!V86</f>
        <v>0.16789151074851419</v>
      </c>
      <c r="W533" s="99">
        <f>RES_hhdet_in_fecs!W86</f>
        <v>0.19915978762397601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12.737861816244166</v>
      </c>
      <c r="D534" s="123">
        <v>12.373784533213506</v>
      </c>
      <c r="E534" s="123">
        <v>11.688157569648357</v>
      </c>
      <c r="F534" s="123">
        <v>11.434815770007607</v>
      </c>
      <c r="G534" s="123">
        <v>11.185345141366817</v>
      </c>
      <c r="H534" s="123">
        <v>11.19219026251991</v>
      </c>
      <c r="I534" s="123">
        <v>10.354285111867654</v>
      </c>
      <c r="J534" s="123">
        <v>9.9720604509969153</v>
      </c>
      <c r="K534" s="123">
        <v>9.8242590794722009</v>
      </c>
      <c r="L534" s="123">
        <v>10.435901630914632</v>
      </c>
      <c r="M534" s="123">
        <v>10.633165429035289</v>
      </c>
      <c r="N534" s="123">
        <v>9.856043002832271</v>
      </c>
      <c r="O534" s="123">
        <v>9.4827317960860444</v>
      </c>
      <c r="P534" s="123">
        <v>9.269855577228352</v>
      </c>
      <c r="Q534" s="123">
        <v>0</v>
      </c>
      <c r="R534" s="123">
        <v>0</v>
      </c>
      <c r="S534" s="123">
        <v>0</v>
      </c>
      <c r="T534" s="123">
        <v>0</v>
      </c>
      <c r="U534" s="123">
        <v>8.7977616004638506</v>
      </c>
      <c r="V534" s="123">
        <v>8.6967959390208165</v>
      </c>
      <c r="W534" s="123">
        <v>9.0191328130593895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12.955044724282077</v>
      </c>
      <c r="D535" s="99">
        <v>12.361356259148678</v>
      </c>
      <c r="E535" s="99">
        <v>11.292871994532916</v>
      </c>
      <c r="F535" s="99">
        <v>10.794438174051468</v>
      </c>
      <c r="G535" s="99">
        <v>10.648126804941789</v>
      </c>
      <c r="H535" s="99">
        <v>10.451196940845184</v>
      </c>
      <c r="I535" s="99">
        <v>10.065791082508101</v>
      </c>
      <c r="J535" s="99">
        <v>10.10239385686045</v>
      </c>
      <c r="K535" s="99">
        <v>9.7226272283168935</v>
      </c>
      <c r="L535" s="99">
        <v>9.5738691380761924</v>
      </c>
      <c r="M535" s="99">
        <v>10.057829421677704</v>
      </c>
      <c r="N535" s="99">
        <v>10.128205114923768</v>
      </c>
      <c r="O535" s="99">
        <v>10.583459862190628</v>
      </c>
      <c r="P535" s="99">
        <v>10.514507226617832</v>
      </c>
      <c r="Q535" s="99">
        <v>0</v>
      </c>
      <c r="R535" s="99">
        <v>0</v>
      </c>
      <c r="S535" s="99">
        <v>0</v>
      </c>
      <c r="T535" s="99">
        <v>0</v>
      </c>
      <c r="U535" s="99">
        <v>8.794823078870202</v>
      </c>
      <c r="V535" s="99">
        <v>8.6362824997155929</v>
      </c>
      <c r="W535" s="99">
        <v>8.6778505746090246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7.0421683437395881</v>
      </c>
      <c r="F536" s="99">
        <v>6.9562433353843058</v>
      </c>
      <c r="G536" s="99">
        <v>7.0024335661544743</v>
      </c>
      <c r="H536" s="99">
        <v>7.1098016521187883</v>
      </c>
      <c r="I536" s="99">
        <v>6.9296305728590291</v>
      </c>
      <c r="J536" s="99">
        <v>7.084639015188432</v>
      </c>
      <c r="K536" s="99">
        <v>6.9394948881643588</v>
      </c>
      <c r="L536" s="99">
        <v>6.9487839352765297</v>
      </c>
      <c r="M536" s="99">
        <v>7.518088378744995</v>
      </c>
      <c r="N536" s="99">
        <v>7.5866332455786845</v>
      </c>
      <c r="O536" s="99">
        <v>7.9542673943468643</v>
      </c>
      <c r="P536" s="99">
        <v>8.0989893926932748</v>
      </c>
      <c r="Q536" s="99">
        <v>0</v>
      </c>
      <c r="R536" s="99">
        <v>0</v>
      </c>
      <c r="S536" s="99">
        <v>0</v>
      </c>
      <c r="T536" s="99">
        <v>0</v>
      </c>
      <c r="U536" s="99">
        <v>7.3354714491034914</v>
      </c>
      <c r="V536" s="99">
        <v>7.280319488143185</v>
      </c>
      <c r="W536" s="99">
        <v>7.3821433580396318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0.66631710777343689</v>
      </c>
      <c r="F537" s="102">
        <v>0.8444359695594843</v>
      </c>
      <c r="G537" s="102">
        <v>0.83213701955060182</v>
      </c>
      <c r="H537" s="102">
        <v>1.0900034006204755</v>
      </c>
      <c r="I537" s="102">
        <v>0.89803823092011459</v>
      </c>
      <c r="J537" s="102">
        <v>0.86162251169867787</v>
      </c>
      <c r="K537" s="102">
        <v>0.79652860304116146</v>
      </c>
      <c r="L537" s="102">
        <v>0.75504256567706918</v>
      </c>
      <c r="M537" s="102">
        <v>1.1442951043525562</v>
      </c>
      <c r="N537" s="102">
        <v>0.84011284820797949</v>
      </c>
      <c r="O537" s="102">
        <v>0.63932674388682587</v>
      </c>
      <c r="P537" s="102">
        <v>1.0760298924317282</v>
      </c>
      <c r="Q537" s="102">
        <v>0</v>
      </c>
      <c r="R537" s="102">
        <v>0</v>
      </c>
      <c r="S537" s="102">
        <v>0</v>
      </c>
      <c r="T537" s="102">
        <v>0</v>
      </c>
      <c r="U537" s="102">
        <v>0.83155702261781272</v>
      </c>
      <c r="V537" s="102">
        <v>0.67699137632436301</v>
      </c>
      <c r="W537" s="102">
        <v>0.57029991595672291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6.3758512359661523</v>
      </c>
      <c r="F538" s="105">
        <v>6.1118073658248218</v>
      </c>
      <c r="G538" s="105">
        <v>6.1702965466038711</v>
      </c>
      <c r="H538" s="105">
        <v>6.0197982514983126</v>
      </c>
      <c r="I538" s="105">
        <v>6.0315923419389144</v>
      </c>
      <c r="J538" s="105">
        <v>6.2230165034897551</v>
      </c>
      <c r="K538" s="105">
        <v>6.1429662851231974</v>
      </c>
      <c r="L538" s="105">
        <v>6.1937413695994596</v>
      </c>
      <c r="M538" s="105">
        <v>6.3737932743924377</v>
      </c>
      <c r="N538" s="105">
        <v>6.7465203973707064</v>
      </c>
      <c r="O538" s="105">
        <v>7.3149406504600378</v>
      </c>
      <c r="P538" s="105">
        <v>7.0229595002615479</v>
      </c>
      <c r="Q538" s="105">
        <v>0</v>
      </c>
      <c r="R538" s="105">
        <v>0</v>
      </c>
      <c r="S538" s="105">
        <v>0</v>
      </c>
      <c r="T538" s="105">
        <v>0</v>
      </c>
      <c r="U538" s="105">
        <v>6.5039144264856787</v>
      </c>
      <c r="V538" s="105">
        <v>6.6033281118188221</v>
      </c>
      <c r="W538" s="105">
        <v>6.8118434420829095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13.112049101921549</v>
      </c>
      <c r="D539" s="102">
        <v>12.954555163496913</v>
      </c>
      <c r="E539" s="102">
        <v>12.137482817568049</v>
      </c>
      <c r="F539" s="102">
        <v>12.129138876222241</v>
      </c>
      <c r="G539" s="102">
        <v>12.411541459662363</v>
      </c>
      <c r="H539" s="102">
        <v>11.882140926469596</v>
      </c>
      <c r="I539" s="102">
        <v>11.840682355967976</v>
      </c>
      <c r="J539" s="102">
        <v>11.823630086183247</v>
      </c>
      <c r="K539" s="102">
        <v>11.4823416214895</v>
      </c>
      <c r="L539" s="102">
        <v>11.650378904755495</v>
      </c>
      <c r="M539" s="102">
        <v>11.240703461681738</v>
      </c>
      <c r="N539" s="102">
        <v>10.770170324733153</v>
      </c>
      <c r="O539" s="102">
        <v>10.652956902972344</v>
      </c>
      <c r="P539" s="102">
        <v>10.133606882784061</v>
      </c>
      <c r="Q539" s="102">
        <v>0</v>
      </c>
      <c r="R539" s="102">
        <v>0</v>
      </c>
      <c r="S539" s="102">
        <v>0</v>
      </c>
      <c r="T539" s="102">
        <v>0</v>
      </c>
      <c r="U539" s="102">
        <v>8.9472348461755153</v>
      </c>
      <c r="V539" s="102">
        <v>8.8974911871820641</v>
      </c>
      <c r="W539" s="102">
        <v>9.5307885581372567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7.7380141611468245</v>
      </c>
      <c r="E540" s="105">
        <v>7.1014617864610674</v>
      </c>
      <c r="F540" s="105">
        <v>7.2262574461954729</v>
      </c>
      <c r="G540" s="105">
        <v>7.4238417168200472</v>
      </c>
      <c r="H540" s="105">
        <v>7.2691925788608147</v>
      </c>
      <c r="I540" s="105">
        <v>7.2060147803838674</v>
      </c>
      <c r="J540" s="105">
        <v>7.2191815109681414</v>
      </c>
      <c r="K540" s="105">
        <v>7.0395316777525547</v>
      </c>
      <c r="L540" s="105">
        <v>7.1838700950918453</v>
      </c>
      <c r="M540" s="105">
        <v>7.1911728519527642</v>
      </c>
      <c r="N540" s="105">
        <v>6.9315022123389092</v>
      </c>
      <c r="O540" s="105">
        <v>7.030469811817448</v>
      </c>
      <c r="P540" s="105">
        <v>7.143385984173455</v>
      </c>
      <c r="Q540" s="105">
        <v>0</v>
      </c>
      <c r="R540" s="105">
        <v>0</v>
      </c>
      <c r="S540" s="105">
        <v>0</v>
      </c>
      <c r="T540" s="105">
        <v>0</v>
      </c>
      <c r="U540" s="105">
        <v>7.1149679289778653</v>
      </c>
      <c r="V540" s="105">
        <v>7.1314236489457761</v>
      </c>
      <c r="W540" s="105">
        <v>7.6678670903587083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1.1855772383300434</v>
      </c>
      <c r="E541" s="99">
        <v>0.71666642506375655</v>
      </c>
      <c r="F541" s="99">
        <v>0.95220485936689903</v>
      </c>
      <c r="G541" s="99">
        <v>0.97522595653327393</v>
      </c>
      <c r="H541" s="99">
        <v>1.2389005149939614</v>
      </c>
      <c r="I541" s="99">
        <v>1.0588563088478531</v>
      </c>
      <c r="J541" s="99">
        <v>1.0080416248296531</v>
      </c>
      <c r="K541" s="99">
        <v>0.93764431977587137</v>
      </c>
      <c r="L541" s="99">
        <v>0.92199538520335933</v>
      </c>
      <c r="M541" s="99">
        <v>1.2600694218672093</v>
      </c>
      <c r="N541" s="99">
        <v>0.86381718632149496</v>
      </c>
      <c r="O541" s="99">
        <v>0.60150932460992501</v>
      </c>
      <c r="P541" s="99">
        <v>0.99772268497949113</v>
      </c>
      <c r="Q541" s="99">
        <v>0</v>
      </c>
      <c r="R541" s="99">
        <v>0</v>
      </c>
      <c r="S541" s="99">
        <v>0</v>
      </c>
      <c r="T541" s="99">
        <v>0</v>
      </c>
      <c r="U541" s="99">
        <v>0.83540440855220344</v>
      </c>
      <c r="V541" s="99">
        <v>0.68926731097374361</v>
      </c>
      <c r="W541" s="99">
        <v>0.63508817351930602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6.5524369228167822</v>
      </c>
      <c r="E542" s="99">
        <v>6.3847953613973107</v>
      </c>
      <c r="F542" s="99">
        <v>6.2740525868285744</v>
      </c>
      <c r="G542" s="99">
        <v>6.4486157602867751</v>
      </c>
      <c r="H542" s="99">
        <v>6.0302920638668525</v>
      </c>
      <c r="I542" s="99">
        <v>6.1471584715360157</v>
      </c>
      <c r="J542" s="99">
        <v>6.2111398861384881</v>
      </c>
      <c r="K542" s="99">
        <v>6.1018873579766835</v>
      </c>
      <c r="L542" s="99">
        <v>6.2618747098884855</v>
      </c>
      <c r="M542" s="99">
        <v>5.931103430085555</v>
      </c>
      <c r="N542" s="99">
        <v>6.067685026017414</v>
      </c>
      <c r="O542" s="99">
        <v>6.4289604872075241</v>
      </c>
      <c r="P542" s="99">
        <v>6.1456632991939655</v>
      </c>
      <c r="Q542" s="99">
        <v>0</v>
      </c>
      <c r="R542" s="99">
        <v>0</v>
      </c>
      <c r="S542" s="99">
        <v>0</v>
      </c>
      <c r="T542" s="99">
        <v>0</v>
      </c>
      <c r="U542" s="99">
        <v>6.279563520425663</v>
      </c>
      <c r="V542" s="99">
        <v>6.4421563379720315</v>
      </c>
      <c r="W542" s="99">
        <v>7.0327789168394022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12.655826964506929</v>
      </c>
      <c r="D543" s="102">
        <v>11.535408821410169</v>
      </c>
      <c r="E543" s="102">
        <v>10.551802802370439</v>
      </c>
      <c r="F543" s="102">
        <v>10.567876026430611</v>
      </c>
      <c r="G543" s="102">
        <v>10.612200120927643</v>
      </c>
      <c r="H543" s="102">
        <v>11.182152033823471</v>
      </c>
      <c r="I543" s="102">
        <v>10.820358765129804</v>
      </c>
      <c r="J543" s="102">
        <v>10.655178470028305</v>
      </c>
      <c r="K543" s="102">
        <v>10.25316759294658</v>
      </c>
      <c r="L543" s="102">
        <v>10.598559571857892</v>
      </c>
      <c r="M543" s="102">
        <v>10.620827526893219</v>
      </c>
      <c r="N543" s="102">
        <v>10.171342762717469</v>
      </c>
      <c r="O543" s="102">
        <v>9.7275458729380713</v>
      </c>
      <c r="P543" s="102">
        <v>9.9391279778693402</v>
      </c>
      <c r="Q543" s="102">
        <v>0</v>
      </c>
      <c r="R543" s="102">
        <v>0</v>
      </c>
      <c r="S543" s="102">
        <v>0</v>
      </c>
      <c r="T543" s="102">
        <v>0</v>
      </c>
      <c r="U543" s="102">
        <v>9.7078927415651997</v>
      </c>
      <c r="V543" s="102">
        <v>9.5972734689470585</v>
      </c>
      <c r="W543" s="102">
        <v>9.6689587582041057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8.9154115774794018</v>
      </c>
      <c r="D544" s="105">
        <v>7.5955545610296049</v>
      </c>
      <c r="E544" s="105">
        <v>6.8337894428550969</v>
      </c>
      <c r="F544" s="105">
        <v>6.9413613112576158</v>
      </c>
      <c r="G544" s="105">
        <v>6.9865012052651689</v>
      </c>
      <c r="H544" s="105">
        <v>7.4936950021842792</v>
      </c>
      <c r="I544" s="105">
        <v>7.2148458215789217</v>
      </c>
      <c r="J544" s="105">
        <v>7.1163887203280458</v>
      </c>
      <c r="K544" s="105">
        <v>6.8575734697757991</v>
      </c>
      <c r="L544" s="105">
        <v>7.1039438831652477</v>
      </c>
      <c r="M544" s="105">
        <v>7.2809042312828334</v>
      </c>
      <c r="N544" s="105">
        <v>6.9353418744462791</v>
      </c>
      <c r="O544" s="105">
        <v>6.6609258308992532</v>
      </c>
      <c r="P544" s="105">
        <v>7.121547527414652</v>
      </c>
      <c r="Q544" s="105">
        <v>0</v>
      </c>
      <c r="R544" s="105">
        <v>0</v>
      </c>
      <c r="S544" s="105">
        <v>0</v>
      </c>
      <c r="T544" s="105">
        <v>0</v>
      </c>
      <c r="U544" s="105">
        <v>7.4637388208744273</v>
      </c>
      <c r="V544" s="105">
        <v>7.4062318986814475</v>
      </c>
      <c r="W544" s="105">
        <v>7.4933785970511062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2.745036893008538</v>
      </c>
      <c r="D545" s="99">
        <v>1.0543627178064578</v>
      </c>
      <c r="E545" s="99">
        <v>0.6095155440860881</v>
      </c>
      <c r="F545" s="99">
        <v>0.82364097450435325</v>
      </c>
      <c r="G545" s="99">
        <v>0.8257620558066564</v>
      </c>
      <c r="H545" s="99">
        <v>1.1753662346889155</v>
      </c>
      <c r="I545" s="99">
        <v>0.97039303709233726</v>
      </c>
      <c r="J545" s="99">
        <v>0.90690106989282804</v>
      </c>
      <c r="K545" s="99">
        <v>0.82963599576278668</v>
      </c>
      <c r="L545" s="99">
        <v>0.83265586019196847</v>
      </c>
      <c r="M545" s="99">
        <v>1.1798127132181826</v>
      </c>
      <c r="N545" s="99">
        <v>0.81511321948953464</v>
      </c>
      <c r="O545" s="99">
        <v>0.52088457099803775</v>
      </c>
      <c r="P545" s="99">
        <v>0.98634222118092962</v>
      </c>
      <c r="Q545" s="99">
        <v>0</v>
      </c>
      <c r="R545" s="99">
        <v>0</v>
      </c>
      <c r="S545" s="99">
        <v>0</v>
      </c>
      <c r="T545" s="99">
        <v>0</v>
      </c>
      <c r="U545" s="99">
        <v>0.93141938186755846</v>
      </c>
      <c r="V545" s="99">
        <v>0.75907672844530105</v>
      </c>
      <c r="W545" s="99">
        <v>0.62110418052019833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6.1703746844708647</v>
      </c>
      <c r="D546" s="99">
        <v>6.541191843223146</v>
      </c>
      <c r="E546" s="99">
        <v>6.2242738987690096</v>
      </c>
      <c r="F546" s="99">
        <v>6.117720336753262</v>
      </c>
      <c r="G546" s="99">
        <v>6.1607391494585118</v>
      </c>
      <c r="H546" s="99">
        <v>6.3183287674953625</v>
      </c>
      <c r="I546" s="99">
        <v>6.2444527844865849</v>
      </c>
      <c r="J546" s="99">
        <v>6.209487650435217</v>
      </c>
      <c r="K546" s="99">
        <v>6.0279374740130116</v>
      </c>
      <c r="L546" s="99">
        <v>6.2712880229732795</v>
      </c>
      <c r="M546" s="99">
        <v>6.101091518064651</v>
      </c>
      <c r="N546" s="99">
        <v>6.120228654956744</v>
      </c>
      <c r="O546" s="99">
        <v>6.1400412599012153</v>
      </c>
      <c r="P546" s="99">
        <v>6.135205306233722</v>
      </c>
      <c r="Q546" s="99">
        <v>0</v>
      </c>
      <c r="R546" s="99">
        <v>0</v>
      </c>
      <c r="S546" s="99">
        <v>0</v>
      </c>
      <c r="T546" s="99">
        <v>0</v>
      </c>
      <c r="U546" s="99">
        <v>6.5323194390068702</v>
      </c>
      <c r="V546" s="99">
        <v>6.6471551702361458</v>
      </c>
      <c r="W546" s="99">
        <v>6.8722744165309075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6.4284854684124086</v>
      </c>
      <c r="D547" s="123">
        <v>6.41104100161881</v>
      </c>
      <c r="E547" s="123">
        <v>6.4199059708975001</v>
      </c>
      <c r="F547" s="123">
        <v>6.351987738867563</v>
      </c>
      <c r="G547" s="123">
        <v>6.3131440089731861</v>
      </c>
      <c r="H547" s="123">
        <v>7.0669082917842223</v>
      </c>
      <c r="I547" s="123">
        <v>6.8712957333477656</v>
      </c>
      <c r="J547" s="123">
        <v>6.7741528797637001</v>
      </c>
      <c r="K547" s="123">
        <v>6.5504808849692679</v>
      </c>
      <c r="L547" s="123">
        <v>6.6931819213133243</v>
      </c>
      <c r="M547" s="123">
        <v>6.0221722830054061</v>
      </c>
      <c r="N547" s="123">
        <v>5.6895147584040533</v>
      </c>
      <c r="O547" s="123">
        <v>4.9339616103219832</v>
      </c>
      <c r="P547" s="123">
        <v>5.375820139169198</v>
      </c>
      <c r="Q547" s="123">
        <v>0</v>
      </c>
      <c r="R547" s="123">
        <v>0</v>
      </c>
      <c r="S547" s="123">
        <v>0</v>
      </c>
      <c r="T547" s="123">
        <v>0</v>
      </c>
      <c r="U547" s="123">
        <v>4.9932243191257184</v>
      </c>
      <c r="V547" s="123">
        <v>4.8984388085586845</v>
      </c>
      <c r="W547" s="123">
        <v>5.0448503604843502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7.8996246995613095</v>
      </c>
      <c r="D548" s="99">
        <v>7.642034675360045</v>
      </c>
      <c r="E548" s="99">
        <v>7.8953067131782593</v>
      </c>
      <c r="F548" s="99">
        <v>7.5554699011644511</v>
      </c>
      <c r="G548" s="99">
        <v>7.6075998644280638</v>
      </c>
      <c r="H548" s="99">
        <v>8.7952011824368039</v>
      </c>
      <c r="I548" s="99">
        <v>8.4141023635520735</v>
      </c>
      <c r="J548" s="99">
        <v>8.2403828664970469</v>
      </c>
      <c r="K548" s="99">
        <v>8.0281062698680987</v>
      </c>
      <c r="L548" s="99">
        <v>7.9773827599028495</v>
      </c>
      <c r="M548" s="99">
        <v>7.5693075453843015</v>
      </c>
      <c r="N548" s="99">
        <v>7.5310425888724613</v>
      </c>
      <c r="O548" s="99">
        <v>7.3781789402735969</v>
      </c>
      <c r="P548" s="99">
        <v>7.4566614226414938</v>
      </c>
      <c r="Q548" s="99">
        <v>0</v>
      </c>
      <c r="R548" s="99">
        <v>0</v>
      </c>
      <c r="S548" s="99">
        <v>0</v>
      </c>
      <c r="T548" s="99">
        <v>0</v>
      </c>
      <c r="U548" s="99">
        <v>6.8895290614879272</v>
      </c>
      <c r="V548" s="99">
        <v>6.7968986670671256</v>
      </c>
      <c r="W548" s="99">
        <v>6.8111596759103898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7.4369809750160254</v>
      </c>
      <c r="D549" s="99">
        <v>7.5655345701729235</v>
      </c>
      <c r="E549" s="99">
        <v>7.5839747616758855</v>
      </c>
      <c r="F549" s="99">
        <v>7.7418159047313004</v>
      </c>
      <c r="G549" s="99">
        <v>7.8506303079941633</v>
      </c>
      <c r="H549" s="99">
        <v>8.0315923386335992</v>
      </c>
      <c r="I549" s="99">
        <v>8.1842653543935064</v>
      </c>
      <c r="J549" s="99">
        <v>8.2021244812303244</v>
      </c>
      <c r="K549" s="99">
        <v>7.9848513925740541</v>
      </c>
      <c r="L549" s="99">
        <v>7.7692378481521374</v>
      </c>
      <c r="M549" s="99">
        <v>7.115099811901672</v>
      </c>
      <c r="N549" s="99">
        <v>6.7926302467696402</v>
      </c>
      <c r="O549" s="99">
        <v>6.528774894637408</v>
      </c>
      <c r="P549" s="99">
        <v>6.4420236540111642</v>
      </c>
      <c r="Q549" s="99">
        <v>0</v>
      </c>
      <c r="R549" s="99">
        <v>0</v>
      </c>
      <c r="S549" s="99">
        <v>0</v>
      </c>
      <c r="T549" s="99">
        <v>0</v>
      </c>
      <c r="U549" s="99">
        <v>6.3370733157973538</v>
      </c>
      <c r="V549" s="99">
        <v>6.2846907409463642</v>
      </c>
      <c r="W549" s="99">
        <v>6.6195569190650385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6.121078993196523</v>
      </c>
      <c r="D550" s="110">
        <v>5.9068306048800689</v>
      </c>
      <c r="E550" s="110">
        <v>5.9218314970146961</v>
      </c>
      <c r="F550" s="110">
        <v>5.7860553016145326</v>
      </c>
      <c r="G550" s="110">
        <v>5.7857196703776461</v>
      </c>
      <c r="H550" s="110">
        <v>6.7535611440818135</v>
      </c>
      <c r="I550" s="110">
        <v>6.4840819291326381</v>
      </c>
      <c r="J550" s="110">
        <v>6.30061289116186</v>
      </c>
      <c r="K550" s="110">
        <v>6.0018340710148363</v>
      </c>
      <c r="L550" s="110">
        <v>6.2154193674300799</v>
      </c>
      <c r="M550" s="110">
        <v>5.535577363042453</v>
      </c>
      <c r="N550" s="110">
        <v>5.2633390637530111</v>
      </c>
      <c r="O550" s="110">
        <v>4.4206241040772714</v>
      </c>
      <c r="P550" s="110">
        <v>5.0289890216628192</v>
      </c>
      <c r="Q550" s="110">
        <v>0</v>
      </c>
      <c r="R550" s="110">
        <v>0</v>
      </c>
      <c r="S550" s="110">
        <v>0</v>
      </c>
      <c r="T550" s="110">
        <v>0</v>
      </c>
      <c r="U550" s="110">
        <v>4.7159436153865082</v>
      </c>
      <c r="V550" s="110">
        <v>4.6131969784642077</v>
      </c>
      <c r="W550" s="110">
        <v>4.5900820634508168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41.816689319404297</v>
      </c>
      <c r="D552" s="118">
        <f t="shared" si="268"/>
        <v>41.971152922608688</v>
      </c>
      <c r="E552" s="118">
        <f t="shared" si="268"/>
        <v>43.830299438449892</v>
      </c>
      <c r="F552" s="118">
        <f t="shared" si="268"/>
        <v>45.73582277015106</v>
      </c>
      <c r="G552" s="118">
        <f t="shared" si="268"/>
        <v>47.899237949633992</v>
      </c>
      <c r="H552" s="118">
        <f t="shared" si="268"/>
        <v>45.881702127254655</v>
      </c>
      <c r="I552" s="118">
        <f t="shared" si="268"/>
        <v>44.643756802050675</v>
      </c>
      <c r="J552" s="118">
        <f t="shared" si="268"/>
        <v>42.833599793063705</v>
      </c>
      <c r="K552" s="118">
        <f t="shared" si="268"/>
        <v>46.299610430929775</v>
      </c>
      <c r="L552" s="118">
        <f t="shared" si="268"/>
        <v>45.874810244147049</v>
      </c>
      <c r="M552" s="118">
        <f t="shared" si="268"/>
        <v>42.396494235866818</v>
      </c>
      <c r="N552" s="118">
        <f t="shared" si="268"/>
        <v>41.568573594662858</v>
      </c>
      <c r="O552" s="118">
        <f t="shared" si="268"/>
        <v>37.51288358144464</v>
      </c>
      <c r="P552" s="118">
        <f t="shared" si="268"/>
        <v>37.200451679556636</v>
      </c>
      <c r="Q552" s="118">
        <f t="shared" si="268"/>
        <v>0</v>
      </c>
      <c r="R552" s="118">
        <f t="shared" ref="R552:V552" si="269">R553+R556+R558+R571</f>
        <v>0</v>
      </c>
      <c r="S552" s="118">
        <f t="shared" si="269"/>
        <v>0</v>
      </c>
      <c r="T552" s="118">
        <f t="shared" si="269"/>
        <v>0</v>
      </c>
      <c r="U552" s="118">
        <f t="shared" si="269"/>
        <v>33.538796070965766</v>
      </c>
      <c r="V552" s="118">
        <f t="shared" si="269"/>
        <v>32.989556931597924</v>
      </c>
      <c r="W552" s="118">
        <f t="shared" ref="W552" si="270">W553+W556+W558+W571</f>
        <v>32.879896214973051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28.204717905594766</v>
      </c>
      <c r="D553" s="123">
        <f t="shared" si="271"/>
        <v>29.328420879709725</v>
      </c>
      <c r="E553" s="123">
        <f t="shared" si="271"/>
        <v>30.598047090590381</v>
      </c>
      <c r="F553" s="123">
        <f t="shared" si="271"/>
        <v>32.185283684527228</v>
      </c>
      <c r="G553" s="123">
        <f t="shared" si="271"/>
        <v>32.788345657838889</v>
      </c>
      <c r="H553" s="123">
        <f t="shared" si="271"/>
        <v>32.764679748548389</v>
      </c>
      <c r="I553" s="123">
        <f t="shared" si="271"/>
        <v>31.595443649683073</v>
      </c>
      <c r="J553" s="123">
        <f t="shared" si="271"/>
        <v>30.204513786409624</v>
      </c>
      <c r="K553" s="123">
        <f t="shared" si="271"/>
        <v>33.452260273770406</v>
      </c>
      <c r="L553" s="123">
        <f t="shared" si="271"/>
        <v>32.386121056717549</v>
      </c>
      <c r="M553" s="123">
        <f t="shared" si="271"/>
        <v>30.043625365520459</v>
      </c>
      <c r="N553" s="123">
        <f t="shared" si="271"/>
        <v>28.794095343732018</v>
      </c>
      <c r="O553" s="123">
        <f t="shared" si="271"/>
        <v>26.897689072986413</v>
      </c>
      <c r="P553" s="123">
        <f t="shared" si="271"/>
        <v>26.388883101094262</v>
      </c>
      <c r="Q553" s="123">
        <f t="shared" si="271"/>
        <v>0</v>
      </c>
      <c r="R553" s="123">
        <f t="shared" ref="R553:V553" si="272">SUM(R554:R555)</f>
        <v>0</v>
      </c>
      <c r="S553" s="123">
        <f t="shared" si="272"/>
        <v>0</v>
      </c>
      <c r="T553" s="123">
        <f t="shared" si="272"/>
        <v>0</v>
      </c>
      <c r="U553" s="123">
        <f t="shared" si="272"/>
        <v>21.877653682790811</v>
      </c>
      <c r="V553" s="123">
        <f t="shared" si="272"/>
        <v>21.272613997391662</v>
      </c>
      <c r="W553" s="123">
        <f t="shared" ref="W553" si="273">SUM(W554:W555)</f>
        <v>20.696580462645308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27.958899807894152</v>
      </c>
      <c r="D554" s="99">
        <v>29.081160415133141</v>
      </c>
      <c r="E554" s="99">
        <v>30.356696940010046</v>
      </c>
      <c r="F554" s="99">
        <v>31.931996900770649</v>
      </c>
      <c r="G554" s="99">
        <v>32.539039197401976</v>
      </c>
      <c r="H554" s="99">
        <v>32.525640335496561</v>
      </c>
      <c r="I554" s="99">
        <v>31.36685278966171</v>
      </c>
      <c r="J554" s="99">
        <v>29.99133208154776</v>
      </c>
      <c r="K554" s="99">
        <v>33.224867682442564</v>
      </c>
      <c r="L554" s="99">
        <v>32.168134438017177</v>
      </c>
      <c r="M554" s="99">
        <v>29.838996050697407</v>
      </c>
      <c r="N554" s="99">
        <v>28.600315270296775</v>
      </c>
      <c r="O554" s="99">
        <v>26.714197270247389</v>
      </c>
      <c r="P554" s="99">
        <v>26.206724790544499</v>
      </c>
      <c r="Q554" s="99">
        <v>0</v>
      </c>
      <c r="R554" s="99">
        <v>0</v>
      </c>
      <c r="S554" s="99">
        <v>0</v>
      </c>
      <c r="T554" s="99">
        <v>0</v>
      </c>
      <c r="U554" s="99">
        <v>21.73527090377053</v>
      </c>
      <c r="V554" s="99">
        <v>21.133952280965843</v>
      </c>
      <c r="W554" s="99">
        <v>20.561145564393509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0.24581809770061261</v>
      </c>
      <c r="D555" s="99">
        <v>0.24726046457658532</v>
      </c>
      <c r="E555" s="99">
        <v>0.24135015058033604</v>
      </c>
      <c r="F555" s="99">
        <v>0.25328678375657626</v>
      </c>
      <c r="G555" s="99">
        <v>0.24930646043691235</v>
      </c>
      <c r="H555" s="99">
        <v>0.23903941305182866</v>
      </c>
      <c r="I555" s="99">
        <v>0.22859086002136367</v>
      </c>
      <c r="J555" s="99">
        <v>0.21318170486186511</v>
      </c>
      <c r="K555" s="99">
        <v>0.22739259132783937</v>
      </c>
      <c r="L555" s="99">
        <v>0.21798661870037178</v>
      </c>
      <c r="M555" s="99">
        <v>0.20462931482305316</v>
      </c>
      <c r="N555" s="99">
        <v>0.19378007343524387</v>
      </c>
      <c r="O555" s="99">
        <v>0.18349180273902305</v>
      </c>
      <c r="P555" s="99">
        <v>0.18215831054976384</v>
      </c>
      <c r="Q555" s="99">
        <v>0</v>
      </c>
      <c r="R555" s="99">
        <v>0</v>
      </c>
      <c r="S555" s="99">
        <v>0</v>
      </c>
      <c r="T555" s="99">
        <v>0</v>
      </c>
      <c r="U555" s="99">
        <v>0.14238277902027985</v>
      </c>
      <c r="V555" s="99">
        <v>0.13866171642581768</v>
      </c>
      <c r="W555" s="99">
        <v>0.13543489825179716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1.5949685963659828</v>
      </c>
      <c r="D556" s="123">
        <f t="shared" si="274"/>
        <v>1.0467144917169819</v>
      </c>
      <c r="E556" s="123">
        <f t="shared" si="274"/>
        <v>2.0704151247059026</v>
      </c>
      <c r="F556" s="123">
        <f t="shared" si="274"/>
        <v>2.4299410132377908</v>
      </c>
      <c r="G556" s="123">
        <f t="shared" si="274"/>
        <v>3.8935533617997908</v>
      </c>
      <c r="H556" s="123">
        <f t="shared" si="274"/>
        <v>1.2465586202296652</v>
      </c>
      <c r="I556" s="123">
        <f t="shared" si="274"/>
        <v>1.3881143036247003</v>
      </c>
      <c r="J556" s="123">
        <f t="shared" si="274"/>
        <v>1.0928825817679064</v>
      </c>
      <c r="K556" s="123">
        <f t="shared" si="274"/>
        <v>1.6841171423050232</v>
      </c>
      <c r="L556" s="123">
        <f t="shared" si="274"/>
        <v>2.0349180592342972</v>
      </c>
      <c r="M556" s="123">
        <f t="shared" si="274"/>
        <v>1.3627610935384373</v>
      </c>
      <c r="N556" s="123">
        <f t="shared" si="274"/>
        <v>2.1007083540314118</v>
      </c>
      <c r="O556" s="123">
        <f t="shared" si="274"/>
        <v>0.42583929971451095</v>
      </c>
      <c r="P556" s="123">
        <f t="shared" si="274"/>
        <v>0.11382640123671348</v>
      </c>
      <c r="Q556" s="123">
        <f t="shared" si="274"/>
        <v>0</v>
      </c>
      <c r="R556" s="123">
        <f t="shared" si="274"/>
        <v>0</v>
      </c>
      <c r="S556" s="123">
        <f t="shared" si="274"/>
        <v>0</v>
      </c>
      <c r="T556" s="123">
        <f t="shared" si="274"/>
        <v>0</v>
      </c>
      <c r="U556" s="123">
        <f t="shared" si="274"/>
        <v>0.56518873020077665</v>
      </c>
      <c r="V556" s="123">
        <f t="shared" si="274"/>
        <v>0.62236461886022854</v>
      </c>
      <c r="W556" s="123">
        <f t="shared" si="274"/>
        <v>0.74758483226958483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1.5949685963659828</v>
      </c>
      <c r="D557" s="99">
        <f>RES_hhdet_in_tess!D86</f>
        <v>1.0467144917169819</v>
      </c>
      <c r="E557" s="99">
        <f>RES_hhdet_in_tess!E86</f>
        <v>2.0704151247059026</v>
      </c>
      <c r="F557" s="99">
        <f>RES_hhdet_in_tess!F86</f>
        <v>2.4299410132377908</v>
      </c>
      <c r="G557" s="99">
        <f>RES_hhdet_in_tess!G86</f>
        <v>3.8935533617997908</v>
      </c>
      <c r="H557" s="99">
        <f>RES_hhdet_in_tess!H86</f>
        <v>1.2465586202296652</v>
      </c>
      <c r="I557" s="99">
        <f>RES_hhdet_in_tess!I86</f>
        <v>1.3881143036247003</v>
      </c>
      <c r="J557" s="99">
        <f>RES_hhdet_in_tess!J86</f>
        <v>1.0928825817679064</v>
      </c>
      <c r="K557" s="99">
        <f>RES_hhdet_in_tess!K86</f>
        <v>1.6841171423050232</v>
      </c>
      <c r="L557" s="99">
        <f>RES_hhdet_in_tess!L86</f>
        <v>2.0349180592342972</v>
      </c>
      <c r="M557" s="99">
        <f>RES_hhdet_in_tess!M86</f>
        <v>1.3627610935384373</v>
      </c>
      <c r="N557" s="99">
        <f>RES_hhdet_in_tess!N86</f>
        <v>2.1007083540314118</v>
      </c>
      <c r="O557" s="99">
        <f>RES_hhdet_in_tess!O86</f>
        <v>0.42583929971451095</v>
      </c>
      <c r="P557" s="99">
        <f>RES_hhdet_in_tess!P86</f>
        <v>0.11382640123671348</v>
      </c>
      <c r="Q557" s="99">
        <f>RES_hhdet_in_tess!Q86</f>
        <v>0</v>
      </c>
      <c r="R557" s="99">
        <f>RES_hhdet_in_tess!R86</f>
        <v>0</v>
      </c>
      <c r="S557" s="99">
        <f>RES_hhdet_in_tess!S86</f>
        <v>0</v>
      </c>
      <c r="T557" s="99">
        <f>RES_hhdet_in_tess!T86</f>
        <v>0</v>
      </c>
      <c r="U557" s="99">
        <f>RES_hhdet_in_tess!U86</f>
        <v>0.56518873020077665</v>
      </c>
      <c r="V557" s="99">
        <f>RES_hhdet_in_tess!V86</f>
        <v>0.62236461886022854</v>
      </c>
      <c r="W557" s="99">
        <f>RES_hhdet_in_tess!W86</f>
        <v>0.74758483226958483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7.5281420687843559</v>
      </c>
      <c r="D558" s="123">
        <v>7.2097210982714781</v>
      </c>
      <c r="E558" s="123">
        <v>6.7523496905277129</v>
      </c>
      <c r="F558" s="123">
        <v>6.7536918727448647</v>
      </c>
      <c r="G558" s="123">
        <v>6.8318921648382673</v>
      </c>
      <c r="H558" s="123">
        <v>6.8822348072079533</v>
      </c>
      <c r="I558" s="123">
        <v>6.8059956449094585</v>
      </c>
      <c r="J558" s="123">
        <v>6.7791678277557059</v>
      </c>
      <c r="K558" s="123">
        <v>6.5922556824521186</v>
      </c>
      <c r="L558" s="123">
        <v>6.7888483653242044</v>
      </c>
      <c r="M558" s="123">
        <v>6.7842699820660135</v>
      </c>
      <c r="N558" s="123">
        <v>6.6494915898146809</v>
      </c>
      <c r="O558" s="123">
        <v>6.6758938062590518</v>
      </c>
      <c r="P558" s="123">
        <v>6.8123600498942274</v>
      </c>
      <c r="Q558" s="123">
        <v>0</v>
      </c>
      <c r="R558" s="123">
        <v>0</v>
      </c>
      <c r="S558" s="123">
        <v>0</v>
      </c>
      <c r="T558" s="123">
        <v>0</v>
      </c>
      <c r="U558" s="123">
        <v>7.1306471140132555</v>
      </c>
      <c r="V558" s="123">
        <v>7.1496721697367587</v>
      </c>
      <c r="W558" s="123">
        <v>7.4325629949613887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7.4085492451392128</v>
      </c>
      <c r="D559" s="99">
        <v>7.2420314896695057</v>
      </c>
      <c r="E559" s="99">
        <v>6.7755905098210638</v>
      </c>
      <c r="F559" s="99">
        <v>6.6303257029773457</v>
      </c>
      <c r="G559" s="99">
        <v>6.6932894576978459</v>
      </c>
      <c r="H559" s="99">
        <v>6.720447734474984</v>
      </c>
      <c r="I559" s="99">
        <v>6.6186911464300238</v>
      </c>
      <c r="J559" s="99">
        <v>6.7895952764302567</v>
      </c>
      <c r="K559" s="99">
        <v>6.675317223522991</v>
      </c>
      <c r="L559" s="99">
        <v>6.7111128550649894</v>
      </c>
      <c r="M559" s="99">
        <v>7.1838091077665647</v>
      </c>
      <c r="N559" s="99">
        <v>7.3512264252909141</v>
      </c>
      <c r="O559" s="99">
        <v>7.7828490327189614</v>
      </c>
      <c r="P559" s="99">
        <v>7.8201991822814527</v>
      </c>
      <c r="Q559" s="99">
        <v>0</v>
      </c>
      <c r="R559" s="99">
        <v>0</v>
      </c>
      <c r="S559" s="99">
        <v>0</v>
      </c>
      <c r="T559" s="99">
        <v>0</v>
      </c>
      <c r="U559" s="99">
        <v>7.1828008480568952</v>
      </c>
      <c r="V559" s="99">
        <v>7.1637209668347746</v>
      </c>
      <c r="W559" s="99">
        <v>7.2874314276979133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6.7756336716606995</v>
      </c>
      <c r="F560" s="99">
        <v>6.6304898042446272</v>
      </c>
      <c r="G560" s="99">
        <v>6.6933682607511189</v>
      </c>
      <c r="H560" s="99">
        <v>6.7207046573130622</v>
      </c>
      <c r="I560" s="99">
        <v>6.6220911551395574</v>
      </c>
      <c r="J560" s="99">
        <v>6.8020939200292601</v>
      </c>
      <c r="K560" s="99">
        <v>6.6898432740324827</v>
      </c>
      <c r="L560" s="99">
        <v>6.7230128475731865</v>
      </c>
      <c r="M560" s="99">
        <v>7.1911065582012803</v>
      </c>
      <c r="N560" s="99">
        <v>7.356288831154977</v>
      </c>
      <c r="O560" s="99">
        <v>7.7850878041358325</v>
      </c>
      <c r="P560" s="99">
        <v>7.8232602564969635</v>
      </c>
      <c r="Q560" s="99">
        <v>0</v>
      </c>
      <c r="R560" s="99">
        <v>0</v>
      </c>
      <c r="S560" s="99">
        <v>0</v>
      </c>
      <c r="T560" s="99">
        <v>0</v>
      </c>
      <c r="U560" s="99">
        <v>7.1830535556873762</v>
      </c>
      <c r="V560" s="99">
        <v>7.164886550545309</v>
      </c>
      <c r="W560" s="99">
        <v>7.2907663614192737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0.39978243569454819</v>
      </c>
      <c r="F561" s="102">
        <v>0.51868243841980499</v>
      </c>
      <c r="G561" s="102">
        <v>0.52307171414724707</v>
      </c>
      <c r="H561" s="102">
        <v>0.70090640581474972</v>
      </c>
      <c r="I561" s="102">
        <v>0.59049881320064246</v>
      </c>
      <c r="J561" s="102">
        <v>0.57907741653950517</v>
      </c>
      <c r="K561" s="102">
        <v>0.54687698890928516</v>
      </c>
      <c r="L561" s="102">
        <v>0.52927147797372609</v>
      </c>
      <c r="M561" s="102">
        <v>0.81731328380884138</v>
      </c>
      <c r="N561" s="102">
        <v>0.60976843378427126</v>
      </c>
      <c r="O561" s="102">
        <v>0.47014715367579513</v>
      </c>
      <c r="P561" s="102">
        <v>0.80030075623541641</v>
      </c>
      <c r="Q561" s="102">
        <v>0</v>
      </c>
      <c r="R561" s="102">
        <v>0</v>
      </c>
      <c r="S561" s="102">
        <v>0</v>
      </c>
      <c r="T561" s="102">
        <v>0</v>
      </c>
      <c r="U561" s="102">
        <v>0.6791391292016965</v>
      </c>
      <c r="V561" s="102">
        <v>0.56155843872648692</v>
      </c>
      <c r="W561" s="102">
        <v>0.47892291933636438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6.3758512359661523</v>
      </c>
      <c r="F562" s="105">
        <v>6.1118073658248218</v>
      </c>
      <c r="G562" s="105">
        <v>6.1702965466038711</v>
      </c>
      <c r="H562" s="105">
        <v>6.0197982514983126</v>
      </c>
      <c r="I562" s="105">
        <v>6.0315923419389144</v>
      </c>
      <c r="J562" s="105">
        <v>6.2230165034897551</v>
      </c>
      <c r="K562" s="105">
        <v>6.1429662851231974</v>
      </c>
      <c r="L562" s="105">
        <v>6.1937413695994596</v>
      </c>
      <c r="M562" s="105">
        <v>6.3737932743924377</v>
      </c>
      <c r="N562" s="105">
        <v>6.7465203973707064</v>
      </c>
      <c r="O562" s="105">
        <v>7.3149406504600378</v>
      </c>
      <c r="P562" s="105">
        <v>7.0229595002615479</v>
      </c>
      <c r="Q562" s="105">
        <v>0</v>
      </c>
      <c r="R562" s="105">
        <v>0</v>
      </c>
      <c r="S562" s="105">
        <v>0</v>
      </c>
      <c r="T562" s="105">
        <v>0</v>
      </c>
      <c r="U562" s="105">
        <v>6.5039144264856787</v>
      </c>
      <c r="V562" s="105">
        <v>6.6033281118188221</v>
      </c>
      <c r="W562" s="105">
        <v>6.8118434420829095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7.2761874252262082</v>
      </c>
      <c r="D563" s="102">
        <v>7.2131340821230792</v>
      </c>
      <c r="E563" s="102">
        <v>6.7847699719615413</v>
      </c>
      <c r="F563" s="102">
        <v>6.8071861705775669</v>
      </c>
      <c r="G563" s="102">
        <v>6.9969445084099391</v>
      </c>
      <c r="H563" s="102">
        <v>6.731479857417531</v>
      </c>
      <c r="I563" s="102">
        <v>6.7446105292968133</v>
      </c>
      <c r="J563" s="102">
        <v>6.7781206073728422</v>
      </c>
      <c r="K563" s="102">
        <v>6.6333174531884103</v>
      </c>
      <c r="L563" s="102">
        <v>6.7916372519031132</v>
      </c>
      <c r="M563" s="102">
        <v>6.6770984760916967</v>
      </c>
      <c r="N563" s="102">
        <v>6.5961333406436342</v>
      </c>
      <c r="O563" s="102">
        <v>6.8133444940388257</v>
      </c>
      <c r="P563" s="102">
        <v>6.8161460770738591</v>
      </c>
      <c r="Q563" s="102">
        <v>0</v>
      </c>
      <c r="R563" s="102">
        <v>0</v>
      </c>
      <c r="S563" s="102">
        <v>0</v>
      </c>
      <c r="T563" s="102">
        <v>0</v>
      </c>
      <c r="U563" s="102">
        <v>6.9324937392997859</v>
      </c>
      <c r="V563" s="102">
        <v>6.988973494371697</v>
      </c>
      <c r="W563" s="102">
        <v>7.5343068629436463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7.2125697854938933</v>
      </c>
      <c r="E564" s="105">
        <v>6.7854069967561381</v>
      </c>
      <c r="F564" s="105">
        <v>6.8084545601579425</v>
      </c>
      <c r="G564" s="105">
        <v>6.998394522513939</v>
      </c>
      <c r="H564" s="105">
        <v>6.7321549616084582</v>
      </c>
      <c r="I564" s="105">
        <v>6.7502971416708561</v>
      </c>
      <c r="J564" s="105">
        <v>6.7890189013431259</v>
      </c>
      <c r="K564" s="105">
        <v>6.6435619254370302</v>
      </c>
      <c r="L564" s="105">
        <v>6.7993557871497501</v>
      </c>
      <c r="M564" s="105">
        <v>6.6795981880159916</v>
      </c>
      <c r="N564" s="105">
        <v>6.5967252520416348</v>
      </c>
      <c r="O564" s="105">
        <v>6.8136696606578111</v>
      </c>
      <c r="P564" s="105">
        <v>6.8167593505697202</v>
      </c>
      <c r="Q564" s="105">
        <v>0</v>
      </c>
      <c r="R564" s="105">
        <v>0</v>
      </c>
      <c r="S564" s="105">
        <v>0</v>
      </c>
      <c r="T564" s="105">
        <v>0</v>
      </c>
      <c r="U564" s="105">
        <v>6.9268513061650898</v>
      </c>
      <c r="V564" s="105">
        <v>6.9835753588610014</v>
      </c>
      <c r="W564" s="105">
        <v>7.5348306783629049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0.66013286267711302</v>
      </c>
      <c r="E565" s="99">
        <v>0.40061163535882705</v>
      </c>
      <c r="F565" s="99">
        <v>0.53440197332936734</v>
      </c>
      <c r="G565" s="99">
        <v>0.54977876222716549</v>
      </c>
      <c r="H565" s="99">
        <v>0.70186289774160382</v>
      </c>
      <c r="I565" s="99">
        <v>0.60313867013483979</v>
      </c>
      <c r="J565" s="99">
        <v>0.57787901520463569</v>
      </c>
      <c r="K565" s="99">
        <v>0.54167456746034692</v>
      </c>
      <c r="L565" s="99">
        <v>0.53748107726126459</v>
      </c>
      <c r="M565" s="99">
        <v>0.74849475793043618</v>
      </c>
      <c r="N565" s="99">
        <v>0.52904022602422129</v>
      </c>
      <c r="O565" s="99">
        <v>0.38470917345028927</v>
      </c>
      <c r="P565" s="99">
        <v>0.67109605137575501</v>
      </c>
      <c r="Q565" s="99">
        <v>0</v>
      </c>
      <c r="R565" s="99">
        <v>0</v>
      </c>
      <c r="S565" s="99">
        <v>0</v>
      </c>
      <c r="T565" s="99">
        <v>0</v>
      </c>
      <c r="U565" s="99">
        <v>0.64728778573942669</v>
      </c>
      <c r="V565" s="99">
        <v>0.54141902088896954</v>
      </c>
      <c r="W565" s="99">
        <v>0.50205176152350228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6.5524369228167822</v>
      </c>
      <c r="E566" s="99">
        <v>6.3847953613973107</v>
      </c>
      <c r="F566" s="99">
        <v>6.2740525868285744</v>
      </c>
      <c r="G566" s="99">
        <v>6.4486157602867751</v>
      </c>
      <c r="H566" s="99">
        <v>6.0302920638668525</v>
      </c>
      <c r="I566" s="99">
        <v>6.1471584715360157</v>
      </c>
      <c r="J566" s="99">
        <v>6.2111398861384881</v>
      </c>
      <c r="K566" s="99">
        <v>6.1018873579766835</v>
      </c>
      <c r="L566" s="99">
        <v>6.2618747098884855</v>
      </c>
      <c r="M566" s="99">
        <v>5.931103430085555</v>
      </c>
      <c r="N566" s="99">
        <v>6.067685026017414</v>
      </c>
      <c r="O566" s="99">
        <v>6.4289604872075241</v>
      </c>
      <c r="P566" s="99">
        <v>6.1456632991939655</v>
      </c>
      <c r="Q566" s="99">
        <v>0</v>
      </c>
      <c r="R566" s="99">
        <v>0</v>
      </c>
      <c r="S566" s="99">
        <v>0</v>
      </c>
      <c r="T566" s="99">
        <v>0</v>
      </c>
      <c r="U566" s="99">
        <v>6.279563520425663</v>
      </c>
      <c r="V566" s="99">
        <v>6.4421563379720315</v>
      </c>
      <c r="W566" s="99">
        <v>7.0327789168394022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7.8808528013171246</v>
      </c>
      <c r="D567" s="102">
        <v>7.2008398872440722</v>
      </c>
      <c r="E567" s="102">
        <v>6.6042496719559249</v>
      </c>
      <c r="F567" s="102">
        <v>6.631917756518213</v>
      </c>
      <c r="G567" s="102">
        <v>6.6785774111629301</v>
      </c>
      <c r="H567" s="102">
        <v>7.0582282694792529</v>
      </c>
      <c r="I567" s="102">
        <v>6.8514823982815356</v>
      </c>
      <c r="J567" s="102">
        <v>6.7705343985714936</v>
      </c>
      <c r="K567" s="102">
        <v>6.5409934901438564</v>
      </c>
      <c r="L567" s="102">
        <v>6.7916943122484845</v>
      </c>
      <c r="M567" s="102">
        <v>6.8610538929956943</v>
      </c>
      <c r="N567" s="102">
        <v>6.655939248858262</v>
      </c>
      <c r="O567" s="102">
        <v>6.4890143912519829</v>
      </c>
      <c r="P567" s="102">
        <v>6.7942914430419341</v>
      </c>
      <c r="Q567" s="102">
        <v>0</v>
      </c>
      <c r="R567" s="102">
        <v>0</v>
      </c>
      <c r="S567" s="102">
        <v>0</v>
      </c>
      <c r="T567" s="102">
        <v>0</v>
      </c>
      <c r="U567" s="102">
        <v>7.2278025550599914</v>
      </c>
      <c r="V567" s="102">
        <v>7.2347302600453656</v>
      </c>
      <c r="W567" s="102">
        <v>7.3595799574387923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7.8797241998091545</v>
      </c>
      <c r="D568" s="105">
        <v>7.199365058541896</v>
      </c>
      <c r="E568" s="105">
        <v>6.605762532273256</v>
      </c>
      <c r="F568" s="105">
        <v>6.6345999055663283</v>
      </c>
      <c r="G568" s="105">
        <v>6.6804161014630434</v>
      </c>
      <c r="H568" s="105">
        <v>7.0602256009116102</v>
      </c>
      <c r="I568" s="105">
        <v>6.8589084561856879</v>
      </c>
      <c r="J568" s="105">
        <v>6.7857525067285493</v>
      </c>
      <c r="K568" s="105">
        <v>6.5572025619265784</v>
      </c>
      <c r="L568" s="105">
        <v>6.8048646879327457</v>
      </c>
      <c r="M568" s="105">
        <v>6.8632504542242403</v>
      </c>
      <c r="N568" s="105">
        <v>6.6536237234770894</v>
      </c>
      <c r="O568" s="105">
        <v>6.4875109631066845</v>
      </c>
      <c r="P568" s="105">
        <v>6.8094592778298493</v>
      </c>
      <c r="Q568" s="105">
        <v>0</v>
      </c>
      <c r="R568" s="105">
        <v>0</v>
      </c>
      <c r="S568" s="105">
        <v>0</v>
      </c>
      <c r="T568" s="105">
        <v>0</v>
      </c>
      <c r="U568" s="105">
        <v>7.2257876887404695</v>
      </c>
      <c r="V568" s="105">
        <v>7.2193713725511532</v>
      </c>
      <c r="W568" s="105">
        <v>7.3450312037660748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1.7093495153382912</v>
      </c>
      <c r="D569" s="99">
        <v>0.65817321531875028</v>
      </c>
      <c r="E569" s="99">
        <v>0.381488633504247</v>
      </c>
      <c r="F569" s="99">
        <v>0.51687956881306552</v>
      </c>
      <c r="G569" s="99">
        <v>0.51967695200453146</v>
      </c>
      <c r="H569" s="99">
        <v>0.7418968334162479</v>
      </c>
      <c r="I569" s="99">
        <v>0.61445567169910298</v>
      </c>
      <c r="J569" s="99">
        <v>0.57626485629333346</v>
      </c>
      <c r="K569" s="99">
        <v>0.52926508791356652</v>
      </c>
      <c r="L569" s="99">
        <v>0.5335766649594661</v>
      </c>
      <c r="M569" s="99">
        <v>0.76215893615958996</v>
      </c>
      <c r="N569" s="99">
        <v>0.53339506852034646</v>
      </c>
      <c r="O569" s="99">
        <v>0.34746970320546955</v>
      </c>
      <c r="P569" s="99">
        <v>0.67425397159612543</v>
      </c>
      <c r="Q569" s="99">
        <v>0</v>
      </c>
      <c r="R569" s="99">
        <v>0</v>
      </c>
      <c r="S569" s="99">
        <v>0</v>
      </c>
      <c r="T569" s="99">
        <v>0</v>
      </c>
      <c r="U569" s="99">
        <v>0.69346824973359977</v>
      </c>
      <c r="V569" s="99">
        <v>0.57221620231500692</v>
      </c>
      <c r="W569" s="99">
        <v>0.4727567872351664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6.1703746844708647</v>
      </c>
      <c r="D570" s="99">
        <v>6.541191843223146</v>
      </c>
      <c r="E570" s="99">
        <v>6.2242738987690096</v>
      </c>
      <c r="F570" s="99">
        <v>6.117720336753262</v>
      </c>
      <c r="G570" s="99">
        <v>6.1607391494585118</v>
      </c>
      <c r="H570" s="99">
        <v>6.3183287674953625</v>
      </c>
      <c r="I570" s="99">
        <v>6.2444527844865849</v>
      </c>
      <c r="J570" s="99">
        <v>6.209487650435217</v>
      </c>
      <c r="K570" s="99">
        <v>6.0279374740130116</v>
      </c>
      <c r="L570" s="99">
        <v>6.2712880229732795</v>
      </c>
      <c r="M570" s="99">
        <v>6.101091518064651</v>
      </c>
      <c r="N570" s="99">
        <v>6.120228654956744</v>
      </c>
      <c r="O570" s="99">
        <v>6.1400412599012153</v>
      </c>
      <c r="P570" s="99">
        <v>6.135205306233722</v>
      </c>
      <c r="Q570" s="99">
        <v>0</v>
      </c>
      <c r="R570" s="99">
        <v>0</v>
      </c>
      <c r="S570" s="99">
        <v>0</v>
      </c>
      <c r="T570" s="99">
        <v>0</v>
      </c>
      <c r="U570" s="99">
        <v>6.5323194390068702</v>
      </c>
      <c r="V570" s="99">
        <v>6.6471551702361458</v>
      </c>
      <c r="W570" s="99">
        <v>6.8722744165309075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4.4888607486591932</v>
      </c>
      <c r="D571" s="123">
        <v>4.3862964529105009</v>
      </c>
      <c r="E571" s="123">
        <v>4.4094875326258949</v>
      </c>
      <c r="F571" s="123">
        <v>4.3669061996411749</v>
      </c>
      <c r="G571" s="123">
        <v>4.3854467651570506</v>
      </c>
      <c r="H571" s="123">
        <v>4.9882289512686544</v>
      </c>
      <c r="I571" s="123">
        <v>4.8542032038334435</v>
      </c>
      <c r="J571" s="123">
        <v>4.7570355971304688</v>
      </c>
      <c r="K571" s="123">
        <v>4.5709773324022285</v>
      </c>
      <c r="L571" s="123">
        <v>4.6649227628709919</v>
      </c>
      <c r="M571" s="123">
        <v>4.2058377947419077</v>
      </c>
      <c r="N571" s="123">
        <v>4.0242783070847521</v>
      </c>
      <c r="O571" s="123">
        <v>3.5134614024846655</v>
      </c>
      <c r="P571" s="123">
        <v>3.8853821273314293</v>
      </c>
      <c r="Q571" s="123">
        <v>0</v>
      </c>
      <c r="R571" s="123">
        <v>0</v>
      </c>
      <c r="S571" s="123">
        <v>0</v>
      </c>
      <c r="T571" s="123">
        <v>0</v>
      </c>
      <c r="U571" s="123">
        <v>3.9653065439609176</v>
      </c>
      <c r="V571" s="123">
        <v>3.9449061456092709</v>
      </c>
      <c r="W571" s="123">
        <v>4.0031679250967693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4.5062798822873198</v>
      </c>
      <c r="D572" s="99">
        <v>4.3622706946893572</v>
      </c>
      <c r="E572" s="99">
        <v>4.509830398646594</v>
      </c>
      <c r="F572" s="99">
        <v>4.3185656773911107</v>
      </c>
      <c r="G572" s="99">
        <v>4.351195377472826</v>
      </c>
      <c r="H572" s="99">
        <v>5.033684642501834</v>
      </c>
      <c r="I572" s="99">
        <v>4.8186231636245722</v>
      </c>
      <c r="J572" s="99">
        <v>4.7220427599798009</v>
      </c>
      <c r="K572" s="99">
        <v>4.6031237462084764</v>
      </c>
      <c r="L572" s="99">
        <v>4.5766312439366699</v>
      </c>
      <c r="M572" s="99">
        <v>4.3438411976840516</v>
      </c>
      <c r="N572" s="99">
        <v>4.3218818713484373</v>
      </c>
      <c r="O572" s="99">
        <v>4.2341571474644191</v>
      </c>
      <c r="P572" s="99">
        <v>4.2791963321140205</v>
      </c>
      <c r="Q572" s="99">
        <v>0</v>
      </c>
      <c r="R572" s="99">
        <v>0</v>
      </c>
      <c r="S572" s="99">
        <v>0</v>
      </c>
      <c r="T572" s="99">
        <v>0</v>
      </c>
      <c r="U572" s="99">
        <v>4.003328368615553</v>
      </c>
      <c r="V572" s="99">
        <v>3.9633108895275626</v>
      </c>
      <c r="W572" s="99">
        <v>3.9844382647937766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4.2843910416356099</v>
      </c>
      <c r="D573" s="99">
        <v>4.3662853136123498</v>
      </c>
      <c r="E573" s="99">
        <v>4.3846714716844559</v>
      </c>
      <c r="F573" s="99">
        <v>4.4838168013123427</v>
      </c>
      <c r="G573" s="99">
        <v>4.5547335231187942</v>
      </c>
      <c r="H573" s="99">
        <v>4.6677030759338303</v>
      </c>
      <c r="I573" s="99">
        <v>4.7644417353933832</v>
      </c>
      <c r="J573" s="99">
        <v>4.7826489912877364</v>
      </c>
      <c r="K573" s="99">
        <v>4.66327138071569</v>
      </c>
      <c r="L573" s="99">
        <v>4.5441641682776925</v>
      </c>
      <c r="M573" s="99">
        <v>4.1649223831857416</v>
      </c>
      <c r="N573" s="99">
        <v>3.9761603495923428</v>
      </c>
      <c r="O573" s="99">
        <v>3.8217089587375495</v>
      </c>
      <c r="P573" s="99">
        <v>3.7709279165308058</v>
      </c>
      <c r="Q573" s="99">
        <v>0</v>
      </c>
      <c r="R573" s="99">
        <v>0</v>
      </c>
      <c r="S573" s="99">
        <v>0</v>
      </c>
      <c r="T573" s="99">
        <v>0</v>
      </c>
      <c r="U573" s="99">
        <v>3.8326772653511849</v>
      </c>
      <c r="V573" s="99">
        <v>3.8354711748320027</v>
      </c>
      <c r="W573" s="99">
        <v>4.0734581466309479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4.54504044321307</v>
      </c>
      <c r="D574" s="110">
        <v>4.3951169995296553</v>
      </c>
      <c r="E574" s="110">
        <v>4.4158024995805816</v>
      </c>
      <c r="F574" s="110">
        <v>4.3239072685376287</v>
      </c>
      <c r="G574" s="110">
        <v>4.3333120975974726</v>
      </c>
      <c r="H574" s="110">
        <v>5.0697836018398847</v>
      </c>
      <c r="I574" s="110">
        <v>4.8789966386785286</v>
      </c>
      <c r="J574" s="110">
        <v>4.7527789728173255</v>
      </c>
      <c r="K574" s="110">
        <v>4.5395279756109312</v>
      </c>
      <c r="L574" s="110">
        <v>4.7145843693701188</v>
      </c>
      <c r="M574" s="110">
        <v>4.2152735031274355</v>
      </c>
      <c r="N574" s="110">
        <v>4.028598435929748</v>
      </c>
      <c r="O574" s="110">
        <v>3.4070838173948057</v>
      </c>
      <c r="P574" s="110">
        <v>3.9108829648280641</v>
      </c>
      <c r="Q574" s="110">
        <v>0</v>
      </c>
      <c r="R574" s="110">
        <v>0</v>
      </c>
      <c r="S574" s="110">
        <v>0</v>
      </c>
      <c r="T574" s="110">
        <v>0</v>
      </c>
      <c r="U574" s="110">
        <v>3.9893076922294672</v>
      </c>
      <c r="V574" s="110">
        <v>3.96229546804638</v>
      </c>
      <c r="W574" s="110">
        <v>3.9870164460726363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2.0843694852093133</v>
      </c>
      <c r="D576" s="118">
        <f t="shared" si="275"/>
        <v>2.5389055287005826</v>
      </c>
      <c r="E576" s="118">
        <f t="shared" si="275"/>
        <v>2.7015549609138794</v>
      </c>
      <c r="F576" s="118">
        <f t="shared" si="275"/>
        <v>2.381656843860974</v>
      </c>
      <c r="G576" s="118">
        <f t="shared" si="275"/>
        <v>1.7685211535752012</v>
      </c>
      <c r="H576" s="118">
        <f t="shared" si="275"/>
        <v>1.7764127696620662</v>
      </c>
      <c r="I576" s="118">
        <f t="shared" si="275"/>
        <v>1.4318433462412659</v>
      </c>
      <c r="J576" s="118">
        <f t="shared" si="275"/>
        <v>1.2935846917044695</v>
      </c>
      <c r="K576" s="118">
        <f t="shared" si="275"/>
        <v>1.5188276066348485</v>
      </c>
      <c r="L576" s="118">
        <f t="shared" si="275"/>
        <v>1.7118121881155293</v>
      </c>
      <c r="M576" s="118">
        <f t="shared" si="275"/>
        <v>1.6690794914884319</v>
      </c>
      <c r="N576" s="118">
        <f t="shared" si="275"/>
        <v>1.4621587468868924</v>
      </c>
      <c r="O576" s="118">
        <f t="shared" si="275"/>
        <v>1.4315759512873476</v>
      </c>
      <c r="P576" s="118">
        <f t="shared" si="275"/>
        <v>1.6079576015472088</v>
      </c>
      <c r="Q576" s="118">
        <f t="shared" si="275"/>
        <v>0</v>
      </c>
      <c r="R576" s="118">
        <f t="shared" ref="R576:V576" si="276">R577+R580+R582+R595</f>
        <v>0</v>
      </c>
      <c r="S576" s="118">
        <f t="shared" si="276"/>
        <v>0</v>
      </c>
      <c r="T576" s="118">
        <f t="shared" si="276"/>
        <v>0</v>
      </c>
      <c r="U576" s="118">
        <f t="shared" si="276"/>
        <v>0.88428767230796701</v>
      </c>
      <c r="V576" s="118">
        <f t="shared" si="276"/>
        <v>0.84655100092655555</v>
      </c>
      <c r="W576" s="118">
        <f t="shared" ref="W576" si="277">W577+W580+W582+W595</f>
        <v>1.2358363285152771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1.7240182327295188</v>
      </c>
      <c r="D582" s="123">
        <v>2.054213614974933</v>
      </c>
      <c r="E582" s="123">
        <v>2.2323715993702526</v>
      </c>
      <c r="F582" s="123">
        <v>1.9074872338672701</v>
      </c>
      <c r="G582" s="123">
        <v>1.3522117462903884</v>
      </c>
      <c r="H582" s="123">
        <v>1.4109560380244122</v>
      </c>
      <c r="I582" s="123">
        <v>1.0476956420612171</v>
      </c>
      <c r="J582" s="123">
        <v>0.92839860112107242</v>
      </c>
      <c r="K582" s="123">
        <v>1.0991807911744651</v>
      </c>
      <c r="L582" s="123">
        <v>1.2682743191962849</v>
      </c>
      <c r="M582" s="123">
        <v>1.2365420677929342</v>
      </c>
      <c r="N582" s="123">
        <v>1.0956318609442233</v>
      </c>
      <c r="O582" s="123">
        <v>1.1163648707233986</v>
      </c>
      <c r="P582" s="123">
        <v>1.2853268342822604</v>
      </c>
      <c r="Q582" s="123">
        <v>0</v>
      </c>
      <c r="R582" s="123">
        <v>0</v>
      </c>
      <c r="S582" s="123">
        <v>0</v>
      </c>
      <c r="T582" s="123">
        <v>0</v>
      </c>
      <c r="U582" s="123">
        <v>0.66209811187742407</v>
      </c>
      <c r="V582" s="123">
        <v>0.65051197082638978</v>
      </c>
      <c r="W582" s="123">
        <v>0.95338756487385656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2.9785330739924998</v>
      </c>
      <c r="D587" s="102">
        <v>2.9427567509399588</v>
      </c>
      <c r="E587" s="102">
        <v>2.7571505968387591</v>
      </c>
      <c r="F587" s="102">
        <v>2.7552551871226441</v>
      </c>
      <c r="G587" s="102">
        <v>2.8194057579769027</v>
      </c>
      <c r="H587" s="102">
        <v>2.6991471328568344</v>
      </c>
      <c r="I587" s="102">
        <v>2.6897294039816857</v>
      </c>
      <c r="J587" s="102">
        <v>2.6858558103773866</v>
      </c>
      <c r="K587" s="102">
        <v>2.6083287227375553</v>
      </c>
      <c r="L587" s="102">
        <v>2.6465000720042586</v>
      </c>
      <c r="M587" s="102">
        <v>2.5534381983556242</v>
      </c>
      <c r="N587" s="102">
        <v>2.4465518909663833</v>
      </c>
      <c r="O587" s="102">
        <v>2.4199256900791983</v>
      </c>
      <c r="P587" s="102">
        <v>2.3019501394932278</v>
      </c>
      <c r="Q587" s="102">
        <v>0</v>
      </c>
      <c r="R587" s="102">
        <v>0</v>
      </c>
      <c r="S587" s="102">
        <v>0</v>
      </c>
      <c r="T587" s="102">
        <v>0</v>
      </c>
      <c r="U587" s="102">
        <v>2.0324538676572308</v>
      </c>
      <c r="V587" s="102">
        <v>2.0211540980802782</v>
      </c>
      <c r="W587" s="102">
        <v>2.1650139288664598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0.26931572545905269</v>
      </c>
      <c r="E588" s="105">
        <v>0.162797945117483</v>
      </c>
      <c r="F588" s="105">
        <v>0.21630285585378478</v>
      </c>
      <c r="G588" s="105">
        <v>0.22153232828609862</v>
      </c>
      <c r="H588" s="105">
        <v>0.28142864098602832</v>
      </c>
      <c r="I588" s="105">
        <v>0.24052979911787825</v>
      </c>
      <c r="J588" s="105">
        <v>0.22898673549630408</v>
      </c>
      <c r="K588" s="105">
        <v>0.21299528368028695</v>
      </c>
      <c r="L588" s="105">
        <v>0.20944047170279517</v>
      </c>
      <c r="M588" s="105">
        <v>0.28623736987135528</v>
      </c>
      <c r="N588" s="105">
        <v>0.19622471204479083</v>
      </c>
      <c r="O588" s="105">
        <v>0.13663885817839055</v>
      </c>
      <c r="P588" s="105">
        <v>0.22664268511994123</v>
      </c>
      <c r="Q588" s="105">
        <v>0</v>
      </c>
      <c r="R588" s="105">
        <v>0</v>
      </c>
      <c r="S588" s="105">
        <v>0</v>
      </c>
      <c r="T588" s="105">
        <v>0</v>
      </c>
      <c r="U588" s="105">
        <v>0.18977046544671858</v>
      </c>
      <c r="V588" s="105">
        <v>0.15657396236079568</v>
      </c>
      <c r="W588" s="105">
        <v>0.14426662949664559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0.26931572545905269</v>
      </c>
      <c r="E589" s="99">
        <v>0.162797945117483</v>
      </c>
      <c r="F589" s="99">
        <v>0.21630285585378478</v>
      </c>
      <c r="G589" s="99">
        <v>0.22153232828609862</v>
      </c>
      <c r="H589" s="99">
        <v>0.28142864098602832</v>
      </c>
      <c r="I589" s="99">
        <v>0.24052979911787825</v>
      </c>
      <c r="J589" s="99">
        <v>0.22898673549630408</v>
      </c>
      <c r="K589" s="99">
        <v>0.21299528368028695</v>
      </c>
      <c r="L589" s="99">
        <v>0.20944047170279517</v>
      </c>
      <c r="M589" s="99">
        <v>0.28623736987135528</v>
      </c>
      <c r="N589" s="99">
        <v>0.19622471204479083</v>
      </c>
      <c r="O589" s="99">
        <v>0.13663885817839055</v>
      </c>
      <c r="P589" s="99">
        <v>0.22664268511994123</v>
      </c>
      <c r="Q589" s="99">
        <v>0</v>
      </c>
      <c r="R589" s="99">
        <v>0</v>
      </c>
      <c r="S589" s="99">
        <v>0</v>
      </c>
      <c r="T589" s="99">
        <v>0</v>
      </c>
      <c r="U589" s="99">
        <v>0.18977046544671858</v>
      </c>
      <c r="V589" s="99">
        <v>0.15657396236079568</v>
      </c>
      <c r="W589" s="99">
        <v>0.14426662949664559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0.36035125247979455</v>
      </c>
      <c r="D595" s="123">
        <v>0.48469191372564979</v>
      </c>
      <c r="E595" s="123">
        <v>0.46918336154362683</v>
      </c>
      <c r="F595" s="123">
        <v>0.47416960999370378</v>
      </c>
      <c r="G595" s="123">
        <v>0.41630940728481269</v>
      </c>
      <c r="H595" s="123">
        <v>0.36545673163765413</v>
      </c>
      <c r="I595" s="123">
        <v>0.38414770418004879</v>
      </c>
      <c r="J595" s="123">
        <v>0.36518609058339707</v>
      </c>
      <c r="K595" s="123">
        <v>0.41964681546038352</v>
      </c>
      <c r="L595" s="123">
        <v>0.44353786891924446</v>
      </c>
      <c r="M595" s="123">
        <v>0.43253742369549769</v>
      </c>
      <c r="N595" s="123">
        <v>0.36652688594266924</v>
      </c>
      <c r="O595" s="123">
        <v>0.31521108056394886</v>
      </c>
      <c r="P595" s="123">
        <v>0.32263076726494838</v>
      </c>
      <c r="Q595" s="123">
        <v>0</v>
      </c>
      <c r="R595" s="123">
        <v>0</v>
      </c>
      <c r="S595" s="123">
        <v>0</v>
      </c>
      <c r="T595" s="123">
        <v>0</v>
      </c>
      <c r="U595" s="123">
        <v>0.22218956043054294</v>
      </c>
      <c r="V595" s="123">
        <v>0.19603903010016577</v>
      </c>
      <c r="W595" s="123">
        <v>0.28244876364142046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1.6893845982846407</v>
      </c>
      <c r="D597" s="99">
        <v>1.7185868329604814</v>
      </c>
      <c r="E597" s="99">
        <v>1.7227757068622949</v>
      </c>
      <c r="F597" s="99">
        <v>1.7586309009187631</v>
      </c>
      <c r="G597" s="99">
        <v>1.7833491807639543</v>
      </c>
      <c r="H597" s="99">
        <v>1.8244565156440089</v>
      </c>
      <c r="I597" s="99">
        <v>1.8591377179040287</v>
      </c>
      <c r="J597" s="99">
        <v>1.8631945971562807</v>
      </c>
      <c r="K597" s="99">
        <v>1.8138388423371226</v>
      </c>
      <c r="L597" s="99">
        <v>1.7648600695862398</v>
      </c>
      <c r="M597" s="99">
        <v>1.6162660732715839</v>
      </c>
      <c r="N597" s="99">
        <v>1.5430138868561916</v>
      </c>
      <c r="O597" s="99">
        <v>1.4830765050658337</v>
      </c>
      <c r="P597" s="99">
        <v>1.4633700932451763</v>
      </c>
      <c r="Q597" s="99">
        <v>0</v>
      </c>
      <c r="R597" s="99">
        <v>0</v>
      </c>
      <c r="S597" s="99">
        <v>0</v>
      </c>
      <c r="T597" s="99">
        <v>0</v>
      </c>
      <c r="U597" s="99">
        <v>1.4395295744165273</v>
      </c>
      <c r="V597" s="99">
        <v>1.4276303487133766</v>
      </c>
      <c r="W597" s="99">
        <v>1.5036985497348145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248</v>
      </c>
      <c r="C5" s="120">
        <v>240</v>
      </c>
      <c r="D5" s="120">
        <v>230</v>
      </c>
      <c r="E5" s="120">
        <v>220</v>
      </c>
      <c r="F5" s="120">
        <v>210</v>
      </c>
      <c r="G5" s="120">
        <v>204</v>
      </c>
      <c r="H5" s="120">
        <v>201</v>
      </c>
      <c r="I5" s="120">
        <v>203</v>
      </c>
      <c r="J5" s="120">
        <v>204</v>
      </c>
      <c r="K5" s="120">
        <v>204</v>
      </c>
      <c r="L5" s="120">
        <v>202</v>
      </c>
      <c r="M5" s="120">
        <v>210</v>
      </c>
      <c r="N5" s="120">
        <v>217</v>
      </c>
      <c r="O5" s="120">
        <v>227</v>
      </c>
      <c r="P5" s="120">
        <v>233</v>
      </c>
      <c r="Q5" s="120">
        <v>238</v>
      </c>
      <c r="R5" s="120">
        <v>243</v>
      </c>
      <c r="S5" s="120">
        <v>241</v>
      </c>
      <c r="T5" s="120">
        <v>233</v>
      </c>
      <c r="U5" s="120">
        <v>232</v>
      </c>
      <c r="V5" s="120">
        <v>233</v>
      </c>
      <c r="W5" s="120">
        <v>234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248</v>
      </c>
      <c r="C7" s="52">
        <v>240</v>
      </c>
      <c r="D7" s="52">
        <v>230</v>
      </c>
      <c r="E7" s="52">
        <v>220</v>
      </c>
      <c r="F7" s="52">
        <v>210</v>
      </c>
      <c r="G7" s="52">
        <v>204</v>
      </c>
      <c r="H7" s="52">
        <v>201</v>
      </c>
      <c r="I7" s="52">
        <v>203</v>
      </c>
      <c r="J7" s="52">
        <v>204</v>
      </c>
      <c r="K7" s="52">
        <v>204</v>
      </c>
      <c r="L7" s="52">
        <v>202</v>
      </c>
      <c r="M7" s="52">
        <v>210</v>
      </c>
      <c r="N7" s="52">
        <v>217</v>
      </c>
      <c r="O7" s="52">
        <v>227</v>
      </c>
      <c r="P7" s="52">
        <v>233</v>
      </c>
      <c r="Q7" s="52">
        <v>238</v>
      </c>
      <c r="R7" s="52">
        <v>243</v>
      </c>
      <c r="S7" s="52">
        <v>241</v>
      </c>
      <c r="T7" s="52">
        <v>233</v>
      </c>
      <c r="U7" s="52">
        <v>232</v>
      </c>
      <c r="V7" s="52">
        <v>233</v>
      </c>
      <c r="W7" s="52">
        <v>234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15</v>
      </c>
      <c r="C9" s="52">
        <v>18</v>
      </c>
      <c r="D9" s="52">
        <v>19</v>
      </c>
      <c r="E9" s="52">
        <v>20</v>
      </c>
      <c r="F9" s="52">
        <v>22</v>
      </c>
      <c r="G9" s="52">
        <v>27</v>
      </c>
      <c r="H9" s="52">
        <v>29</v>
      </c>
      <c r="I9" s="52">
        <v>33</v>
      </c>
      <c r="J9" s="52">
        <v>40</v>
      </c>
      <c r="K9" s="52">
        <v>47</v>
      </c>
      <c r="L9" s="52">
        <v>51</v>
      </c>
      <c r="M9" s="52">
        <v>54</v>
      </c>
      <c r="N9" s="52">
        <v>60</v>
      </c>
      <c r="O9" s="52">
        <v>63</v>
      </c>
      <c r="P9" s="52">
        <v>63</v>
      </c>
      <c r="Q9" s="52">
        <v>62</v>
      </c>
      <c r="R9" s="52">
        <v>58</v>
      </c>
      <c r="S9" s="52">
        <v>53</v>
      </c>
      <c r="T9" s="52">
        <v>53</v>
      </c>
      <c r="U9" s="52">
        <v>45</v>
      </c>
      <c r="V9" s="52">
        <v>42</v>
      </c>
      <c r="W9" s="52">
        <v>41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170</v>
      </c>
      <c r="C11" s="52">
        <v>165</v>
      </c>
      <c r="D11" s="52">
        <v>158</v>
      </c>
      <c r="E11" s="52">
        <v>152</v>
      </c>
      <c r="F11" s="52">
        <v>146</v>
      </c>
      <c r="G11" s="52">
        <v>141</v>
      </c>
      <c r="H11" s="52">
        <v>140</v>
      </c>
      <c r="I11" s="52">
        <v>142</v>
      </c>
      <c r="J11" s="52">
        <v>142</v>
      </c>
      <c r="K11" s="52">
        <v>135</v>
      </c>
      <c r="L11" s="52">
        <v>143</v>
      </c>
      <c r="M11" s="52">
        <v>146</v>
      </c>
      <c r="N11" s="52">
        <v>152</v>
      </c>
      <c r="O11" s="52">
        <v>160</v>
      </c>
      <c r="P11" s="52">
        <v>158</v>
      </c>
      <c r="Q11" s="52">
        <v>169</v>
      </c>
      <c r="R11" s="52">
        <v>165</v>
      </c>
      <c r="S11" s="52">
        <v>168</v>
      </c>
      <c r="T11" s="52">
        <v>159</v>
      </c>
      <c r="U11" s="52">
        <v>153</v>
      </c>
      <c r="V11" s="52">
        <v>148</v>
      </c>
      <c r="W11" s="52">
        <v>146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1</v>
      </c>
      <c r="Q12" s="52">
        <v>1</v>
      </c>
      <c r="R12" s="52">
        <v>1</v>
      </c>
      <c r="S12" s="52">
        <v>1</v>
      </c>
      <c r="T12" s="52">
        <v>1</v>
      </c>
      <c r="U12" s="52">
        <v>1</v>
      </c>
      <c r="V12" s="52">
        <v>1</v>
      </c>
      <c r="W12" s="52">
        <v>1</v>
      </c>
      <c r="DA12" s="63" t="s">
        <v>1106</v>
      </c>
    </row>
    <row r="13" spans="1:105" ht="12" customHeight="1" x14ac:dyDescent="0.25">
      <c r="A13" s="97" t="s">
        <v>122</v>
      </c>
      <c r="B13" s="52">
        <v>66</v>
      </c>
      <c r="C13" s="52">
        <v>64</v>
      </c>
      <c r="D13" s="52">
        <v>62</v>
      </c>
      <c r="E13" s="52">
        <v>58</v>
      </c>
      <c r="F13" s="52">
        <v>53</v>
      </c>
      <c r="G13" s="52">
        <v>52</v>
      </c>
      <c r="H13" s="52">
        <v>50</v>
      </c>
      <c r="I13" s="52">
        <v>47</v>
      </c>
      <c r="J13" s="52">
        <v>45</v>
      </c>
      <c r="K13" s="52">
        <v>42</v>
      </c>
      <c r="L13" s="52">
        <v>34</v>
      </c>
      <c r="M13" s="52">
        <v>39</v>
      </c>
      <c r="N13" s="52">
        <v>38</v>
      </c>
      <c r="O13" s="52">
        <v>38</v>
      </c>
      <c r="P13" s="52">
        <v>36</v>
      </c>
      <c r="Q13" s="52">
        <v>32</v>
      </c>
      <c r="R13" s="52">
        <v>33</v>
      </c>
      <c r="S13" s="52">
        <v>28</v>
      </c>
      <c r="T13" s="52">
        <v>31</v>
      </c>
      <c r="U13" s="52">
        <v>37</v>
      </c>
      <c r="V13" s="52">
        <v>44</v>
      </c>
      <c r="W13" s="52">
        <v>56</v>
      </c>
      <c r="DA13" s="63" t="s">
        <v>1107</v>
      </c>
    </row>
    <row r="14" spans="1:105" ht="12" customHeight="1" x14ac:dyDescent="0.25">
      <c r="A14" s="97" t="s">
        <v>121</v>
      </c>
      <c r="B14" s="52">
        <v>12</v>
      </c>
      <c r="C14" s="52">
        <v>11</v>
      </c>
      <c r="D14" s="52">
        <v>10</v>
      </c>
      <c r="E14" s="52">
        <v>10</v>
      </c>
      <c r="F14" s="52">
        <v>11</v>
      </c>
      <c r="G14" s="52">
        <v>11</v>
      </c>
      <c r="H14" s="52">
        <v>11</v>
      </c>
      <c r="I14" s="52">
        <v>14</v>
      </c>
      <c r="J14" s="52">
        <v>17</v>
      </c>
      <c r="K14" s="52">
        <v>27</v>
      </c>
      <c r="L14" s="52">
        <v>25</v>
      </c>
      <c r="M14" s="52">
        <v>25</v>
      </c>
      <c r="N14" s="52">
        <v>27</v>
      </c>
      <c r="O14" s="52">
        <v>29</v>
      </c>
      <c r="P14" s="52">
        <v>38</v>
      </c>
      <c r="Q14" s="52">
        <v>36</v>
      </c>
      <c r="R14" s="52">
        <v>44</v>
      </c>
      <c r="S14" s="52">
        <v>44</v>
      </c>
      <c r="T14" s="52">
        <v>42</v>
      </c>
      <c r="U14" s="52">
        <v>41</v>
      </c>
      <c r="V14" s="52">
        <v>40</v>
      </c>
      <c r="W14" s="52">
        <v>31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81</v>
      </c>
      <c r="C16" s="52">
        <v>75</v>
      </c>
      <c r="D16" s="52">
        <v>71</v>
      </c>
      <c r="E16" s="52">
        <v>66</v>
      </c>
      <c r="F16" s="52">
        <v>61</v>
      </c>
      <c r="G16" s="52">
        <v>57</v>
      </c>
      <c r="H16" s="52">
        <v>51</v>
      </c>
      <c r="I16" s="52">
        <v>50</v>
      </c>
      <c r="J16" s="52">
        <v>49</v>
      </c>
      <c r="K16" s="52">
        <v>48</v>
      </c>
      <c r="L16" s="52">
        <v>47</v>
      </c>
      <c r="M16" s="52">
        <v>50</v>
      </c>
      <c r="N16" s="52">
        <v>48</v>
      </c>
      <c r="O16" s="52">
        <v>47</v>
      </c>
      <c r="P16" s="52">
        <v>44</v>
      </c>
      <c r="Q16" s="52">
        <v>42</v>
      </c>
      <c r="R16" s="52">
        <v>41</v>
      </c>
      <c r="S16" s="52">
        <v>42</v>
      </c>
      <c r="T16" s="52">
        <v>41</v>
      </c>
      <c r="U16" s="52">
        <v>40</v>
      </c>
      <c r="V16" s="52">
        <v>40</v>
      </c>
      <c r="W16" s="52">
        <v>38</v>
      </c>
      <c r="DA16" s="63" t="s">
        <v>1109</v>
      </c>
    </row>
    <row r="17" spans="1:105" ht="12" customHeight="1" x14ac:dyDescent="0.25">
      <c r="A17" s="109" t="s">
        <v>120</v>
      </c>
      <c r="B17" s="36">
        <v>167</v>
      </c>
      <c r="C17" s="36">
        <v>165</v>
      </c>
      <c r="D17" s="36">
        <v>159</v>
      </c>
      <c r="E17" s="36">
        <v>154</v>
      </c>
      <c r="F17" s="36">
        <v>149</v>
      </c>
      <c r="G17" s="36">
        <v>147</v>
      </c>
      <c r="H17" s="36">
        <v>150</v>
      </c>
      <c r="I17" s="36">
        <v>153</v>
      </c>
      <c r="J17" s="36">
        <v>155</v>
      </c>
      <c r="K17" s="36">
        <v>156</v>
      </c>
      <c r="L17" s="36">
        <v>155</v>
      </c>
      <c r="M17" s="36">
        <v>160</v>
      </c>
      <c r="N17" s="36">
        <v>169</v>
      </c>
      <c r="O17" s="36">
        <v>180</v>
      </c>
      <c r="P17" s="36">
        <v>189</v>
      </c>
      <c r="Q17" s="36">
        <v>196</v>
      </c>
      <c r="R17" s="36">
        <v>202</v>
      </c>
      <c r="S17" s="36">
        <v>199</v>
      </c>
      <c r="T17" s="36">
        <v>192</v>
      </c>
      <c r="U17" s="36">
        <v>192</v>
      </c>
      <c r="V17" s="36">
        <v>193</v>
      </c>
      <c r="W17" s="36">
        <v>196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19</v>
      </c>
      <c r="D21" s="52">
        <v>20</v>
      </c>
      <c r="E21" s="52">
        <v>19</v>
      </c>
      <c r="F21" s="52">
        <v>19</v>
      </c>
      <c r="G21" s="52">
        <v>20</v>
      </c>
      <c r="H21" s="52">
        <v>19</v>
      </c>
      <c r="I21" s="52">
        <v>20</v>
      </c>
      <c r="J21" s="52">
        <v>20</v>
      </c>
      <c r="K21" s="52">
        <v>20</v>
      </c>
      <c r="L21" s="52">
        <v>21</v>
      </c>
      <c r="M21" s="52">
        <v>22</v>
      </c>
      <c r="N21" s="52">
        <v>24</v>
      </c>
      <c r="O21" s="52">
        <v>22</v>
      </c>
      <c r="P21" s="52">
        <v>7</v>
      </c>
      <c r="Q21" s="52">
        <v>7</v>
      </c>
      <c r="R21" s="52">
        <v>13</v>
      </c>
      <c r="S21" s="52">
        <v>13</v>
      </c>
      <c r="T21" s="52">
        <v>15</v>
      </c>
      <c r="U21" s="52">
        <v>15</v>
      </c>
      <c r="V21" s="52">
        <v>17</v>
      </c>
      <c r="W21" s="52">
        <v>20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</v>
      </c>
      <c r="D23" s="52">
        <v>3</v>
      </c>
      <c r="E23" s="52">
        <v>2</v>
      </c>
      <c r="F23" s="52">
        <v>2</v>
      </c>
      <c r="G23" s="52">
        <v>3</v>
      </c>
      <c r="H23" s="52">
        <v>3</v>
      </c>
      <c r="I23" s="52">
        <v>4</v>
      </c>
      <c r="J23" s="52">
        <v>2</v>
      </c>
      <c r="K23" s="52">
        <v>3</v>
      </c>
      <c r="L23" s="52">
        <v>6</v>
      </c>
      <c r="M23" s="52">
        <v>5</v>
      </c>
      <c r="N23" s="52">
        <v>8</v>
      </c>
      <c r="O23" s="52">
        <v>7</v>
      </c>
      <c r="P23" s="52">
        <v>8</v>
      </c>
      <c r="Q23" s="52">
        <v>8</v>
      </c>
      <c r="R23" s="52">
        <v>9</v>
      </c>
      <c r="S23" s="52">
        <v>11</v>
      </c>
      <c r="T23" s="52">
        <v>8</v>
      </c>
      <c r="U23" s="52">
        <v>13</v>
      </c>
      <c r="V23" s="52">
        <v>8</v>
      </c>
      <c r="W23" s="52">
        <v>8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13</v>
      </c>
      <c r="D25" s="52">
        <v>14</v>
      </c>
      <c r="E25" s="52">
        <v>13</v>
      </c>
      <c r="F25" s="52">
        <v>13</v>
      </c>
      <c r="G25" s="52">
        <v>13</v>
      </c>
      <c r="H25" s="52">
        <v>14</v>
      </c>
      <c r="I25" s="52">
        <v>15</v>
      </c>
      <c r="J25" s="52">
        <v>19</v>
      </c>
      <c r="K25" s="52">
        <v>20</v>
      </c>
      <c r="L25" s="52">
        <v>21</v>
      </c>
      <c r="M25" s="52">
        <v>21</v>
      </c>
      <c r="N25" s="52">
        <v>21</v>
      </c>
      <c r="O25" s="52">
        <v>17</v>
      </c>
      <c r="P25" s="52">
        <v>7</v>
      </c>
      <c r="Q25" s="52">
        <v>8</v>
      </c>
      <c r="R25" s="52">
        <v>10</v>
      </c>
      <c r="S25" s="52">
        <v>12</v>
      </c>
      <c r="T25" s="52">
        <v>14</v>
      </c>
      <c r="U25" s="52">
        <v>14</v>
      </c>
      <c r="V25" s="52">
        <v>16</v>
      </c>
      <c r="W25" s="52">
        <v>14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10</v>
      </c>
      <c r="D27" s="52">
        <v>11</v>
      </c>
      <c r="E27" s="52">
        <v>10</v>
      </c>
      <c r="F27" s="52">
        <v>10</v>
      </c>
      <c r="G27" s="52">
        <v>12</v>
      </c>
      <c r="H27" s="52">
        <v>11</v>
      </c>
      <c r="I27" s="52">
        <v>8</v>
      </c>
      <c r="J27" s="52">
        <v>4</v>
      </c>
      <c r="K27" s="52">
        <v>8</v>
      </c>
      <c r="L27" s="52">
        <v>8</v>
      </c>
      <c r="M27" s="52">
        <v>6</v>
      </c>
      <c r="N27" s="52">
        <v>9</v>
      </c>
      <c r="O27" s="52">
        <v>7</v>
      </c>
      <c r="P27" s="52">
        <v>4</v>
      </c>
      <c r="Q27" s="52">
        <v>6</v>
      </c>
      <c r="R27" s="52">
        <v>4</v>
      </c>
      <c r="S27" s="52">
        <v>6</v>
      </c>
      <c r="T27" s="52">
        <v>4</v>
      </c>
      <c r="U27" s="52">
        <v>7</v>
      </c>
      <c r="V27" s="52">
        <v>4</v>
      </c>
      <c r="W27" s="52">
        <v>6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2</v>
      </c>
      <c r="D28" s="52">
        <v>2</v>
      </c>
      <c r="E28" s="52">
        <v>2</v>
      </c>
      <c r="F28" s="52">
        <v>1</v>
      </c>
      <c r="G28" s="52">
        <v>2</v>
      </c>
      <c r="H28" s="52">
        <v>2</v>
      </c>
      <c r="I28" s="52">
        <v>1</v>
      </c>
      <c r="J28" s="52">
        <v>1</v>
      </c>
      <c r="K28" s="52">
        <v>1</v>
      </c>
      <c r="L28" s="52">
        <v>2</v>
      </c>
      <c r="M28" s="52">
        <v>2</v>
      </c>
      <c r="N28" s="52">
        <v>2</v>
      </c>
      <c r="O28" s="52">
        <v>4</v>
      </c>
      <c r="P28" s="52">
        <v>3</v>
      </c>
      <c r="Q28" s="52">
        <v>4</v>
      </c>
      <c r="R28" s="52">
        <v>8</v>
      </c>
      <c r="S28" s="52">
        <v>4</v>
      </c>
      <c r="T28" s="52">
        <v>4</v>
      </c>
      <c r="U28" s="52">
        <v>4</v>
      </c>
      <c r="V28" s="52">
        <v>4</v>
      </c>
      <c r="W28" s="52">
        <v>13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13</v>
      </c>
      <c r="D30" s="52">
        <v>12</v>
      </c>
      <c r="E30" s="52">
        <v>13</v>
      </c>
      <c r="F30" s="52">
        <v>13</v>
      </c>
      <c r="G30" s="52">
        <v>12</v>
      </c>
      <c r="H30" s="52">
        <v>15</v>
      </c>
      <c r="I30" s="52">
        <v>8</v>
      </c>
      <c r="J30" s="52">
        <v>5</v>
      </c>
      <c r="K30" s="52">
        <v>7</v>
      </c>
      <c r="L30" s="52">
        <v>9</v>
      </c>
      <c r="M30" s="52">
        <v>8</v>
      </c>
      <c r="N30" s="52">
        <v>10</v>
      </c>
      <c r="O30" s="52">
        <v>8</v>
      </c>
      <c r="P30" s="52">
        <v>7</v>
      </c>
      <c r="Q30" s="52">
        <v>7</v>
      </c>
      <c r="R30" s="52">
        <v>7</v>
      </c>
      <c r="S30" s="52">
        <v>5</v>
      </c>
      <c r="T30" s="52">
        <v>7</v>
      </c>
      <c r="U30" s="52">
        <v>7</v>
      </c>
      <c r="V30" s="52">
        <v>5</v>
      </c>
      <c r="W30" s="52">
        <v>7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26</v>
      </c>
      <c r="D31" s="36">
        <v>26</v>
      </c>
      <c r="E31" s="36">
        <v>26</v>
      </c>
      <c r="F31" s="36">
        <v>27</v>
      </c>
      <c r="G31" s="36">
        <v>29</v>
      </c>
      <c r="H31" s="36">
        <v>32</v>
      </c>
      <c r="I31" s="36">
        <v>19</v>
      </c>
      <c r="J31" s="36">
        <v>21</v>
      </c>
      <c r="K31" s="36">
        <v>22</v>
      </c>
      <c r="L31" s="36">
        <v>25</v>
      </c>
      <c r="M31" s="36">
        <v>25</v>
      </c>
      <c r="N31" s="36">
        <v>28</v>
      </c>
      <c r="O31" s="36">
        <v>26</v>
      </c>
      <c r="P31" s="36">
        <v>18</v>
      </c>
      <c r="Q31" s="36">
        <v>24</v>
      </c>
      <c r="R31" s="36">
        <v>28</v>
      </c>
      <c r="S31" s="36">
        <v>31</v>
      </c>
      <c r="T31" s="36">
        <v>31</v>
      </c>
      <c r="U31" s="36">
        <v>32</v>
      </c>
      <c r="V31" s="36">
        <v>40</v>
      </c>
      <c r="W31" s="36">
        <v>32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11</v>
      </c>
      <c r="D35" s="52">
        <v>10</v>
      </c>
      <c r="E35" s="52">
        <v>9</v>
      </c>
      <c r="F35" s="52">
        <v>9</v>
      </c>
      <c r="G35" s="52">
        <v>14</v>
      </c>
      <c r="H35" s="52">
        <v>16</v>
      </c>
      <c r="I35" s="52">
        <v>22</v>
      </c>
      <c r="J35" s="52">
        <v>21</v>
      </c>
      <c r="K35" s="52">
        <v>20</v>
      </c>
      <c r="L35" s="52">
        <v>19</v>
      </c>
      <c r="M35" s="52">
        <v>30</v>
      </c>
      <c r="N35" s="52">
        <v>31</v>
      </c>
      <c r="O35" s="52">
        <v>32</v>
      </c>
      <c r="P35" s="52">
        <v>13</v>
      </c>
      <c r="Q35" s="52">
        <v>12</v>
      </c>
      <c r="R35" s="52">
        <v>18</v>
      </c>
      <c r="S35" s="52">
        <v>11</v>
      </c>
      <c r="T35" s="52">
        <v>7</v>
      </c>
      <c r="U35" s="52">
        <v>14</v>
      </c>
      <c r="V35" s="52">
        <v>18</v>
      </c>
      <c r="W35" s="52">
        <v>21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5</v>
      </c>
      <c r="D37" s="52">
        <v>4</v>
      </c>
      <c r="E37" s="52">
        <v>3</v>
      </c>
      <c r="F37" s="52">
        <v>4</v>
      </c>
      <c r="G37" s="52">
        <v>8</v>
      </c>
      <c r="H37" s="52">
        <v>5</v>
      </c>
      <c r="I37" s="52">
        <v>8</v>
      </c>
      <c r="J37" s="52">
        <v>9</v>
      </c>
      <c r="K37" s="52">
        <v>10</v>
      </c>
      <c r="L37" s="52">
        <v>10</v>
      </c>
      <c r="M37" s="52">
        <v>8</v>
      </c>
      <c r="N37" s="52">
        <v>14</v>
      </c>
      <c r="O37" s="52">
        <v>10</v>
      </c>
      <c r="P37" s="52">
        <v>8</v>
      </c>
      <c r="Q37" s="52">
        <v>7</v>
      </c>
      <c r="R37" s="52">
        <v>5</v>
      </c>
      <c r="S37" s="52">
        <v>6</v>
      </c>
      <c r="T37" s="52">
        <v>8</v>
      </c>
      <c r="U37" s="52">
        <v>5</v>
      </c>
      <c r="V37" s="52">
        <v>5</v>
      </c>
      <c r="W37" s="52">
        <v>7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8</v>
      </c>
      <c r="D39" s="52">
        <v>7</v>
      </c>
      <c r="E39" s="52">
        <v>7</v>
      </c>
      <c r="F39" s="52">
        <v>7</v>
      </c>
      <c r="G39" s="52">
        <v>8</v>
      </c>
      <c r="H39" s="52">
        <v>13</v>
      </c>
      <c r="I39" s="52">
        <v>17</v>
      </c>
      <c r="J39" s="52">
        <v>19</v>
      </c>
      <c r="K39" s="52">
        <v>13</v>
      </c>
      <c r="L39" s="52">
        <v>29</v>
      </c>
      <c r="M39" s="52">
        <v>24</v>
      </c>
      <c r="N39" s="52">
        <v>27</v>
      </c>
      <c r="O39" s="52">
        <v>25</v>
      </c>
      <c r="P39" s="52">
        <v>5</v>
      </c>
      <c r="Q39" s="52">
        <v>19</v>
      </c>
      <c r="R39" s="52">
        <v>6</v>
      </c>
      <c r="S39" s="52">
        <v>15</v>
      </c>
      <c r="T39" s="52">
        <v>5</v>
      </c>
      <c r="U39" s="52">
        <v>8</v>
      </c>
      <c r="V39" s="52">
        <v>11</v>
      </c>
      <c r="W39" s="52">
        <v>12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1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8</v>
      </c>
      <c r="D41" s="52">
        <v>9</v>
      </c>
      <c r="E41" s="52">
        <v>6</v>
      </c>
      <c r="F41" s="52">
        <v>5</v>
      </c>
      <c r="G41" s="52">
        <v>11</v>
      </c>
      <c r="H41" s="52">
        <v>9</v>
      </c>
      <c r="I41" s="52">
        <v>5</v>
      </c>
      <c r="J41" s="52">
        <v>2</v>
      </c>
      <c r="K41" s="52">
        <v>5</v>
      </c>
      <c r="L41" s="52">
        <v>0</v>
      </c>
      <c r="M41" s="52">
        <v>11</v>
      </c>
      <c r="N41" s="52">
        <v>8</v>
      </c>
      <c r="O41" s="52">
        <v>7</v>
      </c>
      <c r="P41" s="52">
        <v>2</v>
      </c>
      <c r="Q41" s="52">
        <v>2</v>
      </c>
      <c r="R41" s="52">
        <v>5</v>
      </c>
      <c r="S41" s="52">
        <v>1</v>
      </c>
      <c r="T41" s="52">
        <v>7</v>
      </c>
      <c r="U41" s="52">
        <v>13</v>
      </c>
      <c r="V41" s="52">
        <v>11</v>
      </c>
      <c r="W41" s="52">
        <v>18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1</v>
      </c>
      <c r="D42" s="52">
        <v>1</v>
      </c>
      <c r="E42" s="52">
        <v>2</v>
      </c>
      <c r="F42" s="52">
        <v>2</v>
      </c>
      <c r="G42" s="52">
        <v>2</v>
      </c>
      <c r="H42" s="52">
        <v>2</v>
      </c>
      <c r="I42" s="52">
        <v>4</v>
      </c>
      <c r="J42" s="52">
        <v>4</v>
      </c>
      <c r="K42" s="52">
        <v>11</v>
      </c>
      <c r="L42" s="52">
        <v>0</v>
      </c>
      <c r="M42" s="52">
        <v>2</v>
      </c>
      <c r="N42" s="52">
        <v>4</v>
      </c>
      <c r="O42" s="52">
        <v>6</v>
      </c>
      <c r="P42" s="52">
        <v>12</v>
      </c>
      <c r="Q42" s="52">
        <v>2</v>
      </c>
      <c r="R42" s="52">
        <v>16</v>
      </c>
      <c r="S42" s="52">
        <v>4</v>
      </c>
      <c r="T42" s="52">
        <v>2</v>
      </c>
      <c r="U42" s="52">
        <v>3</v>
      </c>
      <c r="V42" s="52">
        <v>3</v>
      </c>
      <c r="W42" s="52">
        <v>4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7</v>
      </c>
      <c r="D44" s="52">
        <v>8</v>
      </c>
      <c r="E44" s="52">
        <v>8</v>
      </c>
      <c r="F44" s="52">
        <v>8</v>
      </c>
      <c r="G44" s="52">
        <v>8</v>
      </c>
      <c r="H44" s="52">
        <v>9</v>
      </c>
      <c r="I44" s="52">
        <v>7</v>
      </c>
      <c r="J44" s="52">
        <v>4</v>
      </c>
      <c r="K44" s="52">
        <v>6</v>
      </c>
      <c r="L44" s="52">
        <v>8</v>
      </c>
      <c r="M44" s="52">
        <v>11</v>
      </c>
      <c r="N44" s="52">
        <v>8</v>
      </c>
      <c r="O44" s="52">
        <v>7</v>
      </c>
      <c r="P44" s="52">
        <v>4</v>
      </c>
      <c r="Q44" s="52">
        <v>5</v>
      </c>
      <c r="R44" s="52">
        <v>6</v>
      </c>
      <c r="S44" s="52">
        <v>6</v>
      </c>
      <c r="T44" s="52">
        <v>6</v>
      </c>
      <c r="U44" s="52">
        <v>6</v>
      </c>
      <c r="V44" s="52">
        <v>5</v>
      </c>
      <c r="W44" s="52">
        <v>5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24</v>
      </c>
      <c r="D45" s="36">
        <v>20</v>
      </c>
      <c r="E45" s="36">
        <v>21</v>
      </c>
      <c r="F45" s="36">
        <v>22</v>
      </c>
      <c r="G45" s="36">
        <v>27</v>
      </c>
      <c r="H45" s="36">
        <v>35</v>
      </c>
      <c r="I45" s="36">
        <v>22</v>
      </c>
      <c r="J45" s="36">
        <v>23</v>
      </c>
      <c r="K45" s="36">
        <v>23</v>
      </c>
      <c r="L45" s="36">
        <v>24</v>
      </c>
      <c r="M45" s="36">
        <v>30</v>
      </c>
      <c r="N45" s="36">
        <v>37</v>
      </c>
      <c r="O45" s="36">
        <v>37</v>
      </c>
      <c r="P45" s="36">
        <v>27</v>
      </c>
      <c r="Q45" s="36">
        <v>31</v>
      </c>
      <c r="R45" s="36">
        <v>34</v>
      </c>
      <c r="S45" s="36">
        <v>28</v>
      </c>
      <c r="T45" s="36">
        <v>24</v>
      </c>
      <c r="U45" s="36">
        <v>32</v>
      </c>
      <c r="V45" s="36">
        <v>41</v>
      </c>
      <c r="W45" s="36">
        <v>35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3</v>
      </c>
      <c r="D49" s="52">
        <v>3</v>
      </c>
      <c r="E49" s="52">
        <v>4</v>
      </c>
      <c r="F49" s="52">
        <v>4</v>
      </c>
      <c r="G49" s="52">
        <v>5</v>
      </c>
      <c r="H49" s="52">
        <v>7</v>
      </c>
      <c r="I49" s="52">
        <v>10</v>
      </c>
      <c r="J49" s="52">
        <v>10</v>
      </c>
      <c r="K49" s="52">
        <v>8</v>
      </c>
      <c r="L49" s="52">
        <v>7</v>
      </c>
      <c r="M49" s="52">
        <v>11</v>
      </c>
      <c r="N49" s="52">
        <v>11</v>
      </c>
      <c r="O49" s="52">
        <v>10</v>
      </c>
      <c r="P49" s="52">
        <v>6</v>
      </c>
      <c r="Q49" s="52">
        <v>5</v>
      </c>
      <c r="R49" s="52">
        <v>6</v>
      </c>
      <c r="S49" s="52">
        <v>3</v>
      </c>
      <c r="T49" s="52">
        <v>2</v>
      </c>
      <c r="U49" s="52">
        <v>4</v>
      </c>
      <c r="V49" s="52">
        <v>6</v>
      </c>
      <c r="W49" s="52">
        <v>6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</v>
      </c>
      <c r="D51" s="52">
        <v>1</v>
      </c>
      <c r="E51" s="52">
        <v>1</v>
      </c>
      <c r="F51" s="52">
        <v>1</v>
      </c>
      <c r="G51" s="52">
        <v>3</v>
      </c>
      <c r="H51" s="52">
        <v>1</v>
      </c>
      <c r="I51" s="52">
        <v>3</v>
      </c>
      <c r="J51" s="52">
        <v>2</v>
      </c>
      <c r="K51" s="52">
        <v>2</v>
      </c>
      <c r="L51" s="52">
        <v>2</v>
      </c>
      <c r="M51" s="52">
        <v>2</v>
      </c>
      <c r="N51" s="52">
        <v>3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1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1</v>
      </c>
      <c r="D53" s="52">
        <v>0</v>
      </c>
      <c r="E53" s="52">
        <v>0</v>
      </c>
      <c r="F53" s="52">
        <v>1</v>
      </c>
      <c r="G53" s="52">
        <v>1</v>
      </c>
      <c r="H53" s="52">
        <v>2</v>
      </c>
      <c r="I53" s="52">
        <v>6</v>
      </c>
      <c r="J53" s="52">
        <v>7</v>
      </c>
      <c r="K53" s="52">
        <v>4</v>
      </c>
      <c r="L53" s="52">
        <v>7</v>
      </c>
      <c r="M53" s="52">
        <v>6</v>
      </c>
      <c r="N53" s="52">
        <v>7</v>
      </c>
      <c r="O53" s="52">
        <v>6</v>
      </c>
      <c r="P53" s="52">
        <v>2</v>
      </c>
      <c r="Q53" s="52">
        <v>3</v>
      </c>
      <c r="R53" s="52">
        <v>2</v>
      </c>
      <c r="S53" s="52">
        <v>2</v>
      </c>
      <c r="T53" s="52">
        <v>1</v>
      </c>
      <c r="U53" s="52">
        <v>1</v>
      </c>
      <c r="V53" s="52">
        <v>3</v>
      </c>
      <c r="W53" s="52">
        <v>2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1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2</v>
      </c>
      <c r="D55" s="52">
        <v>3</v>
      </c>
      <c r="E55" s="52">
        <v>3</v>
      </c>
      <c r="F55" s="52">
        <v>2</v>
      </c>
      <c r="G55" s="52">
        <v>3</v>
      </c>
      <c r="H55" s="52">
        <v>4</v>
      </c>
      <c r="I55" s="52">
        <v>2</v>
      </c>
      <c r="J55" s="52">
        <v>1</v>
      </c>
      <c r="K55" s="52">
        <v>2</v>
      </c>
      <c r="L55" s="52">
        <v>0</v>
      </c>
      <c r="M55" s="52">
        <v>4</v>
      </c>
      <c r="N55" s="52">
        <v>3</v>
      </c>
      <c r="O55" s="52">
        <v>2</v>
      </c>
      <c r="P55" s="52">
        <v>1</v>
      </c>
      <c r="Q55" s="52">
        <v>1</v>
      </c>
      <c r="R55" s="52">
        <v>2</v>
      </c>
      <c r="S55" s="52">
        <v>0</v>
      </c>
      <c r="T55" s="52">
        <v>1</v>
      </c>
      <c r="U55" s="52">
        <v>2</v>
      </c>
      <c r="V55" s="52">
        <v>2</v>
      </c>
      <c r="W55" s="52">
        <v>2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1</v>
      </c>
      <c r="F56" s="52">
        <v>1</v>
      </c>
      <c r="G56" s="52">
        <v>1</v>
      </c>
      <c r="H56" s="52">
        <v>1</v>
      </c>
      <c r="I56" s="52">
        <v>2</v>
      </c>
      <c r="J56" s="52">
        <v>2</v>
      </c>
      <c r="K56" s="52">
        <v>2</v>
      </c>
      <c r="L56" s="52">
        <v>0</v>
      </c>
      <c r="M56" s="52">
        <v>1</v>
      </c>
      <c r="N56" s="52">
        <v>1</v>
      </c>
      <c r="O56" s="52">
        <v>2</v>
      </c>
      <c r="P56" s="52">
        <v>2</v>
      </c>
      <c r="Q56" s="52">
        <v>1</v>
      </c>
      <c r="R56" s="52">
        <v>2</v>
      </c>
      <c r="S56" s="52">
        <v>1</v>
      </c>
      <c r="T56" s="52">
        <v>0</v>
      </c>
      <c r="U56" s="52">
        <v>1</v>
      </c>
      <c r="V56" s="52">
        <v>1</v>
      </c>
      <c r="W56" s="52">
        <v>2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</v>
      </c>
      <c r="D58" s="52">
        <v>1</v>
      </c>
      <c r="E58" s="52">
        <v>1</v>
      </c>
      <c r="F58" s="52">
        <v>1</v>
      </c>
      <c r="G58" s="52">
        <v>1</v>
      </c>
      <c r="H58" s="52">
        <v>1</v>
      </c>
      <c r="I58" s="52">
        <v>2</v>
      </c>
      <c r="J58" s="52">
        <v>2</v>
      </c>
      <c r="K58" s="52">
        <v>2</v>
      </c>
      <c r="L58" s="52">
        <v>2</v>
      </c>
      <c r="M58" s="52">
        <v>3</v>
      </c>
      <c r="N58" s="52">
        <v>3</v>
      </c>
      <c r="O58" s="52">
        <v>2</v>
      </c>
      <c r="P58" s="52">
        <v>1</v>
      </c>
      <c r="Q58" s="52">
        <v>1</v>
      </c>
      <c r="R58" s="52">
        <v>1</v>
      </c>
      <c r="S58" s="52">
        <v>1</v>
      </c>
      <c r="T58" s="52">
        <v>0</v>
      </c>
      <c r="U58" s="52">
        <v>1</v>
      </c>
      <c r="V58" s="52">
        <v>1</v>
      </c>
      <c r="W58" s="52">
        <v>1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2</v>
      </c>
      <c r="D59" s="36">
        <v>2</v>
      </c>
      <c r="E59" s="36">
        <v>3</v>
      </c>
      <c r="F59" s="36">
        <v>3</v>
      </c>
      <c r="G59" s="36">
        <v>4</v>
      </c>
      <c r="H59" s="36">
        <v>6</v>
      </c>
      <c r="I59" s="36">
        <v>8</v>
      </c>
      <c r="J59" s="36">
        <v>8</v>
      </c>
      <c r="K59" s="36">
        <v>6</v>
      </c>
      <c r="L59" s="36">
        <v>5</v>
      </c>
      <c r="M59" s="36">
        <v>8</v>
      </c>
      <c r="N59" s="36">
        <v>8</v>
      </c>
      <c r="O59" s="36">
        <v>8</v>
      </c>
      <c r="P59" s="36">
        <v>5</v>
      </c>
      <c r="Q59" s="36">
        <v>4</v>
      </c>
      <c r="R59" s="36">
        <v>5</v>
      </c>
      <c r="S59" s="36">
        <v>2</v>
      </c>
      <c r="T59" s="36">
        <v>2</v>
      </c>
      <c r="U59" s="36">
        <v>3</v>
      </c>
      <c r="V59" s="36">
        <v>5</v>
      </c>
      <c r="W59" s="36">
        <v>5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8</v>
      </c>
      <c r="D63" s="52">
        <v>7</v>
      </c>
      <c r="E63" s="52">
        <v>5</v>
      </c>
      <c r="F63" s="52">
        <v>5</v>
      </c>
      <c r="G63" s="52">
        <v>9</v>
      </c>
      <c r="H63" s="52">
        <v>9</v>
      </c>
      <c r="I63" s="52">
        <v>12</v>
      </c>
      <c r="J63" s="52">
        <v>11</v>
      </c>
      <c r="K63" s="52">
        <v>12</v>
      </c>
      <c r="L63" s="52">
        <v>12</v>
      </c>
      <c r="M63" s="52">
        <v>19</v>
      </c>
      <c r="N63" s="52">
        <v>20</v>
      </c>
      <c r="O63" s="52">
        <v>22</v>
      </c>
      <c r="P63" s="52">
        <v>7</v>
      </c>
      <c r="Q63" s="52">
        <v>7</v>
      </c>
      <c r="R63" s="52">
        <v>12</v>
      </c>
      <c r="S63" s="52">
        <v>8</v>
      </c>
      <c r="T63" s="52">
        <v>5</v>
      </c>
      <c r="U63" s="52">
        <v>10</v>
      </c>
      <c r="V63" s="52">
        <v>12</v>
      </c>
      <c r="W63" s="52">
        <v>15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4</v>
      </c>
      <c r="D65" s="52">
        <v>3</v>
      </c>
      <c r="E65" s="52">
        <v>2</v>
      </c>
      <c r="F65" s="52">
        <v>3</v>
      </c>
      <c r="G65" s="52">
        <v>5</v>
      </c>
      <c r="H65" s="52">
        <v>4</v>
      </c>
      <c r="I65" s="52">
        <v>5</v>
      </c>
      <c r="J65" s="52">
        <v>7</v>
      </c>
      <c r="K65" s="52">
        <v>8</v>
      </c>
      <c r="L65" s="52">
        <v>8</v>
      </c>
      <c r="M65" s="52">
        <v>6</v>
      </c>
      <c r="N65" s="52">
        <v>11</v>
      </c>
      <c r="O65" s="52">
        <v>10</v>
      </c>
      <c r="P65" s="52">
        <v>8</v>
      </c>
      <c r="Q65" s="52">
        <v>7</v>
      </c>
      <c r="R65" s="52">
        <v>5</v>
      </c>
      <c r="S65" s="52">
        <v>6</v>
      </c>
      <c r="T65" s="52">
        <v>8</v>
      </c>
      <c r="U65" s="52">
        <v>5</v>
      </c>
      <c r="V65" s="52">
        <v>5</v>
      </c>
      <c r="W65" s="52">
        <v>6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7</v>
      </c>
      <c r="D67" s="52">
        <f t="shared" si="0"/>
        <v>7</v>
      </c>
      <c r="E67" s="52">
        <f t="shared" si="0"/>
        <v>7</v>
      </c>
      <c r="F67" s="52">
        <f t="shared" si="0"/>
        <v>6</v>
      </c>
      <c r="G67" s="52">
        <f t="shared" si="0"/>
        <v>7</v>
      </c>
      <c r="H67" s="52">
        <f t="shared" si="0"/>
        <v>11</v>
      </c>
      <c r="I67" s="52">
        <f t="shared" si="0"/>
        <v>11</v>
      </c>
      <c r="J67" s="52">
        <f t="shared" si="0"/>
        <v>12</v>
      </c>
      <c r="K67" s="52">
        <f t="shared" si="0"/>
        <v>9</v>
      </c>
      <c r="L67" s="52">
        <f t="shared" si="0"/>
        <v>22</v>
      </c>
      <c r="M67" s="52">
        <f t="shared" si="0"/>
        <v>18</v>
      </c>
      <c r="N67" s="52">
        <f t="shared" si="0"/>
        <v>20</v>
      </c>
      <c r="O67" s="52">
        <f t="shared" si="0"/>
        <v>19</v>
      </c>
      <c r="P67" s="52">
        <f t="shared" si="0"/>
        <v>3</v>
      </c>
      <c r="Q67" s="52">
        <f t="shared" si="0"/>
        <v>16</v>
      </c>
      <c r="R67" s="52">
        <f t="shared" ref="R67:V67" si="1">R39-R53</f>
        <v>4</v>
      </c>
      <c r="S67" s="52">
        <f t="shared" si="1"/>
        <v>13</v>
      </c>
      <c r="T67" s="52">
        <f t="shared" si="1"/>
        <v>4</v>
      </c>
      <c r="U67" s="52">
        <f t="shared" si="1"/>
        <v>7</v>
      </c>
      <c r="V67" s="52">
        <f t="shared" si="1"/>
        <v>8</v>
      </c>
      <c r="W67" s="52">
        <f t="shared" ref="W67" si="2">W39-W53</f>
        <v>10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</v>
      </c>
      <c r="D69" s="52">
        <f t="shared" si="6"/>
        <v>6</v>
      </c>
      <c r="E69" s="52">
        <f t="shared" si="6"/>
        <v>3</v>
      </c>
      <c r="F69" s="52">
        <f t="shared" si="6"/>
        <v>3</v>
      </c>
      <c r="G69" s="52">
        <f t="shared" si="6"/>
        <v>8</v>
      </c>
      <c r="H69" s="52">
        <f t="shared" si="6"/>
        <v>5</v>
      </c>
      <c r="I69" s="52">
        <f t="shared" si="6"/>
        <v>3</v>
      </c>
      <c r="J69" s="52">
        <f t="shared" si="6"/>
        <v>1</v>
      </c>
      <c r="K69" s="52">
        <f t="shared" si="6"/>
        <v>3</v>
      </c>
      <c r="L69" s="52">
        <f t="shared" si="6"/>
        <v>0</v>
      </c>
      <c r="M69" s="52">
        <f t="shared" si="6"/>
        <v>7</v>
      </c>
      <c r="N69" s="52">
        <f t="shared" si="6"/>
        <v>5</v>
      </c>
      <c r="O69" s="52">
        <f t="shared" si="6"/>
        <v>5</v>
      </c>
      <c r="P69" s="52">
        <f t="shared" si="6"/>
        <v>1</v>
      </c>
      <c r="Q69" s="52">
        <f t="shared" si="6"/>
        <v>1</v>
      </c>
      <c r="R69" s="52">
        <f t="shared" ref="R69:V69" si="7">R41-R55</f>
        <v>3</v>
      </c>
      <c r="S69" s="52">
        <f t="shared" si="7"/>
        <v>1</v>
      </c>
      <c r="T69" s="52">
        <f t="shared" si="7"/>
        <v>6</v>
      </c>
      <c r="U69" s="52">
        <f t="shared" si="7"/>
        <v>11</v>
      </c>
      <c r="V69" s="52">
        <f t="shared" si="7"/>
        <v>9</v>
      </c>
      <c r="W69" s="52">
        <f t="shared" ref="W69" si="8">W41-W55</f>
        <v>16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</v>
      </c>
      <c r="D70" s="52">
        <f t="shared" si="9"/>
        <v>1</v>
      </c>
      <c r="E70" s="52">
        <f t="shared" si="9"/>
        <v>1</v>
      </c>
      <c r="F70" s="52">
        <f t="shared" si="9"/>
        <v>1</v>
      </c>
      <c r="G70" s="52">
        <f t="shared" si="9"/>
        <v>1</v>
      </c>
      <c r="H70" s="52">
        <f t="shared" si="9"/>
        <v>1</v>
      </c>
      <c r="I70" s="52">
        <f t="shared" si="9"/>
        <v>2</v>
      </c>
      <c r="J70" s="52">
        <f t="shared" si="9"/>
        <v>2</v>
      </c>
      <c r="K70" s="52">
        <f t="shared" si="9"/>
        <v>9</v>
      </c>
      <c r="L70" s="52">
        <f t="shared" si="9"/>
        <v>0</v>
      </c>
      <c r="M70" s="52">
        <f t="shared" si="9"/>
        <v>1</v>
      </c>
      <c r="N70" s="52">
        <f t="shared" si="9"/>
        <v>3</v>
      </c>
      <c r="O70" s="52">
        <f t="shared" si="9"/>
        <v>4</v>
      </c>
      <c r="P70" s="52">
        <f t="shared" si="9"/>
        <v>10</v>
      </c>
      <c r="Q70" s="52">
        <f t="shared" si="9"/>
        <v>1</v>
      </c>
      <c r="R70" s="52">
        <f t="shared" ref="R70:V70" si="10">R42-R56</f>
        <v>14</v>
      </c>
      <c r="S70" s="52">
        <f t="shared" si="10"/>
        <v>3</v>
      </c>
      <c r="T70" s="52">
        <f t="shared" si="10"/>
        <v>2</v>
      </c>
      <c r="U70" s="52">
        <f t="shared" si="10"/>
        <v>2</v>
      </c>
      <c r="V70" s="52">
        <f t="shared" si="10"/>
        <v>2</v>
      </c>
      <c r="W70" s="52">
        <f t="shared" ref="W70" si="11">W42-W56</f>
        <v>2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6</v>
      </c>
      <c r="D72" s="52">
        <v>7</v>
      </c>
      <c r="E72" s="52">
        <v>7</v>
      </c>
      <c r="F72" s="52">
        <v>7</v>
      </c>
      <c r="G72" s="52">
        <v>7</v>
      </c>
      <c r="H72" s="52">
        <v>8</v>
      </c>
      <c r="I72" s="52">
        <v>5</v>
      </c>
      <c r="J72" s="52">
        <v>2</v>
      </c>
      <c r="K72" s="52">
        <v>4</v>
      </c>
      <c r="L72" s="52">
        <v>6</v>
      </c>
      <c r="M72" s="52">
        <v>8</v>
      </c>
      <c r="N72" s="52">
        <v>5</v>
      </c>
      <c r="O72" s="52">
        <v>5</v>
      </c>
      <c r="P72" s="52">
        <v>3</v>
      </c>
      <c r="Q72" s="52">
        <v>4</v>
      </c>
      <c r="R72" s="52">
        <v>5</v>
      </c>
      <c r="S72" s="52">
        <v>5</v>
      </c>
      <c r="T72" s="52">
        <v>6</v>
      </c>
      <c r="U72" s="52">
        <v>5</v>
      </c>
      <c r="V72" s="52">
        <v>4</v>
      </c>
      <c r="W72" s="52">
        <v>4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22</v>
      </c>
      <c r="D73" s="36">
        <v>18</v>
      </c>
      <c r="E73" s="36">
        <v>18</v>
      </c>
      <c r="F73" s="36">
        <v>19</v>
      </c>
      <c r="G73" s="36">
        <v>23</v>
      </c>
      <c r="H73" s="36">
        <v>29</v>
      </c>
      <c r="I73" s="36">
        <v>14</v>
      </c>
      <c r="J73" s="36">
        <v>15</v>
      </c>
      <c r="K73" s="36">
        <v>17</v>
      </c>
      <c r="L73" s="36">
        <v>19</v>
      </c>
      <c r="M73" s="36">
        <v>22</v>
      </c>
      <c r="N73" s="36">
        <v>29</v>
      </c>
      <c r="O73" s="36">
        <v>29</v>
      </c>
      <c r="P73" s="36">
        <v>22</v>
      </c>
      <c r="Q73" s="36">
        <v>27</v>
      </c>
      <c r="R73" s="36">
        <v>29</v>
      </c>
      <c r="S73" s="36">
        <v>26</v>
      </c>
      <c r="T73" s="36">
        <v>22</v>
      </c>
      <c r="U73" s="36">
        <v>29</v>
      </c>
      <c r="V73" s="36">
        <v>36</v>
      </c>
      <c r="W73" s="36">
        <v>30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3</v>
      </c>
      <c r="I79" s="52">
        <f>RES_hhdet_numvin!I107</f>
        <v>7</v>
      </c>
      <c r="J79" s="52">
        <f>RES_hhdet_numvin!J107</f>
        <v>10</v>
      </c>
      <c r="K79" s="52">
        <f>RES_hhdet_numvin!K107</f>
        <v>12</v>
      </c>
      <c r="L79" s="52">
        <f>RES_hhdet_numvin!L107</f>
        <v>13</v>
      </c>
      <c r="M79" s="52">
        <f>RES_hhdet_numvin!M107</f>
        <v>22</v>
      </c>
      <c r="N79" s="52">
        <f>RES_hhdet_numvin!N107</f>
        <v>25</v>
      </c>
      <c r="O79" s="52">
        <f>RES_hhdet_numvin!O107</f>
        <v>29</v>
      </c>
      <c r="P79" s="52">
        <f>RES_hhdet_numvin!P107</f>
        <v>12</v>
      </c>
      <c r="Q79" s="52">
        <f>RES_hhdet_numvin!Q107</f>
        <v>12</v>
      </c>
      <c r="R79" s="52">
        <f>RES_hhdet_numvin!R107</f>
        <v>18</v>
      </c>
      <c r="S79" s="52">
        <f>RES_hhdet_numvin!S107</f>
        <v>11</v>
      </c>
      <c r="T79" s="52">
        <f>RES_hhdet_numvin!T107</f>
        <v>7</v>
      </c>
      <c r="U79" s="52">
        <f>RES_hhdet_numvin!U107</f>
        <v>14</v>
      </c>
      <c r="V79" s="52">
        <f>RES_hhdet_numvin!V107</f>
        <v>18</v>
      </c>
      <c r="W79" s="52">
        <f>RES_hhdet_numvin!W107</f>
        <v>21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3</v>
      </c>
      <c r="Q82" s="138">
        <f>RES_hhdet_numvin!Q110</f>
        <v>4</v>
      </c>
      <c r="R82" s="138">
        <f>RES_hhdet_numvin!R110</f>
        <v>4</v>
      </c>
      <c r="S82" s="138">
        <f>RES_hhdet_numvin!S110</f>
        <v>5</v>
      </c>
      <c r="T82" s="138">
        <f>RES_hhdet_numvin!T110</f>
        <v>8</v>
      </c>
      <c r="U82" s="138">
        <f>RES_hhdet_numvin!U110</f>
        <v>5</v>
      </c>
      <c r="V82" s="138">
        <f>RES_hhdet_numvin!V110</f>
        <v>5</v>
      </c>
      <c r="W82" s="138">
        <f>RES_hhdet_numvin!W110</f>
        <v>7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2</v>
      </c>
      <c r="J84" s="138">
        <f>RES_hhdet_numvin!J112</f>
        <v>4</v>
      </c>
      <c r="K84" s="138">
        <f>RES_hhdet_numvin!K112</f>
        <v>2</v>
      </c>
      <c r="L84" s="138">
        <f>RES_hhdet_numvin!L112</f>
        <v>13</v>
      </c>
      <c r="M84" s="138">
        <f>RES_hhdet_numvin!M112</f>
        <v>10</v>
      </c>
      <c r="N84" s="138">
        <f>RES_hhdet_numvin!N112</f>
        <v>16</v>
      </c>
      <c r="O84" s="138">
        <f>RES_hhdet_numvin!O112</f>
        <v>20</v>
      </c>
      <c r="P84" s="138">
        <f>RES_hhdet_numvin!P112</f>
        <v>5</v>
      </c>
      <c r="Q84" s="138">
        <f>RES_hhdet_numvin!Q112</f>
        <v>17</v>
      </c>
      <c r="R84" s="138">
        <f>RES_hhdet_numvin!R112</f>
        <v>6</v>
      </c>
      <c r="S84" s="138">
        <f>RES_hhdet_numvin!S112</f>
        <v>15</v>
      </c>
      <c r="T84" s="138">
        <f>RES_hhdet_numvin!T112</f>
        <v>5</v>
      </c>
      <c r="U84" s="138">
        <f>RES_hhdet_numvin!U112</f>
        <v>8</v>
      </c>
      <c r="V84" s="138">
        <f>RES_hhdet_numvin!V112</f>
        <v>11</v>
      </c>
      <c r="W84" s="138">
        <f>RES_hhdet_numvin!W112</f>
        <v>12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1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2</v>
      </c>
      <c r="R88" s="138">
        <f>RES_hhdet_numvin!R116</f>
        <v>4</v>
      </c>
      <c r="S88" s="138">
        <f>RES_hhdet_numvin!S116</f>
        <v>1</v>
      </c>
      <c r="T88" s="138">
        <f>RES_hhdet_numvin!T116</f>
        <v>7</v>
      </c>
      <c r="U88" s="138">
        <f>RES_hhdet_numvin!U116</f>
        <v>13</v>
      </c>
      <c r="V88" s="138">
        <f>RES_hhdet_numvin!V116</f>
        <v>11</v>
      </c>
      <c r="W88" s="138">
        <f>RES_hhdet_numvin!W116</f>
        <v>18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1</v>
      </c>
      <c r="Q89" s="138">
        <f>RES_hhdet_numvin!Q117</f>
        <v>2</v>
      </c>
      <c r="R89" s="138">
        <f>RES_hhdet_numvin!R117</f>
        <v>12</v>
      </c>
      <c r="S89" s="138">
        <f>RES_hhdet_numvin!S117</f>
        <v>4</v>
      </c>
      <c r="T89" s="138">
        <f>RES_hhdet_numvin!T117</f>
        <v>2</v>
      </c>
      <c r="U89" s="138">
        <f>RES_hhdet_numvin!U117</f>
        <v>3</v>
      </c>
      <c r="V89" s="138">
        <f>RES_hhdet_numvin!V117</f>
        <v>3</v>
      </c>
      <c r="W89" s="138">
        <f>RES_hhdet_numvin!W117</f>
        <v>4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4</v>
      </c>
      <c r="R93" s="138">
        <f>RES_hhdet_numvin!R121</f>
        <v>6</v>
      </c>
      <c r="S93" s="138">
        <f>RES_hhdet_numvin!S121</f>
        <v>6</v>
      </c>
      <c r="T93" s="138">
        <f>RES_hhdet_numvin!T121</f>
        <v>6</v>
      </c>
      <c r="U93" s="138">
        <f>RES_hhdet_numvin!U121</f>
        <v>6</v>
      </c>
      <c r="V93" s="138">
        <f>RES_hhdet_numvin!V121</f>
        <v>5</v>
      </c>
      <c r="W93" s="138">
        <f>RES_hhdet_numvin!W121</f>
        <v>5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8</v>
      </c>
      <c r="Q94" s="39">
        <f>RES_hhdet_numvin!Q122</f>
        <v>17</v>
      </c>
      <c r="R94" s="39">
        <f>RES_hhdet_numvin!R122</f>
        <v>25</v>
      </c>
      <c r="S94" s="39">
        <f>RES_hhdet_numvin!S122</f>
        <v>24</v>
      </c>
      <c r="T94" s="39">
        <f>RES_hhdet_numvin!T122</f>
        <v>20</v>
      </c>
      <c r="U94" s="39">
        <f>RES_hhdet_numvin!U122</f>
        <v>28</v>
      </c>
      <c r="V94" s="39">
        <f>RES_hhdet_numvin!V122</f>
        <v>39</v>
      </c>
      <c r="W94" s="39">
        <f>RES_hhdet_numvin!W122</f>
        <v>35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0.11204006121448079</v>
      </c>
      <c r="C98" s="117">
        <f t="shared" si="12"/>
        <v>0.11410754786305233</v>
      </c>
      <c r="D98" s="117">
        <f t="shared" si="12"/>
        <v>0.11241972449048525</v>
      </c>
      <c r="E98" s="117">
        <f t="shared" si="12"/>
        <v>0.11161253960892065</v>
      </c>
      <c r="F98" s="117">
        <f t="shared" si="12"/>
        <v>0.11042283724837894</v>
      </c>
      <c r="G98" s="117">
        <f t="shared" si="12"/>
        <v>0.11053032678153904</v>
      </c>
      <c r="H98" s="117">
        <f t="shared" si="12"/>
        <v>0.11203323293345256</v>
      </c>
      <c r="I98" s="117">
        <f t="shared" si="12"/>
        <v>0.11158040417886353</v>
      </c>
      <c r="J98" s="117">
        <f t="shared" si="12"/>
        <v>0.11164734047909368</v>
      </c>
      <c r="K98" s="117">
        <f t="shared" si="12"/>
        <v>0.11191266403146602</v>
      </c>
      <c r="L98" s="117">
        <f t="shared" si="12"/>
        <v>0.11162456030724438</v>
      </c>
      <c r="M98" s="117">
        <f t="shared" si="12"/>
        <v>0.1120940707143894</v>
      </c>
      <c r="N98" s="117">
        <f t="shared" si="12"/>
        <v>0.11192631250559967</v>
      </c>
      <c r="O98" s="117">
        <f t="shared" si="12"/>
        <v>0.11099581153307872</v>
      </c>
      <c r="P98" s="117">
        <f t="shared" si="12"/>
        <v>0.11312211605958029</v>
      </c>
      <c r="Q98" s="117">
        <f t="shared" si="12"/>
        <v>0.11279454119688322</v>
      </c>
      <c r="R98" s="117">
        <f t="shared" ref="R98:V98" si="13">R99+R102+R104+R113</f>
        <v>0.11388807562333668</v>
      </c>
      <c r="S98" s="117">
        <f t="shared" si="13"/>
        <v>0.11391350460614826</v>
      </c>
      <c r="T98" s="117">
        <f t="shared" si="13"/>
        <v>0.11444319399516509</v>
      </c>
      <c r="U98" s="117">
        <f t="shared" si="13"/>
        <v>0.11381003524210807</v>
      </c>
      <c r="V98" s="117">
        <f t="shared" si="13"/>
        <v>0.11420051153524247</v>
      </c>
      <c r="W98" s="117">
        <f t="shared" ref="W98" si="14">W99+W102+W104+W113</f>
        <v>0.11505132144341522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7.8240162842415958E-2</v>
      </c>
      <c r="C99" s="122">
        <f t="shared" si="15"/>
        <v>7.8148048398718986E-2</v>
      </c>
      <c r="D99" s="122">
        <f t="shared" si="15"/>
        <v>7.8884736222106677E-2</v>
      </c>
      <c r="E99" s="122">
        <f t="shared" si="15"/>
        <v>8.0016380759680081E-2</v>
      </c>
      <c r="F99" s="122">
        <f t="shared" si="15"/>
        <v>8.0709341579316793E-2</v>
      </c>
      <c r="G99" s="122">
        <f t="shared" si="15"/>
        <v>8.0770808750469811E-2</v>
      </c>
      <c r="H99" s="122">
        <f t="shared" si="15"/>
        <v>8.0669390544934591E-2</v>
      </c>
      <c r="I99" s="122">
        <f t="shared" si="15"/>
        <v>8.0530158472117266E-2</v>
      </c>
      <c r="J99" s="122">
        <f t="shared" si="15"/>
        <v>8.0038468367216967E-2</v>
      </c>
      <c r="K99" s="122">
        <f t="shared" si="15"/>
        <v>8.0538136116960105E-2</v>
      </c>
      <c r="L99" s="122">
        <f t="shared" si="15"/>
        <v>8.1405789191695624E-2</v>
      </c>
      <c r="M99" s="122">
        <f t="shared" si="15"/>
        <v>7.9890761630077647E-2</v>
      </c>
      <c r="N99" s="122">
        <f t="shared" si="15"/>
        <v>7.9585534817991965E-2</v>
      </c>
      <c r="O99" s="122">
        <f t="shared" si="15"/>
        <v>7.8597034802031715E-2</v>
      </c>
      <c r="P99" s="122">
        <f t="shared" si="15"/>
        <v>7.8146774738678218E-2</v>
      </c>
      <c r="Q99" s="122">
        <f t="shared" si="15"/>
        <v>7.8091267321113988E-2</v>
      </c>
      <c r="R99" s="122">
        <f t="shared" ref="R99:V99" si="16">SUM(R100:R101)</f>
        <v>7.5983680378036475E-2</v>
      </c>
      <c r="S99" s="122">
        <f t="shared" si="16"/>
        <v>7.6224691503199521E-2</v>
      </c>
      <c r="T99" s="122">
        <f t="shared" si="16"/>
        <v>7.7666617959825088E-2</v>
      </c>
      <c r="U99" s="122">
        <f t="shared" si="16"/>
        <v>7.7187570172340417E-2</v>
      </c>
      <c r="V99" s="122">
        <f t="shared" si="16"/>
        <v>7.7457607149788638E-2</v>
      </c>
      <c r="W99" s="122">
        <f t="shared" ref="W99" si="17">SUM(W100:W101)</f>
        <v>7.7719913161311285E-2</v>
      </c>
      <c r="DA99" s="130" t="s">
        <v>1669</v>
      </c>
    </row>
    <row r="100" spans="1:105" ht="12" customHeight="1" x14ac:dyDescent="0.25">
      <c r="A100" s="97" t="s">
        <v>202</v>
      </c>
      <c r="B100" s="98">
        <v>7.7996385650554917E-2</v>
      </c>
      <c r="C100" s="98">
        <v>7.7903671542374334E-2</v>
      </c>
      <c r="D100" s="98">
        <v>7.8645398778808023E-2</v>
      </c>
      <c r="E100" s="98">
        <v>7.9788555068062164E-2</v>
      </c>
      <c r="F100" s="98">
        <v>8.0479167485808301E-2</v>
      </c>
      <c r="G100" s="98">
        <v>8.0546859555129996E-2</v>
      </c>
      <c r="H100" s="98">
        <v>8.0453157369524325E-2</v>
      </c>
      <c r="I100" s="98">
        <v>8.0313842922619422E-2</v>
      </c>
      <c r="J100" s="98">
        <v>7.9826574687450941E-2</v>
      </c>
      <c r="K100" s="98">
        <v>8.033062872275723E-2</v>
      </c>
      <c r="L100" s="98">
        <v>8.1195722537775891E-2</v>
      </c>
      <c r="M100" s="98">
        <v>7.9679172089903397E-2</v>
      </c>
      <c r="N100" s="98">
        <v>7.9374283166446027E-2</v>
      </c>
      <c r="O100" s="98">
        <v>7.8382866035564505E-2</v>
      </c>
      <c r="P100" s="98">
        <v>7.7930769206956574E-2</v>
      </c>
      <c r="Q100" s="98">
        <v>7.7883130436194228E-2</v>
      </c>
      <c r="R100" s="98">
        <v>7.5779964344287021E-2</v>
      </c>
      <c r="S100" s="98">
        <v>7.6023142901181173E-2</v>
      </c>
      <c r="T100" s="98">
        <v>7.745941923595201E-2</v>
      </c>
      <c r="U100" s="98">
        <v>7.6983353664230758E-2</v>
      </c>
      <c r="V100" s="98">
        <v>7.7251450618177064E-2</v>
      </c>
      <c r="W100" s="98">
        <v>7.7511197409664695E-2</v>
      </c>
      <c r="DA100" s="63" t="s">
        <v>1670</v>
      </c>
    </row>
    <row r="101" spans="1:105" ht="12" customHeight="1" x14ac:dyDescent="0.25">
      <c r="A101" s="97" t="s">
        <v>53</v>
      </c>
      <c r="B101" s="98">
        <v>2.437771918610371E-4</v>
      </c>
      <c r="C101" s="98">
        <v>2.4437685634464898E-4</v>
      </c>
      <c r="D101" s="98">
        <v>2.3933744329865554E-4</v>
      </c>
      <c r="E101" s="98">
        <v>2.2782569161791642E-4</v>
      </c>
      <c r="F101" s="98">
        <v>2.3017409350848948E-4</v>
      </c>
      <c r="G101" s="98">
        <v>2.2394919533981521E-4</v>
      </c>
      <c r="H101" s="98">
        <v>2.162331754102687E-4</v>
      </c>
      <c r="I101" s="98">
        <v>2.1631554949785159E-4</v>
      </c>
      <c r="J101" s="98">
        <v>2.1189367976602575E-4</v>
      </c>
      <c r="K101" s="98">
        <v>2.0750739420286748E-4</v>
      </c>
      <c r="L101" s="98">
        <v>2.1006665391973056E-4</v>
      </c>
      <c r="M101" s="98">
        <v>2.1158954017425215E-4</v>
      </c>
      <c r="N101" s="98">
        <v>2.1125165154594402E-4</v>
      </c>
      <c r="O101" s="98">
        <v>2.1416876646720477E-4</v>
      </c>
      <c r="P101" s="98">
        <v>2.1600553172163752E-4</v>
      </c>
      <c r="Q101" s="98">
        <v>2.0813688491975701E-4</v>
      </c>
      <c r="R101" s="98">
        <v>2.0371603374945868E-4</v>
      </c>
      <c r="S101" s="98">
        <v>2.0154860201834112E-4</v>
      </c>
      <c r="T101" s="98">
        <v>2.0719872387308034E-4</v>
      </c>
      <c r="U101" s="98">
        <v>2.042165081096559E-4</v>
      </c>
      <c r="V101" s="98">
        <v>2.0615653161157904E-4</v>
      </c>
      <c r="W101" s="98">
        <v>2.0871575164659677E-4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5.1316220562049443E-4</v>
      </c>
      <c r="C102" s="122">
        <f t="shared" si="18"/>
        <v>6.2429260063955917E-4</v>
      </c>
      <c r="D102" s="122">
        <f t="shared" si="18"/>
        <v>4.5818654130562074E-4</v>
      </c>
      <c r="E102" s="122">
        <f t="shared" si="18"/>
        <v>8.6912898092503374E-4</v>
      </c>
      <c r="F102" s="122">
        <f t="shared" si="18"/>
        <v>6.5661612567119226E-4</v>
      </c>
      <c r="G102" s="122">
        <f t="shared" si="18"/>
        <v>8.0318593358485947E-4</v>
      </c>
      <c r="H102" s="122">
        <f t="shared" si="18"/>
        <v>9.0772762889598747E-4</v>
      </c>
      <c r="I102" s="122">
        <f t="shared" si="18"/>
        <v>6.0271219726103469E-4</v>
      </c>
      <c r="J102" s="122">
        <f t="shared" si="18"/>
        <v>8.0454312158626331E-4</v>
      </c>
      <c r="K102" s="122">
        <f t="shared" si="18"/>
        <v>1.3708473747899286E-3</v>
      </c>
      <c r="L102" s="122">
        <f t="shared" si="18"/>
        <v>1.371351815611736E-3</v>
      </c>
      <c r="M102" s="122">
        <f t="shared" si="18"/>
        <v>1.4124434947389317E-3</v>
      </c>
      <c r="N102" s="122">
        <f t="shared" si="18"/>
        <v>1.4513376534103528E-3</v>
      </c>
      <c r="O102" s="122">
        <f t="shared" si="18"/>
        <v>1.4410191680151927E-3</v>
      </c>
      <c r="P102" s="122">
        <f t="shared" si="18"/>
        <v>1.1539342135025873E-3</v>
      </c>
      <c r="Q102" s="122">
        <f t="shared" si="18"/>
        <v>1.7741162941497836E-3</v>
      </c>
      <c r="R102" s="122">
        <f t="shared" si="18"/>
        <v>1.5701110168934685E-3</v>
      </c>
      <c r="S102" s="122">
        <f t="shared" si="18"/>
        <v>1.5712922941155231E-3</v>
      </c>
      <c r="T102" s="122">
        <f t="shared" si="18"/>
        <v>1.2415410048975768E-3</v>
      </c>
      <c r="U102" s="122">
        <f t="shared" si="18"/>
        <v>1.010363430261958E-3</v>
      </c>
      <c r="V102" s="122">
        <f t="shared" si="18"/>
        <v>9.2623870943704157E-4</v>
      </c>
      <c r="W102" s="122">
        <f t="shared" si="18"/>
        <v>8.7292421989924721E-4</v>
      </c>
      <c r="DA102" s="130" t="s">
        <v>1672</v>
      </c>
    </row>
    <row r="103" spans="1:105" ht="12" customHeight="1" x14ac:dyDescent="0.25">
      <c r="A103" s="97" t="s">
        <v>53</v>
      </c>
      <c r="B103" s="98">
        <v>5.1316220562049443E-4</v>
      </c>
      <c r="C103" s="98">
        <v>6.2429260063955917E-4</v>
      </c>
      <c r="D103" s="98">
        <v>4.5818654130562074E-4</v>
      </c>
      <c r="E103" s="98">
        <v>8.6912898092503374E-4</v>
      </c>
      <c r="F103" s="98">
        <v>6.5661612567119226E-4</v>
      </c>
      <c r="G103" s="98">
        <v>8.0318593358485947E-4</v>
      </c>
      <c r="H103" s="98">
        <v>9.0772762889598747E-4</v>
      </c>
      <c r="I103" s="98">
        <v>6.0271219726103469E-4</v>
      </c>
      <c r="J103" s="98">
        <v>8.0454312158626331E-4</v>
      </c>
      <c r="K103" s="98">
        <v>1.3708473747899286E-3</v>
      </c>
      <c r="L103" s="98">
        <v>1.371351815611736E-3</v>
      </c>
      <c r="M103" s="98">
        <v>1.4124434947389317E-3</v>
      </c>
      <c r="N103" s="98">
        <v>1.4513376534103528E-3</v>
      </c>
      <c r="O103" s="98">
        <v>1.4410191680151927E-3</v>
      </c>
      <c r="P103" s="98">
        <v>1.1539342135025873E-3</v>
      </c>
      <c r="Q103" s="98">
        <v>1.7741162941497836E-3</v>
      </c>
      <c r="R103" s="98">
        <v>1.5701110168934685E-3</v>
      </c>
      <c r="S103" s="98">
        <v>1.5712922941155231E-3</v>
      </c>
      <c r="T103" s="98">
        <v>1.2415410048975768E-3</v>
      </c>
      <c r="U103" s="98">
        <v>1.010363430261958E-3</v>
      </c>
      <c r="V103" s="98">
        <v>9.2623870943704157E-4</v>
      </c>
      <c r="W103" s="98">
        <v>8.7292421989924721E-4</v>
      </c>
      <c r="DA103" s="63" t="s">
        <v>1673</v>
      </c>
    </row>
    <row r="104" spans="1:105" ht="12" customHeight="1" x14ac:dyDescent="0.25">
      <c r="A104" s="121" t="s">
        <v>55</v>
      </c>
      <c r="B104" s="122">
        <v>2.0984043791422657E-2</v>
      </c>
      <c r="C104" s="122">
        <v>2.2240967579016259E-2</v>
      </c>
      <c r="D104" s="122">
        <v>2.0587484822394059E-2</v>
      </c>
      <c r="E104" s="122">
        <v>1.8587443108168067E-2</v>
      </c>
      <c r="F104" s="122">
        <v>1.7539893985776774E-2</v>
      </c>
      <c r="G104" s="122">
        <v>1.7511793986847584E-2</v>
      </c>
      <c r="H104" s="122">
        <v>1.777695656878988E-2</v>
      </c>
      <c r="I104" s="122">
        <v>1.7731184242368907E-2</v>
      </c>
      <c r="J104" s="122">
        <v>1.819619054888259E-2</v>
      </c>
      <c r="K104" s="122">
        <v>1.7872803354785329E-2</v>
      </c>
      <c r="L104" s="122">
        <v>1.6398526608348181E-2</v>
      </c>
      <c r="M104" s="122">
        <v>1.8712505329388604E-2</v>
      </c>
      <c r="N104" s="122">
        <v>1.8899705717582073E-2</v>
      </c>
      <c r="O104" s="122">
        <v>1.9911733278201199E-2</v>
      </c>
      <c r="P104" s="122">
        <v>2.1268630718266731E-2</v>
      </c>
      <c r="Q104" s="122">
        <v>2.0344855572947018E-2</v>
      </c>
      <c r="R104" s="122">
        <v>2.3417384455817994E-2</v>
      </c>
      <c r="S104" s="122">
        <v>2.3021838798736805E-2</v>
      </c>
      <c r="T104" s="122">
        <v>2.188875061193047E-2</v>
      </c>
      <c r="U104" s="122">
        <v>2.2991538452437801E-2</v>
      </c>
      <c r="V104" s="122">
        <v>2.3360726635601761E-2</v>
      </c>
      <c r="W104" s="122">
        <v>2.3805205790550545E-2</v>
      </c>
      <c r="DA104" s="130" t="s">
        <v>1674</v>
      </c>
    </row>
    <row r="105" spans="1:105" ht="12" customHeight="1" x14ac:dyDescent="0.25">
      <c r="A105" s="97" t="s">
        <v>130</v>
      </c>
      <c r="B105" s="98">
        <v>1.443697634428601E-2</v>
      </c>
      <c r="C105" s="98">
        <v>1.4529690452466604E-2</v>
      </c>
      <c r="D105" s="98">
        <v>1.3787963216032902E-2</v>
      </c>
      <c r="E105" s="98">
        <v>1.2644806926778752E-2</v>
      </c>
      <c r="F105" s="98">
        <v>1.1954194509032609E-2</v>
      </c>
      <c r="G105" s="98">
        <v>1.1886502439710924E-2</v>
      </c>
      <c r="H105" s="98">
        <v>1.1980204625316604E-2</v>
      </c>
      <c r="I105" s="98">
        <v>1.2119519072221493E-2</v>
      </c>
      <c r="J105" s="98">
        <v>1.2606787307389945E-2</v>
      </c>
      <c r="K105" s="98">
        <v>1.2102733272083695E-2</v>
      </c>
      <c r="L105" s="98">
        <v>1.1237639457065039E-2</v>
      </c>
      <c r="M105" s="98">
        <v>1.2754189904937508E-2</v>
      </c>
      <c r="N105" s="98">
        <v>1.3059078828394877E-2</v>
      </c>
      <c r="O105" s="98">
        <v>1.4050495959276425E-2</v>
      </c>
      <c r="P105" s="98">
        <v>1.4493889524953689E-2</v>
      </c>
      <c r="Q105" s="98">
        <v>1.454941226170438E-2</v>
      </c>
      <c r="R105" s="98">
        <v>1.665243509227169E-2</v>
      </c>
      <c r="S105" s="98">
        <v>1.6409283359111685E-2</v>
      </c>
      <c r="T105" s="98">
        <v>1.4973037991850919E-2</v>
      </c>
      <c r="U105" s="98">
        <v>1.5449034573824684E-2</v>
      </c>
      <c r="V105" s="98">
        <v>1.5180917161561162E-2</v>
      </c>
      <c r="W105" s="98">
        <v>1.4921169599394678E-2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7.2727704689754585E-5</v>
      </c>
      <c r="Q106" s="98">
        <v>7.6376079630773426E-5</v>
      </c>
      <c r="R106" s="98">
        <v>9.2042146893141514E-5</v>
      </c>
      <c r="S106" s="98">
        <v>9.0751459554567468E-5</v>
      </c>
      <c r="T106" s="98">
        <v>8.3967000454572026E-5</v>
      </c>
      <c r="U106" s="98">
        <v>8.6247884579646934E-5</v>
      </c>
      <c r="V106" s="98">
        <v>8.9104252001414588E-5</v>
      </c>
      <c r="W106" s="98">
        <v>9.1322561743597267E-5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8.7032629306842876E-6</v>
      </c>
      <c r="Q107" s="101">
        <v>8.1929694234221842E-7</v>
      </c>
      <c r="R107" s="101">
        <v>9.6255828220924612E-7</v>
      </c>
      <c r="S107" s="101">
        <v>9.3573454806581971E-7</v>
      </c>
      <c r="T107" s="101">
        <v>9.0476703801704397E-7</v>
      </c>
      <c r="U107" s="101">
        <v>9.7375678544558818E-7</v>
      </c>
      <c r="V107" s="101">
        <v>9.9421510269879423E-7</v>
      </c>
      <c r="W107" s="101">
        <v>9.9498578154683578E-7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6.4024441759070292E-5</v>
      </c>
      <c r="Q108" s="104">
        <v>7.5556782688431204E-5</v>
      </c>
      <c r="R108" s="104">
        <v>9.1079588610932266E-5</v>
      </c>
      <c r="S108" s="104">
        <v>8.9815725006501645E-5</v>
      </c>
      <c r="T108" s="104">
        <v>8.3062233416554977E-5</v>
      </c>
      <c r="U108" s="104">
        <v>8.5274127794201352E-5</v>
      </c>
      <c r="V108" s="104">
        <v>8.8110036898715794E-5</v>
      </c>
      <c r="W108" s="104">
        <v>9.0327575962050437E-5</v>
      </c>
      <c r="DA108" s="132" t="s">
        <v>1678</v>
      </c>
    </row>
    <row r="109" spans="1:105" ht="12" customHeight="1" x14ac:dyDescent="0.25">
      <c r="A109" s="106" t="s">
        <v>122</v>
      </c>
      <c r="B109" s="101">
        <v>5.860350498634411E-3</v>
      </c>
      <c r="C109" s="101">
        <v>6.8940604433398306E-3</v>
      </c>
      <c r="D109" s="101">
        <v>6.1605263632050124E-3</v>
      </c>
      <c r="E109" s="101">
        <v>5.3583305611375025E-3</v>
      </c>
      <c r="F109" s="101">
        <v>4.9278168603655928E-3</v>
      </c>
      <c r="G109" s="101">
        <v>4.9467913892568497E-3</v>
      </c>
      <c r="H109" s="101">
        <v>5.0578931365357575E-3</v>
      </c>
      <c r="I109" s="101">
        <v>4.6886117299995709E-3</v>
      </c>
      <c r="J109" s="101">
        <v>4.4742295827147598E-3</v>
      </c>
      <c r="K109" s="101">
        <v>4.0491934862526297E-3</v>
      </c>
      <c r="L109" s="101">
        <v>3.4729961595182054E-3</v>
      </c>
      <c r="M109" s="101">
        <v>4.1553053113823884E-3</v>
      </c>
      <c r="N109" s="101">
        <v>3.9541742499019572E-3</v>
      </c>
      <c r="O109" s="101">
        <v>3.8819943995997718E-3</v>
      </c>
      <c r="P109" s="101">
        <v>3.8823439777974588E-3</v>
      </c>
      <c r="Q109" s="101">
        <v>3.2577717320141433E-3</v>
      </c>
      <c r="R109" s="101">
        <v>3.4865954781721762E-3</v>
      </c>
      <c r="S109" s="101">
        <v>3.1090889793136708E-3</v>
      </c>
      <c r="T109" s="101">
        <v>3.4692241142217444E-3</v>
      </c>
      <c r="U109" s="101">
        <v>4.0824741648412214E-3</v>
      </c>
      <c r="V109" s="101">
        <v>4.7967587827240279E-3</v>
      </c>
      <c r="W109" s="101">
        <v>6.1872336822764709E-3</v>
      </c>
      <c r="DA109" s="131" t="s">
        <v>1679</v>
      </c>
    </row>
    <row r="110" spans="1:105" ht="12" customHeight="1" x14ac:dyDescent="0.25">
      <c r="A110" s="107" t="s">
        <v>121</v>
      </c>
      <c r="B110" s="104">
        <v>6.8671694850223669E-4</v>
      </c>
      <c r="C110" s="104">
        <v>8.1721668320982525E-4</v>
      </c>
      <c r="D110" s="104">
        <v>6.3899524315614545E-4</v>
      </c>
      <c r="E110" s="104">
        <v>5.8430562025181022E-4</v>
      </c>
      <c r="F110" s="104">
        <v>6.5788261637857279E-4</v>
      </c>
      <c r="G110" s="104">
        <v>6.7850015787980869E-4</v>
      </c>
      <c r="H110" s="104">
        <v>7.3885880693751725E-4</v>
      </c>
      <c r="I110" s="104">
        <v>9.2305344014784012E-4</v>
      </c>
      <c r="J110" s="104">
        <v>1.1151736587778865E-3</v>
      </c>
      <c r="K110" s="104">
        <v>1.7208765964490053E-3</v>
      </c>
      <c r="L110" s="104">
        <v>1.6878909917649369E-3</v>
      </c>
      <c r="M110" s="104">
        <v>1.8030101130687083E-3</v>
      </c>
      <c r="N110" s="104">
        <v>1.8864526392852402E-3</v>
      </c>
      <c r="O110" s="104">
        <v>1.9792429193250024E-3</v>
      </c>
      <c r="P110" s="104">
        <v>2.8196695108258312E-3</v>
      </c>
      <c r="Q110" s="104">
        <v>2.4612954995977196E-3</v>
      </c>
      <c r="R110" s="104">
        <v>3.1863117384809863E-3</v>
      </c>
      <c r="S110" s="104">
        <v>3.41271500075688E-3</v>
      </c>
      <c r="T110" s="104">
        <v>3.3625215054032386E-3</v>
      </c>
      <c r="U110" s="104">
        <v>3.373781829192248E-3</v>
      </c>
      <c r="V110" s="104">
        <v>3.2939464393151549E-3</v>
      </c>
      <c r="W110" s="104">
        <v>2.6054799471357977E-3</v>
      </c>
      <c r="DA110" s="132" t="s">
        <v>1680</v>
      </c>
    </row>
    <row r="111" spans="1:105" ht="12" customHeight="1" x14ac:dyDescent="0.25">
      <c r="A111" s="108" t="s">
        <v>53</v>
      </c>
      <c r="B111" s="98">
        <v>1.1660964411925725E-4</v>
      </c>
      <c r="C111" s="98">
        <v>2.5733241545739031E-4</v>
      </c>
      <c r="D111" s="98">
        <v>9.1092946783333429E-5</v>
      </c>
      <c r="E111" s="98">
        <v>5.3338951493159649E-5</v>
      </c>
      <c r="F111" s="98">
        <v>7.9568086093208728E-5</v>
      </c>
      <c r="G111" s="98">
        <v>8.1338429023723068E-5</v>
      </c>
      <c r="H111" s="98">
        <v>1.1686590182224626E-4</v>
      </c>
      <c r="I111" s="98">
        <v>1.2485146307694364E-4</v>
      </c>
      <c r="J111" s="98">
        <v>1.4299387926459451E-4</v>
      </c>
      <c r="K111" s="98">
        <v>2.093199649680434E-4</v>
      </c>
      <c r="L111" s="98">
        <v>1.9951686468511041E-4</v>
      </c>
      <c r="M111" s="98">
        <v>2.9593669569079719E-4</v>
      </c>
      <c r="N111" s="98">
        <v>2.263121746697025E-4</v>
      </c>
      <c r="O111" s="98">
        <v>1.5945105351172209E-4</v>
      </c>
      <c r="P111" s="98">
        <v>4.0349010527723306E-4</v>
      </c>
      <c r="Q111" s="98">
        <v>1.059999470552783E-4</v>
      </c>
      <c r="R111" s="98">
        <v>1.8519605657759037E-4</v>
      </c>
      <c r="S111" s="98">
        <v>3.2624168155634555E-4</v>
      </c>
      <c r="T111" s="98">
        <v>3.5924815688299011E-4</v>
      </c>
      <c r="U111" s="98">
        <v>4.4321071201490155E-4</v>
      </c>
      <c r="V111" s="98">
        <v>3.5707171776092381E-4</v>
      </c>
      <c r="W111" s="98">
        <v>2.2558919802116449E-4</v>
      </c>
      <c r="DA111" s="63" t="s">
        <v>1681</v>
      </c>
    </row>
    <row r="112" spans="1:105" ht="12" customHeight="1" x14ac:dyDescent="0.25">
      <c r="A112" s="108" t="s">
        <v>52</v>
      </c>
      <c r="B112" s="98">
        <v>5.7010730438297947E-4</v>
      </c>
      <c r="C112" s="98">
        <v>5.5988426775243499E-4</v>
      </c>
      <c r="D112" s="98">
        <v>5.4790229637281199E-4</v>
      </c>
      <c r="E112" s="98">
        <v>5.3096666875865057E-4</v>
      </c>
      <c r="F112" s="98">
        <v>5.7831453028536403E-4</v>
      </c>
      <c r="G112" s="98">
        <v>5.9716172885608564E-4</v>
      </c>
      <c r="H112" s="98">
        <v>6.2199290511527096E-4</v>
      </c>
      <c r="I112" s="98">
        <v>7.9820197707089642E-4</v>
      </c>
      <c r="J112" s="98">
        <v>9.7217977951329212E-4</v>
      </c>
      <c r="K112" s="98">
        <v>1.511556631480962E-3</v>
      </c>
      <c r="L112" s="98">
        <v>1.4883741270798265E-3</v>
      </c>
      <c r="M112" s="98">
        <v>1.5070734173779111E-3</v>
      </c>
      <c r="N112" s="98">
        <v>1.6601404646155377E-3</v>
      </c>
      <c r="O112" s="98">
        <v>1.8197918658132803E-3</v>
      </c>
      <c r="P112" s="98">
        <v>2.4161794055485982E-3</v>
      </c>
      <c r="Q112" s="98">
        <v>2.3552955525424414E-3</v>
      </c>
      <c r="R112" s="98">
        <v>3.0011156819033957E-3</v>
      </c>
      <c r="S112" s="98">
        <v>3.0864733192005347E-3</v>
      </c>
      <c r="T112" s="98">
        <v>3.0032733485202486E-3</v>
      </c>
      <c r="U112" s="98">
        <v>2.9305711171773463E-3</v>
      </c>
      <c r="V112" s="98">
        <v>2.9368747215542312E-3</v>
      </c>
      <c r="W112" s="98">
        <v>2.3798907491146331E-3</v>
      </c>
      <c r="DA112" s="63" t="s">
        <v>1682</v>
      </c>
    </row>
    <row r="113" spans="1:105" ht="12" customHeight="1" x14ac:dyDescent="0.25">
      <c r="A113" s="121" t="s">
        <v>54</v>
      </c>
      <c r="B113" s="122">
        <v>1.2302692375021681E-2</v>
      </c>
      <c r="C113" s="122">
        <v>1.3094239284677506E-2</v>
      </c>
      <c r="D113" s="122">
        <v>1.2489316904678889E-2</v>
      </c>
      <c r="E113" s="122">
        <v>1.2139586760147474E-2</v>
      </c>
      <c r="F113" s="122">
        <v>1.1516985557614165E-2</v>
      </c>
      <c r="G113" s="122">
        <v>1.1444538110636778E-2</v>
      </c>
      <c r="H113" s="122">
        <v>1.2679158190832106E-2</v>
      </c>
      <c r="I113" s="122">
        <v>1.2716349267116324E-2</v>
      </c>
      <c r="J113" s="122">
        <v>1.2608138441407854E-2</v>
      </c>
      <c r="K113" s="122">
        <v>1.2130877184930658E-2</v>
      </c>
      <c r="L113" s="122">
        <v>1.2448892691588824E-2</v>
      </c>
      <c r="M113" s="122">
        <v>1.2078360260184225E-2</v>
      </c>
      <c r="N113" s="122">
        <v>1.1989734316615291E-2</v>
      </c>
      <c r="O113" s="122">
        <v>1.1046024284830617E-2</v>
      </c>
      <c r="P113" s="122">
        <v>1.2552776389132761E-2</v>
      </c>
      <c r="Q113" s="122">
        <v>1.2584302008672429E-2</v>
      </c>
      <c r="R113" s="122">
        <v>1.2916899772588735E-2</v>
      </c>
      <c r="S113" s="122">
        <v>1.3095682010096411E-2</v>
      </c>
      <c r="T113" s="122">
        <v>1.3646284418511963E-2</v>
      </c>
      <c r="U113" s="122">
        <v>1.2620563187067909E-2</v>
      </c>
      <c r="V113" s="122">
        <v>1.2455939040415018E-2</v>
      </c>
      <c r="W113" s="122">
        <v>1.2653278271654142E-2</v>
      </c>
      <c r="DA113" s="130" t="s">
        <v>1683</v>
      </c>
    </row>
    <row r="114" spans="1:105" ht="12" customHeight="1" x14ac:dyDescent="0.25">
      <c r="A114" s="97" t="s">
        <v>50</v>
      </c>
      <c r="B114" s="98">
        <v>4.8800125607571425E-3</v>
      </c>
      <c r="C114" s="98">
        <v>4.6414218182879961E-3</v>
      </c>
      <c r="D114" s="98">
        <v>4.5301014515274126E-3</v>
      </c>
      <c r="E114" s="98">
        <v>4.2909171273051742E-3</v>
      </c>
      <c r="F114" s="98">
        <v>4.068047620465377E-3</v>
      </c>
      <c r="G114" s="98">
        <v>3.9409244414821071E-3</v>
      </c>
      <c r="H114" s="98">
        <v>3.6486845839586533E-3</v>
      </c>
      <c r="I114" s="98">
        <v>3.7107693972209766E-3</v>
      </c>
      <c r="J114" s="98">
        <v>3.6728697513056957E-3</v>
      </c>
      <c r="K114" s="98">
        <v>3.519469679765411E-3</v>
      </c>
      <c r="L114" s="98">
        <v>3.4152058917609677E-3</v>
      </c>
      <c r="M114" s="98">
        <v>3.4498355139030152E-3</v>
      </c>
      <c r="N114" s="98">
        <v>3.1993397713265845E-3</v>
      </c>
      <c r="O114" s="98">
        <v>3.0510410261217597E-3</v>
      </c>
      <c r="P114" s="98">
        <v>2.8476320861484136E-3</v>
      </c>
      <c r="Q114" s="98">
        <v>2.7624726839499654E-3</v>
      </c>
      <c r="R114" s="98">
        <v>2.7757226079014241E-3</v>
      </c>
      <c r="S114" s="98">
        <v>2.9577703739464092E-3</v>
      </c>
      <c r="T114" s="98">
        <v>3.0655791408807625E-3</v>
      </c>
      <c r="U114" s="98">
        <v>2.6921524444042436E-3</v>
      </c>
      <c r="V114" s="98">
        <v>2.6935560081677843E-3</v>
      </c>
      <c r="W114" s="98">
        <v>2.7290011956345272E-3</v>
      </c>
      <c r="DA114" s="63" t="s">
        <v>1684</v>
      </c>
    </row>
    <row r="115" spans="1:105" ht="12" customHeight="1" x14ac:dyDescent="0.25">
      <c r="A115" s="109" t="s">
        <v>120</v>
      </c>
      <c r="B115" s="33">
        <v>7.4226798142645375E-3</v>
      </c>
      <c r="C115" s="33">
        <v>8.45281746638951E-3</v>
      </c>
      <c r="D115" s="33">
        <v>7.9592154531514768E-3</v>
      </c>
      <c r="E115" s="33">
        <v>7.8486696328422985E-3</v>
      </c>
      <c r="F115" s="33">
        <v>7.4489379371487884E-3</v>
      </c>
      <c r="G115" s="33">
        <v>7.5036136691546702E-3</v>
      </c>
      <c r="H115" s="33">
        <v>9.0304736068734532E-3</v>
      </c>
      <c r="I115" s="33">
        <v>9.0055798698953464E-3</v>
      </c>
      <c r="J115" s="33">
        <v>8.9352686901021591E-3</v>
      </c>
      <c r="K115" s="33">
        <v>8.6114075051652462E-3</v>
      </c>
      <c r="L115" s="33">
        <v>9.0336867998278558E-3</v>
      </c>
      <c r="M115" s="33">
        <v>8.628524746281209E-3</v>
      </c>
      <c r="N115" s="33">
        <v>8.7903945452887065E-3</v>
      </c>
      <c r="O115" s="33">
        <v>7.9949832587088571E-3</v>
      </c>
      <c r="P115" s="33">
        <v>9.7051443029843466E-3</v>
      </c>
      <c r="Q115" s="33">
        <v>9.8218293247224649E-3</v>
      </c>
      <c r="R115" s="33">
        <v>1.014117716468731E-2</v>
      </c>
      <c r="S115" s="33">
        <v>1.0137911636150002E-2</v>
      </c>
      <c r="T115" s="33">
        <v>1.05807052776312E-2</v>
      </c>
      <c r="U115" s="33">
        <v>9.9284107426636653E-3</v>
      </c>
      <c r="V115" s="33">
        <v>9.7623830322472339E-3</v>
      </c>
      <c r="W115" s="33">
        <v>9.9242770760196147E-3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7.8883185787033294E-2</v>
      </c>
      <c r="C117" s="117">
        <f t="shared" si="19"/>
        <v>8.0683867040633572E-2</v>
      </c>
      <c r="D117" s="117">
        <f t="shared" si="19"/>
        <v>7.9713859555362102E-2</v>
      </c>
      <c r="E117" s="117">
        <f t="shared" si="19"/>
        <v>8.0102663708683811E-2</v>
      </c>
      <c r="F117" s="117">
        <f t="shared" si="19"/>
        <v>7.9452151130602292E-2</v>
      </c>
      <c r="G117" s="117">
        <f t="shared" si="19"/>
        <v>8.0360567027613405E-2</v>
      </c>
      <c r="H117" s="117">
        <f t="shared" si="19"/>
        <v>8.2362590015531395E-2</v>
      </c>
      <c r="I117" s="117">
        <f t="shared" si="19"/>
        <v>8.2433478197482229E-2</v>
      </c>
      <c r="J117" s="117">
        <f t="shared" si="19"/>
        <v>8.3693146787463313E-2</v>
      </c>
      <c r="K117" s="117">
        <f t="shared" si="19"/>
        <v>8.5939696819999425E-2</v>
      </c>
      <c r="L117" s="117">
        <f t="shared" si="19"/>
        <v>8.6800945836985111E-2</v>
      </c>
      <c r="M117" s="117">
        <f t="shared" si="19"/>
        <v>8.8215705670814479E-2</v>
      </c>
      <c r="N117" s="117">
        <f t="shared" si="19"/>
        <v>8.9488364620165656E-2</v>
      </c>
      <c r="O117" s="117">
        <f t="shared" si="19"/>
        <v>8.9892985696474192E-2</v>
      </c>
      <c r="P117" s="117">
        <f t="shared" si="19"/>
        <v>9.1365989877465081E-2</v>
      </c>
      <c r="Q117" s="117">
        <f t="shared" si="19"/>
        <v>9.297642117170056E-2</v>
      </c>
      <c r="R117" s="117">
        <f t="shared" ref="R117:V117" si="20">R118+R121+R123+R132</f>
        <v>9.390708418846036E-2</v>
      </c>
      <c r="S117" s="117">
        <f t="shared" si="20"/>
        <v>9.4430293489239495E-2</v>
      </c>
      <c r="T117" s="117">
        <f t="shared" si="20"/>
        <v>9.4452569025425898E-2</v>
      </c>
      <c r="U117" s="117">
        <f t="shared" si="20"/>
        <v>9.3950196716047096E-2</v>
      </c>
      <c r="V117" s="117">
        <f t="shared" si="20"/>
        <v>9.4659395496331039E-2</v>
      </c>
      <c r="W117" s="117">
        <f t="shared" ref="W117" si="21">W118+W121+W123+W132</f>
        <v>9.5687588117944533E-2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5.5734991065806865E-2</v>
      </c>
      <c r="C118" s="122">
        <f t="shared" si="22"/>
        <v>5.5834328172538208E-2</v>
      </c>
      <c r="D118" s="122">
        <f t="shared" si="22"/>
        <v>5.6537950275195294E-2</v>
      </c>
      <c r="E118" s="122">
        <f t="shared" si="22"/>
        <v>5.7539043098886092E-2</v>
      </c>
      <c r="F118" s="122">
        <f t="shared" si="22"/>
        <v>5.8266510072368632E-2</v>
      </c>
      <c r="G118" s="122">
        <f t="shared" si="22"/>
        <v>5.868285661890333E-2</v>
      </c>
      <c r="H118" s="122">
        <f t="shared" si="22"/>
        <v>5.9061110697526772E-2</v>
      </c>
      <c r="I118" s="122">
        <f t="shared" si="22"/>
        <v>5.9581226260099034E-2</v>
      </c>
      <c r="J118" s="122">
        <f t="shared" si="22"/>
        <v>5.9832147865854217E-2</v>
      </c>
      <c r="K118" s="122">
        <f t="shared" si="22"/>
        <v>6.0846296681570891E-2</v>
      </c>
      <c r="L118" s="122">
        <f t="shared" si="22"/>
        <v>6.2208848088505034E-2</v>
      </c>
      <c r="M118" s="122">
        <f t="shared" si="22"/>
        <v>6.1919458318290405E-2</v>
      </c>
      <c r="N118" s="122">
        <f t="shared" si="22"/>
        <v>6.2569199282357504E-2</v>
      </c>
      <c r="O118" s="122">
        <f t="shared" si="22"/>
        <v>6.2574956454272732E-2</v>
      </c>
      <c r="P118" s="122">
        <f t="shared" si="22"/>
        <v>6.2368509098312534E-2</v>
      </c>
      <c r="Q118" s="122">
        <f t="shared" si="22"/>
        <v>6.247783775339779E-2</v>
      </c>
      <c r="R118" s="122">
        <f t="shared" ref="R118:V118" si="23">SUM(R119:R120)</f>
        <v>6.1020728793502434E-2</v>
      </c>
      <c r="S118" s="122">
        <f t="shared" si="23"/>
        <v>6.1391230948977631E-2</v>
      </c>
      <c r="T118" s="122">
        <f t="shared" si="23"/>
        <v>6.2715617449056654E-2</v>
      </c>
      <c r="U118" s="122">
        <f t="shared" si="23"/>
        <v>6.2553064554588741E-2</v>
      </c>
      <c r="V118" s="122">
        <f t="shared" si="23"/>
        <v>6.3048336966027768E-2</v>
      </c>
      <c r="W118" s="122">
        <f t="shared" ref="W118" si="24">SUM(W119:W120)</f>
        <v>6.3581376809935322E-2</v>
      </c>
      <c r="DA118" s="130" t="s">
        <v>1837</v>
      </c>
    </row>
    <row r="119" spans="1:105" ht="12" customHeight="1" x14ac:dyDescent="0.25">
      <c r="A119" s="97" t="s">
        <v>202</v>
      </c>
      <c r="B119" s="98">
        <v>5.549121387394583E-2</v>
      </c>
      <c r="C119" s="98">
        <v>5.5589951316193563E-2</v>
      </c>
      <c r="D119" s="98">
        <v>5.629861283189664E-2</v>
      </c>
      <c r="E119" s="98">
        <v>5.7311217407268175E-2</v>
      </c>
      <c r="F119" s="98">
        <v>5.803633597886014E-2</v>
      </c>
      <c r="G119" s="98">
        <v>5.8458907423563515E-2</v>
      </c>
      <c r="H119" s="98">
        <v>5.8844877522116507E-2</v>
      </c>
      <c r="I119" s="98">
        <v>5.9364910710601182E-2</v>
      </c>
      <c r="J119" s="98">
        <v>5.9620254186088191E-2</v>
      </c>
      <c r="K119" s="98">
        <v>6.0638789287368024E-2</v>
      </c>
      <c r="L119" s="98">
        <v>6.1998781434585301E-2</v>
      </c>
      <c r="M119" s="98">
        <v>6.1707868778116154E-2</v>
      </c>
      <c r="N119" s="98">
        <v>6.235794763081156E-2</v>
      </c>
      <c r="O119" s="98">
        <v>6.2360787687805522E-2</v>
      </c>
      <c r="P119" s="98">
        <v>6.2152503566590897E-2</v>
      </c>
      <c r="Q119" s="98">
        <v>6.226970086847803E-2</v>
      </c>
      <c r="R119" s="98">
        <v>6.0817012759752972E-2</v>
      </c>
      <c r="S119" s="98">
        <v>6.118968234695929E-2</v>
      </c>
      <c r="T119" s="98">
        <v>6.2508418725183576E-2</v>
      </c>
      <c r="U119" s="98">
        <v>6.2348848046479083E-2</v>
      </c>
      <c r="V119" s="98">
        <v>6.2842180434416195E-2</v>
      </c>
      <c r="W119" s="98">
        <v>6.3372661058288732E-2</v>
      </c>
      <c r="DA119" s="63" t="s">
        <v>1838</v>
      </c>
    </row>
    <row r="120" spans="1:105" ht="12" customHeight="1" x14ac:dyDescent="0.25">
      <c r="A120" s="97" t="s">
        <v>53</v>
      </c>
      <c r="B120" s="98">
        <v>2.437771918610371E-4</v>
      </c>
      <c r="C120" s="98">
        <v>2.4437685634464898E-4</v>
      </c>
      <c r="D120" s="98">
        <v>2.3933744329865554E-4</v>
      </c>
      <c r="E120" s="98">
        <v>2.2782569161791642E-4</v>
      </c>
      <c r="F120" s="98">
        <v>2.3017409350848948E-4</v>
      </c>
      <c r="G120" s="98">
        <v>2.2394919533981521E-4</v>
      </c>
      <c r="H120" s="98">
        <v>2.162331754102687E-4</v>
      </c>
      <c r="I120" s="98">
        <v>2.1631554949785159E-4</v>
      </c>
      <c r="J120" s="98">
        <v>2.1189367976602575E-4</v>
      </c>
      <c r="K120" s="98">
        <v>2.0750739420286748E-4</v>
      </c>
      <c r="L120" s="98">
        <v>2.1006665391973056E-4</v>
      </c>
      <c r="M120" s="98">
        <v>2.1158954017425215E-4</v>
      </c>
      <c r="N120" s="98">
        <v>2.1125165154594402E-4</v>
      </c>
      <c r="O120" s="98">
        <v>2.1416876646720477E-4</v>
      </c>
      <c r="P120" s="98">
        <v>2.1600553172163752E-4</v>
      </c>
      <c r="Q120" s="98">
        <v>2.0813688491975701E-4</v>
      </c>
      <c r="R120" s="98">
        <v>2.0371603374945868E-4</v>
      </c>
      <c r="S120" s="98">
        <v>2.0154860201834112E-4</v>
      </c>
      <c r="T120" s="98">
        <v>2.0719872387308034E-4</v>
      </c>
      <c r="U120" s="98">
        <v>2.042165081096559E-4</v>
      </c>
      <c r="V120" s="98">
        <v>2.0615653161157904E-4</v>
      </c>
      <c r="W120" s="98">
        <v>2.0871575164659677E-4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8.7098799529447784E-4</v>
      </c>
      <c r="C121" s="122">
        <f t="shared" si="25"/>
        <v>1.1284176212069863E-3</v>
      </c>
      <c r="D121" s="122">
        <f t="shared" si="25"/>
        <v>8.7286149865326392E-4</v>
      </c>
      <c r="E121" s="122">
        <f t="shared" si="25"/>
        <v>1.7224309339655178E-3</v>
      </c>
      <c r="F121" s="122">
        <f t="shared" si="25"/>
        <v>1.3638681136413111E-3</v>
      </c>
      <c r="G121" s="122">
        <f t="shared" si="25"/>
        <v>1.794600816869707E-3</v>
      </c>
      <c r="H121" s="122">
        <f t="shared" si="25"/>
        <v>2.1184516204886339E-3</v>
      </c>
      <c r="I121" s="122">
        <f t="shared" si="25"/>
        <v>1.4619841395625364E-3</v>
      </c>
      <c r="J121" s="122">
        <f t="shared" si="25"/>
        <v>2.0043295314177553E-3</v>
      </c>
      <c r="K121" s="122">
        <f t="shared" si="25"/>
        <v>3.5109662726024661E-3</v>
      </c>
      <c r="L121" s="122">
        <f t="shared" si="25"/>
        <v>3.6180863117306577E-3</v>
      </c>
      <c r="M121" s="122">
        <f t="shared" si="25"/>
        <v>3.7939706462371708E-3</v>
      </c>
      <c r="N121" s="122">
        <f t="shared" si="25"/>
        <v>4.0353823576668958E-3</v>
      </c>
      <c r="O121" s="122">
        <f t="shared" si="25"/>
        <v>4.1274848254763694E-3</v>
      </c>
      <c r="P121" s="122">
        <f t="shared" si="25"/>
        <v>3.3893956211809456E-3</v>
      </c>
      <c r="Q121" s="122">
        <f t="shared" si="25"/>
        <v>5.3636168227365983E-3</v>
      </c>
      <c r="R121" s="122">
        <f t="shared" si="25"/>
        <v>4.8745540959065688E-3</v>
      </c>
      <c r="S121" s="122">
        <f t="shared" si="25"/>
        <v>5.0397896376075451E-3</v>
      </c>
      <c r="T121" s="122">
        <f t="shared" si="25"/>
        <v>4.0986919464817122E-3</v>
      </c>
      <c r="U121" s="122">
        <f t="shared" si="25"/>
        <v>3.4383952623206677E-3</v>
      </c>
      <c r="V121" s="122">
        <f t="shared" si="25"/>
        <v>3.2440518369081291E-3</v>
      </c>
      <c r="W121" s="122">
        <f t="shared" si="25"/>
        <v>3.1305849969801161E-3</v>
      </c>
      <c r="DA121" s="130" t="s">
        <v>1840</v>
      </c>
    </row>
    <row r="122" spans="1:105" ht="12" customHeight="1" x14ac:dyDescent="0.25">
      <c r="A122" s="97" t="s">
        <v>53</v>
      </c>
      <c r="B122" s="98">
        <v>8.7098799529447784E-4</v>
      </c>
      <c r="C122" s="98">
        <v>1.1284176212069863E-3</v>
      </c>
      <c r="D122" s="98">
        <v>8.7286149865326392E-4</v>
      </c>
      <c r="E122" s="98">
        <v>1.7224309339655178E-3</v>
      </c>
      <c r="F122" s="98">
        <v>1.3638681136413111E-3</v>
      </c>
      <c r="G122" s="98">
        <v>1.794600816869707E-3</v>
      </c>
      <c r="H122" s="98">
        <v>2.1184516204886339E-3</v>
      </c>
      <c r="I122" s="98">
        <v>1.4619841395625364E-3</v>
      </c>
      <c r="J122" s="98">
        <v>2.0043295314177553E-3</v>
      </c>
      <c r="K122" s="98">
        <v>3.5109662726024661E-3</v>
      </c>
      <c r="L122" s="98">
        <v>3.6180863117306577E-3</v>
      </c>
      <c r="M122" s="98">
        <v>3.7939706462371708E-3</v>
      </c>
      <c r="N122" s="98">
        <v>4.0353823576668958E-3</v>
      </c>
      <c r="O122" s="98">
        <v>4.1274848254763694E-3</v>
      </c>
      <c r="P122" s="98">
        <v>3.3893956211809456E-3</v>
      </c>
      <c r="Q122" s="98">
        <v>5.3636168227365983E-3</v>
      </c>
      <c r="R122" s="98">
        <v>4.8745540959065688E-3</v>
      </c>
      <c r="S122" s="98">
        <v>5.0397896376075451E-3</v>
      </c>
      <c r="T122" s="98">
        <v>4.0986919464817122E-3</v>
      </c>
      <c r="U122" s="98">
        <v>3.4383952623206677E-3</v>
      </c>
      <c r="V122" s="98">
        <v>3.2440518369081291E-3</v>
      </c>
      <c r="W122" s="98">
        <v>3.1305849969801161E-3</v>
      </c>
      <c r="DA122" s="63" t="s">
        <v>1841</v>
      </c>
    </row>
    <row r="123" spans="1:105" ht="12" customHeight="1" x14ac:dyDescent="0.25">
      <c r="A123" s="121" t="s">
        <v>55</v>
      </c>
      <c r="B123" s="122">
        <v>1.4092714950832766E-2</v>
      </c>
      <c r="C123" s="122">
        <v>1.4902110357173521E-2</v>
      </c>
      <c r="D123" s="122">
        <v>1.3887725805186719E-2</v>
      </c>
      <c r="E123" s="122">
        <v>1.2618871763984187E-2</v>
      </c>
      <c r="F123" s="122">
        <v>1.1992839204714292E-2</v>
      </c>
      <c r="G123" s="122">
        <v>1.205235129025746E-2</v>
      </c>
      <c r="H123" s="122">
        <v>1.2338665970153633E-2</v>
      </c>
      <c r="I123" s="122">
        <v>1.2502606419880737E-2</v>
      </c>
      <c r="J123" s="122">
        <v>1.3030500622360497E-2</v>
      </c>
      <c r="K123" s="122">
        <v>1.3071011083404374E-2</v>
      </c>
      <c r="L123" s="122">
        <v>1.2185829503730965E-2</v>
      </c>
      <c r="M123" s="122">
        <v>1.3975243237063249E-2</v>
      </c>
      <c r="N123" s="122">
        <v>1.4350746737467578E-2</v>
      </c>
      <c r="O123" s="122">
        <v>1.5317549478094616E-2</v>
      </c>
      <c r="P123" s="122">
        <v>1.652261684793252E-2</v>
      </c>
      <c r="Q123" s="122">
        <v>1.5965566189358401E-2</v>
      </c>
      <c r="R123" s="122">
        <v>1.8525588348562386E-2</v>
      </c>
      <c r="S123" s="122">
        <v>1.8335621274205408E-2</v>
      </c>
      <c r="T123" s="122">
        <v>1.7473681315478801E-2</v>
      </c>
      <c r="U123" s="122">
        <v>1.8404730479647354E-2</v>
      </c>
      <c r="V123" s="122">
        <v>1.8777041109868463E-2</v>
      </c>
      <c r="W123" s="122">
        <v>1.9082720823095707E-2</v>
      </c>
      <c r="DA123" s="130" t="s">
        <v>1842</v>
      </c>
    </row>
    <row r="124" spans="1:105" ht="12" customHeight="1" x14ac:dyDescent="0.25">
      <c r="A124" s="97" t="s">
        <v>130</v>
      </c>
      <c r="B124" s="98">
        <v>9.9316310934385796E-3</v>
      </c>
      <c r="C124" s="98">
        <v>1.0026867704611338E-2</v>
      </c>
      <c r="D124" s="98">
        <v>9.546115721934121E-3</v>
      </c>
      <c r="E124" s="98">
        <v>8.7876707653951822E-3</v>
      </c>
      <c r="F124" s="98">
        <v>8.3439061933457594E-3</v>
      </c>
      <c r="G124" s="98">
        <v>8.3423540363728871E-3</v>
      </c>
      <c r="H124" s="98">
        <v>8.4827394472547033E-3</v>
      </c>
      <c r="I124" s="98">
        <v>8.6808120811172236E-3</v>
      </c>
      <c r="J124" s="98">
        <v>9.1548965352094593E-3</v>
      </c>
      <c r="K124" s="98">
        <v>8.873247968286339E-3</v>
      </c>
      <c r="L124" s="98">
        <v>8.3771504998639747E-3</v>
      </c>
      <c r="M124" s="98">
        <v>9.6367028824908656E-3</v>
      </c>
      <c r="N124" s="98">
        <v>1.0009724999240232E-2</v>
      </c>
      <c r="O124" s="98">
        <v>1.087913363663107E-2</v>
      </c>
      <c r="P124" s="98">
        <v>1.1240318914641665E-2</v>
      </c>
      <c r="Q124" s="98">
        <v>1.1322656630890764E-2</v>
      </c>
      <c r="R124" s="98">
        <v>1.29826774490553E-2</v>
      </c>
      <c r="S124" s="98">
        <v>1.2843185184133672E-2</v>
      </c>
      <c r="T124" s="98">
        <v>1.1747709683692506E-2</v>
      </c>
      <c r="U124" s="98">
        <v>1.2159756777866548E-2</v>
      </c>
      <c r="V124" s="98">
        <v>1.1997481414604971E-2</v>
      </c>
      <c r="W124" s="98">
        <v>1.1834333231176428E-2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7.0919679772812275E-5</v>
      </c>
      <c r="Q125" s="98">
        <v>7.6205878029612226E-5</v>
      </c>
      <c r="R125" s="98">
        <v>9.1842184031844078E-5</v>
      </c>
      <c r="S125" s="98">
        <v>9.0557069083772659E-5</v>
      </c>
      <c r="T125" s="98">
        <v>8.3779043206607521E-5</v>
      </c>
      <c r="U125" s="98">
        <v>8.6045595329609442E-5</v>
      </c>
      <c r="V125" s="98">
        <v>8.8897712719217072E-5</v>
      </c>
      <c r="W125" s="98">
        <v>9.1115862359772212E-5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6.8952380137419799E-6</v>
      </c>
      <c r="Q126" s="101">
        <v>6.490953411810193E-7</v>
      </c>
      <c r="R126" s="101">
        <v>7.6259542091181426E-7</v>
      </c>
      <c r="S126" s="101">
        <v>7.4134407727100799E-7</v>
      </c>
      <c r="T126" s="101">
        <v>7.1680979005253987E-7</v>
      </c>
      <c r="U126" s="101">
        <v>7.714675354080917E-7</v>
      </c>
      <c r="V126" s="101">
        <v>7.8767582050127902E-7</v>
      </c>
      <c r="W126" s="101">
        <v>7.8828639772176814E-7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6.4024441759070292E-5</v>
      </c>
      <c r="Q127" s="104">
        <v>7.5556782688431204E-5</v>
      </c>
      <c r="R127" s="104">
        <v>9.1079588610932266E-5</v>
      </c>
      <c r="S127" s="104">
        <v>8.9815725006501645E-5</v>
      </c>
      <c r="T127" s="104">
        <v>8.3062233416554977E-5</v>
      </c>
      <c r="U127" s="104">
        <v>8.5274127794201352E-5</v>
      </c>
      <c r="V127" s="104">
        <v>8.8110036898715794E-5</v>
      </c>
      <c r="W127" s="104">
        <v>9.0327575962050437E-5</v>
      </c>
      <c r="DA127" s="132" t="s">
        <v>1846</v>
      </c>
    </row>
    <row r="128" spans="1:105" ht="12" customHeight="1" x14ac:dyDescent="0.25">
      <c r="A128" s="106" t="s">
        <v>122</v>
      </c>
      <c r="B128" s="101">
        <v>3.5209171101027717E-3</v>
      </c>
      <c r="C128" s="101">
        <v>4.1602563122991815E-3</v>
      </c>
      <c r="D128" s="101">
        <v>3.7385779841271234E-3</v>
      </c>
      <c r="E128" s="101">
        <v>3.267691136488381E-3</v>
      </c>
      <c r="F128" s="101">
        <v>3.0217573124454943E-3</v>
      </c>
      <c r="G128" s="101">
        <v>3.062463129837407E-3</v>
      </c>
      <c r="H128" s="101">
        <v>3.1608993418393064E-3</v>
      </c>
      <c r="I128" s="101">
        <v>2.9450490931469528E-3</v>
      </c>
      <c r="J128" s="101">
        <v>2.8132022035816644E-3</v>
      </c>
      <c r="K128" s="101">
        <v>2.5534887577323101E-3</v>
      </c>
      <c r="L128" s="101">
        <v>2.1936703321720863E-3</v>
      </c>
      <c r="M128" s="101">
        <v>2.6432007115359687E-3</v>
      </c>
      <c r="N128" s="101">
        <v>2.5361953824793206E-3</v>
      </c>
      <c r="O128" s="101">
        <v>2.5156405407278687E-3</v>
      </c>
      <c r="P128" s="101">
        <v>2.5296627364680673E-3</v>
      </c>
      <c r="Q128" s="101">
        <v>2.1411431693029682E-3</v>
      </c>
      <c r="R128" s="101">
        <v>2.3231091402409181E-3</v>
      </c>
      <c r="S128" s="101">
        <v>2.0900831235577525E-3</v>
      </c>
      <c r="T128" s="101">
        <v>2.389239618984771E-3</v>
      </c>
      <c r="U128" s="101">
        <v>2.9172488075132571E-3</v>
      </c>
      <c r="V128" s="101">
        <v>3.5009682343833575E-3</v>
      </c>
      <c r="W128" s="101">
        <v>4.6136637834400885E-3</v>
      </c>
      <c r="DA128" s="131" t="s">
        <v>1847</v>
      </c>
    </row>
    <row r="129" spans="1:105" ht="12" customHeight="1" x14ac:dyDescent="0.25">
      <c r="A129" s="107" t="s">
        <v>121</v>
      </c>
      <c r="B129" s="104">
        <v>6.4016674729141306E-4</v>
      </c>
      <c r="C129" s="104">
        <v>7.1498634026300064E-4</v>
      </c>
      <c r="D129" s="104">
        <v>6.0303209912547506E-4</v>
      </c>
      <c r="E129" s="104">
        <v>5.6350986210062419E-4</v>
      </c>
      <c r="F129" s="104">
        <v>6.2717569892303815E-4</v>
      </c>
      <c r="G129" s="104">
        <v>6.4753412404716638E-4</v>
      </c>
      <c r="H129" s="104">
        <v>6.9502718105962278E-4</v>
      </c>
      <c r="I129" s="104">
        <v>8.7674524561656047E-4</v>
      </c>
      <c r="J129" s="104">
        <v>1.0624018835693723E-3</v>
      </c>
      <c r="K129" s="104">
        <v>1.6442743573857246E-3</v>
      </c>
      <c r="L129" s="104">
        <v>1.6150086716949039E-3</v>
      </c>
      <c r="M129" s="104">
        <v>1.6953396430364155E-3</v>
      </c>
      <c r="N129" s="104">
        <v>1.8048263557480257E-3</v>
      </c>
      <c r="O129" s="104">
        <v>1.9227753007356771E-3</v>
      </c>
      <c r="P129" s="104">
        <v>2.6817155170499735E-3</v>
      </c>
      <c r="Q129" s="104">
        <v>2.425560511135059E-3</v>
      </c>
      <c r="R129" s="104">
        <v>3.1279595752343251E-3</v>
      </c>
      <c r="S129" s="104">
        <v>3.3117958974302124E-3</v>
      </c>
      <c r="T129" s="104">
        <v>3.2529529695949147E-3</v>
      </c>
      <c r="U129" s="104">
        <v>3.2416792989379407E-3</v>
      </c>
      <c r="V129" s="104">
        <v>3.1896937481609177E-3</v>
      </c>
      <c r="W129" s="104">
        <v>2.543607946119417E-3</v>
      </c>
      <c r="DA129" s="132" t="s">
        <v>1848</v>
      </c>
    </row>
    <row r="130" spans="1:105" ht="12" customHeight="1" x14ac:dyDescent="0.25">
      <c r="A130" s="108" t="s">
        <v>53</v>
      </c>
      <c r="B130" s="98">
        <v>7.0059442908433604E-5</v>
      </c>
      <c r="C130" s="98">
        <v>1.551020725105657E-4</v>
      </c>
      <c r="D130" s="98">
        <v>5.5129802752663049E-5</v>
      </c>
      <c r="E130" s="98">
        <v>3.2543193341973613E-5</v>
      </c>
      <c r="F130" s="98">
        <v>4.8861168637674095E-5</v>
      </c>
      <c r="G130" s="98">
        <v>5.0372395191080765E-5</v>
      </c>
      <c r="H130" s="98">
        <v>7.3034275944351779E-5</v>
      </c>
      <c r="I130" s="98">
        <v>7.8543268545664056E-5</v>
      </c>
      <c r="J130" s="98">
        <v>9.0222104056080312E-5</v>
      </c>
      <c r="K130" s="98">
        <v>1.3271772590476251E-4</v>
      </c>
      <c r="L130" s="98">
        <v>1.2663454461507735E-4</v>
      </c>
      <c r="M130" s="98">
        <v>1.8826622565850434E-4</v>
      </c>
      <c r="N130" s="98">
        <v>1.446858911324879E-4</v>
      </c>
      <c r="O130" s="98">
        <v>1.0298343492239682E-4</v>
      </c>
      <c r="P130" s="98">
        <v>2.6553611150137522E-4</v>
      </c>
      <c r="Q130" s="98">
        <v>7.0264958592617749E-5</v>
      </c>
      <c r="R130" s="98">
        <v>1.2684389333092919E-4</v>
      </c>
      <c r="S130" s="98">
        <v>2.2532257822967751E-4</v>
      </c>
      <c r="T130" s="98">
        <v>2.4967962107466635E-4</v>
      </c>
      <c r="U130" s="98">
        <v>3.1110818176059458E-4</v>
      </c>
      <c r="V130" s="98">
        <v>2.5281902660668647E-4</v>
      </c>
      <c r="W130" s="98">
        <v>1.6371719700478403E-4</v>
      </c>
      <c r="DA130" s="63" t="s">
        <v>1849</v>
      </c>
    </row>
    <row r="131" spans="1:105" ht="12" customHeight="1" x14ac:dyDescent="0.25">
      <c r="A131" s="108" t="s">
        <v>52</v>
      </c>
      <c r="B131" s="98">
        <v>5.7010730438297947E-4</v>
      </c>
      <c r="C131" s="98">
        <v>5.5988426775243499E-4</v>
      </c>
      <c r="D131" s="98">
        <v>5.4790229637281199E-4</v>
      </c>
      <c r="E131" s="98">
        <v>5.3096666875865057E-4</v>
      </c>
      <c r="F131" s="98">
        <v>5.7831453028536403E-4</v>
      </c>
      <c r="G131" s="98">
        <v>5.9716172885608564E-4</v>
      </c>
      <c r="H131" s="98">
        <v>6.2199290511527096E-4</v>
      </c>
      <c r="I131" s="98">
        <v>7.9820197707089642E-4</v>
      </c>
      <c r="J131" s="98">
        <v>9.7217977951329212E-4</v>
      </c>
      <c r="K131" s="98">
        <v>1.511556631480962E-3</v>
      </c>
      <c r="L131" s="98">
        <v>1.4883741270798265E-3</v>
      </c>
      <c r="M131" s="98">
        <v>1.5070734173779111E-3</v>
      </c>
      <c r="N131" s="98">
        <v>1.6601404646155377E-3</v>
      </c>
      <c r="O131" s="98">
        <v>1.8197918658132803E-3</v>
      </c>
      <c r="P131" s="98">
        <v>2.4161794055485982E-3</v>
      </c>
      <c r="Q131" s="98">
        <v>2.3552955525424414E-3</v>
      </c>
      <c r="R131" s="98">
        <v>3.0011156819033957E-3</v>
      </c>
      <c r="S131" s="98">
        <v>3.0864733192005347E-3</v>
      </c>
      <c r="T131" s="98">
        <v>3.0032733485202486E-3</v>
      </c>
      <c r="U131" s="98">
        <v>2.9305711171773463E-3</v>
      </c>
      <c r="V131" s="98">
        <v>2.9368747215542312E-3</v>
      </c>
      <c r="W131" s="98">
        <v>2.3798907491146331E-3</v>
      </c>
      <c r="DA131" s="63" t="s">
        <v>1850</v>
      </c>
    </row>
    <row r="132" spans="1:105" ht="12" customHeight="1" x14ac:dyDescent="0.25">
      <c r="A132" s="121" t="s">
        <v>54</v>
      </c>
      <c r="B132" s="122">
        <v>8.1844917750991987E-3</v>
      </c>
      <c r="C132" s="122">
        <v>8.8190108897148543E-3</v>
      </c>
      <c r="D132" s="122">
        <v>8.4153219763268092E-3</v>
      </c>
      <c r="E132" s="122">
        <v>8.2223179118480084E-3</v>
      </c>
      <c r="F132" s="122">
        <v>7.8289337398780579E-3</v>
      </c>
      <c r="G132" s="122">
        <v>7.8307583015829185E-3</v>
      </c>
      <c r="H132" s="122">
        <v>8.8443617273623529E-3</v>
      </c>
      <c r="I132" s="122">
        <v>8.8876613779399222E-3</v>
      </c>
      <c r="J132" s="122">
        <v>8.8261687678308533E-3</v>
      </c>
      <c r="K132" s="122">
        <v>8.5114227824216893E-3</v>
      </c>
      <c r="L132" s="122">
        <v>8.7881819330184532E-3</v>
      </c>
      <c r="M132" s="122">
        <v>8.5270334692236684E-3</v>
      </c>
      <c r="N132" s="122">
        <v>8.5330362426736788E-3</v>
      </c>
      <c r="O132" s="122">
        <v>7.8729949386304766E-3</v>
      </c>
      <c r="P132" s="122">
        <v>9.0854683100390788E-3</v>
      </c>
      <c r="Q132" s="122">
        <v>9.1694004062077665E-3</v>
      </c>
      <c r="R132" s="122">
        <v>9.4862129504889696E-3</v>
      </c>
      <c r="S132" s="122">
        <v>9.6636516284489115E-3</v>
      </c>
      <c r="T132" s="122">
        <v>1.0164578314408734E-2</v>
      </c>
      <c r="U132" s="122">
        <v>9.5540064194903421E-3</v>
      </c>
      <c r="V132" s="122">
        <v>9.589965583526679E-3</v>
      </c>
      <c r="W132" s="122">
        <v>9.8929054879333903E-3</v>
      </c>
      <c r="DA132" s="130" t="s">
        <v>1851</v>
      </c>
    </row>
    <row r="133" spans="1:105" ht="12" customHeight="1" x14ac:dyDescent="0.25">
      <c r="A133" s="97" t="s">
        <v>50</v>
      </c>
      <c r="B133" s="98">
        <v>2.7782230096985122E-3</v>
      </c>
      <c r="C133" s="98">
        <v>2.6453001094826436E-3</v>
      </c>
      <c r="D133" s="98">
        <v>2.5859687272516848E-3</v>
      </c>
      <c r="E133" s="98">
        <v>2.4544965802348619E-3</v>
      </c>
      <c r="F133" s="98">
        <v>2.3331576525609781E-3</v>
      </c>
      <c r="G133" s="98">
        <v>2.2674349177136829E-3</v>
      </c>
      <c r="H133" s="98">
        <v>2.1085453861791957E-3</v>
      </c>
      <c r="I133" s="98">
        <v>2.1501155764356394E-3</v>
      </c>
      <c r="J133" s="98">
        <v>2.1301192933326002E-3</v>
      </c>
      <c r="K133" s="98">
        <v>2.0441680625442687E-3</v>
      </c>
      <c r="L133" s="98">
        <v>1.987578219195452E-3</v>
      </c>
      <c r="M133" s="98">
        <v>2.0117163103669138E-3</v>
      </c>
      <c r="N133" s="98">
        <v>1.8683026753549697E-3</v>
      </c>
      <c r="O133" s="98">
        <v>1.7835263818854652E-3</v>
      </c>
      <c r="P133" s="98">
        <v>1.6655679543167681E-3</v>
      </c>
      <c r="Q133" s="98">
        <v>1.6162729378781495E-3</v>
      </c>
      <c r="R133" s="98">
        <v>1.6257343479344406E-3</v>
      </c>
      <c r="S133" s="98">
        <v>1.7358467971582815E-3</v>
      </c>
      <c r="T133" s="98">
        <v>1.8052934073481189E-3</v>
      </c>
      <c r="U133" s="98">
        <v>1.5933535899305832E-3</v>
      </c>
      <c r="V133" s="98">
        <v>1.6024554667158544E-3</v>
      </c>
      <c r="W133" s="98">
        <v>1.6356125952934964E-3</v>
      </c>
      <c r="DA133" s="63" t="s">
        <v>1852</v>
      </c>
    </row>
    <row r="134" spans="1:105" ht="12" customHeight="1" x14ac:dyDescent="0.25">
      <c r="A134" s="109" t="s">
        <v>120</v>
      </c>
      <c r="B134" s="33">
        <v>5.4062687654006861E-3</v>
      </c>
      <c r="C134" s="33">
        <v>6.1737107802322102E-3</v>
      </c>
      <c r="D134" s="33">
        <v>5.829353249075124E-3</v>
      </c>
      <c r="E134" s="33">
        <v>5.767821331613146E-3</v>
      </c>
      <c r="F134" s="33">
        <v>5.4957760873170797E-3</v>
      </c>
      <c r="G134" s="33">
        <v>5.5633233838692361E-3</v>
      </c>
      <c r="H134" s="33">
        <v>6.7358163411831576E-3</v>
      </c>
      <c r="I134" s="33">
        <v>6.7375458015042832E-3</v>
      </c>
      <c r="J134" s="33">
        <v>6.6960494744982522E-3</v>
      </c>
      <c r="K134" s="33">
        <v>6.4672547198774202E-3</v>
      </c>
      <c r="L134" s="33">
        <v>6.8006037138230021E-3</v>
      </c>
      <c r="M134" s="33">
        <v>6.5153171588567546E-3</v>
      </c>
      <c r="N134" s="33">
        <v>6.6647335673187093E-3</v>
      </c>
      <c r="O134" s="33">
        <v>6.089468556745011E-3</v>
      </c>
      <c r="P134" s="33">
        <v>7.4199003557223102E-3</v>
      </c>
      <c r="Q134" s="33">
        <v>7.553127468329617E-3</v>
      </c>
      <c r="R134" s="33">
        <v>7.8604786025545294E-3</v>
      </c>
      <c r="S134" s="33">
        <v>7.9278048312906302E-3</v>
      </c>
      <c r="T134" s="33">
        <v>8.3592849070606157E-3</v>
      </c>
      <c r="U134" s="33">
        <v>7.9606528295597598E-3</v>
      </c>
      <c r="V134" s="33">
        <v>7.9875101168108247E-3</v>
      </c>
      <c r="W134" s="33">
        <v>8.2572928926398937E-3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0.70406232317229323</v>
      </c>
      <c r="C136" s="119">
        <f t="shared" si="26"/>
        <v>0.70708615294640609</v>
      </c>
      <c r="D136" s="119">
        <f t="shared" si="26"/>
        <v>0.70907360711517098</v>
      </c>
      <c r="E136" s="119">
        <f t="shared" si="26"/>
        <v>0.71768516323842879</v>
      </c>
      <c r="F136" s="119">
        <f t="shared" si="26"/>
        <v>0.71952644136363819</v>
      </c>
      <c r="G136" s="119">
        <f t="shared" si="26"/>
        <v>0.72704541249067733</v>
      </c>
      <c r="H136" s="119">
        <f t="shared" si="26"/>
        <v>0.73516212876276232</v>
      </c>
      <c r="I136" s="119">
        <f t="shared" si="26"/>
        <v>0.73878096072623345</v>
      </c>
      <c r="J136" s="119">
        <f t="shared" si="26"/>
        <v>0.74962060384353824</v>
      </c>
      <c r="K136" s="119">
        <f t="shared" si="26"/>
        <v>0.7679175325129971</v>
      </c>
      <c r="L136" s="119">
        <f t="shared" si="26"/>
        <v>0.77761511980936127</v>
      </c>
      <c r="M136" s="119">
        <f t="shared" si="26"/>
        <v>0.78697923189518282</v>
      </c>
      <c r="N136" s="119">
        <f t="shared" si="26"/>
        <v>0.7995292850882455</v>
      </c>
      <c r="O136" s="119">
        <f t="shared" si="26"/>
        <v>0.80987727784380847</v>
      </c>
      <c r="P136" s="119">
        <f t="shared" si="26"/>
        <v>0.80767574953551546</v>
      </c>
      <c r="Q136" s="119">
        <f t="shared" si="26"/>
        <v>0.82429894377077995</v>
      </c>
      <c r="R136" s="119">
        <f t="shared" ref="R136:V136" si="27">IF(R117=0,"",R117/R98)</f>
        <v>0.82455589555345832</v>
      </c>
      <c r="S136" s="119">
        <f t="shared" si="27"/>
        <v>0.82896486958002702</v>
      </c>
      <c r="T136" s="119">
        <f t="shared" si="27"/>
        <v>0.8253227276181776</v>
      </c>
      <c r="U136" s="119">
        <f t="shared" si="27"/>
        <v>0.82550011091892606</v>
      </c>
      <c r="V136" s="119">
        <f t="shared" si="27"/>
        <v>0.82888766629665223</v>
      </c>
      <c r="W136" s="119">
        <f t="shared" ref="W136" si="28">IF(W117=0,"",W117/W98)</f>
        <v>0.83169482034159692</v>
      </c>
      <c r="DA136" s="129" t="s">
        <v>2004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0.71235781011937671</v>
      </c>
      <c r="C137" s="124">
        <f t="shared" si="29"/>
        <v>0.71446861843133946</v>
      </c>
      <c r="D137" s="124">
        <f t="shared" si="29"/>
        <v>0.71671597045096136</v>
      </c>
      <c r="E137" s="124">
        <f t="shared" si="29"/>
        <v>0.71909079806668508</v>
      </c>
      <c r="F137" s="124">
        <f t="shared" si="29"/>
        <v>0.72193018716560142</v>
      </c>
      <c r="G137" s="124">
        <f t="shared" si="29"/>
        <v>0.7265354591186014</v>
      </c>
      <c r="H137" s="124">
        <f t="shared" si="29"/>
        <v>0.73213780714791021</v>
      </c>
      <c r="I137" s="124">
        <f t="shared" si="29"/>
        <v>0.73986227508453761</v>
      </c>
      <c r="J137" s="124">
        <f t="shared" si="29"/>
        <v>0.74754238913398452</v>
      </c>
      <c r="K137" s="124">
        <f t="shared" si="29"/>
        <v>0.75549670771133715</v>
      </c>
      <c r="L137" s="124">
        <f t="shared" si="29"/>
        <v>0.76418211414933479</v>
      </c>
      <c r="M137" s="124">
        <f t="shared" si="29"/>
        <v>0.77505154607236437</v>
      </c>
      <c r="N137" s="124">
        <f t="shared" si="29"/>
        <v>0.78618808588080802</v>
      </c>
      <c r="O137" s="124">
        <f t="shared" si="29"/>
        <v>0.79614907371359489</v>
      </c>
      <c r="P137" s="124">
        <f t="shared" si="29"/>
        <v>0.79809447423610258</v>
      </c>
      <c r="Q137" s="124">
        <f t="shared" si="29"/>
        <v>0.80006177254732935</v>
      </c>
      <c r="R137" s="124">
        <f t="shared" ref="R137:V137" si="30">IF(R118=0,"",R118/R99)</f>
        <v>0.80307677240573394</v>
      </c>
      <c r="S137" s="124">
        <f t="shared" si="30"/>
        <v>0.80539822121025895</v>
      </c>
      <c r="T137" s="124">
        <f t="shared" si="30"/>
        <v>0.8074977267775173</v>
      </c>
      <c r="U137" s="124">
        <f t="shared" si="30"/>
        <v>0.81040333845104195</v>
      </c>
      <c r="V137" s="124">
        <f t="shared" si="30"/>
        <v>0.81397217505188335</v>
      </c>
      <c r="W137" s="124">
        <f t="shared" ref="W137" si="31">IF(W118=0,"",W118/W99)</f>
        <v>0.81808347724178776</v>
      </c>
      <c r="DA137" s="130" t="s">
        <v>2005</v>
      </c>
    </row>
    <row r="138" spans="1:105" ht="12" customHeight="1" x14ac:dyDescent="0.25">
      <c r="A138" s="97" t="s">
        <v>202</v>
      </c>
      <c r="B138" s="111">
        <f t="shared" ref="B138:Q138" si="32">IF(B119=0,"",B119/B100)</f>
        <v>0.71145878634122361</v>
      </c>
      <c r="C138" s="111">
        <f t="shared" si="32"/>
        <v>0.71357293200175276</v>
      </c>
      <c r="D138" s="111">
        <f t="shared" si="32"/>
        <v>0.7158538669279022</v>
      </c>
      <c r="E138" s="111">
        <f t="shared" si="32"/>
        <v>0.7182886989039956</v>
      </c>
      <c r="F138" s="111">
        <f t="shared" si="32"/>
        <v>0.72113489480484838</v>
      </c>
      <c r="G138" s="111">
        <f t="shared" si="32"/>
        <v>0.72577512948908374</v>
      </c>
      <c r="H138" s="111">
        <f t="shared" si="32"/>
        <v>0.73141787651465073</v>
      </c>
      <c r="I138" s="111">
        <f t="shared" si="32"/>
        <v>0.73916162582081812</v>
      </c>
      <c r="J138" s="111">
        <f t="shared" si="32"/>
        <v>0.74687225926356493</v>
      </c>
      <c r="K138" s="111">
        <f t="shared" si="32"/>
        <v>0.75486511498184483</v>
      </c>
      <c r="L138" s="111">
        <f t="shared" si="32"/>
        <v>0.76357201459400381</v>
      </c>
      <c r="M138" s="111">
        <f t="shared" si="32"/>
        <v>0.77445419122189285</v>
      </c>
      <c r="N138" s="111">
        <f t="shared" si="32"/>
        <v>0.78561903356088758</v>
      </c>
      <c r="O138" s="111">
        <f t="shared" si="32"/>
        <v>0.79559208334523879</v>
      </c>
      <c r="P138" s="111">
        <f t="shared" si="32"/>
        <v>0.79753484020587317</v>
      </c>
      <c r="Q138" s="111">
        <f t="shared" si="32"/>
        <v>0.79952745247563584</v>
      </c>
      <c r="R138" s="111">
        <f t="shared" ref="R138:V138" si="33">IF(R119=0,"",R119/R100)</f>
        <v>0.80254739212394355</v>
      </c>
      <c r="S138" s="111">
        <f t="shared" si="33"/>
        <v>0.80488230309679276</v>
      </c>
      <c r="T138" s="111">
        <f t="shared" si="33"/>
        <v>0.80698279617581903</v>
      </c>
      <c r="U138" s="111">
        <f t="shared" si="33"/>
        <v>0.80990038857515512</v>
      </c>
      <c r="V138" s="111">
        <f t="shared" si="33"/>
        <v>0.81347573322629096</v>
      </c>
      <c r="W138" s="111">
        <f t="shared" ref="W138" si="34">IF(W119=0,"",W119/W100)</f>
        <v>0.81759362745165043</v>
      </c>
      <c r="DA138" s="63" t="s">
        <v>2006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2007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1.6972956810825834</v>
      </c>
      <c r="C140" s="124">
        <f t="shared" si="38"/>
        <v>1.8075140087372077</v>
      </c>
      <c r="D140" s="124">
        <f t="shared" si="38"/>
        <v>1.9050352202969787</v>
      </c>
      <c r="E140" s="124">
        <f t="shared" si="38"/>
        <v>1.9817897823776345</v>
      </c>
      <c r="F140" s="124">
        <f t="shared" si="38"/>
        <v>2.077116385539826</v>
      </c>
      <c r="G140" s="124">
        <f t="shared" si="38"/>
        <v>2.234352896171707</v>
      </c>
      <c r="H140" s="124">
        <f t="shared" si="38"/>
        <v>2.3337965630341939</v>
      </c>
      <c r="I140" s="124">
        <f t="shared" si="38"/>
        <v>2.4256753823904296</v>
      </c>
      <c r="J140" s="124">
        <f t="shared" si="38"/>
        <v>2.4912642686770528</v>
      </c>
      <c r="K140" s="124">
        <f t="shared" si="38"/>
        <v>2.561164967865583</v>
      </c>
      <c r="L140" s="124">
        <f t="shared" si="38"/>
        <v>2.6383355974314244</v>
      </c>
      <c r="M140" s="124">
        <f t="shared" si="38"/>
        <v>2.6861043718697064</v>
      </c>
      <c r="N140" s="124">
        <f t="shared" si="38"/>
        <v>2.7804572893044948</v>
      </c>
      <c r="O140" s="124">
        <f t="shared" si="38"/>
        <v>2.8642816952680903</v>
      </c>
      <c r="P140" s="124">
        <f t="shared" si="38"/>
        <v>2.9372520387388152</v>
      </c>
      <c r="Q140" s="124">
        <f t="shared" si="38"/>
        <v>3.0232611246643359</v>
      </c>
      <c r="R140" s="124">
        <f t="shared" ref="R140:V140" si="39">IF(R121=0,"",R121/R102)</f>
        <v>3.1045919960176329</v>
      </c>
      <c r="S140" s="124">
        <f t="shared" si="39"/>
        <v>3.2074170136781786</v>
      </c>
      <c r="T140" s="124">
        <f t="shared" si="39"/>
        <v>3.3012940614231598</v>
      </c>
      <c r="U140" s="124">
        <f t="shared" si="39"/>
        <v>3.4031271910041232</v>
      </c>
      <c r="V140" s="124">
        <f t="shared" si="39"/>
        <v>3.5023928538679092</v>
      </c>
      <c r="W140" s="124">
        <f t="shared" ref="W140" si="40">IF(W121=0,"",W121/W102)</f>
        <v>3.5863193225884462</v>
      </c>
      <c r="DA140" s="130" t="s">
        <v>2008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1.6972956810825834</v>
      </c>
      <c r="C141" s="111">
        <f t="shared" si="41"/>
        <v>1.8075140087372077</v>
      </c>
      <c r="D141" s="111">
        <f t="shared" si="41"/>
        <v>1.9050352202969787</v>
      </c>
      <c r="E141" s="111">
        <f t="shared" si="41"/>
        <v>1.9817897823776345</v>
      </c>
      <c r="F141" s="111">
        <f t="shared" si="41"/>
        <v>2.077116385539826</v>
      </c>
      <c r="G141" s="111">
        <f t="shared" si="41"/>
        <v>2.234352896171707</v>
      </c>
      <c r="H141" s="111">
        <f t="shared" si="41"/>
        <v>2.3337965630341939</v>
      </c>
      <c r="I141" s="111">
        <f t="shared" si="41"/>
        <v>2.4256753823904296</v>
      </c>
      <c r="J141" s="111">
        <f t="shared" si="41"/>
        <v>2.4912642686770528</v>
      </c>
      <c r="K141" s="111">
        <f t="shared" si="41"/>
        <v>2.561164967865583</v>
      </c>
      <c r="L141" s="111">
        <f t="shared" si="41"/>
        <v>2.6383355974314244</v>
      </c>
      <c r="M141" s="111">
        <f t="shared" si="41"/>
        <v>2.6861043718697064</v>
      </c>
      <c r="N141" s="111">
        <f t="shared" si="41"/>
        <v>2.7804572893044948</v>
      </c>
      <c r="O141" s="111">
        <f t="shared" si="41"/>
        <v>2.8642816952680903</v>
      </c>
      <c r="P141" s="111">
        <f t="shared" si="41"/>
        <v>2.9372520387388152</v>
      </c>
      <c r="Q141" s="111">
        <f t="shared" si="41"/>
        <v>3.0232611246643359</v>
      </c>
      <c r="R141" s="111">
        <f t="shared" ref="R141:V141" si="42">IF(R122=0,"",R122/R103)</f>
        <v>3.1045919960176329</v>
      </c>
      <c r="S141" s="111">
        <f t="shared" si="42"/>
        <v>3.2074170136781786</v>
      </c>
      <c r="T141" s="111">
        <f t="shared" si="42"/>
        <v>3.3012940614231598</v>
      </c>
      <c r="U141" s="111">
        <f t="shared" si="42"/>
        <v>3.4031271910041232</v>
      </c>
      <c r="V141" s="111">
        <f t="shared" si="42"/>
        <v>3.5023928538679092</v>
      </c>
      <c r="W141" s="111">
        <f t="shared" ref="W141" si="43">IF(W122=0,"",W122/W103)</f>
        <v>3.5863193225884462</v>
      </c>
      <c r="DA141" s="63" t="s">
        <v>2009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0.67159195295776308</v>
      </c>
      <c r="C142" s="124">
        <f t="shared" si="44"/>
        <v>0.67002976845455464</v>
      </c>
      <c r="D142" s="124">
        <f t="shared" si="44"/>
        <v>0.67457127108991632</v>
      </c>
      <c r="E142" s="124">
        <f t="shared" si="44"/>
        <v>0.67889228715050909</v>
      </c>
      <c r="F142" s="124">
        <f t="shared" si="44"/>
        <v>0.68374639062467379</v>
      </c>
      <c r="G142" s="124">
        <f t="shared" si="44"/>
        <v>0.68824195278390687</v>
      </c>
      <c r="H142" s="124">
        <f t="shared" si="44"/>
        <v>0.69408202255587537</v>
      </c>
      <c r="I142" s="124">
        <f t="shared" si="44"/>
        <v>0.70511964959484141</v>
      </c>
      <c r="J142" s="124">
        <f t="shared" si="44"/>
        <v>0.71611146230608624</v>
      </c>
      <c r="K142" s="124">
        <f t="shared" si="44"/>
        <v>0.73133524853025889</v>
      </c>
      <c r="L142" s="124">
        <f t="shared" si="44"/>
        <v>0.74310514564932861</v>
      </c>
      <c r="M142" s="124">
        <f t="shared" si="44"/>
        <v>0.74683977324589834</v>
      </c>
      <c r="N142" s="124">
        <f t="shared" si="44"/>
        <v>0.75931059202246332</v>
      </c>
      <c r="O142" s="124">
        <f t="shared" si="44"/>
        <v>0.76927253213379643</v>
      </c>
      <c r="P142" s="124">
        <f t="shared" si="44"/>
        <v>0.77685381192602776</v>
      </c>
      <c r="Q142" s="124">
        <f t="shared" si="44"/>
        <v>0.78474708911613755</v>
      </c>
      <c r="R142" s="124">
        <f t="shared" ref="R142:V142" si="45">IF(R123=0,"",R123/R104)</f>
        <v>0.79110407840444141</v>
      </c>
      <c r="S142" s="124">
        <f t="shared" si="45"/>
        <v>0.79644469038726273</v>
      </c>
      <c r="T142" s="124">
        <f t="shared" si="45"/>
        <v>0.79829505234322351</v>
      </c>
      <c r="U142" s="124">
        <f t="shared" si="45"/>
        <v>0.80050017173582799</v>
      </c>
      <c r="V142" s="124">
        <f t="shared" si="45"/>
        <v>0.80378668877757597</v>
      </c>
      <c r="W142" s="124">
        <f t="shared" ref="W142" si="46">IF(W123=0,"",W123/W104)</f>
        <v>0.80161965374273625</v>
      </c>
      <c r="DA142" s="130" t="s">
        <v>2010</v>
      </c>
    </row>
    <row r="143" spans="1:105" ht="12" customHeight="1" x14ac:dyDescent="0.25">
      <c r="A143" s="97" t="s">
        <v>130</v>
      </c>
      <c r="B143" s="111">
        <f t="shared" ref="B143:Q143" si="47">IF(B124=0,"",B124/B105)</f>
        <v>0.68793013554873661</v>
      </c>
      <c r="C143" s="111">
        <f t="shared" si="47"/>
        <v>0.69009506688486588</v>
      </c>
      <c r="D143" s="111">
        <f t="shared" si="47"/>
        <v>0.69235140624930869</v>
      </c>
      <c r="E143" s="111">
        <f t="shared" si="47"/>
        <v>0.69496282673837784</v>
      </c>
      <c r="F143" s="111">
        <f t="shared" si="47"/>
        <v>0.69798983001665982</v>
      </c>
      <c r="G143" s="111">
        <f t="shared" si="47"/>
        <v>0.70183420890087922</v>
      </c>
      <c r="H143" s="111">
        <f t="shared" si="47"/>
        <v>0.70806298494509468</v>
      </c>
      <c r="I143" s="111">
        <f t="shared" si="47"/>
        <v>0.71626704239560568</v>
      </c>
      <c r="J143" s="111">
        <f t="shared" si="47"/>
        <v>0.7261879106854584</v>
      </c>
      <c r="K143" s="111">
        <f t="shared" si="47"/>
        <v>0.73316066452141648</v>
      </c>
      <c r="L143" s="111">
        <f t="shared" si="47"/>
        <v>0.74545464213103119</v>
      </c>
      <c r="M143" s="111">
        <f t="shared" si="47"/>
        <v>0.75557153800573607</v>
      </c>
      <c r="N143" s="111">
        <f t="shared" si="47"/>
        <v>0.76649548798768918</v>
      </c>
      <c r="O143" s="111">
        <f t="shared" si="47"/>
        <v>0.77428822926698493</v>
      </c>
      <c r="P143" s="111">
        <f t="shared" si="47"/>
        <v>0.77552122191145101</v>
      </c>
      <c r="Q143" s="111">
        <f t="shared" si="47"/>
        <v>0.77822089492186675</v>
      </c>
      <c r="R143" s="111">
        <f t="shared" ref="R143:V143" si="48">IF(R124=0,"",R124/R105)</f>
        <v>0.77962636558064069</v>
      </c>
      <c r="S143" s="111">
        <f t="shared" si="48"/>
        <v>0.78267800628856565</v>
      </c>
      <c r="T143" s="111">
        <f t="shared" si="48"/>
        <v>0.78459092203507408</v>
      </c>
      <c r="U143" s="111">
        <f t="shared" si="48"/>
        <v>0.78708845654788273</v>
      </c>
      <c r="V143" s="111">
        <f t="shared" si="48"/>
        <v>0.79030017007030318</v>
      </c>
      <c r="W143" s="111">
        <f t="shared" ref="W143" si="49">IF(W124=0,"",W124/W105)</f>
        <v>0.79312369934167382</v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>
        <f t="shared" si="50"/>
        <v>0.97513980504877651</v>
      </c>
      <c r="Q144" s="111">
        <f t="shared" si="50"/>
        <v>0.997771532631892</v>
      </c>
      <c r="R144" s="111">
        <f t="shared" ref="R144:V144" si="51">IF(R125=0,"",R125/R106)</f>
        <v>0.99782748590675974</v>
      </c>
      <c r="S144" s="111">
        <f t="shared" si="51"/>
        <v>0.99785799069514769</v>
      </c>
      <c r="T144" s="111">
        <f t="shared" si="51"/>
        <v>0.99776153432959425</v>
      </c>
      <c r="U144" s="111">
        <f t="shared" si="51"/>
        <v>0.9976545598651676</v>
      </c>
      <c r="V144" s="111">
        <f t="shared" si="51"/>
        <v>0.99768204908791291</v>
      </c>
      <c r="W144" s="111">
        <f t="shared" ref="W144" si="52">IF(W125=0,"",W125/W106)</f>
        <v>0.99773660112157825</v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>
        <f t="shared" si="53"/>
        <v>0.79225895720466843</v>
      </c>
      <c r="Q145" s="112">
        <f t="shared" si="53"/>
        <v>0.79225895720466843</v>
      </c>
      <c r="R145" s="112">
        <f t="shared" ref="R145:V145" si="54">IF(R126=0,"",R126/R107)</f>
        <v>0.79225895720466843</v>
      </c>
      <c r="S145" s="112">
        <f t="shared" si="54"/>
        <v>0.79225895720466843</v>
      </c>
      <c r="T145" s="112">
        <f t="shared" si="54"/>
        <v>0.79225895720466843</v>
      </c>
      <c r="U145" s="112">
        <f t="shared" si="54"/>
        <v>0.79225895720466843</v>
      </c>
      <c r="V145" s="112">
        <f t="shared" si="54"/>
        <v>0.79225895720466843</v>
      </c>
      <c r="W145" s="112">
        <f t="shared" ref="W145" si="55">IF(W126=0,"",W126/W107)</f>
        <v>0.79225895720466843</v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2014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0.60080316201620054</v>
      </c>
      <c r="C147" s="112">
        <f t="shared" si="59"/>
        <v>0.60345515483814693</v>
      </c>
      <c r="D147" s="112">
        <f t="shared" si="59"/>
        <v>0.60686015507644531</v>
      </c>
      <c r="E147" s="112">
        <f t="shared" si="59"/>
        <v>0.60983380909495322</v>
      </c>
      <c r="F147" s="112">
        <f t="shared" si="59"/>
        <v>0.61320406136629668</v>
      </c>
      <c r="G147" s="112">
        <f t="shared" si="59"/>
        <v>0.6190807108802453</v>
      </c>
      <c r="H147" s="112">
        <f t="shared" si="59"/>
        <v>0.62494387613817071</v>
      </c>
      <c r="I147" s="112">
        <f t="shared" si="59"/>
        <v>0.62812816730022181</v>
      </c>
      <c r="J147" s="112">
        <f t="shared" si="59"/>
        <v>0.62875678406174695</v>
      </c>
      <c r="K147" s="112">
        <f t="shared" si="59"/>
        <v>0.6306166317815215</v>
      </c>
      <c r="L147" s="112">
        <f t="shared" si="59"/>
        <v>0.63163626776840587</v>
      </c>
      <c r="M147" s="112">
        <f t="shared" si="59"/>
        <v>0.6361026479319345</v>
      </c>
      <c r="N147" s="112">
        <f t="shared" si="59"/>
        <v>0.64139696993429285</v>
      </c>
      <c r="O147" s="112">
        <f t="shared" si="59"/>
        <v>0.6480278644882197</v>
      </c>
      <c r="P147" s="112">
        <f t="shared" si="59"/>
        <v>0.65158130009469228</v>
      </c>
      <c r="Q147" s="112">
        <f t="shared" si="59"/>
        <v>0.65724161955914251</v>
      </c>
      <c r="R147" s="112">
        <f t="shared" ref="R147:V147" si="60">IF(R128=0,"",R128/R109)</f>
        <v>0.66629729625496792</v>
      </c>
      <c r="S147" s="112">
        <f t="shared" si="60"/>
        <v>0.67224937512696625</v>
      </c>
      <c r="T147" s="112">
        <f t="shared" si="60"/>
        <v>0.68869566805739568</v>
      </c>
      <c r="U147" s="112">
        <f t="shared" si="60"/>
        <v>0.71457863288810719</v>
      </c>
      <c r="V147" s="112">
        <f t="shared" si="60"/>
        <v>0.72986122358131067</v>
      </c>
      <c r="W147" s="112">
        <f t="shared" ref="W147" si="61">IF(W128=0,"",W128/W109)</f>
        <v>0.74567472643809729</v>
      </c>
      <c r="DA147" s="131" t="s">
        <v>2015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0.93221340857779633</v>
      </c>
      <c r="C148" s="113">
        <f t="shared" si="62"/>
        <v>0.8749042389280538</v>
      </c>
      <c r="D148" s="113">
        <f t="shared" si="62"/>
        <v>0.94371923043896211</v>
      </c>
      <c r="E148" s="113">
        <f t="shared" si="62"/>
        <v>0.96440945041359694</v>
      </c>
      <c r="F148" s="113">
        <f t="shared" si="62"/>
        <v>0.95332462556228326</v>
      </c>
      <c r="G148" s="113">
        <f t="shared" si="62"/>
        <v>0.95436105139694349</v>
      </c>
      <c r="H148" s="113">
        <f t="shared" si="62"/>
        <v>0.94067658737185333</v>
      </c>
      <c r="I148" s="113">
        <f t="shared" si="62"/>
        <v>0.94983151297950552</v>
      </c>
      <c r="J148" s="113">
        <f t="shared" si="62"/>
        <v>0.95267842385521684</v>
      </c>
      <c r="K148" s="113">
        <f t="shared" si="62"/>
        <v>0.95548650076283914</v>
      </c>
      <c r="L148" s="113">
        <f t="shared" si="62"/>
        <v>0.95682048163914668</v>
      </c>
      <c r="M148" s="113">
        <f t="shared" si="62"/>
        <v>0.94028293615667047</v>
      </c>
      <c r="N148" s="113">
        <f t="shared" si="62"/>
        <v>0.95673027679712008</v>
      </c>
      <c r="O148" s="113">
        <f t="shared" si="62"/>
        <v>0.97147009190333089</v>
      </c>
      <c r="P148" s="113">
        <f t="shared" si="62"/>
        <v>0.95107441022921391</v>
      </c>
      <c r="Q148" s="113">
        <f t="shared" si="62"/>
        <v>0.98548122788649262</v>
      </c>
      <c r="R148" s="113">
        <f t="shared" ref="R148:V148" si="63">IF(R129=0,"",R129/R110)</f>
        <v>0.98168661197147034</v>
      </c>
      <c r="S148" s="113">
        <f t="shared" si="63"/>
        <v>0.97042849950720012</v>
      </c>
      <c r="T148" s="113">
        <f t="shared" si="63"/>
        <v>0.96741477024540712</v>
      </c>
      <c r="U148" s="113">
        <f t="shared" si="63"/>
        <v>0.96084437674325396</v>
      </c>
      <c r="V148" s="113">
        <f t="shared" si="63"/>
        <v>0.96835021665503695</v>
      </c>
      <c r="W148" s="113">
        <f t="shared" ref="W148" si="64">IF(W129=0,"",W129/W110)</f>
        <v>0.97625312715056722</v>
      </c>
      <c r="DA148" s="132" t="s">
        <v>2016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0.60080316201620054</v>
      </c>
      <c r="C149" s="111">
        <f t="shared" si="65"/>
        <v>0.60273041091571244</v>
      </c>
      <c r="D149" s="111">
        <f t="shared" si="65"/>
        <v>0.60520385715252456</v>
      </c>
      <c r="E149" s="111">
        <f t="shared" si="65"/>
        <v>0.61012060475442698</v>
      </c>
      <c r="F149" s="111">
        <f t="shared" si="65"/>
        <v>0.61407997900611155</v>
      </c>
      <c r="G149" s="111">
        <f t="shared" si="65"/>
        <v>0.61929392779874337</v>
      </c>
      <c r="H149" s="111">
        <f t="shared" si="65"/>
        <v>0.62494084934575145</v>
      </c>
      <c r="I149" s="111">
        <f t="shared" si="65"/>
        <v>0.62909369750244171</v>
      </c>
      <c r="J149" s="111">
        <f t="shared" si="65"/>
        <v>0.63095081076256554</v>
      </c>
      <c r="K149" s="111">
        <f t="shared" si="65"/>
        <v>0.63404236631237898</v>
      </c>
      <c r="L149" s="111">
        <f t="shared" si="65"/>
        <v>0.63470596741252749</v>
      </c>
      <c r="M149" s="111">
        <f t="shared" si="65"/>
        <v>0.63617060134783043</v>
      </c>
      <c r="N149" s="111">
        <f t="shared" si="65"/>
        <v>0.63931996298322746</v>
      </c>
      <c r="O149" s="111">
        <f t="shared" si="65"/>
        <v>0.64586236750593784</v>
      </c>
      <c r="P149" s="111">
        <f t="shared" si="65"/>
        <v>0.65809819876234299</v>
      </c>
      <c r="Q149" s="111">
        <f t="shared" si="65"/>
        <v>0.66287729894784775</v>
      </c>
      <c r="R149" s="111">
        <f t="shared" ref="R149:V149" si="66">IF(R130=0,"",R130/R111)</f>
        <v>0.68491681558989481</v>
      </c>
      <c r="S149" s="111">
        <f t="shared" si="66"/>
        <v>0.69066152784270085</v>
      </c>
      <c r="T149" s="111">
        <f t="shared" si="66"/>
        <v>0.69500599040230826</v>
      </c>
      <c r="U149" s="111">
        <f t="shared" si="66"/>
        <v>0.70194192813222112</v>
      </c>
      <c r="V149" s="111">
        <f t="shared" si="66"/>
        <v>0.70803430804329515</v>
      </c>
      <c r="W149" s="111">
        <f t="shared" ref="W149" si="67">IF(W130=0,"",W130/W111)</f>
        <v>0.7257315440672133</v>
      </c>
      <c r="DA149" s="63" t="s">
        <v>2017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2018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0.66526021504986022</v>
      </c>
      <c r="C151" s="124">
        <f t="shared" si="71"/>
        <v>0.67350311064153234</v>
      </c>
      <c r="D151" s="124">
        <f t="shared" si="71"/>
        <v>0.67380162106177044</v>
      </c>
      <c r="E151" s="124">
        <f t="shared" si="71"/>
        <v>0.67731448148142093</v>
      </c>
      <c r="F151" s="124">
        <f t="shared" si="71"/>
        <v>0.67977281908651477</v>
      </c>
      <c r="G151" s="124">
        <f t="shared" si="71"/>
        <v>0.68423541657001063</v>
      </c>
      <c r="H151" s="124">
        <f t="shared" si="71"/>
        <v>0.69755117762923946</v>
      </c>
      <c r="I151" s="124">
        <f t="shared" si="71"/>
        <v>0.69891611116115326</v>
      </c>
      <c r="J151" s="124">
        <f t="shared" si="71"/>
        <v>0.70003742494163967</v>
      </c>
      <c r="K151" s="124">
        <f t="shared" si="71"/>
        <v>0.70163292008222089</v>
      </c>
      <c r="L151" s="124">
        <f t="shared" si="71"/>
        <v>0.70594085359545644</v>
      </c>
      <c r="M151" s="124">
        <f t="shared" si="71"/>
        <v>0.70597608330434169</v>
      </c>
      <c r="N151" s="124">
        <f t="shared" si="71"/>
        <v>0.71169519001339798</v>
      </c>
      <c r="O151" s="124">
        <f t="shared" si="71"/>
        <v>0.71274467044603307</v>
      </c>
      <c r="P151" s="124">
        <f t="shared" si="71"/>
        <v>0.72378157854421643</v>
      </c>
      <c r="Q151" s="124">
        <f t="shared" si="71"/>
        <v>0.7286379808660588</v>
      </c>
      <c r="R151" s="124">
        <f t="shared" ref="R151:V151" si="72">IF(R132=0,"",R132/R113)</f>
        <v>0.73440323278035269</v>
      </c>
      <c r="S151" s="124">
        <f t="shared" si="72"/>
        <v>0.73792656396196099</v>
      </c>
      <c r="T151" s="124">
        <f t="shared" si="72"/>
        <v>0.74486050581064422</v>
      </c>
      <c r="U151" s="124">
        <f t="shared" si="72"/>
        <v>0.75701902346800032</v>
      </c>
      <c r="V151" s="124">
        <f t="shared" si="72"/>
        <v>0.76991108839010125</v>
      </c>
      <c r="W151" s="124">
        <f t="shared" ref="W151" si="73">IF(W132=0,"",W132/W113)</f>
        <v>0.78184524796988497</v>
      </c>
      <c r="DA151" s="130" t="s">
        <v>2019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0.56930652843800589</v>
      </c>
      <c r="C152" s="111">
        <f t="shared" si="74"/>
        <v>0.56993313968140291</v>
      </c>
      <c r="D152" s="111">
        <f t="shared" si="74"/>
        <v>0.57084123941192855</v>
      </c>
      <c r="E152" s="111">
        <f t="shared" si="74"/>
        <v>0.57202143677297257</v>
      </c>
      <c r="F152" s="111">
        <f t="shared" si="74"/>
        <v>0.57353253212263755</v>
      </c>
      <c r="G152" s="111">
        <f t="shared" si="74"/>
        <v>0.5753561001694677</v>
      </c>
      <c r="H152" s="111">
        <f t="shared" si="74"/>
        <v>0.5778919327390919</v>
      </c>
      <c r="I152" s="111">
        <f t="shared" si="74"/>
        <v>0.57942581342992572</v>
      </c>
      <c r="J152" s="111">
        <f t="shared" si="74"/>
        <v>0.57996047711067034</v>
      </c>
      <c r="K152" s="111">
        <f t="shared" si="74"/>
        <v>0.58081706863305671</v>
      </c>
      <c r="L152" s="111">
        <f t="shared" si="74"/>
        <v>0.58197903206667456</v>
      </c>
      <c r="M152" s="111">
        <f t="shared" si="74"/>
        <v>0.58313397907221753</v>
      </c>
      <c r="N152" s="111">
        <f t="shared" si="74"/>
        <v>0.58396507057463631</v>
      </c>
      <c r="O152" s="111">
        <f t="shared" si="74"/>
        <v>0.58456322501586999</v>
      </c>
      <c r="P152" s="111">
        <f t="shared" si="74"/>
        <v>0.58489576740566396</v>
      </c>
      <c r="Q152" s="111">
        <f t="shared" si="74"/>
        <v>0.58508196199322993</v>
      </c>
      <c r="R152" s="111">
        <f t="shared" ref="R152:V152" si="75">IF(R133=0,"",R133/R114)</f>
        <v>0.58569770023365975</v>
      </c>
      <c r="S152" s="111">
        <f t="shared" si="75"/>
        <v>0.58687679491570044</v>
      </c>
      <c r="T152" s="111">
        <f t="shared" si="75"/>
        <v>0.58889147021970056</v>
      </c>
      <c r="U152" s="111">
        <f t="shared" si="75"/>
        <v>0.59185117590292413</v>
      </c>
      <c r="V152" s="111">
        <f t="shared" si="75"/>
        <v>0.594921903185477</v>
      </c>
      <c r="W152" s="111">
        <f t="shared" ref="W152" si="76">IF(W133=0,"",W133/W114)</f>
        <v>0.59934477050062118</v>
      </c>
      <c r="DA152" s="63" t="s">
        <v>2020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0.72834460069410334</v>
      </c>
      <c r="C153" s="45">
        <f t="shared" si="77"/>
        <v>0.73037313354753119</v>
      </c>
      <c r="D153" s="45">
        <f t="shared" si="77"/>
        <v>0.73240299667563002</v>
      </c>
      <c r="E153" s="45">
        <f t="shared" si="77"/>
        <v>0.73487885226790994</v>
      </c>
      <c r="F153" s="45">
        <f t="shared" si="77"/>
        <v>0.7377932443105687</v>
      </c>
      <c r="G153" s="45">
        <f t="shared" si="77"/>
        <v>0.74141921868106786</v>
      </c>
      <c r="H153" s="45">
        <f t="shared" si="77"/>
        <v>0.74589845831078661</v>
      </c>
      <c r="I153" s="45">
        <f t="shared" si="77"/>
        <v>0.74815235652144407</v>
      </c>
      <c r="J153" s="45">
        <f t="shared" si="77"/>
        <v>0.74939542466312725</v>
      </c>
      <c r="K153" s="45">
        <f t="shared" si="77"/>
        <v>0.75101018224933236</v>
      </c>
      <c r="L153" s="45">
        <f t="shared" si="77"/>
        <v>0.75280490286120982</v>
      </c>
      <c r="M153" s="45">
        <f t="shared" si="77"/>
        <v>0.75509051088539536</v>
      </c>
      <c r="N153" s="45">
        <f t="shared" si="77"/>
        <v>0.75818366661263625</v>
      </c>
      <c r="O153" s="45">
        <f t="shared" si="77"/>
        <v>0.76166120174320717</v>
      </c>
      <c r="P153" s="45">
        <f t="shared" si="77"/>
        <v>0.76453271832760694</v>
      </c>
      <c r="Q153" s="45">
        <f t="shared" si="77"/>
        <v>0.76901432702741912</v>
      </c>
      <c r="R153" s="45">
        <f t="shared" ref="R153:V153" si="78">IF(R134=0,"",R134/R115)</f>
        <v>0.77510514557674592</v>
      </c>
      <c r="S153" s="45">
        <f t="shared" si="78"/>
        <v>0.78199585040981012</v>
      </c>
      <c r="T153" s="45">
        <f t="shared" si="78"/>
        <v>0.79004987736810728</v>
      </c>
      <c r="U153" s="45">
        <f t="shared" si="78"/>
        <v>0.80180534789438196</v>
      </c>
      <c r="V153" s="45">
        <f t="shared" si="78"/>
        <v>0.81819265751265591</v>
      </c>
      <c r="W153" s="45">
        <f t="shared" ref="W153" si="79">IF(W134=0,"",W134/W115)</f>
        <v>0.8320296611419975</v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1.2892362687897523E-2</v>
      </c>
      <c r="C155" s="117">
        <f t="shared" si="80"/>
        <v>1.2262036772217965E-2</v>
      </c>
      <c r="D155" s="117">
        <f t="shared" si="80"/>
        <v>1.1967942745827888E-2</v>
      </c>
      <c r="E155" s="117">
        <f t="shared" si="80"/>
        <v>1.1336048663847426E-2</v>
      </c>
      <c r="F155" s="117">
        <f t="shared" si="80"/>
        <v>1.0747256221516963E-2</v>
      </c>
      <c r="G155" s="117">
        <f t="shared" si="80"/>
        <v>1.041141320695789E-2</v>
      </c>
      <c r="H155" s="117">
        <f t="shared" si="80"/>
        <v>9.6393532607705161E-3</v>
      </c>
      <c r="I155" s="117">
        <f t="shared" si="80"/>
        <v>9.8033733160517011E-3</v>
      </c>
      <c r="J155" s="117">
        <f t="shared" si="80"/>
        <v>9.7032473481777799E-3</v>
      </c>
      <c r="K155" s="117">
        <f t="shared" si="80"/>
        <v>9.2979841784575912E-3</v>
      </c>
      <c r="L155" s="117">
        <f t="shared" si="80"/>
        <v>9.0225327214312635E-3</v>
      </c>
      <c r="M155" s="117">
        <f t="shared" si="80"/>
        <v>9.1140197089833713E-3</v>
      </c>
      <c r="N155" s="117">
        <f t="shared" si="80"/>
        <v>8.4522423211463825E-3</v>
      </c>
      <c r="O155" s="117">
        <f t="shared" si="80"/>
        <v>8.0604561965131154E-3</v>
      </c>
      <c r="P155" s="117">
        <f t="shared" si="80"/>
        <v>7.5230760575385799E-3</v>
      </c>
      <c r="Q155" s="117">
        <f t="shared" si="80"/>
        <v>7.2980959195250439E-3</v>
      </c>
      <c r="R155" s="117">
        <f t="shared" ref="R155:V155" si="81">R156+R159+R161+R170</f>
        <v>7.3331005067146229E-3</v>
      </c>
      <c r="S155" s="117">
        <f t="shared" si="81"/>
        <v>7.8140471840340998E-3</v>
      </c>
      <c r="T155" s="117">
        <f t="shared" si="81"/>
        <v>8.0988640173819734E-3</v>
      </c>
      <c r="U155" s="117">
        <f t="shared" si="81"/>
        <v>7.1123189320201965E-3</v>
      </c>
      <c r="V155" s="117">
        <f t="shared" si="81"/>
        <v>7.116026966143032E-3</v>
      </c>
      <c r="W155" s="117">
        <f t="shared" ref="W155" si="82">W156+W159+W161+W170</f>
        <v>7.2096685719119464E-3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1.2892362687897523E-2</v>
      </c>
      <c r="C170" s="122">
        <v>1.2262036772217965E-2</v>
      </c>
      <c r="D170" s="122">
        <v>1.1967942745827888E-2</v>
      </c>
      <c r="E170" s="122">
        <v>1.1336048663847426E-2</v>
      </c>
      <c r="F170" s="122">
        <v>1.0747256221516963E-2</v>
      </c>
      <c r="G170" s="122">
        <v>1.041141320695789E-2</v>
      </c>
      <c r="H170" s="122">
        <v>9.6393532607705161E-3</v>
      </c>
      <c r="I170" s="122">
        <v>9.8033733160517011E-3</v>
      </c>
      <c r="J170" s="122">
        <v>9.7032473481777799E-3</v>
      </c>
      <c r="K170" s="122">
        <v>9.2979841784575912E-3</v>
      </c>
      <c r="L170" s="122">
        <v>9.0225327214312635E-3</v>
      </c>
      <c r="M170" s="122">
        <v>9.1140197089833713E-3</v>
      </c>
      <c r="N170" s="122">
        <v>8.4522423211463825E-3</v>
      </c>
      <c r="O170" s="122">
        <v>8.0604561965131154E-3</v>
      </c>
      <c r="P170" s="122">
        <v>7.5230760575385799E-3</v>
      </c>
      <c r="Q170" s="122">
        <v>7.2980959195250439E-3</v>
      </c>
      <c r="R170" s="122">
        <v>7.3331005067146229E-3</v>
      </c>
      <c r="S170" s="122">
        <v>7.8140471840340998E-3</v>
      </c>
      <c r="T170" s="122">
        <v>8.0988640173819734E-3</v>
      </c>
      <c r="U170" s="122">
        <v>7.1123189320201965E-3</v>
      </c>
      <c r="V170" s="122">
        <v>7.116026966143032E-3</v>
      </c>
      <c r="W170" s="122">
        <v>7.2096685719119464E-3</v>
      </c>
      <c r="DA170" s="130" t="s">
        <v>2187</v>
      </c>
    </row>
    <row r="171" spans="1:105" ht="12" customHeight="1" x14ac:dyDescent="0.25">
      <c r="A171" s="97" t="s">
        <v>50</v>
      </c>
      <c r="B171" s="98">
        <v>1.2892362687897523E-2</v>
      </c>
      <c r="C171" s="98">
        <v>1.2262036772217965E-2</v>
      </c>
      <c r="D171" s="98">
        <v>1.1967942745827888E-2</v>
      </c>
      <c r="E171" s="98">
        <v>1.1336048663847426E-2</v>
      </c>
      <c r="F171" s="98">
        <v>1.0747256221516963E-2</v>
      </c>
      <c r="G171" s="98">
        <v>1.041141320695789E-2</v>
      </c>
      <c r="H171" s="98">
        <v>9.6393532607705161E-3</v>
      </c>
      <c r="I171" s="98">
        <v>9.8033733160517011E-3</v>
      </c>
      <c r="J171" s="98">
        <v>9.7032473481777799E-3</v>
      </c>
      <c r="K171" s="98">
        <v>9.2979841784575912E-3</v>
      </c>
      <c r="L171" s="98">
        <v>9.0225327214312635E-3</v>
      </c>
      <c r="M171" s="98">
        <v>9.1140197089833713E-3</v>
      </c>
      <c r="N171" s="98">
        <v>8.4522423211463825E-3</v>
      </c>
      <c r="O171" s="98">
        <v>8.0604561965131154E-3</v>
      </c>
      <c r="P171" s="98">
        <v>7.5230760575385799E-3</v>
      </c>
      <c r="Q171" s="98">
        <v>7.2980959195250439E-3</v>
      </c>
      <c r="R171" s="98">
        <v>7.3331005067146229E-3</v>
      </c>
      <c r="S171" s="98">
        <v>7.8140471840340998E-3</v>
      </c>
      <c r="T171" s="98">
        <v>8.0988640173819734E-3</v>
      </c>
      <c r="U171" s="98">
        <v>7.1123189320201965E-3</v>
      </c>
      <c r="V171" s="98">
        <v>7.116026966143032E-3</v>
      </c>
      <c r="W171" s="98">
        <v>7.2096685719119464E-3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5254.1367416306912</v>
      </c>
      <c r="C174" s="117">
        <f t="shared" si="87"/>
        <v>5529.4615901970765</v>
      </c>
      <c r="D174" s="117">
        <f t="shared" si="87"/>
        <v>5684.5278079319278</v>
      </c>
      <c r="E174" s="117">
        <f t="shared" si="87"/>
        <v>5900.2447075079426</v>
      </c>
      <c r="F174" s="117">
        <f t="shared" si="87"/>
        <v>6115.3218914221279</v>
      </c>
      <c r="G174" s="117">
        <f t="shared" si="87"/>
        <v>6301.3122572024458</v>
      </c>
      <c r="H174" s="117">
        <f t="shared" si="87"/>
        <v>6482.320890627132</v>
      </c>
      <c r="I174" s="117">
        <f t="shared" si="87"/>
        <v>6392.5128108383387</v>
      </c>
      <c r="J174" s="117">
        <f t="shared" si="87"/>
        <v>6364.992989077743</v>
      </c>
      <c r="K174" s="117">
        <f t="shared" si="87"/>
        <v>6380.1190327742625</v>
      </c>
      <c r="L174" s="117">
        <f t="shared" si="87"/>
        <v>6426.7011701646134</v>
      </c>
      <c r="M174" s="117">
        <f t="shared" si="87"/>
        <v>6207.8763924207078</v>
      </c>
      <c r="N174" s="117">
        <f t="shared" si="87"/>
        <v>5998.6314029498826</v>
      </c>
      <c r="O174" s="117">
        <f t="shared" si="87"/>
        <v>5686.7017098224915</v>
      </c>
      <c r="P174" s="117">
        <f t="shared" si="87"/>
        <v>5646.3957500983643</v>
      </c>
      <c r="Q174" s="117">
        <f t="shared" si="87"/>
        <v>5511.7668660493764</v>
      </c>
      <c r="R174" s="117">
        <f t="shared" ref="R174:V174" si="88">R175+R178+R180+R189</f>
        <v>5450.6926728370599</v>
      </c>
      <c r="S174" s="117">
        <f t="shared" si="88"/>
        <v>5497.1537699979417</v>
      </c>
      <c r="T174" s="117">
        <f t="shared" si="88"/>
        <v>5712.3362496299142</v>
      </c>
      <c r="U174" s="117">
        <f t="shared" si="88"/>
        <v>5705.2185770074002</v>
      </c>
      <c r="V174" s="117">
        <f t="shared" si="88"/>
        <v>5700.2229577462222</v>
      </c>
      <c r="W174" s="117">
        <f t="shared" ref="W174" si="89">W175+W178+W180+W189</f>
        <v>5718.1490102005091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3669.0850558761999</v>
      </c>
      <c r="C175" s="122">
        <f t="shared" si="90"/>
        <v>3786.9241786545908</v>
      </c>
      <c r="D175" s="122">
        <f t="shared" si="90"/>
        <v>3988.8238359265242</v>
      </c>
      <c r="E175" s="122">
        <f t="shared" si="90"/>
        <v>4229.9568556139975</v>
      </c>
      <c r="F175" s="122">
        <f t="shared" si="90"/>
        <v>4469.760202702163</v>
      </c>
      <c r="G175" s="122">
        <f t="shared" si="90"/>
        <v>4604.7279694508034</v>
      </c>
      <c r="H175" s="122">
        <f t="shared" si="90"/>
        <v>4667.5871245651215</v>
      </c>
      <c r="I175" s="122">
        <f t="shared" si="90"/>
        <v>4613.6243499050433</v>
      </c>
      <c r="J175" s="122">
        <f t="shared" si="90"/>
        <v>4562.9773877977123</v>
      </c>
      <c r="K175" s="122">
        <f t="shared" si="90"/>
        <v>4591.4633482364989</v>
      </c>
      <c r="L175" s="122">
        <f t="shared" si="90"/>
        <v>4686.8778628684167</v>
      </c>
      <c r="M175" s="122">
        <f t="shared" si="90"/>
        <v>4424.4264655133475</v>
      </c>
      <c r="N175" s="122">
        <f t="shared" si="90"/>
        <v>4265.3445619043623</v>
      </c>
      <c r="O175" s="122">
        <f t="shared" si="90"/>
        <v>4026.7996244388933</v>
      </c>
      <c r="P175" s="122">
        <f t="shared" si="90"/>
        <v>3900.6308592739383</v>
      </c>
      <c r="Q175" s="122">
        <f t="shared" si="90"/>
        <v>3815.9724325401494</v>
      </c>
      <c r="R175" s="122">
        <f t="shared" ref="R175:V175" si="91">SUM(R176:R177)</f>
        <v>3636.5851966936798</v>
      </c>
      <c r="S175" s="122">
        <f t="shared" si="91"/>
        <v>3678.3948638265988</v>
      </c>
      <c r="T175" s="122">
        <f t="shared" si="91"/>
        <v>3876.6642355054328</v>
      </c>
      <c r="U175" s="122">
        <f t="shared" si="91"/>
        <v>3869.3596599324096</v>
      </c>
      <c r="V175" s="122">
        <f t="shared" si="91"/>
        <v>3866.2316358456733</v>
      </c>
      <c r="W175" s="122">
        <f t="shared" ref="W175" si="92">SUM(W176:W177)</f>
        <v>3862.7461113933778</v>
      </c>
      <c r="DA175" s="130" t="s">
        <v>2341</v>
      </c>
    </row>
    <row r="176" spans="1:105" ht="12" customHeight="1" x14ac:dyDescent="0.25">
      <c r="A176" s="97" t="s">
        <v>202</v>
      </c>
      <c r="B176" s="98">
        <v>3657.6530851449747</v>
      </c>
      <c r="C176" s="98">
        <v>3775.0820834908895</v>
      </c>
      <c r="D176" s="98">
        <v>3976.7216860762487</v>
      </c>
      <c r="E176" s="98">
        <v>4217.9131610980139</v>
      </c>
      <c r="F176" s="98">
        <v>4457.0129421902402</v>
      </c>
      <c r="G176" s="98">
        <v>4591.9606697360878</v>
      </c>
      <c r="H176" s="98">
        <v>4655.0757224257113</v>
      </c>
      <c r="I176" s="98">
        <v>4601.2314935471122</v>
      </c>
      <c r="J176" s="98">
        <v>4550.8973706620318</v>
      </c>
      <c r="K176" s="98">
        <v>4579.6333923807179</v>
      </c>
      <c r="L176" s="98">
        <v>4674.7834312590776</v>
      </c>
      <c r="M176" s="98">
        <v>4412.7084352646498</v>
      </c>
      <c r="N176" s="98">
        <v>4254.0226415933976</v>
      </c>
      <c r="O176" s="98">
        <v>4015.8270131877321</v>
      </c>
      <c r="P176" s="98">
        <v>3889.8491239352147</v>
      </c>
      <c r="Q176" s="98">
        <v>3805.8017099703311</v>
      </c>
      <c r="R176" s="98">
        <v>3626.8353305516789</v>
      </c>
      <c r="S176" s="98">
        <v>3668.6686802520207</v>
      </c>
      <c r="T176" s="98">
        <v>3866.3220846099653</v>
      </c>
      <c r="U176" s="98">
        <v>3859.1224272198438</v>
      </c>
      <c r="V176" s="98">
        <v>3855.9415051047176</v>
      </c>
      <c r="W176" s="98">
        <v>3852.3727601470105</v>
      </c>
      <c r="DA176" s="63" t="s">
        <v>2342</v>
      </c>
    </row>
    <row r="177" spans="1:105" ht="12" customHeight="1" x14ac:dyDescent="0.25">
      <c r="A177" s="97" t="s">
        <v>53</v>
      </c>
      <c r="B177" s="98">
        <v>11.431970731225247</v>
      </c>
      <c r="C177" s="98">
        <v>11.842095163701115</v>
      </c>
      <c r="D177" s="98">
        <v>12.102149850275495</v>
      </c>
      <c r="E177" s="98">
        <v>12.043694515983491</v>
      </c>
      <c r="F177" s="98">
        <v>12.747260511922535</v>
      </c>
      <c r="G177" s="98">
        <v>12.767299714715937</v>
      </c>
      <c r="H177" s="98">
        <v>12.511402139410075</v>
      </c>
      <c r="I177" s="98">
        <v>12.392856357931104</v>
      </c>
      <c r="J177" s="98">
        <v>12.080017135680782</v>
      </c>
      <c r="K177" s="98">
        <v>11.829955855781121</v>
      </c>
      <c r="L177" s="98">
        <v>12.094431609338942</v>
      </c>
      <c r="M177" s="98">
        <v>11.718030248697868</v>
      </c>
      <c r="N177" s="98">
        <v>11.32192031096465</v>
      </c>
      <c r="O177" s="98">
        <v>10.972611251161196</v>
      </c>
      <c r="P177" s="98">
        <v>10.781735338723795</v>
      </c>
      <c r="Q177" s="98">
        <v>10.170722569818379</v>
      </c>
      <c r="R177" s="98">
        <v>9.7498661420008403</v>
      </c>
      <c r="S177" s="98">
        <v>9.7261835745780374</v>
      </c>
      <c r="T177" s="98">
        <v>10.342150895467487</v>
      </c>
      <c r="U177" s="98">
        <v>10.237232712565939</v>
      </c>
      <c r="V177" s="98">
        <v>10.290130740955641</v>
      </c>
      <c r="W177" s="98">
        <v>10.37335124636718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24.064824400670766</v>
      </c>
      <c r="C178" s="122">
        <f t="shared" si="93"/>
        <v>30.252178939325304</v>
      </c>
      <c r="D178" s="122">
        <f t="shared" si="93"/>
        <v>23.168302066888561</v>
      </c>
      <c r="E178" s="122">
        <f t="shared" si="93"/>
        <v>45.945318400718826</v>
      </c>
      <c r="F178" s="122">
        <f t="shared" si="93"/>
        <v>36.364026388361737</v>
      </c>
      <c r="G178" s="122">
        <f t="shared" si="93"/>
        <v>45.789472586234879</v>
      </c>
      <c r="H178" s="122">
        <f t="shared" si="93"/>
        <v>52.521752856021564</v>
      </c>
      <c r="I178" s="122">
        <f t="shared" si="93"/>
        <v>34.529767754412973</v>
      </c>
      <c r="J178" s="122">
        <f t="shared" si="93"/>
        <v>45.866845608079622</v>
      </c>
      <c r="K178" s="122">
        <f t="shared" si="93"/>
        <v>78.151740043170932</v>
      </c>
      <c r="L178" s="122">
        <f t="shared" si="93"/>
        <v>78.954562453289554</v>
      </c>
      <c r="M178" s="122">
        <f t="shared" si="93"/>
        <v>78.222465922922737</v>
      </c>
      <c r="N178" s="122">
        <f t="shared" si="93"/>
        <v>77.783672392453468</v>
      </c>
      <c r="O178" s="122">
        <f t="shared" si="93"/>
        <v>73.828426978047091</v>
      </c>
      <c r="P178" s="122">
        <f t="shared" si="93"/>
        <v>57.597660528047591</v>
      </c>
      <c r="Q178" s="122">
        <f t="shared" si="93"/>
        <v>86.693161768747828</v>
      </c>
      <c r="R178" s="122">
        <f t="shared" si="93"/>
        <v>75.145642495765586</v>
      </c>
      <c r="S178" s="122">
        <f t="shared" si="93"/>
        <v>75.826262989890196</v>
      </c>
      <c r="T178" s="122">
        <f t="shared" si="93"/>
        <v>61.970480201539992</v>
      </c>
      <c r="U178" s="122">
        <f t="shared" si="93"/>
        <v>50.648821956666254</v>
      </c>
      <c r="V178" s="122">
        <f t="shared" si="93"/>
        <v>46.232430003230874</v>
      </c>
      <c r="W178" s="122">
        <f t="shared" si="93"/>
        <v>43.385079818069421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24.064824400670766</v>
      </c>
      <c r="C179" s="98">
        <f>RES_hhdet_fech!C110</f>
        <v>30.252178939325304</v>
      </c>
      <c r="D179" s="98">
        <f>RES_hhdet_fech!D110</f>
        <v>23.168302066888561</v>
      </c>
      <c r="E179" s="98">
        <f>RES_hhdet_fech!E110</f>
        <v>45.945318400718826</v>
      </c>
      <c r="F179" s="98">
        <f>RES_hhdet_fech!F110</f>
        <v>36.364026388361737</v>
      </c>
      <c r="G179" s="98">
        <f>RES_hhdet_fech!G110</f>
        <v>45.789472586234879</v>
      </c>
      <c r="H179" s="98">
        <f>RES_hhdet_fech!H110</f>
        <v>52.521752856021564</v>
      </c>
      <c r="I179" s="98">
        <f>RES_hhdet_fech!I110</f>
        <v>34.529767754412973</v>
      </c>
      <c r="J179" s="98">
        <f>RES_hhdet_fech!J110</f>
        <v>45.866845608079622</v>
      </c>
      <c r="K179" s="98">
        <f>RES_hhdet_fech!K110</f>
        <v>78.151740043170932</v>
      </c>
      <c r="L179" s="98">
        <f>RES_hhdet_fech!L110</f>
        <v>78.954562453289554</v>
      </c>
      <c r="M179" s="98">
        <f>RES_hhdet_fech!M110</f>
        <v>78.222465922922737</v>
      </c>
      <c r="N179" s="98">
        <f>RES_hhdet_fech!N110</f>
        <v>77.783672392453468</v>
      </c>
      <c r="O179" s="98">
        <f>RES_hhdet_fech!O110</f>
        <v>73.828426978047091</v>
      </c>
      <c r="P179" s="98">
        <f>RES_hhdet_fech!P110</f>
        <v>57.597660528047591</v>
      </c>
      <c r="Q179" s="98">
        <f>RES_hhdet_fech!Q110</f>
        <v>86.693161768747828</v>
      </c>
      <c r="R179" s="98">
        <f>RES_hhdet_fech!R110</f>
        <v>75.145642495765586</v>
      </c>
      <c r="S179" s="98">
        <f>RES_hhdet_fech!S110</f>
        <v>75.826262989890196</v>
      </c>
      <c r="T179" s="98">
        <f>RES_hhdet_fech!T110</f>
        <v>61.970480201539992</v>
      </c>
      <c r="U179" s="98">
        <f>RES_hhdet_fech!U110</f>
        <v>50.648821956666254</v>
      </c>
      <c r="V179" s="98">
        <f>RES_hhdet_fech!V110</f>
        <v>46.232430003230874</v>
      </c>
      <c r="W179" s="98">
        <f>RES_hhdet_fech!W110</f>
        <v>43.385079818069421</v>
      </c>
      <c r="DA179" s="63" t="s">
        <v>2345</v>
      </c>
    </row>
    <row r="180" spans="1:105" ht="12" customHeight="1" x14ac:dyDescent="0.25">
      <c r="A180" s="121" t="s">
        <v>55</v>
      </c>
      <c r="B180" s="122">
        <v>984.05011812195767</v>
      </c>
      <c r="C180" s="122">
        <v>1077.7602205998294</v>
      </c>
      <c r="D180" s="122">
        <v>1041.0106455845344</v>
      </c>
      <c r="E180" s="122">
        <v>982.59983339997552</v>
      </c>
      <c r="F180" s="122">
        <v>971.37603359325647</v>
      </c>
      <c r="G180" s="122">
        <v>998.34394150508535</v>
      </c>
      <c r="H180" s="122">
        <v>1028.5870890299816</v>
      </c>
      <c r="I180" s="122">
        <v>1015.8309001908885</v>
      </c>
      <c r="J180" s="122">
        <v>1037.3612553112966</v>
      </c>
      <c r="K180" s="122">
        <v>1018.9250147850655</v>
      </c>
      <c r="L180" s="122">
        <v>944.13299235192744</v>
      </c>
      <c r="M180" s="122">
        <v>1036.3163665751879</v>
      </c>
      <c r="N180" s="122">
        <v>1012.9197119607351</v>
      </c>
      <c r="O180" s="122">
        <v>1020.1473921827311</v>
      </c>
      <c r="P180" s="122">
        <v>1061.605902375288</v>
      </c>
      <c r="Q180" s="122">
        <v>994.16248030829331</v>
      </c>
      <c r="R180" s="122">
        <v>1120.7579474121947</v>
      </c>
      <c r="S180" s="122">
        <v>1110.9708930676723</v>
      </c>
      <c r="T180" s="122">
        <v>1092.558667883053</v>
      </c>
      <c r="U180" s="122">
        <v>1152.5499663872913</v>
      </c>
      <c r="V180" s="122">
        <v>1166.0311191933408</v>
      </c>
      <c r="W180" s="122">
        <v>1183.1390741200973</v>
      </c>
      <c r="DA180" s="130" t="s">
        <v>2346</v>
      </c>
    </row>
    <row r="181" spans="1:105" ht="12" customHeight="1" x14ac:dyDescent="0.25">
      <c r="A181" s="97" t="s">
        <v>130</v>
      </c>
      <c r="B181" s="98">
        <v>987.65902872968411</v>
      </c>
      <c r="C181" s="98">
        <v>1024.1230300738582</v>
      </c>
      <c r="D181" s="98">
        <v>1014.8988114079914</v>
      </c>
      <c r="E181" s="98">
        <v>967.49410893708489</v>
      </c>
      <c r="F181" s="98">
        <v>952.24165849348799</v>
      </c>
      <c r="G181" s="98">
        <v>980.42569768679471</v>
      </c>
      <c r="H181" s="98">
        <v>995.21271280308656</v>
      </c>
      <c r="I181" s="98">
        <v>992.60568176011236</v>
      </c>
      <c r="J181" s="98">
        <v>1032.5136365136975</v>
      </c>
      <c r="K181" s="98">
        <v>1042.628058920988</v>
      </c>
      <c r="L181" s="98">
        <v>913.94228591375111</v>
      </c>
      <c r="M181" s="98">
        <v>1015.967319139885</v>
      </c>
      <c r="N181" s="98">
        <v>999.19136035679219</v>
      </c>
      <c r="O181" s="98">
        <v>1021.2954250399052</v>
      </c>
      <c r="P181" s="98">
        <v>1066.8603492101988</v>
      </c>
      <c r="Q181" s="98">
        <v>1001.2406189563428</v>
      </c>
      <c r="R181" s="98">
        <v>1173.7443643825438</v>
      </c>
      <c r="S181" s="98">
        <v>1135.9521753956481</v>
      </c>
      <c r="T181" s="98">
        <v>1095.1976845611709</v>
      </c>
      <c r="U181" s="98">
        <v>1174.3285757750398</v>
      </c>
      <c r="V181" s="98">
        <v>1192.932882357813</v>
      </c>
      <c r="W181" s="98">
        <v>1188.5835783627404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845.82320554184582</v>
      </c>
      <c r="Q182" s="98">
        <v>888.25380610589502</v>
      </c>
      <c r="R182" s="98">
        <v>1070.4501683672358</v>
      </c>
      <c r="S182" s="98">
        <v>1055.4394746196197</v>
      </c>
      <c r="T182" s="98">
        <v>976.5362152866727</v>
      </c>
      <c r="U182" s="98">
        <v>1003.0628976612938</v>
      </c>
      <c r="V182" s="98">
        <v>1036.2824507764517</v>
      </c>
      <c r="W182" s="98">
        <v>1062.0813930780362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101.21894788385826</v>
      </c>
      <c r="Q183" s="101">
        <v>9.5284234394399991</v>
      </c>
      <c r="R183" s="101">
        <v>11.194552822093533</v>
      </c>
      <c r="S183" s="101">
        <v>10.882592794005483</v>
      </c>
      <c r="T183" s="101">
        <v>10.52244065213822</v>
      </c>
      <c r="U183" s="101">
        <v>11.324791414732191</v>
      </c>
      <c r="V183" s="101">
        <v>11.562721644386977</v>
      </c>
      <c r="W183" s="101">
        <v>11.5716846393897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744.60425765798755</v>
      </c>
      <c r="Q184" s="104">
        <v>878.72538266645495</v>
      </c>
      <c r="R184" s="104">
        <v>1059.2556155451423</v>
      </c>
      <c r="S184" s="104">
        <v>1044.556881825614</v>
      </c>
      <c r="T184" s="104">
        <v>966.01377463453446</v>
      </c>
      <c r="U184" s="104">
        <v>991.73810624656176</v>
      </c>
      <c r="V184" s="104">
        <v>1024.7197291320647</v>
      </c>
      <c r="W184" s="104">
        <v>1050.5097084386466</v>
      </c>
      <c r="DA184" s="132" t="s">
        <v>2350</v>
      </c>
    </row>
    <row r="185" spans="1:105" ht="12" customHeight="1" x14ac:dyDescent="0.25">
      <c r="A185" s="106" t="s">
        <v>122</v>
      </c>
      <c r="B185" s="101">
        <v>1032.6647924108818</v>
      </c>
      <c r="C185" s="101">
        <v>1252.7800461881598</v>
      </c>
      <c r="D185" s="101">
        <v>1155.5955097431338</v>
      </c>
      <c r="E185" s="101">
        <v>1074.437662517744</v>
      </c>
      <c r="F185" s="101">
        <v>1081.3303789821102</v>
      </c>
      <c r="G185" s="101">
        <v>1106.3689203280223</v>
      </c>
      <c r="H185" s="101">
        <v>1176.4659435582173</v>
      </c>
      <c r="I185" s="101">
        <v>1160.1820089339365</v>
      </c>
      <c r="J185" s="101">
        <v>1156.3397788216146</v>
      </c>
      <c r="K185" s="101">
        <v>1121.2409582170972</v>
      </c>
      <c r="L185" s="101">
        <v>1187.9689804469624</v>
      </c>
      <c r="M185" s="101">
        <v>1239.1333531122352</v>
      </c>
      <c r="N185" s="101">
        <v>1210.1854349042044</v>
      </c>
      <c r="O185" s="101">
        <v>1188.0946017722461</v>
      </c>
      <c r="P185" s="101">
        <v>1254.2127906051235</v>
      </c>
      <c r="Q185" s="101">
        <v>1183.9964138538903</v>
      </c>
      <c r="R185" s="101">
        <v>1228.7607700346184</v>
      </c>
      <c r="S185" s="101">
        <v>1291.3823153363569</v>
      </c>
      <c r="T185" s="101">
        <v>1301.5185951096416</v>
      </c>
      <c r="U185" s="101">
        <v>1283.2209334352272</v>
      </c>
      <c r="V185" s="101">
        <v>1267.87056007001</v>
      </c>
      <c r="W185" s="101">
        <v>1284.9558522299171</v>
      </c>
      <c r="DA185" s="131" t="s">
        <v>2351</v>
      </c>
    </row>
    <row r="186" spans="1:105" ht="12" customHeight="1" x14ac:dyDescent="0.25">
      <c r="A186" s="107" t="s">
        <v>121</v>
      </c>
      <c r="B186" s="104">
        <v>665.54317592341772</v>
      </c>
      <c r="C186" s="104">
        <v>864.02091143002428</v>
      </c>
      <c r="D186" s="104">
        <v>743.15146779059717</v>
      </c>
      <c r="E186" s="104">
        <v>679.54743635285524</v>
      </c>
      <c r="F186" s="104">
        <v>695.56134804389103</v>
      </c>
      <c r="G186" s="104">
        <v>717.35971237656133</v>
      </c>
      <c r="H186" s="104">
        <v>781.17526588030228</v>
      </c>
      <c r="I186" s="104">
        <v>766.79367920852724</v>
      </c>
      <c r="J186" s="104">
        <v>762.909979505107</v>
      </c>
      <c r="K186" s="104">
        <v>741.25165987784931</v>
      </c>
      <c r="L186" s="104">
        <v>785.20688936904855</v>
      </c>
      <c r="M186" s="104">
        <v>838.76030459956314</v>
      </c>
      <c r="N186" s="104">
        <v>812.57200721804975</v>
      </c>
      <c r="O186" s="104">
        <v>793.74466040516472</v>
      </c>
      <c r="P186" s="104">
        <v>862.96727397116888</v>
      </c>
      <c r="Q186" s="104">
        <v>795.13518500892997</v>
      </c>
      <c r="R186" s="104">
        <v>842.20012542122424</v>
      </c>
      <c r="S186" s="104">
        <v>902.04262406369344</v>
      </c>
      <c r="T186" s="104">
        <v>931.09821685332543</v>
      </c>
      <c r="U186" s="104">
        <v>957.00201642697175</v>
      </c>
      <c r="V186" s="104">
        <v>957.71492723088124</v>
      </c>
      <c r="W186" s="104">
        <v>977.47521887707512</v>
      </c>
      <c r="DA186" s="132" t="s">
        <v>2352</v>
      </c>
    </row>
    <row r="187" spans="1:105" ht="12" customHeight="1" x14ac:dyDescent="0.25">
      <c r="A187" s="108" t="s">
        <v>53</v>
      </c>
      <c r="B187" s="98">
        <v>113.01418009224682</v>
      </c>
      <c r="C187" s="98">
        <v>272.07054470631357</v>
      </c>
      <c r="D187" s="98">
        <v>105.94109710901678</v>
      </c>
      <c r="E187" s="98">
        <v>62.033200586544673</v>
      </c>
      <c r="F187" s="98">
        <v>84.125167387637958</v>
      </c>
      <c r="G187" s="98">
        <v>85.996902685990847</v>
      </c>
      <c r="H187" s="98">
        <v>123.55913074479308</v>
      </c>
      <c r="I187" s="98">
        <v>103.71589397034676</v>
      </c>
      <c r="J187" s="98">
        <v>97.824636226307888</v>
      </c>
      <c r="K187" s="98">
        <v>90.162636762160915</v>
      </c>
      <c r="L187" s="98">
        <v>92.815245451513363</v>
      </c>
      <c r="M187" s="98">
        <v>137.66975083535885</v>
      </c>
      <c r="N187" s="98">
        <v>97.481873755875554</v>
      </c>
      <c r="O187" s="98">
        <v>63.94537077039061</v>
      </c>
      <c r="P187" s="98">
        <v>123.4892085361637</v>
      </c>
      <c r="Q187" s="98">
        <v>34.243871784802408</v>
      </c>
      <c r="R187" s="98">
        <v>48.950684954485816</v>
      </c>
      <c r="S187" s="98">
        <v>86.231608102279523</v>
      </c>
      <c r="T187" s="98">
        <v>99.477525346408925</v>
      </c>
      <c r="U187" s="98">
        <v>125.72050196910499</v>
      </c>
      <c r="V187" s="98">
        <v>103.81860193898861</v>
      </c>
      <c r="W187" s="98">
        <v>84.632334612456219</v>
      </c>
      <c r="DA187" s="63" t="s">
        <v>2353</v>
      </c>
    </row>
    <row r="188" spans="1:105" ht="12" customHeight="1" x14ac:dyDescent="0.25">
      <c r="A188" s="108" t="s">
        <v>52</v>
      </c>
      <c r="B188" s="98">
        <v>552.52899583117085</v>
      </c>
      <c r="C188" s="98">
        <v>591.95036672371077</v>
      </c>
      <c r="D188" s="98">
        <v>637.21037068158034</v>
      </c>
      <c r="E188" s="98">
        <v>617.51423576631055</v>
      </c>
      <c r="F188" s="98">
        <v>611.4361806562531</v>
      </c>
      <c r="G188" s="98">
        <v>631.36280969057054</v>
      </c>
      <c r="H188" s="98">
        <v>657.61613513550924</v>
      </c>
      <c r="I188" s="98">
        <v>663.07778523818035</v>
      </c>
      <c r="J188" s="98">
        <v>665.08534327879931</v>
      </c>
      <c r="K188" s="98">
        <v>651.08902311568841</v>
      </c>
      <c r="L188" s="98">
        <v>692.39164391753536</v>
      </c>
      <c r="M188" s="98">
        <v>701.09055376420429</v>
      </c>
      <c r="N188" s="98">
        <v>715.09013346217421</v>
      </c>
      <c r="O188" s="98">
        <v>729.79928963477414</v>
      </c>
      <c r="P188" s="98">
        <v>739.47806543500519</v>
      </c>
      <c r="Q188" s="98">
        <v>760.89131322412754</v>
      </c>
      <c r="R188" s="98">
        <v>793.24944046673841</v>
      </c>
      <c r="S188" s="98">
        <v>815.81101596141411</v>
      </c>
      <c r="T188" s="98">
        <v>831.62069150691639</v>
      </c>
      <c r="U188" s="98">
        <v>831.28151445786671</v>
      </c>
      <c r="V188" s="98">
        <v>853.89632529189271</v>
      </c>
      <c r="W188" s="98">
        <v>892.84288426461876</v>
      </c>
      <c r="DA188" s="63" t="s">
        <v>2354</v>
      </c>
    </row>
    <row r="189" spans="1:105" ht="12" customHeight="1" x14ac:dyDescent="0.25">
      <c r="A189" s="121" t="s">
        <v>54</v>
      </c>
      <c r="B189" s="122">
        <v>576.93674323186349</v>
      </c>
      <c r="C189" s="122">
        <v>634.52501200333086</v>
      </c>
      <c r="D189" s="122">
        <v>631.52502435398026</v>
      </c>
      <c r="E189" s="122">
        <v>641.74270009325051</v>
      </c>
      <c r="F189" s="122">
        <v>637.82162873834648</v>
      </c>
      <c r="G189" s="122">
        <v>652.45087366032215</v>
      </c>
      <c r="H189" s="122">
        <v>733.62492417600697</v>
      </c>
      <c r="I189" s="122">
        <v>728.52779298799419</v>
      </c>
      <c r="J189" s="122">
        <v>718.78750036065378</v>
      </c>
      <c r="K189" s="122">
        <v>691.5789297095273</v>
      </c>
      <c r="L189" s="122">
        <v>716.7357524909803</v>
      </c>
      <c r="M189" s="122">
        <v>668.91109440925015</v>
      </c>
      <c r="N189" s="122">
        <v>642.58345669233108</v>
      </c>
      <c r="O189" s="122">
        <v>565.92626622281978</v>
      </c>
      <c r="P189" s="122">
        <v>626.56132792109008</v>
      </c>
      <c r="Q189" s="122">
        <v>614.93879143218646</v>
      </c>
      <c r="R189" s="122">
        <v>618.20388623541976</v>
      </c>
      <c r="S189" s="122">
        <v>631.96175011378114</v>
      </c>
      <c r="T189" s="122">
        <v>681.14286603988887</v>
      </c>
      <c r="U189" s="122">
        <v>632.66012873103352</v>
      </c>
      <c r="V189" s="122">
        <v>621.72777270397717</v>
      </c>
      <c r="W189" s="122">
        <v>628.8787448689643</v>
      </c>
      <c r="DA189" s="130" t="s">
        <v>2355</v>
      </c>
    </row>
    <row r="190" spans="1:105" ht="12" customHeight="1" x14ac:dyDescent="0.25">
      <c r="A190" s="97" t="s">
        <v>50</v>
      </c>
      <c r="B190" s="98">
        <v>700.67340841488362</v>
      </c>
      <c r="C190" s="98">
        <v>719.72980995585863</v>
      </c>
      <c r="D190" s="98">
        <v>742.04337860934947</v>
      </c>
      <c r="E190" s="98">
        <v>756.11160894786622</v>
      </c>
      <c r="F190" s="98">
        <v>775.59662009856288</v>
      </c>
      <c r="G190" s="98">
        <v>804.0868641129282</v>
      </c>
      <c r="H190" s="98">
        <v>832.04317081253203</v>
      </c>
      <c r="I190" s="98">
        <v>863.12496179359903</v>
      </c>
      <c r="J190" s="98">
        <v>871.7443919935763</v>
      </c>
      <c r="K190" s="98">
        <v>852.73817449316118</v>
      </c>
      <c r="L190" s="98">
        <v>845.08179832297981</v>
      </c>
      <c r="M190" s="98">
        <v>802.43174053384132</v>
      </c>
      <c r="N190" s="98">
        <v>775.17336542767032</v>
      </c>
      <c r="O190" s="98">
        <v>754.97036454885233</v>
      </c>
      <c r="P190" s="98">
        <v>752.68093549786488</v>
      </c>
      <c r="Q190" s="98">
        <v>764.94184081757373</v>
      </c>
      <c r="R190" s="98">
        <v>787.35741292423324</v>
      </c>
      <c r="S190" s="98">
        <v>819.02070116658899</v>
      </c>
      <c r="T190" s="98">
        <v>869.57769288886027</v>
      </c>
      <c r="U190" s="98">
        <v>782.74332321053384</v>
      </c>
      <c r="V190" s="98">
        <v>783.15140937478327</v>
      </c>
      <c r="W190" s="98">
        <v>835.21799750604077</v>
      </c>
      <c r="DA190" s="63" t="s">
        <v>2356</v>
      </c>
    </row>
    <row r="191" spans="1:105" ht="12" customHeight="1" x14ac:dyDescent="0.25">
      <c r="A191" s="109" t="s">
        <v>120</v>
      </c>
      <c r="B191" s="33">
        <v>516.92075592752428</v>
      </c>
      <c r="C191" s="33">
        <v>595.79555838854549</v>
      </c>
      <c r="D191" s="33">
        <v>582.17406113302934</v>
      </c>
      <c r="E191" s="33">
        <v>592.72745344127225</v>
      </c>
      <c r="F191" s="33">
        <v>581.41710207409665</v>
      </c>
      <c r="G191" s="33">
        <v>593.65324470931159</v>
      </c>
      <c r="H191" s="33">
        <v>700.1627203195884</v>
      </c>
      <c r="I191" s="33">
        <v>684.54179011034557</v>
      </c>
      <c r="J191" s="33">
        <v>670.43338623153625</v>
      </c>
      <c r="K191" s="33">
        <v>641.99146977610133</v>
      </c>
      <c r="L191" s="33">
        <v>677.81791923869662</v>
      </c>
      <c r="M191" s="33">
        <v>627.18589249531544</v>
      </c>
      <c r="N191" s="33">
        <v>604.92478438880278</v>
      </c>
      <c r="O191" s="33">
        <v>516.56475165991117</v>
      </c>
      <c r="P191" s="33">
        <v>597.20014943760816</v>
      </c>
      <c r="Q191" s="33">
        <v>582.79528084960339</v>
      </c>
      <c r="R191" s="33">
        <v>583.87074467976947</v>
      </c>
      <c r="S191" s="33">
        <v>592.48197149962073</v>
      </c>
      <c r="T191" s="33">
        <v>640.90417905651486</v>
      </c>
      <c r="U191" s="33">
        <v>601.39279654780432</v>
      </c>
      <c r="V191" s="33">
        <v>588.27209671002765</v>
      </c>
      <c r="W191" s="33">
        <v>588.87419588830664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3699.2397205774082</v>
      </c>
      <c r="C193" s="117">
        <f t="shared" si="94"/>
        <v>3909.8057236773684</v>
      </c>
      <c r="D193" s="117">
        <f t="shared" si="94"/>
        <v>4030.7486375167878</v>
      </c>
      <c r="E193" s="117">
        <f t="shared" si="94"/>
        <v>4234.5180860545124</v>
      </c>
      <c r="F193" s="117">
        <f t="shared" si="94"/>
        <v>4400.1357983281168</v>
      </c>
      <c r="G193" s="117">
        <f t="shared" si="94"/>
        <v>4581.3401692703137</v>
      </c>
      <c r="H193" s="117">
        <f t="shared" si="94"/>
        <v>4765.5568252767671</v>
      </c>
      <c r="I193" s="117">
        <f t="shared" si="94"/>
        <v>4722.666755845903</v>
      </c>
      <c r="J193" s="117">
        <f t="shared" si="94"/>
        <v>4771.3298879323447</v>
      </c>
      <c r="K193" s="117">
        <f t="shared" si="94"/>
        <v>4899.4052647872213</v>
      </c>
      <c r="L193" s="117">
        <f t="shared" si="94"/>
        <v>4997.5000004165195</v>
      </c>
      <c r="M193" s="117">
        <f t="shared" si="94"/>
        <v>4885.4697950074888</v>
      </c>
      <c r="N193" s="117">
        <f t="shared" si="94"/>
        <v>4796.0814771084179</v>
      </c>
      <c r="O193" s="117">
        <f t="shared" si="94"/>
        <v>4605.5305006607696</v>
      </c>
      <c r="P193" s="117">
        <f t="shared" si="94"/>
        <v>4560.4569196348448</v>
      </c>
      <c r="Q193" s="117">
        <f t="shared" si="94"/>
        <v>4543.3436059952837</v>
      </c>
      <c r="R193" s="117">
        <f t="shared" ref="R193:V193" si="95">R194+R197+R199+R208</f>
        <v>4494.4007782378358</v>
      </c>
      <c r="S193" s="117">
        <f t="shared" si="95"/>
        <v>4556.9473580076983</v>
      </c>
      <c r="T193" s="117">
        <f t="shared" si="95"/>
        <v>4714.520934616753</v>
      </c>
      <c r="U193" s="117">
        <f t="shared" si="95"/>
        <v>4709.6585681363267</v>
      </c>
      <c r="V193" s="117">
        <f t="shared" si="95"/>
        <v>4724.8445048168678</v>
      </c>
      <c r="W193" s="117">
        <f t="shared" ref="W193" si="96">W194+W197+W199+W208</f>
        <v>4755.7549137251917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2613.7013955457005</v>
      </c>
      <c r="C194" s="122">
        <f t="shared" si="97"/>
        <v>2705.6384860275807</v>
      </c>
      <c r="D194" s="122">
        <f t="shared" si="97"/>
        <v>2858.8537465240056</v>
      </c>
      <c r="E194" s="122">
        <f t="shared" si="97"/>
        <v>3041.7230510911149</v>
      </c>
      <c r="F194" s="122">
        <f t="shared" si="97"/>
        <v>3226.8548197221289</v>
      </c>
      <c r="G194" s="122">
        <f t="shared" si="97"/>
        <v>3345.4981494012045</v>
      </c>
      <c r="H194" s="122">
        <f t="shared" si="97"/>
        <v>3417.3170020509278</v>
      </c>
      <c r="I194" s="122">
        <f t="shared" si="97"/>
        <v>3413.4466079061667</v>
      </c>
      <c r="J194" s="122">
        <f t="shared" si="97"/>
        <v>3411.0190180386498</v>
      </c>
      <c r="K194" s="122">
        <f t="shared" si="97"/>
        <v>3468.8354431699481</v>
      </c>
      <c r="L194" s="122">
        <f t="shared" si="97"/>
        <v>3581.6282340065027</v>
      </c>
      <c r="M194" s="122">
        <f t="shared" si="97"/>
        <v>3429.1585725796072</v>
      </c>
      <c r="N194" s="122">
        <f t="shared" si="97"/>
        <v>3353.3630767457043</v>
      </c>
      <c r="O194" s="122">
        <f t="shared" si="97"/>
        <v>3205.9327910272764</v>
      </c>
      <c r="P194" s="122">
        <f t="shared" si="97"/>
        <v>3113.0719348213511</v>
      </c>
      <c r="Q194" s="122">
        <f t="shared" si="97"/>
        <v>3053.0136683698165</v>
      </c>
      <c r="R194" s="122">
        <f t="shared" ref="R194:V194" si="98">SUM(R195:R196)</f>
        <v>2920.4571023392318</v>
      </c>
      <c r="S194" s="122">
        <f t="shared" si="98"/>
        <v>2962.5726802348954</v>
      </c>
      <c r="T194" s="122">
        <f t="shared" si="98"/>
        <v>3130.397557650339</v>
      </c>
      <c r="U194" s="122">
        <f t="shared" si="98"/>
        <v>3135.7419860770128</v>
      </c>
      <c r="V194" s="122">
        <f t="shared" si="98"/>
        <v>3147.0049738837038</v>
      </c>
      <c r="W194" s="122">
        <f t="shared" ref="W194" si="99">SUM(W195:W196)</f>
        <v>3160.0487705108881</v>
      </c>
      <c r="DA194" s="130" t="s">
        <v>2509</v>
      </c>
    </row>
    <row r="195" spans="1:105" ht="12" customHeight="1" x14ac:dyDescent="0.25">
      <c r="A195" s="97" t="s">
        <v>202</v>
      </c>
      <c r="B195" s="98">
        <v>2602.2694248144753</v>
      </c>
      <c r="C195" s="98">
        <v>2693.7963908638794</v>
      </c>
      <c r="D195" s="98">
        <v>2846.7515966737301</v>
      </c>
      <c r="E195" s="98">
        <v>3029.6793565751314</v>
      </c>
      <c r="F195" s="98">
        <v>3214.1075592102065</v>
      </c>
      <c r="G195" s="98">
        <v>3332.7308496864885</v>
      </c>
      <c r="H195" s="98">
        <v>3404.8055999115177</v>
      </c>
      <c r="I195" s="98">
        <v>3401.0537515482356</v>
      </c>
      <c r="J195" s="98">
        <v>3398.9390009029689</v>
      </c>
      <c r="K195" s="98">
        <v>3457.0054873141671</v>
      </c>
      <c r="L195" s="98">
        <v>3569.5338023971635</v>
      </c>
      <c r="M195" s="98">
        <v>3417.4405423309095</v>
      </c>
      <c r="N195" s="98">
        <v>3342.0411564347396</v>
      </c>
      <c r="O195" s="98">
        <v>3194.9601797761152</v>
      </c>
      <c r="P195" s="98">
        <v>3102.2901994826275</v>
      </c>
      <c r="Q195" s="98">
        <v>3042.8429457999982</v>
      </c>
      <c r="R195" s="98">
        <v>2910.7072361972309</v>
      </c>
      <c r="S195" s="98">
        <v>2952.8464966603174</v>
      </c>
      <c r="T195" s="98">
        <v>3120.0554067548715</v>
      </c>
      <c r="U195" s="98">
        <v>3125.504753364447</v>
      </c>
      <c r="V195" s="98">
        <v>3136.7148431427481</v>
      </c>
      <c r="W195" s="98">
        <v>3149.6754192645208</v>
      </c>
      <c r="DA195" s="63" t="s">
        <v>2510</v>
      </c>
    </row>
    <row r="196" spans="1:105" ht="12" customHeight="1" x14ac:dyDescent="0.25">
      <c r="A196" s="97" t="s">
        <v>53</v>
      </c>
      <c r="B196" s="98">
        <v>11.431970731225247</v>
      </c>
      <c r="C196" s="98">
        <v>11.842095163701115</v>
      </c>
      <c r="D196" s="98">
        <v>12.102149850275495</v>
      </c>
      <c r="E196" s="98">
        <v>12.043694515983491</v>
      </c>
      <c r="F196" s="98">
        <v>12.747260511922535</v>
      </c>
      <c r="G196" s="98">
        <v>12.767299714715937</v>
      </c>
      <c r="H196" s="98">
        <v>12.511402139410075</v>
      </c>
      <c r="I196" s="98">
        <v>12.392856357931104</v>
      </c>
      <c r="J196" s="98">
        <v>12.080017135680782</v>
      </c>
      <c r="K196" s="98">
        <v>11.829955855781121</v>
      </c>
      <c r="L196" s="98">
        <v>12.094431609338942</v>
      </c>
      <c r="M196" s="98">
        <v>11.718030248697868</v>
      </c>
      <c r="N196" s="98">
        <v>11.32192031096465</v>
      </c>
      <c r="O196" s="98">
        <v>10.972611251161196</v>
      </c>
      <c r="P196" s="98">
        <v>10.781735338723795</v>
      </c>
      <c r="Q196" s="98">
        <v>10.170722569818379</v>
      </c>
      <c r="R196" s="98">
        <v>9.7498661420008403</v>
      </c>
      <c r="S196" s="98">
        <v>9.7261835745780374</v>
      </c>
      <c r="T196" s="98">
        <v>10.342150895467487</v>
      </c>
      <c r="U196" s="98">
        <v>10.237232712565939</v>
      </c>
      <c r="V196" s="98">
        <v>10.290130740955641</v>
      </c>
      <c r="W196" s="98">
        <v>10.37335124636718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40.845122521269261</v>
      </c>
      <c r="C197" s="122">
        <f t="shared" si="100"/>
        <v>54.68123722765521</v>
      </c>
      <c r="D197" s="122">
        <f t="shared" si="100"/>
        <v>44.136431431901997</v>
      </c>
      <c r="E197" s="122">
        <f t="shared" si="100"/>
        <v>91.053962554631681</v>
      </c>
      <c r="F197" s="122">
        <f t="shared" si="100"/>
        <v>75.5323150554688</v>
      </c>
      <c r="G197" s="122">
        <f t="shared" si="100"/>
        <v>102.30984068722887</v>
      </c>
      <c r="H197" s="122">
        <f t="shared" si="100"/>
        <v>122.5750862999145</v>
      </c>
      <c r="I197" s="122">
        <f t="shared" si="100"/>
        <v>83.758007601538424</v>
      </c>
      <c r="J197" s="122">
        <f t="shared" si="100"/>
        <v>114.26643358033576</v>
      </c>
      <c r="K197" s="122">
        <f t="shared" si="100"/>
        <v>200.15949877630726</v>
      </c>
      <c r="L197" s="122">
        <f t="shared" si="100"/>
        <v>208.30863270013637</v>
      </c>
      <c r="M197" s="122">
        <f t="shared" si="100"/>
        <v>210.11370769399187</v>
      </c>
      <c r="N197" s="122">
        <f t="shared" si="100"/>
        <v>216.27417889247005</v>
      </c>
      <c r="O197" s="122">
        <f t="shared" si="100"/>
        <v>211.46541198365713</v>
      </c>
      <c r="P197" s="122">
        <f t="shared" si="100"/>
        <v>169.17884581259401</v>
      </c>
      <c r="Q197" s="122">
        <f t="shared" si="100"/>
        <v>262.09606574969177</v>
      </c>
      <c r="R197" s="122">
        <f t="shared" si="100"/>
        <v>233.29656022795638</v>
      </c>
      <c r="S197" s="122">
        <f t="shared" si="100"/>
        <v>243.20644599740976</v>
      </c>
      <c r="T197" s="122">
        <f t="shared" si="100"/>
        <v>204.58277827288546</v>
      </c>
      <c r="U197" s="122">
        <f t="shared" si="100"/>
        <v>172.36438319305762</v>
      </c>
      <c r="V197" s="122">
        <f t="shared" si="100"/>
        <v>161.92413246026413</v>
      </c>
      <c r="W197" s="122">
        <f t="shared" si="100"/>
        <v>155.59275006358439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40.845122521269261</v>
      </c>
      <c r="C198" s="98">
        <f>RES_hhdet_tesh!C110</f>
        <v>54.68123722765521</v>
      </c>
      <c r="D198" s="98">
        <f>RES_hhdet_tesh!D110</f>
        <v>44.136431431901997</v>
      </c>
      <c r="E198" s="98">
        <f>RES_hhdet_tesh!E110</f>
        <v>91.053962554631681</v>
      </c>
      <c r="F198" s="98">
        <f>RES_hhdet_tesh!F110</f>
        <v>75.5323150554688</v>
      </c>
      <c r="G198" s="98">
        <f>RES_hhdet_tesh!G110</f>
        <v>102.30984068722887</v>
      </c>
      <c r="H198" s="98">
        <f>RES_hhdet_tesh!H110</f>
        <v>122.5750862999145</v>
      </c>
      <c r="I198" s="98">
        <f>RES_hhdet_tesh!I110</f>
        <v>83.758007601538424</v>
      </c>
      <c r="J198" s="98">
        <f>RES_hhdet_tesh!J110</f>
        <v>114.26643358033576</v>
      </c>
      <c r="K198" s="98">
        <f>RES_hhdet_tesh!K110</f>
        <v>200.15949877630726</v>
      </c>
      <c r="L198" s="98">
        <f>RES_hhdet_tesh!L110</f>
        <v>208.30863270013637</v>
      </c>
      <c r="M198" s="98">
        <f>RES_hhdet_tesh!M110</f>
        <v>210.11370769399187</v>
      </c>
      <c r="N198" s="98">
        <f>RES_hhdet_tesh!N110</f>
        <v>216.27417889247005</v>
      </c>
      <c r="O198" s="98">
        <f>RES_hhdet_tesh!O110</f>
        <v>211.46541198365713</v>
      </c>
      <c r="P198" s="98">
        <f>RES_hhdet_tesh!P110</f>
        <v>169.17884581259401</v>
      </c>
      <c r="Q198" s="98">
        <f>RES_hhdet_tesh!Q110</f>
        <v>262.09606574969177</v>
      </c>
      <c r="R198" s="98">
        <f>RES_hhdet_tesh!R110</f>
        <v>233.29656022795638</v>
      </c>
      <c r="S198" s="98">
        <f>RES_hhdet_tesh!S110</f>
        <v>243.20644599740976</v>
      </c>
      <c r="T198" s="98">
        <f>RES_hhdet_tesh!T110</f>
        <v>204.58277827288546</v>
      </c>
      <c r="U198" s="98">
        <f>RES_hhdet_tesh!U110</f>
        <v>172.36438319305762</v>
      </c>
      <c r="V198" s="98">
        <f>RES_hhdet_tesh!V110</f>
        <v>161.92413246026413</v>
      </c>
      <c r="W198" s="98">
        <f>RES_hhdet_tesh!W110</f>
        <v>155.59275006358439</v>
      </c>
      <c r="DA198" s="63" t="s">
        <v>2513</v>
      </c>
    </row>
    <row r="199" spans="1:105" ht="12" customHeight="1" x14ac:dyDescent="0.25">
      <c r="A199" s="121" t="s">
        <v>55</v>
      </c>
      <c r="B199" s="122">
        <v>660.88014063784306</v>
      </c>
      <c r="C199" s="122">
        <v>722.13143105803351</v>
      </c>
      <c r="D199" s="122">
        <v>702.23587441009374</v>
      </c>
      <c r="E199" s="122">
        <v>667.07944825061873</v>
      </c>
      <c r="F199" s="122">
        <v>664.17485690870103</v>
      </c>
      <c r="G199" s="122">
        <v>687.10218385144253</v>
      </c>
      <c r="H199" s="122">
        <v>713.9238071287898</v>
      </c>
      <c r="I199" s="122">
        <v>716.28232839021166</v>
      </c>
      <c r="J199" s="122">
        <v>742.86628548064994</v>
      </c>
      <c r="K199" s="122">
        <v>745.17577892153383</v>
      </c>
      <c r="L199" s="122">
        <v>701.59008479401552</v>
      </c>
      <c r="M199" s="122">
        <v>773.9622802240267</v>
      </c>
      <c r="N199" s="122">
        <v>769.12066616012874</v>
      </c>
      <c r="O199" s="122">
        <v>784.77136753409866</v>
      </c>
      <c r="P199" s="122">
        <v>824.71259202341298</v>
      </c>
      <c r="Q199" s="122">
        <v>780.16611253041253</v>
      </c>
      <c r="R199" s="122">
        <v>886.63618310197751</v>
      </c>
      <c r="S199" s="122">
        <v>884.82686895854317</v>
      </c>
      <c r="T199" s="122">
        <v>872.18417896574442</v>
      </c>
      <c r="U199" s="122">
        <v>922.61644602714978</v>
      </c>
      <c r="V199" s="122">
        <v>937.24029230802671</v>
      </c>
      <c r="W199" s="122">
        <v>948.42753492565407</v>
      </c>
      <c r="DA199" s="130" t="s">
        <v>2514</v>
      </c>
    </row>
    <row r="200" spans="1:105" ht="12" customHeight="1" x14ac:dyDescent="0.25">
      <c r="A200" s="97" t="s">
        <v>130</v>
      </c>
      <c r="B200" s="98">
        <v>679.4404095099452</v>
      </c>
      <c r="C200" s="98">
        <v>706.74225093715063</v>
      </c>
      <c r="D200" s="98">
        <v>702.66661927907489</v>
      </c>
      <c r="E200" s="98">
        <v>672.37244079964455</v>
      </c>
      <c r="F200" s="98">
        <v>664.65499334665196</v>
      </c>
      <c r="G200" s="98">
        <v>688.09629392210411</v>
      </c>
      <c r="H200" s="98">
        <v>704.67328408265848</v>
      </c>
      <c r="I200" s="98">
        <v>710.97073593938956</v>
      </c>
      <c r="J200" s="98">
        <v>749.7989204541268</v>
      </c>
      <c r="K200" s="98">
        <v>764.41388052718605</v>
      </c>
      <c r="L200" s="98">
        <v>681.30251967425193</v>
      </c>
      <c r="M200" s="98">
        <v>767.63598988608749</v>
      </c>
      <c r="N200" s="98">
        <v>765.87566934976257</v>
      </c>
      <c r="O200" s="98">
        <v>790.77702621262085</v>
      </c>
      <c r="P200" s="98">
        <v>827.37284162837079</v>
      </c>
      <c r="Q200" s="98">
        <v>779.18637051632879</v>
      </c>
      <c r="R200" s="98">
        <v>915.08205292432206</v>
      </c>
      <c r="S200" s="98">
        <v>889.08478387782509</v>
      </c>
      <c r="T200" s="98">
        <v>859.28216114052736</v>
      </c>
      <c r="U200" s="98">
        <v>924.30046618684935</v>
      </c>
      <c r="V200" s="98">
        <v>942.77505980983665</v>
      </c>
      <c r="W200" s="98">
        <v>942.69380464782091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824.79587575780681</v>
      </c>
      <c r="Q201" s="98">
        <v>886.27436148439017</v>
      </c>
      <c r="R201" s="98">
        <v>1068.1246002903465</v>
      </c>
      <c r="S201" s="98">
        <v>1053.1787134442761</v>
      </c>
      <c r="T201" s="98">
        <v>974.35027249284542</v>
      </c>
      <c r="U201" s="98">
        <v>1000.7102736833577</v>
      </c>
      <c r="V201" s="98">
        <v>1033.8803989244946</v>
      </c>
      <c r="W201" s="98">
        <v>1059.6774792441508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80.191618099819223</v>
      </c>
      <c r="Q202" s="101">
        <v>7.5489788179352546</v>
      </c>
      <c r="R202" s="101">
        <v>8.8689847452044006</v>
      </c>
      <c r="S202" s="101">
        <v>8.6218316186618225</v>
      </c>
      <c r="T202" s="101">
        <v>8.3364978583110378</v>
      </c>
      <c r="U202" s="101">
        <v>8.9721674367961057</v>
      </c>
      <c r="V202" s="101">
        <v>9.160669792429875</v>
      </c>
      <c r="W202" s="101">
        <v>9.1677708055041638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744.60425765798755</v>
      </c>
      <c r="Q203" s="104">
        <v>878.72538266645495</v>
      </c>
      <c r="R203" s="104">
        <v>1059.2556155451423</v>
      </c>
      <c r="S203" s="104">
        <v>1044.556881825614</v>
      </c>
      <c r="T203" s="104">
        <v>966.01377463453446</v>
      </c>
      <c r="U203" s="104">
        <v>991.73810624656176</v>
      </c>
      <c r="V203" s="104">
        <v>1024.7197291320647</v>
      </c>
      <c r="W203" s="104">
        <v>1050.5097084386466</v>
      </c>
      <c r="DA203" s="132" t="s">
        <v>2518</v>
      </c>
    </row>
    <row r="204" spans="1:105" ht="12" customHeight="1" x14ac:dyDescent="0.25">
      <c r="A204" s="106" t="s">
        <v>122</v>
      </c>
      <c r="B204" s="101">
        <v>620.42827258326122</v>
      </c>
      <c r="C204" s="101">
        <v>755.9965767506169</v>
      </c>
      <c r="D204" s="101">
        <v>701.28487024836204</v>
      </c>
      <c r="E204" s="101">
        <v>655.22841236827367</v>
      </c>
      <c r="F204" s="101">
        <v>663.07618007058682</v>
      </c>
      <c r="G204" s="101">
        <v>684.93165769248162</v>
      </c>
      <c r="H204" s="101">
        <v>735.22518691182268</v>
      </c>
      <c r="I204" s="101">
        <v>728.74299900636288</v>
      </c>
      <c r="J204" s="101">
        <v>727.05648061455031</v>
      </c>
      <c r="K204" s="101">
        <v>707.07319648635155</v>
      </c>
      <c r="L204" s="101">
        <v>750.36429303415775</v>
      </c>
      <c r="M204" s="101">
        <v>788.21600705546973</v>
      </c>
      <c r="N204" s="101">
        <v>776.20927100617109</v>
      </c>
      <c r="O204" s="101">
        <v>769.91840759645038</v>
      </c>
      <c r="P204" s="101">
        <v>817.22160069787833</v>
      </c>
      <c r="Q204" s="101">
        <v>778.17172059354755</v>
      </c>
      <c r="R204" s="101">
        <v>818.71997881823881</v>
      </c>
      <c r="S204" s="101">
        <v>868.13095453488074</v>
      </c>
      <c r="T204" s="101">
        <v>896.35021834815768</v>
      </c>
      <c r="U204" s="101">
        <v>916.96226030754531</v>
      </c>
      <c r="V204" s="101">
        <v>925.36955831541934</v>
      </c>
      <c r="W204" s="101">
        <v>958.15910359657551</v>
      </c>
      <c r="DA204" s="131" t="s">
        <v>2519</v>
      </c>
    </row>
    <row r="205" spans="1:105" ht="12" customHeight="1" x14ac:dyDescent="0.25">
      <c r="A205" s="107" t="s">
        <v>121</v>
      </c>
      <c r="B205" s="104">
        <v>620.4282725832611</v>
      </c>
      <c r="C205" s="104">
        <v>755.93555793260884</v>
      </c>
      <c r="D205" s="104">
        <v>701.32633128292741</v>
      </c>
      <c r="E205" s="104">
        <v>655.36196962302597</v>
      </c>
      <c r="F205" s="104">
        <v>663.09576167953946</v>
      </c>
      <c r="G205" s="104">
        <v>684.62016933350412</v>
      </c>
      <c r="H205" s="104">
        <v>734.83328324758304</v>
      </c>
      <c r="I205" s="104">
        <v>728.32480046575711</v>
      </c>
      <c r="J205" s="104">
        <v>726.80787681834124</v>
      </c>
      <c r="K205" s="104">
        <v>708.25595468133247</v>
      </c>
      <c r="L205" s="104">
        <v>751.30203407246927</v>
      </c>
      <c r="M205" s="104">
        <v>788.67200194054055</v>
      </c>
      <c r="N205" s="104">
        <v>777.4122413833162</v>
      </c>
      <c r="O205" s="104">
        <v>771.09919819158358</v>
      </c>
      <c r="P205" s="104">
        <v>820.7460911392418</v>
      </c>
      <c r="Q205" s="104">
        <v>783.59079845835379</v>
      </c>
      <c r="R205" s="104">
        <v>826.77658772670918</v>
      </c>
      <c r="S205" s="104">
        <v>875.3678701616675</v>
      </c>
      <c r="T205" s="104">
        <v>900.7581675330681</v>
      </c>
      <c r="U205" s="104">
        <v>919.53000601581095</v>
      </c>
      <c r="V205" s="104">
        <v>927.40345727778674</v>
      </c>
      <c r="W205" s="104">
        <v>954.26323914092961</v>
      </c>
      <c r="DA205" s="132" t="s">
        <v>2520</v>
      </c>
    </row>
    <row r="206" spans="1:105" ht="12" customHeight="1" x14ac:dyDescent="0.25">
      <c r="A206" s="108" t="s">
        <v>53</v>
      </c>
      <c r="B206" s="98">
        <v>67.899276752090231</v>
      </c>
      <c r="C206" s="98">
        <v>163.9851912088981</v>
      </c>
      <c r="D206" s="98">
        <v>64.115960601347126</v>
      </c>
      <c r="E206" s="98">
        <v>37.847733856715308</v>
      </c>
      <c r="F206" s="98">
        <v>51.659581023286343</v>
      </c>
      <c r="G206" s="98">
        <v>53.257359642933572</v>
      </c>
      <c r="H206" s="98">
        <v>77.217148112073744</v>
      </c>
      <c r="I206" s="98">
        <v>65.24701522757664</v>
      </c>
      <c r="J206" s="98">
        <v>61.722533539541992</v>
      </c>
      <c r="K206" s="98">
        <v>57.166931565643999</v>
      </c>
      <c r="L206" s="98">
        <v>58.910390154933985</v>
      </c>
      <c r="M206" s="98">
        <v>87.58144817633621</v>
      </c>
      <c r="N206" s="98">
        <v>62.322107921142013</v>
      </c>
      <c r="O206" s="98">
        <v>41.299908556809491</v>
      </c>
      <c r="P206" s="98">
        <v>81.268025704236678</v>
      </c>
      <c r="Q206" s="98">
        <v>22.699485234226234</v>
      </c>
      <c r="R206" s="98">
        <v>33.527147259970597</v>
      </c>
      <c r="S206" s="98">
        <v>59.556854200253404</v>
      </c>
      <c r="T206" s="98">
        <v>69.137476026151646</v>
      </c>
      <c r="U206" s="98">
        <v>88.248491557944263</v>
      </c>
      <c r="V206" s="98">
        <v>73.507131985894091</v>
      </c>
      <c r="W206" s="98">
        <v>61.420354876310917</v>
      </c>
      <c r="DA206" s="63" t="s">
        <v>2521</v>
      </c>
    </row>
    <row r="207" spans="1:105" ht="12" customHeight="1" x14ac:dyDescent="0.25">
      <c r="A207" s="108" t="s">
        <v>52</v>
      </c>
      <c r="B207" s="98">
        <v>552.52899583117085</v>
      </c>
      <c r="C207" s="98">
        <v>591.95036672371077</v>
      </c>
      <c r="D207" s="98">
        <v>637.21037068158034</v>
      </c>
      <c r="E207" s="98">
        <v>617.51423576631055</v>
      </c>
      <c r="F207" s="98">
        <v>611.4361806562531</v>
      </c>
      <c r="G207" s="98">
        <v>631.36280969057054</v>
      </c>
      <c r="H207" s="98">
        <v>657.61613513550924</v>
      </c>
      <c r="I207" s="98">
        <v>663.07778523818035</v>
      </c>
      <c r="J207" s="98">
        <v>665.08534327879931</v>
      </c>
      <c r="K207" s="98">
        <v>651.08902311568841</v>
      </c>
      <c r="L207" s="98">
        <v>692.39164391753536</v>
      </c>
      <c r="M207" s="98">
        <v>701.09055376420429</v>
      </c>
      <c r="N207" s="98">
        <v>715.09013346217421</v>
      </c>
      <c r="O207" s="98">
        <v>729.79928963477414</v>
      </c>
      <c r="P207" s="98">
        <v>739.47806543500519</v>
      </c>
      <c r="Q207" s="98">
        <v>760.89131322412754</v>
      </c>
      <c r="R207" s="98">
        <v>793.24944046673841</v>
      </c>
      <c r="S207" s="98">
        <v>815.81101596141411</v>
      </c>
      <c r="T207" s="98">
        <v>831.62069150691639</v>
      </c>
      <c r="U207" s="98">
        <v>831.28151445786671</v>
      </c>
      <c r="V207" s="98">
        <v>853.89632529189271</v>
      </c>
      <c r="W207" s="98">
        <v>892.84288426461876</v>
      </c>
      <c r="DA207" s="63" t="s">
        <v>2522</v>
      </c>
    </row>
    <row r="208" spans="1:105" ht="12" customHeight="1" x14ac:dyDescent="0.25">
      <c r="A208" s="121" t="s">
        <v>54</v>
      </c>
      <c r="B208" s="122">
        <v>383.81306187259548</v>
      </c>
      <c r="C208" s="122">
        <v>427.35456936409895</v>
      </c>
      <c r="D208" s="122">
        <v>425.52258515078609</v>
      </c>
      <c r="E208" s="122">
        <v>434.66162415814694</v>
      </c>
      <c r="F208" s="122">
        <v>433.57380664181818</v>
      </c>
      <c r="G208" s="122">
        <v>446.42999533043798</v>
      </c>
      <c r="H208" s="122">
        <v>511.74092979713515</v>
      </c>
      <c r="I208" s="122">
        <v>509.17981194798665</v>
      </c>
      <c r="J208" s="122">
        <v>503.17815083270989</v>
      </c>
      <c r="K208" s="122">
        <v>485.23454391943261</v>
      </c>
      <c r="L208" s="122">
        <v>505.97304891586441</v>
      </c>
      <c r="M208" s="122">
        <v>472.23523450986318</v>
      </c>
      <c r="N208" s="122">
        <v>457.32355531011467</v>
      </c>
      <c r="O208" s="122">
        <v>403.36093011573763</v>
      </c>
      <c r="P208" s="122">
        <v>453.49354697748709</v>
      </c>
      <c r="Q208" s="122">
        <v>448.06775934536267</v>
      </c>
      <c r="R208" s="122">
        <v>454.01093256866966</v>
      </c>
      <c r="S208" s="122">
        <v>466.34136281684994</v>
      </c>
      <c r="T208" s="122">
        <v>507.35641972778353</v>
      </c>
      <c r="U208" s="122">
        <v>478.93575283910639</v>
      </c>
      <c r="V208" s="122">
        <v>478.67510616487249</v>
      </c>
      <c r="W208" s="122">
        <v>491.68585822506554</v>
      </c>
      <c r="DA208" s="130" t="s">
        <v>2523</v>
      </c>
    </row>
    <row r="209" spans="1:105" ht="12" customHeight="1" x14ac:dyDescent="0.25">
      <c r="A209" s="97" t="s">
        <v>50</v>
      </c>
      <c r="B209" s="98">
        <v>398.89794571350245</v>
      </c>
      <c r="C209" s="98">
        <v>410.19787031044194</v>
      </c>
      <c r="D209" s="98">
        <v>423.58896194277594</v>
      </c>
      <c r="E209" s="98">
        <v>432.51204891108245</v>
      </c>
      <c r="F209" s="98">
        <v>444.82989343088809</v>
      </c>
      <c r="G209" s="98">
        <v>462.63628233351108</v>
      </c>
      <c r="H209" s="98">
        <v>480.8310361032166</v>
      </c>
      <c r="I209" s="98">
        <v>500.11688307892973</v>
      </c>
      <c r="J209" s="98">
        <v>505.5772934991457</v>
      </c>
      <c r="K209" s="98">
        <v>495.28488682062175</v>
      </c>
      <c r="L209" s="98">
        <v>491.81988700517246</v>
      </c>
      <c r="M209" s="98">
        <v>467.92521379134416</v>
      </c>
      <c r="N209" s="98">
        <v>452.67416904954786</v>
      </c>
      <c r="O209" s="98">
        <v>441.32791109208421</v>
      </c>
      <c r="P209" s="98">
        <v>440.23989337963667</v>
      </c>
      <c r="Q209" s="98">
        <v>447.55367303625894</v>
      </c>
      <c r="R209" s="98">
        <v>461.15342601164747</v>
      </c>
      <c r="S209" s="98">
        <v>480.66424407025744</v>
      </c>
      <c r="T209" s="98">
        <v>512.08688603557619</v>
      </c>
      <c r="U209" s="98">
        <v>463.26755627231705</v>
      </c>
      <c r="V209" s="98">
        <v>465.91392694763465</v>
      </c>
      <c r="W209" s="98">
        <v>500.58353903324638</v>
      </c>
      <c r="DA209" s="63" t="s">
        <v>2524</v>
      </c>
    </row>
    <row r="210" spans="1:105" ht="12" customHeight="1" x14ac:dyDescent="0.25">
      <c r="A210" s="109" t="s">
        <v>120</v>
      </c>
      <c r="B210" s="33">
        <v>376.49644156652681</v>
      </c>
      <c r="C210" s="33">
        <v>435.15306893394302</v>
      </c>
      <c r="D210" s="33">
        <v>426.3860269606522</v>
      </c>
      <c r="E210" s="33">
        <v>435.58287069260319</v>
      </c>
      <c r="F210" s="33">
        <v>428.96561003689686</v>
      </c>
      <c r="G210" s="33">
        <v>440.14592485985861</v>
      </c>
      <c r="H210" s="33">
        <v>522.2502936530675</v>
      </c>
      <c r="I210" s="33">
        <v>512.14155340846287</v>
      </c>
      <c r="J210" s="33">
        <v>502.41971218332048</v>
      </c>
      <c r="K210" s="33">
        <v>482.14213071906659</v>
      </c>
      <c r="L210" s="33">
        <v>510.26465285007424</v>
      </c>
      <c r="M210" s="33">
        <v>473.58211598440028</v>
      </c>
      <c r="N210" s="33">
        <v>458.64409105276087</v>
      </c>
      <c r="O210" s="33">
        <v>393.44732952746932</v>
      </c>
      <c r="P210" s="33">
        <v>456.57905363518768</v>
      </c>
      <c r="Q210" s="33">
        <v>448.17792069731348</v>
      </c>
      <c r="R210" s="33">
        <v>452.56121855301575</v>
      </c>
      <c r="S210" s="33">
        <v>463.31844315532675</v>
      </c>
      <c r="T210" s="33">
        <v>506.3462680683071</v>
      </c>
      <c r="U210" s="33">
        <v>482.1999604571875</v>
      </c>
      <c r="V210" s="33">
        <v>481.31991014771961</v>
      </c>
      <c r="W210" s="33">
        <v>489.9607976602141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51.985333418941622</v>
      </c>
      <c r="C212" s="117">
        <f t="shared" si="101"/>
        <v>51.091819884241524</v>
      </c>
      <c r="D212" s="117">
        <f t="shared" si="101"/>
        <v>52.034533677512556</v>
      </c>
      <c r="E212" s="117">
        <f t="shared" si="101"/>
        <v>51.527493926579211</v>
      </c>
      <c r="F212" s="117">
        <f t="shared" si="101"/>
        <v>51.177410578652207</v>
      </c>
      <c r="G212" s="117">
        <f t="shared" si="101"/>
        <v>51.036339249793578</v>
      </c>
      <c r="H212" s="117">
        <f t="shared" si="101"/>
        <v>47.956981396868244</v>
      </c>
      <c r="I212" s="117">
        <f t="shared" si="101"/>
        <v>48.292479389417245</v>
      </c>
      <c r="J212" s="117">
        <f t="shared" si="101"/>
        <v>47.564937981263625</v>
      </c>
      <c r="K212" s="117">
        <f t="shared" si="101"/>
        <v>45.578353815968583</v>
      </c>
      <c r="L212" s="117">
        <f t="shared" si="101"/>
        <v>44.666003571441898</v>
      </c>
      <c r="M212" s="117">
        <f t="shared" si="101"/>
        <v>43.400093852301765</v>
      </c>
      <c r="N212" s="117">
        <f t="shared" si="101"/>
        <v>38.950425443070891</v>
      </c>
      <c r="O212" s="117">
        <f t="shared" si="101"/>
        <v>35.50861760578465</v>
      </c>
      <c r="P212" s="117">
        <f t="shared" si="101"/>
        <v>32.287880075272874</v>
      </c>
      <c r="Q212" s="117">
        <f t="shared" si="101"/>
        <v>30.664268569432959</v>
      </c>
      <c r="R212" s="117">
        <f t="shared" ref="R212:V212" si="102">R213+R216+R218+R227</f>
        <v>30.177368340389393</v>
      </c>
      <c r="S212" s="117">
        <f t="shared" si="102"/>
        <v>32.423432298896678</v>
      </c>
      <c r="T212" s="117">
        <f t="shared" si="102"/>
        <v>34.759073035974133</v>
      </c>
      <c r="U212" s="117">
        <f t="shared" si="102"/>
        <v>30.656547120776708</v>
      </c>
      <c r="V212" s="117">
        <f t="shared" si="102"/>
        <v>30.540888266708293</v>
      </c>
      <c r="W212" s="117">
        <f t="shared" ref="W212" si="103">W213+W216+W218+W227</f>
        <v>30.810549452615156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51.985333418941622</v>
      </c>
      <c r="C227" s="122">
        <v>51.091819884241524</v>
      </c>
      <c r="D227" s="122">
        <v>52.034533677512556</v>
      </c>
      <c r="E227" s="122">
        <v>51.527493926579211</v>
      </c>
      <c r="F227" s="122">
        <v>51.177410578652207</v>
      </c>
      <c r="G227" s="122">
        <v>51.036339249793578</v>
      </c>
      <c r="H227" s="122">
        <v>47.956981396868244</v>
      </c>
      <c r="I227" s="122">
        <v>48.292479389417245</v>
      </c>
      <c r="J227" s="122">
        <v>47.564937981263625</v>
      </c>
      <c r="K227" s="122">
        <v>45.578353815968583</v>
      </c>
      <c r="L227" s="122">
        <v>44.666003571441898</v>
      </c>
      <c r="M227" s="122">
        <v>43.400093852301765</v>
      </c>
      <c r="N227" s="122">
        <v>38.950425443070891</v>
      </c>
      <c r="O227" s="122">
        <v>35.50861760578465</v>
      </c>
      <c r="P227" s="122">
        <v>32.287880075272874</v>
      </c>
      <c r="Q227" s="122">
        <v>30.664268569432959</v>
      </c>
      <c r="R227" s="122">
        <v>30.177368340389393</v>
      </c>
      <c r="S227" s="122">
        <v>32.423432298896678</v>
      </c>
      <c r="T227" s="122">
        <v>34.759073035974133</v>
      </c>
      <c r="U227" s="122">
        <v>30.656547120776708</v>
      </c>
      <c r="V227" s="122">
        <v>30.540888266708293</v>
      </c>
      <c r="W227" s="122">
        <v>30.810549452615156</v>
      </c>
      <c r="DA227" s="130" t="s">
        <v>2691</v>
      </c>
    </row>
    <row r="228" spans="1:105" ht="12" customHeight="1" x14ac:dyDescent="0.25">
      <c r="A228" s="97" t="s">
        <v>50</v>
      </c>
      <c r="B228" s="98">
        <v>159.16497145552498</v>
      </c>
      <c r="C228" s="98">
        <v>163.49382362957286</v>
      </c>
      <c r="D228" s="98">
        <v>168.56257388489982</v>
      </c>
      <c r="E228" s="98">
        <v>171.75831308859736</v>
      </c>
      <c r="F228" s="98">
        <v>176.18452822158957</v>
      </c>
      <c r="G228" s="98">
        <v>182.65637205189282</v>
      </c>
      <c r="H228" s="98">
        <v>189.00692668177484</v>
      </c>
      <c r="I228" s="98">
        <v>196.067466321034</v>
      </c>
      <c r="J228" s="98">
        <v>198.0254560852608</v>
      </c>
      <c r="K228" s="98">
        <v>193.70800371786649</v>
      </c>
      <c r="L228" s="98">
        <v>191.96878130704818</v>
      </c>
      <c r="M228" s="98">
        <v>182.28039417966741</v>
      </c>
      <c r="N228" s="98">
        <v>176.08838169054965</v>
      </c>
      <c r="O228" s="98">
        <v>171.49906801091734</v>
      </c>
      <c r="P228" s="98">
        <v>170.979001307695</v>
      </c>
      <c r="Q228" s="98">
        <v>173.76418856012009</v>
      </c>
      <c r="R228" s="98">
        <v>178.85610991986883</v>
      </c>
      <c r="S228" s="98">
        <v>186.04874247700238</v>
      </c>
      <c r="T228" s="98">
        <v>197.5332687166335</v>
      </c>
      <c r="U228" s="98">
        <v>177.8079733005049</v>
      </c>
      <c r="V228" s="98">
        <v>177.90067415357581</v>
      </c>
      <c r="W228" s="98">
        <v>189.72812031347229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55.249267711197589</v>
      </c>
      <c r="C231" s="118">
        <f t="shared" si="108"/>
        <v>58.131869277203236</v>
      </c>
      <c r="D231" s="118">
        <f t="shared" si="108"/>
        <v>59.718998632983784</v>
      </c>
      <c r="E231" s="118">
        <f t="shared" si="108"/>
        <v>61.881365087385298</v>
      </c>
      <c r="F231" s="118">
        <f t="shared" si="108"/>
        <v>64.02011633992467</v>
      </c>
      <c r="G231" s="118">
        <f t="shared" si="108"/>
        <v>65.812989836851415</v>
      </c>
      <c r="H231" s="118">
        <f t="shared" si="108"/>
        <v>67.449287593083199</v>
      </c>
      <c r="I231" s="118">
        <f t="shared" si="108"/>
        <v>66.225060575830952</v>
      </c>
      <c r="J231" s="118">
        <f t="shared" si="108"/>
        <v>65.598980590683055</v>
      </c>
      <c r="K231" s="118">
        <f t="shared" si="108"/>
        <v>65.472789453995588</v>
      </c>
      <c r="L231" s="118">
        <f t="shared" si="108"/>
        <v>65.643771445683555</v>
      </c>
      <c r="M231" s="118">
        <f t="shared" si="108"/>
        <v>63.042437845625471</v>
      </c>
      <c r="N231" s="118">
        <f t="shared" si="108"/>
        <v>60.531093874368139</v>
      </c>
      <c r="O231" s="118">
        <f t="shared" si="108"/>
        <v>57.045674232593974</v>
      </c>
      <c r="P231" s="118">
        <f t="shared" si="108"/>
        <v>56.340771452427418</v>
      </c>
      <c r="Q231" s="118">
        <f t="shared" si="108"/>
        <v>54.698108648407363</v>
      </c>
      <c r="R231" s="118">
        <f t="shared" ref="R231:V231" si="109">R232+R235+R237+R246</f>
        <v>53.774276528515401</v>
      </c>
      <c r="S231" s="118">
        <f t="shared" si="109"/>
        <v>53.922247603985177</v>
      </c>
      <c r="T231" s="118">
        <f t="shared" si="109"/>
        <v>55.719179223334883</v>
      </c>
      <c r="U231" s="118">
        <f t="shared" si="109"/>
        <v>55.290608614480348</v>
      </c>
      <c r="V231" s="118">
        <f t="shared" si="109"/>
        <v>54.862369539797875</v>
      </c>
      <c r="W231" s="118">
        <f t="shared" ref="W231" si="110">W232+W235+W237+W246</f>
        <v>54.68402820016648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38.58183988647837</v>
      </c>
      <c r="C232" s="123">
        <f t="shared" si="111"/>
        <v>39.812371914565162</v>
      </c>
      <c r="D232" s="123">
        <f t="shared" si="111"/>
        <v>41.904723356709418</v>
      </c>
      <c r="E232" s="123">
        <f t="shared" si="111"/>
        <v>44.363499729606048</v>
      </c>
      <c r="F232" s="123">
        <f t="shared" si="111"/>
        <v>46.793050843315797</v>
      </c>
      <c r="G232" s="123">
        <f t="shared" si="111"/>
        <v>48.093302265499034</v>
      </c>
      <c r="H232" s="123">
        <f t="shared" si="111"/>
        <v>48.566775949918672</v>
      </c>
      <c r="I232" s="123">
        <f t="shared" si="111"/>
        <v>47.796157956626892</v>
      </c>
      <c r="J232" s="123">
        <f t="shared" si="111"/>
        <v>47.02702196396902</v>
      </c>
      <c r="K232" s="123">
        <f t="shared" si="111"/>
        <v>47.11760259339696</v>
      </c>
      <c r="L232" s="123">
        <f t="shared" si="111"/>
        <v>47.872824809759685</v>
      </c>
      <c r="M232" s="123">
        <f t="shared" si="111"/>
        <v>44.931086384904731</v>
      </c>
      <c r="N232" s="123">
        <f t="shared" si="111"/>
        <v>43.040812935462789</v>
      </c>
      <c r="O232" s="123">
        <f t="shared" si="111"/>
        <v>40.394504810916708</v>
      </c>
      <c r="P232" s="123">
        <f t="shared" si="111"/>
        <v>38.921209473992342</v>
      </c>
      <c r="Q232" s="123">
        <f t="shared" si="111"/>
        <v>37.869249514179025</v>
      </c>
      <c r="R232" s="123">
        <f t="shared" ref="R232:V232" si="112">SUM(R233:R234)</f>
        <v>35.877043473949193</v>
      </c>
      <c r="S232" s="123">
        <f t="shared" si="112"/>
        <v>36.081821053472083</v>
      </c>
      <c r="T232" s="123">
        <f t="shared" si="112"/>
        <v>37.813696513543647</v>
      </c>
      <c r="U232" s="123">
        <f t="shared" si="112"/>
        <v>37.498870141133267</v>
      </c>
      <c r="V232" s="123">
        <f t="shared" si="112"/>
        <v>37.210935485247717</v>
      </c>
      <c r="W232" s="123">
        <f t="shared" ref="W232" si="113">SUM(W233:W234)</f>
        <v>36.940366001079781</v>
      </c>
      <c r="DA232" s="130" t="s">
        <v>2845</v>
      </c>
    </row>
    <row r="233" spans="1:105" ht="12" customHeight="1" x14ac:dyDescent="0.25">
      <c r="A233" s="97" t="s">
        <v>202</v>
      </c>
      <c r="B233" s="99">
        <v>38.461628319392275</v>
      </c>
      <c r="C233" s="99">
        <v>39.68787459836264</v>
      </c>
      <c r="D233" s="99">
        <v>41.777583813235587</v>
      </c>
      <c r="E233" s="99">
        <v>44.237186280878035</v>
      </c>
      <c r="F233" s="99">
        <v>46.659602250506104</v>
      </c>
      <c r="G233" s="99">
        <v>47.959956363554845</v>
      </c>
      <c r="H233" s="99">
        <v>48.43659338485714</v>
      </c>
      <c r="I233" s="99">
        <v>47.667770624869021</v>
      </c>
      <c r="J233" s="99">
        <v>46.902522720846761</v>
      </c>
      <c r="K233" s="99">
        <v>46.996203571683282</v>
      </c>
      <c r="L233" s="99">
        <v>47.74928956464597</v>
      </c>
      <c r="M233" s="99">
        <v>44.812087044884265</v>
      </c>
      <c r="N233" s="99">
        <v>42.926565505483325</v>
      </c>
      <c r="O233" s="99">
        <v>40.284433975684841</v>
      </c>
      <c r="P233" s="99">
        <v>38.813627343113716</v>
      </c>
      <c r="Q233" s="99">
        <v>37.768316491851195</v>
      </c>
      <c r="R233" s="99">
        <v>35.780855332458714</v>
      </c>
      <c r="S233" s="99">
        <v>35.986415739941911</v>
      </c>
      <c r="T233" s="99">
        <v>37.712817270075327</v>
      </c>
      <c r="U233" s="99">
        <v>37.399658722750985</v>
      </c>
      <c r="V233" s="99">
        <v>37.111897086310009</v>
      </c>
      <c r="W233" s="99">
        <v>36.841163159203035</v>
      </c>
      <c r="DA233" s="63" t="s">
        <v>2846</v>
      </c>
    </row>
    <row r="234" spans="1:105" ht="12" customHeight="1" x14ac:dyDescent="0.25">
      <c r="A234" s="97" t="s">
        <v>53</v>
      </c>
      <c r="B234" s="99">
        <v>0.12021156708609203</v>
      </c>
      <c r="C234" s="99">
        <v>0.12449731620252352</v>
      </c>
      <c r="D234" s="99">
        <v>0.12713954347383183</v>
      </c>
      <c r="E234" s="99">
        <v>0.12631344872800959</v>
      </c>
      <c r="F234" s="99">
        <v>0.13344859280969551</v>
      </c>
      <c r="G234" s="99">
        <v>0.13334590194418938</v>
      </c>
      <c r="H234" s="99">
        <v>0.13018256506153075</v>
      </c>
      <c r="I234" s="99">
        <v>0.12838733175787365</v>
      </c>
      <c r="J234" s="99">
        <v>0.1244992431222556</v>
      </c>
      <c r="K234" s="99">
        <v>0.12139902171367901</v>
      </c>
      <c r="L234" s="99">
        <v>0.12353524511371682</v>
      </c>
      <c r="M234" s="99">
        <v>0.11899934002046579</v>
      </c>
      <c r="N234" s="99">
        <v>0.11424742997946166</v>
      </c>
      <c r="O234" s="99">
        <v>0.1100708352318651</v>
      </c>
      <c r="P234" s="99">
        <v>0.10758213087862557</v>
      </c>
      <c r="Q234" s="99">
        <v>0.10093302232782622</v>
      </c>
      <c r="R234" s="99">
        <v>9.6188141490477996E-2</v>
      </c>
      <c r="S234" s="99">
        <v>9.5405313530170149E-2</v>
      </c>
      <c r="T234" s="99">
        <v>0.10087924346832002</v>
      </c>
      <c r="U234" s="99">
        <v>9.9211418382280175E-2</v>
      </c>
      <c r="V234" s="99">
        <v>9.9038398937706301E-2</v>
      </c>
      <c r="W234" s="99">
        <v>9.92028418767429E-2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0.25305087992874947</v>
      </c>
      <c r="C235" s="123">
        <f t="shared" si="114"/>
        <v>0.31804465638556689</v>
      </c>
      <c r="D235" s="123">
        <f t="shared" si="114"/>
        <v>0.2433953788616319</v>
      </c>
      <c r="E235" s="123">
        <f t="shared" si="114"/>
        <v>0.48187137363865273</v>
      </c>
      <c r="F235" s="123">
        <f t="shared" si="114"/>
        <v>0.38068792474137819</v>
      </c>
      <c r="G235" s="123">
        <f t="shared" si="114"/>
        <v>0.47824039992751705</v>
      </c>
      <c r="H235" s="123">
        <f t="shared" si="114"/>
        <v>0.54649482385249726</v>
      </c>
      <c r="I235" s="123">
        <f t="shared" si="114"/>
        <v>0.35772098216655468</v>
      </c>
      <c r="J235" s="123">
        <f t="shared" si="114"/>
        <v>0.47271353165091778</v>
      </c>
      <c r="K235" s="123">
        <f t="shared" si="114"/>
        <v>0.80199325357805851</v>
      </c>
      <c r="L235" s="123">
        <f t="shared" si="114"/>
        <v>0.80645966181510398</v>
      </c>
      <c r="M235" s="123">
        <f t="shared" si="114"/>
        <v>0.79436745101725204</v>
      </c>
      <c r="N235" s="123">
        <f t="shared" si="114"/>
        <v>0.78490083140719957</v>
      </c>
      <c r="O235" s="123">
        <f t="shared" si="114"/>
        <v>0.74060371185285723</v>
      </c>
      <c r="P235" s="123">
        <f t="shared" si="114"/>
        <v>0.57472001107054838</v>
      </c>
      <c r="Q235" s="123">
        <f t="shared" si="114"/>
        <v>0.86033246629311311</v>
      </c>
      <c r="R235" s="123">
        <f t="shared" si="114"/>
        <v>0.74135578760799703</v>
      </c>
      <c r="S235" s="123">
        <f t="shared" si="114"/>
        <v>0.74378900407351833</v>
      </c>
      <c r="T235" s="123">
        <f t="shared" si="114"/>
        <v>0.60447147051776562</v>
      </c>
      <c r="U235" s="123">
        <f t="shared" si="114"/>
        <v>0.490849588633894</v>
      </c>
      <c r="V235" s="123">
        <f t="shared" si="114"/>
        <v>0.4449686754994846</v>
      </c>
      <c r="W235" s="123">
        <f t="shared" si="114"/>
        <v>0.41490190689427142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0.25305087992874947</v>
      </c>
      <c r="C236" s="99">
        <f>RES_hhdet_fecs!C110</f>
        <v>0.31804465638556689</v>
      </c>
      <c r="D236" s="99">
        <f>RES_hhdet_fecs!D110</f>
        <v>0.2433953788616319</v>
      </c>
      <c r="E236" s="99">
        <f>RES_hhdet_fecs!E110</f>
        <v>0.48187137363865273</v>
      </c>
      <c r="F236" s="99">
        <f>RES_hhdet_fecs!F110</f>
        <v>0.38068792474137819</v>
      </c>
      <c r="G236" s="99">
        <f>RES_hhdet_fecs!G110</f>
        <v>0.47824039992751705</v>
      </c>
      <c r="H236" s="99">
        <f>RES_hhdet_fecs!H110</f>
        <v>0.54649482385249726</v>
      </c>
      <c r="I236" s="99">
        <f>RES_hhdet_fecs!I110</f>
        <v>0.35772098216655468</v>
      </c>
      <c r="J236" s="99">
        <f>RES_hhdet_fecs!J110</f>
        <v>0.47271353165091778</v>
      </c>
      <c r="K236" s="99">
        <f>RES_hhdet_fecs!K110</f>
        <v>0.80199325357805851</v>
      </c>
      <c r="L236" s="99">
        <f>RES_hhdet_fecs!L110</f>
        <v>0.80645966181510398</v>
      </c>
      <c r="M236" s="99">
        <f>RES_hhdet_fecs!M110</f>
        <v>0.79436745101725204</v>
      </c>
      <c r="N236" s="99">
        <f>RES_hhdet_fecs!N110</f>
        <v>0.78490083140719957</v>
      </c>
      <c r="O236" s="99">
        <f>RES_hhdet_fecs!O110</f>
        <v>0.74060371185285723</v>
      </c>
      <c r="P236" s="99">
        <f>RES_hhdet_fecs!P110</f>
        <v>0.57472001107054838</v>
      </c>
      <c r="Q236" s="99">
        <f>RES_hhdet_fecs!Q110</f>
        <v>0.86033246629311311</v>
      </c>
      <c r="R236" s="99">
        <f>RES_hhdet_fecs!R110</f>
        <v>0.74135578760799703</v>
      </c>
      <c r="S236" s="99">
        <f>RES_hhdet_fecs!S110</f>
        <v>0.74378900407351833</v>
      </c>
      <c r="T236" s="99">
        <f>RES_hhdet_fecs!T110</f>
        <v>0.60447147051776562</v>
      </c>
      <c r="U236" s="99">
        <f>RES_hhdet_fecs!U110</f>
        <v>0.490849588633894</v>
      </c>
      <c r="V236" s="99">
        <f>RES_hhdet_fecs!V110</f>
        <v>0.4449686754994846</v>
      </c>
      <c r="W236" s="99">
        <f>RES_hhdet_fecs!W110</f>
        <v>0.41490190689427142</v>
      </c>
      <c r="DA236" s="63" t="s">
        <v>2849</v>
      </c>
    </row>
    <row r="237" spans="1:105" ht="12" customHeight="1" x14ac:dyDescent="0.25">
      <c r="A237" s="121" t="s">
        <v>55</v>
      </c>
      <c r="B237" s="123">
        <v>10.347665295152138</v>
      </c>
      <c r="C237" s="123">
        <v>11.330617861086546</v>
      </c>
      <c r="D237" s="123">
        <v>10.936372451875046</v>
      </c>
      <c r="E237" s="123">
        <v>10.305440204548669</v>
      </c>
      <c r="F237" s="123">
        <v>10.169146904218486</v>
      </c>
      <c r="G237" s="123">
        <v>10.427034400787903</v>
      </c>
      <c r="H237" s="123">
        <v>10.702565879271612</v>
      </c>
      <c r="I237" s="123">
        <v>10.523790079212995</v>
      </c>
      <c r="J237" s="123">
        <v>10.691267212621463</v>
      </c>
      <c r="K237" s="123">
        <v>10.456209769713915</v>
      </c>
      <c r="L237" s="123">
        <v>9.6435867676560658</v>
      </c>
      <c r="M237" s="123">
        <v>10.524035273638088</v>
      </c>
      <c r="N237" s="123">
        <v>10.221187809896419</v>
      </c>
      <c r="O237" s="123">
        <v>10.23352353846302</v>
      </c>
      <c r="P237" s="123">
        <v>10.592898224895432</v>
      </c>
      <c r="Q237" s="123">
        <v>9.8659483761964335</v>
      </c>
      <c r="R237" s="123">
        <v>11.056933751927257</v>
      </c>
      <c r="S237" s="123">
        <v>10.897648143620691</v>
      </c>
      <c r="T237" s="123">
        <v>10.657018348968489</v>
      </c>
      <c r="U237" s="123">
        <v>11.169631494395512</v>
      </c>
      <c r="V237" s="123">
        <v>11.222583858611451</v>
      </c>
      <c r="W237" s="123">
        <v>11.314642269462924</v>
      </c>
      <c r="DA237" s="130" t="s">
        <v>2850</v>
      </c>
    </row>
    <row r="238" spans="1:105" ht="12" customHeight="1" x14ac:dyDescent="0.25">
      <c r="A238" s="97" t="s">
        <v>130</v>
      </c>
      <c r="B238" s="99">
        <v>10.38561437758317</v>
      </c>
      <c r="C238" s="99">
        <v>10.766723873002785</v>
      </c>
      <c r="D238" s="99">
        <v>10.662053697146151</v>
      </c>
      <c r="E238" s="99">
        <v>10.147012394053265</v>
      </c>
      <c r="F238" s="99">
        <v>9.9688328501541843</v>
      </c>
      <c r="G238" s="99">
        <v>10.239890334572252</v>
      </c>
      <c r="H238" s="99">
        <v>10.355301691282635</v>
      </c>
      <c r="I238" s="99">
        <v>10.283181801532697</v>
      </c>
      <c r="J238" s="99">
        <v>10.641306615341872</v>
      </c>
      <c r="K238" s="99">
        <v>10.699450438133733</v>
      </c>
      <c r="L238" s="99">
        <v>9.3352121006633251</v>
      </c>
      <c r="M238" s="99">
        <v>10.317385933821331</v>
      </c>
      <c r="N238" s="99">
        <v>10.082657521259256</v>
      </c>
      <c r="O238" s="99">
        <v>10.245039934384675</v>
      </c>
      <c r="P238" s="99">
        <v>10.64532805825054</v>
      </c>
      <c r="Q238" s="99">
        <v>9.9361909692176091</v>
      </c>
      <c r="R238" s="99">
        <v>11.579675797652563</v>
      </c>
      <c r="S238" s="99">
        <v>11.142692569793741</v>
      </c>
      <c r="T238" s="99">
        <v>10.682759803398968</v>
      </c>
      <c r="U238" s="99">
        <v>11.38069309555458</v>
      </c>
      <c r="V238" s="99">
        <v>11.481502585640497</v>
      </c>
      <c r="W238" s="99">
        <v>11.366709367226468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8.4397789353965322</v>
      </c>
      <c r="Q239" s="99">
        <v>8.8149234854278298</v>
      </c>
      <c r="R239" s="99">
        <v>10.5606180386271</v>
      </c>
      <c r="S239" s="99">
        <v>10.352933729463503</v>
      </c>
      <c r="T239" s="99">
        <v>9.5253139906041824</v>
      </c>
      <c r="U239" s="99">
        <v>9.7209173218719993</v>
      </c>
      <c r="V239" s="99">
        <v>9.9738047412418833</v>
      </c>
      <c r="W239" s="99">
        <v>10.156938678293534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1.0099812095672314</v>
      </c>
      <c r="Q240" s="102">
        <v>9.4558923337061784E-2</v>
      </c>
      <c r="R240" s="102">
        <v>0.11044082196529398</v>
      </c>
      <c r="S240" s="102">
        <v>0.10674867172433637</v>
      </c>
      <c r="T240" s="102">
        <v>0.1026378229400237</v>
      </c>
      <c r="U240" s="102">
        <v>0.10975120432301232</v>
      </c>
      <c r="V240" s="102">
        <v>0.11128657816412728</v>
      </c>
      <c r="W240" s="102">
        <v>0.1106627910561622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7.4297977258293004</v>
      </c>
      <c r="Q241" s="105">
        <v>8.7203645620907668</v>
      </c>
      <c r="R241" s="105">
        <v>10.450177216661805</v>
      </c>
      <c r="S241" s="105">
        <v>10.246185057739165</v>
      </c>
      <c r="T241" s="105">
        <v>9.4226761676641573</v>
      </c>
      <c r="U241" s="105">
        <v>9.6111661175489864</v>
      </c>
      <c r="V241" s="105">
        <v>9.8625181630777554</v>
      </c>
      <c r="W241" s="105">
        <v>10.046275887237371</v>
      </c>
      <c r="DA241" s="132" t="s">
        <v>2854</v>
      </c>
    </row>
    <row r="242" spans="1:105" ht="12" customHeight="1" x14ac:dyDescent="0.25">
      <c r="A242" s="106" t="s">
        <v>122</v>
      </c>
      <c r="B242" s="102">
        <v>10.858867284472238</v>
      </c>
      <c r="C242" s="102">
        <v>13.170621531616991</v>
      </c>
      <c r="D242" s="102">
        <v>12.140147607394521</v>
      </c>
      <c r="E242" s="102">
        <v>11.268629108432259</v>
      </c>
      <c r="F242" s="102">
        <v>11.320237575953785</v>
      </c>
      <c r="G242" s="102">
        <v>11.555283016824013</v>
      </c>
      <c r="H242" s="102">
        <v>12.241262212930854</v>
      </c>
      <c r="I242" s="102">
        <v>12.01923658101563</v>
      </c>
      <c r="J242" s="102">
        <v>11.9174853510946</v>
      </c>
      <c r="K242" s="102">
        <v>11.506176108539329</v>
      </c>
      <c r="L242" s="102">
        <v>12.134182401237222</v>
      </c>
      <c r="M242" s="102">
        <v>12.583689245390744</v>
      </c>
      <c r="N242" s="102">
        <v>12.211760190758874</v>
      </c>
      <c r="O242" s="102">
        <v>11.918271973565256</v>
      </c>
      <c r="P242" s="102">
        <v>12.514765049361525</v>
      </c>
      <c r="Q242" s="102">
        <v>11.749837403903831</v>
      </c>
      <c r="R242" s="102">
        <v>12.122444871000404</v>
      </c>
      <c r="S242" s="102">
        <v>12.667325651143422</v>
      </c>
      <c r="T242" s="102">
        <v>12.695251941465363</v>
      </c>
      <c r="U242" s="102">
        <v>12.435994421390115</v>
      </c>
      <c r="V242" s="102">
        <v>12.202747806674157</v>
      </c>
      <c r="W242" s="102">
        <v>12.288340498640803</v>
      </c>
      <c r="DA242" s="131" t="s">
        <v>2855</v>
      </c>
    </row>
    <row r="243" spans="1:105" ht="12" customHeight="1" x14ac:dyDescent="0.25">
      <c r="A243" s="107" t="s">
        <v>121</v>
      </c>
      <c r="B243" s="105">
        <v>6.9984423527852977</v>
      </c>
      <c r="C243" s="105">
        <v>9.0835517810749487</v>
      </c>
      <c r="D243" s="105">
        <v>7.8072028123708712</v>
      </c>
      <c r="E243" s="105">
        <v>7.1270472815539829</v>
      </c>
      <c r="F243" s="105">
        <v>7.2816965670746141</v>
      </c>
      <c r="G243" s="105">
        <v>7.4923421555632475</v>
      </c>
      <c r="H243" s="105">
        <v>8.1282176643165656</v>
      </c>
      <c r="I243" s="105">
        <v>7.9438179253471688</v>
      </c>
      <c r="J243" s="105">
        <v>7.8627135998221052</v>
      </c>
      <c r="K243" s="105">
        <v>7.6067254561086335</v>
      </c>
      <c r="L243" s="105">
        <v>8.0202798011841754</v>
      </c>
      <c r="M243" s="105">
        <v>8.5178072222338042</v>
      </c>
      <c r="N243" s="105">
        <v>8.1995157136029242</v>
      </c>
      <c r="O243" s="105">
        <v>7.962383404623373</v>
      </c>
      <c r="P243" s="105">
        <v>8.6108455917010325</v>
      </c>
      <c r="Q243" s="105">
        <v>7.8908255368506914</v>
      </c>
      <c r="R243" s="105">
        <v>8.3087976437274911</v>
      </c>
      <c r="S243" s="105">
        <v>8.8482454301308735</v>
      </c>
      <c r="T243" s="105">
        <v>9.0821033903140975</v>
      </c>
      <c r="U243" s="105">
        <v>9.2745305406488292</v>
      </c>
      <c r="V243" s="105">
        <v>9.2176237036692541</v>
      </c>
      <c r="W243" s="105">
        <v>9.3478295753897385</v>
      </c>
      <c r="DA243" s="132" t="s">
        <v>2856</v>
      </c>
    </row>
    <row r="244" spans="1:105" ht="12" customHeight="1" x14ac:dyDescent="0.25">
      <c r="A244" s="108" t="s">
        <v>53</v>
      </c>
      <c r="B244" s="99">
        <v>1.1883875502524792</v>
      </c>
      <c r="C244" s="99">
        <v>2.8603091062399804</v>
      </c>
      <c r="D244" s="99">
        <v>1.1129677692142161</v>
      </c>
      <c r="E244" s="99">
        <v>0.65059998751412929</v>
      </c>
      <c r="F244" s="99">
        <v>0.88069002726196088</v>
      </c>
      <c r="G244" s="99">
        <v>0.89818010145501403</v>
      </c>
      <c r="H244" s="99">
        <v>1.2856468362137263</v>
      </c>
      <c r="I244" s="99">
        <v>1.0744743990527728</v>
      </c>
      <c r="J244" s="99">
        <v>1.0082016467436867</v>
      </c>
      <c r="K244" s="99">
        <v>0.92524909065515659</v>
      </c>
      <c r="L244" s="99">
        <v>0.94803579593511789</v>
      </c>
      <c r="M244" s="99">
        <v>1.398068544157423</v>
      </c>
      <c r="N244" s="99">
        <v>0.98367178361125696</v>
      </c>
      <c r="O244" s="99">
        <v>0.6414626572287726</v>
      </c>
      <c r="P244" s="99">
        <v>1.2321979512073598</v>
      </c>
      <c r="Q244" s="99">
        <v>0.33983204749909923</v>
      </c>
      <c r="R244" s="99">
        <v>0.48292718503842291</v>
      </c>
      <c r="S244" s="99">
        <v>0.84585629544481</v>
      </c>
      <c r="T244" s="99">
        <v>0.97032209261657154</v>
      </c>
      <c r="U244" s="99">
        <v>1.218386811191366</v>
      </c>
      <c r="V244" s="99">
        <v>0.99921258289412118</v>
      </c>
      <c r="W244" s="99">
        <v>0.809359281183055</v>
      </c>
      <c r="DA244" s="63" t="s">
        <v>2857</v>
      </c>
    </row>
    <row r="245" spans="1:105" ht="12" customHeight="1" x14ac:dyDescent="0.25">
      <c r="A245" s="108" t="s">
        <v>52</v>
      </c>
      <c r="B245" s="99">
        <v>5.810054802532818</v>
      </c>
      <c r="C245" s="99">
        <v>6.2232426748349683</v>
      </c>
      <c r="D245" s="99">
        <v>6.6942350431566542</v>
      </c>
      <c r="E245" s="99">
        <v>6.4764472940398532</v>
      </c>
      <c r="F245" s="99">
        <v>6.4010065398126539</v>
      </c>
      <c r="G245" s="99">
        <v>6.5941620541082342</v>
      </c>
      <c r="H245" s="99">
        <v>6.8425708281028399</v>
      </c>
      <c r="I245" s="99">
        <v>6.8693435262943945</v>
      </c>
      <c r="J245" s="99">
        <v>6.8545119530784211</v>
      </c>
      <c r="K245" s="99">
        <v>6.6814763654534772</v>
      </c>
      <c r="L245" s="99">
        <v>7.0722440052490594</v>
      </c>
      <c r="M245" s="99">
        <v>7.1197386780763807</v>
      </c>
      <c r="N245" s="99">
        <v>7.2158439299916672</v>
      </c>
      <c r="O245" s="99">
        <v>7.3209207473946005</v>
      </c>
      <c r="P245" s="99">
        <v>7.3786476404936723</v>
      </c>
      <c r="Q245" s="99">
        <v>7.5509934893515922</v>
      </c>
      <c r="R245" s="99">
        <v>7.8258704586890691</v>
      </c>
      <c r="S245" s="99">
        <v>8.0023891346860641</v>
      </c>
      <c r="T245" s="99">
        <v>8.1117812976975241</v>
      </c>
      <c r="U245" s="99">
        <v>8.056143729457462</v>
      </c>
      <c r="V245" s="99">
        <v>8.2184111207751336</v>
      </c>
      <c r="W245" s="99">
        <v>8.5384702942066824</v>
      </c>
      <c r="DA245" s="63" t="s">
        <v>2858</v>
      </c>
    </row>
    <row r="246" spans="1:105" ht="12" customHeight="1" x14ac:dyDescent="0.25">
      <c r="A246" s="121" t="s">
        <v>54</v>
      </c>
      <c r="B246" s="123">
        <v>6.0667116496383287</v>
      </c>
      <c r="C246" s="123">
        <v>6.6708348451659614</v>
      </c>
      <c r="D246" s="123">
        <v>6.6345074455376869</v>
      </c>
      <c r="E246" s="123">
        <v>6.7305537795919266</v>
      </c>
      <c r="F246" s="123">
        <v>6.6772306676490114</v>
      </c>
      <c r="G246" s="123">
        <v>6.8144127706369684</v>
      </c>
      <c r="H246" s="123">
        <v>7.6334509400404231</v>
      </c>
      <c r="I246" s="123">
        <v>7.5473915578245174</v>
      </c>
      <c r="J246" s="123">
        <v>7.4079778824416547</v>
      </c>
      <c r="K246" s="123">
        <v>7.0969838373066523</v>
      </c>
      <c r="L246" s="123">
        <v>7.3209002064526993</v>
      </c>
      <c r="M246" s="123">
        <v>6.7929487360653953</v>
      </c>
      <c r="N246" s="123">
        <v>6.4841922976017266</v>
      </c>
      <c r="O246" s="123">
        <v>5.6770421713613946</v>
      </c>
      <c r="P246" s="123">
        <v>6.2519437424690958</v>
      </c>
      <c r="Q246" s="123">
        <v>6.1025782917387845</v>
      </c>
      <c r="R246" s="123">
        <v>6.0989435150309568</v>
      </c>
      <c r="S246" s="123">
        <v>6.1989894028188823</v>
      </c>
      <c r="T246" s="123">
        <v>6.6439928903049772</v>
      </c>
      <c r="U246" s="123">
        <v>6.1312573903176775</v>
      </c>
      <c r="V246" s="123">
        <v>5.9838815204392279</v>
      </c>
      <c r="W246" s="123">
        <v>6.0141180227295026</v>
      </c>
      <c r="DA246" s="130" t="s">
        <v>2859</v>
      </c>
    </row>
    <row r="247" spans="1:105" ht="12" customHeight="1" x14ac:dyDescent="0.25">
      <c r="A247" s="97" t="s">
        <v>50</v>
      </c>
      <c r="B247" s="99">
        <v>7.3678502527165852</v>
      </c>
      <c r="C247" s="99">
        <v>7.5666027414739858</v>
      </c>
      <c r="D247" s="99">
        <v>7.7955617440999374</v>
      </c>
      <c r="E247" s="99">
        <v>7.9300471149230258</v>
      </c>
      <c r="F247" s="99">
        <v>8.1195702749860139</v>
      </c>
      <c r="G247" s="99">
        <v>8.3981492196839884</v>
      </c>
      <c r="H247" s="99">
        <v>8.6575040120492908</v>
      </c>
      <c r="I247" s="99">
        <v>8.9417893355456002</v>
      </c>
      <c r="J247" s="99">
        <v>8.9843843580901304</v>
      </c>
      <c r="K247" s="99">
        <v>8.7508002078290801</v>
      </c>
      <c r="L247" s="99">
        <v>8.6318555901674205</v>
      </c>
      <c r="M247" s="99">
        <v>8.1488821507020504</v>
      </c>
      <c r="N247" s="99">
        <v>7.8221328499260379</v>
      </c>
      <c r="O247" s="99">
        <v>7.5734222874617592</v>
      </c>
      <c r="P247" s="99">
        <v>7.5103882973037646</v>
      </c>
      <c r="Q247" s="99">
        <v>7.5911904359522193</v>
      </c>
      <c r="R247" s="99">
        <v>7.7677421551134085</v>
      </c>
      <c r="S247" s="99">
        <v>8.0338733258885888</v>
      </c>
      <c r="T247" s="99">
        <v>8.4820208757542126</v>
      </c>
      <c r="U247" s="99">
        <v>7.5857487570498003</v>
      </c>
      <c r="V247" s="99">
        <v>7.5375195576070562</v>
      </c>
      <c r="W247" s="99">
        <v>7.9873897038065067</v>
      </c>
      <c r="DA247" s="63" t="s">
        <v>2860</v>
      </c>
    </row>
    <row r="248" spans="1:105" ht="12" customHeight="1" x14ac:dyDescent="0.25">
      <c r="A248" s="109" t="s">
        <v>120</v>
      </c>
      <c r="B248" s="110">
        <v>5.4356204708997717</v>
      </c>
      <c r="C248" s="110">
        <v>6.2636676195714047</v>
      </c>
      <c r="D248" s="110">
        <v>6.1160492367457397</v>
      </c>
      <c r="E248" s="110">
        <v>6.2164852073071684</v>
      </c>
      <c r="F248" s="110">
        <v>6.0867426404841964</v>
      </c>
      <c r="G248" s="110">
        <v>6.2003108822309807</v>
      </c>
      <c r="H248" s="110">
        <v>7.2852728955574078</v>
      </c>
      <c r="I248" s="110">
        <v>7.0917060095496547</v>
      </c>
      <c r="J248" s="110">
        <v>6.9096300288495556</v>
      </c>
      <c r="K248" s="110">
        <v>6.5881172617612878</v>
      </c>
      <c r="L248" s="110">
        <v>6.9233847030037197</v>
      </c>
      <c r="M248" s="110">
        <v>6.3692195439914414</v>
      </c>
      <c r="N248" s="110">
        <v>6.1041855135096146</v>
      </c>
      <c r="O248" s="110">
        <v>5.1818762521574095</v>
      </c>
      <c r="P248" s="110">
        <v>5.9589725233541468</v>
      </c>
      <c r="Q248" s="110">
        <v>5.7835899751216191</v>
      </c>
      <c r="R248" s="110">
        <v>5.760226959370657</v>
      </c>
      <c r="S248" s="110">
        <v>5.8117274693066836</v>
      </c>
      <c r="T248" s="110">
        <v>6.251497330912172</v>
      </c>
      <c r="U248" s="110">
        <v>5.8282383555818189</v>
      </c>
      <c r="V248" s="110">
        <v>5.6618839997826829</v>
      </c>
      <c r="W248" s="110">
        <v>5.6315449417043686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38.898927778313741</v>
      </c>
      <c r="C250" s="118">
        <f t="shared" si="115"/>
        <v>41.104239810801019</v>
      </c>
      <c r="D250" s="118">
        <f t="shared" si="115"/>
        <v>42.345165773995774</v>
      </c>
      <c r="E250" s="118">
        <f t="shared" si="115"/>
        <v>44.411337604156905</v>
      </c>
      <c r="F250" s="118">
        <f t="shared" si="115"/>
        <v>46.064166485752118</v>
      </c>
      <c r="G250" s="118">
        <f t="shared" si="115"/>
        <v>47.849032343178408</v>
      </c>
      <c r="H250" s="118">
        <f t="shared" si="115"/>
        <v>49.586161850462815</v>
      </c>
      <c r="I250" s="118">
        <f t="shared" si="115"/>
        <v>48.92581387636541</v>
      </c>
      <c r="J250" s="118">
        <f t="shared" si="115"/>
        <v>49.174347441908388</v>
      </c>
      <c r="K250" s="118">
        <f t="shared" si="115"/>
        <v>50.27770292425528</v>
      </c>
      <c r="L250" s="118">
        <f t="shared" si="115"/>
        <v>51.045589197473554</v>
      </c>
      <c r="M250" s="118">
        <f t="shared" si="115"/>
        <v>49.613089312550144</v>
      </c>
      <c r="N250" s="118">
        <f t="shared" si="115"/>
        <v>48.396382210983035</v>
      </c>
      <c r="O250" s="118">
        <f t="shared" si="115"/>
        <v>46.199995360257894</v>
      </c>
      <c r="P250" s="118">
        <f t="shared" si="115"/>
        <v>45.505074812248488</v>
      </c>
      <c r="Q250" s="118">
        <f t="shared" si="115"/>
        <v>45.087593185141543</v>
      </c>
      <c r="R250" s="118">
        <f t="shared" ref="R250:V250" si="116">R251+R254+R256+R265</f>
        <v>44.339896740709335</v>
      </c>
      <c r="S250" s="118">
        <f t="shared" si="116"/>
        <v>44.699648952499501</v>
      </c>
      <c r="T250" s="118">
        <f t="shared" si="116"/>
        <v>45.986304977248835</v>
      </c>
      <c r="U250" s="118">
        <f t="shared" si="116"/>
        <v>45.642403544028454</v>
      </c>
      <c r="V250" s="118">
        <f t="shared" si="116"/>
        <v>45.474741455347612</v>
      </c>
      <c r="W250" s="118">
        <f t="shared" ref="W250" si="117">W251+W254+W256+W265</f>
        <v>45.48042300949227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27.48407497190815</v>
      </c>
      <c r="C251" s="123">
        <f t="shared" si="118"/>
        <v>28.444690358274034</v>
      </c>
      <c r="D251" s="123">
        <f t="shared" si="118"/>
        <v>30.033784467083063</v>
      </c>
      <c r="E251" s="123">
        <f t="shared" si="118"/>
        <v>31.901384425593573</v>
      </c>
      <c r="F251" s="123">
        <f t="shared" si="118"/>
        <v>33.781315953364476</v>
      </c>
      <c r="G251" s="123">
        <f t="shared" si="118"/>
        <v>34.941489441994008</v>
      </c>
      <c r="H251" s="123">
        <f t="shared" si="118"/>
        <v>35.557572844217319</v>
      </c>
      <c r="I251" s="123">
        <f t="shared" si="118"/>
        <v>35.362574166089907</v>
      </c>
      <c r="J251" s="123">
        <f t="shared" si="118"/>
        <v>35.154692352801767</v>
      </c>
      <c r="K251" s="123">
        <f t="shared" si="118"/>
        <v>35.597193634562572</v>
      </c>
      <c r="L251" s="123">
        <f t="shared" si="118"/>
        <v>36.583556473422881</v>
      </c>
      <c r="M251" s="123">
        <f t="shared" si="118"/>
        <v>34.82390796933138</v>
      </c>
      <c r="N251" s="123">
        <f t="shared" si="118"/>
        <v>33.838174336485416</v>
      </c>
      <c r="O251" s="123">
        <f t="shared" si="118"/>
        <v>32.160047588330684</v>
      </c>
      <c r="P251" s="123">
        <f t="shared" si="118"/>
        <v>31.062802211779136</v>
      </c>
      <c r="Q251" s="123">
        <f t="shared" si="118"/>
        <v>30.297738891351162</v>
      </c>
      <c r="R251" s="123">
        <f t="shared" ref="R251:V251" si="119">SUM(R252:R253)</f>
        <v>28.812020276519323</v>
      </c>
      <c r="S251" s="123">
        <f t="shared" si="119"/>
        <v>29.060234494493287</v>
      </c>
      <c r="T251" s="123">
        <f t="shared" si="119"/>
        <v>30.534473975741427</v>
      </c>
      <c r="U251" s="123">
        <f t="shared" si="119"/>
        <v>30.38920955051649</v>
      </c>
      <c r="V251" s="123">
        <f t="shared" si="119"/>
        <v>30.288666092642394</v>
      </c>
      <c r="W251" s="123">
        <f t="shared" ref="W251" si="120">SUM(W252:W253)</f>
        <v>30.220303068747654</v>
      </c>
      <c r="DA251" s="130" t="s">
        <v>3013</v>
      </c>
    </row>
    <row r="252" spans="1:105" ht="12" customHeight="1" x14ac:dyDescent="0.25">
      <c r="A252" s="97" t="s">
        <v>202</v>
      </c>
      <c r="B252" s="99">
        <v>27.363863404822059</v>
      </c>
      <c r="C252" s="99">
        <v>28.320193042071512</v>
      </c>
      <c r="D252" s="99">
        <v>29.906644923609232</v>
      </c>
      <c r="E252" s="99">
        <v>31.775070976865564</v>
      </c>
      <c r="F252" s="99">
        <v>33.647867360554784</v>
      </c>
      <c r="G252" s="99">
        <v>34.808143540049819</v>
      </c>
      <c r="H252" s="99">
        <v>35.427390279155787</v>
      </c>
      <c r="I252" s="99">
        <v>35.234186834332036</v>
      </c>
      <c r="J252" s="99">
        <v>35.030193109679509</v>
      </c>
      <c r="K252" s="99">
        <v>35.475794612848894</v>
      </c>
      <c r="L252" s="99">
        <v>36.460021228309166</v>
      </c>
      <c r="M252" s="99">
        <v>34.704908629310914</v>
      </c>
      <c r="N252" s="99">
        <v>33.723926906505952</v>
      </c>
      <c r="O252" s="99">
        <v>32.049976753098818</v>
      </c>
      <c r="P252" s="99">
        <v>30.95522008090051</v>
      </c>
      <c r="Q252" s="99">
        <v>30.196805869023336</v>
      </c>
      <c r="R252" s="99">
        <v>28.715832135028844</v>
      </c>
      <c r="S252" s="99">
        <v>28.964829180963118</v>
      </c>
      <c r="T252" s="99">
        <v>30.433594732273107</v>
      </c>
      <c r="U252" s="99">
        <v>30.289998132134212</v>
      </c>
      <c r="V252" s="99">
        <v>30.189627693704686</v>
      </c>
      <c r="W252" s="99">
        <v>30.121100226870912</v>
      </c>
      <c r="DA252" s="63" t="s">
        <v>3014</v>
      </c>
    </row>
    <row r="253" spans="1:105" ht="12" customHeight="1" x14ac:dyDescent="0.25">
      <c r="A253" s="97" t="s">
        <v>53</v>
      </c>
      <c r="B253" s="99">
        <v>0.12021156708609203</v>
      </c>
      <c r="C253" s="99">
        <v>0.12449731620252352</v>
      </c>
      <c r="D253" s="99">
        <v>0.12713954347383183</v>
      </c>
      <c r="E253" s="99">
        <v>0.12631344872800959</v>
      </c>
      <c r="F253" s="99">
        <v>0.13344859280969551</v>
      </c>
      <c r="G253" s="99">
        <v>0.13334590194418938</v>
      </c>
      <c r="H253" s="99">
        <v>0.13018256506153075</v>
      </c>
      <c r="I253" s="99">
        <v>0.12838733175787365</v>
      </c>
      <c r="J253" s="99">
        <v>0.1244992431222556</v>
      </c>
      <c r="K253" s="99">
        <v>0.12139902171367901</v>
      </c>
      <c r="L253" s="99">
        <v>0.12353524511371682</v>
      </c>
      <c r="M253" s="99">
        <v>0.11899934002046579</v>
      </c>
      <c r="N253" s="99">
        <v>0.11424742997946166</v>
      </c>
      <c r="O253" s="99">
        <v>0.1100708352318651</v>
      </c>
      <c r="P253" s="99">
        <v>0.10758213087862557</v>
      </c>
      <c r="Q253" s="99">
        <v>0.10093302232782622</v>
      </c>
      <c r="R253" s="99">
        <v>9.6188141490477996E-2</v>
      </c>
      <c r="S253" s="99">
        <v>9.5405313530170149E-2</v>
      </c>
      <c r="T253" s="99">
        <v>0.10087924346832002</v>
      </c>
      <c r="U253" s="99">
        <v>9.9211418382280175E-2</v>
      </c>
      <c r="V253" s="99">
        <v>9.9038398937706301E-2</v>
      </c>
      <c r="W253" s="99">
        <v>9.92028418767429E-2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0.42950216559721383</v>
      </c>
      <c r="C254" s="123">
        <f t="shared" si="121"/>
        <v>0.57487017182092381</v>
      </c>
      <c r="D254" s="123">
        <f t="shared" si="121"/>
        <v>0.46367676918893552</v>
      </c>
      <c r="E254" s="123">
        <f t="shared" si="121"/>
        <v>0.95496776469735734</v>
      </c>
      <c r="F254" s="123">
        <f t="shared" si="121"/>
        <v>0.79073312625746894</v>
      </c>
      <c r="G254" s="123">
        <f t="shared" si="121"/>
        <v>1.0685578226443628</v>
      </c>
      <c r="H254" s="123">
        <f t="shared" si="121"/>
        <v>1.2754077416229355</v>
      </c>
      <c r="I254" s="123">
        <f t="shared" si="121"/>
        <v>0.86771498020593774</v>
      </c>
      <c r="J254" s="123">
        <f t="shared" si="121"/>
        <v>1.1776543307220704</v>
      </c>
      <c r="K254" s="123">
        <f t="shared" si="121"/>
        <v>2.0540370255286624</v>
      </c>
      <c r="L254" s="123">
        <f t="shared" si="121"/>
        <v>2.1277112336592965</v>
      </c>
      <c r="M254" s="123">
        <f t="shared" si="121"/>
        <v>2.1337538830484353</v>
      </c>
      <c r="N254" s="123">
        <f t="shared" si="121"/>
        <v>2.1823832380673065</v>
      </c>
      <c r="O254" s="123">
        <f t="shared" si="121"/>
        <v>2.1212976553077421</v>
      </c>
      <c r="P254" s="123">
        <f t="shared" si="121"/>
        <v>1.688097524220963</v>
      </c>
      <c r="Q254" s="123">
        <f t="shared" si="121"/>
        <v>2.6010096996305587</v>
      </c>
      <c r="R254" s="123">
        <f t="shared" si="121"/>
        <v>2.3016072444091362</v>
      </c>
      <c r="S254" s="123">
        <f t="shared" si="121"/>
        <v>2.3856415062521501</v>
      </c>
      <c r="T254" s="123">
        <f t="shared" si="121"/>
        <v>1.9955380759200241</v>
      </c>
      <c r="U254" s="123">
        <f t="shared" si="121"/>
        <v>1.6704235817731934</v>
      </c>
      <c r="V254" s="123">
        <f t="shared" si="121"/>
        <v>1.5584551092644634</v>
      </c>
      <c r="W254" s="123">
        <f t="shared" si="121"/>
        <v>1.487970725673718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0.42950216559721383</v>
      </c>
      <c r="C255" s="99">
        <f>RES_hhdet_tess!C110</f>
        <v>0.57487017182092381</v>
      </c>
      <c r="D255" s="99">
        <f>RES_hhdet_tess!D110</f>
        <v>0.46367676918893552</v>
      </c>
      <c r="E255" s="99">
        <f>RES_hhdet_tess!E110</f>
        <v>0.95496776469735734</v>
      </c>
      <c r="F255" s="99">
        <f>RES_hhdet_tess!F110</f>
        <v>0.79073312625746894</v>
      </c>
      <c r="G255" s="99">
        <f>RES_hhdet_tess!G110</f>
        <v>1.0685578226443628</v>
      </c>
      <c r="H255" s="99">
        <f>RES_hhdet_tess!H110</f>
        <v>1.2754077416229355</v>
      </c>
      <c r="I255" s="99">
        <f>RES_hhdet_tess!I110</f>
        <v>0.86771498020593774</v>
      </c>
      <c r="J255" s="99">
        <f>RES_hhdet_tess!J110</f>
        <v>1.1776543307220704</v>
      </c>
      <c r="K255" s="99">
        <f>RES_hhdet_tess!K110</f>
        <v>2.0540370255286624</v>
      </c>
      <c r="L255" s="99">
        <f>RES_hhdet_tess!L110</f>
        <v>2.1277112336592965</v>
      </c>
      <c r="M255" s="99">
        <f>RES_hhdet_tess!M110</f>
        <v>2.1337538830484353</v>
      </c>
      <c r="N255" s="99">
        <f>RES_hhdet_tess!N110</f>
        <v>2.1823832380673065</v>
      </c>
      <c r="O255" s="99">
        <f>RES_hhdet_tess!O110</f>
        <v>2.1212976553077421</v>
      </c>
      <c r="P255" s="99">
        <f>RES_hhdet_tess!P110</f>
        <v>1.688097524220963</v>
      </c>
      <c r="Q255" s="99">
        <f>RES_hhdet_tess!Q110</f>
        <v>2.6010096996305587</v>
      </c>
      <c r="R255" s="99">
        <f>RES_hhdet_tess!R110</f>
        <v>2.3016072444091362</v>
      </c>
      <c r="S255" s="99">
        <f>RES_hhdet_tess!S110</f>
        <v>2.3856415062521501</v>
      </c>
      <c r="T255" s="99">
        <f>RES_hhdet_tess!T110</f>
        <v>1.9955380759200241</v>
      </c>
      <c r="U255" s="99">
        <f>RES_hhdet_tess!U110</f>
        <v>1.6704235817731934</v>
      </c>
      <c r="V255" s="99">
        <f>RES_hhdet_tess!V110</f>
        <v>1.5584551092644634</v>
      </c>
      <c r="W255" s="99">
        <f>RES_hhdet_tess!W110</f>
        <v>1.487970725673718</v>
      </c>
      <c r="DA255" s="63" t="s">
        <v>3017</v>
      </c>
    </row>
    <row r="256" spans="1:105" ht="12" customHeight="1" x14ac:dyDescent="0.25">
      <c r="A256" s="121" t="s">
        <v>55</v>
      </c>
      <c r="B256" s="123">
        <v>6.9494087441244927</v>
      </c>
      <c r="C256" s="123">
        <v>7.5918512619108602</v>
      </c>
      <c r="D256" s="123">
        <v>7.3773626659740952</v>
      </c>
      <c r="E256" s="123">
        <v>6.9962838705588579</v>
      </c>
      <c r="F256" s="123">
        <v>6.9531174914914651</v>
      </c>
      <c r="G256" s="123">
        <v>7.176322517743241</v>
      </c>
      <c r="H256" s="123">
        <v>7.4284585720223397</v>
      </c>
      <c r="I256" s="123">
        <v>7.4205311730643357</v>
      </c>
      <c r="J256" s="123">
        <v>7.6561389975354714</v>
      </c>
      <c r="K256" s="123">
        <v>7.6469947706182486</v>
      </c>
      <c r="L256" s="123">
        <v>7.1661989495609992</v>
      </c>
      <c r="M256" s="123">
        <v>7.8597681173957064</v>
      </c>
      <c r="N256" s="123">
        <v>7.7610561671052345</v>
      </c>
      <c r="O256" s="123">
        <v>7.8723685650842556</v>
      </c>
      <c r="P256" s="123">
        <v>8.2291333653544694</v>
      </c>
      <c r="Q256" s="123">
        <v>7.7422742695902356</v>
      </c>
      <c r="R256" s="123">
        <v>8.7471853857973745</v>
      </c>
      <c r="S256" s="123">
        <v>8.6793740016953116</v>
      </c>
      <c r="T256" s="123">
        <v>8.5074450207124936</v>
      </c>
      <c r="U256" s="123">
        <v>8.9412919294895232</v>
      </c>
      <c r="V256" s="123">
        <v>9.0205635192419713</v>
      </c>
      <c r="W256" s="123">
        <v>9.0700396182697975</v>
      </c>
      <c r="DA256" s="130" t="s">
        <v>3018</v>
      </c>
    </row>
    <row r="257" spans="1:105" ht="12" customHeight="1" x14ac:dyDescent="0.25">
      <c r="A257" s="97" t="s">
        <v>130</v>
      </c>
      <c r="B257" s="99">
        <v>7.1445771065276986</v>
      </c>
      <c r="C257" s="99">
        <v>7.4300630312707385</v>
      </c>
      <c r="D257" s="99">
        <v>7.3818878707247793</v>
      </c>
      <c r="E257" s="99">
        <v>7.0517964163206113</v>
      </c>
      <c r="F257" s="99">
        <v>6.9581439465436139</v>
      </c>
      <c r="G257" s="99">
        <v>7.1867053321962748</v>
      </c>
      <c r="H257" s="99">
        <v>7.3322058255365681</v>
      </c>
      <c r="I257" s="99">
        <v>7.3655042154001418</v>
      </c>
      <c r="J257" s="99">
        <v>7.727588217958461</v>
      </c>
      <c r="K257" s="99">
        <v>7.8444161932360874</v>
      </c>
      <c r="L257" s="99">
        <v>6.9589771957172504</v>
      </c>
      <c r="M257" s="99">
        <v>7.795523158216132</v>
      </c>
      <c r="N257" s="99">
        <v>7.7283114969703597</v>
      </c>
      <c r="O257" s="99">
        <v>7.9326138295642563</v>
      </c>
      <c r="P257" s="99">
        <v>8.2556778233827135</v>
      </c>
      <c r="Q257" s="99">
        <v>7.7325514281790975</v>
      </c>
      <c r="R257" s="99">
        <v>9.0278205567259757</v>
      </c>
      <c r="S257" s="99">
        <v>8.7211404052125818</v>
      </c>
      <c r="T257" s="99">
        <v>8.381596364028022</v>
      </c>
      <c r="U257" s="99">
        <v>8.9576121630251997</v>
      </c>
      <c r="V257" s="99">
        <v>9.0738334460943104</v>
      </c>
      <c r="W257" s="99">
        <v>9.0152065826763135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8.229964385717345</v>
      </c>
      <c r="Q258" s="99">
        <v>8.7952797160881833</v>
      </c>
      <c r="R258" s="99">
        <v>10.537674947104854</v>
      </c>
      <c r="S258" s="99">
        <v>10.330757649082475</v>
      </c>
      <c r="T258" s="99">
        <v>9.5039919022363772</v>
      </c>
      <c r="U258" s="99">
        <v>9.698117492237893</v>
      </c>
      <c r="V258" s="99">
        <v>9.9506859514449424</v>
      </c>
      <c r="W258" s="99">
        <v>10.133949474680886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0.80016665988804425</v>
      </c>
      <c r="Q259" s="102">
        <v>7.4915153997416759E-2</v>
      </c>
      <c r="R259" s="102">
        <v>8.7497730443050259E-2</v>
      </c>
      <c r="S259" s="102">
        <v>8.4572591343306205E-2</v>
      </c>
      <c r="T259" s="102">
        <v>8.1315734572220577E-2</v>
      </c>
      <c r="U259" s="102">
        <v>8.6951374688906222E-2</v>
      </c>
      <c r="V259" s="102">
        <v>8.8167788367187291E-2</v>
      </c>
      <c r="W259" s="102">
        <v>8.7673587443513182E-2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7.4297977258293004</v>
      </c>
      <c r="Q260" s="105">
        <v>8.7203645620907668</v>
      </c>
      <c r="R260" s="105">
        <v>10.450177216661805</v>
      </c>
      <c r="S260" s="105">
        <v>10.246185057739165</v>
      </c>
      <c r="T260" s="105">
        <v>9.4226761676641573</v>
      </c>
      <c r="U260" s="105">
        <v>9.6111661175489864</v>
      </c>
      <c r="V260" s="105">
        <v>9.8625181630777554</v>
      </c>
      <c r="W260" s="105">
        <v>10.046275887237371</v>
      </c>
      <c r="DA260" s="132" t="s">
        <v>3022</v>
      </c>
    </row>
    <row r="261" spans="1:105" ht="12" customHeight="1" x14ac:dyDescent="0.25">
      <c r="A261" s="106" t="s">
        <v>122</v>
      </c>
      <c r="B261" s="102">
        <v>6.524041800425195</v>
      </c>
      <c r="C261" s="102">
        <v>7.9478794556765635</v>
      </c>
      <c r="D261" s="102">
        <v>7.3673718596743756</v>
      </c>
      <c r="E261" s="102">
        <v>6.8719910124735115</v>
      </c>
      <c r="F261" s="102">
        <v>6.9416156572062224</v>
      </c>
      <c r="G261" s="102">
        <v>7.1536528244778363</v>
      </c>
      <c r="H261" s="102">
        <v>7.6501018561727294</v>
      </c>
      <c r="I261" s="102">
        <v>7.5496210459811293</v>
      </c>
      <c r="J261" s="102">
        <v>7.4931997634572216</v>
      </c>
      <c r="K261" s="102">
        <v>7.2559860222520856</v>
      </c>
      <c r="L261" s="102">
        <v>7.6643896843385528</v>
      </c>
      <c r="M261" s="102">
        <v>8.0045180497456592</v>
      </c>
      <c r="N261" s="102">
        <v>7.8325859839169638</v>
      </c>
      <c r="O261" s="102">
        <v>7.7233723354192927</v>
      </c>
      <c r="P261" s="102">
        <v>8.1543868812425977</v>
      </c>
      <c r="Q261" s="102">
        <v>7.7224821648983433</v>
      </c>
      <c r="R261" s="102">
        <v>8.0771522415474735</v>
      </c>
      <c r="S261" s="102">
        <v>8.5156017535109552</v>
      </c>
      <c r="T261" s="102">
        <v>8.7431650169844364</v>
      </c>
      <c r="U261" s="102">
        <v>8.8864958922410757</v>
      </c>
      <c r="V261" s="102">
        <v>8.9063124452333575</v>
      </c>
      <c r="W261" s="102">
        <v>9.1631049397021727</v>
      </c>
      <c r="DA261" s="131" t="s">
        <v>3023</v>
      </c>
    </row>
    <row r="262" spans="1:105" ht="12" customHeight="1" x14ac:dyDescent="0.25">
      <c r="A262" s="107" t="s">
        <v>121</v>
      </c>
      <c r="B262" s="105">
        <v>6.5240418004251941</v>
      </c>
      <c r="C262" s="105">
        <v>7.9472379577849459</v>
      </c>
      <c r="D262" s="105">
        <v>7.3678074299715384</v>
      </c>
      <c r="E262" s="105">
        <v>6.8733917518751975</v>
      </c>
      <c r="F262" s="105">
        <v>6.9418206532645712</v>
      </c>
      <c r="G262" s="105">
        <v>7.1503995370089841</v>
      </c>
      <c r="H262" s="105">
        <v>7.6460240538849247</v>
      </c>
      <c r="I262" s="105">
        <v>7.5452885988662191</v>
      </c>
      <c r="J262" s="105">
        <v>7.4906375995035033</v>
      </c>
      <c r="K262" s="105">
        <v>7.2681234883208496</v>
      </c>
      <c r="L262" s="105">
        <v>7.6739679822497626</v>
      </c>
      <c r="M262" s="105">
        <v>8.0091487845384943</v>
      </c>
      <c r="N262" s="105">
        <v>7.8447249382776612</v>
      </c>
      <c r="O262" s="105">
        <v>7.7352173378590248</v>
      </c>
      <c r="P262" s="105">
        <v>8.1895548927018851</v>
      </c>
      <c r="Q262" s="105">
        <v>7.7762604390937122</v>
      </c>
      <c r="R262" s="105">
        <v>8.1566354084273787</v>
      </c>
      <c r="S262" s="105">
        <v>8.586589536033344</v>
      </c>
      <c r="T262" s="105">
        <v>8.7861609646857453</v>
      </c>
      <c r="U262" s="105">
        <v>8.9113805169159974</v>
      </c>
      <c r="V262" s="105">
        <v>8.925887910492726</v>
      </c>
      <c r="W262" s="105">
        <v>9.1258478550447908</v>
      </c>
      <c r="DA262" s="132" t="s">
        <v>3024</v>
      </c>
    </row>
    <row r="263" spans="1:105" ht="12" customHeight="1" x14ac:dyDescent="0.25">
      <c r="A263" s="108" t="s">
        <v>53</v>
      </c>
      <c r="B263" s="99">
        <v>0.71398699789237585</v>
      </c>
      <c r="C263" s="99">
        <v>1.7239952829499776</v>
      </c>
      <c r="D263" s="99">
        <v>0.67357238681488441</v>
      </c>
      <c r="E263" s="99">
        <v>0.39694445783534316</v>
      </c>
      <c r="F263" s="99">
        <v>0.54081411345191677</v>
      </c>
      <c r="G263" s="99">
        <v>0.55623748290074937</v>
      </c>
      <c r="H263" s="99">
        <v>0.80345322578208445</v>
      </c>
      <c r="I263" s="99">
        <v>0.6759450725718229</v>
      </c>
      <c r="J263" s="99">
        <v>0.63612564642508285</v>
      </c>
      <c r="K263" s="99">
        <v>0.58664712286737242</v>
      </c>
      <c r="L263" s="99">
        <v>0.60172397700070457</v>
      </c>
      <c r="M263" s="99">
        <v>0.88941010646211349</v>
      </c>
      <c r="N263" s="99">
        <v>0.62888100828599414</v>
      </c>
      <c r="O263" s="99">
        <v>0.41429659046442513</v>
      </c>
      <c r="P263" s="99">
        <v>0.8109072522082128</v>
      </c>
      <c r="Q263" s="99">
        <v>0.22526694974211958</v>
      </c>
      <c r="R263" s="99">
        <v>0.3307649497383085</v>
      </c>
      <c r="S263" s="99">
        <v>0.58420040134727946</v>
      </c>
      <c r="T263" s="99">
        <v>0.67437966698822049</v>
      </c>
      <c r="U263" s="99">
        <v>0.85523678745853604</v>
      </c>
      <c r="V263" s="99">
        <v>0.70747678971759276</v>
      </c>
      <c r="W263" s="99">
        <v>0.58737756083810844</v>
      </c>
      <c r="DA263" s="63" t="s">
        <v>3025</v>
      </c>
    </row>
    <row r="264" spans="1:105" ht="12" customHeight="1" x14ac:dyDescent="0.25">
      <c r="A264" s="108" t="s">
        <v>52</v>
      </c>
      <c r="B264" s="99">
        <v>5.810054802532818</v>
      </c>
      <c r="C264" s="99">
        <v>6.2232426748349683</v>
      </c>
      <c r="D264" s="99">
        <v>6.6942350431566542</v>
      </c>
      <c r="E264" s="99">
        <v>6.4764472940398532</v>
      </c>
      <c r="F264" s="99">
        <v>6.4010065398126539</v>
      </c>
      <c r="G264" s="99">
        <v>6.5941620541082342</v>
      </c>
      <c r="H264" s="99">
        <v>6.8425708281028399</v>
      </c>
      <c r="I264" s="99">
        <v>6.8693435262943945</v>
      </c>
      <c r="J264" s="99">
        <v>6.8545119530784211</v>
      </c>
      <c r="K264" s="99">
        <v>6.6814763654534772</v>
      </c>
      <c r="L264" s="99">
        <v>7.0722440052490594</v>
      </c>
      <c r="M264" s="99">
        <v>7.1197386780763807</v>
      </c>
      <c r="N264" s="99">
        <v>7.2158439299916672</v>
      </c>
      <c r="O264" s="99">
        <v>7.3209207473946005</v>
      </c>
      <c r="P264" s="99">
        <v>7.3786476404936723</v>
      </c>
      <c r="Q264" s="99">
        <v>7.5509934893515922</v>
      </c>
      <c r="R264" s="99">
        <v>7.8258704586890691</v>
      </c>
      <c r="S264" s="99">
        <v>8.0023891346860641</v>
      </c>
      <c r="T264" s="99">
        <v>8.1117812976975241</v>
      </c>
      <c r="U264" s="99">
        <v>8.056143729457462</v>
      </c>
      <c r="V264" s="99">
        <v>8.2184111207751336</v>
      </c>
      <c r="W264" s="99">
        <v>8.5384702942066824</v>
      </c>
      <c r="DA264" s="63" t="s">
        <v>3026</v>
      </c>
    </row>
    <row r="265" spans="1:105" ht="12" customHeight="1" x14ac:dyDescent="0.25">
      <c r="A265" s="121" t="s">
        <v>54</v>
      </c>
      <c r="B265" s="123">
        <v>4.0359418966838865</v>
      </c>
      <c r="C265" s="123">
        <v>4.4928280187951994</v>
      </c>
      <c r="D265" s="123">
        <v>4.4703418717496808</v>
      </c>
      <c r="E265" s="123">
        <v>4.558701543307123</v>
      </c>
      <c r="F265" s="123">
        <v>4.5389999146386995</v>
      </c>
      <c r="G265" s="123">
        <v>4.6626625607967878</v>
      </c>
      <c r="H265" s="123">
        <v>5.324722692600222</v>
      </c>
      <c r="I265" s="123">
        <v>5.2749935570052306</v>
      </c>
      <c r="J265" s="123">
        <v>5.1858617608490762</v>
      </c>
      <c r="K265" s="123">
        <v>4.9794774935457919</v>
      </c>
      <c r="L265" s="123">
        <v>5.1681225408303719</v>
      </c>
      <c r="M265" s="123">
        <v>4.7956593427746261</v>
      </c>
      <c r="N265" s="123">
        <v>4.6147684693250728</v>
      </c>
      <c r="O265" s="123">
        <v>4.0462815515352091</v>
      </c>
      <c r="P265" s="123">
        <v>4.5250417108939187</v>
      </c>
      <c r="Q265" s="123">
        <v>4.4465703245695893</v>
      </c>
      <c r="R265" s="123">
        <v>4.4790838339835028</v>
      </c>
      <c r="S265" s="123">
        <v>4.5743989500587467</v>
      </c>
      <c r="T265" s="123">
        <v>4.9488479048748895</v>
      </c>
      <c r="U265" s="123">
        <v>4.6414784822492487</v>
      </c>
      <c r="V265" s="123">
        <v>4.6070567341987791</v>
      </c>
      <c r="W265" s="123">
        <v>4.7021095968011029</v>
      </c>
      <c r="DA265" s="130" t="s">
        <v>3027</v>
      </c>
    </row>
    <row r="266" spans="1:105" ht="12" customHeight="1" x14ac:dyDescent="0.25">
      <c r="A266" s="97" t="s">
        <v>50</v>
      </c>
      <c r="B266" s="99">
        <v>4.1945652494251631</v>
      </c>
      <c r="C266" s="99">
        <v>4.3124576571701798</v>
      </c>
      <c r="D266" s="99">
        <v>4.4500281279142229</v>
      </c>
      <c r="E266" s="99">
        <v>4.5361569443556355</v>
      </c>
      <c r="F266" s="99">
        <v>4.6568376995604286</v>
      </c>
      <c r="G266" s="99">
        <v>4.8319263836786375</v>
      </c>
      <c r="H266" s="99">
        <v>5.003101726219608</v>
      </c>
      <c r="I266" s="99">
        <v>5.1811035592675445</v>
      </c>
      <c r="J266" s="99">
        <v>5.2105878388635949</v>
      </c>
      <c r="K266" s="99">
        <v>5.0826141249048291</v>
      </c>
      <c r="L266" s="99">
        <v>5.0235589613049498</v>
      </c>
      <c r="M266" s="99">
        <v>4.7518900735294567</v>
      </c>
      <c r="N266" s="99">
        <v>4.5678523617512399</v>
      </c>
      <c r="O266" s="99">
        <v>4.4271441567657135</v>
      </c>
      <c r="P266" s="99">
        <v>4.392794326666003</v>
      </c>
      <c r="Q266" s="99">
        <v>4.441468594131166</v>
      </c>
      <c r="R266" s="99">
        <v>4.5495487162579753</v>
      </c>
      <c r="S266" s="99">
        <v>4.7148938282562334</v>
      </c>
      <c r="T266" s="99">
        <v>4.9949897439570901</v>
      </c>
      <c r="U266" s="99">
        <v>4.4896343219640693</v>
      </c>
      <c r="V266" s="99">
        <v>4.4842354805093443</v>
      </c>
      <c r="W266" s="99">
        <v>4.7872002489269345</v>
      </c>
      <c r="DA266" s="63" t="s">
        <v>3028</v>
      </c>
    </row>
    <row r="267" spans="1:105" ht="12" customHeight="1" x14ac:dyDescent="0.25">
      <c r="A267" s="109" t="s">
        <v>120</v>
      </c>
      <c r="B267" s="110">
        <v>3.9590048214021891</v>
      </c>
      <c r="C267" s="110">
        <v>4.5748145468065724</v>
      </c>
      <c r="D267" s="110">
        <v>4.4794127888082809</v>
      </c>
      <c r="E267" s="110">
        <v>4.5683635142863324</v>
      </c>
      <c r="F267" s="110">
        <v>4.4907576000063125</v>
      </c>
      <c r="G267" s="110">
        <v>4.5970296498834164</v>
      </c>
      <c r="H267" s="110">
        <v>5.4340738211696316</v>
      </c>
      <c r="I267" s="110">
        <v>5.3056765628018612</v>
      </c>
      <c r="J267" s="110">
        <v>5.1780451297348087</v>
      </c>
      <c r="K267" s="110">
        <v>4.9477431454353171</v>
      </c>
      <c r="L267" s="110">
        <v>5.2119579488154999</v>
      </c>
      <c r="M267" s="110">
        <v>4.8093372394137406</v>
      </c>
      <c r="N267" s="110">
        <v>4.6280937543164571</v>
      </c>
      <c r="O267" s="110">
        <v>3.9468340935027988</v>
      </c>
      <c r="P267" s="110">
        <v>4.5558294617194655</v>
      </c>
      <c r="Q267" s="110">
        <v>4.4476635525206802</v>
      </c>
      <c r="R267" s="110">
        <v>4.4647815558980897</v>
      </c>
      <c r="S267" s="110">
        <v>4.5447467647105331</v>
      </c>
      <c r="T267" s="110">
        <v>4.938994699654212</v>
      </c>
      <c r="U267" s="110">
        <v>4.6731126823086608</v>
      </c>
      <c r="V267" s="110">
        <v>4.6325119163105786</v>
      </c>
      <c r="W267" s="110">
        <v>4.6856124295522168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0.54664576587086711</v>
      </c>
      <c r="C269" s="118">
        <f t="shared" si="122"/>
        <v>0.5371342121103847</v>
      </c>
      <c r="D269" s="118">
        <f t="shared" si="122"/>
        <v>0.54665054874378982</v>
      </c>
      <c r="E269" s="118">
        <f t="shared" si="122"/>
        <v>0.54041685078777457</v>
      </c>
      <c r="F269" s="118">
        <f t="shared" si="122"/>
        <v>0.5357663647791201</v>
      </c>
      <c r="G269" s="118">
        <f t="shared" si="122"/>
        <v>0.53304041114889544</v>
      </c>
      <c r="H269" s="118">
        <f t="shared" si="122"/>
        <v>0.49899785661807461</v>
      </c>
      <c r="I269" s="118">
        <f t="shared" si="122"/>
        <v>0.50029972055727556</v>
      </c>
      <c r="J269" s="118">
        <f t="shared" si="122"/>
        <v>0.49021443523727426</v>
      </c>
      <c r="K269" s="118">
        <f t="shared" si="122"/>
        <v>0.46772512357893031</v>
      </c>
      <c r="L269" s="118">
        <f t="shared" si="122"/>
        <v>0.45622860814620947</v>
      </c>
      <c r="M269" s="118">
        <f t="shared" si="122"/>
        <v>0.44073811175082811</v>
      </c>
      <c r="N269" s="118">
        <f t="shared" si="122"/>
        <v>0.39304162909254181</v>
      </c>
      <c r="O269" s="118">
        <f t="shared" si="122"/>
        <v>0.35620173797590859</v>
      </c>
      <c r="P269" s="118">
        <f t="shared" si="122"/>
        <v>0.32217438389306019</v>
      </c>
      <c r="Q269" s="118">
        <f t="shared" si="122"/>
        <v>0.30430849754663059</v>
      </c>
      <c r="R269" s="118">
        <f t="shared" ref="R269:V269" si="123">R270+R273+R275+R284</f>
        <v>0.29771741821472447</v>
      </c>
      <c r="S269" s="118">
        <f t="shared" si="123"/>
        <v>0.31804537725216503</v>
      </c>
      <c r="T269" s="118">
        <f t="shared" si="123"/>
        <v>0.3390463963415854</v>
      </c>
      <c r="U269" s="118">
        <f t="shared" si="123"/>
        <v>0.29709977373300567</v>
      </c>
      <c r="V269" s="118">
        <f t="shared" si="123"/>
        <v>0.29394385282506769</v>
      </c>
      <c r="W269" s="118">
        <f t="shared" ref="W269" si="124">W270+W273+W275+W284</f>
        <v>0.29464866202749612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0.54664576587086711</v>
      </c>
      <c r="C284" s="123">
        <v>0.5371342121103847</v>
      </c>
      <c r="D284" s="123">
        <v>0.54665054874378982</v>
      </c>
      <c r="E284" s="123">
        <v>0.54041685078777457</v>
      </c>
      <c r="F284" s="123">
        <v>0.5357663647791201</v>
      </c>
      <c r="G284" s="123">
        <v>0.53304041114889544</v>
      </c>
      <c r="H284" s="123">
        <v>0.49899785661807461</v>
      </c>
      <c r="I284" s="123">
        <v>0.50029972055727556</v>
      </c>
      <c r="J284" s="123">
        <v>0.49021443523727426</v>
      </c>
      <c r="K284" s="123">
        <v>0.46772512357893031</v>
      </c>
      <c r="L284" s="123">
        <v>0.45622860814620947</v>
      </c>
      <c r="M284" s="123">
        <v>0.44073811175082811</v>
      </c>
      <c r="N284" s="123">
        <v>0.39304162909254181</v>
      </c>
      <c r="O284" s="123">
        <v>0.35620173797590859</v>
      </c>
      <c r="P284" s="123">
        <v>0.32217438389306019</v>
      </c>
      <c r="Q284" s="123">
        <v>0.30430849754663059</v>
      </c>
      <c r="R284" s="123">
        <v>0.29771741821472447</v>
      </c>
      <c r="S284" s="123">
        <v>0.31804537725216503</v>
      </c>
      <c r="T284" s="123">
        <v>0.3390463963415854</v>
      </c>
      <c r="U284" s="123">
        <v>0.29709977373300567</v>
      </c>
      <c r="V284" s="123">
        <v>0.29394385282506769</v>
      </c>
      <c r="W284" s="123">
        <v>0.29464866202749612</v>
      </c>
      <c r="DA284" s="130" t="s">
        <v>3195</v>
      </c>
    </row>
    <row r="285" spans="1:105" ht="12" customHeight="1" x14ac:dyDescent="0.25">
      <c r="A285" s="97" t="s">
        <v>50</v>
      </c>
      <c r="B285" s="99">
        <v>1.6736808634070997</v>
      </c>
      <c r="C285" s="99">
        <v>1.7188294787532308</v>
      </c>
      <c r="D285" s="99">
        <v>1.7708398057897416</v>
      </c>
      <c r="E285" s="99">
        <v>1.8013895026259152</v>
      </c>
      <c r="F285" s="99">
        <v>1.8444415836658234</v>
      </c>
      <c r="G285" s="99">
        <v>1.9077235767434153</v>
      </c>
      <c r="H285" s="99">
        <v>1.9666386113771175</v>
      </c>
      <c r="I285" s="99">
        <v>2.0312168654625387</v>
      </c>
      <c r="J285" s="99">
        <v>2.0408927507837538</v>
      </c>
      <c r="K285" s="99">
        <v>1.987831775210454</v>
      </c>
      <c r="L285" s="99">
        <v>1.9608123158624322</v>
      </c>
      <c r="M285" s="99">
        <v>1.851100069353478</v>
      </c>
      <c r="N285" s="99">
        <v>1.7768756981891993</v>
      </c>
      <c r="O285" s="99">
        <v>1.7203786068198137</v>
      </c>
      <c r="P285" s="99">
        <v>1.7060598056155234</v>
      </c>
      <c r="Q285" s="99">
        <v>1.7244148194309066</v>
      </c>
      <c r="R285" s="99">
        <v>1.7645203079555618</v>
      </c>
      <c r="S285" s="99">
        <v>1.8249746647088518</v>
      </c>
      <c r="T285" s="99">
        <v>1.9267758621363269</v>
      </c>
      <c r="U285" s="99">
        <v>1.723178687651433</v>
      </c>
      <c r="V285" s="99">
        <v>1.7122229427060192</v>
      </c>
      <c r="W285" s="99">
        <v>1.8144154451166865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1.3939823278968644E-3</v>
      </c>
      <c r="D290" s="117">
        <f t="shared" si="129"/>
        <v>1.4292552174362137E-3</v>
      </c>
      <c r="E290" s="117">
        <f t="shared" si="129"/>
        <v>1.9334791006580955E-3</v>
      </c>
      <c r="F290" s="117">
        <f t="shared" si="129"/>
        <v>1.9734490866257321E-3</v>
      </c>
      <c r="G290" s="117">
        <f t="shared" si="129"/>
        <v>2.6078391201077929E-3</v>
      </c>
      <c r="H290" s="117">
        <f t="shared" si="129"/>
        <v>3.6877375881852578E-3</v>
      </c>
      <c r="I290" s="117">
        <f t="shared" si="129"/>
        <v>5.1700906086105201E-3</v>
      </c>
      <c r="J290" s="117">
        <f t="shared" si="129"/>
        <v>5.0945612634998184E-3</v>
      </c>
      <c r="K290" s="117">
        <f t="shared" si="129"/>
        <v>4.0886134789488637E-3</v>
      </c>
      <c r="L290" s="117">
        <f t="shared" si="129"/>
        <v>3.6138847912197082E-3</v>
      </c>
      <c r="M290" s="117">
        <f t="shared" si="129"/>
        <v>5.6145545209099392E-3</v>
      </c>
      <c r="N290" s="117">
        <f t="shared" si="129"/>
        <v>5.4305334343389437E-3</v>
      </c>
      <c r="O290" s="117">
        <f t="shared" si="129"/>
        <v>4.5731166218980846E-3</v>
      </c>
      <c r="P290" s="117">
        <f t="shared" si="129"/>
        <v>2.6711497600785086E-3</v>
      </c>
      <c r="Q290" s="117">
        <f t="shared" si="129"/>
        <v>2.1522970278890748E-3</v>
      </c>
      <c r="R290" s="117">
        <f t="shared" ref="R290:V290" si="130">R291+R294+R296+R305</f>
        <v>2.4978851565774741E-3</v>
      </c>
      <c r="S290" s="117">
        <f t="shared" si="130"/>
        <v>1.2475407450854047E-3</v>
      </c>
      <c r="T290" s="117">
        <f t="shared" si="130"/>
        <v>8.5591167191474032E-4</v>
      </c>
      <c r="U290" s="117">
        <f t="shared" si="130"/>
        <v>1.6790532944033726E-3</v>
      </c>
      <c r="V290" s="117">
        <f t="shared" si="130"/>
        <v>2.4602893614934077E-3</v>
      </c>
      <c r="W290" s="117">
        <f t="shared" ref="W290" si="131">W291+W294+W296+W305</f>
        <v>2.4317210920059007E-3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9.1239281240735074E-4</v>
      </c>
      <c r="D291" s="122">
        <f t="shared" si="132"/>
        <v>9.5845879319608773E-4</v>
      </c>
      <c r="E291" s="122">
        <f t="shared" si="132"/>
        <v>1.354644912722004E-3</v>
      </c>
      <c r="F291" s="122">
        <f t="shared" si="132"/>
        <v>1.4181646917122591E-3</v>
      </c>
      <c r="G291" s="122">
        <f t="shared" si="132"/>
        <v>1.8385648781501555E-3</v>
      </c>
      <c r="H291" s="122">
        <f t="shared" si="132"/>
        <v>2.6081387011186534E-3</v>
      </c>
      <c r="I291" s="122">
        <f t="shared" si="132"/>
        <v>3.7028603823025088E-3</v>
      </c>
      <c r="J291" s="122">
        <f t="shared" si="132"/>
        <v>3.6446039074103445E-3</v>
      </c>
      <c r="K291" s="122">
        <f t="shared" si="132"/>
        <v>2.9128933515707844E-3</v>
      </c>
      <c r="L291" s="122">
        <f t="shared" si="132"/>
        <v>2.6122211894553126E-3</v>
      </c>
      <c r="M291" s="122">
        <f t="shared" si="132"/>
        <v>3.9548797912855264E-3</v>
      </c>
      <c r="N291" s="122">
        <f t="shared" si="132"/>
        <v>3.812229801269208E-3</v>
      </c>
      <c r="O291" s="122">
        <f t="shared" si="132"/>
        <v>3.2637779892672847E-3</v>
      </c>
      <c r="P291" s="122">
        <f t="shared" si="132"/>
        <v>1.8647423908632363E-3</v>
      </c>
      <c r="Q291" s="122">
        <f t="shared" si="132"/>
        <v>1.4887852169443514E-3</v>
      </c>
      <c r="R291" s="122">
        <f t="shared" ref="R291:V291" si="133">SUM(R292:R293)</f>
        <v>1.6679177210441986E-3</v>
      </c>
      <c r="S291" s="122">
        <f t="shared" si="133"/>
        <v>8.238248677502637E-4</v>
      </c>
      <c r="T291" s="122">
        <f t="shared" si="133"/>
        <v>5.6343706406686311E-4</v>
      </c>
      <c r="U291" s="122">
        <f t="shared" si="133"/>
        <v>1.0936881143225449E-3</v>
      </c>
      <c r="V291" s="122">
        <f t="shared" si="133"/>
        <v>1.5932613830780509E-3</v>
      </c>
      <c r="W291" s="122">
        <f t="shared" ref="W291" si="134">SUM(W292:W293)</f>
        <v>1.5512667051512258E-3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9.0935190327442431E-4</v>
      </c>
      <c r="D292" s="98">
        <v>9.5535114624314878E-4</v>
      </c>
      <c r="E292" s="98">
        <v>1.3505130007827565E-3</v>
      </c>
      <c r="F292" s="98">
        <v>1.4138239902641882E-3</v>
      </c>
      <c r="G292" s="98">
        <v>1.8330972728906587E-3</v>
      </c>
      <c r="H292" s="98">
        <v>2.6006552841147737E-3</v>
      </c>
      <c r="I292" s="98">
        <v>3.692264647508011E-3</v>
      </c>
      <c r="J292" s="98">
        <v>3.6343733914749221E-3</v>
      </c>
      <c r="K292" s="98">
        <v>2.9049752729405128E-3</v>
      </c>
      <c r="L292" s="98">
        <v>2.6051508722848811E-3</v>
      </c>
      <c r="M292" s="98">
        <v>3.9439862006933448E-3</v>
      </c>
      <c r="N292" s="98">
        <v>3.8017958152502342E-3</v>
      </c>
      <c r="O292" s="98">
        <v>3.2546707759930735E-3</v>
      </c>
      <c r="P292" s="98">
        <v>1.8594474304047574E-3</v>
      </c>
      <c r="Q292" s="98">
        <v>1.4846979039721047E-3</v>
      </c>
      <c r="R292" s="98">
        <v>1.663308174940239E-3</v>
      </c>
      <c r="S292" s="98">
        <v>8.2157669269963612E-4</v>
      </c>
      <c r="T292" s="98">
        <v>5.618838146118888E-4</v>
      </c>
      <c r="U292" s="98">
        <v>1.0906980398606499E-3</v>
      </c>
      <c r="V292" s="98">
        <v>1.5888835696126419E-3</v>
      </c>
      <c r="W292" s="98">
        <v>1.5469737405865848E-3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3.0409091329264313E-6</v>
      </c>
      <c r="D293" s="98">
        <v>3.1076469529389142E-6</v>
      </c>
      <c r="E293" s="98">
        <v>4.1319119392475322E-6</v>
      </c>
      <c r="F293" s="98">
        <v>4.3407014480709703E-6</v>
      </c>
      <c r="G293" s="98">
        <v>5.4676052594967955E-6</v>
      </c>
      <c r="H293" s="98">
        <v>7.4834170038797049E-6</v>
      </c>
      <c r="I293" s="98">
        <v>1.0595734794497791E-5</v>
      </c>
      <c r="J293" s="98">
        <v>1.0230515935422171E-5</v>
      </c>
      <c r="K293" s="98">
        <v>7.9180786302713811E-6</v>
      </c>
      <c r="L293" s="98">
        <v>7.0703171704315219E-6</v>
      </c>
      <c r="M293" s="98">
        <v>1.0893590592181463E-5</v>
      </c>
      <c r="N293" s="98">
        <v>1.0433986018973826E-5</v>
      </c>
      <c r="O293" s="98">
        <v>9.1072132742113418E-6</v>
      </c>
      <c r="P293" s="98">
        <v>5.2949604584789612E-6</v>
      </c>
      <c r="Q293" s="98">
        <v>4.0873129722466931E-6</v>
      </c>
      <c r="R293" s="98">
        <v>4.6095461039595923E-6</v>
      </c>
      <c r="S293" s="98">
        <v>2.2481750506275894E-6</v>
      </c>
      <c r="T293" s="98">
        <v>1.5532494549743639E-6</v>
      </c>
      <c r="U293" s="98">
        <v>2.9900744618949957E-6</v>
      </c>
      <c r="V293" s="98">
        <v>4.3778134654090499E-6</v>
      </c>
      <c r="W293" s="98">
        <v>4.2929645646409439E-6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2.8754317976673278E-5</v>
      </c>
      <c r="D294" s="122">
        <f t="shared" si="135"/>
        <v>2.0468050607066211E-5</v>
      </c>
      <c r="E294" s="122">
        <f t="shared" si="135"/>
        <v>3.7375598164237855E-5</v>
      </c>
      <c r="F294" s="122">
        <f t="shared" si="135"/>
        <v>2.5976499623340584E-5</v>
      </c>
      <c r="G294" s="122">
        <f t="shared" si="135"/>
        <v>8.180120386258248E-5</v>
      </c>
      <c r="H294" s="122">
        <f t="shared" si="135"/>
        <v>2.9107177767347288E-5</v>
      </c>
      <c r="I294" s="122">
        <f t="shared" si="135"/>
        <v>5.1585642419521566E-5</v>
      </c>
      <c r="J294" s="122">
        <f t="shared" si="135"/>
        <v>3.7517406486168367E-5</v>
      </c>
      <c r="K294" s="122">
        <f t="shared" si="135"/>
        <v>5.3892257081029206E-5</v>
      </c>
      <c r="L294" s="122">
        <f t="shared" si="135"/>
        <v>4.9905688804075332E-5</v>
      </c>
      <c r="M294" s="122">
        <f t="shared" si="135"/>
        <v>4.8628670707124675E-5</v>
      </c>
      <c r="N294" s="122">
        <f t="shared" si="135"/>
        <v>6.6833341353078509E-5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1.8466415231511341E-5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2.8754317976673278E-5</v>
      </c>
      <c r="D295" s="98">
        <v>2.0468050607066211E-5</v>
      </c>
      <c r="E295" s="98">
        <v>3.7375598164237855E-5</v>
      </c>
      <c r="F295" s="98">
        <v>2.5976499623340584E-5</v>
      </c>
      <c r="G295" s="98">
        <v>8.180120386258248E-5</v>
      </c>
      <c r="H295" s="98">
        <v>2.9107177767347288E-5</v>
      </c>
      <c r="I295" s="98">
        <v>5.1585642419521566E-5</v>
      </c>
      <c r="J295" s="98">
        <v>3.7517406486168367E-5</v>
      </c>
      <c r="K295" s="98">
        <v>5.3892257081029206E-5</v>
      </c>
      <c r="L295" s="98">
        <v>4.9905688804075332E-5</v>
      </c>
      <c r="M295" s="98">
        <v>4.8628670707124675E-5</v>
      </c>
      <c r="N295" s="98">
        <v>6.6833341353078509E-5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1.8466415231511341E-5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2.9082935524105672E-4</v>
      </c>
      <c r="D296" s="122">
        <v>2.8867359063583324E-4</v>
      </c>
      <c r="E296" s="122">
        <v>3.2645272426772985E-4</v>
      </c>
      <c r="F296" s="122">
        <v>3.1519649241959746E-4</v>
      </c>
      <c r="G296" s="122">
        <v>4.1678581941202849E-4</v>
      </c>
      <c r="H296" s="122">
        <v>6.2043546272426604E-4</v>
      </c>
      <c r="I296" s="122">
        <v>7.9972168913231402E-4</v>
      </c>
      <c r="J296" s="122">
        <v>8.0517907934090293E-4</v>
      </c>
      <c r="K296" s="122">
        <v>6.4711953755035865E-4</v>
      </c>
      <c r="L296" s="122">
        <v>5.1794409546491299E-4</v>
      </c>
      <c r="M296" s="122">
        <v>9.7704251683097517E-4</v>
      </c>
      <c r="N296" s="122">
        <v>9.3980318724770705E-4</v>
      </c>
      <c r="O296" s="122">
        <v>8.2853066093726625E-4</v>
      </c>
      <c r="P296" s="122">
        <v>4.8932696722538008E-4</v>
      </c>
      <c r="Q296" s="122">
        <v>4.0181026466799927E-4</v>
      </c>
      <c r="R296" s="122">
        <v>5.1899538717369183E-4</v>
      </c>
      <c r="S296" s="122">
        <v>2.5616149173488683E-4</v>
      </c>
      <c r="T296" s="122">
        <v>1.8760430357763196E-4</v>
      </c>
      <c r="U296" s="122">
        <v>3.7246116204027414E-4</v>
      </c>
      <c r="V296" s="122">
        <v>5.6046101130476892E-4</v>
      </c>
      <c r="W296" s="122">
        <v>5.4953516182010775E-4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8.2454597478373939E-5</v>
      </c>
      <c r="D297" s="98">
        <v>0</v>
      </c>
      <c r="E297" s="98">
        <v>0</v>
      </c>
      <c r="F297" s="98">
        <v>7.5689142312544141E-5</v>
      </c>
      <c r="G297" s="98">
        <v>7.7717487792585378E-5</v>
      </c>
      <c r="H297" s="98">
        <v>1.5787812238073475E-4</v>
      </c>
      <c r="I297" s="98">
        <v>4.7416183167393194E-4</v>
      </c>
      <c r="J297" s="98">
        <v>5.7896034594614781E-4</v>
      </c>
      <c r="K297" s="98">
        <v>3.3459545707038575E-4</v>
      </c>
      <c r="L297" s="98">
        <v>5.1794409546491299E-4</v>
      </c>
      <c r="M297" s="98">
        <v>4.9630615515358905E-4</v>
      </c>
      <c r="N297" s="98">
        <v>5.7320811230145543E-4</v>
      </c>
      <c r="O297" s="98">
        <v>5.0307448237152993E-4</v>
      </c>
      <c r="P297" s="98">
        <v>1.7385013842964847E-4</v>
      </c>
      <c r="Q297" s="98">
        <v>2.4347448887723636E-4</v>
      </c>
      <c r="R297" s="98">
        <v>1.8899070614034476E-4</v>
      </c>
      <c r="S297" s="98">
        <v>1.8210466902998407E-4</v>
      </c>
      <c r="T297" s="98">
        <v>8.7267860675812971E-5</v>
      </c>
      <c r="U297" s="98">
        <v>9.3096480512046823E-5</v>
      </c>
      <c r="V297" s="98">
        <v>2.8261663754645873E-4</v>
      </c>
      <c r="W297" s="98">
        <v>1.868414539386137E-4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7.2727704689754585E-5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8.7032629306842876E-6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6.4024441759070292E-5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2.0837475776268278E-4</v>
      </c>
      <c r="D301" s="101">
        <v>2.8867359063583324E-4</v>
      </c>
      <c r="E301" s="101">
        <v>2.684907685681505E-4</v>
      </c>
      <c r="F301" s="101">
        <v>1.8029517141066587E-4</v>
      </c>
      <c r="G301" s="101">
        <v>2.7805050429891481E-4</v>
      </c>
      <c r="H301" s="101">
        <v>3.9618218219643006E-4</v>
      </c>
      <c r="I301" s="101">
        <v>1.9532212347734017E-4</v>
      </c>
      <c r="J301" s="101">
        <v>9.6850098346167645E-5</v>
      </c>
      <c r="K301" s="101">
        <v>1.8727194586409471E-4</v>
      </c>
      <c r="L301" s="101">
        <v>0</v>
      </c>
      <c r="M301" s="101">
        <v>4.1040077100504507E-4</v>
      </c>
      <c r="N301" s="101">
        <v>2.9870442249464615E-4</v>
      </c>
      <c r="O301" s="101">
        <v>1.9317786086716298E-4</v>
      </c>
      <c r="P301" s="101">
        <v>9.9772242102910696E-5</v>
      </c>
      <c r="Q301" s="101">
        <v>9.2500922818445478E-5</v>
      </c>
      <c r="R301" s="101">
        <v>1.9093400564244839E-4</v>
      </c>
      <c r="S301" s="101">
        <v>0</v>
      </c>
      <c r="T301" s="101">
        <v>1.0033644290181898E-4</v>
      </c>
      <c r="U301" s="101">
        <v>2.0179243749886451E-4</v>
      </c>
      <c r="V301" s="101">
        <v>2.0048649350825677E-4</v>
      </c>
      <c r="W301" s="101">
        <v>2.0433525054164419E-4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5.7961955699579367E-5</v>
      </c>
      <c r="F302" s="104">
        <v>5.9212178696387455E-5</v>
      </c>
      <c r="G302" s="104">
        <v>6.101782732052827E-5</v>
      </c>
      <c r="H302" s="104">
        <v>6.637515814710121E-5</v>
      </c>
      <c r="I302" s="104">
        <v>1.3023773398104191E-4</v>
      </c>
      <c r="J302" s="104">
        <v>1.2936863504858746E-4</v>
      </c>
      <c r="K302" s="104">
        <v>1.2525213461587824E-4</v>
      </c>
      <c r="L302" s="104">
        <v>0</v>
      </c>
      <c r="M302" s="104">
        <v>7.0335590672340937E-5</v>
      </c>
      <c r="N302" s="104">
        <v>6.7890652451605468E-5</v>
      </c>
      <c r="O302" s="104">
        <v>1.3227831769857328E-4</v>
      </c>
      <c r="P302" s="104">
        <v>1.4297688200306632E-4</v>
      </c>
      <c r="Q302" s="104">
        <v>6.5834852972317391E-5</v>
      </c>
      <c r="R302" s="104">
        <v>1.3907067539089868E-4</v>
      </c>
      <c r="S302" s="104">
        <v>7.4056822704902735E-5</v>
      </c>
      <c r="T302" s="104">
        <v>0</v>
      </c>
      <c r="U302" s="104">
        <v>7.7572244029362847E-5</v>
      </c>
      <c r="V302" s="104">
        <v>7.7357880250053401E-5</v>
      </c>
      <c r="W302" s="104">
        <v>1.5835845733984979E-4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5.16971048931862E-6</v>
      </c>
      <c r="F303" s="98">
        <v>7.0259383393460818E-6</v>
      </c>
      <c r="G303" s="98">
        <v>7.2119369980331386E-6</v>
      </c>
      <c r="H303" s="98">
        <v>1.0410767943651248E-5</v>
      </c>
      <c r="I303" s="98">
        <v>1.7516907962730283E-5</v>
      </c>
      <c r="J303" s="98">
        <v>1.6486529635600122E-5</v>
      </c>
      <c r="K303" s="98">
        <v>1.5153126668121003E-5</v>
      </c>
      <c r="L303" s="98">
        <v>0</v>
      </c>
      <c r="M303" s="98">
        <v>1.1397323935452614E-5</v>
      </c>
      <c r="N303" s="98">
        <v>7.9792127475318524E-6</v>
      </c>
      <c r="O303" s="98">
        <v>1.0344167840322804E-5</v>
      </c>
      <c r="P303" s="98">
        <v>1.9802456534840312E-5</v>
      </c>
      <c r="Q303" s="98">
        <v>2.691833221415581E-6</v>
      </c>
      <c r="R303" s="98">
        <v>7.7989749562608883E-6</v>
      </c>
      <c r="S303" s="98">
        <v>6.7926656942723605E-6</v>
      </c>
      <c r="T303" s="98">
        <v>0</v>
      </c>
      <c r="U303" s="98">
        <v>9.6804421105726326E-6</v>
      </c>
      <c r="V303" s="98">
        <v>7.9285347073898793E-6</v>
      </c>
      <c r="W303" s="98">
        <v>1.3125868204926545E-5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5.2792245210260746E-5</v>
      </c>
      <c r="F304" s="98">
        <v>5.218624035704137E-5</v>
      </c>
      <c r="G304" s="98">
        <v>5.3805890322495128E-5</v>
      </c>
      <c r="H304" s="98">
        <v>5.5964390203449963E-5</v>
      </c>
      <c r="I304" s="98">
        <v>1.1272082601831163E-4</v>
      </c>
      <c r="J304" s="98">
        <v>1.1288210541298733E-4</v>
      </c>
      <c r="K304" s="98">
        <v>1.1009900794775723E-4</v>
      </c>
      <c r="L304" s="98">
        <v>0</v>
      </c>
      <c r="M304" s="98">
        <v>5.8938266736888318E-5</v>
      </c>
      <c r="N304" s="98">
        <v>5.991143970407361E-5</v>
      </c>
      <c r="O304" s="98">
        <v>1.2193414985825049E-4</v>
      </c>
      <c r="P304" s="98">
        <v>1.2317442546822601E-4</v>
      </c>
      <c r="Q304" s="98">
        <v>6.3143019750901816E-5</v>
      </c>
      <c r="R304" s="98">
        <v>1.312717004346378E-4</v>
      </c>
      <c r="S304" s="98">
        <v>6.726415701063038E-5</v>
      </c>
      <c r="T304" s="98">
        <v>0</v>
      </c>
      <c r="U304" s="98">
        <v>6.789180191879022E-5</v>
      </c>
      <c r="V304" s="98">
        <v>6.9429345542663522E-5</v>
      </c>
      <c r="W304" s="98">
        <v>1.4523258913492324E-4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1.6200584227178352E-4</v>
      </c>
      <c r="D305" s="122">
        <v>1.6165478299722658E-4</v>
      </c>
      <c r="E305" s="122">
        <v>2.1500586550412379E-4</v>
      </c>
      <c r="F305" s="122">
        <v>2.1411140287053482E-4</v>
      </c>
      <c r="G305" s="122">
        <v>2.7068721868302653E-4</v>
      </c>
      <c r="H305" s="122">
        <v>4.3005624657499117E-4</v>
      </c>
      <c r="I305" s="122">
        <v>6.159228947561757E-4</v>
      </c>
      <c r="J305" s="122">
        <v>6.0726087026240184E-4</v>
      </c>
      <c r="K305" s="122">
        <v>4.7470833274669127E-4</v>
      </c>
      <c r="L305" s="122">
        <v>4.3381381749540732E-4</v>
      </c>
      <c r="M305" s="122">
        <v>6.3400354208631307E-4</v>
      </c>
      <c r="N305" s="122">
        <v>6.1166710446894986E-4</v>
      </c>
      <c r="O305" s="122">
        <v>4.8080797169353345E-4</v>
      </c>
      <c r="P305" s="122">
        <v>3.1708040198989224E-4</v>
      </c>
      <c r="Q305" s="122">
        <v>2.6170154627672398E-4</v>
      </c>
      <c r="R305" s="122">
        <v>3.1097204835958393E-4</v>
      </c>
      <c r="S305" s="122">
        <v>1.6755438560025408E-4</v>
      </c>
      <c r="T305" s="122">
        <v>1.0487030427024527E-4</v>
      </c>
      <c r="U305" s="122">
        <v>2.1290401804055357E-4</v>
      </c>
      <c r="V305" s="122">
        <v>3.0656696711058766E-4</v>
      </c>
      <c r="W305" s="122">
        <v>3.1245280980305595E-4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6.1223937143763734E-5</v>
      </c>
      <c r="D306" s="98">
        <v>6.3109164234035329E-5</v>
      </c>
      <c r="E306" s="98">
        <v>6.4324780978228691E-5</v>
      </c>
      <c r="F306" s="98">
        <v>6.6040329299964207E-5</v>
      </c>
      <c r="G306" s="98">
        <v>6.8564849617357536E-5</v>
      </c>
      <c r="H306" s="98">
        <v>7.1139566194575976E-5</v>
      </c>
      <c r="I306" s="98">
        <v>1.4773706887370372E-4</v>
      </c>
      <c r="J306" s="98">
        <v>1.4910619561918156E-4</v>
      </c>
      <c r="K306" s="98">
        <v>1.4584162837167036E-4</v>
      </c>
      <c r="L306" s="98">
        <v>1.4460415465316189E-4</v>
      </c>
      <c r="M306" s="98">
        <v>2.0620161949634315E-4</v>
      </c>
      <c r="N306" s="98">
        <v>1.9948090851073708E-4</v>
      </c>
      <c r="O306" s="98">
        <v>1.296539522612767E-4</v>
      </c>
      <c r="P306" s="98">
        <v>6.4667156421751117E-5</v>
      </c>
      <c r="Q306" s="98">
        <v>6.5741482806527796E-5</v>
      </c>
      <c r="R306" s="98">
        <v>6.7395841777337818E-5</v>
      </c>
      <c r="S306" s="98">
        <v>6.9669869720579816E-5</v>
      </c>
      <c r="T306" s="98">
        <v>0</v>
      </c>
      <c r="U306" s="98">
        <v>6.5862566936312445E-5</v>
      </c>
      <c r="V306" s="98">
        <v>6.5643414950766342E-5</v>
      </c>
      <c r="W306" s="98">
        <v>6.9945940165694749E-5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1.007819051280198E-4</v>
      </c>
      <c r="D307" s="33">
        <v>9.8545618763191264E-5</v>
      </c>
      <c r="E307" s="33">
        <v>1.506810845258951E-4</v>
      </c>
      <c r="F307" s="33">
        <v>1.4807107357057061E-4</v>
      </c>
      <c r="G307" s="33">
        <v>2.0212236906566898E-4</v>
      </c>
      <c r="H307" s="33">
        <v>3.5891668038041518E-4</v>
      </c>
      <c r="I307" s="33">
        <v>4.6818582588247198E-4</v>
      </c>
      <c r="J307" s="33">
        <v>4.5815467464322025E-4</v>
      </c>
      <c r="K307" s="33">
        <v>3.2886670437502091E-4</v>
      </c>
      <c r="L307" s="33">
        <v>2.8920966284224546E-4</v>
      </c>
      <c r="M307" s="33">
        <v>4.2780192258996987E-4</v>
      </c>
      <c r="N307" s="33">
        <v>4.1218619595821275E-4</v>
      </c>
      <c r="O307" s="33">
        <v>3.5115401943225675E-4</v>
      </c>
      <c r="P307" s="33">
        <v>2.5241324556814112E-4</v>
      </c>
      <c r="Q307" s="33">
        <v>1.9596006347019615E-4</v>
      </c>
      <c r="R307" s="33">
        <v>2.4357620658224612E-4</v>
      </c>
      <c r="S307" s="33">
        <v>9.7884515879674265E-5</v>
      </c>
      <c r="T307" s="33">
        <v>1.0487030427024527E-4</v>
      </c>
      <c r="U307" s="33">
        <v>1.4704145110424114E-4</v>
      </c>
      <c r="V307" s="33">
        <v>2.4092355215982132E-4</v>
      </c>
      <c r="W307" s="33">
        <v>2.4250686963736117E-4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1.0578215252564028E-3</v>
      </c>
      <c r="D309" s="117">
        <f t="shared" si="136"/>
        <v>1.0699843383123054E-3</v>
      </c>
      <c r="E309" s="117">
        <f t="shared" si="136"/>
        <v>1.5036322533252694E-3</v>
      </c>
      <c r="F309" s="117">
        <f t="shared" si="136"/>
        <v>1.5360111254923683E-3</v>
      </c>
      <c r="G309" s="117">
        <f t="shared" si="136"/>
        <v>2.1164092105588664E-3</v>
      </c>
      <c r="H309" s="117">
        <f t="shared" si="136"/>
        <v>2.8603963216715066E-3</v>
      </c>
      <c r="I309" s="117">
        <f t="shared" si="136"/>
        <v>4.0992365946436573E-3</v>
      </c>
      <c r="J309" s="117">
        <f t="shared" si="136"/>
        <v>4.0497490038372422E-3</v>
      </c>
      <c r="K309" s="117">
        <f t="shared" si="136"/>
        <v>3.3004933331375265E-3</v>
      </c>
      <c r="L309" s="117">
        <f t="shared" si="136"/>
        <v>2.9396586297683993E-3</v>
      </c>
      <c r="M309" s="117">
        <f t="shared" si="136"/>
        <v>4.4939656123106509E-3</v>
      </c>
      <c r="N309" s="117">
        <f t="shared" si="136"/>
        <v>4.4342772835099138E-3</v>
      </c>
      <c r="O309" s="117">
        <f t="shared" si="136"/>
        <v>3.6614785535202736E-3</v>
      </c>
      <c r="P309" s="117">
        <f t="shared" si="136"/>
        <v>2.1765601471209119E-3</v>
      </c>
      <c r="Q309" s="117">
        <f t="shared" si="136"/>
        <v>1.7432015584672661E-3</v>
      </c>
      <c r="R309" s="117">
        <f t="shared" ref="R309:V309" si="137">R310+R313+R315+R324</f>
        <v>2.0387949122827242E-3</v>
      </c>
      <c r="S309" s="117">
        <f t="shared" si="137"/>
        <v>1.0242533687550423E-3</v>
      </c>
      <c r="T309" s="117">
        <f t="shared" si="137"/>
        <v>7.0124274650791205E-4</v>
      </c>
      <c r="U309" s="117">
        <f t="shared" si="137"/>
        <v>1.380783897039049E-3</v>
      </c>
      <c r="V309" s="117">
        <f t="shared" si="137"/>
        <v>2.0419019805765519E-3</v>
      </c>
      <c r="W309" s="117">
        <f t="shared" ref="W309" si="138">W310+W313+W315+W324</f>
        <v>2.0937571549580368E-3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6.9477576972849352E-4</v>
      </c>
      <c r="D310" s="122">
        <f t="shared" si="139"/>
        <v>7.3410990974310912E-4</v>
      </c>
      <c r="E310" s="122">
        <f t="shared" si="139"/>
        <v>1.0435445513839899E-3</v>
      </c>
      <c r="F310" s="122">
        <f t="shared" si="139"/>
        <v>1.09880969135149E-3</v>
      </c>
      <c r="G310" s="122">
        <f t="shared" si="139"/>
        <v>1.4327119818624702E-3</v>
      </c>
      <c r="H310" s="122">
        <f t="shared" si="139"/>
        <v>2.0439921821584846E-3</v>
      </c>
      <c r="I310" s="122">
        <f t="shared" si="139"/>
        <v>2.9184534983660373E-3</v>
      </c>
      <c r="J310" s="122">
        <f t="shared" si="139"/>
        <v>2.8887777250744661E-3</v>
      </c>
      <c r="K310" s="122">
        <f t="shared" si="139"/>
        <v>2.3217763556631918E-3</v>
      </c>
      <c r="L310" s="122">
        <f t="shared" si="139"/>
        <v>2.0937939391417687E-3</v>
      </c>
      <c r="M310" s="122">
        <f t="shared" si="139"/>
        <v>3.1878949595221156E-3</v>
      </c>
      <c r="N310" s="122">
        <f t="shared" si="139"/>
        <v>3.0903718184116585E-3</v>
      </c>
      <c r="O310" s="122">
        <f t="shared" si="139"/>
        <v>2.6609084202799211E-3</v>
      </c>
      <c r="P310" s="122">
        <f t="shared" si="139"/>
        <v>1.5288441314337405E-3</v>
      </c>
      <c r="Q310" s="122">
        <f t="shared" si="139"/>
        <v>1.2269160116710617E-3</v>
      </c>
      <c r="R310" s="122">
        <f t="shared" ref="R310:V310" si="140">SUM(R311:R312)</f>
        <v>1.3807350236201598E-3</v>
      </c>
      <c r="S310" s="122">
        <f t="shared" si="140"/>
        <v>6.8478884182113047E-4</v>
      </c>
      <c r="T310" s="122">
        <f t="shared" si="140"/>
        <v>4.7014285030441743E-4</v>
      </c>
      <c r="U310" s="122">
        <f t="shared" si="140"/>
        <v>9.1588247477776444E-4</v>
      </c>
      <c r="V310" s="122">
        <f t="shared" si="140"/>
        <v>1.3388557538480657E-3</v>
      </c>
      <c r="W310" s="122">
        <f t="shared" ref="W310" si="141">SUM(W311:W312)</f>
        <v>1.3077719120994117E-3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6.9173486059556709E-4</v>
      </c>
      <c r="D311" s="98">
        <v>7.3100226279017018E-4</v>
      </c>
      <c r="E311" s="98">
        <v>1.0394126394447424E-3</v>
      </c>
      <c r="F311" s="98">
        <v>1.0944689899034191E-3</v>
      </c>
      <c r="G311" s="98">
        <v>1.4272443766029735E-3</v>
      </c>
      <c r="H311" s="98">
        <v>2.0365087651546048E-3</v>
      </c>
      <c r="I311" s="98">
        <v>2.9078577635715396E-3</v>
      </c>
      <c r="J311" s="98">
        <v>2.8785472091390437E-3</v>
      </c>
      <c r="K311" s="98">
        <v>2.3138582770329203E-3</v>
      </c>
      <c r="L311" s="98">
        <v>2.0867236219713372E-3</v>
      </c>
      <c r="M311" s="98">
        <v>3.177001368929934E-3</v>
      </c>
      <c r="N311" s="98">
        <v>3.0799378323926848E-3</v>
      </c>
      <c r="O311" s="98">
        <v>2.65180120700571E-3</v>
      </c>
      <c r="P311" s="98">
        <v>1.5235491709752616E-3</v>
      </c>
      <c r="Q311" s="98">
        <v>1.222828698698815E-3</v>
      </c>
      <c r="R311" s="98">
        <v>1.3761254775162002E-3</v>
      </c>
      <c r="S311" s="98">
        <v>6.8254066677050289E-4</v>
      </c>
      <c r="T311" s="98">
        <v>4.6858960084944306E-4</v>
      </c>
      <c r="U311" s="98">
        <v>9.1289240031586943E-4</v>
      </c>
      <c r="V311" s="98">
        <v>1.3344779403826567E-3</v>
      </c>
      <c r="W311" s="98">
        <v>1.3034789475347708E-3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3.0409091329264313E-6</v>
      </c>
      <c r="D312" s="98">
        <v>3.1076469529389142E-6</v>
      </c>
      <c r="E312" s="98">
        <v>4.1319119392475322E-6</v>
      </c>
      <c r="F312" s="98">
        <v>4.3407014480709703E-6</v>
      </c>
      <c r="G312" s="98">
        <v>5.4676052594967955E-6</v>
      </c>
      <c r="H312" s="98">
        <v>7.4834170038797049E-6</v>
      </c>
      <c r="I312" s="98">
        <v>1.0595734794497791E-5</v>
      </c>
      <c r="J312" s="98">
        <v>1.0230515935422171E-5</v>
      </c>
      <c r="K312" s="98">
        <v>7.9180786302713811E-6</v>
      </c>
      <c r="L312" s="98">
        <v>7.0703171704315219E-6</v>
      </c>
      <c r="M312" s="98">
        <v>1.0893590592181463E-5</v>
      </c>
      <c r="N312" s="98">
        <v>1.0433986018973826E-5</v>
      </c>
      <c r="O312" s="98">
        <v>9.1072132742113418E-6</v>
      </c>
      <c r="P312" s="98">
        <v>5.2949604584789612E-6</v>
      </c>
      <c r="Q312" s="98">
        <v>4.0873129722466931E-6</v>
      </c>
      <c r="R312" s="98">
        <v>4.6095461039595923E-6</v>
      </c>
      <c r="S312" s="98">
        <v>2.2481750506275894E-6</v>
      </c>
      <c r="T312" s="98">
        <v>1.5532494549743639E-6</v>
      </c>
      <c r="U312" s="98">
        <v>2.9900744618949957E-6</v>
      </c>
      <c r="V312" s="98">
        <v>4.3778134654090499E-6</v>
      </c>
      <c r="W312" s="98">
        <v>4.2929645646409439E-6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6.2538033445468349E-5</v>
      </c>
      <c r="D313" s="122">
        <f t="shared" si="142"/>
        <v>4.5926126977766118E-5</v>
      </c>
      <c r="E313" s="122">
        <f t="shared" si="142"/>
        <v>8.6465073159966725E-5</v>
      </c>
      <c r="F313" s="122">
        <f t="shared" si="142"/>
        <v>6.1904555013879428E-5</v>
      </c>
      <c r="G313" s="122">
        <f t="shared" si="142"/>
        <v>2.0069510561244441E-4</v>
      </c>
      <c r="H313" s="122">
        <f t="shared" si="142"/>
        <v>7.3477771552378466E-5</v>
      </c>
      <c r="I313" s="122">
        <f t="shared" si="142"/>
        <v>1.3391897556696335E-4</v>
      </c>
      <c r="J313" s="122">
        <f t="shared" si="142"/>
        <v>1.0013504026832715E-4</v>
      </c>
      <c r="K313" s="122">
        <f t="shared" si="142"/>
        <v>1.4787020010526713E-4</v>
      </c>
      <c r="L313" s="122">
        <f t="shared" si="142"/>
        <v>1.4076005899755592E-4</v>
      </c>
      <c r="M313" s="122">
        <f t="shared" si="142"/>
        <v>1.4161368390600823E-4</v>
      </c>
      <c r="N313" s="122">
        <f t="shared" si="142"/>
        <v>2.0203244090717695E-4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6.9317265790295305E-5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6.2538033445468349E-5</v>
      </c>
      <c r="D314" s="98">
        <v>4.5926126977766118E-5</v>
      </c>
      <c r="E314" s="98">
        <v>8.6465073159966725E-5</v>
      </c>
      <c r="F314" s="98">
        <v>6.1904555013879428E-5</v>
      </c>
      <c r="G314" s="98">
        <v>2.0069510561244441E-4</v>
      </c>
      <c r="H314" s="98">
        <v>7.3477771552378466E-5</v>
      </c>
      <c r="I314" s="98">
        <v>1.3391897556696335E-4</v>
      </c>
      <c r="J314" s="98">
        <v>1.0013504026832715E-4</v>
      </c>
      <c r="K314" s="98">
        <v>1.4787020010526713E-4</v>
      </c>
      <c r="L314" s="98">
        <v>1.4076005899755592E-4</v>
      </c>
      <c r="M314" s="98">
        <v>1.4161368390600823E-4</v>
      </c>
      <c r="N314" s="98">
        <v>2.0203244090717695E-4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6.9317265790295305E-5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1.9040419601379713E-4</v>
      </c>
      <c r="D315" s="122">
        <v>1.8020100873983248E-4</v>
      </c>
      <c r="E315" s="122">
        <v>2.2407313084589641E-4</v>
      </c>
      <c r="F315" s="122">
        <v>2.2639518320768844E-4</v>
      </c>
      <c r="G315" s="122">
        <v>2.9183961390313103E-4</v>
      </c>
      <c r="H315" s="122">
        <v>4.3214968713333314E-4</v>
      </c>
      <c r="I315" s="122">
        <v>6.085695211039871E-4</v>
      </c>
      <c r="J315" s="122">
        <v>6.282900403461382E-4</v>
      </c>
      <c r="K315" s="122">
        <v>4.9693254194725829E-4</v>
      </c>
      <c r="L315" s="122">
        <v>4.0115252171843684E-4</v>
      </c>
      <c r="M315" s="122">
        <v>7.1798813231767442E-4</v>
      </c>
      <c r="N315" s="122">
        <v>7.0961376059944193E-4</v>
      </c>
      <c r="O315" s="122">
        <v>6.5403234661920689E-4</v>
      </c>
      <c r="P315" s="122">
        <v>4.1356853833931481E-4</v>
      </c>
      <c r="Q315" s="122">
        <v>3.2365739926176637E-4</v>
      </c>
      <c r="R315" s="122">
        <v>4.2384152935244176E-4</v>
      </c>
      <c r="S315" s="122">
        <v>2.184584108220535E-4</v>
      </c>
      <c r="T315" s="122">
        <v>1.4402401175494657E-4</v>
      </c>
      <c r="U315" s="122">
        <v>3.0068238205114878E-4</v>
      </c>
      <c r="V315" s="122">
        <v>4.5605452615357417E-4</v>
      </c>
      <c r="W315" s="122">
        <v>4.629803134970213E-4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6.0648092517497874E-5</v>
      </c>
      <c r="D316" s="98">
        <v>0</v>
      </c>
      <c r="E316" s="98">
        <v>0</v>
      </c>
      <c r="F316" s="98">
        <v>5.6654744560018759E-5</v>
      </c>
      <c r="G316" s="98">
        <v>5.8509470834782727E-5</v>
      </c>
      <c r="H316" s="98">
        <v>1.1954186674139011E-4</v>
      </c>
      <c r="I316" s="98">
        <v>3.6107840611167221E-4</v>
      </c>
      <c r="J316" s="98">
        <v>4.4339135252422E-4</v>
      </c>
      <c r="K316" s="98">
        <v>2.5769675069109432E-4</v>
      </c>
      <c r="L316" s="98">
        <v>4.0115252171843684E-4</v>
      </c>
      <c r="M316" s="98">
        <v>3.8656832362732123E-4</v>
      </c>
      <c r="N316" s="98">
        <v>4.490142020883702E-4</v>
      </c>
      <c r="O316" s="98">
        <v>3.9633349408361112E-4</v>
      </c>
      <c r="P316" s="98">
        <v>1.3773432938216055E-4</v>
      </c>
      <c r="Q316" s="98">
        <v>1.9389900367229436E-4</v>
      </c>
      <c r="R316" s="98">
        <v>1.5118905362909363E-4</v>
      </c>
      <c r="S316" s="98">
        <v>1.4628375185250553E-4</v>
      </c>
      <c r="T316" s="98">
        <v>7.0371213663872329E-5</v>
      </c>
      <c r="U316" s="98">
        <v>7.5343000080032281E-5</v>
      </c>
      <c r="V316" s="98">
        <v>2.2951529766773179E-4</v>
      </c>
      <c r="W316" s="98">
        <v>1.5222602434537989E-4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7.0919679772812275E-5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6.8952380137419799E-6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6.4024441759070292E-5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1.2975610349629925E-4</v>
      </c>
      <c r="D320" s="101">
        <v>1.8020100873983248E-4</v>
      </c>
      <c r="E320" s="101">
        <v>1.680452244464861E-4</v>
      </c>
      <c r="F320" s="101">
        <v>1.131450393345264E-4</v>
      </c>
      <c r="G320" s="101">
        <v>1.7498556340934035E-4</v>
      </c>
      <c r="H320" s="101">
        <v>2.5007210327533696E-4</v>
      </c>
      <c r="I320" s="101">
        <v>1.2367853229716037E-4</v>
      </c>
      <c r="J320" s="101">
        <v>6.1540679417265378E-5</v>
      </c>
      <c r="K320" s="101">
        <v>1.1946986798755607E-4</v>
      </c>
      <c r="L320" s="101">
        <v>0</v>
      </c>
      <c r="M320" s="101">
        <v>2.651188714309407E-4</v>
      </c>
      <c r="N320" s="101">
        <v>1.9546666903972094E-4</v>
      </c>
      <c r="O320" s="101">
        <v>1.2886435444376692E-4</v>
      </c>
      <c r="P320" s="101">
        <v>6.8203336578651503E-5</v>
      </c>
      <c r="Q320" s="101">
        <v>6.4731645508667136E-5</v>
      </c>
      <c r="R320" s="101">
        <v>1.3583250080275634E-4</v>
      </c>
      <c r="S320" s="101">
        <v>0</v>
      </c>
      <c r="T320" s="101">
        <v>7.3652798091074245E-5</v>
      </c>
      <c r="U320" s="101">
        <v>1.5024021527363111E-4</v>
      </c>
      <c r="V320" s="101">
        <v>1.5113310108414663E-4</v>
      </c>
      <c r="W320" s="101">
        <v>1.5553087484301527E-4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5.6027906399410305E-5</v>
      </c>
      <c r="F321" s="104">
        <v>5.6595399313143297E-5</v>
      </c>
      <c r="G321" s="104">
        <v>5.8344579659007943E-5</v>
      </c>
      <c r="H321" s="104">
        <v>6.2535717116606084E-5</v>
      </c>
      <c r="I321" s="104">
        <v>1.2381258269515455E-4</v>
      </c>
      <c r="J321" s="104">
        <v>1.2335800840465279E-4</v>
      </c>
      <c r="K321" s="104">
        <v>1.1976592326860789E-4</v>
      </c>
      <c r="L321" s="104">
        <v>0</v>
      </c>
      <c r="M321" s="104">
        <v>6.6300937259412509E-5</v>
      </c>
      <c r="N321" s="104">
        <v>6.513288947135078E-5</v>
      </c>
      <c r="O321" s="104">
        <v>1.2883449809182883E-4</v>
      </c>
      <c r="P321" s="104">
        <v>1.3671119260569048E-4</v>
      </c>
      <c r="Q321" s="104">
        <v>6.5026750080804865E-5</v>
      </c>
      <c r="R321" s="104">
        <v>1.3681997492059176E-4</v>
      </c>
      <c r="S321" s="104">
        <v>7.2174658969547959E-5</v>
      </c>
      <c r="T321" s="104">
        <v>0</v>
      </c>
      <c r="U321" s="104">
        <v>7.5099166697485358E-5</v>
      </c>
      <c r="V321" s="104">
        <v>7.5406127401695695E-5</v>
      </c>
      <c r="W321" s="104">
        <v>1.5522341430862613E-4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3.2356611891495597E-6</v>
      </c>
      <c r="F322" s="98">
        <v>4.4091589561019267E-6</v>
      </c>
      <c r="G322" s="98">
        <v>4.5386893365128155E-6</v>
      </c>
      <c r="H322" s="98">
        <v>6.5713269131561207E-6</v>
      </c>
      <c r="I322" s="98">
        <v>1.1091756676842911E-5</v>
      </c>
      <c r="J322" s="98">
        <v>1.0475902991665464E-5</v>
      </c>
      <c r="K322" s="98">
        <v>9.6669153208506559E-6</v>
      </c>
      <c r="L322" s="98">
        <v>0</v>
      </c>
      <c r="M322" s="98">
        <v>7.3626705225241874E-6</v>
      </c>
      <c r="N322" s="98">
        <v>5.2214497672771681E-6</v>
      </c>
      <c r="O322" s="98">
        <v>6.900348233578353E-6</v>
      </c>
      <c r="P322" s="98">
        <v>1.3536767137464472E-5</v>
      </c>
      <c r="Q322" s="98">
        <v>1.8837303299030501E-6</v>
      </c>
      <c r="R322" s="98">
        <v>5.5482744859539484E-6</v>
      </c>
      <c r="S322" s="98">
        <v>4.9105019589175852E-6</v>
      </c>
      <c r="T322" s="98">
        <v>0</v>
      </c>
      <c r="U322" s="98">
        <v>7.2073647786951385E-6</v>
      </c>
      <c r="V322" s="98">
        <v>5.9767818590321682E-6</v>
      </c>
      <c r="W322" s="98">
        <v>9.9908251737028805E-6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5.2792245210260746E-5</v>
      </c>
      <c r="F323" s="98">
        <v>5.218624035704137E-5</v>
      </c>
      <c r="G323" s="98">
        <v>5.3805890322495128E-5</v>
      </c>
      <c r="H323" s="98">
        <v>5.5964390203449963E-5</v>
      </c>
      <c r="I323" s="98">
        <v>1.1272082601831163E-4</v>
      </c>
      <c r="J323" s="98">
        <v>1.1288210541298733E-4</v>
      </c>
      <c r="K323" s="98">
        <v>1.1009900794775723E-4</v>
      </c>
      <c r="L323" s="98">
        <v>0</v>
      </c>
      <c r="M323" s="98">
        <v>5.8938266736888318E-5</v>
      </c>
      <c r="N323" s="98">
        <v>5.991143970407361E-5</v>
      </c>
      <c r="O323" s="98">
        <v>1.2193414985825049E-4</v>
      </c>
      <c r="P323" s="98">
        <v>1.2317442546822601E-4</v>
      </c>
      <c r="Q323" s="98">
        <v>6.3143019750901816E-5</v>
      </c>
      <c r="R323" s="98">
        <v>1.312717004346378E-4</v>
      </c>
      <c r="S323" s="98">
        <v>6.726415701063038E-5</v>
      </c>
      <c r="T323" s="98">
        <v>0</v>
      </c>
      <c r="U323" s="98">
        <v>6.789180191879022E-5</v>
      </c>
      <c r="V323" s="98">
        <v>6.9429345542663522E-5</v>
      </c>
      <c r="W323" s="98">
        <v>1.4523258913492324E-4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1.1010352606864385E-4</v>
      </c>
      <c r="D324" s="122">
        <v>1.0974729285159762E-4</v>
      </c>
      <c r="E324" s="122">
        <v>1.4954949793541633E-4</v>
      </c>
      <c r="F324" s="122">
        <v>1.4890169591931033E-4</v>
      </c>
      <c r="G324" s="122">
        <v>1.9116250918082081E-4</v>
      </c>
      <c r="H324" s="122">
        <v>3.1077668082731057E-4</v>
      </c>
      <c r="I324" s="122">
        <v>4.3829459960666921E-4</v>
      </c>
      <c r="J324" s="122">
        <v>4.3254619814831076E-4</v>
      </c>
      <c r="K324" s="122">
        <v>3.3391423542180931E-4</v>
      </c>
      <c r="L324" s="122">
        <v>3.0395210991063779E-4</v>
      </c>
      <c r="M324" s="122">
        <v>4.4646883656485227E-4</v>
      </c>
      <c r="N324" s="122">
        <v>4.322592635916362E-4</v>
      </c>
      <c r="O324" s="122">
        <v>3.4653778662114545E-4</v>
      </c>
      <c r="P324" s="122">
        <v>2.3414747734785683E-4</v>
      </c>
      <c r="Q324" s="122">
        <v>1.9262814753443806E-4</v>
      </c>
      <c r="R324" s="122">
        <v>2.3421835931012277E-4</v>
      </c>
      <c r="S324" s="122">
        <v>1.2100611611185833E-4</v>
      </c>
      <c r="T324" s="122">
        <v>8.7075884448548066E-5</v>
      </c>
      <c r="U324" s="122">
        <v>1.6421904021013574E-4</v>
      </c>
      <c r="V324" s="122">
        <v>2.4699170057491227E-4</v>
      </c>
      <c r="W324" s="122">
        <v>2.5368766357130831E-4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3.5270668126435246E-5</v>
      </c>
      <c r="D325" s="98">
        <v>3.6422094750023729E-5</v>
      </c>
      <c r="E325" s="98">
        <v>3.7189342124770624E-5</v>
      </c>
      <c r="F325" s="98">
        <v>3.8248486107557036E-5</v>
      </c>
      <c r="G325" s="98">
        <v>3.9779559959889194E-5</v>
      </c>
      <c r="H325" s="98">
        <v>4.1344027179984225E-5</v>
      </c>
      <c r="I325" s="98">
        <v>8.6004623057425543E-5</v>
      </c>
      <c r="J325" s="98">
        <v>8.6943644625820372E-5</v>
      </c>
      <c r="K325" s="98">
        <v>8.5173669272677865E-5</v>
      </c>
      <c r="L325" s="98">
        <v>8.4577796561508581E-5</v>
      </c>
      <c r="M325" s="98">
        <v>1.207029786220148E-4</v>
      </c>
      <c r="N325" s="98">
        <v>1.1676891720968562E-4</v>
      </c>
      <c r="O325" s="98">
        <v>7.5894739654700649E-5</v>
      </c>
      <c r="P325" s="98">
        <v>3.7853817143562923E-5</v>
      </c>
      <c r="Q325" s="98">
        <v>3.8482688997098804E-5</v>
      </c>
      <c r="R325" s="98">
        <v>3.9652057266693678E-5</v>
      </c>
      <c r="S325" s="98">
        <v>4.1329685646625762E-5</v>
      </c>
      <c r="T325" s="98">
        <v>0</v>
      </c>
      <c r="U325" s="98">
        <v>3.9833839748264567E-5</v>
      </c>
      <c r="V325" s="98">
        <v>4.0061386667896366E-5</v>
      </c>
      <c r="W325" s="98">
        <v>4.3042436718249887E-5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7.48328579422086E-5</v>
      </c>
      <c r="D326" s="33">
        <v>7.3325198101573889E-5</v>
      </c>
      <c r="E326" s="33">
        <v>1.1236015581064569E-4</v>
      </c>
      <c r="F326" s="33">
        <v>1.1065320981175328E-4</v>
      </c>
      <c r="G326" s="33">
        <v>1.5138294922093163E-4</v>
      </c>
      <c r="H326" s="33">
        <v>2.6943265364732632E-4</v>
      </c>
      <c r="I326" s="33">
        <v>3.5228997654924364E-4</v>
      </c>
      <c r="J326" s="33">
        <v>3.456025535224904E-4</v>
      </c>
      <c r="K326" s="33">
        <v>2.4874056614913143E-4</v>
      </c>
      <c r="L326" s="33">
        <v>2.1937431334912919E-4</v>
      </c>
      <c r="M326" s="33">
        <v>3.2576585794283748E-4</v>
      </c>
      <c r="N326" s="33">
        <v>3.1549034638195055E-4</v>
      </c>
      <c r="O326" s="33">
        <v>2.7064304696644483E-4</v>
      </c>
      <c r="P326" s="33">
        <v>1.962936602042939E-4</v>
      </c>
      <c r="Q326" s="33">
        <v>1.5414545853733927E-4</v>
      </c>
      <c r="R326" s="33">
        <v>1.9456630204342908E-4</v>
      </c>
      <c r="S326" s="33">
        <v>7.9676430465232565E-5</v>
      </c>
      <c r="T326" s="33">
        <v>8.7075884448548066E-5</v>
      </c>
      <c r="U326" s="33">
        <v>1.2438520046187117E-4</v>
      </c>
      <c r="V326" s="33">
        <v>2.0693031390701589E-4</v>
      </c>
      <c r="W326" s="33">
        <v>2.1064522685305842E-4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0.75884859089452328</v>
      </c>
      <c r="D328" s="119">
        <f t="shared" si="143"/>
        <v>0.74863070308159141</v>
      </c>
      <c r="E328" s="119">
        <f t="shared" si="143"/>
        <v>0.77768218586561411</v>
      </c>
      <c r="F328" s="119">
        <f t="shared" si="143"/>
        <v>0.77833835993138822</v>
      </c>
      <c r="G328" s="119">
        <f t="shared" si="143"/>
        <v>0.8115566616975155</v>
      </c>
      <c r="H328" s="119">
        <f t="shared" si="143"/>
        <v>0.77565072168790417</v>
      </c>
      <c r="I328" s="119">
        <f t="shared" si="143"/>
        <v>0.79287519406653906</v>
      </c>
      <c r="J328" s="119">
        <f t="shared" si="143"/>
        <v>0.79491614574385938</v>
      </c>
      <c r="K328" s="119">
        <f t="shared" si="143"/>
        <v>0.8072402417423048</v>
      </c>
      <c r="L328" s="119">
        <f t="shared" si="143"/>
        <v>0.81343451703568181</v>
      </c>
      <c r="M328" s="119">
        <f t="shared" si="143"/>
        <v>0.80041356719826162</v>
      </c>
      <c r="N328" s="119">
        <f t="shared" si="143"/>
        <v>0.81654543464747054</v>
      </c>
      <c r="O328" s="119">
        <f t="shared" si="143"/>
        <v>0.8006527837028059</v>
      </c>
      <c r="P328" s="119">
        <f t="shared" si="143"/>
        <v>0.81484017843197976</v>
      </c>
      <c r="Q328" s="119">
        <f t="shared" si="143"/>
        <v>0.80992610958393585</v>
      </c>
      <c r="R328" s="119">
        <f t="shared" ref="R328:V328" si="144">IF(R309=0,"",R309/R290)</f>
        <v>0.81620842612164712</v>
      </c>
      <c r="S328" s="119">
        <f t="shared" si="144"/>
        <v>0.82101796898419011</v>
      </c>
      <c r="T328" s="119">
        <f t="shared" si="144"/>
        <v>0.81929335645017909</v>
      </c>
      <c r="U328" s="119">
        <f t="shared" si="144"/>
        <v>0.82235858840305043</v>
      </c>
      <c r="V328" s="119">
        <f t="shared" si="144"/>
        <v>0.82994383202840305</v>
      </c>
      <c r="W328" s="119">
        <f t="shared" ref="W328" si="145">IF(W309=0,"",W309/W290)</f>
        <v>0.86101862661844941</v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0.76148755259845358</v>
      </c>
      <c r="D329" s="124">
        <f t="shared" si="146"/>
        <v>0.76592746078852048</v>
      </c>
      <c r="E329" s="124">
        <f t="shared" si="146"/>
        <v>0.77034545480048089</v>
      </c>
      <c r="F329" s="124">
        <f t="shared" si="146"/>
        <v>0.77481106233494834</v>
      </c>
      <c r="G329" s="124">
        <f t="shared" si="146"/>
        <v>0.77925560250230164</v>
      </c>
      <c r="H329" s="124">
        <f t="shared" si="146"/>
        <v>0.78369765430105331</v>
      </c>
      <c r="I329" s="124">
        <f t="shared" si="146"/>
        <v>0.78816190648573348</v>
      </c>
      <c r="J329" s="124">
        <f t="shared" si="146"/>
        <v>0.7926177435086692</v>
      </c>
      <c r="K329" s="124">
        <f t="shared" si="146"/>
        <v>0.79706878194190278</v>
      </c>
      <c r="L329" s="124">
        <f t="shared" si="146"/>
        <v>0.80153776701365642</v>
      </c>
      <c r="M329" s="124">
        <f t="shared" si="146"/>
        <v>0.80606620877493118</v>
      </c>
      <c r="N329" s="124">
        <f t="shared" si="146"/>
        <v>0.81064678141458812</v>
      </c>
      <c r="O329" s="124">
        <f t="shared" si="146"/>
        <v>0.81528474946216933</v>
      </c>
      <c r="P329" s="124">
        <f t="shared" si="146"/>
        <v>0.81986881347508811</v>
      </c>
      <c r="Q329" s="124">
        <f t="shared" si="146"/>
        <v>0.8241054503410763</v>
      </c>
      <c r="R329" s="124">
        <f t="shared" ref="R329:V329" si="147">IF(R310=0,"",R310/R291)</f>
        <v>0.82781962575213341</v>
      </c>
      <c r="S329" s="124">
        <f t="shared" si="147"/>
        <v>0.83123108882496011</v>
      </c>
      <c r="T329" s="124">
        <f t="shared" si="147"/>
        <v>0.83441945922220262</v>
      </c>
      <c r="U329" s="124">
        <f t="shared" si="147"/>
        <v>0.83742564519418106</v>
      </c>
      <c r="V329" s="124">
        <f t="shared" si="147"/>
        <v>0.84032398454389556</v>
      </c>
      <c r="W329" s="124">
        <f t="shared" ref="W329" si="148">IF(W310=0,"",W310/W291)</f>
        <v>0.84303486161131991</v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>
        <f t="shared" ref="C330:Q330" si="149">IF(C311=0,"",C311/C292)</f>
        <v>0.76068995743533985</v>
      </c>
      <c r="D330" s="111">
        <f t="shared" si="149"/>
        <v>0.76516604984961312</v>
      </c>
      <c r="E330" s="111">
        <f t="shared" si="149"/>
        <v>0.76964282375830473</v>
      </c>
      <c r="F330" s="111">
        <f t="shared" si="149"/>
        <v>0.77411969059805374</v>
      </c>
      <c r="G330" s="111">
        <f t="shared" si="149"/>
        <v>0.77859718505407771</v>
      </c>
      <c r="H330" s="111">
        <f t="shared" si="149"/>
        <v>0.78307524168771314</v>
      </c>
      <c r="I330" s="111">
        <f t="shared" si="149"/>
        <v>0.78755399224541378</v>
      </c>
      <c r="J330" s="111">
        <f t="shared" si="149"/>
        <v>0.79203397644589713</v>
      </c>
      <c r="K330" s="111">
        <f t="shared" si="149"/>
        <v>0.79651565319203421</v>
      </c>
      <c r="L330" s="111">
        <f t="shared" si="149"/>
        <v>0.80099914525915705</v>
      </c>
      <c r="M330" s="111">
        <f t="shared" si="149"/>
        <v>0.80553054885725095</v>
      </c>
      <c r="N330" s="111">
        <f t="shared" si="149"/>
        <v>0.81012710362772689</v>
      </c>
      <c r="O330" s="111">
        <f t="shared" si="149"/>
        <v>0.81476787961651376</v>
      </c>
      <c r="P330" s="111">
        <f t="shared" si="149"/>
        <v>0.81935587210638228</v>
      </c>
      <c r="Q330" s="111">
        <f t="shared" si="149"/>
        <v>0.82362121979650216</v>
      </c>
      <c r="R330" s="111">
        <f t="shared" ref="R330:V330" si="150">IF(R311=0,"",R311/R292)</f>
        <v>0.82734246019421087</v>
      </c>
      <c r="S330" s="111">
        <f t="shared" si="150"/>
        <v>0.83076926699043541</v>
      </c>
      <c r="T330" s="111">
        <f t="shared" si="150"/>
        <v>0.83396173490619752</v>
      </c>
      <c r="U330" s="111">
        <f t="shared" si="150"/>
        <v>0.83697995866253017</v>
      </c>
      <c r="V330" s="111">
        <f t="shared" si="150"/>
        <v>0.83988403298046099</v>
      </c>
      <c r="W330" s="111">
        <f t="shared" ref="W330" si="151">IF(W311=0,"",W311/W292)</f>
        <v>0.84259927194401818</v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2.1749092952300888</v>
      </c>
      <c r="D332" s="124">
        <f t="shared" si="155"/>
        <v>2.2437958484385896</v>
      </c>
      <c r="E332" s="124">
        <f t="shared" si="155"/>
        <v>2.3134097487889629</v>
      </c>
      <c r="F332" s="124">
        <f t="shared" si="155"/>
        <v>2.3830984124688039</v>
      </c>
      <c r="G332" s="124">
        <f t="shared" si="155"/>
        <v>2.4534492909125314</v>
      </c>
      <c r="H332" s="124">
        <f t="shared" si="155"/>
        <v>2.524386669833945</v>
      </c>
      <c r="I332" s="124">
        <f t="shared" si="155"/>
        <v>2.5960513291249496</v>
      </c>
      <c r="J332" s="124">
        <f t="shared" si="155"/>
        <v>2.6690288494553638</v>
      </c>
      <c r="K332" s="124">
        <f t="shared" si="155"/>
        <v>2.7438115995575814</v>
      </c>
      <c r="L332" s="124">
        <f t="shared" si="155"/>
        <v>2.820521314717559</v>
      </c>
      <c r="M332" s="124">
        <f t="shared" si="155"/>
        <v>2.912143841210534</v>
      </c>
      <c r="N332" s="124">
        <f t="shared" si="155"/>
        <v>3.0229289276417544</v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>
        <f t="shared" ref="W332" si="157">IF(W313=0,"",W313/W294)</f>
        <v>3.7536936606955194</v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2.1749092952300888</v>
      </c>
      <c r="D333" s="111">
        <f t="shared" si="158"/>
        <v>2.2437958484385896</v>
      </c>
      <c r="E333" s="111">
        <f t="shared" si="158"/>
        <v>2.3134097487889629</v>
      </c>
      <c r="F333" s="111">
        <f t="shared" si="158"/>
        <v>2.3830984124688039</v>
      </c>
      <c r="G333" s="111">
        <f t="shared" si="158"/>
        <v>2.4534492909125314</v>
      </c>
      <c r="H333" s="111">
        <f t="shared" si="158"/>
        <v>2.524386669833945</v>
      </c>
      <c r="I333" s="111">
        <f t="shared" si="158"/>
        <v>2.5960513291249496</v>
      </c>
      <c r="J333" s="111">
        <f t="shared" si="158"/>
        <v>2.6690288494553638</v>
      </c>
      <c r="K333" s="111">
        <f t="shared" si="158"/>
        <v>2.7438115995575814</v>
      </c>
      <c r="L333" s="111">
        <f t="shared" si="158"/>
        <v>2.820521314717559</v>
      </c>
      <c r="M333" s="111">
        <f t="shared" si="158"/>
        <v>2.912143841210534</v>
      </c>
      <c r="N333" s="111">
        <f t="shared" si="158"/>
        <v>3.0229289276417544</v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>
        <f t="shared" ref="W333" si="160">IF(W314=0,"",W314/W295)</f>
        <v>3.7536936606955194</v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0.65469386972982413</v>
      </c>
      <c r="D334" s="124">
        <f t="shared" si="161"/>
        <v>0.62423794411855016</v>
      </c>
      <c r="E334" s="124">
        <f t="shared" si="161"/>
        <v>0.68638768859569976</v>
      </c>
      <c r="F334" s="124">
        <f t="shared" si="161"/>
        <v>0.71826682292614319</v>
      </c>
      <c r="G334" s="124">
        <f t="shared" si="161"/>
        <v>0.70021483531958306</v>
      </c>
      <c r="H334" s="124">
        <f t="shared" si="161"/>
        <v>0.69652641265186532</v>
      </c>
      <c r="I334" s="124">
        <f t="shared" si="161"/>
        <v>0.76097663646496305</v>
      </c>
      <c r="J334" s="124">
        <f t="shared" si="161"/>
        <v>0.78031093512816907</v>
      </c>
      <c r="K334" s="124">
        <f t="shared" si="161"/>
        <v>0.76791460172624926</v>
      </c>
      <c r="L334" s="124">
        <f t="shared" si="161"/>
        <v>0.77450930560055409</v>
      </c>
      <c r="M334" s="124">
        <f t="shared" si="161"/>
        <v>0.73485863711075716</v>
      </c>
      <c r="N334" s="124">
        <f t="shared" si="161"/>
        <v>0.75506634817615992</v>
      </c>
      <c r="O334" s="124">
        <f t="shared" si="161"/>
        <v>0.78938822358045257</v>
      </c>
      <c r="P334" s="124">
        <f t="shared" si="161"/>
        <v>0.84517830824727147</v>
      </c>
      <c r="Q334" s="124">
        <f t="shared" si="161"/>
        <v>0.80549808633981101</v>
      </c>
      <c r="R334" s="124">
        <f t="shared" ref="R334:V334" si="162">IF(R315=0,"",R315/R296)</f>
        <v>0.81665760395399234</v>
      </c>
      <c r="S334" s="124">
        <f t="shared" si="162"/>
        <v>0.85281518835058168</v>
      </c>
      <c r="T334" s="124">
        <f t="shared" si="162"/>
        <v>0.76770100156763432</v>
      </c>
      <c r="U334" s="124">
        <f t="shared" si="162"/>
        <v>0.80728519560016854</v>
      </c>
      <c r="V334" s="124">
        <f t="shared" si="162"/>
        <v>0.81371320565522742</v>
      </c>
      <c r="W334" s="124">
        <f t="shared" ref="W334" si="163">IF(W315=0,"",W315/W296)</f>
        <v>0.84249443104530497</v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>
        <f t="shared" ref="C335:Q335" si="164">IF(C316=0,"",C316/C297)</f>
        <v>0.7355331827725502</v>
      </c>
      <c r="D335" s="111" t="str">
        <f t="shared" si="164"/>
        <v/>
      </c>
      <c r="E335" s="111" t="str">
        <f t="shared" si="164"/>
        <v/>
      </c>
      <c r="F335" s="111">
        <f t="shared" si="164"/>
        <v>0.74851878128138383</v>
      </c>
      <c r="G335" s="111">
        <f t="shared" si="164"/>
        <v>0.75284820053543744</v>
      </c>
      <c r="H335" s="111">
        <f t="shared" si="164"/>
        <v>0.75717816337532873</v>
      </c>
      <c r="I335" s="111">
        <f t="shared" si="164"/>
        <v>0.76150879719052522</v>
      </c>
      <c r="J335" s="111">
        <f t="shared" si="164"/>
        <v>0.76584062385070872</v>
      </c>
      <c r="K335" s="111">
        <f t="shared" si="164"/>
        <v>0.770174087082375</v>
      </c>
      <c r="L335" s="111">
        <f t="shared" si="164"/>
        <v>0.77450930560055409</v>
      </c>
      <c r="M335" s="111">
        <f t="shared" si="164"/>
        <v>0.778890851167647</v>
      </c>
      <c r="N335" s="111">
        <f t="shared" si="164"/>
        <v>0.78333539329295032</v>
      </c>
      <c r="O335" s="111">
        <f t="shared" si="164"/>
        <v>0.78782269419682349</v>
      </c>
      <c r="P335" s="111">
        <f t="shared" si="164"/>
        <v>0.79225895720466843</v>
      </c>
      <c r="Q335" s="111">
        <f t="shared" si="164"/>
        <v>0.79638324559769902</v>
      </c>
      <c r="R335" s="111">
        <f t="shared" ref="R335:V335" si="165">IF(R316=0,"",R316/R297)</f>
        <v>0.79998142086849722</v>
      </c>
      <c r="S335" s="111">
        <f t="shared" si="165"/>
        <v>0.80329489975031598</v>
      </c>
      <c r="T335" s="111">
        <f t="shared" si="165"/>
        <v>0.80638178957188889</v>
      </c>
      <c r="U335" s="111">
        <f t="shared" si="165"/>
        <v>0.80930019766195982</v>
      </c>
      <c r="V335" s="111">
        <f t="shared" si="165"/>
        <v>0.81210823134926824</v>
      </c>
      <c r="W335" s="111">
        <f t="shared" ref="W335" si="166">IF(W316=0,"",W316/W297)</f>
        <v>0.81473367465548296</v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>
        <f t="shared" si="167"/>
        <v>0.97513980504877651</v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>
        <f t="shared" si="170"/>
        <v>0.79225895720466843</v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>
        <f t="shared" si="173"/>
        <v>1</v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0.62270547973031354</v>
      </c>
      <c r="D339" s="112">
        <f t="shared" si="176"/>
        <v>0.62423794411855016</v>
      </c>
      <c r="E339" s="112">
        <f t="shared" si="176"/>
        <v>0.625888276690718</v>
      </c>
      <c r="F339" s="112">
        <f t="shared" si="176"/>
        <v>0.62755446221469346</v>
      </c>
      <c r="G339" s="112">
        <f t="shared" si="176"/>
        <v>0.62933014220044081</v>
      </c>
      <c r="H339" s="112">
        <f t="shared" si="176"/>
        <v>0.63120482069370132</v>
      </c>
      <c r="I339" s="112">
        <f t="shared" si="176"/>
        <v>0.63320288605969743</v>
      </c>
      <c r="J339" s="112">
        <f t="shared" si="176"/>
        <v>0.6354219610320152</v>
      </c>
      <c r="K339" s="112">
        <f t="shared" si="176"/>
        <v>0.63794855890618374</v>
      </c>
      <c r="L339" s="112" t="str">
        <f t="shared" si="176"/>
        <v/>
      </c>
      <c r="M339" s="112">
        <f t="shared" si="176"/>
        <v>0.64599993509193865</v>
      </c>
      <c r="N339" s="112">
        <f t="shared" si="176"/>
        <v>0.65438157027361854</v>
      </c>
      <c r="O339" s="112">
        <f t="shared" si="176"/>
        <v>0.6670762056547429</v>
      </c>
      <c r="P339" s="112">
        <f t="shared" si="176"/>
        <v>0.6835902966709192</v>
      </c>
      <c r="Q339" s="112">
        <f t="shared" si="176"/>
        <v>0.69979459162497226</v>
      </c>
      <c r="R339" s="112">
        <f t="shared" ref="R339:V339" si="177">IF(R320=0,"",R320/R301)</f>
        <v>0.71141073244502284</v>
      </c>
      <c r="S339" s="112" t="str">
        <f t="shared" si="177"/>
        <v/>
      </c>
      <c r="T339" s="112">
        <f t="shared" si="177"/>
        <v>0.73405829388575039</v>
      </c>
      <c r="U339" s="112">
        <f t="shared" si="177"/>
        <v>0.7445284726018363</v>
      </c>
      <c r="V339" s="112">
        <f t="shared" si="177"/>
        <v>0.75383183395305586</v>
      </c>
      <c r="W339" s="112">
        <f t="shared" ref="W339" si="178">IF(W320=0,"",W320/W301)</f>
        <v>0.76115537789363252</v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>
        <f t="shared" si="179"/>
        <v>0.96663243541689026</v>
      </c>
      <c r="F340" s="113">
        <f t="shared" si="179"/>
        <v>0.95580673704540098</v>
      </c>
      <c r="G340" s="113">
        <f t="shared" si="179"/>
        <v>0.95618907163839695</v>
      </c>
      <c r="H340" s="113">
        <f t="shared" si="179"/>
        <v>0.94215545186369087</v>
      </c>
      <c r="I340" s="113">
        <f t="shared" si="179"/>
        <v>0.9506659775973787</v>
      </c>
      <c r="J340" s="113">
        <f t="shared" si="179"/>
        <v>0.95353876430962392</v>
      </c>
      <c r="K340" s="113">
        <f t="shared" si="179"/>
        <v>0.95619865989433717</v>
      </c>
      <c r="L340" s="113" t="str">
        <f t="shared" si="179"/>
        <v/>
      </c>
      <c r="M340" s="113">
        <f t="shared" si="179"/>
        <v>0.94263710058647399</v>
      </c>
      <c r="N340" s="113">
        <f t="shared" si="179"/>
        <v>0.95937934191720275</v>
      </c>
      <c r="O340" s="113">
        <f t="shared" si="179"/>
        <v>0.97396535073426027</v>
      </c>
      <c r="P340" s="113">
        <f t="shared" si="179"/>
        <v>0.95617690559763735</v>
      </c>
      <c r="Q340" s="113">
        <f t="shared" si="179"/>
        <v>0.98772530270778724</v>
      </c>
      <c r="R340" s="113">
        <f t="shared" ref="R340:V340" si="180">IF(R321=0,"",R321/R302)</f>
        <v>0.98381613906755916</v>
      </c>
      <c r="S340" s="113">
        <f t="shared" si="180"/>
        <v>0.97458487055467247</v>
      </c>
      <c r="T340" s="113" t="str">
        <f t="shared" si="180"/>
        <v/>
      </c>
      <c r="U340" s="113">
        <f t="shared" si="180"/>
        <v>0.96811904357257772</v>
      </c>
      <c r="V340" s="113">
        <f t="shared" si="180"/>
        <v>0.97476982510315935</v>
      </c>
      <c r="W340" s="113">
        <f t="shared" ref="W340" si="181">IF(W321=0,"",W321/W302)</f>
        <v>0.98020286959164038</v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>
        <f t="shared" si="182"/>
        <v>0.625888276690718</v>
      </c>
      <c r="F341" s="111">
        <f t="shared" si="182"/>
        <v>0.62755446221469346</v>
      </c>
      <c r="G341" s="111">
        <f t="shared" si="182"/>
        <v>0.62933014220044081</v>
      </c>
      <c r="H341" s="111">
        <f t="shared" si="182"/>
        <v>0.63120482069370143</v>
      </c>
      <c r="I341" s="111">
        <f t="shared" si="182"/>
        <v>0.63320288605969743</v>
      </c>
      <c r="J341" s="111">
        <f t="shared" si="182"/>
        <v>0.6354219610320152</v>
      </c>
      <c r="K341" s="111">
        <f t="shared" si="182"/>
        <v>0.63794855890618374</v>
      </c>
      <c r="L341" s="111" t="str">
        <f t="shared" si="182"/>
        <v/>
      </c>
      <c r="M341" s="111">
        <f t="shared" si="182"/>
        <v>0.64599993509193865</v>
      </c>
      <c r="N341" s="111">
        <f t="shared" si="182"/>
        <v>0.65438157027361854</v>
      </c>
      <c r="O341" s="111">
        <f t="shared" si="182"/>
        <v>0.6670762056547429</v>
      </c>
      <c r="P341" s="111">
        <f t="shared" si="182"/>
        <v>0.68359029667091931</v>
      </c>
      <c r="Q341" s="111">
        <f t="shared" si="182"/>
        <v>0.69979459162497226</v>
      </c>
      <c r="R341" s="111">
        <f t="shared" ref="R341:V341" si="183">IF(R322=0,"",R322/R303)</f>
        <v>0.71141073244502284</v>
      </c>
      <c r="S341" s="111">
        <f t="shared" si="183"/>
        <v>0.72291235575720536</v>
      </c>
      <c r="T341" s="111" t="str">
        <f t="shared" si="183"/>
        <v/>
      </c>
      <c r="U341" s="111">
        <f t="shared" si="183"/>
        <v>0.7445284726018363</v>
      </c>
      <c r="V341" s="111">
        <f t="shared" si="183"/>
        <v>0.75383183395305586</v>
      </c>
      <c r="W341" s="111">
        <f t="shared" ref="W341" si="184">IF(W322=0,"",W322/W303)</f>
        <v>0.76115537789363252</v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 t="str">
        <f t="shared" si="185"/>
        <v/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 t="str">
        <f t="shared" si="186"/>
        <v/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0.67962688582509545</v>
      </c>
      <c r="D343" s="124">
        <f t="shared" si="188"/>
        <v>0.67889913813116487</v>
      </c>
      <c r="E343" s="124">
        <f t="shared" si="188"/>
        <v>0.69556008430173721</v>
      </c>
      <c r="F343" s="124">
        <f t="shared" si="188"/>
        <v>0.69544028913465028</v>
      </c>
      <c r="G343" s="124">
        <f t="shared" si="188"/>
        <v>0.70621180457238808</v>
      </c>
      <c r="H343" s="124">
        <f t="shared" si="188"/>
        <v>0.72264194114692115</v>
      </c>
      <c r="I343" s="124">
        <f t="shared" si="188"/>
        <v>0.71160627951681532</v>
      </c>
      <c r="J343" s="124">
        <f t="shared" si="188"/>
        <v>0.71229058108322441</v>
      </c>
      <c r="K343" s="124">
        <f t="shared" si="188"/>
        <v>0.70340925656341702</v>
      </c>
      <c r="L343" s="124">
        <f t="shared" si="188"/>
        <v>0.70065105732565947</v>
      </c>
      <c r="M343" s="124">
        <f t="shared" si="188"/>
        <v>0.7042055870786762</v>
      </c>
      <c r="N343" s="124">
        <f t="shared" si="188"/>
        <v>0.70669038833946163</v>
      </c>
      <c r="O343" s="124">
        <f t="shared" si="188"/>
        <v>0.72074051809196771</v>
      </c>
      <c r="P343" s="124">
        <f t="shared" si="188"/>
        <v>0.73844827961117854</v>
      </c>
      <c r="Q343" s="124">
        <f t="shared" si="188"/>
        <v>0.7360604103223467</v>
      </c>
      <c r="R343" s="124">
        <f t="shared" ref="R343:V343" si="189">IF(R324=0,"",R324/R305)</f>
        <v>0.7531813889565111</v>
      </c>
      <c r="S343" s="124">
        <f t="shared" si="189"/>
        <v>0.72219008579429766</v>
      </c>
      <c r="T343" s="124">
        <f t="shared" si="189"/>
        <v>0.8303197464189489</v>
      </c>
      <c r="U343" s="124">
        <f t="shared" si="189"/>
        <v>0.77132898534050021</v>
      </c>
      <c r="V343" s="124">
        <f t="shared" si="189"/>
        <v>0.80566964830824439</v>
      </c>
      <c r="W343" s="124">
        <f t="shared" ref="W343" si="190">IF(W324=0,"",W324/W305)</f>
        <v>0.81192313082801759</v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0.57609277958740213</v>
      </c>
      <c r="D344" s="111">
        <f t="shared" si="191"/>
        <v>0.5771284597424754</v>
      </c>
      <c r="E344" s="111">
        <f t="shared" si="191"/>
        <v>0.57814953365107757</v>
      </c>
      <c r="F344" s="111">
        <f t="shared" si="191"/>
        <v>0.57916861579879741</v>
      </c>
      <c r="G344" s="111">
        <f t="shared" si="191"/>
        <v>0.58017424645264293</v>
      </c>
      <c r="H344" s="111">
        <f t="shared" si="191"/>
        <v>0.58116782813804246</v>
      </c>
      <c r="I344" s="111">
        <f t="shared" si="191"/>
        <v>0.58214653717645148</v>
      </c>
      <c r="J344" s="111">
        <f t="shared" si="191"/>
        <v>0.58309880595354435</v>
      </c>
      <c r="K344" s="111">
        <f t="shared" si="191"/>
        <v>0.58401479895449926</v>
      </c>
      <c r="L344" s="111">
        <f t="shared" si="191"/>
        <v>0.5848918847758654</v>
      </c>
      <c r="M344" s="111">
        <f t="shared" si="191"/>
        <v>0.58536387307159532</v>
      </c>
      <c r="N344" s="111">
        <f t="shared" si="191"/>
        <v>0.58536387307159532</v>
      </c>
      <c r="O344" s="111">
        <f t="shared" si="191"/>
        <v>0.58536387307159532</v>
      </c>
      <c r="P344" s="111">
        <f t="shared" si="191"/>
        <v>0.58536387307159532</v>
      </c>
      <c r="Q344" s="111">
        <f t="shared" si="191"/>
        <v>0.58536387307159532</v>
      </c>
      <c r="R344" s="111">
        <f t="shared" ref="R344:V344" si="192">IF(R325=0,"",R325/R306)</f>
        <v>0.58834575280914259</v>
      </c>
      <c r="S344" s="111">
        <f t="shared" si="192"/>
        <v>0.59322180179730355</v>
      </c>
      <c r="T344" s="111" t="str">
        <f t="shared" si="192"/>
        <v/>
      </c>
      <c r="U344" s="111">
        <f t="shared" si="192"/>
        <v>0.60480241814417823</v>
      </c>
      <c r="V344" s="111">
        <f t="shared" si="192"/>
        <v>0.61028797325585626</v>
      </c>
      <c r="W344" s="111">
        <f t="shared" ref="W344" si="193">IF(W325=0,"",W325/W306)</f>
        <v>0.61536719095185188</v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0.74252275591685812</v>
      </c>
      <c r="D345" s="45">
        <f t="shared" si="194"/>
        <v>0.74407364854826297</v>
      </c>
      <c r="E345" s="45">
        <f t="shared" si="194"/>
        <v>0.7456818894300975</v>
      </c>
      <c r="F345" s="45">
        <f t="shared" si="194"/>
        <v>0.74729795052789971</v>
      </c>
      <c r="G345" s="45">
        <f t="shared" si="194"/>
        <v>0.74896682599117836</v>
      </c>
      <c r="H345" s="45">
        <f t="shared" si="194"/>
        <v>0.75068300910884134</v>
      </c>
      <c r="I345" s="45">
        <f t="shared" si="194"/>
        <v>0.7524575864406422</v>
      </c>
      <c r="J345" s="45">
        <f t="shared" si="194"/>
        <v>0.75433597570868882</v>
      </c>
      <c r="K345" s="45">
        <f t="shared" si="194"/>
        <v>0.75635679392305344</v>
      </c>
      <c r="L345" s="45">
        <f t="shared" si="194"/>
        <v>0.75853037271714807</v>
      </c>
      <c r="M345" s="45">
        <f t="shared" si="194"/>
        <v>0.76148759680790479</v>
      </c>
      <c r="N345" s="45">
        <f t="shared" si="194"/>
        <v>0.7654073558881016</v>
      </c>
      <c r="O345" s="45">
        <f t="shared" si="194"/>
        <v>0.77072461652017688</v>
      </c>
      <c r="P345" s="45">
        <f t="shared" si="194"/>
        <v>0.77766782706853921</v>
      </c>
      <c r="Q345" s="45">
        <f t="shared" si="194"/>
        <v>0.78661670040121956</v>
      </c>
      <c r="R345" s="45">
        <f t="shared" ref="R345:V345" si="195">IF(R326=0,"",R326/R307)</f>
        <v>0.79879026270052234</v>
      </c>
      <c r="S345" s="45">
        <f t="shared" si="195"/>
        <v>0.8139840070637504</v>
      </c>
      <c r="T345" s="45">
        <f t="shared" si="195"/>
        <v>0.8303197464189489</v>
      </c>
      <c r="U345" s="45">
        <f t="shared" si="195"/>
        <v>0.8459192936942086</v>
      </c>
      <c r="V345" s="45">
        <f t="shared" si="195"/>
        <v>0.85890446181760027</v>
      </c>
      <c r="W345" s="45">
        <f t="shared" ref="W345" si="196">IF(W326=0,"",W326/W307)</f>
        <v>0.86861550424551737</v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1.6174573180114483E-4</v>
      </c>
      <c r="D347" s="117">
        <f t="shared" si="197"/>
        <v>1.6672625820230233E-4</v>
      </c>
      <c r="E347" s="117">
        <f t="shared" si="197"/>
        <v>1.6993776058277788E-4</v>
      </c>
      <c r="F347" s="117">
        <f t="shared" si="197"/>
        <v>1.744700175999599E-4</v>
      </c>
      <c r="G347" s="117">
        <f t="shared" si="197"/>
        <v>1.8113947411048807E-4</v>
      </c>
      <c r="H347" s="117">
        <f t="shared" si="197"/>
        <v>1.8794154265411742E-4</v>
      </c>
      <c r="I347" s="117">
        <f t="shared" si="197"/>
        <v>3.9030224833502684E-4</v>
      </c>
      <c r="J347" s="117">
        <f t="shared" si="197"/>
        <v>3.9391930430540375E-4</v>
      </c>
      <c r="K347" s="117">
        <f t="shared" si="197"/>
        <v>3.8529473941956751E-4</v>
      </c>
      <c r="L347" s="117">
        <f t="shared" si="197"/>
        <v>3.820254937368726E-4</v>
      </c>
      <c r="M347" s="117">
        <f t="shared" si="197"/>
        <v>5.4475803746009981E-4</v>
      </c>
      <c r="N347" s="117">
        <f t="shared" si="197"/>
        <v>5.2700278735198791E-4</v>
      </c>
      <c r="O347" s="117">
        <f t="shared" si="197"/>
        <v>3.4252899058366093E-4</v>
      </c>
      <c r="P347" s="117">
        <f t="shared" si="197"/>
        <v>1.7084227226965679E-4</v>
      </c>
      <c r="Q347" s="117">
        <f t="shared" si="197"/>
        <v>1.7368050377526787E-4</v>
      </c>
      <c r="R347" s="117">
        <f t="shared" ref="R347:V347" si="198">R348+R351+R353+R362</f>
        <v>1.7805110643296892E-4</v>
      </c>
      <c r="S347" s="117">
        <f t="shared" si="198"/>
        <v>1.8405879445460401E-4</v>
      </c>
      <c r="T347" s="117">
        <f t="shared" si="198"/>
        <v>0</v>
      </c>
      <c r="U347" s="117">
        <f t="shared" si="198"/>
        <v>1.7400039240208937E-4</v>
      </c>
      <c r="V347" s="117">
        <f t="shared" si="198"/>
        <v>1.7342142117071307E-4</v>
      </c>
      <c r="W347" s="117">
        <f t="shared" ref="W347" si="199">W348+W351+W353+W362</f>
        <v>1.8478813690229616E-4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1.6174573180114483E-4</v>
      </c>
      <c r="D362" s="122">
        <v>1.6672625820230233E-4</v>
      </c>
      <c r="E362" s="122">
        <v>1.6993776058277788E-4</v>
      </c>
      <c r="F362" s="122">
        <v>1.744700175999599E-4</v>
      </c>
      <c r="G362" s="122">
        <v>1.8113947411048807E-4</v>
      </c>
      <c r="H362" s="122">
        <v>1.8794154265411742E-4</v>
      </c>
      <c r="I362" s="122">
        <v>3.9030224833502684E-4</v>
      </c>
      <c r="J362" s="122">
        <v>3.9391930430540375E-4</v>
      </c>
      <c r="K362" s="122">
        <v>3.8529473941956751E-4</v>
      </c>
      <c r="L362" s="122">
        <v>3.820254937368726E-4</v>
      </c>
      <c r="M362" s="122">
        <v>5.4475803746009981E-4</v>
      </c>
      <c r="N362" s="122">
        <v>5.2700278735198791E-4</v>
      </c>
      <c r="O362" s="122">
        <v>3.4252899058366093E-4</v>
      </c>
      <c r="P362" s="122">
        <v>1.7084227226965679E-4</v>
      </c>
      <c r="Q362" s="122">
        <v>1.7368050377526787E-4</v>
      </c>
      <c r="R362" s="122">
        <v>1.7805110643296892E-4</v>
      </c>
      <c r="S362" s="122">
        <v>1.8405879445460401E-4</v>
      </c>
      <c r="T362" s="122">
        <v>0</v>
      </c>
      <c r="U362" s="122">
        <v>1.7400039240208937E-4</v>
      </c>
      <c r="V362" s="122">
        <v>1.7342142117071307E-4</v>
      </c>
      <c r="W362" s="122">
        <v>1.8478813690229616E-4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1.6174573180114483E-4</v>
      </c>
      <c r="D363" s="98">
        <v>1.6672625820230233E-4</v>
      </c>
      <c r="E363" s="98">
        <v>1.6993776058277788E-4</v>
      </c>
      <c r="F363" s="98">
        <v>1.744700175999599E-4</v>
      </c>
      <c r="G363" s="98">
        <v>1.8113947411048807E-4</v>
      </c>
      <c r="H363" s="98">
        <v>1.8794154265411742E-4</v>
      </c>
      <c r="I363" s="98">
        <v>3.9030224833502684E-4</v>
      </c>
      <c r="J363" s="98">
        <v>3.9391930430540375E-4</v>
      </c>
      <c r="K363" s="98">
        <v>3.8529473941956751E-4</v>
      </c>
      <c r="L363" s="98">
        <v>3.820254937368726E-4</v>
      </c>
      <c r="M363" s="98">
        <v>5.4475803746009981E-4</v>
      </c>
      <c r="N363" s="98">
        <v>5.2700278735198791E-4</v>
      </c>
      <c r="O363" s="98">
        <v>3.4252899058366093E-4</v>
      </c>
      <c r="P363" s="98">
        <v>1.7084227226965679E-4</v>
      </c>
      <c r="Q363" s="98">
        <v>1.7368050377526787E-4</v>
      </c>
      <c r="R363" s="98">
        <v>1.7805110643296892E-4</v>
      </c>
      <c r="S363" s="98">
        <v>1.8405879445460401E-4</v>
      </c>
      <c r="T363" s="98">
        <v>0</v>
      </c>
      <c r="U363" s="98">
        <v>1.7400039240208937E-4</v>
      </c>
      <c r="V363" s="98">
        <v>1.7342142117071307E-4</v>
      </c>
      <c r="W363" s="98">
        <v>1.8478813690229616E-4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5404.0048244801765</v>
      </c>
      <c r="D366" s="117">
        <f t="shared" si="204"/>
        <v>5540.7460595943876</v>
      </c>
      <c r="E366" s="117">
        <f t="shared" si="204"/>
        <v>5621.5904851634123</v>
      </c>
      <c r="F366" s="117">
        <f t="shared" si="204"/>
        <v>5737.8032193643157</v>
      </c>
      <c r="G366" s="117">
        <f t="shared" si="204"/>
        <v>6065.8337933707271</v>
      </c>
      <c r="H366" s="117">
        <f t="shared" si="204"/>
        <v>6126.9125929420779</v>
      </c>
      <c r="I366" s="117">
        <f t="shared" si="204"/>
        <v>6012.8153778140349</v>
      </c>
      <c r="J366" s="117">
        <f t="shared" si="204"/>
        <v>5924.9747494502881</v>
      </c>
      <c r="K366" s="117">
        <f t="shared" si="204"/>
        <v>5943.8218450219092</v>
      </c>
      <c r="L366" s="117">
        <f t="shared" si="204"/>
        <v>6004.2114459836002</v>
      </c>
      <c r="M366" s="117">
        <f t="shared" si="204"/>
        <v>5936.1153707438716</v>
      </c>
      <c r="N366" s="117">
        <f t="shared" si="204"/>
        <v>5741.5548946692652</v>
      </c>
      <c r="O366" s="117">
        <f t="shared" si="204"/>
        <v>5318.5346312674728</v>
      </c>
      <c r="P366" s="117">
        <f t="shared" si="204"/>
        <v>5177.578618285509</v>
      </c>
      <c r="Q366" s="117">
        <f t="shared" si="204"/>
        <v>5006.2428868699881</v>
      </c>
      <c r="R366" s="117">
        <f t="shared" ref="R366:V366" si="205">R367+R370+R372+R381</f>
        <v>4841.7340618326707</v>
      </c>
      <c r="S366" s="117">
        <f t="shared" si="205"/>
        <v>4836.2996217810851</v>
      </c>
      <c r="T366" s="117">
        <f t="shared" si="205"/>
        <v>4977.1263721842151</v>
      </c>
      <c r="U366" s="117">
        <f t="shared" si="205"/>
        <v>4881.8474534778052</v>
      </c>
      <c r="V366" s="117">
        <f t="shared" si="205"/>
        <v>4768.860879028055</v>
      </c>
      <c r="W366" s="117">
        <f t="shared" ref="W366" si="206">W367+W370+W372+W381</f>
        <v>4713.4860500047707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3537.0428027658299</v>
      </c>
      <c r="D367" s="122">
        <f t="shared" si="207"/>
        <v>3715.625254956833</v>
      </c>
      <c r="E367" s="122">
        <f t="shared" si="207"/>
        <v>3938.6300837392264</v>
      </c>
      <c r="F367" s="122">
        <f t="shared" si="207"/>
        <v>4123.3138411533937</v>
      </c>
      <c r="G367" s="122">
        <f t="shared" si="207"/>
        <v>4276.5019065772622</v>
      </c>
      <c r="H367" s="122">
        <f t="shared" si="207"/>
        <v>4333.2361562871338</v>
      </c>
      <c r="I367" s="122">
        <f t="shared" si="207"/>
        <v>4306.4266246178177</v>
      </c>
      <c r="J367" s="122">
        <f t="shared" si="207"/>
        <v>4238.6743443182304</v>
      </c>
      <c r="K367" s="122">
        <f t="shared" si="207"/>
        <v>4234.6187098460268</v>
      </c>
      <c r="L367" s="122">
        <f t="shared" si="207"/>
        <v>4340.0189190521833</v>
      </c>
      <c r="M367" s="122">
        <f t="shared" si="207"/>
        <v>4181.3865429682428</v>
      </c>
      <c r="N367" s="122">
        <f t="shared" si="207"/>
        <v>4030.5665989782628</v>
      </c>
      <c r="O367" s="122">
        <f t="shared" si="207"/>
        <v>3795.7738015178525</v>
      </c>
      <c r="P367" s="122">
        <f t="shared" si="207"/>
        <v>3614.4923342899065</v>
      </c>
      <c r="Q367" s="122">
        <f t="shared" si="207"/>
        <v>3462.9144146125614</v>
      </c>
      <c r="R367" s="122">
        <f t="shared" ref="R367:V367" si="208">SUM(R368:R369)</f>
        <v>3232.980515957338</v>
      </c>
      <c r="S367" s="122">
        <f t="shared" si="208"/>
        <v>3193.6944039785221</v>
      </c>
      <c r="T367" s="122">
        <f t="shared" si="208"/>
        <v>3276.3865275488097</v>
      </c>
      <c r="U367" s="122">
        <f t="shared" si="208"/>
        <v>3179.898192392799</v>
      </c>
      <c r="V367" s="122">
        <f t="shared" si="208"/>
        <v>3088.2716475329553</v>
      </c>
      <c r="W367" s="122">
        <f t="shared" ref="W367" si="209">SUM(W368:W369)</f>
        <v>3006.8719634847926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3525.2542116938516</v>
      </c>
      <c r="D368" s="98">
        <v>3703.5779436026064</v>
      </c>
      <c r="E368" s="98">
        <v>3926.6165497758643</v>
      </c>
      <c r="F368" s="98">
        <v>4110.6932516931274</v>
      </c>
      <c r="G368" s="98">
        <v>4263.7842567436728</v>
      </c>
      <c r="H368" s="98">
        <v>4320.802993464974</v>
      </c>
      <c r="I368" s="98">
        <v>4294.1037850518169</v>
      </c>
      <c r="J368" s="98">
        <v>4226.7762542853343</v>
      </c>
      <c r="K368" s="98">
        <v>4223.1078030372701</v>
      </c>
      <c r="L368" s="98">
        <v>4328.2720920961665</v>
      </c>
      <c r="M368" s="98">
        <v>4169.8690467330543</v>
      </c>
      <c r="N368" s="98">
        <v>4019.5350301236567</v>
      </c>
      <c r="O368" s="98">
        <v>3785.1821124799449</v>
      </c>
      <c r="P368" s="98">
        <v>3604.2289359345546</v>
      </c>
      <c r="Q368" s="98">
        <v>3453.4073246391154</v>
      </c>
      <c r="R368" s="98">
        <v>3224.0456790924964</v>
      </c>
      <c r="S368" s="98">
        <v>3184.9789786989227</v>
      </c>
      <c r="T368" s="98">
        <v>3267.3543819681336</v>
      </c>
      <c r="U368" s="98">
        <v>3171.2045508948395</v>
      </c>
      <c r="V368" s="98">
        <v>3079.7859857658373</v>
      </c>
      <c r="W368" s="98">
        <v>2998.5507671703303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11.788591071978132</v>
      </c>
      <c r="D369" s="98">
        <v>12.047311354226524</v>
      </c>
      <c r="E369" s="98">
        <v>12.0135339633622</v>
      </c>
      <c r="F369" s="98">
        <v>12.620589460266347</v>
      </c>
      <c r="G369" s="98">
        <v>12.717649833589546</v>
      </c>
      <c r="H369" s="98">
        <v>12.433162822160138</v>
      </c>
      <c r="I369" s="98">
        <v>12.322839566000932</v>
      </c>
      <c r="J369" s="98">
        <v>11.898090032895984</v>
      </c>
      <c r="K369" s="98">
        <v>11.510906808757021</v>
      </c>
      <c r="L369" s="98">
        <v>11.746826956016942</v>
      </c>
      <c r="M369" s="98">
        <v>11.51749623518822</v>
      </c>
      <c r="N369" s="98">
        <v>11.031568854605963</v>
      </c>
      <c r="O369" s="98">
        <v>10.591689037907789</v>
      </c>
      <c r="P369" s="98">
        <v>10.26339835535172</v>
      </c>
      <c r="Q369" s="98">
        <v>9.5070899734458081</v>
      </c>
      <c r="R369" s="98">
        <v>8.9348368648416763</v>
      </c>
      <c r="S369" s="98">
        <v>8.7154252795996214</v>
      </c>
      <c r="T369" s="98">
        <v>9.032145580675925</v>
      </c>
      <c r="U369" s="98">
        <v>8.6936414979596996</v>
      </c>
      <c r="V369" s="98">
        <v>8.4856617671178753</v>
      </c>
      <c r="W369" s="98">
        <v>8.3211963144623624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111.47090602290341</v>
      </c>
      <c r="D370" s="122">
        <f t="shared" si="210"/>
        <v>79.347809520060011</v>
      </c>
      <c r="E370" s="122">
        <f t="shared" si="210"/>
        <v>108.66955166252157</v>
      </c>
      <c r="F370" s="122">
        <f t="shared" si="210"/>
        <v>75.52667265486275</v>
      </c>
      <c r="G370" s="122">
        <f t="shared" si="210"/>
        <v>190.26960018436685</v>
      </c>
      <c r="H370" s="122">
        <f t="shared" si="210"/>
        <v>48.359496776321279</v>
      </c>
      <c r="I370" s="122">
        <f t="shared" si="210"/>
        <v>59.994102133903581</v>
      </c>
      <c r="J370" s="122">
        <f t="shared" si="210"/>
        <v>43.632743743413812</v>
      </c>
      <c r="K370" s="122">
        <f t="shared" si="210"/>
        <v>78.345868731546204</v>
      </c>
      <c r="L370" s="122">
        <f t="shared" si="210"/>
        <v>82.914737255913721</v>
      </c>
      <c r="M370" s="122">
        <f t="shared" si="210"/>
        <v>51.413767302169092</v>
      </c>
      <c r="N370" s="122">
        <f t="shared" si="210"/>
        <v>70.66106908511847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35.794068190412816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111.47090602290341</v>
      </c>
      <c r="D371" s="98">
        <f>RES_hhdet_in_fech!D110</f>
        <v>79.347809520060011</v>
      </c>
      <c r="E371" s="98">
        <f>RES_hhdet_in_fech!E110</f>
        <v>108.66955166252157</v>
      </c>
      <c r="F371" s="98">
        <f>RES_hhdet_in_fech!F110</f>
        <v>75.52667265486275</v>
      </c>
      <c r="G371" s="98">
        <f>RES_hhdet_in_fech!G110</f>
        <v>190.26960018436685</v>
      </c>
      <c r="H371" s="98">
        <f>RES_hhdet_in_fech!H110</f>
        <v>48.359496776321279</v>
      </c>
      <c r="I371" s="98">
        <f>RES_hhdet_in_fech!I110</f>
        <v>59.994102133903581</v>
      </c>
      <c r="J371" s="98">
        <f>RES_hhdet_in_fech!J110</f>
        <v>43.632743743413812</v>
      </c>
      <c r="K371" s="98">
        <f>RES_hhdet_in_fech!K110</f>
        <v>78.345868731546204</v>
      </c>
      <c r="L371" s="98">
        <f>RES_hhdet_in_fech!L110</f>
        <v>82.914737255913721</v>
      </c>
      <c r="M371" s="98">
        <f>RES_hhdet_in_fech!M110</f>
        <v>51.413767302169092</v>
      </c>
      <c r="N371" s="98">
        <f>RES_hhdet_in_fech!N110</f>
        <v>70.66106908511847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35.794068190412816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1127.4484671511632</v>
      </c>
      <c r="D372" s="122">
        <v>1119.0912863649135</v>
      </c>
      <c r="E372" s="122">
        <v>949.1612958084246</v>
      </c>
      <c r="F372" s="122">
        <v>916.43380170997955</v>
      </c>
      <c r="G372" s="122">
        <v>969.44381595237826</v>
      </c>
      <c r="H372" s="122">
        <v>1030.809204497602</v>
      </c>
      <c r="I372" s="122">
        <v>930.07632446088121</v>
      </c>
      <c r="J372" s="122">
        <v>936.42326927347005</v>
      </c>
      <c r="K372" s="122">
        <v>940.7500277138339</v>
      </c>
      <c r="L372" s="122">
        <v>860.52711860813395</v>
      </c>
      <c r="M372" s="122">
        <v>1033.0004064312946</v>
      </c>
      <c r="N372" s="122">
        <v>993.62827888098479</v>
      </c>
      <c r="O372" s="122">
        <v>963.58115867004051</v>
      </c>
      <c r="P372" s="122">
        <v>948.47877147186171</v>
      </c>
      <c r="Q372" s="122">
        <v>934.61067561776633</v>
      </c>
      <c r="R372" s="122">
        <v>1005.986058805006</v>
      </c>
      <c r="S372" s="122">
        <v>993.05271629224478</v>
      </c>
      <c r="T372" s="122">
        <v>1090.9190253039299</v>
      </c>
      <c r="U372" s="122">
        <v>1082.930828632097</v>
      </c>
      <c r="V372" s="122">
        <v>1086.3602602457438</v>
      </c>
      <c r="W372" s="122">
        <v>1065.1823219946421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958.94696867348898</v>
      </c>
      <c r="D373" s="98">
        <v>0</v>
      </c>
      <c r="E373" s="98">
        <v>0</v>
      </c>
      <c r="F373" s="98">
        <v>880.26472509488838</v>
      </c>
      <c r="G373" s="98">
        <v>903.85438302776799</v>
      </c>
      <c r="H373" s="98">
        <v>918.06128164397251</v>
      </c>
      <c r="I373" s="98">
        <v>919.08368372797133</v>
      </c>
      <c r="J373" s="98">
        <v>961.90126047909985</v>
      </c>
      <c r="K373" s="98">
        <v>972.8362914321466</v>
      </c>
      <c r="L373" s="98">
        <v>860.52711860813395</v>
      </c>
      <c r="M373" s="98">
        <v>962.00676407270669</v>
      </c>
      <c r="N373" s="98">
        <v>952.34433515227533</v>
      </c>
      <c r="O373" s="98">
        <v>975.12603833014884</v>
      </c>
      <c r="P373" s="98">
        <v>1010.9385549684058</v>
      </c>
      <c r="Q373" s="98">
        <v>943.86943521408614</v>
      </c>
      <c r="R373" s="98">
        <v>1098.9809562061048</v>
      </c>
      <c r="S373" s="98">
        <v>1058.9386504093575</v>
      </c>
      <c r="T373" s="98">
        <v>1014.9252196597049</v>
      </c>
      <c r="U373" s="98">
        <v>1082.7120683551045</v>
      </c>
      <c r="V373" s="98">
        <v>1095.6104982217719</v>
      </c>
      <c r="W373" s="98">
        <v>1086.4830546530386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845.82320554184582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101.21894788385826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744.60425765798755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1211.6992163900004</v>
      </c>
      <c r="D377" s="101">
        <v>1119.0912863649135</v>
      </c>
      <c r="E377" s="101">
        <v>1040.8492128158634</v>
      </c>
      <c r="F377" s="101">
        <v>1048.4164217530222</v>
      </c>
      <c r="G377" s="101">
        <v>1077.9091216654599</v>
      </c>
      <c r="H377" s="101">
        <v>1151.8996947361204</v>
      </c>
      <c r="I377" s="101">
        <v>1135.7981480207332</v>
      </c>
      <c r="J377" s="101">
        <v>1126.3666437659297</v>
      </c>
      <c r="K377" s="101">
        <v>1088.9863651997107</v>
      </c>
      <c r="L377" s="101">
        <v>0</v>
      </c>
      <c r="M377" s="101">
        <v>1193.2402416971686</v>
      </c>
      <c r="N377" s="101">
        <v>1157.9774778709116</v>
      </c>
      <c r="O377" s="101">
        <v>1123.3292609425528</v>
      </c>
      <c r="P377" s="101">
        <v>1160.3511756568514</v>
      </c>
      <c r="Q377" s="101">
        <v>1075.7857323785208</v>
      </c>
      <c r="R377" s="101">
        <v>1110.2812428108375</v>
      </c>
      <c r="S377" s="101">
        <v>0</v>
      </c>
      <c r="T377" s="101">
        <v>1166.9128309481546</v>
      </c>
      <c r="U377" s="101">
        <v>1173.4230240558973</v>
      </c>
      <c r="V377" s="101">
        <v>1165.8289597505131</v>
      </c>
      <c r="W377" s="101">
        <v>1188.2094818996609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674.09754478610807</v>
      </c>
      <c r="F378" s="104">
        <v>688.63763823898603</v>
      </c>
      <c r="G378" s="104">
        <v>709.63733173774381</v>
      </c>
      <c r="H378" s="104">
        <v>771.94308925078701</v>
      </c>
      <c r="I378" s="104">
        <v>757.33242309975867</v>
      </c>
      <c r="J378" s="104">
        <v>752.27861280753609</v>
      </c>
      <c r="K378" s="104">
        <v>728.34116279133195</v>
      </c>
      <c r="L378" s="104">
        <v>0</v>
      </c>
      <c r="M378" s="104">
        <v>818.00291951932513</v>
      </c>
      <c r="N378" s="104">
        <v>789.56828801217159</v>
      </c>
      <c r="O378" s="104">
        <v>769.19841741720359</v>
      </c>
      <c r="P378" s="104">
        <v>831.41056884783075</v>
      </c>
      <c r="Q378" s="104">
        <v>765.65934006805128</v>
      </c>
      <c r="R378" s="104">
        <v>808.69597739807591</v>
      </c>
      <c r="S378" s="104">
        <v>861.28084805801882</v>
      </c>
      <c r="T378" s="104">
        <v>0</v>
      </c>
      <c r="U378" s="104">
        <v>902.16519806148983</v>
      </c>
      <c r="V378" s="104">
        <v>899.67214730812111</v>
      </c>
      <c r="W378" s="104">
        <v>920.85442943122655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60.123732990775551</v>
      </c>
      <c r="F379" s="98">
        <v>81.711662886594922</v>
      </c>
      <c r="G379" s="98">
        <v>83.874827287125399</v>
      </c>
      <c r="H379" s="98">
        <v>121.07723118466402</v>
      </c>
      <c r="I379" s="98">
        <v>101.86081980327658</v>
      </c>
      <c r="J379" s="98">
        <v>95.869169831014702</v>
      </c>
      <c r="K379" s="98">
        <v>88.115431575123637</v>
      </c>
      <c r="L379" s="98">
        <v>0</v>
      </c>
      <c r="M379" s="98">
        <v>132.55087736931389</v>
      </c>
      <c r="N379" s="98">
        <v>92.798244253795446</v>
      </c>
      <c r="O379" s="98">
        <v>60.151335991477112</v>
      </c>
      <c r="P379" s="98">
        <v>115.15128475009641</v>
      </c>
      <c r="Q379" s="98">
        <v>31.306020365063205</v>
      </c>
      <c r="R379" s="98">
        <v>45.351039370657062</v>
      </c>
      <c r="S379" s="98">
        <v>78.998702024387555</v>
      </c>
      <c r="T379" s="98">
        <v>0</v>
      </c>
      <c r="U379" s="98">
        <v>112.58354174595972</v>
      </c>
      <c r="V379" s="98">
        <v>92.208858646944293</v>
      </c>
      <c r="W379" s="98">
        <v>76.326923611647857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613.97381179533249</v>
      </c>
      <c r="F380" s="98">
        <v>606.92597535239111</v>
      </c>
      <c r="G380" s="98">
        <v>625.76250445061828</v>
      </c>
      <c r="H380" s="98">
        <v>650.86585806612311</v>
      </c>
      <c r="I380" s="98">
        <v>655.47160329648216</v>
      </c>
      <c r="J380" s="98">
        <v>656.4094429765214</v>
      </c>
      <c r="K380" s="98">
        <v>640.22573121620826</v>
      </c>
      <c r="L380" s="98">
        <v>0</v>
      </c>
      <c r="M380" s="98">
        <v>685.45204215001115</v>
      </c>
      <c r="N380" s="98">
        <v>696.770043758376</v>
      </c>
      <c r="O380" s="98">
        <v>709.04708142572656</v>
      </c>
      <c r="P380" s="98">
        <v>716.25928409773417</v>
      </c>
      <c r="Q380" s="98">
        <v>734.35331970298807</v>
      </c>
      <c r="R380" s="98">
        <v>763.34493802741883</v>
      </c>
      <c r="S380" s="98">
        <v>782.28214603363131</v>
      </c>
      <c r="T380" s="98">
        <v>0</v>
      </c>
      <c r="U380" s="98">
        <v>789.58165631553027</v>
      </c>
      <c r="V380" s="98">
        <v>807.46328866117676</v>
      </c>
      <c r="W380" s="98">
        <v>844.52750581957866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628.04264854028077</v>
      </c>
      <c r="D381" s="122">
        <v>626.6817087525817</v>
      </c>
      <c r="E381" s="122">
        <v>625.12955395323991</v>
      </c>
      <c r="F381" s="122">
        <v>622.52890384607997</v>
      </c>
      <c r="G381" s="122">
        <v>629.61847065671975</v>
      </c>
      <c r="H381" s="122">
        <v>714.50773538102112</v>
      </c>
      <c r="I381" s="122">
        <v>716.31832660143232</v>
      </c>
      <c r="J381" s="122">
        <v>706.24439211517335</v>
      </c>
      <c r="K381" s="122">
        <v>690.10723873050244</v>
      </c>
      <c r="L381" s="122">
        <v>720.75067106736958</v>
      </c>
      <c r="M381" s="122">
        <v>670.31465404216556</v>
      </c>
      <c r="N381" s="122">
        <v>646.69894772489886</v>
      </c>
      <c r="O381" s="122">
        <v>559.17967107957941</v>
      </c>
      <c r="P381" s="122">
        <v>614.60751252374109</v>
      </c>
      <c r="Q381" s="122">
        <v>608.71779663966004</v>
      </c>
      <c r="R381" s="122">
        <v>602.76748707032687</v>
      </c>
      <c r="S381" s="122">
        <v>649.55250151031828</v>
      </c>
      <c r="T381" s="122">
        <v>609.82081933147629</v>
      </c>
      <c r="U381" s="122">
        <v>619.01843245290956</v>
      </c>
      <c r="V381" s="122">
        <v>594.22897124935571</v>
      </c>
      <c r="W381" s="122">
        <v>605.63769633492348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712.03438898197226</v>
      </c>
      <c r="D382" s="98">
        <v>733.95958004183092</v>
      </c>
      <c r="E382" s="98">
        <v>748.09720277679969</v>
      </c>
      <c r="F382" s="98">
        <v>768.04902975858374</v>
      </c>
      <c r="G382" s="98">
        <v>797.4092010498681</v>
      </c>
      <c r="H382" s="98">
        <v>827.35315484291857</v>
      </c>
      <c r="I382" s="98">
        <v>859.09105550058723</v>
      </c>
      <c r="J382" s="98">
        <v>867.05252752554077</v>
      </c>
      <c r="K382" s="98">
        <v>848.06906898126306</v>
      </c>
      <c r="L382" s="98">
        <v>840.87315930813634</v>
      </c>
      <c r="M382" s="98">
        <v>799.37494491415691</v>
      </c>
      <c r="N382" s="98">
        <v>773.32098865995749</v>
      </c>
      <c r="O382" s="98">
        <v>753.93773239932398</v>
      </c>
      <c r="P382" s="98">
        <v>752.07902918496552</v>
      </c>
      <c r="Q382" s="98">
        <v>764.57344503991828</v>
      </c>
      <c r="R382" s="98">
        <v>783.81363987043881</v>
      </c>
      <c r="S382" s="98">
        <v>810.26058485034321</v>
      </c>
      <c r="T382" s="98">
        <v>0</v>
      </c>
      <c r="U382" s="98">
        <v>765.98165346931364</v>
      </c>
      <c r="V382" s="98">
        <v>763.4329158774126</v>
      </c>
      <c r="W382" s="98">
        <v>813.47128412703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586.04677831943513</v>
      </c>
      <c r="D383" s="33">
        <v>573.04277310795715</v>
      </c>
      <c r="E383" s="33">
        <v>584.14033767872002</v>
      </c>
      <c r="F383" s="33">
        <v>574.02219520857875</v>
      </c>
      <c r="G383" s="33">
        <v>587.67078805843255</v>
      </c>
      <c r="H383" s="33">
        <v>695.70016547070475</v>
      </c>
      <c r="I383" s="33">
        <v>680.62514437664368</v>
      </c>
      <c r="J383" s="33">
        <v>666.04235826258139</v>
      </c>
      <c r="K383" s="33">
        <v>637.4532953135822</v>
      </c>
      <c r="L383" s="33">
        <v>672.70167577106292</v>
      </c>
      <c r="M383" s="33">
        <v>621.91704496516866</v>
      </c>
      <c r="N383" s="33">
        <v>599.21568237425186</v>
      </c>
      <c r="O383" s="33">
        <v>510.49015574964329</v>
      </c>
      <c r="P383" s="33">
        <v>587.11320919149625</v>
      </c>
      <c r="Q383" s="33">
        <v>569.75388453959533</v>
      </c>
      <c r="R383" s="33">
        <v>566.55825651030443</v>
      </c>
      <c r="S383" s="33">
        <v>569.19845984030576</v>
      </c>
      <c r="T383" s="33">
        <v>609.82081933147629</v>
      </c>
      <c r="U383" s="33">
        <v>570.03069211410809</v>
      </c>
      <c r="V383" s="33">
        <v>560.38818232374445</v>
      </c>
      <c r="W383" s="33">
        <v>564.07097877650199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4100.8214462439882</v>
      </c>
      <c r="D385" s="117">
        <f t="shared" si="211"/>
        <v>4147.9726181907035</v>
      </c>
      <c r="E385" s="117">
        <f t="shared" si="211"/>
        <v>4371.8107765432214</v>
      </c>
      <c r="F385" s="117">
        <f t="shared" si="211"/>
        <v>4465.9523473690606</v>
      </c>
      <c r="G385" s="117">
        <f t="shared" si="211"/>
        <v>4922.767823759923</v>
      </c>
      <c r="H385" s="117">
        <f t="shared" si="211"/>
        <v>4752.3441744342326</v>
      </c>
      <c r="I385" s="117">
        <f t="shared" si="211"/>
        <v>4767.4121595705728</v>
      </c>
      <c r="J385" s="117">
        <f t="shared" si="211"/>
        <v>4709.8580914627128</v>
      </c>
      <c r="K385" s="117">
        <f t="shared" si="211"/>
        <v>4798.0921830486795</v>
      </c>
      <c r="L385" s="117">
        <f t="shared" si="211"/>
        <v>4884.0328377437827</v>
      </c>
      <c r="M385" s="117">
        <f t="shared" si="211"/>
        <v>4751.3472791975337</v>
      </c>
      <c r="N385" s="117">
        <f t="shared" si="211"/>
        <v>4688.2404370200275</v>
      </c>
      <c r="O385" s="117">
        <f t="shared" si="211"/>
        <v>4258.2995577440779</v>
      </c>
      <c r="P385" s="117">
        <f t="shared" si="211"/>
        <v>4218.8990851693688</v>
      </c>
      <c r="Q385" s="117">
        <f t="shared" si="211"/>
        <v>4054.6868249948616</v>
      </c>
      <c r="R385" s="117">
        <f t="shared" ref="R385:V385" si="212">R386+R389+R391+R400</f>
        <v>3951.8641383080139</v>
      </c>
      <c r="S385" s="117">
        <f t="shared" si="212"/>
        <v>3970.6888928737135</v>
      </c>
      <c r="T385" s="117">
        <f t="shared" si="212"/>
        <v>4077.7265709435087</v>
      </c>
      <c r="U385" s="117">
        <f t="shared" si="212"/>
        <v>4014.629180641035</v>
      </c>
      <c r="V385" s="117">
        <f t="shared" si="212"/>
        <v>3957.8866723508841</v>
      </c>
      <c r="W385" s="117">
        <f t="shared" ref="W385" si="213">W386+W389+W391+W400</f>
        <v>4058.3992853603281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2693.4140673141264</v>
      </c>
      <c r="D386" s="122">
        <f t="shared" si="214"/>
        <v>2845.899416770786</v>
      </c>
      <c r="E386" s="122">
        <f t="shared" si="214"/>
        <v>3034.1057831489506</v>
      </c>
      <c r="F386" s="122">
        <f t="shared" si="214"/>
        <v>3194.7891776044576</v>
      </c>
      <c r="G386" s="122">
        <f t="shared" si="214"/>
        <v>3332.4880698121056</v>
      </c>
      <c r="H386" s="122">
        <f t="shared" si="214"/>
        <v>3395.9470112147396</v>
      </c>
      <c r="I386" s="122">
        <f t="shared" si="214"/>
        <v>3394.1614185997014</v>
      </c>
      <c r="J386" s="122">
        <f t="shared" si="214"/>
        <v>3359.6484942616044</v>
      </c>
      <c r="K386" s="122">
        <f t="shared" si="214"/>
        <v>3375.2823770453651</v>
      </c>
      <c r="L386" s="122">
        <f t="shared" si="214"/>
        <v>3478.6890731741096</v>
      </c>
      <c r="M386" s="122">
        <f t="shared" si="214"/>
        <v>3370.4743981129282</v>
      </c>
      <c r="N386" s="122">
        <f t="shared" si="214"/>
        <v>3267.3658407388721</v>
      </c>
      <c r="O386" s="122">
        <f t="shared" si="214"/>
        <v>3094.6364927855484</v>
      </c>
      <c r="P386" s="122">
        <f t="shared" si="214"/>
        <v>2963.4095414290678</v>
      </c>
      <c r="Q386" s="122">
        <f t="shared" si="214"/>
        <v>2853.8066431468897</v>
      </c>
      <c r="R386" s="122">
        <f t="shared" ref="R386:V386" si="215">SUM(R387:R388)</f>
        <v>2676.324720783743</v>
      </c>
      <c r="S386" s="122">
        <f t="shared" si="215"/>
        <v>2654.6980767932491</v>
      </c>
      <c r="T386" s="122">
        <f t="shared" si="215"/>
        <v>2733.8806745201873</v>
      </c>
      <c r="U386" s="122">
        <f t="shared" si="215"/>
        <v>2662.92829541635</v>
      </c>
      <c r="V386" s="122">
        <f t="shared" si="215"/>
        <v>2595.1487362088342</v>
      </c>
      <c r="W386" s="122">
        <f t="shared" ref="W386" si="216">SUM(W387:W388)</f>
        <v>2534.8978896193598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2681.6254762421481</v>
      </c>
      <c r="D387" s="98">
        <v>2833.8521054165594</v>
      </c>
      <c r="E387" s="98">
        <v>3022.0922491855886</v>
      </c>
      <c r="F387" s="98">
        <v>3182.1685881441913</v>
      </c>
      <c r="G387" s="98">
        <v>3319.7704199785162</v>
      </c>
      <c r="H387" s="98">
        <v>3383.5138483925793</v>
      </c>
      <c r="I387" s="98">
        <v>3381.8385790337006</v>
      </c>
      <c r="J387" s="98">
        <v>3347.7504042287082</v>
      </c>
      <c r="K387" s="98">
        <v>3363.7714702366079</v>
      </c>
      <c r="L387" s="98">
        <v>3466.9422462180928</v>
      </c>
      <c r="M387" s="98">
        <v>3358.9569018777397</v>
      </c>
      <c r="N387" s="98">
        <v>3256.3342718842659</v>
      </c>
      <c r="O387" s="98">
        <v>3084.0448037476408</v>
      </c>
      <c r="P387" s="98">
        <v>2953.1461430737158</v>
      </c>
      <c r="Q387" s="98">
        <v>2844.2995531734437</v>
      </c>
      <c r="R387" s="98">
        <v>2667.3898839189014</v>
      </c>
      <c r="S387" s="98">
        <v>2645.9826515136497</v>
      </c>
      <c r="T387" s="98">
        <v>2724.8485289395112</v>
      </c>
      <c r="U387" s="98">
        <v>2654.2346539183904</v>
      </c>
      <c r="V387" s="98">
        <v>2586.6630744417162</v>
      </c>
      <c r="W387" s="98">
        <v>2526.5766933048976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11.788591071978132</v>
      </c>
      <c r="D388" s="98">
        <v>12.047311354226524</v>
      </c>
      <c r="E388" s="98">
        <v>12.0135339633622</v>
      </c>
      <c r="F388" s="98">
        <v>12.620589460266347</v>
      </c>
      <c r="G388" s="98">
        <v>12.717649833589546</v>
      </c>
      <c r="H388" s="98">
        <v>12.433162822160138</v>
      </c>
      <c r="I388" s="98">
        <v>12.322839566000932</v>
      </c>
      <c r="J388" s="98">
        <v>11.898090032895984</v>
      </c>
      <c r="K388" s="98">
        <v>11.510906808757021</v>
      </c>
      <c r="L388" s="98">
        <v>11.746826956016942</v>
      </c>
      <c r="M388" s="98">
        <v>11.51749623518822</v>
      </c>
      <c r="N388" s="98">
        <v>11.031568854605963</v>
      </c>
      <c r="O388" s="98">
        <v>10.591689037907789</v>
      </c>
      <c r="P388" s="98">
        <v>10.26339835535172</v>
      </c>
      <c r="Q388" s="98">
        <v>9.5070899734458081</v>
      </c>
      <c r="R388" s="98">
        <v>8.9348368648416763</v>
      </c>
      <c r="S388" s="98">
        <v>8.7154252795996214</v>
      </c>
      <c r="T388" s="98">
        <v>9.032145580675925</v>
      </c>
      <c r="U388" s="98">
        <v>8.6936414979596996</v>
      </c>
      <c r="V388" s="98">
        <v>8.4856617671178753</v>
      </c>
      <c r="W388" s="98">
        <v>8.3211963144623624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242.43910965693229</v>
      </c>
      <c r="D389" s="122">
        <f t="shared" si="217"/>
        <v>178.04028558380665</v>
      </c>
      <c r="E389" s="122">
        <f t="shared" si="217"/>
        <v>251.39720021260325</v>
      </c>
      <c r="F389" s="122">
        <f t="shared" si="217"/>
        <v>179.98749370285444</v>
      </c>
      <c r="G389" s="122">
        <f t="shared" si="217"/>
        <v>466.81681565454574</v>
      </c>
      <c r="H389" s="122">
        <f t="shared" si="217"/>
        <v>122.07806902202307</v>
      </c>
      <c r="I389" s="122">
        <f t="shared" si="217"/>
        <v>155.74776858437838</v>
      </c>
      <c r="J389" s="122">
        <f t="shared" si="217"/>
        <v>116.45705183206448</v>
      </c>
      <c r="K389" s="122">
        <f t="shared" si="217"/>
        <v>214.9663034030321</v>
      </c>
      <c r="L389" s="122">
        <f t="shared" si="217"/>
        <v>233.86278373451074</v>
      </c>
      <c r="M389" s="122">
        <f t="shared" si="217"/>
        <v>149.72428580244326</v>
      </c>
      <c r="N389" s="122">
        <f t="shared" si="217"/>
        <v>213.60338979549707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134.35996685685572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242.43910965693229</v>
      </c>
      <c r="D390" s="98">
        <f>RES_hhdet_in_tesh!D110</f>
        <v>178.04028558380665</v>
      </c>
      <c r="E390" s="98">
        <f>RES_hhdet_in_tesh!E110</f>
        <v>251.39720021260325</v>
      </c>
      <c r="F390" s="98">
        <f>RES_hhdet_in_tesh!F110</f>
        <v>179.98749370285444</v>
      </c>
      <c r="G390" s="98">
        <f>RES_hhdet_in_tesh!G110</f>
        <v>466.81681565454574</v>
      </c>
      <c r="H390" s="98">
        <f>RES_hhdet_in_tesh!H110</f>
        <v>122.07806902202307</v>
      </c>
      <c r="I390" s="98">
        <f>RES_hhdet_in_tesh!I110</f>
        <v>155.74776858437838</v>
      </c>
      <c r="J390" s="98">
        <f>RES_hhdet_in_tesh!J110</f>
        <v>116.45705183206448</v>
      </c>
      <c r="K390" s="98">
        <f>RES_hhdet_in_tesh!K110</f>
        <v>214.9663034030321</v>
      </c>
      <c r="L390" s="98">
        <f>RES_hhdet_in_tesh!L110</f>
        <v>233.86278373451074</v>
      </c>
      <c r="M390" s="98">
        <f>RES_hhdet_in_tesh!M110</f>
        <v>149.72428580244326</v>
      </c>
      <c r="N390" s="98">
        <f>RES_hhdet_in_tesh!N110</f>
        <v>213.60338979549707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134.35996685685572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738.13359988015338</v>
      </c>
      <c r="D391" s="122">
        <v>698.57924388141726</v>
      </c>
      <c r="E391" s="122">
        <v>651.49262793444382</v>
      </c>
      <c r="F391" s="122">
        <v>658.24399517635413</v>
      </c>
      <c r="G391" s="122">
        <v>678.81894193868277</v>
      </c>
      <c r="H391" s="122">
        <v>717.98583733723785</v>
      </c>
      <c r="I391" s="122">
        <v>707.76635304393699</v>
      </c>
      <c r="J391" s="122">
        <v>730.70131692255882</v>
      </c>
      <c r="K391" s="122">
        <v>722.41568285582673</v>
      </c>
      <c r="L391" s="122">
        <v>666.48626108363146</v>
      </c>
      <c r="M391" s="122">
        <v>759.10927080495935</v>
      </c>
      <c r="N391" s="122">
        <v>750.25527597922814</v>
      </c>
      <c r="O391" s="122">
        <v>760.6396191181376</v>
      </c>
      <c r="P391" s="122">
        <v>801.63368348103859</v>
      </c>
      <c r="Q391" s="122">
        <v>752.82711068286858</v>
      </c>
      <c r="R391" s="122">
        <v>821.54616439481617</v>
      </c>
      <c r="S391" s="122">
        <v>846.89043928682725</v>
      </c>
      <c r="T391" s="122">
        <v>837.49962835501435</v>
      </c>
      <c r="U391" s="122">
        <v>874.23402581371511</v>
      </c>
      <c r="V391" s="122">
        <v>883.98568986101134</v>
      </c>
      <c r="W391" s="122">
        <v>897.41017432839305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705.33731597850021</v>
      </c>
      <c r="D392" s="98">
        <v>0</v>
      </c>
      <c r="E392" s="98">
        <v>0</v>
      </c>
      <c r="F392" s="98">
        <v>658.89467923301811</v>
      </c>
      <c r="G392" s="98">
        <v>680.46514580852318</v>
      </c>
      <c r="H392" s="98">
        <v>695.13595510118353</v>
      </c>
      <c r="I392" s="98">
        <v>699.89031051312452</v>
      </c>
      <c r="J392" s="98">
        <v>736.66306140809695</v>
      </c>
      <c r="K392" s="98">
        <v>749.25330263435671</v>
      </c>
      <c r="L392" s="98">
        <v>666.48626108363146</v>
      </c>
      <c r="M392" s="98">
        <v>749.29826729762442</v>
      </c>
      <c r="N392" s="98">
        <v>746.00502432682083</v>
      </c>
      <c r="O392" s="98">
        <v>768.22642269873302</v>
      </c>
      <c r="P392" s="98">
        <v>800.9251253572636</v>
      </c>
      <c r="Q392" s="98">
        <v>751.6818042362612</v>
      </c>
      <c r="R392" s="98">
        <v>879.1643468531795</v>
      </c>
      <c r="S392" s="98">
        <v>850.64001702231963</v>
      </c>
      <c r="T392" s="98">
        <v>818.41721491083524</v>
      </c>
      <c r="U392" s="98">
        <v>876.23909093077543</v>
      </c>
      <c r="V392" s="98">
        <v>889.75430395857347</v>
      </c>
      <c r="W392" s="98">
        <v>885.19433156838409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824.79587575780681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80.191618099819223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744.60425765798755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754.5317418309802</v>
      </c>
      <c r="D396" s="101">
        <v>698.57924388141726</v>
      </c>
      <c r="E396" s="101">
        <v>651.45532010421118</v>
      </c>
      <c r="F396" s="101">
        <v>657.93840373027103</v>
      </c>
      <c r="G396" s="101">
        <v>678.36070081687603</v>
      </c>
      <c r="H396" s="101">
        <v>727.08464027304217</v>
      </c>
      <c r="I396" s="101">
        <v>719.19066530798762</v>
      </c>
      <c r="J396" s="101">
        <v>715.71810162279633</v>
      </c>
      <c r="K396" s="101">
        <v>694.7172823476385</v>
      </c>
      <c r="L396" s="101">
        <v>0</v>
      </c>
      <c r="M396" s="101">
        <v>770.83311868546014</v>
      </c>
      <c r="N396" s="101">
        <v>757.75912031065138</v>
      </c>
      <c r="O396" s="101">
        <v>749.34622109050463</v>
      </c>
      <c r="P396" s="101">
        <v>793.20480440971698</v>
      </c>
      <c r="Q396" s="101">
        <v>752.82903726579877</v>
      </c>
      <c r="R396" s="101">
        <v>789.86599216802813</v>
      </c>
      <c r="S396" s="101">
        <v>0</v>
      </c>
      <c r="T396" s="101">
        <v>856.58204179919346</v>
      </c>
      <c r="U396" s="101">
        <v>873.64685181616494</v>
      </c>
      <c r="V396" s="101">
        <v>878.83898280431276</v>
      </c>
      <c r="W396" s="101">
        <v>904.41203721213378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651.60455142514184</v>
      </c>
      <c r="F397" s="104">
        <v>658.20449401185658</v>
      </c>
      <c r="G397" s="104">
        <v>678.54746143426235</v>
      </c>
      <c r="H397" s="104">
        <v>727.29039006612868</v>
      </c>
      <c r="I397" s="104">
        <v>719.97016837232377</v>
      </c>
      <c r="J397" s="104">
        <v>717.32681887305603</v>
      </c>
      <c r="K397" s="104">
        <v>696.43884380695488</v>
      </c>
      <c r="L397" s="104">
        <v>0</v>
      </c>
      <c r="M397" s="104">
        <v>771.0799003269675</v>
      </c>
      <c r="N397" s="104">
        <v>757.49550455180963</v>
      </c>
      <c r="O397" s="104">
        <v>749.17260640398467</v>
      </c>
      <c r="P397" s="104">
        <v>794.97558500209016</v>
      </c>
      <c r="Q397" s="104">
        <v>756.26110343976063</v>
      </c>
      <c r="R397" s="104">
        <v>795.60815416324101</v>
      </c>
      <c r="S397" s="104">
        <v>839.39128381584271</v>
      </c>
      <c r="T397" s="104">
        <v>0</v>
      </c>
      <c r="U397" s="104">
        <v>873.40330869175477</v>
      </c>
      <c r="V397" s="104">
        <v>876.97326168172094</v>
      </c>
      <c r="W397" s="104">
        <v>902.62415420466095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37.630739629809383</v>
      </c>
      <c r="F398" s="98">
        <v>51.278518659465405</v>
      </c>
      <c r="G398" s="98">
        <v>52.784956983644044</v>
      </c>
      <c r="H398" s="98">
        <v>76.424532000005684</v>
      </c>
      <c r="I398" s="98">
        <v>64.498565075841526</v>
      </c>
      <c r="J398" s="98">
        <v>60.917375896534679</v>
      </c>
      <c r="K398" s="98">
        <v>56.213112590746569</v>
      </c>
      <c r="L398" s="98">
        <v>0</v>
      </c>
      <c r="M398" s="98">
        <v>85.627858176956295</v>
      </c>
      <c r="N398" s="98">
        <v>60.72546079343347</v>
      </c>
      <c r="O398" s="98">
        <v>40.12552497825812</v>
      </c>
      <c r="P398" s="98">
        <v>78.716300904355919</v>
      </c>
      <c r="Q398" s="98">
        <v>21.907783736772473</v>
      </c>
      <c r="R398" s="98">
        <v>32.263216135822212</v>
      </c>
      <c r="S398" s="98">
        <v>57.109137782211512</v>
      </c>
      <c r="T398" s="98">
        <v>0</v>
      </c>
      <c r="U398" s="98">
        <v>83.821652376224463</v>
      </c>
      <c r="V398" s="98">
        <v>69.509973020544109</v>
      </c>
      <c r="W398" s="98">
        <v>58.096648385082254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613.97381179533249</v>
      </c>
      <c r="F399" s="98">
        <v>606.92597535239111</v>
      </c>
      <c r="G399" s="98">
        <v>625.76250445061828</v>
      </c>
      <c r="H399" s="98">
        <v>650.86585806612311</v>
      </c>
      <c r="I399" s="98">
        <v>655.47160329648216</v>
      </c>
      <c r="J399" s="98">
        <v>656.4094429765214</v>
      </c>
      <c r="K399" s="98">
        <v>640.22573121620826</v>
      </c>
      <c r="L399" s="98">
        <v>0</v>
      </c>
      <c r="M399" s="98">
        <v>685.45204215001115</v>
      </c>
      <c r="N399" s="98">
        <v>696.770043758376</v>
      </c>
      <c r="O399" s="98">
        <v>709.04708142572656</v>
      </c>
      <c r="P399" s="98">
        <v>716.25928409773417</v>
      </c>
      <c r="Q399" s="98">
        <v>734.35331970298807</v>
      </c>
      <c r="R399" s="98">
        <v>763.34493802741883</v>
      </c>
      <c r="S399" s="98">
        <v>782.28214603363131</v>
      </c>
      <c r="T399" s="98">
        <v>0</v>
      </c>
      <c r="U399" s="98">
        <v>789.58165631553027</v>
      </c>
      <c r="V399" s="98">
        <v>807.46328866117676</v>
      </c>
      <c r="W399" s="98">
        <v>844.52750581957866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426.83466939277599</v>
      </c>
      <c r="D400" s="122">
        <v>425.45367195469345</v>
      </c>
      <c r="E400" s="122">
        <v>434.81516524722298</v>
      </c>
      <c r="F400" s="122">
        <v>432.93168088539483</v>
      </c>
      <c r="G400" s="122">
        <v>444.64399635458921</v>
      </c>
      <c r="H400" s="122">
        <v>516.3332568602317</v>
      </c>
      <c r="I400" s="122">
        <v>509.73661934255625</v>
      </c>
      <c r="J400" s="122">
        <v>503.05122844648542</v>
      </c>
      <c r="K400" s="122">
        <v>485.42781974445529</v>
      </c>
      <c r="L400" s="122">
        <v>504.99471975153108</v>
      </c>
      <c r="M400" s="122">
        <v>472.03932447720291</v>
      </c>
      <c r="N400" s="122">
        <v>457.01593050642987</v>
      </c>
      <c r="O400" s="122">
        <v>403.02344584039218</v>
      </c>
      <c r="P400" s="122">
        <v>453.8558602592625</v>
      </c>
      <c r="Q400" s="122">
        <v>448.05307116510295</v>
      </c>
      <c r="R400" s="122">
        <v>453.99325312945462</v>
      </c>
      <c r="S400" s="122">
        <v>469.10037679363745</v>
      </c>
      <c r="T400" s="122">
        <v>506.34626806830698</v>
      </c>
      <c r="U400" s="122">
        <v>477.46685941096968</v>
      </c>
      <c r="V400" s="122">
        <v>478.75224628103825</v>
      </c>
      <c r="W400" s="122">
        <v>491.73125455571926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410.19787031044194</v>
      </c>
      <c r="D401" s="98">
        <v>423.58896194277594</v>
      </c>
      <c r="E401" s="98">
        <v>432.51204891108233</v>
      </c>
      <c r="F401" s="98">
        <v>444.82989343088838</v>
      </c>
      <c r="G401" s="98">
        <v>462.63628233351136</v>
      </c>
      <c r="H401" s="98">
        <v>480.83103610321655</v>
      </c>
      <c r="I401" s="98">
        <v>500.11688307892956</v>
      </c>
      <c r="J401" s="98">
        <v>505.57729349914547</v>
      </c>
      <c r="K401" s="98">
        <v>495.28488682062175</v>
      </c>
      <c r="L401" s="98">
        <v>491.81988700517235</v>
      </c>
      <c r="M401" s="98">
        <v>467.92521379134405</v>
      </c>
      <c r="N401" s="98">
        <v>452.67416904954797</v>
      </c>
      <c r="O401" s="98">
        <v>441.32791109208432</v>
      </c>
      <c r="P401" s="98">
        <v>440.23989337963684</v>
      </c>
      <c r="Q401" s="98">
        <v>447.55367303625911</v>
      </c>
      <c r="R401" s="98">
        <v>461.15342601164747</v>
      </c>
      <c r="S401" s="98">
        <v>480.66424407025761</v>
      </c>
      <c r="T401" s="98">
        <v>0</v>
      </c>
      <c r="U401" s="98">
        <v>463.26755627231694</v>
      </c>
      <c r="V401" s="98">
        <v>465.91392694763471</v>
      </c>
      <c r="W401" s="98">
        <v>500.58353903324615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435.15306893394302</v>
      </c>
      <c r="D402" s="33">
        <v>426.38602696065215</v>
      </c>
      <c r="E402" s="33">
        <v>435.58287069260314</v>
      </c>
      <c r="F402" s="33">
        <v>428.96561003689686</v>
      </c>
      <c r="G402" s="33">
        <v>440.14592485985872</v>
      </c>
      <c r="H402" s="33">
        <v>522.2502936530675</v>
      </c>
      <c r="I402" s="33">
        <v>512.14155340846287</v>
      </c>
      <c r="J402" s="33">
        <v>502.41971218332037</v>
      </c>
      <c r="K402" s="33">
        <v>482.14213071906647</v>
      </c>
      <c r="L402" s="33">
        <v>510.26465285007441</v>
      </c>
      <c r="M402" s="33">
        <v>473.58211598439999</v>
      </c>
      <c r="N402" s="33">
        <v>458.64409105276059</v>
      </c>
      <c r="O402" s="33">
        <v>393.44732952746921</v>
      </c>
      <c r="P402" s="33">
        <v>456.57905363518768</v>
      </c>
      <c r="Q402" s="33">
        <v>448.17792069731394</v>
      </c>
      <c r="R402" s="33">
        <v>452.56121855301609</v>
      </c>
      <c r="S402" s="33">
        <v>463.31844315532737</v>
      </c>
      <c r="T402" s="33">
        <v>506.34626806830698</v>
      </c>
      <c r="U402" s="33">
        <v>482.19996045718722</v>
      </c>
      <c r="V402" s="33">
        <v>481.31991014771893</v>
      </c>
      <c r="W402" s="33">
        <v>489.96079766021393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53.915243933714947</v>
      </c>
      <c r="D404" s="117">
        <f t="shared" si="218"/>
        <v>55.575419400767437</v>
      </c>
      <c r="E404" s="117">
        <f t="shared" si="218"/>
        <v>42.484440145694471</v>
      </c>
      <c r="F404" s="117">
        <f t="shared" si="218"/>
        <v>43.617504399989976</v>
      </c>
      <c r="G404" s="117">
        <f t="shared" si="218"/>
        <v>36.22789482209761</v>
      </c>
      <c r="H404" s="117">
        <f t="shared" si="218"/>
        <v>26.848791807731061</v>
      </c>
      <c r="I404" s="117">
        <f t="shared" si="218"/>
        <v>39.030224833502686</v>
      </c>
      <c r="J404" s="117">
        <f t="shared" si="218"/>
        <v>39.39193043054037</v>
      </c>
      <c r="K404" s="117">
        <f t="shared" si="218"/>
        <v>48.16184242744594</v>
      </c>
      <c r="L404" s="117">
        <f t="shared" si="218"/>
        <v>54.575070533838939</v>
      </c>
      <c r="M404" s="117">
        <f t="shared" si="218"/>
        <v>49.523457950918164</v>
      </c>
      <c r="N404" s="117">
        <f t="shared" si="218"/>
        <v>47.909344304726169</v>
      </c>
      <c r="O404" s="117">
        <f t="shared" si="218"/>
        <v>34.25289905836609</v>
      </c>
      <c r="P404" s="117">
        <f t="shared" si="218"/>
        <v>28.473712044942797</v>
      </c>
      <c r="Q404" s="117">
        <f t="shared" si="218"/>
        <v>34.736100755053577</v>
      </c>
      <c r="R404" s="117">
        <f t="shared" ref="R404:V404" si="219">R405+R408+R410+R419</f>
        <v>29.675184405494818</v>
      </c>
      <c r="S404" s="117">
        <f t="shared" si="219"/>
        <v>61.352931484868002</v>
      </c>
      <c r="T404" s="117">
        <f t="shared" si="219"/>
        <v>0</v>
      </c>
      <c r="U404" s="117">
        <f t="shared" si="219"/>
        <v>43.500098100522344</v>
      </c>
      <c r="V404" s="117">
        <f t="shared" si="219"/>
        <v>28.903570195118846</v>
      </c>
      <c r="W404" s="117">
        <f t="shared" ref="W404" si="220">W405+W408+W410+W419</f>
        <v>30.798022817049361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53.915243933714947</v>
      </c>
      <c r="D419" s="122">
        <v>55.575419400767437</v>
      </c>
      <c r="E419" s="122">
        <v>42.484440145694471</v>
      </c>
      <c r="F419" s="122">
        <v>43.617504399989976</v>
      </c>
      <c r="G419" s="122">
        <v>36.22789482209761</v>
      </c>
      <c r="H419" s="122">
        <v>26.848791807731061</v>
      </c>
      <c r="I419" s="122">
        <v>39.030224833502686</v>
      </c>
      <c r="J419" s="122">
        <v>39.39193043054037</v>
      </c>
      <c r="K419" s="122">
        <v>48.16184242744594</v>
      </c>
      <c r="L419" s="122">
        <v>54.575070533838939</v>
      </c>
      <c r="M419" s="122">
        <v>49.523457950918164</v>
      </c>
      <c r="N419" s="122">
        <v>47.909344304726169</v>
      </c>
      <c r="O419" s="122">
        <v>34.25289905836609</v>
      </c>
      <c r="P419" s="122">
        <v>28.473712044942797</v>
      </c>
      <c r="Q419" s="122">
        <v>34.736100755053577</v>
      </c>
      <c r="R419" s="122">
        <v>29.675184405494818</v>
      </c>
      <c r="S419" s="122">
        <v>61.352931484868002</v>
      </c>
      <c r="T419" s="122">
        <v>0</v>
      </c>
      <c r="U419" s="122">
        <v>43.500098100522344</v>
      </c>
      <c r="V419" s="122">
        <v>28.903570195118846</v>
      </c>
      <c r="W419" s="122">
        <v>30.798022817049361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161.74573180114484</v>
      </c>
      <c r="D420" s="98">
        <v>166.72625820230232</v>
      </c>
      <c r="E420" s="98">
        <v>169.93776058277788</v>
      </c>
      <c r="F420" s="98">
        <v>174.4700175999599</v>
      </c>
      <c r="G420" s="98">
        <v>181.13947411048807</v>
      </c>
      <c r="H420" s="98">
        <v>187.94154265411743</v>
      </c>
      <c r="I420" s="98">
        <v>195.15112416751342</v>
      </c>
      <c r="J420" s="98">
        <v>196.95965215270186</v>
      </c>
      <c r="K420" s="98">
        <v>192.64736970978376</v>
      </c>
      <c r="L420" s="98">
        <v>191.0127468684363</v>
      </c>
      <c r="M420" s="98">
        <v>181.58601248669993</v>
      </c>
      <c r="N420" s="98">
        <v>175.66759578399595</v>
      </c>
      <c r="O420" s="98">
        <v>171.26449529183046</v>
      </c>
      <c r="P420" s="98">
        <v>170.84227226965677</v>
      </c>
      <c r="Q420" s="98">
        <v>173.68050377526788</v>
      </c>
      <c r="R420" s="98">
        <v>178.05110643296891</v>
      </c>
      <c r="S420" s="98">
        <v>184.058794454604</v>
      </c>
      <c r="T420" s="98">
        <v>0</v>
      </c>
      <c r="U420" s="98">
        <v>174.00039240208937</v>
      </c>
      <c r="V420" s="98">
        <v>173.42142117071307</v>
      </c>
      <c r="W420" s="98">
        <v>184.78813690229617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56.443174220861174</v>
      </c>
      <c r="D423" s="118">
        <f t="shared" si="225"/>
        <v>57.113098593279005</v>
      </c>
      <c r="E423" s="118">
        <f t="shared" si="225"/>
        <v>56.989920830751714</v>
      </c>
      <c r="F423" s="118">
        <f t="shared" si="225"/>
        <v>57.836172562910093</v>
      </c>
      <c r="G423" s="118">
        <f t="shared" si="225"/>
        <v>59.719173742658334</v>
      </c>
      <c r="H423" s="118">
        <f t="shared" si="225"/>
        <v>59.477460082078395</v>
      </c>
      <c r="I423" s="118">
        <f t="shared" si="225"/>
        <v>57.282026467302998</v>
      </c>
      <c r="J423" s="118">
        <f t="shared" si="225"/>
        <v>56.048946171494983</v>
      </c>
      <c r="K423" s="118">
        <f t="shared" si="225"/>
        <v>55.963052860124833</v>
      </c>
      <c r="L423" s="118">
        <f t="shared" si="225"/>
        <v>55.475842340865988</v>
      </c>
      <c r="M423" s="118">
        <f t="shared" si="225"/>
        <v>52.836348732874008</v>
      </c>
      <c r="N423" s="118">
        <f t="shared" si="225"/>
        <v>50.432175012603743</v>
      </c>
      <c r="O423" s="118">
        <f t="shared" si="225"/>
        <v>46.056211122866777</v>
      </c>
      <c r="P423" s="118">
        <f t="shared" si="225"/>
        <v>44.34917426915068</v>
      </c>
      <c r="Q423" s="118">
        <f t="shared" si="225"/>
        <v>42.55252618159885</v>
      </c>
      <c r="R423" s="118">
        <f t="shared" ref="R423:V423" si="226">R424+R427+R429+R438</f>
        <v>40.850587814897175</v>
      </c>
      <c r="S423" s="118">
        <f t="shared" si="226"/>
        <v>40.491057278821863</v>
      </c>
      <c r="T423" s="118">
        <f t="shared" si="226"/>
        <v>41.402254968403746</v>
      </c>
      <c r="U423" s="118">
        <f t="shared" si="226"/>
        <v>40.388206543992403</v>
      </c>
      <c r="V423" s="118">
        <f t="shared" si="226"/>
        <v>39.257955987977716</v>
      </c>
      <c r="W423" s="118">
        <f t="shared" ref="W423" si="227">W424+W427+W429+W438</f>
        <v>38.355612304998481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36.943328073797346</v>
      </c>
      <c r="D424" s="123">
        <f t="shared" si="228"/>
        <v>38.300053682222355</v>
      </c>
      <c r="E424" s="123">
        <f t="shared" si="228"/>
        <v>39.928596230251848</v>
      </c>
      <c r="F424" s="123">
        <f t="shared" si="228"/>
        <v>41.562368336919697</v>
      </c>
      <c r="G424" s="123">
        <f t="shared" si="228"/>
        <v>42.102894518608259</v>
      </c>
      <c r="H424" s="123">
        <f t="shared" si="228"/>
        <v>42.065212552351376</v>
      </c>
      <c r="I424" s="123">
        <f t="shared" si="228"/>
        <v>41.025847026844389</v>
      </c>
      <c r="J424" s="123">
        <f t="shared" si="228"/>
        <v>40.096918587751119</v>
      </c>
      <c r="K424" s="123">
        <f t="shared" si="228"/>
        <v>39.870338795578974</v>
      </c>
      <c r="L424" s="123">
        <f t="shared" si="228"/>
        <v>40.099554700188044</v>
      </c>
      <c r="M424" s="123">
        <f t="shared" si="228"/>
        <v>37.217807231319235</v>
      </c>
      <c r="N424" s="123">
        <f t="shared" si="228"/>
        <v>35.403343492953908</v>
      </c>
      <c r="O424" s="123">
        <f t="shared" si="228"/>
        <v>32.869760506888213</v>
      </c>
      <c r="P424" s="123">
        <f t="shared" si="228"/>
        <v>30.960370135531338</v>
      </c>
      <c r="Q424" s="123">
        <f t="shared" si="228"/>
        <v>29.43440013246483</v>
      </c>
      <c r="R424" s="123">
        <f t="shared" ref="R424:V424" si="229">SUM(R425:R426)</f>
        <v>27.277242571430413</v>
      </c>
      <c r="S424" s="123">
        <f t="shared" si="229"/>
        <v>26.738637627030105</v>
      </c>
      <c r="T424" s="123">
        <f t="shared" si="229"/>
        <v>27.254640578693763</v>
      </c>
      <c r="U424" s="123">
        <f t="shared" si="229"/>
        <v>26.307742346954175</v>
      </c>
      <c r="V424" s="123">
        <f t="shared" si="229"/>
        <v>25.423101133216129</v>
      </c>
      <c r="W424" s="123">
        <f t="shared" ref="W424" si="230">SUM(W425:W426)</f>
        <v>24.468177917292341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36.820199852911983</v>
      </c>
      <c r="D425" s="99">
        <v>38.175871979296915</v>
      </c>
      <c r="E425" s="99">
        <v>39.806806791608729</v>
      </c>
      <c r="F425" s="99">
        <v>41.435154739317362</v>
      </c>
      <c r="G425" s="99">
        <v>41.977687075430296</v>
      </c>
      <c r="H425" s="99">
        <v>41.944516698733217</v>
      </c>
      <c r="I425" s="99">
        <v>40.908451567676202</v>
      </c>
      <c r="J425" s="99">
        <v>39.984365296640597</v>
      </c>
      <c r="K425" s="99">
        <v>39.761959792472418</v>
      </c>
      <c r="L425" s="99">
        <v>39.991020028136589</v>
      </c>
      <c r="M425" s="99">
        <v>37.115291965087856</v>
      </c>
      <c r="N425" s="99">
        <v>35.306445349272373</v>
      </c>
      <c r="O425" s="99">
        <v>32.77804105777345</v>
      </c>
      <c r="P425" s="99">
        <v>30.872457758759754</v>
      </c>
      <c r="Q425" s="99">
        <v>29.35359089005534</v>
      </c>
      <c r="R425" s="99">
        <v>27.201857733416233</v>
      </c>
      <c r="S425" s="99">
        <v>26.665669281021056</v>
      </c>
      <c r="T425" s="99">
        <v>27.179506622615655</v>
      </c>
      <c r="U425" s="99">
        <v>26.235818635329618</v>
      </c>
      <c r="V425" s="99">
        <v>25.353245932019679</v>
      </c>
      <c r="W425" s="99">
        <v>24.40046485388973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0.12312822088536073</v>
      </c>
      <c r="D426" s="99">
        <v>0.12418170292544299</v>
      </c>
      <c r="E426" s="99">
        <v>0.12178943864312035</v>
      </c>
      <c r="F426" s="99">
        <v>0.12721359760233752</v>
      </c>
      <c r="G426" s="99">
        <v>0.12520744317796148</v>
      </c>
      <c r="H426" s="99">
        <v>0.12069585361816207</v>
      </c>
      <c r="I426" s="99">
        <v>0.11739545916818359</v>
      </c>
      <c r="J426" s="99">
        <v>0.11255329111052498</v>
      </c>
      <c r="K426" s="99">
        <v>0.10837900310655516</v>
      </c>
      <c r="L426" s="99">
        <v>0.10853467205145637</v>
      </c>
      <c r="M426" s="99">
        <v>0.10251526623137548</v>
      </c>
      <c r="N426" s="99">
        <v>9.6898143681533863E-2</v>
      </c>
      <c r="O426" s="99">
        <v>9.1719449114761695E-2</v>
      </c>
      <c r="P426" s="99">
        <v>8.791237677158302E-2</v>
      </c>
      <c r="Q426" s="99">
        <v>8.0809242409491375E-2</v>
      </c>
      <c r="R426" s="99">
        <v>7.5384838014180375E-2</v>
      </c>
      <c r="S426" s="99">
        <v>7.2968346009050084E-2</v>
      </c>
      <c r="T426" s="99">
        <v>7.5133956078108785E-2</v>
      </c>
      <c r="U426" s="99">
        <v>7.1923711624557865E-2</v>
      </c>
      <c r="V426" s="99">
        <v>6.9855201196448863E-2</v>
      </c>
      <c r="W426" s="99">
        <v>6.7713063402612073E-2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1.164279450807707</v>
      </c>
      <c r="D427" s="123">
        <f t="shared" si="231"/>
        <v>0.81790416300213231</v>
      </c>
      <c r="E427" s="123">
        <f t="shared" si="231"/>
        <v>1.1016578248282634</v>
      </c>
      <c r="F427" s="123">
        <f t="shared" si="231"/>
        <v>0.76129722574435199</v>
      </c>
      <c r="G427" s="123">
        <f t="shared" si="231"/>
        <v>1.8732368374112949</v>
      </c>
      <c r="H427" s="123">
        <f t="shared" si="231"/>
        <v>0.46945341482697395</v>
      </c>
      <c r="I427" s="123">
        <f t="shared" si="231"/>
        <v>0.57154320071036635</v>
      </c>
      <c r="J427" s="123">
        <f t="shared" si="231"/>
        <v>0.41275607218682786</v>
      </c>
      <c r="K427" s="123">
        <f t="shared" si="231"/>
        <v>0.7376523232889326</v>
      </c>
      <c r="L427" s="123">
        <f t="shared" si="231"/>
        <v>0.76608975768505283</v>
      </c>
      <c r="M427" s="123">
        <f t="shared" si="231"/>
        <v>0.45762515874212639</v>
      </c>
      <c r="N427" s="123">
        <f t="shared" si="231"/>
        <v>0.62066660827139131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0.29127134094918189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1.164279450807707</v>
      </c>
      <c r="D428" s="99">
        <f>RES_hhdet_in_fecs!D110</f>
        <v>0.81790416300213231</v>
      </c>
      <c r="E428" s="99">
        <f>RES_hhdet_in_fecs!E110</f>
        <v>1.1016578248282634</v>
      </c>
      <c r="F428" s="99">
        <f>RES_hhdet_in_fecs!F110</f>
        <v>0.76129722574435199</v>
      </c>
      <c r="G428" s="99">
        <f>RES_hhdet_in_fecs!G110</f>
        <v>1.8732368374112949</v>
      </c>
      <c r="H428" s="99">
        <f>RES_hhdet_in_fecs!H110</f>
        <v>0.46945341482697395</v>
      </c>
      <c r="I428" s="99">
        <f>RES_hhdet_in_fecs!I110</f>
        <v>0.57154320071036635</v>
      </c>
      <c r="J428" s="99">
        <f>RES_hhdet_in_fecs!J110</f>
        <v>0.41275607218682786</v>
      </c>
      <c r="K428" s="99">
        <f>RES_hhdet_in_fecs!K110</f>
        <v>0.7376523232889326</v>
      </c>
      <c r="L428" s="99">
        <f>RES_hhdet_in_fecs!L110</f>
        <v>0.76608975768505283</v>
      </c>
      <c r="M428" s="99">
        <f>RES_hhdet_in_fecs!M110</f>
        <v>0.45762515874212639</v>
      </c>
      <c r="N428" s="99">
        <f>RES_hhdet_in_fecs!N110</f>
        <v>0.62066660827139131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0.29127134094918189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11.775853709119762</v>
      </c>
      <c r="D429" s="123">
        <v>11.535408821410169</v>
      </c>
      <c r="E429" s="123">
        <v>9.6222994624916041</v>
      </c>
      <c r="F429" s="123">
        <v>9.2375115478523249</v>
      </c>
      <c r="G429" s="123">
        <v>9.5443405887378248</v>
      </c>
      <c r="H429" s="123">
        <v>10.006657085882262</v>
      </c>
      <c r="I429" s="123">
        <v>8.8605176255634301</v>
      </c>
      <c r="J429" s="123">
        <v>8.8583563023814786</v>
      </c>
      <c r="K429" s="123">
        <v>8.8574733398522856</v>
      </c>
      <c r="L429" s="123">
        <v>7.9508303782136522</v>
      </c>
      <c r="M429" s="123">
        <v>9.1945601300813138</v>
      </c>
      <c r="N429" s="123">
        <v>8.7277464340754385</v>
      </c>
      <c r="O429" s="123">
        <v>8.3441963537892647</v>
      </c>
      <c r="P429" s="123">
        <v>8.1243093398984616</v>
      </c>
      <c r="Q429" s="123">
        <v>7.9440902374378997</v>
      </c>
      <c r="R429" s="123">
        <v>8.4876867070681445</v>
      </c>
      <c r="S429" s="123">
        <v>8.3141570127680993</v>
      </c>
      <c r="T429" s="123">
        <v>9.074816321309207</v>
      </c>
      <c r="U429" s="123">
        <v>8.9592381565490111</v>
      </c>
      <c r="V429" s="123">
        <v>8.9430755825503567</v>
      </c>
      <c r="W429" s="123">
        <v>8.6678351740370996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10.015907198345431</v>
      </c>
      <c r="D430" s="99">
        <v>0</v>
      </c>
      <c r="E430" s="99">
        <v>0</v>
      </c>
      <c r="F430" s="99">
        <v>8.8729328272904695</v>
      </c>
      <c r="G430" s="99">
        <v>8.8986013756410163</v>
      </c>
      <c r="H430" s="99">
        <v>8.9121482318488354</v>
      </c>
      <c r="I430" s="99">
        <v>8.7557945137028064</v>
      </c>
      <c r="J430" s="99">
        <v>9.0993724447329125</v>
      </c>
      <c r="K430" s="99">
        <v>9.1595761483433797</v>
      </c>
      <c r="L430" s="99">
        <v>7.9508303782136522</v>
      </c>
      <c r="M430" s="99">
        <v>8.5626578486731226</v>
      </c>
      <c r="N430" s="99">
        <v>8.3651200874615927</v>
      </c>
      <c r="O430" s="99">
        <v>8.444170021703</v>
      </c>
      <c r="P430" s="99">
        <v>8.659316150479528</v>
      </c>
      <c r="Q430" s="99">
        <v>8.0227886983465471</v>
      </c>
      <c r="R430" s="99">
        <v>9.2723015112077594</v>
      </c>
      <c r="S430" s="99">
        <v>8.8657752624294428</v>
      </c>
      <c r="T430" s="99">
        <v>8.4426614025823277</v>
      </c>
      <c r="U430" s="99">
        <v>8.9574283221912214</v>
      </c>
      <c r="V430" s="99">
        <v>9.0192248862421955</v>
      </c>
      <c r="W430" s="99">
        <v>8.8411681668560878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7.2450007057330712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0.86700310897988442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6.377997596753187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12.655826964506929</v>
      </c>
      <c r="D434" s="102">
        <v>11.535408821410169</v>
      </c>
      <c r="E434" s="102">
        <v>10.551802802370439</v>
      </c>
      <c r="F434" s="102">
        <v>10.567876026430609</v>
      </c>
      <c r="G434" s="102">
        <v>10.612200120927646</v>
      </c>
      <c r="H434" s="102">
        <v>11.182152033823471</v>
      </c>
      <c r="I434" s="102">
        <v>10.820358765129804</v>
      </c>
      <c r="J434" s="102">
        <v>10.655178470028305</v>
      </c>
      <c r="K434" s="102">
        <v>10.253167592946584</v>
      </c>
      <c r="L434" s="102">
        <v>0</v>
      </c>
      <c r="M434" s="102">
        <v>10.620827526893219</v>
      </c>
      <c r="N434" s="102">
        <v>10.171342762717469</v>
      </c>
      <c r="O434" s="102">
        <v>9.7275458729380713</v>
      </c>
      <c r="P434" s="102">
        <v>9.9391279778693384</v>
      </c>
      <c r="Q434" s="102">
        <v>9.1440630383494117</v>
      </c>
      <c r="R434" s="102">
        <v>9.3676440774009571</v>
      </c>
      <c r="S434" s="102">
        <v>0</v>
      </c>
      <c r="T434" s="102">
        <v>9.7069712400360846</v>
      </c>
      <c r="U434" s="102">
        <v>9.7078927415652014</v>
      </c>
      <c r="V434" s="102">
        <v>9.5972734689470567</v>
      </c>
      <c r="W434" s="102">
        <v>9.6689587582041039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6.8337894428550996</v>
      </c>
      <c r="F435" s="105">
        <v>6.9413613112576149</v>
      </c>
      <c r="G435" s="105">
        <v>6.9865012052651698</v>
      </c>
      <c r="H435" s="105">
        <v>7.4936950021842783</v>
      </c>
      <c r="I435" s="105">
        <v>7.2148458215789235</v>
      </c>
      <c r="J435" s="105">
        <v>7.116388720328044</v>
      </c>
      <c r="K435" s="105">
        <v>6.8575734697758</v>
      </c>
      <c r="L435" s="105">
        <v>0</v>
      </c>
      <c r="M435" s="105">
        <v>7.2809042312828343</v>
      </c>
      <c r="N435" s="105">
        <v>6.9353418744462791</v>
      </c>
      <c r="O435" s="105">
        <v>6.6609258308992514</v>
      </c>
      <c r="P435" s="105">
        <v>7.1215475274146529</v>
      </c>
      <c r="Q435" s="105">
        <v>6.5080220538004383</v>
      </c>
      <c r="R435" s="105">
        <v>6.8231145325957208</v>
      </c>
      <c r="S435" s="105">
        <v>7.2109205134454104</v>
      </c>
      <c r="T435" s="105">
        <v>0</v>
      </c>
      <c r="U435" s="105">
        <v>7.4637388208744282</v>
      </c>
      <c r="V435" s="105">
        <v>7.4062318986814475</v>
      </c>
      <c r="W435" s="105">
        <v>7.4933785970511053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0.6095155440860881</v>
      </c>
      <c r="F436" s="99">
        <v>0.82364097450435325</v>
      </c>
      <c r="G436" s="99">
        <v>0.8257620558066564</v>
      </c>
      <c r="H436" s="99">
        <v>1.1753662346889158</v>
      </c>
      <c r="I436" s="99">
        <v>0.97039303709233726</v>
      </c>
      <c r="J436" s="99">
        <v>0.90690106989282759</v>
      </c>
      <c r="K436" s="99">
        <v>0.82963599576278679</v>
      </c>
      <c r="L436" s="99">
        <v>0</v>
      </c>
      <c r="M436" s="99">
        <v>1.1798127132181826</v>
      </c>
      <c r="N436" s="99">
        <v>0.81511321948953475</v>
      </c>
      <c r="O436" s="99">
        <v>0.52088457099803775</v>
      </c>
      <c r="P436" s="99">
        <v>0.98634222118092985</v>
      </c>
      <c r="Q436" s="99">
        <v>0.26609780654468174</v>
      </c>
      <c r="R436" s="99">
        <v>0.38263493877370081</v>
      </c>
      <c r="S436" s="99">
        <v>0.66140256369063477</v>
      </c>
      <c r="T436" s="99">
        <v>0</v>
      </c>
      <c r="U436" s="99">
        <v>0.93141938186755857</v>
      </c>
      <c r="V436" s="99">
        <v>0.75907672844530094</v>
      </c>
      <c r="W436" s="99">
        <v>0.62110418052019822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6.2242738987690105</v>
      </c>
      <c r="F437" s="99">
        <v>6.117720336753262</v>
      </c>
      <c r="G437" s="99">
        <v>6.1607391494585126</v>
      </c>
      <c r="H437" s="99">
        <v>6.3183287674953634</v>
      </c>
      <c r="I437" s="99">
        <v>6.2444527844865876</v>
      </c>
      <c r="J437" s="99">
        <v>6.209487650435217</v>
      </c>
      <c r="K437" s="99">
        <v>6.0279374740130125</v>
      </c>
      <c r="L437" s="99">
        <v>0</v>
      </c>
      <c r="M437" s="99">
        <v>6.101091518064651</v>
      </c>
      <c r="N437" s="99">
        <v>6.120228654956744</v>
      </c>
      <c r="O437" s="99">
        <v>6.1400412599012144</v>
      </c>
      <c r="P437" s="99">
        <v>6.135205306233722</v>
      </c>
      <c r="Q437" s="99">
        <v>6.2419242472557572</v>
      </c>
      <c r="R437" s="99">
        <v>6.4404795938220198</v>
      </c>
      <c r="S437" s="99">
        <v>6.549517949754776</v>
      </c>
      <c r="T437" s="99">
        <v>0</v>
      </c>
      <c r="U437" s="99">
        <v>6.5323194390068711</v>
      </c>
      <c r="V437" s="99">
        <v>6.6471551702361458</v>
      </c>
      <c r="W437" s="99">
        <v>6.8722744165309066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6.5597129871363578</v>
      </c>
      <c r="D438" s="123">
        <v>6.4597319266443529</v>
      </c>
      <c r="E438" s="123">
        <v>6.3373673131799935</v>
      </c>
      <c r="F438" s="123">
        <v>6.2749954523937239</v>
      </c>
      <c r="G438" s="123">
        <v>6.1987017979009504</v>
      </c>
      <c r="H438" s="123">
        <v>6.9361370290177851</v>
      </c>
      <c r="I438" s="123">
        <v>6.8241186141848118</v>
      </c>
      <c r="J438" s="123">
        <v>6.6809152091755548</v>
      </c>
      <c r="K438" s="123">
        <v>6.4975884014046406</v>
      </c>
      <c r="L438" s="123">
        <v>6.6593675047792393</v>
      </c>
      <c r="M438" s="123">
        <v>5.9663562127313314</v>
      </c>
      <c r="N438" s="123">
        <v>5.6804184773030002</v>
      </c>
      <c r="O438" s="123">
        <v>4.8422542621892983</v>
      </c>
      <c r="P438" s="123">
        <v>5.2644947937208784</v>
      </c>
      <c r="Q438" s="123">
        <v>5.1740358116961236</v>
      </c>
      <c r="R438" s="123">
        <v>5.0856585363986202</v>
      </c>
      <c r="S438" s="123">
        <v>5.4382626390236579</v>
      </c>
      <c r="T438" s="123">
        <v>5.0727980684007781</v>
      </c>
      <c r="U438" s="123">
        <v>5.12122604048922</v>
      </c>
      <c r="V438" s="123">
        <v>4.8917792722112337</v>
      </c>
      <c r="W438" s="123">
        <v>4.9283278727198541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7.4369809750160254</v>
      </c>
      <c r="D439" s="99">
        <v>7.5655345701729235</v>
      </c>
      <c r="E439" s="99">
        <v>7.5839747616758864</v>
      </c>
      <c r="F439" s="99">
        <v>7.7418159047313004</v>
      </c>
      <c r="G439" s="99">
        <v>7.8506303079941633</v>
      </c>
      <c r="H439" s="99">
        <v>8.0315923386335992</v>
      </c>
      <c r="I439" s="99">
        <v>8.1842653543935064</v>
      </c>
      <c r="J439" s="99">
        <v>8.2021244812303244</v>
      </c>
      <c r="K439" s="99">
        <v>7.9848513925740532</v>
      </c>
      <c r="L439" s="99">
        <v>7.7692378481521374</v>
      </c>
      <c r="M439" s="99">
        <v>7.1150998119016711</v>
      </c>
      <c r="N439" s="99">
        <v>6.7926302467696402</v>
      </c>
      <c r="O439" s="99">
        <v>6.528774894637408</v>
      </c>
      <c r="P439" s="99">
        <v>6.4420236540111651</v>
      </c>
      <c r="Q439" s="99">
        <v>6.4987920628353004</v>
      </c>
      <c r="R439" s="99">
        <v>6.6131777411008352</v>
      </c>
      <c r="S439" s="99">
        <v>6.7837624460215906</v>
      </c>
      <c r="T439" s="99">
        <v>0</v>
      </c>
      <c r="U439" s="99">
        <v>6.337073315797352</v>
      </c>
      <c r="V439" s="99">
        <v>6.284690740946365</v>
      </c>
      <c r="W439" s="99">
        <v>6.6195569190650394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6.1210789931965248</v>
      </c>
      <c r="D440" s="110">
        <v>5.9068306048800681</v>
      </c>
      <c r="E440" s="110">
        <v>5.9218314970146961</v>
      </c>
      <c r="F440" s="110">
        <v>5.7860553016145317</v>
      </c>
      <c r="G440" s="110">
        <v>5.7857196703776461</v>
      </c>
      <c r="H440" s="110">
        <v>6.7535611440818144</v>
      </c>
      <c r="I440" s="110">
        <v>6.484081929132639</v>
      </c>
      <c r="J440" s="110">
        <v>6.3006128911618617</v>
      </c>
      <c r="K440" s="110">
        <v>6.0018340710148363</v>
      </c>
      <c r="L440" s="110">
        <v>6.2154193674300799</v>
      </c>
      <c r="M440" s="110">
        <v>5.535577363042453</v>
      </c>
      <c r="N440" s="110">
        <v>5.2633390637530102</v>
      </c>
      <c r="O440" s="110">
        <v>4.4206241040772714</v>
      </c>
      <c r="P440" s="110">
        <v>5.028989021662821</v>
      </c>
      <c r="Q440" s="110">
        <v>4.8428467489113283</v>
      </c>
      <c r="R440" s="110">
        <v>4.7801546954581768</v>
      </c>
      <c r="S440" s="110">
        <v>4.7655127355246902</v>
      </c>
      <c r="T440" s="110">
        <v>5.0727980684007781</v>
      </c>
      <c r="U440" s="110">
        <v>4.7159436153865082</v>
      </c>
      <c r="V440" s="110">
        <v>4.6131969784642086</v>
      </c>
      <c r="W440" s="110">
        <v>4.5900820634508159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42.831823223114576</v>
      </c>
      <c r="D442" s="118">
        <f t="shared" si="232"/>
        <v>42.756619155054715</v>
      </c>
      <c r="E442" s="118">
        <f t="shared" si="232"/>
        <v>44.32004620396728</v>
      </c>
      <c r="F442" s="118">
        <f t="shared" si="232"/>
        <v>45.016111697324206</v>
      </c>
      <c r="G442" s="118">
        <f t="shared" si="232"/>
        <v>48.46549328192571</v>
      </c>
      <c r="H442" s="118">
        <f t="shared" si="232"/>
        <v>46.133734836827635</v>
      </c>
      <c r="I442" s="118">
        <f t="shared" si="232"/>
        <v>45.417497851787495</v>
      </c>
      <c r="J442" s="118">
        <f t="shared" si="232"/>
        <v>44.554212263649852</v>
      </c>
      <c r="K442" s="118">
        <f t="shared" si="232"/>
        <v>45.175628319444556</v>
      </c>
      <c r="L442" s="118">
        <f t="shared" si="232"/>
        <v>45.125965021689964</v>
      </c>
      <c r="M442" s="118">
        <f t="shared" si="232"/>
        <v>42.290930367011029</v>
      </c>
      <c r="N442" s="118">
        <f t="shared" si="232"/>
        <v>41.180162265883823</v>
      </c>
      <c r="O442" s="118">
        <f t="shared" si="232"/>
        <v>36.875033642327416</v>
      </c>
      <c r="P442" s="118">
        <f t="shared" si="232"/>
        <v>36.137489074785719</v>
      </c>
      <c r="Q442" s="118">
        <f t="shared" si="232"/>
        <v>34.464401983230935</v>
      </c>
      <c r="R442" s="118">
        <f t="shared" ref="R442:V442" si="233">R443+R446+R448+R457</f>
        <v>33.34259398654136</v>
      </c>
      <c r="S442" s="118">
        <f t="shared" si="233"/>
        <v>33.243885609080834</v>
      </c>
      <c r="T442" s="118">
        <f t="shared" si="233"/>
        <v>33.920592437669605</v>
      </c>
      <c r="U442" s="118">
        <f t="shared" si="233"/>
        <v>33.21358852164844</v>
      </c>
      <c r="V442" s="118">
        <f t="shared" si="233"/>
        <v>32.581898430264637</v>
      </c>
      <c r="W442" s="118">
        <f t="shared" ref="W442" si="234">W443+W446+W448+W457</f>
        <v>33.024896629959485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28.13188447975768</v>
      </c>
      <c r="D443" s="123">
        <f t="shared" si="235"/>
        <v>29.335062864888595</v>
      </c>
      <c r="E443" s="123">
        <f t="shared" si="235"/>
        <v>30.75881262253813</v>
      </c>
      <c r="F443" s="123">
        <f t="shared" si="235"/>
        <v>32.202982764285174</v>
      </c>
      <c r="G443" s="123">
        <f t="shared" si="235"/>
        <v>32.808916435188927</v>
      </c>
      <c r="H443" s="123">
        <f t="shared" si="235"/>
        <v>32.966408404953</v>
      </c>
      <c r="I443" s="123">
        <f t="shared" si="235"/>
        <v>32.335009807869739</v>
      </c>
      <c r="J443" s="123">
        <f t="shared" si="235"/>
        <v>31.781529132674116</v>
      </c>
      <c r="K443" s="123">
        <f t="shared" si="235"/>
        <v>31.779402379403127</v>
      </c>
      <c r="L443" s="123">
        <f t="shared" si="235"/>
        <v>32.141307532630698</v>
      </c>
      <c r="M443" s="123">
        <f t="shared" si="235"/>
        <v>30.000016773865717</v>
      </c>
      <c r="N443" s="123">
        <f t="shared" si="235"/>
        <v>28.699606453878189</v>
      </c>
      <c r="O443" s="123">
        <f t="shared" si="235"/>
        <v>26.798214459739864</v>
      </c>
      <c r="P443" s="123">
        <f t="shared" si="235"/>
        <v>25.383441927767635</v>
      </c>
      <c r="Q443" s="123">
        <f t="shared" si="235"/>
        <v>24.257049576684366</v>
      </c>
      <c r="R443" s="123">
        <f t="shared" ref="R443:V443" si="236">SUM(R444:R445)</f>
        <v>22.580636737031689</v>
      </c>
      <c r="S443" s="123">
        <f t="shared" si="236"/>
        <v>22.225986868412281</v>
      </c>
      <c r="T443" s="123">
        <f t="shared" si="236"/>
        <v>22.741802452969143</v>
      </c>
      <c r="U443" s="123">
        <f t="shared" si="236"/>
        <v>22.030778108500382</v>
      </c>
      <c r="V443" s="123">
        <f t="shared" si="236"/>
        <v>21.363641643726606</v>
      </c>
      <c r="W443" s="123">
        <f t="shared" ref="W443" si="237">SUM(W444:W445)</f>
        <v>20.627526984385703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28.008756258872321</v>
      </c>
      <c r="D444" s="99">
        <v>29.210881161963151</v>
      </c>
      <c r="E444" s="99">
        <v>30.63702318389501</v>
      </c>
      <c r="F444" s="99">
        <v>32.075769166682839</v>
      </c>
      <c r="G444" s="99">
        <v>32.683708992010963</v>
      </c>
      <c r="H444" s="99">
        <v>32.845712551334842</v>
      </c>
      <c r="I444" s="99">
        <v>32.217614348701552</v>
      </c>
      <c r="J444" s="99">
        <v>31.66897584156359</v>
      </c>
      <c r="K444" s="99">
        <v>31.671023376296571</v>
      </c>
      <c r="L444" s="99">
        <v>32.032772860579243</v>
      </c>
      <c r="M444" s="99">
        <v>29.897501507634342</v>
      </c>
      <c r="N444" s="99">
        <v>28.602708310196654</v>
      </c>
      <c r="O444" s="99">
        <v>26.706495010625101</v>
      </c>
      <c r="P444" s="99">
        <v>25.295529550996051</v>
      </c>
      <c r="Q444" s="99">
        <v>24.176240334274876</v>
      </c>
      <c r="R444" s="99">
        <v>22.505251899017509</v>
      </c>
      <c r="S444" s="99">
        <v>22.153018522403233</v>
      </c>
      <c r="T444" s="99">
        <v>22.666668496891035</v>
      </c>
      <c r="U444" s="99">
        <v>21.958854396875825</v>
      </c>
      <c r="V444" s="99">
        <v>21.293786442530156</v>
      </c>
      <c r="W444" s="99">
        <v>20.559813920983093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0.12312822088536073</v>
      </c>
      <c r="D445" s="99">
        <v>0.12418170292544299</v>
      </c>
      <c r="E445" s="99">
        <v>0.12178943864312035</v>
      </c>
      <c r="F445" s="99">
        <v>0.12721359760233752</v>
      </c>
      <c r="G445" s="99">
        <v>0.12520744317796148</v>
      </c>
      <c r="H445" s="99">
        <v>0.12069585361816207</v>
      </c>
      <c r="I445" s="99">
        <v>0.11739545916818359</v>
      </c>
      <c r="J445" s="99">
        <v>0.11255329111052498</v>
      </c>
      <c r="K445" s="99">
        <v>0.10837900310655516</v>
      </c>
      <c r="L445" s="99">
        <v>0.10853467205145637</v>
      </c>
      <c r="M445" s="99">
        <v>0.10251526623137548</v>
      </c>
      <c r="N445" s="99">
        <v>9.6898143681533863E-2</v>
      </c>
      <c r="O445" s="99">
        <v>9.1719449114761695E-2</v>
      </c>
      <c r="P445" s="99">
        <v>8.791237677158302E-2</v>
      </c>
      <c r="Q445" s="99">
        <v>8.0809242409491375E-2</v>
      </c>
      <c r="R445" s="99">
        <v>7.5384838014180375E-2</v>
      </c>
      <c r="S445" s="99">
        <v>7.2968346009050084E-2</v>
      </c>
      <c r="T445" s="99">
        <v>7.5133956078108785E-2</v>
      </c>
      <c r="U445" s="99">
        <v>7.1923711624557865E-2</v>
      </c>
      <c r="V445" s="99">
        <v>6.9855201196448863E-2</v>
      </c>
      <c r="W445" s="99">
        <v>6.7713063402612073E-2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2.532202199807065</v>
      </c>
      <c r="D446" s="123">
        <f t="shared" si="238"/>
        <v>1.8352099653648239</v>
      </c>
      <c r="E446" s="123">
        <f t="shared" si="238"/>
        <v>2.5485859517873481</v>
      </c>
      <c r="F446" s="123">
        <f t="shared" si="238"/>
        <v>1.8142462100882699</v>
      </c>
      <c r="G446" s="123">
        <f t="shared" si="238"/>
        <v>4.595891590457974</v>
      </c>
      <c r="H446" s="123">
        <f t="shared" si="238"/>
        <v>1.1850819424972383</v>
      </c>
      <c r="I446" s="123">
        <f t="shared" si="238"/>
        <v>1.4837554858564745</v>
      </c>
      <c r="J446" s="123">
        <f t="shared" si="238"/>
        <v>1.1016578644545243</v>
      </c>
      <c r="K446" s="123">
        <f t="shared" si="238"/>
        <v>2.0239790010807721</v>
      </c>
      <c r="L446" s="123">
        <f t="shared" si="238"/>
        <v>2.1607724905375014</v>
      </c>
      <c r="M446" s="123">
        <f t="shared" si="238"/>
        <v>1.3326702876138763</v>
      </c>
      <c r="N446" s="123">
        <f t="shared" si="238"/>
        <v>1.8762310445648815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1.0933433860632273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2.532202199807065</v>
      </c>
      <c r="D447" s="99">
        <f>RES_hhdet_in_tess!D110</f>
        <v>1.8352099653648239</v>
      </c>
      <c r="E447" s="99">
        <f>RES_hhdet_in_tess!E110</f>
        <v>2.5485859517873481</v>
      </c>
      <c r="F447" s="99">
        <f>RES_hhdet_in_tess!F110</f>
        <v>1.8142462100882699</v>
      </c>
      <c r="G447" s="99">
        <f>RES_hhdet_in_tess!G110</f>
        <v>4.595891590457974</v>
      </c>
      <c r="H447" s="99">
        <f>RES_hhdet_in_tess!H110</f>
        <v>1.1850819424972383</v>
      </c>
      <c r="I447" s="99">
        <f>RES_hhdet_in_tess!I110</f>
        <v>1.4837554858564745</v>
      </c>
      <c r="J447" s="99">
        <f>RES_hhdet_in_tess!J110</f>
        <v>1.1016578644545243</v>
      </c>
      <c r="K447" s="99">
        <f>RES_hhdet_in_tess!K110</f>
        <v>2.0239790010807721</v>
      </c>
      <c r="L447" s="99">
        <f>RES_hhdet_in_tess!L110</f>
        <v>2.1607724905375014</v>
      </c>
      <c r="M447" s="99">
        <f>RES_hhdet_in_tess!M110</f>
        <v>1.3326702876138763</v>
      </c>
      <c r="N447" s="99">
        <f>RES_hhdet_in_tess!N110</f>
        <v>1.8762310445648815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1.0933433860632273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7.7095792341959175</v>
      </c>
      <c r="D448" s="123">
        <v>7.2008398872440722</v>
      </c>
      <c r="E448" s="123">
        <v>6.6046278870352566</v>
      </c>
      <c r="F448" s="123">
        <v>6.6349980712194485</v>
      </c>
      <c r="G448" s="123">
        <v>6.6830888735770682</v>
      </c>
      <c r="H448" s="123">
        <v>6.9699009626669417</v>
      </c>
      <c r="I448" s="123">
        <v>6.7426469000397793</v>
      </c>
      <c r="J448" s="123">
        <v>6.9122722900098026</v>
      </c>
      <c r="K448" s="123">
        <v>6.8017831120735384</v>
      </c>
      <c r="L448" s="123">
        <v>6.1579921151780459</v>
      </c>
      <c r="M448" s="123">
        <v>6.7567019260244603</v>
      </c>
      <c r="N448" s="123">
        <v>6.5900276277848429</v>
      </c>
      <c r="O448" s="123">
        <v>6.5868103369241977</v>
      </c>
      <c r="P448" s="123">
        <v>6.8664900235728901</v>
      </c>
      <c r="Q448" s="123">
        <v>6.3989494839670025</v>
      </c>
      <c r="R448" s="123">
        <v>6.9315338893064213</v>
      </c>
      <c r="S448" s="123">
        <v>7.0904393788201343</v>
      </c>
      <c r="T448" s="123">
        <v>6.966745578911393</v>
      </c>
      <c r="U448" s="123">
        <v>7.232660327638162</v>
      </c>
      <c r="V448" s="123">
        <v>7.277098700694042</v>
      </c>
      <c r="W448" s="123">
        <v>7.3026028633448696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7.3670320999535095</v>
      </c>
      <c r="D449" s="99">
        <v>0</v>
      </c>
      <c r="E449" s="99">
        <v>0</v>
      </c>
      <c r="F449" s="99">
        <v>6.641556866275045</v>
      </c>
      <c r="G449" s="99">
        <v>6.6992960329335078</v>
      </c>
      <c r="H449" s="99">
        <v>6.7480840299199851</v>
      </c>
      <c r="I449" s="99">
        <v>6.6676145485772231</v>
      </c>
      <c r="J449" s="99">
        <v>6.9686690697242035</v>
      </c>
      <c r="K449" s="99">
        <v>7.0544681981118584</v>
      </c>
      <c r="L449" s="99">
        <v>6.1579921151780459</v>
      </c>
      <c r="M449" s="99">
        <v>6.6693758600103425</v>
      </c>
      <c r="N449" s="99">
        <v>6.5526946336544851</v>
      </c>
      <c r="O449" s="99">
        <v>6.6525087767541091</v>
      </c>
      <c r="P449" s="99">
        <v>6.8604207834844555</v>
      </c>
      <c r="Q449" s="99">
        <v>6.389214502333763</v>
      </c>
      <c r="R449" s="99">
        <v>7.4176689376570977</v>
      </c>
      <c r="S449" s="99">
        <v>7.1218320506420891</v>
      </c>
      <c r="T449" s="99">
        <v>6.8080084105638505</v>
      </c>
      <c r="U449" s="99">
        <v>7.2492485116921923</v>
      </c>
      <c r="V449" s="99">
        <v>7.3245867705074517</v>
      </c>
      <c r="W449" s="99">
        <v>7.20319742882974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7.0648885757667959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0.68689097901360863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6.377997596753187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7.8808528013171246</v>
      </c>
      <c r="D453" s="102">
        <v>7.2008398872440722</v>
      </c>
      <c r="E453" s="102">
        <v>6.6042496719559232</v>
      </c>
      <c r="F453" s="102">
        <v>6.6319177565182121</v>
      </c>
      <c r="G453" s="102">
        <v>6.6785774111629292</v>
      </c>
      <c r="H453" s="102">
        <v>7.058228269479252</v>
      </c>
      <c r="I453" s="102">
        <v>6.8514823982815347</v>
      </c>
      <c r="J453" s="102">
        <v>6.7705343985714936</v>
      </c>
      <c r="K453" s="102">
        <v>6.5409934901438564</v>
      </c>
      <c r="L453" s="102">
        <v>0</v>
      </c>
      <c r="M453" s="102">
        <v>6.8610538929956952</v>
      </c>
      <c r="N453" s="102">
        <v>6.6559392488582612</v>
      </c>
      <c r="O453" s="102">
        <v>6.489014391251982</v>
      </c>
      <c r="P453" s="102">
        <v>6.7942914430419341</v>
      </c>
      <c r="Q453" s="102">
        <v>6.3989658597147301</v>
      </c>
      <c r="R453" s="102">
        <v>6.6642425343880944</v>
      </c>
      <c r="S453" s="102">
        <v>0</v>
      </c>
      <c r="T453" s="102">
        <v>7.1254827472589355</v>
      </c>
      <c r="U453" s="102">
        <v>7.2278025550599914</v>
      </c>
      <c r="V453" s="102">
        <v>7.2347302600453673</v>
      </c>
      <c r="W453" s="102">
        <v>7.3595799574387932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6.6057625322732578</v>
      </c>
      <c r="F454" s="105">
        <v>6.6345999055663283</v>
      </c>
      <c r="G454" s="105">
        <v>6.6804161014630443</v>
      </c>
      <c r="H454" s="105">
        <v>7.0602256009116102</v>
      </c>
      <c r="I454" s="105">
        <v>6.8589084561856914</v>
      </c>
      <c r="J454" s="105">
        <v>6.7857525067285493</v>
      </c>
      <c r="K454" s="105">
        <v>6.5572025619265792</v>
      </c>
      <c r="L454" s="105">
        <v>0</v>
      </c>
      <c r="M454" s="105">
        <v>6.8632504542242421</v>
      </c>
      <c r="N454" s="105">
        <v>6.6536237234770912</v>
      </c>
      <c r="O454" s="105">
        <v>6.4875109631066836</v>
      </c>
      <c r="P454" s="105">
        <v>6.8094592778298475</v>
      </c>
      <c r="Q454" s="105">
        <v>6.4281380531189942</v>
      </c>
      <c r="R454" s="105">
        <v>6.7126901958740746</v>
      </c>
      <c r="S454" s="105">
        <v>7.0276540351762273</v>
      </c>
      <c r="T454" s="105">
        <v>0</v>
      </c>
      <c r="U454" s="105">
        <v>7.2257876887404713</v>
      </c>
      <c r="V454" s="105">
        <v>7.2193713725511532</v>
      </c>
      <c r="W454" s="105">
        <v>7.345031203766073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0.38148863350424711</v>
      </c>
      <c r="F455" s="99">
        <v>0.51687956881306552</v>
      </c>
      <c r="G455" s="99">
        <v>0.51967695200453146</v>
      </c>
      <c r="H455" s="99">
        <v>0.74189683341624801</v>
      </c>
      <c r="I455" s="99">
        <v>0.61445567169910309</v>
      </c>
      <c r="J455" s="99">
        <v>0.57626485629333324</v>
      </c>
      <c r="K455" s="99">
        <v>0.52926508791356663</v>
      </c>
      <c r="L455" s="99">
        <v>0</v>
      </c>
      <c r="M455" s="99">
        <v>0.76215893615958996</v>
      </c>
      <c r="N455" s="99">
        <v>0.53339506852034646</v>
      </c>
      <c r="O455" s="99">
        <v>0.34746970320546955</v>
      </c>
      <c r="P455" s="99">
        <v>0.67425397159612543</v>
      </c>
      <c r="Q455" s="99">
        <v>0.18621380586323644</v>
      </c>
      <c r="R455" s="99">
        <v>0.272210602052055</v>
      </c>
      <c r="S455" s="99">
        <v>0.47813608542145181</v>
      </c>
      <c r="T455" s="99">
        <v>0</v>
      </c>
      <c r="U455" s="99">
        <v>0.69346824973359988</v>
      </c>
      <c r="V455" s="99">
        <v>0.57221620231500692</v>
      </c>
      <c r="W455" s="99">
        <v>0.47275678723516651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6.2242738987690105</v>
      </c>
      <c r="F456" s="99">
        <v>6.117720336753262</v>
      </c>
      <c r="G456" s="99">
        <v>6.1607391494585126</v>
      </c>
      <c r="H456" s="99">
        <v>6.3183287674953634</v>
      </c>
      <c r="I456" s="99">
        <v>6.2444527844865876</v>
      </c>
      <c r="J456" s="99">
        <v>6.209487650435217</v>
      </c>
      <c r="K456" s="99">
        <v>6.0279374740130125</v>
      </c>
      <c r="L456" s="99">
        <v>0</v>
      </c>
      <c r="M456" s="99">
        <v>6.101091518064651</v>
      </c>
      <c r="N456" s="99">
        <v>6.120228654956744</v>
      </c>
      <c r="O456" s="99">
        <v>6.1400412599012144</v>
      </c>
      <c r="P456" s="99">
        <v>6.135205306233722</v>
      </c>
      <c r="Q456" s="99">
        <v>6.2419242472557572</v>
      </c>
      <c r="R456" s="99">
        <v>6.4404795938220198</v>
      </c>
      <c r="S456" s="99">
        <v>6.549517949754776</v>
      </c>
      <c r="T456" s="99">
        <v>0</v>
      </c>
      <c r="U456" s="99">
        <v>6.5323194390068711</v>
      </c>
      <c r="V456" s="99">
        <v>6.6471551702361458</v>
      </c>
      <c r="W456" s="99">
        <v>6.8722744165309066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4.4581573093539175</v>
      </c>
      <c r="D457" s="123">
        <v>4.385506437557221</v>
      </c>
      <c r="E457" s="123">
        <v>4.4080197426065508</v>
      </c>
      <c r="F457" s="123">
        <v>4.3638846517313077</v>
      </c>
      <c r="G457" s="123">
        <v>4.3775963827017366</v>
      </c>
      <c r="H457" s="123">
        <v>5.0123435267104499</v>
      </c>
      <c r="I457" s="123">
        <v>4.8560856580214997</v>
      </c>
      <c r="J457" s="123">
        <v>4.7587529765114081</v>
      </c>
      <c r="K457" s="123">
        <v>4.5704638268871198</v>
      </c>
      <c r="L457" s="123">
        <v>4.6658928833437123</v>
      </c>
      <c r="M457" s="123">
        <v>4.201541379506974</v>
      </c>
      <c r="N457" s="123">
        <v>4.01429713965591</v>
      </c>
      <c r="O457" s="123">
        <v>3.4900088456633545</v>
      </c>
      <c r="P457" s="123">
        <v>3.8875571234451889</v>
      </c>
      <c r="Q457" s="123">
        <v>3.8084029225795648</v>
      </c>
      <c r="R457" s="123">
        <v>3.83042336020325</v>
      </c>
      <c r="S457" s="123">
        <v>3.927459361848419</v>
      </c>
      <c r="T457" s="123">
        <v>4.2120444057890669</v>
      </c>
      <c r="U457" s="123">
        <v>3.9501500855098972</v>
      </c>
      <c r="V457" s="123">
        <v>3.9411580858439845</v>
      </c>
      <c r="W457" s="123">
        <v>4.0014233961656878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4.2843910416356108</v>
      </c>
      <c r="D458" s="99">
        <v>4.3662853136123498</v>
      </c>
      <c r="E458" s="99">
        <v>4.3846714716844559</v>
      </c>
      <c r="F458" s="99">
        <v>4.4838168013123427</v>
      </c>
      <c r="G458" s="99">
        <v>4.5547335231187942</v>
      </c>
      <c r="H458" s="99">
        <v>4.6677030759338303</v>
      </c>
      <c r="I458" s="99">
        <v>4.7644417353933832</v>
      </c>
      <c r="J458" s="99">
        <v>4.7826489912877364</v>
      </c>
      <c r="K458" s="99">
        <v>4.66327138071569</v>
      </c>
      <c r="L458" s="99">
        <v>4.5441641682776925</v>
      </c>
      <c r="M458" s="99">
        <v>4.1649223831857416</v>
      </c>
      <c r="N458" s="99">
        <v>3.9761603495923432</v>
      </c>
      <c r="O458" s="99">
        <v>3.8217089587375499</v>
      </c>
      <c r="P458" s="99">
        <v>3.7709279165308067</v>
      </c>
      <c r="Q458" s="99">
        <v>3.8041580921882141</v>
      </c>
      <c r="R458" s="99">
        <v>3.8908350365486357</v>
      </c>
      <c r="S458" s="99">
        <v>4.0242757811938112</v>
      </c>
      <c r="T458" s="99">
        <v>0</v>
      </c>
      <c r="U458" s="99">
        <v>3.8326772653511849</v>
      </c>
      <c r="V458" s="99">
        <v>3.8354711748320023</v>
      </c>
      <c r="W458" s="99">
        <v>4.0734581466309479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4.5450404432130709</v>
      </c>
      <c r="D459" s="110">
        <v>4.3951169995296553</v>
      </c>
      <c r="E459" s="110">
        <v>4.4158024995805816</v>
      </c>
      <c r="F459" s="110">
        <v>4.3239072685376279</v>
      </c>
      <c r="G459" s="110">
        <v>4.3333120975974726</v>
      </c>
      <c r="H459" s="110">
        <v>5.0697836018398865</v>
      </c>
      <c r="I459" s="110">
        <v>4.8789966386785286</v>
      </c>
      <c r="J459" s="110">
        <v>4.7527789728173255</v>
      </c>
      <c r="K459" s="110">
        <v>4.5395279756109304</v>
      </c>
      <c r="L459" s="110">
        <v>4.7145843693701188</v>
      </c>
      <c r="M459" s="110">
        <v>4.2152735031274364</v>
      </c>
      <c r="N459" s="110">
        <v>4.0285984359297471</v>
      </c>
      <c r="O459" s="110">
        <v>3.4070838173948057</v>
      </c>
      <c r="P459" s="110">
        <v>3.9108829648280659</v>
      </c>
      <c r="Q459" s="110">
        <v>3.8094641301774028</v>
      </c>
      <c r="R459" s="110">
        <v>3.8183410249341732</v>
      </c>
      <c r="S459" s="110">
        <v>3.8790511521757227</v>
      </c>
      <c r="T459" s="110">
        <v>4.2120444057890669</v>
      </c>
      <c r="U459" s="110">
        <v>3.9893076922294677</v>
      </c>
      <c r="V459" s="110">
        <v>3.9622954680463804</v>
      </c>
      <c r="W459" s="110">
        <v>3.9870164460726363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0.56312819942821357</v>
      </c>
      <c r="D461" s="118">
        <f t="shared" si="239"/>
        <v>0.57286227765349373</v>
      </c>
      <c r="E461" s="118">
        <f t="shared" si="239"/>
        <v>0.43069392671557377</v>
      </c>
      <c r="F461" s="118">
        <f t="shared" si="239"/>
        <v>0.4396577252296906</v>
      </c>
      <c r="G461" s="118">
        <f t="shared" si="239"/>
        <v>0.35666983615279085</v>
      </c>
      <c r="H461" s="118">
        <f t="shared" si="239"/>
        <v>0.2606366450920013</v>
      </c>
      <c r="I461" s="118">
        <f t="shared" si="239"/>
        <v>0.37182754358080583</v>
      </c>
      <c r="J461" s="118">
        <f t="shared" si="239"/>
        <v>0.3726389194312561</v>
      </c>
      <c r="K461" s="118">
        <f t="shared" si="239"/>
        <v>0.45345971058428058</v>
      </c>
      <c r="L461" s="118">
        <f t="shared" si="239"/>
        <v>0.50424573416749718</v>
      </c>
      <c r="M461" s="118">
        <f t="shared" si="239"/>
        <v>0.44079983816497748</v>
      </c>
      <c r="N461" s="118">
        <f t="shared" si="239"/>
        <v>0.42082196914259773</v>
      </c>
      <c r="O461" s="118">
        <f t="shared" si="239"/>
        <v>0.29661530101316674</v>
      </c>
      <c r="P461" s="118">
        <f t="shared" si="239"/>
        <v>0.24389501554086274</v>
      </c>
      <c r="Q461" s="118">
        <f t="shared" si="239"/>
        <v>0.29525312099873346</v>
      </c>
      <c r="R461" s="118">
        <f t="shared" ref="R461:V461" si="240">R462+R465+R467+R476</f>
        <v>0.25037490927807765</v>
      </c>
      <c r="S461" s="118">
        <f t="shared" si="240"/>
        <v>0.51366649241275497</v>
      </c>
      <c r="T461" s="118">
        <f t="shared" si="240"/>
        <v>0</v>
      </c>
      <c r="U461" s="118">
        <f t="shared" si="240"/>
        <v>0.35988239360413182</v>
      </c>
      <c r="V461" s="118">
        <f t="shared" si="240"/>
        <v>0.23793839145222942</v>
      </c>
      <c r="W461" s="118">
        <f t="shared" ref="W461" si="241">W462+W465+W467+W476</f>
        <v>0.25061642495580244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0.56312819942821357</v>
      </c>
      <c r="D476" s="123">
        <v>0.57286227765349373</v>
      </c>
      <c r="E476" s="123">
        <v>0.43069392671557377</v>
      </c>
      <c r="F476" s="123">
        <v>0.4396577252296906</v>
      </c>
      <c r="G476" s="123">
        <v>0.35666983615279085</v>
      </c>
      <c r="H476" s="123">
        <v>0.2606366450920013</v>
      </c>
      <c r="I476" s="123">
        <v>0.37182754358080583</v>
      </c>
      <c r="J476" s="123">
        <v>0.3726389194312561</v>
      </c>
      <c r="K476" s="123">
        <v>0.45345971058428058</v>
      </c>
      <c r="L476" s="123">
        <v>0.50424573416749718</v>
      </c>
      <c r="M476" s="123">
        <v>0.44079983816497748</v>
      </c>
      <c r="N476" s="123">
        <v>0.42082196914259773</v>
      </c>
      <c r="O476" s="123">
        <v>0.29661530101316674</v>
      </c>
      <c r="P476" s="123">
        <v>0.24389501554086274</v>
      </c>
      <c r="Q476" s="123">
        <v>0.29525312099873346</v>
      </c>
      <c r="R476" s="123">
        <v>0.25037490927807765</v>
      </c>
      <c r="S476" s="123">
        <v>0.51366649241275497</v>
      </c>
      <c r="T476" s="123">
        <v>0</v>
      </c>
      <c r="U476" s="123">
        <v>0.35988239360413182</v>
      </c>
      <c r="V476" s="123">
        <v>0.23793839145222942</v>
      </c>
      <c r="W476" s="123">
        <v>0.25061642495580244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1.6893845982846407</v>
      </c>
      <c r="D477" s="99">
        <v>1.7185868329604814</v>
      </c>
      <c r="E477" s="99">
        <v>1.7227757068622951</v>
      </c>
      <c r="F477" s="99">
        <v>1.7586309009187624</v>
      </c>
      <c r="G477" s="99">
        <v>1.7833491807639543</v>
      </c>
      <c r="H477" s="99">
        <v>1.8244565156440089</v>
      </c>
      <c r="I477" s="99">
        <v>1.8591377179040289</v>
      </c>
      <c r="J477" s="99">
        <v>1.8631945971562807</v>
      </c>
      <c r="K477" s="99">
        <v>1.8138388423371223</v>
      </c>
      <c r="L477" s="99">
        <v>1.76486006958624</v>
      </c>
      <c r="M477" s="99">
        <v>1.6162660732715839</v>
      </c>
      <c r="N477" s="99">
        <v>1.5430138868561916</v>
      </c>
      <c r="O477" s="99">
        <v>1.4830765050658337</v>
      </c>
      <c r="P477" s="99">
        <v>1.4633700932451763</v>
      </c>
      <c r="Q477" s="99">
        <v>1.4762656049936673</v>
      </c>
      <c r="R477" s="99">
        <v>1.502249455668466</v>
      </c>
      <c r="S477" s="99">
        <v>1.5409994772382649</v>
      </c>
      <c r="T477" s="99">
        <v>0</v>
      </c>
      <c r="U477" s="99">
        <v>1.4395295744165273</v>
      </c>
      <c r="V477" s="99">
        <v>1.4276303487133766</v>
      </c>
      <c r="W477" s="99">
        <v>1.5036985497348148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1114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1117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0</v>
      </c>
      <c r="K79" s="52">
        <f>RES_hhdet_numvin!K126</f>
        <v>0</v>
      </c>
      <c r="L79" s="52">
        <f>RES_hhdet_numvin!L126</f>
        <v>0</v>
      </c>
      <c r="M79" s="52">
        <f>RES_hhdet_numvin!M126</f>
        <v>0</v>
      </c>
      <c r="N79" s="52">
        <f>RES_hhdet_numvin!N126</f>
        <v>0</v>
      </c>
      <c r="O79" s="52">
        <f>RES_hhdet_numvin!O126</f>
        <v>0</v>
      </c>
      <c r="P79" s="52">
        <f>RES_hhdet_numvin!P126</f>
        <v>0</v>
      </c>
      <c r="Q79" s="52">
        <f>RES_hhdet_numvin!Q126</f>
        <v>0</v>
      </c>
      <c r="R79" s="52">
        <f>RES_hhdet_numvin!R126</f>
        <v>0</v>
      </c>
      <c r="S79" s="52">
        <f>RES_hhdet_numvin!S126</f>
        <v>0</v>
      </c>
      <c r="T79" s="52">
        <f>RES_hhdet_numvin!T126</f>
        <v>0</v>
      </c>
      <c r="U79" s="52">
        <f>RES_hhdet_numvin!U126</f>
        <v>0</v>
      </c>
      <c r="V79" s="52">
        <f>RES_hhdet_numvin!V126</f>
        <v>0</v>
      </c>
      <c r="W79" s="52">
        <f>RES_hhdet_numvin!W126</f>
        <v>0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0</v>
      </c>
      <c r="S82" s="138">
        <f>RES_hhdet_numvin!S129</f>
        <v>0</v>
      </c>
      <c r="T82" s="138">
        <f>RES_hhdet_numvin!T129</f>
        <v>0</v>
      </c>
      <c r="U82" s="138">
        <f>RES_hhdet_numvin!U129</f>
        <v>0</v>
      </c>
      <c r="V82" s="138">
        <f>RES_hhdet_numvin!V129</f>
        <v>0</v>
      </c>
      <c r="W82" s="138">
        <f>RES_hhdet_numvin!W129</f>
        <v>0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0</v>
      </c>
      <c r="K84" s="138">
        <f>RES_hhdet_numvin!K131</f>
        <v>0</v>
      </c>
      <c r="L84" s="138">
        <f>RES_hhdet_numvin!L131</f>
        <v>0</v>
      </c>
      <c r="M84" s="138">
        <f>RES_hhdet_numvin!M131</f>
        <v>0</v>
      </c>
      <c r="N84" s="138">
        <f>RES_hhdet_numvin!N131</f>
        <v>0</v>
      </c>
      <c r="O84" s="138">
        <f>RES_hhdet_numvin!O131</f>
        <v>0</v>
      </c>
      <c r="P84" s="138">
        <f>RES_hhdet_numvin!P131</f>
        <v>0</v>
      </c>
      <c r="Q84" s="138">
        <f>RES_hhdet_numvin!Q131</f>
        <v>0</v>
      </c>
      <c r="R84" s="138">
        <f>RES_hhdet_numvin!R131</f>
        <v>0</v>
      </c>
      <c r="S84" s="138">
        <f>RES_hhdet_numvin!S131</f>
        <v>0</v>
      </c>
      <c r="T84" s="138">
        <f>RES_hhdet_numvin!T131</f>
        <v>0</v>
      </c>
      <c r="U84" s="138">
        <f>RES_hhdet_numvin!U131</f>
        <v>0</v>
      </c>
      <c r="V84" s="138">
        <f>RES_hhdet_numvin!V131</f>
        <v>0</v>
      </c>
      <c r="W84" s="138">
        <f>RES_hhdet_numvin!W131</f>
        <v>0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0</v>
      </c>
      <c r="U88" s="138">
        <f>RES_hhdet_numvin!U135</f>
        <v>0</v>
      </c>
      <c r="V88" s="138">
        <f>RES_hhdet_numvin!V135</f>
        <v>0</v>
      </c>
      <c r="W88" s="138">
        <f>RES_hhdet_numvin!W135</f>
        <v>0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0</v>
      </c>
      <c r="S94" s="39">
        <f>RES_hhdet_numvin!S141</f>
        <v>0</v>
      </c>
      <c r="T94" s="39">
        <f>RES_hhdet_numvin!T141</f>
        <v>0</v>
      </c>
      <c r="U94" s="39">
        <f>RES_hhdet_numvin!U141</f>
        <v>0</v>
      </c>
      <c r="V94" s="39">
        <f>RES_hhdet_numvin!V141</f>
        <v>0</v>
      </c>
      <c r="W94" s="39">
        <f>RES_hhdet_numvin!W141</f>
        <v>0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1687</v>
      </c>
    </row>
    <row r="100" spans="1:105" ht="12" customHeight="1" x14ac:dyDescent="0.25">
      <c r="A100" s="97" t="s">
        <v>203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1688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1690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1691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1692</v>
      </c>
    </row>
    <row r="105" spans="1:105" ht="12" customHeight="1" x14ac:dyDescent="0.25">
      <c r="A105" s="97" t="s">
        <v>128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1696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1700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1701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1702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1855</v>
      </c>
    </row>
    <row r="119" spans="1:105" ht="12" customHeight="1" x14ac:dyDescent="0.25">
      <c r="A119" s="97" t="s">
        <v>203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1856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1858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1859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1860</v>
      </c>
    </row>
    <row r="124" spans="1:105" ht="12" customHeight="1" x14ac:dyDescent="0.25">
      <c r="A124" s="97" t="s">
        <v>128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1864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1868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1869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1870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2022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2023</v>
      </c>
    </row>
    <row r="138" spans="1:105" ht="12" customHeight="1" x14ac:dyDescent="0.25">
      <c r="A138" s="97" t="s">
        <v>203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2024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2025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2026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2027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2028</v>
      </c>
    </row>
    <row r="143" spans="1:105" ht="12" customHeight="1" x14ac:dyDescent="0.25">
      <c r="A143" s="97" t="s">
        <v>128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2032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2036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2037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2038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2205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2359</v>
      </c>
    </row>
    <row r="176" spans="1:105" ht="12" customHeight="1" x14ac:dyDescent="0.25">
      <c r="A176" s="97" t="s">
        <v>203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2360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0</v>
      </c>
      <c r="C179" s="98">
        <f>RES_hhdet_fech!C129</f>
        <v>0</v>
      </c>
      <c r="D179" s="98">
        <f>RES_hhdet_fech!D129</f>
        <v>0</v>
      </c>
      <c r="E179" s="98">
        <f>RES_hhdet_fech!E129</f>
        <v>0</v>
      </c>
      <c r="F179" s="98">
        <f>RES_hhdet_fech!F129</f>
        <v>0</v>
      </c>
      <c r="G179" s="98">
        <f>RES_hhdet_fech!G129</f>
        <v>0</v>
      </c>
      <c r="H179" s="98">
        <f>RES_hhdet_fech!H129</f>
        <v>0</v>
      </c>
      <c r="I179" s="98">
        <f>RES_hhdet_fech!I129</f>
        <v>0</v>
      </c>
      <c r="J179" s="98">
        <f>RES_hhdet_fech!J129</f>
        <v>0</v>
      </c>
      <c r="K179" s="98">
        <f>RES_hhdet_fech!K129</f>
        <v>0</v>
      </c>
      <c r="L179" s="98">
        <f>RES_hhdet_fech!L129</f>
        <v>0</v>
      </c>
      <c r="M179" s="98">
        <f>RES_hhdet_fech!M129</f>
        <v>0</v>
      </c>
      <c r="N179" s="98">
        <f>RES_hhdet_fech!N129</f>
        <v>0</v>
      </c>
      <c r="O179" s="98">
        <f>RES_hhdet_fech!O129</f>
        <v>0</v>
      </c>
      <c r="P179" s="98">
        <f>RES_hhdet_fech!P129</f>
        <v>0</v>
      </c>
      <c r="Q179" s="98">
        <f>RES_hhdet_fech!Q129</f>
        <v>0</v>
      </c>
      <c r="R179" s="98">
        <f>RES_hhdet_fech!R129</f>
        <v>0</v>
      </c>
      <c r="S179" s="98">
        <f>RES_hhdet_fech!S129</f>
        <v>0</v>
      </c>
      <c r="T179" s="98">
        <f>RES_hhdet_fech!T129</f>
        <v>0</v>
      </c>
      <c r="U179" s="98">
        <f>RES_hhdet_fech!U129</f>
        <v>0</v>
      </c>
      <c r="V179" s="98">
        <f>RES_hhdet_fech!V129</f>
        <v>0</v>
      </c>
      <c r="W179" s="98">
        <f>RES_hhdet_fech!W129</f>
        <v>0</v>
      </c>
      <c r="DA179" s="63" t="s">
        <v>2363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2364</v>
      </c>
    </row>
    <row r="181" spans="1:105" ht="12" customHeight="1" x14ac:dyDescent="0.25">
      <c r="A181" s="97" t="s">
        <v>128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2368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2372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2373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2374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2527</v>
      </c>
    </row>
    <row r="195" spans="1:105" ht="12" customHeight="1" x14ac:dyDescent="0.25">
      <c r="A195" s="97" t="s">
        <v>203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2528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0</v>
      </c>
      <c r="C198" s="98">
        <f>RES_hhdet_tesh!C129</f>
        <v>0</v>
      </c>
      <c r="D198" s="98">
        <f>RES_hhdet_tesh!D129</f>
        <v>0</v>
      </c>
      <c r="E198" s="98">
        <f>RES_hhdet_tesh!E129</f>
        <v>0</v>
      </c>
      <c r="F198" s="98">
        <f>RES_hhdet_tesh!F129</f>
        <v>0</v>
      </c>
      <c r="G198" s="98">
        <f>RES_hhdet_tesh!G129</f>
        <v>0</v>
      </c>
      <c r="H198" s="98">
        <f>RES_hhdet_tesh!H129</f>
        <v>0</v>
      </c>
      <c r="I198" s="98">
        <f>RES_hhdet_tesh!I129</f>
        <v>0</v>
      </c>
      <c r="J198" s="98">
        <f>RES_hhdet_tesh!J129</f>
        <v>0</v>
      </c>
      <c r="K198" s="98">
        <f>RES_hhdet_tesh!K129</f>
        <v>0</v>
      </c>
      <c r="L198" s="98">
        <f>RES_hhdet_tesh!L129</f>
        <v>0</v>
      </c>
      <c r="M198" s="98">
        <f>RES_hhdet_tesh!M129</f>
        <v>0</v>
      </c>
      <c r="N198" s="98">
        <f>RES_hhdet_tesh!N129</f>
        <v>0</v>
      </c>
      <c r="O198" s="98">
        <f>RES_hhdet_tesh!O129</f>
        <v>0</v>
      </c>
      <c r="P198" s="98">
        <f>RES_hhdet_tesh!P129</f>
        <v>0</v>
      </c>
      <c r="Q198" s="98">
        <f>RES_hhdet_tesh!Q129</f>
        <v>0</v>
      </c>
      <c r="R198" s="98">
        <f>RES_hhdet_tesh!R129</f>
        <v>0</v>
      </c>
      <c r="S198" s="98">
        <f>RES_hhdet_tesh!S129</f>
        <v>0</v>
      </c>
      <c r="T198" s="98">
        <f>RES_hhdet_tesh!T129</f>
        <v>0</v>
      </c>
      <c r="U198" s="98">
        <f>RES_hhdet_tesh!U129</f>
        <v>0</v>
      </c>
      <c r="V198" s="98">
        <f>RES_hhdet_tesh!V129</f>
        <v>0</v>
      </c>
      <c r="W198" s="98">
        <f>RES_hhdet_tesh!W129</f>
        <v>0</v>
      </c>
      <c r="DA198" s="63" t="s">
        <v>2531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2532</v>
      </c>
    </row>
    <row r="200" spans="1:105" ht="12" customHeight="1" x14ac:dyDescent="0.25">
      <c r="A200" s="97" t="s">
        <v>128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2536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2540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2541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2542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2709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2863</v>
      </c>
    </row>
    <row r="233" spans="1:105" ht="12" customHeight="1" x14ac:dyDescent="0.25">
      <c r="A233" s="97" t="s">
        <v>203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2864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0</v>
      </c>
      <c r="C236" s="99">
        <f>RES_hhdet_fecs!C129</f>
        <v>0</v>
      </c>
      <c r="D236" s="99">
        <f>RES_hhdet_fecs!D129</f>
        <v>0</v>
      </c>
      <c r="E236" s="99">
        <f>RES_hhdet_fecs!E129</f>
        <v>0</v>
      </c>
      <c r="F236" s="99">
        <f>RES_hhdet_fecs!F129</f>
        <v>0</v>
      </c>
      <c r="G236" s="99">
        <f>RES_hhdet_fecs!G129</f>
        <v>0</v>
      </c>
      <c r="H236" s="99">
        <f>RES_hhdet_fecs!H129</f>
        <v>0</v>
      </c>
      <c r="I236" s="99">
        <f>RES_hhdet_fecs!I129</f>
        <v>0</v>
      </c>
      <c r="J236" s="99">
        <f>RES_hhdet_fecs!J129</f>
        <v>0</v>
      </c>
      <c r="K236" s="99">
        <f>RES_hhdet_fecs!K129</f>
        <v>0</v>
      </c>
      <c r="L236" s="99">
        <f>RES_hhdet_fecs!L129</f>
        <v>0</v>
      </c>
      <c r="M236" s="99">
        <f>RES_hhdet_fecs!M129</f>
        <v>0</v>
      </c>
      <c r="N236" s="99">
        <f>RES_hhdet_fecs!N129</f>
        <v>0</v>
      </c>
      <c r="O236" s="99">
        <f>RES_hhdet_fecs!O129</f>
        <v>0</v>
      </c>
      <c r="P236" s="99">
        <f>RES_hhdet_fecs!P129</f>
        <v>0</v>
      </c>
      <c r="Q236" s="99">
        <f>RES_hhdet_fecs!Q129</f>
        <v>0</v>
      </c>
      <c r="R236" s="99">
        <f>RES_hhdet_fecs!R129</f>
        <v>0</v>
      </c>
      <c r="S236" s="99">
        <f>RES_hhdet_fecs!S129</f>
        <v>0</v>
      </c>
      <c r="T236" s="99">
        <f>RES_hhdet_fecs!T129</f>
        <v>0</v>
      </c>
      <c r="U236" s="99">
        <f>RES_hhdet_fecs!U129</f>
        <v>0</v>
      </c>
      <c r="V236" s="99">
        <f>RES_hhdet_fecs!V129</f>
        <v>0</v>
      </c>
      <c r="W236" s="99">
        <f>RES_hhdet_fecs!W129</f>
        <v>0</v>
      </c>
      <c r="DA236" s="63" t="s">
        <v>2867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2868</v>
      </c>
    </row>
    <row r="238" spans="1:105" ht="12" customHeight="1" x14ac:dyDescent="0.25">
      <c r="A238" s="97" t="s">
        <v>128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2872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2876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2877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2878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3031</v>
      </c>
    </row>
    <row r="252" spans="1:105" ht="12" customHeight="1" x14ac:dyDescent="0.25">
      <c r="A252" s="97" t="s">
        <v>203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3032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</v>
      </c>
      <c r="C255" s="99">
        <f>RES_hhdet_tess!C129</f>
        <v>0</v>
      </c>
      <c r="D255" s="99">
        <f>RES_hhdet_tess!D129</f>
        <v>0</v>
      </c>
      <c r="E255" s="99">
        <f>RES_hhdet_tess!E129</f>
        <v>0</v>
      </c>
      <c r="F255" s="99">
        <f>RES_hhdet_tess!F129</f>
        <v>0</v>
      </c>
      <c r="G255" s="99">
        <f>RES_hhdet_tess!G129</f>
        <v>0</v>
      </c>
      <c r="H255" s="99">
        <f>RES_hhdet_tess!H129</f>
        <v>0</v>
      </c>
      <c r="I255" s="99">
        <f>RES_hhdet_tess!I129</f>
        <v>0</v>
      </c>
      <c r="J255" s="99">
        <f>RES_hhdet_tess!J129</f>
        <v>0</v>
      </c>
      <c r="K255" s="99">
        <f>RES_hhdet_tess!K129</f>
        <v>0</v>
      </c>
      <c r="L255" s="99">
        <f>RES_hhdet_tess!L129</f>
        <v>0</v>
      </c>
      <c r="M255" s="99">
        <f>RES_hhdet_tess!M129</f>
        <v>0</v>
      </c>
      <c r="N255" s="99">
        <f>RES_hhdet_tess!N129</f>
        <v>0</v>
      </c>
      <c r="O255" s="99">
        <f>RES_hhdet_tess!O129</f>
        <v>0</v>
      </c>
      <c r="P255" s="99">
        <f>RES_hhdet_tess!P129</f>
        <v>0</v>
      </c>
      <c r="Q255" s="99">
        <f>RES_hhdet_tess!Q129</f>
        <v>0</v>
      </c>
      <c r="R255" s="99">
        <f>RES_hhdet_tess!R129</f>
        <v>0</v>
      </c>
      <c r="S255" s="99">
        <f>RES_hhdet_tess!S129</f>
        <v>0</v>
      </c>
      <c r="T255" s="99">
        <f>RES_hhdet_tess!T129</f>
        <v>0</v>
      </c>
      <c r="U255" s="99">
        <f>RES_hhdet_tess!U129</f>
        <v>0</v>
      </c>
      <c r="V255" s="99">
        <f>RES_hhdet_tess!V129</f>
        <v>0</v>
      </c>
      <c r="W255" s="99">
        <f>RES_hhdet_tess!W129</f>
        <v>0</v>
      </c>
      <c r="DA255" s="63" t="s">
        <v>3035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3036</v>
      </c>
    </row>
    <row r="257" spans="1:105" ht="12" customHeight="1" x14ac:dyDescent="0.25">
      <c r="A257" s="97" t="s">
        <v>128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3040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3044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3045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3046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3213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0</v>
      </c>
      <c r="D371" s="98">
        <f>RES_hhdet_in_fech!D129</f>
        <v>0</v>
      </c>
      <c r="E371" s="98">
        <f>RES_hhdet_in_fech!E129</f>
        <v>0</v>
      </c>
      <c r="F371" s="98">
        <f>RES_hhdet_in_fech!F129</f>
        <v>0</v>
      </c>
      <c r="G371" s="98">
        <f>RES_hhdet_in_fech!G129</f>
        <v>0</v>
      </c>
      <c r="H371" s="98">
        <f>RES_hhdet_in_fech!H129</f>
        <v>0</v>
      </c>
      <c r="I371" s="98">
        <f>RES_hhdet_in_fech!I129</f>
        <v>0</v>
      </c>
      <c r="J371" s="98">
        <f>RES_hhdet_in_fech!J129</f>
        <v>0</v>
      </c>
      <c r="K371" s="98">
        <f>RES_hhdet_in_fech!K129</f>
        <v>0</v>
      </c>
      <c r="L371" s="98">
        <f>RES_hhdet_in_fech!L129</f>
        <v>0</v>
      </c>
      <c r="M371" s="98">
        <f>RES_hhdet_in_fech!M129</f>
        <v>0</v>
      </c>
      <c r="N371" s="98">
        <f>RES_hhdet_in_fech!N129</f>
        <v>0</v>
      </c>
      <c r="O371" s="98">
        <f>RES_hhdet_in_fech!O129</f>
        <v>0</v>
      </c>
      <c r="P371" s="98">
        <f>RES_hhdet_in_fech!P129</f>
        <v>0</v>
      </c>
      <c r="Q371" s="98">
        <f>RES_hhdet_in_fech!Q129</f>
        <v>0</v>
      </c>
      <c r="R371" s="98">
        <f>RES_hhdet_in_fech!R129</f>
        <v>0</v>
      </c>
      <c r="S371" s="98">
        <f>RES_hhdet_in_fech!S129</f>
        <v>0</v>
      </c>
      <c r="T371" s="98">
        <f>RES_hhdet_in_fech!T129</f>
        <v>0</v>
      </c>
      <c r="U371" s="98">
        <f>RES_hhdet_in_fech!U129</f>
        <v>0</v>
      </c>
      <c r="V371" s="98">
        <f>RES_hhdet_in_fech!V129</f>
        <v>0</v>
      </c>
      <c r="W371" s="98">
        <f>RES_hhdet_in_fech!W129</f>
        <v>0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0</v>
      </c>
      <c r="D390" s="98">
        <f>RES_hhdet_in_tesh!D129</f>
        <v>0</v>
      </c>
      <c r="E390" s="98">
        <f>RES_hhdet_in_tesh!E129</f>
        <v>0</v>
      </c>
      <c r="F390" s="98">
        <f>RES_hhdet_in_tesh!F129</f>
        <v>0</v>
      </c>
      <c r="G390" s="98">
        <f>RES_hhdet_in_tesh!G129</f>
        <v>0</v>
      </c>
      <c r="H390" s="98">
        <f>RES_hhdet_in_tesh!H129</f>
        <v>0</v>
      </c>
      <c r="I390" s="98">
        <f>RES_hhdet_in_tesh!I129</f>
        <v>0</v>
      </c>
      <c r="J390" s="98">
        <f>RES_hhdet_in_tesh!J129</f>
        <v>0</v>
      </c>
      <c r="K390" s="98">
        <f>RES_hhdet_in_tesh!K129</f>
        <v>0</v>
      </c>
      <c r="L390" s="98">
        <f>RES_hhdet_in_tesh!L129</f>
        <v>0</v>
      </c>
      <c r="M390" s="98">
        <f>RES_hhdet_in_tesh!M129</f>
        <v>0</v>
      </c>
      <c r="N390" s="98">
        <f>RES_hhdet_in_tesh!N129</f>
        <v>0</v>
      </c>
      <c r="O390" s="98">
        <f>RES_hhdet_in_tesh!O129</f>
        <v>0</v>
      </c>
      <c r="P390" s="98">
        <f>RES_hhdet_in_tesh!P129</f>
        <v>0</v>
      </c>
      <c r="Q390" s="98">
        <f>RES_hhdet_in_tesh!Q129</f>
        <v>0</v>
      </c>
      <c r="R390" s="98">
        <f>RES_hhdet_in_tesh!R129</f>
        <v>0</v>
      </c>
      <c r="S390" s="98">
        <f>RES_hhdet_in_tesh!S129</f>
        <v>0</v>
      </c>
      <c r="T390" s="98">
        <f>RES_hhdet_in_tesh!T129</f>
        <v>0</v>
      </c>
      <c r="U390" s="98">
        <f>RES_hhdet_in_tesh!U129</f>
        <v>0</v>
      </c>
      <c r="V390" s="98">
        <f>RES_hhdet_in_tesh!V129</f>
        <v>0</v>
      </c>
      <c r="W390" s="98">
        <f>RES_hhdet_in_tesh!W129</f>
        <v>0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0</v>
      </c>
      <c r="D428" s="99">
        <f>RES_hhdet_in_fecs!D129</f>
        <v>0</v>
      </c>
      <c r="E428" s="99">
        <f>RES_hhdet_in_fecs!E129</f>
        <v>0</v>
      </c>
      <c r="F428" s="99">
        <f>RES_hhdet_in_fecs!F129</f>
        <v>0</v>
      </c>
      <c r="G428" s="99">
        <f>RES_hhdet_in_fecs!G129</f>
        <v>0</v>
      </c>
      <c r="H428" s="99">
        <f>RES_hhdet_in_fecs!H129</f>
        <v>0</v>
      </c>
      <c r="I428" s="99">
        <f>RES_hhdet_in_fecs!I129</f>
        <v>0</v>
      </c>
      <c r="J428" s="99">
        <f>RES_hhdet_in_fecs!J129</f>
        <v>0</v>
      </c>
      <c r="K428" s="99">
        <f>RES_hhdet_in_fecs!K129</f>
        <v>0</v>
      </c>
      <c r="L428" s="99">
        <f>RES_hhdet_in_fecs!L129</f>
        <v>0</v>
      </c>
      <c r="M428" s="99">
        <f>RES_hhdet_in_fecs!M129</f>
        <v>0</v>
      </c>
      <c r="N428" s="99">
        <f>RES_hhdet_in_fecs!N129</f>
        <v>0</v>
      </c>
      <c r="O428" s="99">
        <f>RES_hhdet_in_fecs!O129</f>
        <v>0</v>
      </c>
      <c r="P428" s="99">
        <f>RES_hhdet_in_fecs!P129</f>
        <v>0</v>
      </c>
      <c r="Q428" s="99">
        <f>RES_hhdet_in_fecs!Q129</f>
        <v>0</v>
      </c>
      <c r="R428" s="99">
        <f>RES_hhdet_in_fecs!R129</f>
        <v>0</v>
      </c>
      <c r="S428" s="99">
        <f>RES_hhdet_in_fecs!S129</f>
        <v>0</v>
      </c>
      <c r="T428" s="99">
        <f>RES_hhdet_in_fecs!T129</f>
        <v>0</v>
      </c>
      <c r="U428" s="99">
        <f>RES_hhdet_in_fecs!U129</f>
        <v>0</v>
      </c>
      <c r="V428" s="99">
        <f>RES_hhdet_in_fecs!V129</f>
        <v>0</v>
      </c>
      <c r="W428" s="99">
        <f>RES_hhdet_in_fecs!W129</f>
        <v>0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</v>
      </c>
      <c r="D447" s="99">
        <f>RES_hhdet_in_tess!D129</f>
        <v>0</v>
      </c>
      <c r="E447" s="99">
        <f>RES_hhdet_in_tess!E129</f>
        <v>0</v>
      </c>
      <c r="F447" s="99">
        <f>RES_hhdet_in_tess!F129</f>
        <v>0</v>
      </c>
      <c r="G447" s="99">
        <f>RES_hhdet_in_tess!G129</f>
        <v>0</v>
      </c>
      <c r="H447" s="99">
        <f>RES_hhdet_in_tess!H129</f>
        <v>0</v>
      </c>
      <c r="I447" s="99">
        <f>RES_hhdet_in_tess!I129</f>
        <v>0</v>
      </c>
      <c r="J447" s="99">
        <f>RES_hhdet_in_tess!J129</f>
        <v>0</v>
      </c>
      <c r="K447" s="99">
        <f>RES_hhdet_in_tess!K129</f>
        <v>0</v>
      </c>
      <c r="L447" s="99">
        <f>RES_hhdet_in_tess!L129</f>
        <v>0</v>
      </c>
      <c r="M447" s="99">
        <f>RES_hhdet_in_tess!M129</f>
        <v>0</v>
      </c>
      <c r="N447" s="99">
        <f>RES_hhdet_in_tess!N129</f>
        <v>0</v>
      </c>
      <c r="O447" s="99">
        <f>RES_hhdet_in_tess!O129</f>
        <v>0</v>
      </c>
      <c r="P447" s="99">
        <f>RES_hhdet_in_tess!P129</f>
        <v>0</v>
      </c>
      <c r="Q447" s="99">
        <f>RES_hhdet_in_tess!Q129</f>
        <v>0</v>
      </c>
      <c r="R447" s="99">
        <f>RES_hhdet_in_tess!R129</f>
        <v>0</v>
      </c>
      <c r="S447" s="99">
        <f>RES_hhdet_in_tess!S129</f>
        <v>0</v>
      </c>
      <c r="T447" s="99">
        <f>RES_hhdet_in_tess!T129</f>
        <v>0</v>
      </c>
      <c r="U447" s="99">
        <f>RES_hhdet_in_tess!U129</f>
        <v>0</v>
      </c>
      <c r="V447" s="99">
        <f>RES_hhdet_in_tess!V129</f>
        <v>0</v>
      </c>
      <c r="W447" s="99">
        <f>RES_hhdet_in_tess!W129</f>
        <v>0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73669</v>
      </c>
      <c r="C5" s="120">
        <v>96215</v>
      </c>
      <c r="D5" s="120">
        <v>123251</v>
      </c>
      <c r="E5" s="120">
        <v>154657</v>
      </c>
      <c r="F5" s="120">
        <v>190443</v>
      </c>
      <c r="G5" s="120">
        <v>232979</v>
      </c>
      <c r="H5" s="120">
        <v>273943</v>
      </c>
      <c r="I5" s="120">
        <v>305987</v>
      </c>
      <c r="J5" s="120">
        <v>329208</v>
      </c>
      <c r="K5" s="120">
        <v>349803</v>
      </c>
      <c r="L5" s="120">
        <v>374228</v>
      </c>
      <c r="M5" s="120">
        <v>396488</v>
      </c>
      <c r="N5" s="120">
        <v>418840</v>
      </c>
      <c r="O5" s="120">
        <v>449023</v>
      </c>
      <c r="P5" s="120">
        <v>503189</v>
      </c>
      <c r="Q5" s="120">
        <v>580132</v>
      </c>
      <c r="R5" s="120">
        <v>672492</v>
      </c>
      <c r="S5" s="120">
        <v>746866</v>
      </c>
      <c r="T5" s="120">
        <v>800585</v>
      </c>
      <c r="U5" s="120">
        <v>873554</v>
      </c>
      <c r="V5" s="120">
        <v>946235</v>
      </c>
      <c r="W5" s="120">
        <v>995248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73669</v>
      </c>
      <c r="C7" s="52">
        <v>96215</v>
      </c>
      <c r="D7" s="52">
        <v>123251</v>
      </c>
      <c r="E7" s="52">
        <v>154657</v>
      </c>
      <c r="F7" s="52">
        <v>190443</v>
      </c>
      <c r="G7" s="52">
        <v>232979</v>
      </c>
      <c r="H7" s="52">
        <v>273943</v>
      </c>
      <c r="I7" s="52">
        <v>305987</v>
      </c>
      <c r="J7" s="52">
        <v>329208</v>
      </c>
      <c r="K7" s="52">
        <v>349803</v>
      </c>
      <c r="L7" s="52">
        <v>374228</v>
      </c>
      <c r="M7" s="52">
        <v>396488</v>
      </c>
      <c r="N7" s="52">
        <v>418840</v>
      </c>
      <c r="O7" s="52">
        <v>449023</v>
      </c>
      <c r="P7" s="52">
        <v>503189</v>
      </c>
      <c r="Q7" s="52">
        <v>580132</v>
      </c>
      <c r="R7" s="52">
        <v>672492</v>
      </c>
      <c r="S7" s="52">
        <v>746866</v>
      </c>
      <c r="T7" s="52">
        <v>800585</v>
      </c>
      <c r="U7" s="52">
        <v>873554</v>
      </c>
      <c r="V7" s="52">
        <v>946235</v>
      </c>
      <c r="W7" s="52">
        <v>995248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43666</v>
      </c>
      <c r="C9" s="52">
        <v>51800</v>
      </c>
      <c r="D9" s="52">
        <v>63447</v>
      </c>
      <c r="E9" s="52">
        <v>85547</v>
      </c>
      <c r="F9" s="52">
        <v>101256</v>
      </c>
      <c r="G9" s="52">
        <v>122628</v>
      </c>
      <c r="H9" s="52">
        <v>147557</v>
      </c>
      <c r="I9" s="52">
        <v>168923</v>
      </c>
      <c r="J9" s="52">
        <v>175408</v>
      </c>
      <c r="K9" s="52">
        <v>173740</v>
      </c>
      <c r="L9" s="52">
        <v>178312</v>
      </c>
      <c r="M9" s="52">
        <v>202889</v>
      </c>
      <c r="N9" s="52">
        <v>256197</v>
      </c>
      <c r="O9" s="52">
        <v>291930</v>
      </c>
      <c r="P9" s="52">
        <v>321028</v>
      </c>
      <c r="Q9" s="52">
        <v>360506</v>
      </c>
      <c r="R9" s="52">
        <v>454615</v>
      </c>
      <c r="S9" s="52">
        <v>543269</v>
      </c>
      <c r="T9" s="52">
        <v>622248</v>
      </c>
      <c r="U9" s="52">
        <v>690439</v>
      </c>
      <c r="V9" s="52">
        <v>768243</v>
      </c>
      <c r="W9" s="52">
        <v>805748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63753</v>
      </c>
      <c r="C11" s="52">
        <v>73615</v>
      </c>
      <c r="D11" s="52">
        <v>90799</v>
      </c>
      <c r="E11" s="52">
        <v>115987</v>
      </c>
      <c r="F11" s="52">
        <v>139214</v>
      </c>
      <c r="G11" s="52">
        <v>154711</v>
      </c>
      <c r="H11" s="52">
        <v>171340</v>
      </c>
      <c r="I11" s="52">
        <v>177489</v>
      </c>
      <c r="J11" s="52">
        <v>177956</v>
      </c>
      <c r="K11" s="52">
        <v>178576</v>
      </c>
      <c r="L11" s="52">
        <v>184186</v>
      </c>
      <c r="M11" s="52">
        <v>189298</v>
      </c>
      <c r="N11" s="52">
        <v>195366</v>
      </c>
      <c r="O11" s="52">
        <v>209903</v>
      </c>
      <c r="P11" s="52">
        <v>245823</v>
      </c>
      <c r="Q11" s="52">
        <v>281943</v>
      </c>
      <c r="R11" s="52">
        <v>331560</v>
      </c>
      <c r="S11" s="52">
        <v>364475</v>
      </c>
      <c r="T11" s="52">
        <v>378210</v>
      </c>
      <c r="U11" s="52">
        <v>386717</v>
      </c>
      <c r="V11" s="52">
        <v>393576</v>
      </c>
      <c r="W11" s="52">
        <v>411132</v>
      </c>
      <c r="DA11" s="63" t="s">
        <v>1121</v>
      </c>
    </row>
    <row r="12" spans="1:105" ht="12" customHeight="1" x14ac:dyDescent="0.25">
      <c r="A12" s="97" t="s">
        <v>123</v>
      </c>
      <c r="B12" s="52">
        <v>124</v>
      </c>
      <c r="C12" s="52">
        <v>105</v>
      </c>
      <c r="D12" s="52">
        <v>114</v>
      </c>
      <c r="E12" s="52">
        <v>214</v>
      </c>
      <c r="F12" s="52">
        <v>284</v>
      </c>
      <c r="G12" s="52">
        <v>321</v>
      </c>
      <c r="H12" s="52">
        <v>346</v>
      </c>
      <c r="I12" s="52">
        <v>482</v>
      </c>
      <c r="J12" s="52">
        <v>675</v>
      </c>
      <c r="K12" s="52">
        <v>877</v>
      </c>
      <c r="L12" s="52">
        <v>990</v>
      </c>
      <c r="M12" s="52">
        <v>887</v>
      </c>
      <c r="N12" s="52">
        <v>992</v>
      </c>
      <c r="O12" s="52">
        <v>1278</v>
      </c>
      <c r="P12" s="52">
        <v>1624</v>
      </c>
      <c r="Q12" s="52">
        <v>2415</v>
      </c>
      <c r="R12" s="52">
        <v>3082</v>
      </c>
      <c r="S12" s="52">
        <v>3454</v>
      </c>
      <c r="T12" s="52">
        <v>3477</v>
      </c>
      <c r="U12" s="52">
        <v>3310</v>
      </c>
      <c r="V12" s="52">
        <v>3384</v>
      </c>
      <c r="W12" s="52">
        <v>3762</v>
      </c>
      <c r="DA12" s="63" t="s">
        <v>1122</v>
      </c>
    </row>
    <row r="13" spans="1:105" ht="12" customHeight="1" x14ac:dyDescent="0.25">
      <c r="A13" s="97" t="s">
        <v>122</v>
      </c>
      <c r="B13" s="52">
        <v>8336</v>
      </c>
      <c r="C13" s="52">
        <v>19584</v>
      </c>
      <c r="D13" s="52">
        <v>28114</v>
      </c>
      <c r="E13" s="52">
        <v>32788</v>
      </c>
      <c r="F13" s="52">
        <v>42720</v>
      </c>
      <c r="G13" s="52">
        <v>65465</v>
      </c>
      <c r="H13" s="52">
        <v>84626</v>
      </c>
      <c r="I13" s="52">
        <v>98660</v>
      </c>
      <c r="J13" s="52">
        <v>106262</v>
      </c>
      <c r="K13" s="52">
        <v>110833</v>
      </c>
      <c r="L13" s="52">
        <v>119898</v>
      </c>
      <c r="M13" s="52">
        <v>135809</v>
      </c>
      <c r="N13" s="52">
        <v>144433</v>
      </c>
      <c r="O13" s="52">
        <v>148423</v>
      </c>
      <c r="P13" s="52">
        <v>147231</v>
      </c>
      <c r="Q13" s="52">
        <v>164804</v>
      </c>
      <c r="R13" s="52">
        <v>177002</v>
      </c>
      <c r="S13" s="52">
        <v>191933</v>
      </c>
      <c r="T13" s="52">
        <v>213955</v>
      </c>
      <c r="U13" s="52">
        <v>248135</v>
      </c>
      <c r="V13" s="52">
        <v>285295</v>
      </c>
      <c r="W13" s="52">
        <v>303586</v>
      </c>
      <c r="DA13" s="63" t="s">
        <v>1123</v>
      </c>
    </row>
    <row r="14" spans="1:105" ht="12" customHeight="1" x14ac:dyDescent="0.25">
      <c r="A14" s="97" t="s">
        <v>121</v>
      </c>
      <c r="B14" s="52">
        <v>1456</v>
      </c>
      <c r="C14" s="52">
        <v>2911</v>
      </c>
      <c r="D14" s="52">
        <v>4224</v>
      </c>
      <c r="E14" s="52">
        <v>5668</v>
      </c>
      <c r="F14" s="52">
        <v>8225</v>
      </c>
      <c r="G14" s="52">
        <v>12482</v>
      </c>
      <c r="H14" s="52">
        <v>17631</v>
      </c>
      <c r="I14" s="52">
        <v>29356</v>
      </c>
      <c r="J14" s="52">
        <v>44315</v>
      </c>
      <c r="K14" s="52">
        <v>59517</v>
      </c>
      <c r="L14" s="52">
        <v>69154</v>
      </c>
      <c r="M14" s="52">
        <v>70494</v>
      </c>
      <c r="N14" s="52">
        <v>78049</v>
      </c>
      <c r="O14" s="52">
        <v>89419</v>
      </c>
      <c r="P14" s="52">
        <v>108511</v>
      </c>
      <c r="Q14" s="52">
        <v>130970</v>
      </c>
      <c r="R14" s="52">
        <v>160848</v>
      </c>
      <c r="S14" s="52">
        <v>187004</v>
      </c>
      <c r="T14" s="52">
        <v>204943</v>
      </c>
      <c r="U14" s="52">
        <v>235392</v>
      </c>
      <c r="V14" s="52">
        <v>263980</v>
      </c>
      <c r="W14" s="52">
        <v>276768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24028</v>
      </c>
      <c r="C16" s="52">
        <v>27648</v>
      </c>
      <c r="D16" s="52">
        <v>35003</v>
      </c>
      <c r="E16" s="52">
        <v>43239</v>
      </c>
      <c r="F16" s="52">
        <v>52590</v>
      </c>
      <c r="G16" s="52">
        <v>61736</v>
      </c>
      <c r="H16" s="52">
        <v>68359</v>
      </c>
      <c r="I16" s="52">
        <v>73826</v>
      </c>
      <c r="J16" s="52">
        <v>77225</v>
      </c>
      <c r="K16" s="52">
        <v>81709</v>
      </c>
      <c r="L16" s="52">
        <v>88228</v>
      </c>
      <c r="M16" s="52">
        <v>95717</v>
      </c>
      <c r="N16" s="52">
        <v>101522</v>
      </c>
      <c r="O16" s="52">
        <v>107661</v>
      </c>
      <c r="P16" s="52">
        <v>119921</v>
      </c>
      <c r="Q16" s="52">
        <v>131818</v>
      </c>
      <c r="R16" s="52">
        <v>150385</v>
      </c>
      <c r="S16" s="52">
        <v>165392</v>
      </c>
      <c r="T16" s="52">
        <v>170555</v>
      </c>
      <c r="U16" s="52">
        <v>174481</v>
      </c>
      <c r="V16" s="52">
        <v>176358</v>
      </c>
      <c r="W16" s="52">
        <v>184042</v>
      </c>
      <c r="DA16" s="63" t="s">
        <v>1125</v>
      </c>
    </row>
    <row r="17" spans="1:105" ht="12" customHeight="1" x14ac:dyDescent="0.25">
      <c r="A17" s="109" t="s">
        <v>120</v>
      </c>
      <c r="B17" s="36">
        <v>49641</v>
      </c>
      <c r="C17" s="36">
        <v>68567</v>
      </c>
      <c r="D17" s="36">
        <v>88248</v>
      </c>
      <c r="E17" s="36">
        <v>111418</v>
      </c>
      <c r="F17" s="36">
        <v>137853</v>
      </c>
      <c r="G17" s="36">
        <v>171243</v>
      </c>
      <c r="H17" s="36">
        <v>205584</v>
      </c>
      <c r="I17" s="36">
        <v>232161</v>
      </c>
      <c r="J17" s="36">
        <v>251983</v>
      </c>
      <c r="K17" s="36">
        <v>268094</v>
      </c>
      <c r="L17" s="36">
        <v>286000</v>
      </c>
      <c r="M17" s="36">
        <v>300771</v>
      </c>
      <c r="N17" s="36">
        <v>317318</v>
      </c>
      <c r="O17" s="36">
        <v>341362</v>
      </c>
      <c r="P17" s="36">
        <v>383268</v>
      </c>
      <c r="Q17" s="36">
        <v>448314</v>
      </c>
      <c r="R17" s="36">
        <v>522107</v>
      </c>
      <c r="S17" s="36">
        <v>581474</v>
      </c>
      <c r="T17" s="36">
        <v>630030</v>
      </c>
      <c r="U17" s="36">
        <v>699073</v>
      </c>
      <c r="V17" s="36">
        <v>769877</v>
      </c>
      <c r="W17" s="36">
        <v>811206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5755</v>
      </c>
      <c r="D21" s="52">
        <v>5762</v>
      </c>
      <c r="E21" s="52">
        <v>5812</v>
      </c>
      <c r="F21" s="52">
        <v>5953</v>
      </c>
      <c r="G21" s="52">
        <v>6237</v>
      </c>
      <c r="H21" s="52">
        <v>6726</v>
      </c>
      <c r="I21" s="52">
        <v>7499</v>
      </c>
      <c r="J21" s="52">
        <v>8609</v>
      </c>
      <c r="K21" s="52">
        <v>10127</v>
      </c>
      <c r="L21" s="52">
        <v>12092</v>
      </c>
      <c r="M21" s="52">
        <v>14551</v>
      </c>
      <c r="N21" s="52">
        <v>17568</v>
      </c>
      <c r="O21" s="52">
        <v>20034</v>
      </c>
      <c r="P21" s="52">
        <v>19714</v>
      </c>
      <c r="Q21" s="52">
        <v>24732</v>
      </c>
      <c r="R21" s="52">
        <v>30617</v>
      </c>
      <c r="S21" s="52">
        <v>37473</v>
      </c>
      <c r="T21" s="52">
        <v>39877</v>
      </c>
      <c r="U21" s="52">
        <v>42003</v>
      </c>
      <c r="V21" s="52">
        <v>43877</v>
      </c>
      <c r="W21" s="52">
        <v>45452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6823</v>
      </c>
      <c r="D23" s="52">
        <v>6852</v>
      </c>
      <c r="E23" s="52">
        <v>7063</v>
      </c>
      <c r="F23" s="52">
        <v>14620</v>
      </c>
      <c r="G23" s="52">
        <v>16796</v>
      </c>
      <c r="H23" s="52">
        <v>20802</v>
      </c>
      <c r="I23" s="52">
        <v>19749</v>
      </c>
      <c r="J23" s="52">
        <v>22831</v>
      </c>
      <c r="K23" s="52">
        <v>26811</v>
      </c>
      <c r="L23" s="52">
        <v>27608</v>
      </c>
      <c r="M23" s="52">
        <v>30240</v>
      </c>
      <c r="N23" s="52">
        <v>33510</v>
      </c>
      <c r="O23" s="52">
        <v>39723</v>
      </c>
      <c r="P23" s="52">
        <v>38616</v>
      </c>
      <c r="Q23" s="52">
        <v>35680</v>
      </c>
      <c r="R23" s="52">
        <v>39419</v>
      </c>
      <c r="S23" s="52">
        <v>51998</v>
      </c>
      <c r="T23" s="52">
        <v>77545</v>
      </c>
      <c r="U23" s="52">
        <v>83958</v>
      </c>
      <c r="V23" s="52">
        <v>93583</v>
      </c>
      <c r="W23" s="52">
        <v>105041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9961</v>
      </c>
      <c r="D25" s="52">
        <v>10002</v>
      </c>
      <c r="E25" s="52">
        <v>10283</v>
      </c>
      <c r="F25" s="52">
        <v>11137</v>
      </c>
      <c r="G25" s="52">
        <v>12955</v>
      </c>
      <c r="H25" s="52">
        <v>16129</v>
      </c>
      <c r="I25" s="52">
        <v>15038</v>
      </c>
      <c r="J25" s="52">
        <v>19121</v>
      </c>
      <c r="K25" s="52">
        <v>27185</v>
      </c>
      <c r="L25" s="52">
        <v>30935</v>
      </c>
      <c r="M25" s="52">
        <v>32314</v>
      </c>
      <c r="N25" s="52">
        <v>30361</v>
      </c>
      <c r="O25" s="52">
        <v>27943</v>
      </c>
      <c r="P25" s="52">
        <v>26241</v>
      </c>
      <c r="Q25" s="52">
        <v>25867</v>
      </c>
      <c r="R25" s="52">
        <v>29522</v>
      </c>
      <c r="S25" s="52">
        <v>36508</v>
      </c>
      <c r="T25" s="52">
        <v>41851</v>
      </c>
      <c r="U25" s="52">
        <v>45915</v>
      </c>
      <c r="V25" s="52">
        <v>51110</v>
      </c>
      <c r="W25" s="52">
        <v>58444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19</v>
      </c>
      <c r="D26" s="52">
        <v>20</v>
      </c>
      <c r="E26" s="52">
        <v>19</v>
      </c>
      <c r="F26" s="52">
        <v>19</v>
      </c>
      <c r="G26" s="52">
        <v>24</v>
      </c>
      <c r="H26" s="52">
        <v>26</v>
      </c>
      <c r="I26" s="52">
        <v>24</v>
      </c>
      <c r="J26" s="52">
        <v>28</v>
      </c>
      <c r="K26" s="52">
        <v>51</v>
      </c>
      <c r="L26" s="52">
        <v>69</v>
      </c>
      <c r="M26" s="52">
        <v>104</v>
      </c>
      <c r="N26" s="52">
        <v>102</v>
      </c>
      <c r="O26" s="52">
        <v>115</v>
      </c>
      <c r="P26" s="52">
        <v>139</v>
      </c>
      <c r="Q26" s="52">
        <v>190</v>
      </c>
      <c r="R26" s="52">
        <v>206</v>
      </c>
      <c r="S26" s="52">
        <v>227</v>
      </c>
      <c r="T26" s="52">
        <v>239</v>
      </c>
      <c r="U26" s="52">
        <v>306</v>
      </c>
      <c r="V26" s="52">
        <v>462</v>
      </c>
      <c r="W26" s="52">
        <v>581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1302</v>
      </c>
      <c r="D27" s="52">
        <v>1327</v>
      </c>
      <c r="E27" s="52">
        <v>1494</v>
      </c>
      <c r="F27" s="52">
        <v>1916</v>
      </c>
      <c r="G27" s="52">
        <v>2680</v>
      </c>
      <c r="H27" s="52">
        <v>3951</v>
      </c>
      <c r="I27" s="52">
        <v>5202</v>
      </c>
      <c r="J27" s="52">
        <v>8327</v>
      </c>
      <c r="K27" s="52">
        <v>12077</v>
      </c>
      <c r="L27" s="52">
        <v>12742</v>
      </c>
      <c r="M27" s="52">
        <v>14865</v>
      </c>
      <c r="N27" s="52">
        <v>19271</v>
      </c>
      <c r="O27" s="52">
        <v>22175</v>
      </c>
      <c r="P27" s="52">
        <v>19468</v>
      </c>
      <c r="Q27" s="52">
        <v>19341</v>
      </c>
      <c r="R27" s="52">
        <v>20132</v>
      </c>
      <c r="S27" s="52">
        <v>23158</v>
      </c>
      <c r="T27" s="52">
        <v>26533</v>
      </c>
      <c r="U27" s="52">
        <v>28939</v>
      </c>
      <c r="V27" s="52">
        <v>28707</v>
      </c>
      <c r="W27" s="52">
        <v>30178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227</v>
      </c>
      <c r="D28" s="52">
        <v>232</v>
      </c>
      <c r="E28" s="52">
        <v>252</v>
      </c>
      <c r="F28" s="52">
        <v>315</v>
      </c>
      <c r="G28" s="52">
        <v>434</v>
      </c>
      <c r="H28" s="52">
        <v>650</v>
      </c>
      <c r="I28" s="52">
        <v>878</v>
      </c>
      <c r="J28" s="52">
        <v>1514</v>
      </c>
      <c r="K28" s="52">
        <v>2349</v>
      </c>
      <c r="L28" s="52">
        <v>3297</v>
      </c>
      <c r="M28" s="52">
        <v>4819</v>
      </c>
      <c r="N28" s="52">
        <v>6857</v>
      </c>
      <c r="O28" s="52">
        <v>9138</v>
      </c>
      <c r="P28" s="52">
        <v>11200</v>
      </c>
      <c r="Q28" s="52">
        <v>14205</v>
      </c>
      <c r="R28" s="52">
        <v>15163</v>
      </c>
      <c r="S28" s="52">
        <v>15541</v>
      </c>
      <c r="T28" s="52">
        <v>15630</v>
      </c>
      <c r="U28" s="52">
        <v>18484</v>
      </c>
      <c r="V28" s="52">
        <v>25610</v>
      </c>
      <c r="W28" s="52">
        <v>31837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3754</v>
      </c>
      <c r="D30" s="52">
        <v>3769</v>
      </c>
      <c r="E30" s="52">
        <v>3876</v>
      </c>
      <c r="F30" s="52">
        <v>4204</v>
      </c>
      <c r="G30" s="52">
        <v>4892</v>
      </c>
      <c r="H30" s="52">
        <v>6097</v>
      </c>
      <c r="I30" s="52">
        <v>5731</v>
      </c>
      <c r="J30" s="52">
        <v>7397</v>
      </c>
      <c r="K30" s="52">
        <v>10589</v>
      </c>
      <c r="L30" s="52">
        <v>12375</v>
      </c>
      <c r="M30" s="52">
        <v>13055</v>
      </c>
      <c r="N30" s="52">
        <v>13479</v>
      </c>
      <c r="O30" s="52">
        <v>13324</v>
      </c>
      <c r="P30" s="52">
        <v>12621</v>
      </c>
      <c r="Q30" s="52">
        <v>13762</v>
      </c>
      <c r="R30" s="52">
        <v>15572</v>
      </c>
      <c r="S30" s="52">
        <v>18692</v>
      </c>
      <c r="T30" s="52">
        <v>20747</v>
      </c>
      <c r="U30" s="52">
        <v>22116</v>
      </c>
      <c r="V30" s="52">
        <v>23279</v>
      </c>
      <c r="W30" s="52">
        <v>25338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7756</v>
      </c>
      <c r="D31" s="36">
        <v>7810</v>
      </c>
      <c r="E31" s="36">
        <v>8172</v>
      </c>
      <c r="F31" s="36">
        <v>9183</v>
      </c>
      <c r="G31" s="36">
        <v>11206</v>
      </c>
      <c r="H31" s="36">
        <v>14658</v>
      </c>
      <c r="I31" s="36">
        <v>15408</v>
      </c>
      <c r="J31" s="36">
        <v>21597</v>
      </c>
      <c r="K31" s="36">
        <v>31081</v>
      </c>
      <c r="L31" s="36">
        <v>34667</v>
      </c>
      <c r="M31" s="36">
        <v>39050</v>
      </c>
      <c r="N31" s="36">
        <v>43115</v>
      </c>
      <c r="O31" s="36">
        <v>46046</v>
      </c>
      <c r="P31" s="36">
        <v>44426</v>
      </c>
      <c r="Q31" s="36">
        <v>45859</v>
      </c>
      <c r="R31" s="36">
        <v>49467</v>
      </c>
      <c r="S31" s="36">
        <v>56750</v>
      </c>
      <c r="T31" s="36">
        <v>63523</v>
      </c>
      <c r="U31" s="36">
        <v>71543</v>
      </c>
      <c r="V31" s="36">
        <v>82612</v>
      </c>
      <c r="W31" s="36">
        <v>95688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28301</v>
      </c>
      <c r="D35" s="52">
        <v>32798</v>
      </c>
      <c r="E35" s="52">
        <v>37218</v>
      </c>
      <c r="F35" s="52">
        <v>41739</v>
      </c>
      <c r="G35" s="52">
        <v>48773</v>
      </c>
      <c r="H35" s="52">
        <v>47690</v>
      </c>
      <c r="I35" s="52">
        <v>39543</v>
      </c>
      <c r="J35" s="52">
        <v>31830</v>
      </c>
      <c r="K35" s="52">
        <v>30722</v>
      </c>
      <c r="L35" s="52">
        <v>36517</v>
      </c>
      <c r="M35" s="52">
        <v>36811</v>
      </c>
      <c r="N35" s="52">
        <v>39920</v>
      </c>
      <c r="O35" s="52">
        <v>50217</v>
      </c>
      <c r="P35" s="52">
        <v>73880</v>
      </c>
      <c r="Q35" s="52">
        <v>101675</v>
      </c>
      <c r="R35" s="52">
        <v>122977</v>
      </c>
      <c r="S35" s="52">
        <v>111847</v>
      </c>
      <c r="T35" s="52">
        <v>93596</v>
      </c>
      <c r="U35" s="52">
        <v>114972</v>
      </c>
      <c r="V35" s="52">
        <v>116558</v>
      </c>
      <c r="W35" s="52">
        <v>94465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14957</v>
      </c>
      <c r="D37" s="52">
        <v>18499</v>
      </c>
      <c r="E37" s="52">
        <v>29163</v>
      </c>
      <c r="F37" s="52">
        <v>30329</v>
      </c>
      <c r="G37" s="52">
        <v>38168</v>
      </c>
      <c r="H37" s="52">
        <v>45731</v>
      </c>
      <c r="I37" s="52">
        <v>41115</v>
      </c>
      <c r="J37" s="52">
        <v>29316</v>
      </c>
      <c r="K37" s="52">
        <v>25143</v>
      </c>
      <c r="L37" s="52">
        <v>32180</v>
      </c>
      <c r="M37" s="52">
        <v>54817</v>
      </c>
      <c r="N37" s="52">
        <v>86818</v>
      </c>
      <c r="O37" s="52">
        <v>75456</v>
      </c>
      <c r="P37" s="52">
        <v>67714</v>
      </c>
      <c r="Q37" s="52">
        <v>75158</v>
      </c>
      <c r="R37" s="52">
        <v>133528</v>
      </c>
      <c r="S37" s="52">
        <v>140652</v>
      </c>
      <c r="T37" s="52">
        <v>156524</v>
      </c>
      <c r="U37" s="52">
        <v>152149</v>
      </c>
      <c r="V37" s="52">
        <v>171387</v>
      </c>
      <c r="W37" s="52">
        <v>142546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19823</v>
      </c>
      <c r="D39" s="52">
        <v>27186</v>
      </c>
      <c r="E39" s="52">
        <v>35471</v>
      </c>
      <c r="F39" s="52">
        <v>34364</v>
      </c>
      <c r="G39" s="52">
        <v>28452</v>
      </c>
      <c r="H39" s="52">
        <v>32758</v>
      </c>
      <c r="I39" s="52">
        <v>21187</v>
      </c>
      <c r="J39" s="52">
        <v>19588</v>
      </c>
      <c r="K39" s="52">
        <v>27805</v>
      </c>
      <c r="L39" s="52">
        <v>36545</v>
      </c>
      <c r="M39" s="52">
        <v>37426</v>
      </c>
      <c r="N39" s="52">
        <v>36429</v>
      </c>
      <c r="O39" s="52">
        <v>42480</v>
      </c>
      <c r="P39" s="52">
        <v>62161</v>
      </c>
      <c r="Q39" s="52">
        <v>61987</v>
      </c>
      <c r="R39" s="52">
        <v>79139</v>
      </c>
      <c r="S39" s="52">
        <v>69423</v>
      </c>
      <c r="T39" s="52">
        <v>55586</v>
      </c>
      <c r="U39" s="52">
        <v>54422</v>
      </c>
      <c r="V39" s="52">
        <v>57969</v>
      </c>
      <c r="W39" s="52">
        <v>76000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29</v>
      </c>
      <c r="E40" s="52">
        <v>119</v>
      </c>
      <c r="F40" s="52">
        <v>89</v>
      </c>
      <c r="G40" s="52">
        <v>61</v>
      </c>
      <c r="H40" s="52">
        <v>51</v>
      </c>
      <c r="I40" s="52">
        <v>160</v>
      </c>
      <c r="J40" s="52">
        <v>221</v>
      </c>
      <c r="K40" s="52">
        <v>253</v>
      </c>
      <c r="L40" s="52">
        <v>182</v>
      </c>
      <c r="M40" s="52">
        <v>1</v>
      </c>
      <c r="N40" s="52">
        <v>207</v>
      </c>
      <c r="O40" s="52">
        <v>401</v>
      </c>
      <c r="P40" s="52">
        <v>485</v>
      </c>
      <c r="Q40" s="52">
        <v>981</v>
      </c>
      <c r="R40" s="52">
        <v>873</v>
      </c>
      <c r="S40" s="52">
        <v>599</v>
      </c>
      <c r="T40" s="52">
        <v>262</v>
      </c>
      <c r="U40" s="52">
        <v>139</v>
      </c>
      <c r="V40" s="52">
        <v>536</v>
      </c>
      <c r="W40" s="52">
        <v>959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12550</v>
      </c>
      <c r="D41" s="52">
        <v>9857</v>
      </c>
      <c r="E41" s="52">
        <v>6168</v>
      </c>
      <c r="F41" s="52">
        <v>11848</v>
      </c>
      <c r="G41" s="52">
        <v>25425</v>
      </c>
      <c r="H41" s="52">
        <v>23112</v>
      </c>
      <c r="I41" s="52">
        <v>19236</v>
      </c>
      <c r="J41" s="52">
        <v>15929</v>
      </c>
      <c r="K41" s="52">
        <v>16648</v>
      </c>
      <c r="L41" s="52">
        <v>21807</v>
      </c>
      <c r="M41" s="52">
        <v>30776</v>
      </c>
      <c r="N41" s="52">
        <v>27895</v>
      </c>
      <c r="O41" s="52">
        <v>26165</v>
      </c>
      <c r="P41" s="52">
        <v>18276</v>
      </c>
      <c r="Q41" s="52">
        <v>36914</v>
      </c>
      <c r="R41" s="52">
        <v>32330</v>
      </c>
      <c r="S41" s="52">
        <v>38089</v>
      </c>
      <c r="T41" s="52">
        <v>48555</v>
      </c>
      <c r="U41" s="52">
        <v>63119</v>
      </c>
      <c r="V41" s="52">
        <v>65867</v>
      </c>
      <c r="W41" s="52">
        <v>48469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1682</v>
      </c>
      <c r="D42" s="52">
        <v>1545</v>
      </c>
      <c r="E42" s="52">
        <v>1696</v>
      </c>
      <c r="F42" s="52">
        <v>2872</v>
      </c>
      <c r="G42" s="52">
        <v>4691</v>
      </c>
      <c r="H42" s="52">
        <v>5799</v>
      </c>
      <c r="I42" s="52">
        <v>12603</v>
      </c>
      <c r="J42" s="52">
        <v>16473</v>
      </c>
      <c r="K42" s="52">
        <v>17551</v>
      </c>
      <c r="L42" s="52">
        <v>12934</v>
      </c>
      <c r="M42" s="52">
        <v>6159</v>
      </c>
      <c r="N42" s="52">
        <v>14412</v>
      </c>
      <c r="O42" s="52">
        <v>20508</v>
      </c>
      <c r="P42" s="52">
        <v>30292</v>
      </c>
      <c r="Q42" s="52">
        <v>36664</v>
      </c>
      <c r="R42" s="52">
        <v>45041</v>
      </c>
      <c r="S42" s="52">
        <v>41697</v>
      </c>
      <c r="T42" s="52">
        <v>33569</v>
      </c>
      <c r="U42" s="52">
        <v>48933</v>
      </c>
      <c r="V42" s="52">
        <v>54198</v>
      </c>
      <c r="W42" s="52">
        <v>44625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7374</v>
      </c>
      <c r="D44" s="52">
        <v>11124</v>
      </c>
      <c r="E44" s="52">
        <v>12112</v>
      </c>
      <c r="F44" s="52">
        <v>13555</v>
      </c>
      <c r="G44" s="52">
        <v>14038</v>
      </c>
      <c r="H44" s="52">
        <v>12720</v>
      </c>
      <c r="I44" s="52">
        <v>11198</v>
      </c>
      <c r="J44" s="52">
        <v>10796</v>
      </c>
      <c r="K44" s="52">
        <v>15073</v>
      </c>
      <c r="L44" s="52">
        <v>18894</v>
      </c>
      <c r="M44" s="52">
        <v>20544</v>
      </c>
      <c r="N44" s="52">
        <v>19284</v>
      </c>
      <c r="O44" s="52">
        <v>19463</v>
      </c>
      <c r="P44" s="52">
        <v>24881</v>
      </c>
      <c r="Q44" s="52">
        <v>25659</v>
      </c>
      <c r="R44" s="52">
        <v>34139</v>
      </c>
      <c r="S44" s="52">
        <v>33699</v>
      </c>
      <c r="T44" s="52">
        <v>25910</v>
      </c>
      <c r="U44" s="52">
        <v>26042</v>
      </c>
      <c r="V44" s="52">
        <v>25156</v>
      </c>
      <c r="W44" s="52">
        <v>33022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26682</v>
      </c>
      <c r="D45" s="36">
        <v>27491</v>
      </c>
      <c r="E45" s="36">
        <v>31342</v>
      </c>
      <c r="F45" s="36">
        <v>35618</v>
      </c>
      <c r="G45" s="36">
        <v>44596</v>
      </c>
      <c r="H45" s="36">
        <v>48999</v>
      </c>
      <c r="I45" s="36">
        <v>41985</v>
      </c>
      <c r="J45" s="36">
        <v>41419</v>
      </c>
      <c r="K45" s="36">
        <v>47192</v>
      </c>
      <c r="L45" s="36">
        <v>52573</v>
      </c>
      <c r="M45" s="36">
        <v>53821</v>
      </c>
      <c r="N45" s="36">
        <v>59662</v>
      </c>
      <c r="O45" s="36">
        <v>70090</v>
      </c>
      <c r="P45" s="36">
        <v>86332</v>
      </c>
      <c r="Q45" s="36">
        <v>110905</v>
      </c>
      <c r="R45" s="36">
        <v>123260</v>
      </c>
      <c r="S45" s="36">
        <v>116117</v>
      </c>
      <c r="T45" s="36">
        <v>112079</v>
      </c>
      <c r="U45" s="36">
        <v>140586</v>
      </c>
      <c r="V45" s="36">
        <v>153416</v>
      </c>
      <c r="W45" s="36">
        <v>137017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10239</v>
      </c>
      <c r="D49" s="52">
        <v>13069</v>
      </c>
      <c r="E49" s="52">
        <v>17184</v>
      </c>
      <c r="F49" s="52">
        <v>19082</v>
      </c>
      <c r="G49" s="52">
        <v>19897</v>
      </c>
      <c r="H49" s="52">
        <v>23044</v>
      </c>
      <c r="I49" s="52">
        <v>18512</v>
      </c>
      <c r="J49" s="52">
        <v>15871</v>
      </c>
      <c r="K49" s="52">
        <v>13366</v>
      </c>
      <c r="L49" s="52">
        <v>14626</v>
      </c>
      <c r="M49" s="52">
        <v>13544</v>
      </c>
      <c r="N49" s="52">
        <v>14171</v>
      </c>
      <c r="O49" s="52">
        <v>16259</v>
      </c>
      <c r="P49" s="52">
        <v>34162</v>
      </c>
      <c r="Q49" s="52">
        <v>47630</v>
      </c>
      <c r="R49" s="52">
        <v>41048</v>
      </c>
      <c r="S49" s="52">
        <v>33264</v>
      </c>
      <c r="T49" s="52">
        <v>27619</v>
      </c>
      <c r="U49" s="52">
        <v>40017</v>
      </c>
      <c r="V49" s="52">
        <v>39519</v>
      </c>
      <c r="W49" s="52">
        <v>28504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5369</v>
      </c>
      <c r="D51" s="52">
        <v>7890</v>
      </c>
      <c r="E51" s="52">
        <v>12201</v>
      </c>
      <c r="F51" s="52">
        <v>15186</v>
      </c>
      <c r="G51" s="52">
        <v>16242</v>
      </c>
      <c r="H51" s="52">
        <v>18983</v>
      </c>
      <c r="I51" s="52">
        <v>15264</v>
      </c>
      <c r="J51" s="52">
        <v>13033</v>
      </c>
      <c r="K51" s="52">
        <v>11020</v>
      </c>
      <c r="L51" s="52">
        <v>12222</v>
      </c>
      <c r="M51" s="52">
        <v>11555</v>
      </c>
      <c r="N51" s="52">
        <v>12459</v>
      </c>
      <c r="O51" s="52">
        <v>9041</v>
      </c>
      <c r="P51" s="52">
        <v>7351</v>
      </c>
      <c r="Q51" s="52">
        <v>7527</v>
      </c>
      <c r="R51" s="52">
        <v>27856</v>
      </c>
      <c r="S51" s="52">
        <v>24542</v>
      </c>
      <c r="T51" s="52">
        <v>24646</v>
      </c>
      <c r="U51" s="52">
        <v>27057</v>
      </c>
      <c r="V51" s="52">
        <v>29154</v>
      </c>
      <c r="W51" s="52">
        <v>25207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5960</v>
      </c>
      <c r="D53" s="52">
        <v>9200</v>
      </c>
      <c r="E53" s="52">
        <v>14027</v>
      </c>
      <c r="F53" s="52">
        <v>13334</v>
      </c>
      <c r="G53" s="52">
        <v>9656</v>
      </c>
      <c r="H53" s="52">
        <v>12230</v>
      </c>
      <c r="I53" s="52">
        <v>7374</v>
      </c>
      <c r="J53" s="52">
        <v>5954</v>
      </c>
      <c r="K53" s="52">
        <v>5969</v>
      </c>
      <c r="L53" s="52">
        <v>7477</v>
      </c>
      <c r="M53" s="52">
        <v>6815</v>
      </c>
      <c r="N53" s="52">
        <v>6540</v>
      </c>
      <c r="O53" s="52">
        <v>7713</v>
      </c>
      <c r="P53" s="52">
        <v>19091</v>
      </c>
      <c r="Q53" s="52">
        <v>21620</v>
      </c>
      <c r="R53" s="52">
        <v>20637</v>
      </c>
      <c r="S53" s="52">
        <v>15415</v>
      </c>
      <c r="T53" s="52">
        <v>11125</v>
      </c>
      <c r="U53" s="52">
        <v>13068</v>
      </c>
      <c r="V53" s="52">
        <v>12826</v>
      </c>
      <c r="W53" s="52">
        <v>12738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10</v>
      </c>
      <c r="E54" s="52">
        <v>47</v>
      </c>
      <c r="F54" s="52">
        <v>35</v>
      </c>
      <c r="G54" s="52">
        <v>21</v>
      </c>
      <c r="H54" s="52">
        <v>19</v>
      </c>
      <c r="I54" s="52">
        <v>56</v>
      </c>
      <c r="J54" s="52">
        <v>68</v>
      </c>
      <c r="K54" s="52">
        <v>55</v>
      </c>
      <c r="L54" s="52">
        <v>38</v>
      </c>
      <c r="M54" s="52">
        <v>0</v>
      </c>
      <c r="N54" s="52">
        <v>37</v>
      </c>
      <c r="O54" s="52">
        <v>73</v>
      </c>
      <c r="P54" s="52">
        <v>150</v>
      </c>
      <c r="Q54" s="52">
        <v>346</v>
      </c>
      <c r="R54" s="52">
        <v>231</v>
      </c>
      <c r="S54" s="52">
        <v>135</v>
      </c>
      <c r="T54" s="52">
        <v>55</v>
      </c>
      <c r="U54" s="52">
        <v>36</v>
      </c>
      <c r="V54" s="52">
        <v>120</v>
      </c>
      <c r="W54" s="52">
        <v>162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3773</v>
      </c>
      <c r="D55" s="52">
        <v>3336</v>
      </c>
      <c r="E55" s="52">
        <v>2439</v>
      </c>
      <c r="F55" s="52">
        <v>4599</v>
      </c>
      <c r="G55" s="52">
        <v>8627</v>
      </c>
      <c r="H55" s="52">
        <v>8629</v>
      </c>
      <c r="I55" s="52">
        <v>6695</v>
      </c>
      <c r="J55" s="52">
        <v>4843</v>
      </c>
      <c r="K55" s="52">
        <v>3575</v>
      </c>
      <c r="L55" s="52">
        <v>4463</v>
      </c>
      <c r="M55" s="52">
        <v>5607</v>
      </c>
      <c r="N55" s="52">
        <v>5006</v>
      </c>
      <c r="O55" s="52">
        <v>4748</v>
      </c>
      <c r="P55" s="52">
        <v>5615</v>
      </c>
      <c r="Q55" s="52">
        <v>12869</v>
      </c>
      <c r="R55" s="52">
        <v>8433</v>
      </c>
      <c r="S55" s="52">
        <v>8459</v>
      </c>
      <c r="T55" s="52">
        <v>9718</v>
      </c>
      <c r="U55" s="52">
        <v>15157</v>
      </c>
      <c r="V55" s="52">
        <v>14576</v>
      </c>
      <c r="W55" s="52">
        <v>8121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506</v>
      </c>
      <c r="D56" s="52">
        <v>523</v>
      </c>
      <c r="E56" s="52">
        <v>671</v>
      </c>
      <c r="F56" s="52">
        <v>1114</v>
      </c>
      <c r="G56" s="52">
        <v>1593</v>
      </c>
      <c r="H56" s="52">
        <v>2166</v>
      </c>
      <c r="I56" s="52">
        <v>4387</v>
      </c>
      <c r="J56" s="52">
        <v>5006</v>
      </c>
      <c r="K56" s="52">
        <v>3767</v>
      </c>
      <c r="L56" s="52">
        <v>2648</v>
      </c>
      <c r="M56" s="52">
        <v>1122</v>
      </c>
      <c r="N56" s="52">
        <v>2588</v>
      </c>
      <c r="O56" s="52">
        <v>3725</v>
      </c>
      <c r="P56" s="52">
        <v>9306</v>
      </c>
      <c r="Q56" s="52">
        <v>12795</v>
      </c>
      <c r="R56" s="52">
        <v>11747</v>
      </c>
      <c r="S56" s="52">
        <v>9255</v>
      </c>
      <c r="T56" s="52">
        <v>6721</v>
      </c>
      <c r="U56" s="52">
        <v>11756</v>
      </c>
      <c r="V56" s="52">
        <v>11997</v>
      </c>
      <c r="W56" s="52">
        <v>7483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2217</v>
      </c>
      <c r="D58" s="52">
        <v>3765</v>
      </c>
      <c r="E58" s="52">
        <v>4790</v>
      </c>
      <c r="F58" s="52">
        <v>5260</v>
      </c>
      <c r="G58" s="52">
        <v>4764</v>
      </c>
      <c r="H58" s="52">
        <v>4749</v>
      </c>
      <c r="I58" s="52">
        <v>3898</v>
      </c>
      <c r="J58" s="52">
        <v>3281</v>
      </c>
      <c r="K58" s="52">
        <v>3236</v>
      </c>
      <c r="L58" s="52">
        <v>3867</v>
      </c>
      <c r="M58" s="52">
        <v>3742</v>
      </c>
      <c r="N58" s="52">
        <v>3462</v>
      </c>
      <c r="O58" s="52">
        <v>3534</v>
      </c>
      <c r="P58" s="52">
        <v>7643</v>
      </c>
      <c r="Q58" s="52">
        <v>8949</v>
      </c>
      <c r="R58" s="52">
        <v>8904</v>
      </c>
      <c r="S58" s="52">
        <v>7484</v>
      </c>
      <c r="T58" s="52">
        <v>5186</v>
      </c>
      <c r="U58" s="52">
        <v>6254</v>
      </c>
      <c r="V58" s="52">
        <v>5569</v>
      </c>
      <c r="W58" s="52">
        <v>5537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8022</v>
      </c>
      <c r="D59" s="36">
        <v>9304</v>
      </c>
      <c r="E59" s="36">
        <v>12394</v>
      </c>
      <c r="F59" s="36">
        <v>13822</v>
      </c>
      <c r="G59" s="36">
        <v>15133</v>
      </c>
      <c r="H59" s="36">
        <v>18295</v>
      </c>
      <c r="I59" s="36">
        <v>14614</v>
      </c>
      <c r="J59" s="36">
        <v>12590</v>
      </c>
      <c r="K59" s="36">
        <v>10130</v>
      </c>
      <c r="L59" s="36">
        <v>10759</v>
      </c>
      <c r="M59" s="36">
        <v>9802</v>
      </c>
      <c r="N59" s="36">
        <v>10709</v>
      </c>
      <c r="O59" s="36">
        <v>12725</v>
      </c>
      <c r="P59" s="36">
        <v>26519</v>
      </c>
      <c r="Q59" s="36">
        <v>38681</v>
      </c>
      <c r="R59" s="36">
        <v>32144</v>
      </c>
      <c r="S59" s="36">
        <v>25780</v>
      </c>
      <c r="T59" s="36">
        <v>22433</v>
      </c>
      <c r="U59" s="36">
        <v>33763</v>
      </c>
      <c r="V59" s="36">
        <v>33950</v>
      </c>
      <c r="W59" s="36">
        <v>22967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18062</v>
      </c>
      <c r="D63" s="52">
        <v>19729</v>
      </c>
      <c r="E63" s="52">
        <v>20034</v>
      </c>
      <c r="F63" s="52">
        <v>22657</v>
      </c>
      <c r="G63" s="52">
        <v>28876</v>
      </c>
      <c r="H63" s="52">
        <v>24646</v>
      </c>
      <c r="I63" s="52">
        <v>21031</v>
      </c>
      <c r="J63" s="52">
        <v>15959</v>
      </c>
      <c r="K63" s="52">
        <v>17356</v>
      </c>
      <c r="L63" s="52">
        <v>21891</v>
      </c>
      <c r="M63" s="52">
        <v>23267</v>
      </c>
      <c r="N63" s="52">
        <v>25749</v>
      </c>
      <c r="O63" s="52">
        <v>33958</v>
      </c>
      <c r="P63" s="52">
        <v>39718</v>
      </c>
      <c r="Q63" s="52">
        <v>54045</v>
      </c>
      <c r="R63" s="52">
        <v>81929</v>
      </c>
      <c r="S63" s="52">
        <v>78583</v>
      </c>
      <c r="T63" s="52">
        <v>65977</v>
      </c>
      <c r="U63" s="52">
        <v>74955</v>
      </c>
      <c r="V63" s="52">
        <v>77039</v>
      </c>
      <c r="W63" s="52">
        <v>65961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9588</v>
      </c>
      <c r="D65" s="52">
        <v>10609</v>
      </c>
      <c r="E65" s="52">
        <v>16962</v>
      </c>
      <c r="F65" s="52">
        <v>15143</v>
      </c>
      <c r="G65" s="52">
        <v>21926</v>
      </c>
      <c r="H65" s="52">
        <v>26748</v>
      </c>
      <c r="I65" s="52">
        <v>25851</v>
      </c>
      <c r="J65" s="52">
        <v>16283</v>
      </c>
      <c r="K65" s="52">
        <v>14123</v>
      </c>
      <c r="L65" s="52">
        <v>19958</v>
      </c>
      <c r="M65" s="52">
        <v>43262</v>
      </c>
      <c r="N65" s="52">
        <v>74359</v>
      </c>
      <c r="O65" s="52">
        <v>66415</v>
      </c>
      <c r="P65" s="52">
        <v>60363</v>
      </c>
      <c r="Q65" s="52">
        <v>67631</v>
      </c>
      <c r="R65" s="52">
        <v>105672</v>
      </c>
      <c r="S65" s="52">
        <v>116110</v>
      </c>
      <c r="T65" s="52">
        <v>131878</v>
      </c>
      <c r="U65" s="52">
        <v>125092</v>
      </c>
      <c r="V65" s="52">
        <v>142233</v>
      </c>
      <c r="W65" s="52">
        <v>117339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13863</v>
      </c>
      <c r="D67" s="52">
        <f t="shared" si="0"/>
        <v>17986</v>
      </c>
      <c r="E67" s="52">
        <f t="shared" si="0"/>
        <v>21444</v>
      </c>
      <c r="F67" s="52">
        <f t="shared" si="0"/>
        <v>21030</v>
      </c>
      <c r="G67" s="52">
        <f t="shared" si="0"/>
        <v>18796</v>
      </c>
      <c r="H67" s="52">
        <f t="shared" si="0"/>
        <v>20528</v>
      </c>
      <c r="I67" s="52">
        <f t="shared" si="0"/>
        <v>13813</v>
      </c>
      <c r="J67" s="52">
        <f t="shared" si="0"/>
        <v>13634</v>
      </c>
      <c r="K67" s="52">
        <f t="shared" si="0"/>
        <v>21836</v>
      </c>
      <c r="L67" s="52">
        <f t="shared" si="0"/>
        <v>29068</v>
      </c>
      <c r="M67" s="52">
        <f t="shared" si="0"/>
        <v>30611</v>
      </c>
      <c r="N67" s="52">
        <f t="shared" si="0"/>
        <v>29889</v>
      </c>
      <c r="O67" s="52">
        <f t="shared" si="0"/>
        <v>34767</v>
      </c>
      <c r="P67" s="52">
        <f t="shared" si="0"/>
        <v>43070</v>
      </c>
      <c r="Q67" s="52">
        <f t="shared" si="0"/>
        <v>40367</v>
      </c>
      <c r="R67" s="52">
        <f t="shared" ref="R67:V67" si="1">R39-R53</f>
        <v>58502</v>
      </c>
      <c r="S67" s="52">
        <f t="shared" si="1"/>
        <v>54008</v>
      </c>
      <c r="T67" s="52">
        <f t="shared" si="1"/>
        <v>44461</v>
      </c>
      <c r="U67" s="52">
        <f t="shared" si="1"/>
        <v>41354</v>
      </c>
      <c r="V67" s="52">
        <f t="shared" si="1"/>
        <v>45143</v>
      </c>
      <c r="W67" s="52">
        <f t="shared" ref="W67" si="2">W39-W53</f>
        <v>63262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19</v>
      </c>
      <c r="E68" s="52">
        <f t="shared" si="3"/>
        <v>72</v>
      </c>
      <c r="F68" s="52">
        <f t="shared" si="3"/>
        <v>54</v>
      </c>
      <c r="G68" s="52">
        <f t="shared" si="3"/>
        <v>40</v>
      </c>
      <c r="H68" s="52">
        <f t="shared" si="3"/>
        <v>32</v>
      </c>
      <c r="I68" s="52">
        <f t="shared" si="3"/>
        <v>104</v>
      </c>
      <c r="J68" s="52">
        <f t="shared" si="3"/>
        <v>153</v>
      </c>
      <c r="K68" s="52">
        <f t="shared" si="3"/>
        <v>198</v>
      </c>
      <c r="L68" s="52">
        <f t="shared" si="3"/>
        <v>144</v>
      </c>
      <c r="M68" s="52">
        <f t="shared" si="3"/>
        <v>1</v>
      </c>
      <c r="N68" s="52">
        <f t="shared" si="3"/>
        <v>170</v>
      </c>
      <c r="O68" s="52">
        <f t="shared" si="3"/>
        <v>328</v>
      </c>
      <c r="P68" s="52">
        <f t="shared" si="3"/>
        <v>335</v>
      </c>
      <c r="Q68" s="52">
        <f t="shared" si="3"/>
        <v>635</v>
      </c>
      <c r="R68" s="52">
        <f t="shared" ref="R68:V68" si="4">R40-R54</f>
        <v>642</v>
      </c>
      <c r="S68" s="52">
        <f t="shared" si="4"/>
        <v>464</v>
      </c>
      <c r="T68" s="52">
        <f t="shared" si="4"/>
        <v>207</v>
      </c>
      <c r="U68" s="52">
        <f t="shared" si="4"/>
        <v>103</v>
      </c>
      <c r="V68" s="52">
        <f t="shared" si="4"/>
        <v>416</v>
      </c>
      <c r="W68" s="52">
        <f t="shared" ref="W68" si="5">W40-W54</f>
        <v>797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8777</v>
      </c>
      <c r="D69" s="52">
        <f t="shared" si="6"/>
        <v>6521</v>
      </c>
      <c r="E69" s="52">
        <f t="shared" si="6"/>
        <v>3729</v>
      </c>
      <c r="F69" s="52">
        <f t="shared" si="6"/>
        <v>7249</v>
      </c>
      <c r="G69" s="52">
        <f t="shared" si="6"/>
        <v>16798</v>
      </c>
      <c r="H69" s="52">
        <f t="shared" si="6"/>
        <v>14483</v>
      </c>
      <c r="I69" s="52">
        <f t="shared" si="6"/>
        <v>12541</v>
      </c>
      <c r="J69" s="52">
        <f t="shared" si="6"/>
        <v>11086</v>
      </c>
      <c r="K69" s="52">
        <f t="shared" si="6"/>
        <v>13073</v>
      </c>
      <c r="L69" s="52">
        <f t="shared" si="6"/>
        <v>17344</v>
      </c>
      <c r="M69" s="52">
        <f t="shared" si="6"/>
        <v>25169</v>
      </c>
      <c r="N69" s="52">
        <f t="shared" si="6"/>
        <v>22889</v>
      </c>
      <c r="O69" s="52">
        <f t="shared" si="6"/>
        <v>21417</v>
      </c>
      <c r="P69" s="52">
        <f t="shared" si="6"/>
        <v>12661</v>
      </c>
      <c r="Q69" s="52">
        <f t="shared" si="6"/>
        <v>24045</v>
      </c>
      <c r="R69" s="52">
        <f t="shared" ref="R69:V69" si="7">R41-R55</f>
        <v>23897</v>
      </c>
      <c r="S69" s="52">
        <f t="shared" si="7"/>
        <v>29630</v>
      </c>
      <c r="T69" s="52">
        <f t="shared" si="7"/>
        <v>38837</v>
      </c>
      <c r="U69" s="52">
        <f t="shared" si="7"/>
        <v>47962</v>
      </c>
      <c r="V69" s="52">
        <f t="shared" si="7"/>
        <v>51291</v>
      </c>
      <c r="W69" s="52">
        <f t="shared" ref="W69" si="8">W41-W55</f>
        <v>40348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1176</v>
      </c>
      <c r="D70" s="52">
        <f t="shared" si="9"/>
        <v>1022</v>
      </c>
      <c r="E70" s="52">
        <f t="shared" si="9"/>
        <v>1025</v>
      </c>
      <c r="F70" s="52">
        <f t="shared" si="9"/>
        <v>1758</v>
      </c>
      <c r="G70" s="52">
        <f t="shared" si="9"/>
        <v>3098</v>
      </c>
      <c r="H70" s="52">
        <f t="shared" si="9"/>
        <v>3633</v>
      </c>
      <c r="I70" s="52">
        <f t="shared" si="9"/>
        <v>8216</v>
      </c>
      <c r="J70" s="52">
        <f t="shared" si="9"/>
        <v>11467</v>
      </c>
      <c r="K70" s="52">
        <f t="shared" si="9"/>
        <v>13784</v>
      </c>
      <c r="L70" s="52">
        <f t="shared" si="9"/>
        <v>10286</v>
      </c>
      <c r="M70" s="52">
        <f t="shared" si="9"/>
        <v>5037</v>
      </c>
      <c r="N70" s="52">
        <f t="shared" si="9"/>
        <v>11824</v>
      </c>
      <c r="O70" s="52">
        <f t="shared" si="9"/>
        <v>16783</v>
      </c>
      <c r="P70" s="52">
        <f t="shared" si="9"/>
        <v>20986</v>
      </c>
      <c r="Q70" s="52">
        <f t="shared" si="9"/>
        <v>23869</v>
      </c>
      <c r="R70" s="52">
        <f t="shared" ref="R70:V70" si="10">R42-R56</f>
        <v>33294</v>
      </c>
      <c r="S70" s="52">
        <f t="shared" si="10"/>
        <v>32442</v>
      </c>
      <c r="T70" s="52">
        <f t="shared" si="10"/>
        <v>26848</v>
      </c>
      <c r="U70" s="52">
        <f t="shared" si="10"/>
        <v>37177</v>
      </c>
      <c r="V70" s="52">
        <f t="shared" si="10"/>
        <v>42201</v>
      </c>
      <c r="W70" s="52">
        <f t="shared" ref="W70" si="11">W42-W56</f>
        <v>37142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5157</v>
      </c>
      <c r="D72" s="52">
        <v>7359</v>
      </c>
      <c r="E72" s="52">
        <v>7322</v>
      </c>
      <c r="F72" s="52">
        <v>8295</v>
      </c>
      <c r="G72" s="52">
        <v>9274</v>
      </c>
      <c r="H72" s="52">
        <v>7971</v>
      </c>
      <c r="I72" s="52">
        <v>7300</v>
      </c>
      <c r="J72" s="52">
        <v>7515</v>
      </c>
      <c r="K72" s="52">
        <v>11837</v>
      </c>
      <c r="L72" s="52">
        <v>15027</v>
      </c>
      <c r="M72" s="52">
        <v>16802</v>
      </c>
      <c r="N72" s="52">
        <v>15822</v>
      </c>
      <c r="O72" s="52">
        <v>15929</v>
      </c>
      <c r="P72" s="52">
        <v>17238</v>
      </c>
      <c r="Q72" s="52">
        <v>16710</v>
      </c>
      <c r="R72" s="52">
        <v>25235</v>
      </c>
      <c r="S72" s="52">
        <v>26215</v>
      </c>
      <c r="T72" s="52">
        <v>20724</v>
      </c>
      <c r="U72" s="52">
        <v>19788</v>
      </c>
      <c r="V72" s="52">
        <v>19587</v>
      </c>
      <c r="W72" s="52">
        <v>27485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18660</v>
      </c>
      <c r="D73" s="36">
        <v>18187</v>
      </c>
      <c r="E73" s="36">
        <v>18948</v>
      </c>
      <c r="F73" s="36">
        <v>21796</v>
      </c>
      <c r="G73" s="36">
        <v>29463</v>
      </c>
      <c r="H73" s="36">
        <v>30704</v>
      </c>
      <c r="I73" s="36">
        <v>27371</v>
      </c>
      <c r="J73" s="36">
        <v>28829</v>
      </c>
      <c r="K73" s="36">
        <v>37062</v>
      </c>
      <c r="L73" s="36">
        <v>41814</v>
      </c>
      <c r="M73" s="36">
        <v>44019</v>
      </c>
      <c r="N73" s="36">
        <v>48953</v>
      </c>
      <c r="O73" s="36">
        <v>57365</v>
      </c>
      <c r="P73" s="36">
        <v>59813</v>
      </c>
      <c r="Q73" s="36">
        <v>72224</v>
      </c>
      <c r="R73" s="36">
        <v>91116</v>
      </c>
      <c r="S73" s="36">
        <v>90337</v>
      </c>
      <c r="T73" s="36">
        <v>89646</v>
      </c>
      <c r="U73" s="36">
        <v>106823</v>
      </c>
      <c r="V73" s="36">
        <v>119466</v>
      </c>
      <c r="W73" s="36">
        <v>114050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8394</v>
      </c>
      <c r="I79" s="138">
        <f>RES_hhdet_numvin!I145</f>
        <v>13052</v>
      </c>
      <c r="J79" s="138">
        <f>RES_hhdet_numvin!J145</f>
        <v>14756</v>
      </c>
      <c r="K79" s="138">
        <f>RES_hhdet_numvin!K145</f>
        <v>17760</v>
      </c>
      <c r="L79" s="138">
        <f>RES_hhdet_numvin!L145</f>
        <v>24650</v>
      </c>
      <c r="M79" s="138">
        <f>RES_hhdet_numvin!M145</f>
        <v>27824</v>
      </c>
      <c r="N79" s="138">
        <f>RES_hhdet_numvin!N145</f>
        <v>32813</v>
      </c>
      <c r="O79" s="138">
        <f>RES_hhdet_numvin!O145</f>
        <v>43940</v>
      </c>
      <c r="P79" s="138">
        <f>RES_hhdet_numvin!P145</f>
        <v>67693</v>
      </c>
      <c r="Q79" s="138">
        <f>RES_hhdet_numvin!Q145</f>
        <v>96315</v>
      </c>
      <c r="R79" s="138">
        <f>RES_hhdet_numvin!R145</f>
        <v>119224</v>
      </c>
      <c r="S79" s="138">
        <f>RES_hhdet_numvin!S145</f>
        <v>110101</v>
      </c>
      <c r="T79" s="138">
        <f>RES_hhdet_numvin!T145</f>
        <v>92981</v>
      </c>
      <c r="U79" s="138">
        <f>RES_hhdet_numvin!U145</f>
        <v>114750</v>
      </c>
      <c r="V79" s="138">
        <f>RES_hhdet_numvin!V145</f>
        <v>116530</v>
      </c>
      <c r="W79" s="138">
        <f>RES_hhdet_numvin!W145</f>
        <v>94465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17601</v>
      </c>
      <c r="Q81" s="138">
        <f>RES_hhdet_numvin!Q147</f>
        <v>39504</v>
      </c>
      <c r="R81" s="138">
        <f>RES_hhdet_numvin!R147</f>
        <v>92290</v>
      </c>
      <c r="S81" s="138">
        <f>RES_hhdet_numvin!S147</f>
        <v>102721</v>
      </c>
      <c r="T81" s="138">
        <f>RES_hhdet_numvin!T147</f>
        <v>125838</v>
      </c>
      <c r="U81" s="138">
        <f>RES_hhdet_numvin!U147</f>
        <v>128830</v>
      </c>
      <c r="V81" s="138">
        <f>RES_hhdet_numvin!V147</f>
        <v>156418</v>
      </c>
      <c r="W81" s="138">
        <f>RES_hhdet_numvin!W147</f>
        <v>142546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20181</v>
      </c>
      <c r="Q83" s="138">
        <f>RES_hhdet_numvin!Q149</f>
        <v>35135</v>
      </c>
      <c r="R83" s="138">
        <f>RES_hhdet_numvin!R149</f>
        <v>58627</v>
      </c>
      <c r="S83" s="138">
        <f>RES_hhdet_numvin!S149</f>
        <v>59256</v>
      </c>
      <c r="T83" s="138">
        <f>RES_hhdet_numvin!T149</f>
        <v>51253</v>
      </c>
      <c r="U83" s="138">
        <f>RES_hhdet_numvin!U149</f>
        <v>52909</v>
      </c>
      <c r="V83" s="138">
        <f>RES_hhdet_numvin!V149</f>
        <v>57771</v>
      </c>
      <c r="W83" s="138">
        <f>RES_hhdet_numvin!W149</f>
        <v>76000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161</v>
      </c>
      <c r="Q84" s="138">
        <f>RES_hhdet_numvin!Q150</f>
        <v>558</v>
      </c>
      <c r="R84" s="138">
        <f>RES_hhdet_numvin!R150</f>
        <v>649</v>
      </c>
      <c r="S84" s="138">
        <f>RES_hhdet_numvin!S150</f>
        <v>515</v>
      </c>
      <c r="T84" s="138">
        <f>RES_hhdet_numvin!T150</f>
        <v>248</v>
      </c>
      <c r="U84" s="138">
        <f>RES_hhdet_numvin!U150</f>
        <v>136</v>
      </c>
      <c r="V84" s="138">
        <f>RES_hhdet_numvin!V150</f>
        <v>536</v>
      </c>
      <c r="W84" s="138">
        <f>RES_hhdet_numvin!W150</f>
        <v>959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5939</v>
      </c>
      <c r="Q87" s="138">
        <f>RES_hhdet_numvin!Q153</f>
        <v>20926</v>
      </c>
      <c r="R87" s="138">
        <f>RES_hhdet_numvin!R153</f>
        <v>23961</v>
      </c>
      <c r="S87" s="138">
        <f>RES_hhdet_numvin!S153</f>
        <v>32524</v>
      </c>
      <c r="T87" s="138">
        <f>RES_hhdet_numvin!T153</f>
        <v>44794</v>
      </c>
      <c r="U87" s="138">
        <f>RES_hhdet_numvin!U153</f>
        <v>61344</v>
      </c>
      <c r="V87" s="138">
        <f>RES_hhdet_numvin!V153</f>
        <v>65629</v>
      </c>
      <c r="W87" s="138">
        <f>RES_hhdet_numvin!W153</f>
        <v>48469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9843</v>
      </c>
      <c r="Q88" s="138">
        <f>RES_hhdet_numvin!Q154</f>
        <v>20784</v>
      </c>
      <c r="R88" s="138">
        <f>RES_hhdet_numvin!R154</f>
        <v>33374</v>
      </c>
      <c r="S88" s="138">
        <f>RES_hhdet_numvin!S154</f>
        <v>35596</v>
      </c>
      <c r="T88" s="138">
        <f>RES_hhdet_numvin!T154</f>
        <v>30962</v>
      </c>
      <c r="U88" s="138">
        <f>RES_hhdet_numvin!U154</f>
        <v>47570</v>
      </c>
      <c r="V88" s="138">
        <f>RES_hhdet_numvin!V154</f>
        <v>54014</v>
      </c>
      <c r="W88" s="138">
        <f>RES_hhdet_numvin!W154</f>
        <v>44625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8084</v>
      </c>
      <c r="Q92" s="138">
        <f>RES_hhdet_numvin!Q158</f>
        <v>14550</v>
      </c>
      <c r="R92" s="138">
        <f>RES_hhdet_numvin!R158</f>
        <v>25303</v>
      </c>
      <c r="S92" s="138">
        <f>RES_hhdet_numvin!S158</f>
        <v>28782</v>
      </c>
      <c r="T92" s="138">
        <f>RES_hhdet_numvin!T158</f>
        <v>23904</v>
      </c>
      <c r="U92" s="138">
        <f>RES_hhdet_numvin!U158</f>
        <v>25323</v>
      </c>
      <c r="V92" s="138">
        <f>RES_hhdet_numvin!V158</f>
        <v>25074</v>
      </c>
      <c r="W92" s="138">
        <f>RES_hhdet_numvin!W158</f>
        <v>33022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28038</v>
      </c>
      <c r="Q93" s="39">
        <f>RES_hhdet_numvin!Q159</f>
        <v>62856</v>
      </c>
      <c r="R93" s="39">
        <f>RES_hhdet_numvin!R159</f>
        <v>91303</v>
      </c>
      <c r="S93" s="39">
        <f>RES_hhdet_numvin!S159</f>
        <v>99115</v>
      </c>
      <c r="T93" s="39">
        <f>RES_hhdet_numvin!T159</f>
        <v>103371</v>
      </c>
      <c r="U93" s="39">
        <f>RES_hhdet_numvin!U159</f>
        <v>136642</v>
      </c>
      <c r="V93" s="39">
        <f>RES_hhdet_numvin!V159</f>
        <v>152864</v>
      </c>
      <c r="W93" s="39">
        <f>RES_hhdet_numvin!W159</f>
        <v>137017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23.693447188089745</v>
      </c>
      <c r="C97" s="117">
        <f t="shared" si="12"/>
        <v>36.004095855227796</v>
      </c>
      <c r="D97" s="117">
        <f t="shared" si="12"/>
        <v>42.797619613410461</v>
      </c>
      <c r="E97" s="117">
        <f t="shared" si="12"/>
        <v>55.193104682132613</v>
      </c>
      <c r="F97" s="117">
        <f t="shared" si="12"/>
        <v>66.656615008191196</v>
      </c>
      <c r="G97" s="117">
        <f t="shared" si="12"/>
        <v>83.224254369545406</v>
      </c>
      <c r="H97" s="117">
        <f t="shared" si="12"/>
        <v>100.63658299966757</v>
      </c>
      <c r="I97" s="117">
        <f t="shared" si="12"/>
        <v>107.66609460008351</v>
      </c>
      <c r="J97" s="117">
        <f t="shared" si="12"/>
        <v>109.32653250799517</v>
      </c>
      <c r="K97" s="117">
        <f t="shared" si="12"/>
        <v>114.00692764898872</v>
      </c>
      <c r="L97" s="117">
        <f t="shared" si="12"/>
        <v>130.50109149823143</v>
      </c>
      <c r="M97" s="117">
        <f t="shared" si="12"/>
        <v>127.83162339520047</v>
      </c>
      <c r="N97" s="117">
        <f t="shared" si="12"/>
        <v>129.13033610310649</v>
      </c>
      <c r="O97" s="117">
        <f t="shared" si="12"/>
        <v>127.90767567305689</v>
      </c>
      <c r="P97" s="117">
        <f t="shared" si="12"/>
        <v>140.01834821978505</v>
      </c>
      <c r="Q97" s="117">
        <f t="shared" si="12"/>
        <v>156.35576251985896</v>
      </c>
      <c r="R97" s="117">
        <f t="shared" ref="R97:V97" si="13">R98+R100+R102+R111</f>
        <v>176.88619691357258</v>
      </c>
      <c r="S97" s="117">
        <f t="shared" si="13"/>
        <v>199.46062451201772</v>
      </c>
      <c r="T97" s="117">
        <f t="shared" si="13"/>
        <v>214.29241376394788</v>
      </c>
      <c r="U97" s="117">
        <f t="shared" si="13"/>
        <v>223.97185592761295</v>
      </c>
      <c r="V97" s="117">
        <f t="shared" si="13"/>
        <v>238.3885051122864</v>
      </c>
      <c r="W97" s="117">
        <f t="shared" ref="W97" si="14">W98+W100+W102+W111</f>
        <v>255.96013118063803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10.533248954561428</v>
      </c>
      <c r="C98" s="122">
        <f t="shared" si="15"/>
        <v>18.552360106795923</v>
      </c>
      <c r="D98" s="122">
        <f t="shared" si="15"/>
        <v>21.627916842498177</v>
      </c>
      <c r="E98" s="122">
        <f t="shared" si="15"/>
        <v>27.709833929399309</v>
      </c>
      <c r="F98" s="122">
        <f t="shared" si="15"/>
        <v>34.343338294747191</v>
      </c>
      <c r="G98" s="122">
        <f t="shared" si="15"/>
        <v>42.643415112722273</v>
      </c>
      <c r="H98" s="122">
        <f t="shared" si="15"/>
        <v>50.714060374758461</v>
      </c>
      <c r="I98" s="122">
        <f t="shared" si="15"/>
        <v>54.205803833686502</v>
      </c>
      <c r="J98" s="122">
        <f t="shared" si="15"/>
        <v>52.244439969225724</v>
      </c>
      <c r="K98" s="122">
        <f t="shared" si="15"/>
        <v>54.14632330101648</v>
      </c>
      <c r="L98" s="122">
        <f t="shared" si="15"/>
        <v>64.801597270428005</v>
      </c>
      <c r="M98" s="122">
        <f t="shared" si="15"/>
        <v>58.433373818763911</v>
      </c>
      <c r="N98" s="122">
        <f t="shared" si="15"/>
        <v>57.008860765458891</v>
      </c>
      <c r="O98" s="122">
        <f t="shared" si="15"/>
        <v>53.335552411429624</v>
      </c>
      <c r="P98" s="122">
        <f t="shared" si="15"/>
        <v>54.791257544866184</v>
      </c>
      <c r="Q98" s="122">
        <f t="shared" si="15"/>
        <v>58.9570028515719</v>
      </c>
      <c r="R98" s="122">
        <f t="shared" si="15"/>
        <v>62.117765229560817</v>
      </c>
      <c r="S98" s="122">
        <f t="shared" si="15"/>
        <v>66.362201872778897</v>
      </c>
      <c r="T98" s="122">
        <f t="shared" si="15"/>
        <v>70.881328575809277</v>
      </c>
      <c r="U98" s="122">
        <f t="shared" si="15"/>
        <v>74.149352402363135</v>
      </c>
      <c r="V98" s="122">
        <f t="shared" si="15"/>
        <v>77.25531422365421</v>
      </c>
      <c r="W98" s="122">
        <f t="shared" si="15"/>
        <v>81.336382826743446</v>
      </c>
      <c r="DA98" s="130" t="s">
        <v>1705</v>
      </c>
    </row>
    <row r="99" spans="1:105" ht="12" customHeight="1" x14ac:dyDescent="0.25">
      <c r="A99" s="97" t="s">
        <v>53</v>
      </c>
      <c r="B99" s="98">
        <v>10.533248954561428</v>
      </c>
      <c r="C99" s="98">
        <v>18.552360106795923</v>
      </c>
      <c r="D99" s="98">
        <v>21.627916842498177</v>
      </c>
      <c r="E99" s="98">
        <v>27.709833929399309</v>
      </c>
      <c r="F99" s="98">
        <v>34.343338294747191</v>
      </c>
      <c r="G99" s="98">
        <v>42.643415112722273</v>
      </c>
      <c r="H99" s="98">
        <v>50.714060374758461</v>
      </c>
      <c r="I99" s="98">
        <v>54.205803833686502</v>
      </c>
      <c r="J99" s="98">
        <v>52.244439969225724</v>
      </c>
      <c r="K99" s="98">
        <v>54.14632330101648</v>
      </c>
      <c r="L99" s="98">
        <v>64.801597270428005</v>
      </c>
      <c r="M99" s="98">
        <v>58.433373818763911</v>
      </c>
      <c r="N99" s="98">
        <v>57.008860765458891</v>
      </c>
      <c r="O99" s="98">
        <v>53.335552411429624</v>
      </c>
      <c r="P99" s="98">
        <v>54.791257544866184</v>
      </c>
      <c r="Q99" s="98">
        <v>58.9570028515719</v>
      </c>
      <c r="R99" s="98">
        <v>62.117765229560817</v>
      </c>
      <c r="S99" s="98">
        <v>66.362201872778897</v>
      </c>
      <c r="T99" s="98">
        <v>70.881328575809277</v>
      </c>
      <c r="U99" s="98">
        <v>74.149352402363135</v>
      </c>
      <c r="V99" s="98">
        <v>77.25531422365421</v>
      </c>
      <c r="W99" s="98">
        <v>81.336382826743446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1.4938493913749669</v>
      </c>
      <c r="C100" s="122">
        <f t="shared" si="16"/>
        <v>1.7917826094919302</v>
      </c>
      <c r="D100" s="122">
        <f t="shared" si="16"/>
        <v>1.5064476537253686</v>
      </c>
      <c r="E100" s="122">
        <f t="shared" si="16"/>
        <v>3.5549169241611907</v>
      </c>
      <c r="F100" s="122">
        <f t="shared" si="16"/>
        <v>2.8854178666381882</v>
      </c>
      <c r="G100" s="122">
        <f t="shared" si="16"/>
        <v>3.5749171804711084</v>
      </c>
      <c r="H100" s="122">
        <f t="shared" si="16"/>
        <v>4.53348781329702</v>
      </c>
      <c r="I100" s="122">
        <f t="shared" si="16"/>
        <v>3.0654621329355565</v>
      </c>
      <c r="J100" s="122">
        <f t="shared" si="16"/>
        <v>3.5444181540950224</v>
      </c>
      <c r="K100" s="122">
        <f t="shared" si="16"/>
        <v>5.1359785686799508</v>
      </c>
      <c r="L100" s="122">
        <f t="shared" si="16"/>
        <v>4.8892854768567329</v>
      </c>
      <c r="M100" s="122">
        <f t="shared" si="16"/>
        <v>5.3113906797178538</v>
      </c>
      <c r="N100" s="122">
        <f t="shared" si="16"/>
        <v>6.128782190846473</v>
      </c>
      <c r="O100" s="122">
        <f t="shared" si="16"/>
        <v>6.5399943136033984</v>
      </c>
      <c r="P100" s="122">
        <f t="shared" si="16"/>
        <v>5.7080796837512953</v>
      </c>
      <c r="Q100" s="122">
        <f t="shared" si="16"/>
        <v>9.9734267188303747</v>
      </c>
      <c r="R100" s="122">
        <f t="shared" si="16"/>
        <v>11.738267667545616</v>
      </c>
      <c r="S100" s="122">
        <f t="shared" si="16"/>
        <v>15.404163998149603</v>
      </c>
      <c r="T100" s="122">
        <f t="shared" si="16"/>
        <v>14.00808667187148</v>
      </c>
      <c r="U100" s="122">
        <f t="shared" si="16"/>
        <v>15.043729889990292</v>
      </c>
      <c r="V100" s="122">
        <f t="shared" si="16"/>
        <v>16.650212139171479</v>
      </c>
      <c r="W100" s="122">
        <f t="shared" si="16"/>
        <v>17.281280051649084</v>
      </c>
      <c r="DA100" s="130" t="s">
        <v>1707</v>
      </c>
    </row>
    <row r="101" spans="1:105" ht="12" customHeight="1" x14ac:dyDescent="0.25">
      <c r="A101" s="97" t="s">
        <v>53</v>
      </c>
      <c r="B101" s="98">
        <v>1.4938493913749669</v>
      </c>
      <c r="C101" s="98">
        <v>1.7917826094919302</v>
      </c>
      <c r="D101" s="98">
        <v>1.5064476537253686</v>
      </c>
      <c r="E101" s="98">
        <v>3.5549169241611907</v>
      </c>
      <c r="F101" s="98">
        <v>2.8854178666381882</v>
      </c>
      <c r="G101" s="98">
        <v>3.5749171804711084</v>
      </c>
      <c r="H101" s="98">
        <v>4.53348781329702</v>
      </c>
      <c r="I101" s="98">
        <v>3.0654621329355565</v>
      </c>
      <c r="J101" s="98">
        <v>3.5444181540950224</v>
      </c>
      <c r="K101" s="98">
        <v>5.1359785686799508</v>
      </c>
      <c r="L101" s="98">
        <v>4.8892854768567329</v>
      </c>
      <c r="M101" s="98">
        <v>5.3113906797178538</v>
      </c>
      <c r="N101" s="98">
        <v>6.128782190846473</v>
      </c>
      <c r="O101" s="98">
        <v>6.5399943136033984</v>
      </c>
      <c r="P101" s="98">
        <v>5.7080796837512953</v>
      </c>
      <c r="Q101" s="98">
        <v>9.9734267188303747</v>
      </c>
      <c r="R101" s="98">
        <v>11.738267667545616</v>
      </c>
      <c r="S101" s="98">
        <v>15.404163998149603</v>
      </c>
      <c r="T101" s="98">
        <v>14.00808667187148</v>
      </c>
      <c r="U101" s="98">
        <v>15.043729889990292</v>
      </c>
      <c r="V101" s="98">
        <v>16.650212139171479</v>
      </c>
      <c r="W101" s="98">
        <v>17.281280051649084</v>
      </c>
      <c r="DA101" s="63" t="s">
        <v>1708</v>
      </c>
    </row>
    <row r="102" spans="1:105" ht="12" customHeight="1" x14ac:dyDescent="0.25">
      <c r="A102" s="121" t="s">
        <v>55</v>
      </c>
      <c r="B102" s="122">
        <v>8.0123295900131062</v>
      </c>
      <c r="C102" s="122">
        <v>10.456195271115597</v>
      </c>
      <c r="D102" s="122">
        <v>13.051804465618778</v>
      </c>
      <c r="E102" s="122">
        <v>15.495013110613872</v>
      </c>
      <c r="F102" s="122">
        <v>19.092982768529954</v>
      </c>
      <c r="G102" s="122">
        <v>24.056385552250482</v>
      </c>
      <c r="H102" s="122">
        <v>28.149027514668887</v>
      </c>
      <c r="I102" s="122">
        <v>31.257810444846385</v>
      </c>
      <c r="J102" s="122">
        <v>33.231935387136176</v>
      </c>
      <c r="K102" s="122">
        <v>33.945615487518396</v>
      </c>
      <c r="L102" s="122">
        <v>37.743171058162147</v>
      </c>
      <c r="M102" s="122">
        <v>41.268436470632437</v>
      </c>
      <c r="N102" s="122">
        <v>42.714409303953872</v>
      </c>
      <c r="O102" s="122">
        <v>45.873355649610843</v>
      </c>
      <c r="P102" s="122">
        <v>52.108583948855951</v>
      </c>
      <c r="Q102" s="122">
        <v>56.370799102209887</v>
      </c>
      <c r="R102" s="122">
        <v>66.77971636465648</v>
      </c>
      <c r="S102" s="122">
        <v>76.646137151711287</v>
      </c>
      <c r="T102" s="122">
        <v>82.243547957872238</v>
      </c>
      <c r="U102" s="122">
        <v>87.205389923120521</v>
      </c>
      <c r="V102" s="122">
        <v>93.830628435536767</v>
      </c>
      <c r="W102" s="122">
        <v>103.11636339397468</v>
      </c>
      <c r="DA102" s="130" t="s">
        <v>1709</v>
      </c>
    </row>
    <row r="103" spans="1:105" ht="12" customHeight="1" x14ac:dyDescent="0.25">
      <c r="A103" s="97" t="s">
        <v>124</v>
      </c>
      <c r="B103" s="98">
        <v>7.1806084116550286</v>
      </c>
      <c r="C103" s="98">
        <v>8.1632081495620543</v>
      </c>
      <c r="D103" s="98">
        <v>10.036497976645563</v>
      </c>
      <c r="E103" s="98">
        <v>12.177014433710024</v>
      </c>
      <c r="F103" s="98">
        <v>14.67939366487815</v>
      </c>
      <c r="G103" s="98">
        <v>17.114256132216784</v>
      </c>
      <c r="H103" s="98">
        <v>18.42864115970351</v>
      </c>
      <c r="I103" s="98">
        <v>19.471308270212315</v>
      </c>
      <c r="J103" s="98">
        <v>19.749191199688571</v>
      </c>
      <c r="K103" s="98">
        <v>19.43452131563307</v>
      </c>
      <c r="L103" s="98">
        <v>20.81092925657255</v>
      </c>
      <c r="M103" s="98">
        <v>21.662612713953084</v>
      </c>
      <c r="N103" s="98">
        <v>22.130651469976506</v>
      </c>
      <c r="O103" s="98">
        <v>24.4626759718182</v>
      </c>
      <c r="P103" s="98">
        <v>28.075253688314994</v>
      </c>
      <c r="Q103" s="98">
        <v>30.696941836585705</v>
      </c>
      <c r="R103" s="98">
        <v>36.506814836562071</v>
      </c>
      <c r="S103" s="98">
        <v>41.158575183315293</v>
      </c>
      <c r="T103" s="98">
        <v>42.251225943192587</v>
      </c>
      <c r="U103" s="98">
        <v>40.570345816331304</v>
      </c>
      <c r="V103" s="98">
        <v>41.032761423491756</v>
      </c>
      <c r="W103" s="98">
        <v>45.889009554861858</v>
      </c>
      <c r="DA103" s="63" t="s">
        <v>1710</v>
      </c>
    </row>
    <row r="104" spans="1:105" ht="12" customHeight="1" x14ac:dyDescent="0.25">
      <c r="A104" s="97" t="s">
        <v>123</v>
      </c>
      <c r="B104" s="98">
        <v>8.2194953244053987E-3</v>
      </c>
      <c r="C104" s="98">
        <v>7.4896590346374831E-3</v>
      </c>
      <c r="D104" s="98">
        <v>7.4185560963633077E-3</v>
      </c>
      <c r="E104" s="98">
        <v>1.2969456432886359E-2</v>
      </c>
      <c r="F104" s="98">
        <v>1.7644173839035694E-2</v>
      </c>
      <c r="G104" s="98">
        <v>2.10188451383099E-2</v>
      </c>
      <c r="H104" s="98">
        <v>2.2557011034879813E-2</v>
      </c>
      <c r="I104" s="98">
        <v>3.17859339170255E-2</v>
      </c>
      <c r="J104" s="98">
        <v>4.5003952568404684E-2</v>
      </c>
      <c r="K104" s="98">
        <v>5.7452138620207427E-2</v>
      </c>
      <c r="L104" s="98">
        <v>6.7667497480254787E-2</v>
      </c>
      <c r="M104" s="98">
        <v>6.3438681394551014E-2</v>
      </c>
      <c r="N104" s="98">
        <v>6.95346519957772E-2</v>
      </c>
      <c r="O104" s="98">
        <v>9.2342855276641919E-2</v>
      </c>
      <c r="P104" s="98">
        <v>0.12132243201395124</v>
      </c>
      <c r="Q104" s="98">
        <v>0.17046322002845957</v>
      </c>
      <c r="R104" s="98">
        <v>0.22896759811067743</v>
      </c>
      <c r="S104" s="98">
        <v>0.27405056599258948</v>
      </c>
      <c r="T104" s="98">
        <v>0.2809602935664065</v>
      </c>
      <c r="U104" s="98">
        <v>0.25886571391197805</v>
      </c>
      <c r="V104" s="98">
        <v>0.26687982499143564</v>
      </c>
      <c r="W104" s="98">
        <v>0.32297348506753659</v>
      </c>
      <c r="DA104" s="63" t="s">
        <v>1711</v>
      </c>
    </row>
    <row r="105" spans="1:105" ht="12" customHeight="1" x14ac:dyDescent="0.25">
      <c r="A105" s="100" t="s">
        <v>50</v>
      </c>
      <c r="B105" s="101">
        <v>1.5735995920365114E-3</v>
      </c>
      <c r="C105" s="101">
        <v>2.5613822270782586E-3</v>
      </c>
      <c r="D105" s="101">
        <v>1.1639939465010638E-3</v>
      </c>
      <c r="E105" s="101">
        <v>1.3248591007528189E-3</v>
      </c>
      <c r="F105" s="101">
        <v>2.3455428935616803E-3</v>
      </c>
      <c r="G105" s="101">
        <v>2.7843876585943884E-3</v>
      </c>
      <c r="H105" s="101">
        <v>3.877102204661326E-3</v>
      </c>
      <c r="I105" s="101">
        <v>4.7090873746609618E-3</v>
      </c>
      <c r="J105" s="101">
        <v>6.3408650536506692E-3</v>
      </c>
      <c r="K105" s="101">
        <v>7.7339310334207543E-3</v>
      </c>
      <c r="L105" s="101">
        <v>8.8081841629723007E-3</v>
      </c>
      <c r="M105" s="101">
        <v>1.1420475924550358E-2</v>
      </c>
      <c r="N105" s="101">
        <v>9.0456970304209159E-3</v>
      </c>
      <c r="O105" s="101">
        <v>8.3641420265436195E-3</v>
      </c>
      <c r="P105" s="101">
        <v>1.8094799307201318E-2</v>
      </c>
      <c r="Q105" s="101">
        <v>8.6922040100259682E-3</v>
      </c>
      <c r="R105" s="101">
        <v>1.4970713340912857E-2</v>
      </c>
      <c r="S105" s="101">
        <v>2.6673215425011096E-2</v>
      </c>
      <c r="T105" s="101">
        <v>2.9964235068480671E-2</v>
      </c>
      <c r="U105" s="101">
        <v>3.2787911961442574E-2</v>
      </c>
      <c r="V105" s="101">
        <v>2.7647484887166739E-2</v>
      </c>
      <c r="W105" s="101">
        <v>2.810537179276057E-2</v>
      </c>
      <c r="DA105" s="131" t="s">
        <v>1712</v>
      </c>
    </row>
    <row r="106" spans="1:105" ht="12" customHeight="1" x14ac:dyDescent="0.25">
      <c r="A106" s="103" t="s">
        <v>52</v>
      </c>
      <c r="B106" s="104">
        <v>6.6458957323688875E-3</v>
      </c>
      <c r="C106" s="104">
        <v>4.9282768075592249E-3</v>
      </c>
      <c r="D106" s="104">
        <v>6.2545621498622441E-3</v>
      </c>
      <c r="E106" s="104">
        <v>1.1644597332133541E-2</v>
      </c>
      <c r="F106" s="104">
        <v>1.5298630945474016E-2</v>
      </c>
      <c r="G106" s="104">
        <v>1.8234457479715509E-2</v>
      </c>
      <c r="H106" s="104">
        <v>1.8679908830218486E-2</v>
      </c>
      <c r="I106" s="104">
        <v>2.707684654236454E-2</v>
      </c>
      <c r="J106" s="104">
        <v>3.8663087514754016E-2</v>
      </c>
      <c r="K106" s="104">
        <v>4.9718207586786675E-2</v>
      </c>
      <c r="L106" s="104">
        <v>5.8859313317282488E-2</v>
      </c>
      <c r="M106" s="104">
        <v>5.2018205470000654E-2</v>
      </c>
      <c r="N106" s="104">
        <v>6.0488954965356279E-2</v>
      </c>
      <c r="O106" s="104">
        <v>8.39787132500983E-2</v>
      </c>
      <c r="P106" s="104">
        <v>0.10322763270674992</v>
      </c>
      <c r="Q106" s="104">
        <v>0.16177101601843361</v>
      </c>
      <c r="R106" s="104">
        <v>0.21399688476976458</v>
      </c>
      <c r="S106" s="104">
        <v>0.24737735056757837</v>
      </c>
      <c r="T106" s="104">
        <v>0.25099605849792583</v>
      </c>
      <c r="U106" s="104">
        <v>0.22607780195053545</v>
      </c>
      <c r="V106" s="104">
        <v>0.23923234010426889</v>
      </c>
      <c r="W106" s="104">
        <v>0.29486811327477602</v>
      </c>
      <c r="DA106" s="132" t="s">
        <v>1713</v>
      </c>
    </row>
    <row r="107" spans="1:105" ht="12" customHeight="1" x14ac:dyDescent="0.25">
      <c r="A107" s="106" t="s">
        <v>122</v>
      </c>
      <c r="B107" s="101">
        <v>0.74018002661540083</v>
      </c>
      <c r="C107" s="101">
        <v>2.0704766236008698</v>
      </c>
      <c r="D107" s="101">
        <v>2.7389698269472191</v>
      </c>
      <c r="E107" s="101">
        <v>2.9745964352829541</v>
      </c>
      <c r="F107" s="101">
        <v>3.9053091832671289</v>
      </c>
      <c r="G107" s="101">
        <v>6.1525669107014638</v>
      </c>
      <c r="H107" s="101">
        <v>8.5146827546878807</v>
      </c>
      <c r="I107" s="101">
        <v>9.8191656961885094</v>
      </c>
      <c r="J107" s="101">
        <v>10.529141541800302</v>
      </c>
      <c r="K107" s="101">
        <v>10.66034117328182</v>
      </c>
      <c r="L107" s="101">
        <v>12.196845716290788</v>
      </c>
      <c r="M107" s="101">
        <v>14.456814420265184</v>
      </c>
      <c r="N107" s="101">
        <v>15.061144257554217</v>
      </c>
      <c r="O107" s="101">
        <v>15.214661742514393</v>
      </c>
      <c r="P107" s="101">
        <v>15.873475619480958</v>
      </c>
      <c r="Q107" s="101">
        <v>16.592182179168244</v>
      </c>
      <c r="R107" s="101">
        <v>18.451611958334013</v>
      </c>
      <c r="S107" s="101">
        <v>20.789577249387239</v>
      </c>
      <c r="T107" s="101">
        <v>23.412945659683896</v>
      </c>
      <c r="U107" s="101">
        <v>27.181646841539489</v>
      </c>
      <c r="V107" s="101">
        <v>31.011236140292127</v>
      </c>
      <c r="W107" s="101">
        <v>33.727706184763242</v>
      </c>
      <c r="DA107" s="131" t="s">
        <v>1714</v>
      </c>
    </row>
    <row r="108" spans="1:105" ht="12" customHeight="1" x14ac:dyDescent="0.25">
      <c r="A108" s="107" t="s">
        <v>121</v>
      </c>
      <c r="B108" s="104">
        <v>8.3321656418271384E-2</v>
      </c>
      <c r="C108" s="104">
        <v>0.21502083891803453</v>
      </c>
      <c r="D108" s="104">
        <v>0.26891810592963178</v>
      </c>
      <c r="E108" s="104">
        <v>0.33043278518800706</v>
      </c>
      <c r="F108" s="104">
        <v>0.49063574654564029</v>
      </c>
      <c r="G108" s="104">
        <v>0.7685436641939245</v>
      </c>
      <c r="H108" s="104">
        <v>1.1831465892426181</v>
      </c>
      <c r="I108" s="104">
        <v>1.935550544528535</v>
      </c>
      <c r="J108" s="104">
        <v>2.9085986930788978</v>
      </c>
      <c r="K108" s="104">
        <v>3.7933008599832974</v>
      </c>
      <c r="L108" s="104">
        <v>4.6677285878185595</v>
      </c>
      <c r="M108" s="104">
        <v>5.0855706550196187</v>
      </c>
      <c r="N108" s="104">
        <v>5.4530789244273699</v>
      </c>
      <c r="O108" s="104">
        <v>6.103675080001608</v>
      </c>
      <c r="P108" s="104">
        <v>8.0385322090460427</v>
      </c>
      <c r="Q108" s="104">
        <v>8.9112118664274771</v>
      </c>
      <c r="R108" s="104">
        <v>11.59232197164971</v>
      </c>
      <c r="S108" s="104">
        <v>14.423934153016157</v>
      </c>
      <c r="T108" s="104">
        <v>16.298416061429354</v>
      </c>
      <c r="U108" s="104">
        <v>19.194531551337743</v>
      </c>
      <c r="V108" s="104">
        <v>21.519751046761456</v>
      </c>
      <c r="W108" s="104">
        <v>23.176674169282041</v>
      </c>
      <c r="DA108" s="132" t="s">
        <v>1715</v>
      </c>
    </row>
    <row r="109" spans="1:105" ht="12" customHeight="1" x14ac:dyDescent="0.25">
      <c r="A109" s="108" t="s">
        <v>53</v>
      </c>
      <c r="B109" s="98">
        <v>1.4148636819803212E-2</v>
      </c>
      <c r="C109" s="98">
        <v>6.6906611595455162E-2</v>
      </c>
      <c r="D109" s="98">
        <v>3.7657712104652262E-2</v>
      </c>
      <c r="E109" s="98">
        <v>2.9684295641098583E-2</v>
      </c>
      <c r="F109" s="98">
        <v>5.8525160817415954E-2</v>
      </c>
      <c r="G109" s="98">
        <v>9.1222899856912038E-2</v>
      </c>
      <c r="H109" s="98">
        <v>0.18629370004420179</v>
      </c>
      <c r="I109" s="98">
        <v>0.26126623239147834</v>
      </c>
      <c r="J109" s="98">
        <v>0.37214538810089692</v>
      </c>
      <c r="K109" s="98">
        <v>0.46120599518071526</v>
      </c>
      <c r="L109" s="98">
        <v>0.55092114564868644</v>
      </c>
      <c r="M109" s="98">
        <v>0.83383422732174506</v>
      </c>
      <c r="N109" s="98">
        <v>0.65312131510047344</v>
      </c>
      <c r="O109" s="98">
        <v>0.49087255133748903</v>
      </c>
      <c r="P109" s="98">
        <v>1.1504427285839218</v>
      </c>
      <c r="Q109" s="98">
        <v>0.37909670154739816</v>
      </c>
      <c r="R109" s="98">
        <v>0.67357036039948082</v>
      </c>
      <c r="S109" s="98">
        <v>1.3687611937939479</v>
      </c>
      <c r="T109" s="98">
        <v>1.7195004714294653</v>
      </c>
      <c r="U109" s="98">
        <v>2.4813345228730732</v>
      </c>
      <c r="V109" s="98">
        <v>2.2818887707589628</v>
      </c>
      <c r="W109" s="98">
        <v>1.9839439695792536</v>
      </c>
      <c r="DA109" s="63" t="s">
        <v>1716</v>
      </c>
    </row>
    <row r="110" spans="1:105" ht="12" customHeight="1" x14ac:dyDescent="0.25">
      <c r="A110" s="108" t="s">
        <v>52</v>
      </c>
      <c r="B110" s="98">
        <v>6.9173019598468166E-2</v>
      </c>
      <c r="C110" s="98">
        <v>0.14811422732257937</v>
      </c>
      <c r="D110" s="98">
        <v>0.23126039382497954</v>
      </c>
      <c r="E110" s="98">
        <v>0.30074848954690847</v>
      </c>
      <c r="F110" s="98">
        <v>0.43211058572822436</v>
      </c>
      <c r="G110" s="98">
        <v>0.67732076433701249</v>
      </c>
      <c r="H110" s="98">
        <v>0.99685288919841619</v>
      </c>
      <c r="I110" s="98">
        <v>1.6742843121370568</v>
      </c>
      <c r="J110" s="98">
        <v>2.5364533049780009</v>
      </c>
      <c r="K110" s="98">
        <v>3.3320948648025821</v>
      </c>
      <c r="L110" s="98">
        <v>4.1168074421698728</v>
      </c>
      <c r="M110" s="98">
        <v>4.2517364276978737</v>
      </c>
      <c r="N110" s="98">
        <v>4.7999576093268965</v>
      </c>
      <c r="O110" s="98">
        <v>5.612802528664119</v>
      </c>
      <c r="P110" s="98">
        <v>6.8880894804621215</v>
      </c>
      <c r="Q110" s="98">
        <v>8.5321151648800786</v>
      </c>
      <c r="R110" s="98">
        <v>10.918751611250229</v>
      </c>
      <c r="S110" s="98">
        <v>13.05517295922221</v>
      </c>
      <c r="T110" s="98">
        <v>14.578915589999889</v>
      </c>
      <c r="U110" s="98">
        <v>16.71319702846467</v>
      </c>
      <c r="V110" s="98">
        <v>19.237862276002495</v>
      </c>
      <c r="W110" s="98">
        <v>21.192730199702787</v>
      </c>
      <c r="DA110" s="63" t="s">
        <v>1717</v>
      </c>
    </row>
    <row r="111" spans="1:105" ht="12" customHeight="1" x14ac:dyDescent="0.25">
      <c r="A111" s="121" t="s">
        <v>54</v>
      </c>
      <c r="B111" s="122">
        <v>3.6540192521402459</v>
      </c>
      <c r="C111" s="122">
        <v>5.2037578678243435</v>
      </c>
      <c r="D111" s="122">
        <v>6.6114506515681359</v>
      </c>
      <c r="E111" s="122">
        <v>8.4333407179582487</v>
      </c>
      <c r="F111" s="122">
        <v>10.334876078275865</v>
      </c>
      <c r="G111" s="122">
        <v>12.949536524101539</v>
      </c>
      <c r="H111" s="122">
        <v>17.240007296943205</v>
      </c>
      <c r="I111" s="122">
        <v>19.137018188615063</v>
      </c>
      <c r="J111" s="122">
        <v>20.305738997538256</v>
      </c>
      <c r="K111" s="122">
        <v>20.779010291773886</v>
      </c>
      <c r="L111" s="122">
        <v>23.067037692784545</v>
      </c>
      <c r="M111" s="122">
        <v>22.818422426086272</v>
      </c>
      <c r="N111" s="122">
        <v>23.278283842847259</v>
      </c>
      <c r="O111" s="122">
        <v>22.15877329841301</v>
      </c>
      <c r="P111" s="122">
        <v>27.410427042311614</v>
      </c>
      <c r="Q111" s="122">
        <v>31.054533847246795</v>
      </c>
      <c r="R111" s="122">
        <v>36.250447651809694</v>
      </c>
      <c r="S111" s="122">
        <v>41.04812148937792</v>
      </c>
      <c r="T111" s="122">
        <v>47.159450558394909</v>
      </c>
      <c r="U111" s="122">
        <v>47.573383712139027</v>
      </c>
      <c r="V111" s="122">
        <v>50.652350313923939</v>
      </c>
      <c r="W111" s="122">
        <v>54.226104908270827</v>
      </c>
      <c r="DA111" s="130" t="s">
        <v>1718</v>
      </c>
    </row>
    <row r="112" spans="1:105" ht="12" customHeight="1" x14ac:dyDescent="0.25">
      <c r="A112" s="97" t="s">
        <v>50</v>
      </c>
      <c r="B112" s="98">
        <v>1.4476165655539828</v>
      </c>
      <c r="C112" s="98">
        <v>1.7075154188569692</v>
      </c>
      <c r="D112" s="98">
        <v>2.2241684389275869</v>
      </c>
      <c r="E112" s="98">
        <v>2.7970240118325682</v>
      </c>
      <c r="F112" s="98">
        <v>3.4897960952986979</v>
      </c>
      <c r="G112" s="98">
        <v>4.2512195897799243</v>
      </c>
      <c r="H112" s="98">
        <v>4.882840466448668</v>
      </c>
      <c r="I112" s="98">
        <v>5.4774679736344822</v>
      </c>
      <c r="J112" s="98">
        <v>5.7856145074036629</v>
      </c>
      <c r="K112" s="98">
        <v>5.9867442322458739</v>
      </c>
      <c r="L112" s="98">
        <v>6.4067823514749369</v>
      </c>
      <c r="M112" s="98">
        <v>6.6015834767581918</v>
      </c>
      <c r="N112" s="98">
        <v>6.7652368774258296</v>
      </c>
      <c r="O112" s="98">
        <v>6.988261877867215</v>
      </c>
      <c r="P112" s="98">
        <v>7.7603508753186263</v>
      </c>
      <c r="Q112" s="98">
        <v>8.6688922491329468</v>
      </c>
      <c r="R112" s="98">
        <v>10.176603721180113</v>
      </c>
      <c r="S112" s="98">
        <v>11.634183768332782</v>
      </c>
      <c r="T112" s="98">
        <v>12.73904493399921</v>
      </c>
      <c r="U112" s="98">
        <v>11.736158581222149</v>
      </c>
      <c r="V112" s="98">
        <v>11.864813146089141</v>
      </c>
      <c r="W112" s="98">
        <v>13.202054400826508</v>
      </c>
      <c r="DA112" s="63" t="s">
        <v>1719</v>
      </c>
    </row>
    <row r="113" spans="1:105" ht="12" customHeight="1" x14ac:dyDescent="0.25">
      <c r="A113" s="109" t="s">
        <v>120</v>
      </c>
      <c r="B113" s="33">
        <v>2.2064026865862632</v>
      </c>
      <c r="C113" s="33">
        <v>3.4962424489673745</v>
      </c>
      <c r="D113" s="33">
        <v>4.3872822126405486</v>
      </c>
      <c r="E113" s="33">
        <v>5.6363167061256814</v>
      </c>
      <c r="F113" s="33">
        <v>6.8450799829771665</v>
      </c>
      <c r="G113" s="33">
        <v>8.6983169343216158</v>
      </c>
      <c r="H113" s="33">
        <v>12.357166830494538</v>
      </c>
      <c r="I113" s="33">
        <v>13.65955021498058</v>
      </c>
      <c r="J113" s="33">
        <v>14.520124490134595</v>
      </c>
      <c r="K113" s="33">
        <v>14.792266059528012</v>
      </c>
      <c r="L113" s="33">
        <v>16.660255341309608</v>
      </c>
      <c r="M113" s="33">
        <v>16.216838949328082</v>
      </c>
      <c r="N113" s="33">
        <v>16.513046965421427</v>
      </c>
      <c r="O113" s="33">
        <v>15.170511420545797</v>
      </c>
      <c r="P113" s="33">
        <v>19.650076166992989</v>
      </c>
      <c r="Q113" s="33">
        <v>22.38564159811385</v>
      </c>
      <c r="R113" s="33">
        <v>26.073843930629582</v>
      </c>
      <c r="S113" s="33">
        <v>29.413937721045141</v>
      </c>
      <c r="T113" s="33">
        <v>34.420405624395698</v>
      </c>
      <c r="U113" s="33">
        <v>35.837225130916877</v>
      </c>
      <c r="V113" s="33">
        <v>38.787537167834799</v>
      </c>
      <c r="W113" s="33">
        <v>41.024050507444322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22.454065648532087</v>
      </c>
      <c r="C115" s="117">
        <f t="shared" si="17"/>
        <v>36.721388041376443</v>
      </c>
      <c r="D115" s="117">
        <f t="shared" si="17"/>
        <v>44.278925152279569</v>
      </c>
      <c r="E115" s="117">
        <f t="shared" si="17"/>
        <v>61.69351707748293</v>
      </c>
      <c r="F115" s="117">
        <f t="shared" si="17"/>
        <v>76.182417784619517</v>
      </c>
      <c r="G115" s="117">
        <f t="shared" si="17"/>
        <v>99.001861021826969</v>
      </c>
      <c r="H115" s="117">
        <f t="shared" si="17"/>
        <v>124.17329211162867</v>
      </c>
      <c r="I115" s="117">
        <f t="shared" si="17"/>
        <v>133.81924186609265</v>
      </c>
      <c r="J115" s="117">
        <f t="shared" si="17"/>
        <v>137.21686911151156</v>
      </c>
      <c r="K115" s="117">
        <f t="shared" si="17"/>
        <v>149.29176411161188</v>
      </c>
      <c r="L115" s="117">
        <f t="shared" si="17"/>
        <v>177.88129561228877</v>
      </c>
      <c r="M115" s="117">
        <f t="shared" si="17"/>
        <v>174.13043819174663</v>
      </c>
      <c r="N115" s="117">
        <f t="shared" si="17"/>
        <v>181.22240317944224</v>
      </c>
      <c r="O115" s="117">
        <f t="shared" si="17"/>
        <v>183.25717511125509</v>
      </c>
      <c r="P115" s="117">
        <f t="shared" si="17"/>
        <v>201.21737969950362</v>
      </c>
      <c r="Q115" s="117">
        <f t="shared" si="17"/>
        <v>242.29858123818303</v>
      </c>
      <c r="R115" s="117">
        <f t="shared" ref="R115:V115" si="18">R116+R118+R120+R129</f>
        <v>281.85283276840335</v>
      </c>
      <c r="S115" s="117">
        <f t="shared" si="18"/>
        <v>330.75604259532491</v>
      </c>
      <c r="T115" s="117">
        <f t="shared" si="18"/>
        <v>361.1587058038437</v>
      </c>
      <c r="U115" s="117">
        <f t="shared" si="18"/>
        <v>392.49212571149081</v>
      </c>
      <c r="V115" s="117">
        <f t="shared" si="18"/>
        <v>428.03399521565569</v>
      </c>
      <c r="W115" s="117">
        <f t="shared" ref="W115" si="19">W116+W118+W120+W129</f>
        <v>463.9011308234779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13.106765033366543</v>
      </c>
      <c r="C116" s="122">
        <f t="shared" si="20"/>
        <v>24.048006253777366</v>
      </c>
      <c r="D116" s="122">
        <f t="shared" si="20"/>
        <v>29.415535337345965</v>
      </c>
      <c r="E116" s="122">
        <f t="shared" si="20"/>
        <v>39.656633532430021</v>
      </c>
      <c r="F116" s="122">
        <f t="shared" si="20"/>
        <v>51.748072780645487</v>
      </c>
      <c r="G116" s="122">
        <f t="shared" si="20"/>
        <v>67.769580121968787</v>
      </c>
      <c r="H116" s="122">
        <f t="shared" si="20"/>
        <v>84.519017550178106</v>
      </c>
      <c r="I116" s="122">
        <f t="shared" si="20"/>
        <v>93.942018381364122</v>
      </c>
      <c r="J116" s="122">
        <f t="shared" si="20"/>
        <v>93.604821059923466</v>
      </c>
      <c r="K116" s="122">
        <f t="shared" si="20"/>
        <v>100.30728062365661</v>
      </c>
      <c r="L116" s="122">
        <f t="shared" si="20"/>
        <v>124.82064396372131</v>
      </c>
      <c r="M116" s="122">
        <f t="shared" si="20"/>
        <v>117.23612864969755</v>
      </c>
      <c r="N116" s="122">
        <f t="shared" si="20"/>
        <v>119.66090575170055</v>
      </c>
      <c r="O116" s="122">
        <f t="shared" si="20"/>
        <v>118.05836141880896</v>
      </c>
      <c r="P116" s="122">
        <f t="shared" si="20"/>
        <v>128.93502366696424</v>
      </c>
      <c r="Q116" s="122">
        <f t="shared" si="20"/>
        <v>149.27591944658479</v>
      </c>
      <c r="R116" s="122">
        <f t="shared" si="20"/>
        <v>169.33238259843444</v>
      </c>
      <c r="S116" s="122">
        <f t="shared" si="20"/>
        <v>192.64870230270154</v>
      </c>
      <c r="T116" s="122">
        <f t="shared" si="20"/>
        <v>216.07935093178506</v>
      </c>
      <c r="U116" s="122">
        <f t="shared" si="20"/>
        <v>236.44015205842487</v>
      </c>
      <c r="V116" s="122">
        <f t="shared" si="20"/>
        <v>255.63674156673244</v>
      </c>
      <c r="W116" s="122">
        <f t="shared" si="20"/>
        <v>276.81153329965827</v>
      </c>
      <c r="DA116" s="130" t="s">
        <v>1873</v>
      </c>
    </row>
    <row r="117" spans="1:105" ht="12" customHeight="1" x14ac:dyDescent="0.25">
      <c r="A117" s="97" t="s">
        <v>53</v>
      </c>
      <c r="B117" s="98">
        <v>13.106765033366543</v>
      </c>
      <c r="C117" s="98">
        <v>24.048006253777366</v>
      </c>
      <c r="D117" s="98">
        <v>29.415535337345965</v>
      </c>
      <c r="E117" s="98">
        <v>39.656633532430021</v>
      </c>
      <c r="F117" s="98">
        <v>51.748072780645487</v>
      </c>
      <c r="G117" s="98">
        <v>67.769580121968787</v>
      </c>
      <c r="H117" s="98">
        <v>84.519017550178106</v>
      </c>
      <c r="I117" s="98">
        <v>93.942018381364122</v>
      </c>
      <c r="J117" s="98">
        <v>93.604821059923466</v>
      </c>
      <c r="K117" s="98">
        <v>100.30728062365661</v>
      </c>
      <c r="L117" s="98">
        <v>124.82064396372131</v>
      </c>
      <c r="M117" s="98">
        <v>117.23612864969755</v>
      </c>
      <c r="N117" s="98">
        <v>119.66090575170055</v>
      </c>
      <c r="O117" s="98">
        <v>118.05836141880896</v>
      </c>
      <c r="P117" s="98">
        <v>128.93502366696424</v>
      </c>
      <c r="Q117" s="98">
        <v>149.27591944658479</v>
      </c>
      <c r="R117" s="98">
        <v>169.33238259843444</v>
      </c>
      <c r="S117" s="98">
        <v>192.64870230270154</v>
      </c>
      <c r="T117" s="98">
        <v>216.07935093178506</v>
      </c>
      <c r="U117" s="98">
        <v>236.44015205842487</v>
      </c>
      <c r="V117" s="98">
        <v>255.63674156673244</v>
      </c>
      <c r="W117" s="98">
        <v>276.81153329965827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2.5355041201685773</v>
      </c>
      <c r="C118" s="122">
        <f t="shared" si="21"/>
        <v>3.2469346509425447</v>
      </c>
      <c r="D118" s="122">
        <f t="shared" si="21"/>
        <v>2.9143320089050255</v>
      </c>
      <c r="E118" s="122">
        <f t="shared" si="21"/>
        <v>7.3686850412137392</v>
      </c>
      <c r="F118" s="122">
        <f t="shared" si="21"/>
        <v>6.2792003254852027</v>
      </c>
      <c r="G118" s="122">
        <f t="shared" si="21"/>
        <v>8.1505121876011035</v>
      </c>
      <c r="H118" s="122">
        <f t="shared" si="21"/>
        <v>10.787411368148964</v>
      </c>
      <c r="I118" s="122">
        <f t="shared" si="21"/>
        <v>7.4839273199735556</v>
      </c>
      <c r="J118" s="122">
        <f t="shared" si="21"/>
        <v>8.7807883133241162</v>
      </c>
      <c r="K118" s="122">
        <f t="shared" si="21"/>
        <v>12.958008828445317</v>
      </c>
      <c r="L118" s="122">
        <f t="shared" si="21"/>
        <v>12.632854787650686</v>
      </c>
      <c r="M118" s="122">
        <f t="shared" si="21"/>
        <v>14.244105276579788</v>
      </c>
      <c r="N118" s="122">
        <f t="shared" si="21"/>
        <v>17.204132540669704</v>
      </c>
      <c r="O118" s="122">
        <f t="shared" si="21"/>
        <v>19.080828046405983</v>
      </c>
      <c r="P118" s="122">
        <f t="shared" si="21"/>
        <v>17.231946916995405</v>
      </c>
      <c r="Q118" s="122">
        <f t="shared" si="21"/>
        <v>31.104541020557107</v>
      </c>
      <c r="R118" s="122">
        <f t="shared" si="21"/>
        <v>38.031882930180196</v>
      </c>
      <c r="S118" s="122">
        <f t="shared" si="21"/>
        <v>51.455286485169218</v>
      </c>
      <c r="T118" s="122">
        <f t="shared" si="21"/>
        <v>48.023666726521405</v>
      </c>
      <c r="U118" s="122">
        <f t="shared" si="21"/>
        <v>52.73026202773319</v>
      </c>
      <c r="V118" s="122">
        <f t="shared" si="21"/>
        <v>59.516528824962116</v>
      </c>
      <c r="W118" s="122">
        <f t="shared" si="21"/>
        <v>62.61096833866543</v>
      </c>
      <c r="DA118" s="130" t="s">
        <v>1875</v>
      </c>
    </row>
    <row r="119" spans="1:105" ht="12" customHeight="1" x14ac:dyDescent="0.25">
      <c r="A119" s="97" t="s">
        <v>53</v>
      </c>
      <c r="B119" s="98">
        <v>2.5355041201685773</v>
      </c>
      <c r="C119" s="98">
        <v>3.2469346509425447</v>
      </c>
      <c r="D119" s="98">
        <v>2.9143320089050255</v>
      </c>
      <c r="E119" s="98">
        <v>7.3686850412137392</v>
      </c>
      <c r="F119" s="98">
        <v>6.2792003254852027</v>
      </c>
      <c r="G119" s="98">
        <v>8.1505121876011035</v>
      </c>
      <c r="H119" s="98">
        <v>10.787411368148964</v>
      </c>
      <c r="I119" s="98">
        <v>7.4839273199735556</v>
      </c>
      <c r="J119" s="98">
        <v>8.7807883133241162</v>
      </c>
      <c r="K119" s="98">
        <v>12.958008828445317</v>
      </c>
      <c r="L119" s="98">
        <v>12.632854787650686</v>
      </c>
      <c r="M119" s="98">
        <v>14.244105276579788</v>
      </c>
      <c r="N119" s="98">
        <v>17.204132540669704</v>
      </c>
      <c r="O119" s="98">
        <v>19.080828046405983</v>
      </c>
      <c r="P119" s="98">
        <v>17.231946916995405</v>
      </c>
      <c r="Q119" s="98">
        <v>31.104541020557107</v>
      </c>
      <c r="R119" s="98">
        <v>38.031882930180196</v>
      </c>
      <c r="S119" s="98">
        <v>51.455286485169218</v>
      </c>
      <c r="T119" s="98">
        <v>48.023666726521405</v>
      </c>
      <c r="U119" s="98">
        <v>52.73026202773319</v>
      </c>
      <c r="V119" s="98">
        <v>59.516528824962116</v>
      </c>
      <c r="W119" s="98">
        <v>62.61096833866543</v>
      </c>
      <c r="DA119" s="63" t="s">
        <v>1876</v>
      </c>
    </row>
    <row r="120" spans="1:105" ht="12" customHeight="1" x14ac:dyDescent="0.25">
      <c r="A120" s="121" t="s">
        <v>55</v>
      </c>
      <c r="B120" s="122">
        <v>4.3806374498200107</v>
      </c>
      <c r="C120" s="122">
        <v>5.8857514190351417</v>
      </c>
      <c r="D120" s="122">
        <v>7.4387741824596443</v>
      </c>
      <c r="E120" s="122">
        <v>8.8871872596693748</v>
      </c>
      <c r="F120" s="122">
        <v>11.05903115003253</v>
      </c>
      <c r="G120" s="122">
        <v>14.145120205213365</v>
      </c>
      <c r="H120" s="122">
        <v>16.808786394733062</v>
      </c>
      <c r="I120" s="122">
        <v>18.9951083581301</v>
      </c>
      <c r="J120" s="122">
        <v>20.588402229617287</v>
      </c>
      <c r="K120" s="122">
        <v>21.432438098011772</v>
      </c>
      <c r="L120" s="122">
        <v>24.148521219832197</v>
      </c>
      <c r="M120" s="122">
        <v>26.551479906465861</v>
      </c>
      <c r="N120" s="122">
        <v>27.89198116609797</v>
      </c>
      <c r="O120" s="122">
        <v>30.484127388237845</v>
      </c>
      <c r="P120" s="122">
        <v>35.464325798034871</v>
      </c>
      <c r="Q120" s="122">
        <v>39.569017898144331</v>
      </c>
      <c r="R120" s="122">
        <v>48.208606955539196</v>
      </c>
      <c r="S120" s="122">
        <v>56.651568074817035</v>
      </c>
      <c r="T120" s="122">
        <v>62.115677989142299</v>
      </c>
      <c r="U120" s="122">
        <v>67.386685018055232</v>
      </c>
      <c r="V120" s="122">
        <v>73.953400938025908</v>
      </c>
      <c r="W120" s="122">
        <v>82.381678667741596</v>
      </c>
      <c r="DA120" s="130" t="s">
        <v>1877</v>
      </c>
    </row>
    <row r="121" spans="1:105" ht="12" customHeight="1" x14ac:dyDescent="0.25">
      <c r="A121" s="97" t="s">
        <v>124</v>
      </c>
      <c r="B121" s="98">
        <v>3.8507716081857075</v>
      </c>
      <c r="C121" s="98">
        <v>4.4176764832920208</v>
      </c>
      <c r="D121" s="98">
        <v>5.482932085425527</v>
      </c>
      <c r="E121" s="98">
        <v>6.7093118990853533</v>
      </c>
      <c r="F121" s="98">
        <v>8.1401104701771398</v>
      </c>
      <c r="G121" s="98">
        <v>9.5392960751584521</v>
      </c>
      <c r="H121" s="98">
        <v>10.327688318195865</v>
      </c>
      <c r="I121" s="98">
        <v>10.947726948324037</v>
      </c>
      <c r="J121" s="98">
        <v>11.136004124999857</v>
      </c>
      <c r="K121" s="98">
        <v>11.015254444461885</v>
      </c>
      <c r="L121" s="98">
        <v>11.883418173234944</v>
      </c>
      <c r="M121" s="98">
        <v>12.497480492036848</v>
      </c>
      <c r="N121" s="98">
        <v>12.948474053069328</v>
      </c>
      <c r="O121" s="98">
        <v>14.619160443430701</v>
      </c>
      <c r="P121" s="98">
        <v>17.33955474229149</v>
      </c>
      <c r="Q121" s="98">
        <v>19.587943151469027</v>
      </c>
      <c r="R121" s="98">
        <v>24.145070614477287</v>
      </c>
      <c r="S121" s="98">
        <v>28.082628760804081</v>
      </c>
      <c r="T121" s="98">
        <v>29.617217633232002</v>
      </c>
      <c r="U121" s="98">
        <v>29.1569033437187</v>
      </c>
      <c r="V121" s="98">
        <v>30.179656906965192</v>
      </c>
      <c r="W121" s="98">
        <v>34.529118669110183</v>
      </c>
      <c r="DA121" s="63" t="s">
        <v>1878</v>
      </c>
    </row>
    <row r="122" spans="1:105" ht="12" customHeight="1" x14ac:dyDescent="0.25">
      <c r="A122" s="97" t="s">
        <v>123</v>
      </c>
      <c r="B122" s="98">
        <v>7.4897758445097145E-3</v>
      </c>
      <c r="C122" s="98">
        <v>6.3018787911648293E-3</v>
      </c>
      <c r="D122" s="98">
        <v>6.8846852728186971E-3</v>
      </c>
      <c r="E122" s="98">
        <v>1.2375233306549506E-2</v>
      </c>
      <c r="F122" s="98">
        <v>1.6601715108916081E-2</v>
      </c>
      <c r="G122" s="98">
        <v>1.9789041879800164E-2</v>
      </c>
      <c r="H122" s="98">
        <v>2.0854054759183494E-2</v>
      </c>
      <c r="I122" s="98">
        <v>2.9733536343128072E-2</v>
      </c>
      <c r="J122" s="98">
        <v>4.2260267315463229E-2</v>
      </c>
      <c r="K122" s="98">
        <v>5.413177457180661E-2</v>
      </c>
      <c r="L122" s="98">
        <v>6.3911437256886944E-2</v>
      </c>
      <c r="M122" s="98">
        <v>5.8582810955338176E-2</v>
      </c>
      <c r="N122" s="98">
        <v>6.5762974672975358E-2</v>
      </c>
      <c r="O122" s="98">
        <v>8.9004001774759492E-2</v>
      </c>
      <c r="P122" s="98">
        <v>0.1144999158322268</v>
      </c>
      <c r="Q122" s="98">
        <v>0.16748190668365021</v>
      </c>
      <c r="R122" s="98">
        <v>0.22417839161470421</v>
      </c>
      <c r="S122" s="98">
        <v>0.26593011418425799</v>
      </c>
      <c r="T122" s="98">
        <v>0.27210251442912642</v>
      </c>
      <c r="U122" s="98">
        <v>0.24938155536482995</v>
      </c>
      <c r="V122" s="98">
        <v>0.25933817618601229</v>
      </c>
      <c r="W122" s="98">
        <v>0.31591797954204143</v>
      </c>
      <c r="DA122" s="63" t="s">
        <v>1879</v>
      </c>
    </row>
    <row r="123" spans="1:105" ht="12" customHeight="1" x14ac:dyDescent="0.25">
      <c r="A123" s="100" t="s">
        <v>50</v>
      </c>
      <c r="B123" s="101">
        <v>8.4388011214082688E-4</v>
      </c>
      <c r="C123" s="101">
        <v>1.3736019836056042E-3</v>
      </c>
      <c r="D123" s="101">
        <v>6.3012312295645319E-4</v>
      </c>
      <c r="E123" s="101">
        <v>7.3063597441596457E-4</v>
      </c>
      <c r="F123" s="101">
        <v>1.3030841634420654E-3</v>
      </c>
      <c r="G123" s="101">
        <v>1.5545844000846556E-3</v>
      </c>
      <c r="H123" s="101">
        <v>2.1741459289650092E-3</v>
      </c>
      <c r="I123" s="101">
        <v>2.6566898007635317E-3</v>
      </c>
      <c r="J123" s="101">
        <v>3.597179800709211E-3</v>
      </c>
      <c r="K123" s="101">
        <v>4.4135669850199379E-3</v>
      </c>
      <c r="L123" s="101">
        <v>5.0521239396044519E-3</v>
      </c>
      <c r="M123" s="101">
        <v>6.5646054853375222E-3</v>
      </c>
      <c r="N123" s="101">
        <v>5.2740197076190766E-3</v>
      </c>
      <c r="O123" s="101">
        <v>5.0252885246611905E-3</v>
      </c>
      <c r="P123" s="101">
        <v>1.1272283125476866E-2</v>
      </c>
      <c r="Q123" s="101">
        <v>5.7108906652166107E-3</v>
      </c>
      <c r="R123" s="101">
        <v>1.0181506844939618E-2</v>
      </c>
      <c r="S123" s="101">
        <v>1.8552763616679631E-2</v>
      </c>
      <c r="T123" s="101">
        <v>2.1106455931200561E-2</v>
      </c>
      <c r="U123" s="101">
        <v>2.3303753414294508E-2</v>
      </c>
      <c r="V123" s="101">
        <v>2.0105836081743433E-2</v>
      </c>
      <c r="W123" s="101">
        <v>2.1049866267265387E-2</v>
      </c>
      <c r="DA123" s="131" t="s">
        <v>1880</v>
      </c>
    </row>
    <row r="124" spans="1:105" ht="12" customHeight="1" x14ac:dyDescent="0.25">
      <c r="A124" s="103" t="s">
        <v>52</v>
      </c>
      <c r="B124" s="104">
        <v>6.6458957323688875E-3</v>
      </c>
      <c r="C124" s="104">
        <v>4.9282768075592249E-3</v>
      </c>
      <c r="D124" s="104">
        <v>6.2545621498622441E-3</v>
      </c>
      <c r="E124" s="104">
        <v>1.1644597332133541E-2</v>
      </c>
      <c r="F124" s="104">
        <v>1.5298630945474016E-2</v>
      </c>
      <c r="G124" s="104">
        <v>1.8234457479715509E-2</v>
      </c>
      <c r="H124" s="104">
        <v>1.8679908830218486E-2</v>
      </c>
      <c r="I124" s="104">
        <v>2.707684654236454E-2</v>
      </c>
      <c r="J124" s="104">
        <v>3.8663087514754016E-2</v>
      </c>
      <c r="K124" s="104">
        <v>4.9718207586786675E-2</v>
      </c>
      <c r="L124" s="104">
        <v>5.8859313317282488E-2</v>
      </c>
      <c r="M124" s="104">
        <v>5.2018205470000654E-2</v>
      </c>
      <c r="N124" s="104">
        <v>6.0488954965356279E-2</v>
      </c>
      <c r="O124" s="104">
        <v>8.39787132500983E-2</v>
      </c>
      <c r="P124" s="104">
        <v>0.10322763270674992</v>
      </c>
      <c r="Q124" s="104">
        <v>0.16177101601843361</v>
      </c>
      <c r="R124" s="104">
        <v>0.21399688476976458</v>
      </c>
      <c r="S124" s="104">
        <v>0.24737735056757837</v>
      </c>
      <c r="T124" s="104">
        <v>0.25099605849792583</v>
      </c>
      <c r="U124" s="104">
        <v>0.22607780195053545</v>
      </c>
      <c r="V124" s="104">
        <v>0.23923234010426889</v>
      </c>
      <c r="W124" s="104">
        <v>0.29486811327477602</v>
      </c>
      <c r="DA124" s="132" t="s">
        <v>1881</v>
      </c>
    </row>
    <row r="125" spans="1:105" ht="12" customHeight="1" x14ac:dyDescent="0.25">
      <c r="A125" s="106" t="s">
        <v>122</v>
      </c>
      <c r="B125" s="101">
        <v>0.44470250045176829</v>
      </c>
      <c r="C125" s="101">
        <v>1.2726274505583874</v>
      </c>
      <c r="D125" s="101">
        <v>1.6944276504222995</v>
      </c>
      <c r="E125" s="101">
        <v>1.8463186233466031</v>
      </c>
      <c r="F125" s="101">
        <v>2.4336998233902714</v>
      </c>
      <c r="G125" s="101">
        <v>3.8515802719328227</v>
      </c>
      <c r="H125" s="101">
        <v>5.3463408762392142</v>
      </c>
      <c r="I125" s="101">
        <v>6.1786135780791014</v>
      </c>
      <c r="J125" s="101">
        <v>6.6382916977500113</v>
      </c>
      <c r="K125" s="101">
        <v>6.7383923535168666</v>
      </c>
      <c r="L125" s="101">
        <v>7.7341160281173194</v>
      </c>
      <c r="M125" s="101">
        <v>9.2125458856294511</v>
      </c>
      <c r="N125" s="101">
        <v>9.6594567798864581</v>
      </c>
      <c r="O125" s="101">
        <v>9.8455275604129469</v>
      </c>
      <c r="P125" s="101">
        <v>10.365186341917898</v>
      </c>
      <c r="Q125" s="101">
        <v>11.026941161373164</v>
      </c>
      <c r="R125" s="101">
        <v>12.459118974335704</v>
      </c>
      <c r="S125" s="101">
        <v>14.294766206886488</v>
      </c>
      <c r="T125" s="101">
        <v>16.435412010549594</v>
      </c>
      <c r="U125" s="101">
        <v>19.492937211595233</v>
      </c>
      <c r="V125" s="101">
        <v>22.620464217053698</v>
      </c>
      <c r="W125" s="101">
        <v>24.886023726639156</v>
      </c>
      <c r="DA125" s="131" t="s">
        <v>1882</v>
      </c>
    </row>
    <row r="126" spans="1:105" ht="12" customHeight="1" x14ac:dyDescent="0.25">
      <c r="A126" s="107" t="s">
        <v>121</v>
      </c>
      <c r="B126" s="104">
        <v>7.7673565338024775E-2</v>
      </c>
      <c r="C126" s="104">
        <v>0.18914560639356809</v>
      </c>
      <c r="D126" s="104">
        <v>0.25452976133899924</v>
      </c>
      <c r="E126" s="104">
        <v>0.31918150393086853</v>
      </c>
      <c r="F126" s="104">
        <v>0.46861914135620186</v>
      </c>
      <c r="G126" s="104">
        <v>0.73445481624229003</v>
      </c>
      <c r="H126" s="104">
        <v>1.1139031455387982</v>
      </c>
      <c r="I126" s="104">
        <v>1.8390342953838323</v>
      </c>
      <c r="J126" s="104">
        <v>2.7718461395519536</v>
      </c>
      <c r="K126" s="104">
        <v>3.6246595254612162</v>
      </c>
      <c r="L126" s="104">
        <v>4.4670755812230469</v>
      </c>
      <c r="M126" s="104">
        <v>4.7828707178442231</v>
      </c>
      <c r="N126" s="104">
        <v>5.2182873584692135</v>
      </c>
      <c r="O126" s="104">
        <v>5.9304353826194376</v>
      </c>
      <c r="P126" s="104">
        <v>7.6450847979932544</v>
      </c>
      <c r="Q126" s="104">
        <v>8.7866516786184921</v>
      </c>
      <c r="R126" s="104">
        <v>11.380238975111507</v>
      </c>
      <c r="S126" s="104">
        <v>14.008242992942206</v>
      </c>
      <c r="T126" s="104">
        <v>15.790945830931578</v>
      </c>
      <c r="U126" s="104">
        <v>18.487462907376472</v>
      </c>
      <c r="V126" s="104">
        <v>20.893941637821008</v>
      </c>
      <c r="W126" s="104">
        <v>22.650618292450215</v>
      </c>
      <c r="DA126" s="132" t="s">
        <v>1883</v>
      </c>
    </row>
    <row r="127" spans="1:105" ht="12" customHeight="1" x14ac:dyDescent="0.25">
      <c r="A127" s="108" t="s">
        <v>53</v>
      </c>
      <c r="B127" s="98">
        <v>8.5005457395566104E-3</v>
      </c>
      <c r="C127" s="98">
        <v>4.1031379070988735E-2</v>
      </c>
      <c r="D127" s="98">
        <v>2.3269367514019687E-2</v>
      </c>
      <c r="E127" s="98">
        <v>1.8433014383960077E-2</v>
      </c>
      <c r="F127" s="98">
        <v>3.6508555627977501E-2</v>
      </c>
      <c r="G127" s="98">
        <v>5.7134051905277546E-2</v>
      </c>
      <c r="H127" s="98">
        <v>0.11705025634038208</v>
      </c>
      <c r="I127" s="98">
        <v>0.16474998324677559</v>
      </c>
      <c r="J127" s="98">
        <v>0.23539283457395269</v>
      </c>
      <c r="K127" s="98">
        <v>0.29256466065863418</v>
      </c>
      <c r="L127" s="98">
        <v>0.35026813905317417</v>
      </c>
      <c r="M127" s="98">
        <v>0.53113429014634927</v>
      </c>
      <c r="N127" s="98">
        <v>0.41832974914231691</v>
      </c>
      <c r="O127" s="98">
        <v>0.31763285395531882</v>
      </c>
      <c r="P127" s="98">
        <v>0.75699531753113258</v>
      </c>
      <c r="Q127" s="98">
        <v>0.25453651373841368</v>
      </c>
      <c r="R127" s="98">
        <v>0.46148736386127709</v>
      </c>
      <c r="S127" s="98">
        <v>0.95307003371999666</v>
      </c>
      <c r="T127" s="98">
        <v>1.2120302409316892</v>
      </c>
      <c r="U127" s="98">
        <v>1.7742658789118018</v>
      </c>
      <c r="V127" s="98">
        <v>1.6560793618185126</v>
      </c>
      <c r="W127" s="98">
        <v>1.457888092747428</v>
      </c>
      <c r="DA127" s="63" t="s">
        <v>1884</v>
      </c>
    </row>
    <row r="128" spans="1:105" ht="12" customHeight="1" x14ac:dyDescent="0.25">
      <c r="A128" s="108" t="s">
        <v>52</v>
      </c>
      <c r="B128" s="98">
        <v>6.9173019598468166E-2</v>
      </c>
      <c r="C128" s="98">
        <v>0.14811422732257937</v>
      </c>
      <c r="D128" s="98">
        <v>0.23126039382497954</v>
      </c>
      <c r="E128" s="98">
        <v>0.30074848954690847</v>
      </c>
      <c r="F128" s="98">
        <v>0.43211058572822436</v>
      </c>
      <c r="G128" s="98">
        <v>0.67732076433701249</v>
      </c>
      <c r="H128" s="98">
        <v>0.99685288919841619</v>
      </c>
      <c r="I128" s="98">
        <v>1.6742843121370568</v>
      </c>
      <c r="J128" s="98">
        <v>2.5364533049780009</v>
      </c>
      <c r="K128" s="98">
        <v>3.3320948648025821</v>
      </c>
      <c r="L128" s="98">
        <v>4.1168074421698728</v>
      </c>
      <c r="M128" s="98">
        <v>4.2517364276978737</v>
      </c>
      <c r="N128" s="98">
        <v>4.7999576093268965</v>
      </c>
      <c r="O128" s="98">
        <v>5.612802528664119</v>
      </c>
      <c r="P128" s="98">
        <v>6.8880894804621215</v>
      </c>
      <c r="Q128" s="98">
        <v>8.5321151648800786</v>
      </c>
      <c r="R128" s="98">
        <v>10.918751611250229</v>
      </c>
      <c r="S128" s="98">
        <v>13.05517295922221</v>
      </c>
      <c r="T128" s="98">
        <v>14.578915589999889</v>
      </c>
      <c r="U128" s="98">
        <v>16.71319702846467</v>
      </c>
      <c r="V128" s="98">
        <v>19.237862276002495</v>
      </c>
      <c r="W128" s="98">
        <v>21.192730199702787</v>
      </c>
      <c r="DA128" s="63" t="s">
        <v>1885</v>
      </c>
    </row>
    <row r="129" spans="1:105" ht="12" customHeight="1" x14ac:dyDescent="0.25">
      <c r="A129" s="121" t="s">
        <v>54</v>
      </c>
      <c r="B129" s="122">
        <v>2.4311590451769556</v>
      </c>
      <c r="C129" s="122">
        <v>3.5406957176213898</v>
      </c>
      <c r="D129" s="122">
        <v>4.5102836235689274</v>
      </c>
      <c r="E129" s="122">
        <v>5.7810112441697967</v>
      </c>
      <c r="F129" s="122">
        <v>7.0961135284562982</v>
      </c>
      <c r="G129" s="122">
        <v>8.9366485070437172</v>
      </c>
      <c r="H129" s="122">
        <v>12.058076798568532</v>
      </c>
      <c r="I129" s="122">
        <v>13.398187806624867</v>
      </c>
      <c r="J129" s="122">
        <v>14.242857508646697</v>
      </c>
      <c r="K129" s="122">
        <v>14.594036561498172</v>
      </c>
      <c r="L129" s="122">
        <v>16.279275641084574</v>
      </c>
      <c r="M129" s="122">
        <v>16.098724359003441</v>
      </c>
      <c r="N129" s="122">
        <v>16.465383720974025</v>
      </c>
      <c r="O129" s="122">
        <v>15.633858257802295</v>
      </c>
      <c r="P129" s="122">
        <v>19.586083317509079</v>
      </c>
      <c r="Q129" s="122">
        <v>22.3491028728968</v>
      </c>
      <c r="R129" s="122">
        <v>26.279960284249505</v>
      </c>
      <c r="S129" s="122">
        <v>30.000485732637102</v>
      </c>
      <c r="T129" s="122">
        <v>34.940010156394955</v>
      </c>
      <c r="U129" s="122">
        <v>35.9350266072775</v>
      </c>
      <c r="V129" s="122">
        <v>38.927323885935188</v>
      </c>
      <c r="W129" s="122">
        <v>42.096950517412608</v>
      </c>
      <c r="DA129" s="130" t="s">
        <v>1886</v>
      </c>
    </row>
    <row r="130" spans="1:105" ht="12" customHeight="1" x14ac:dyDescent="0.25">
      <c r="A130" s="97" t="s">
        <v>50</v>
      </c>
      <c r="B130" s="98">
        <v>0.82413756144488692</v>
      </c>
      <c r="C130" s="98">
        <v>0.9751634323596815</v>
      </c>
      <c r="D130" s="98">
        <v>1.2748825825350805</v>
      </c>
      <c r="E130" s="98">
        <v>1.6080299641329567</v>
      </c>
      <c r="F130" s="98">
        <v>2.0114878843964239</v>
      </c>
      <c r="G130" s="98">
        <v>2.4558309136837195</v>
      </c>
      <c r="H130" s="98">
        <v>2.8262363539965416</v>
      </c>
      <c r="I130" s="98">
        <v>3.1746886509187475</v>
      </c>
      <c r="J130" s="98">
        <v>3.3571114781144895</v>
      </c>
      <c r="K130" s="98">
        <v>3.4797276713006227</v>
      </c>
      <c r="L130" s="98">
        <v>3.7310649175143968</v>
      </c>
      <c r="M130" s="98">
        <v>3.8511090015877909</v>
      </c>
      <c r="N130" s="98">
        <v>3.9515380043205752</v>
      </c>
      <c r="O130" s="98">
        <v>4.0854517829823527</v>
      </c>
      <c r="P130" s="98">
        <v>4.5394676056732006</v>
      </c>
      <c r="Q130" s="98">
        <v>5.0727110982195827</v>
      </c>
      <c r="R130" s="98">
        <v>5.9630746320517254</v>
      </c>
      <c r="S130" s="98">
        <v>6.8355993684667098</v>
      </c>
      <c r="T130" s="98">
        <v>7.5098004168356001</v>
      </c>
      <c r="U130" s="98">
        <v>6.9502481931169982</v>
      </c>
      <c r="V130" s="98">
        <v>7.0651460299768436</v>
      </c>
      <c r="W130" s="98">
        <v>7.9216161385001156</v>
      </c>
      <c r="DA130" s="63" t="s">
        <v>1887</v>
      </c>
    </row>
    <row r="131" spans="1:105" ht="12" customHeight="1" x14ac:dyDescent="0.25">
      <c r="A131" s="109" t="s">
        <v>120</v>
      </c>
      <c r="B131" s="33">
        <v>1.6070214837320687</v>
      </c>
      <c r="C131" s="33">
        <v>2.5655322852617082</v>
      </c>
      <c r="D131" s="33">
        <v>3.2354010410338465</v>
      </c>
      <c r="E131" s="33">
        <v>4.17298128003684</v>
      </c>
      <c r="F131" s="33">
        <v>5.0846256440598747</v>
      </c>
      <c r="G131" s="33">
        <v>6.4808175933599976</v>
      </c>
      <c r="H131" s="33">
        <v>9.2318404445719899</v>
      </c>
      <c r="I131" s="33">
        <v>10.223499155706119</v>
      </c>
      <c r="J131" s="33">
        <v>10.885746030532207</v>
      </c>
      <c r="K131" s="33">
        <v>11.114308890197549</v>
      </c>
      <c r="L131" s="33">
        <v>12.548210723570175</v>
      </c>
      <c r="M131" s="33">
        <v>12.247615357415649</v>
      </c>
      <c r="N131" s="33">
        <v>12.513845716653451</v>
      </c>
      <c r="O131" s="33">
        <v>11.548406474819943</v>
      </c>
      <c r="P131" s="33">
        <v>15.04661571183588</v>
      </c>
      <c r="Q131" s="33">
        <v>17.276391774677219</v>
      </c>
      <c r="R131" s="33">
        <v>20.316885652197779</v>
      </c>
      <c r="S131" s="33">
        <v>23.164886364170393</v>
      </c>
      <c r="T131" s="33">
        <v>27.430209739559352</v>
      </c>
      <c r="U131" s="33">
        <v>28.984778414160502</v>
      </c>
      <c r="V131" s="33">
        <v>31.862177855958347</v>
      </c>
      <c r="W131" s="33">
        <v>34.175334378912495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0.94769095734703079</v>
      </c>
      <c r="C133" s="154">
        <f t="shared" si="22"/>
        <v>1.0199225162890597</v>
      </c>
      <c r="D133" s="154">
        <f t="shared" si="22"/>
        <v>1.034611867488185</v>
      </c>
      <c r="E133" s="154">
        <f t="shared" si="22"/>
        <v>1.117775806104538</v>
      </c>
      <c r="F133" s="154">
        <f t="shared" si="22"/>
        <v>1.1429085886713228</v>
      </c>
      <c r="G133" s="154">
        <f t="shared" si="22"/>
        <v>1.1895794293598998</v>
      </c>
      <c r="H133" s="154">
        <f t="shared" si="22"/>
        <v>1.2338782618646627</v>
      </c>
      <c r="I133" s="154">
        <f t="shared" si="22"/>
        <v>1.2429097791942094</v>
      </c>
      <c r="J133" s="154">
        <f t="shared" si="22"/>
        <v>1.2551104106542184</v>
      </c>
      <c r="K133" s="154">
        <f t="shared" si="22"/>
        <v>1.309497301525923</v>
      </c>
      <c r="L133" s="154">
        <f t="shared" si="22"/>
        <v>1.3630636615380296</v>
      </c>
      <c r="M133" s="154">
        <f t="shared" si="22"/>
        <v>1.3621859252573998</v>
      </c>
      <c r="N133" s="154">
        <f t="shared" si="22"/>
        <v>1.4034068883298025</v>
      </c>
      <c r="O133" s="154">
        <f t="shared" si="22"/>
        <v>1.432730085563249</v>
      </c>
      <c r="P133" s="154">
        <f t="shared" si="22"/>
        <v>1.4370786561747979</v>
      </c>
      <c r="Q133" s="154">
        <f t="shared" si="22"/>
        <v>1.5496619845233295</v>
      </c>
      <c r="R133" s="154">
        <f t="shared" ref="R133:V133" si="23">IF(R115=0,"",R115/R97)</f>
        <v>1.5934133792594227</v>
      </c>
      <c r="S133" s="154">
        <f t="shared" si="23"/>
        <v>1.6582523162379676</v>
      </c>
      <c r="T133" s="154">
        <f t="shared" si="23"/>
        <v>1.6853546024343877</v>
      </c>
      <c r="U133" s="154">
        <f t="shared" si="23"/>
        <v>1.7524171690497716</v>
      </c>
      <c r="V133" s="154">
        <f t="shared" si="23"/>
        <v>1.7955311855915284</v>
      </c>
      <c r="W133" s="154">
        <f t="shared" ref="W133" si="24">IF(W115=0,"",W115/W97)</f>
        <v>1.8123960504461933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1.2443231039071427</v>
      </c>
      <c r="C134" s="155">
        <f t="shared" si="25"/>
        <v>1.2962235594472065</v>
      </c>
      <c r="D134" s="155">
        <f t="shared" si="25"/>
        <v>1.3600725188449663</v>
      </c>
      <c r="E134" s="155">
        <f t="shared" si="25"/>
        <v>1.4311393432912463</v>
      </c>
      <c r="F134" s="155">
        <f t="shared" si="25"/>
        <v>1.5067863332482254</v>
      </c>
      <c r="G134" s="155">
        <f t="shared" si="25"/>
        <v>1.5892155903280447</v>
      </c>
      <c r="H134" s="155">
        <f t="shared" si="25"/>
        <v>1.6665795821831915</v>
      </c>
      <c r="I134" s="155">
        <f t="shared" si="25"/>
        <v>1.7330619922102017</v>
      </c>
      <c r="J134" s="155">
        <f t="shared" si="25"/>
        <v>1.7916704842670499</v>
      </c>
      <c r="K134" s="155">
        <f t="shared" si="25"/>
        <v>1.8525224707505406</v>
      </c>
      <c r="L134" s="155">
        <f t="shared" si="25"/>
        <v>1.9261970263298247</v>
      </c>
      <c r="M134" s="155">
        <f t="shared" si="25"/>
        <v>2.0063214048416134</v>
      </c>
      <c r="N134" s="155">
        <f t="shared" si="25"/>
        <v>2.0989878440826857</v>
      </c>
      <c r="O134" s="155">
        <f t="shared" si="25"/>
        <v>2.2135021778364381</v>
      </c>
      <c r="P134" s="155">
        <f t="shared" si="25"/>
        <v>2.3532043147829733</v>
      </c>
      <c r="Q134" s="155">
        <f t="shared" si="25"/>
        <v>2.5319455234587935</v>
      </c>
      <c r="R134" s="155">
        <f t="shared" ref="R134:V134" si="26">IF(R116=0,"",R116/R98)</f>
        <v>2.7259896097783627</v>
      </c>
      <c r="S134" s="155">
        <f t="shared" si="26"/>
        <v>2.9029884010181415</v>
      </c>
      <c r="T134" s="155">
        <f t="shared" si="26"/>
        <v>3.048466433592353</v>
      </c>
      <c r="U134" s="155">
        <f t="shared" si="26"/>
        <v>3.1887015111798811</v>
      </c>
      <c r="V134" s="155">
        <f t="shared" si="26"/>
        <v>3.3089858495256887</v>
      </c>
      <c r="W134" s="155">
        <f t="shared" ref="W134" si="27">IF(W116=0,"",W116/W98)</f>
        <v>3.4032928891035277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1.2443231039071427</v>
      </c>
      <c r="C135" s="156">
        <f t="shared" si="28"/>
        <v>1.2962235594472065</v>
      </c>
      <c r="D135" s="156">
        <f t="shared" si="28"/>
        <v>1.3600725188449663</v>
      </c>
      <c r="E135" s="156">
        <f t="shared" si="28"/>
        <v>1.4311393432912463</v>
      </c>
      <c r="F135" s="156">
        <f t="shared" si="28"/>
        <v>1.5067863332482254</v>
      </c>
      <c r="G135" s="156">
        <f t="shared" si="28"/>
        <v>1.5892155903280447</v>
      </c>
      <c r="H135" s="156">
        <f t="shared" si="28"/>
        <v>1.6665795821831915</v>
      </c>
      <c r="I135" s="156">
        <f t="shared" si="28"/>
        <v>1.7330619922102017</v>
      </c>
      <c r="J135" s="156">
        <f t="shared" si="28"/>
        <v>1.7916704842670499</v>
      </c>
      <c r="K135" s="156">
        <f t="shared" si="28"/>
        <v>1.8525224707505406</v>
      </c>
      <c r="L135" s="156">
        <f t="shared" si="28"/>
        <v>1.9261970263298247</v>
      </c>
      <c r="M135" s="156">
        <f t="shared" si="28"/>
        <v>2.0063214048416134</v>
      </c>
      <c r="N135" s="156">
        <f t="shared" si="28"/>
        <v>2.0989878440826857</v>
      </c>
      <c r="O135" s="156">
        <f t="shared" si="28"/>
        <v>2.2135021778364381</v>
      </c>
      <c r="P135" s="156">
        <f t="shared" si="28"/>
        <v>2.3532043147829733</v>
      </c>
      <c r="Q135" s="156">
        <f t="shared" si="28"/>
        <v>2.5319455234587935</v>
      </c>
      <c r="R135" s="156">
        <f t="shared" ref="R135:V135" si="29">IF(R117=0,"",R117/R99)</f>
        <v>2.7259896097783627</v>
      </c>
      <c r="S135" s="156">
        <f t="shared" si="29"/>
        <v>2.9029884010181415</v>
      </c>
      <c r="T135" s="156">
        <f t="shared" si="29"/>
        <v>3.048466433592353</v>
      </c>
      <c r="U135" s="156">
        <f t="shared" si="29"/>
        <v>3.1887015111798811</v>
      </c>
      <c r="V135" s="156">
        <f t="shared" si="29"/>
        <v>3.3089858495256887</v>
      </c>
      <c r="W135" s="156">
        <f t="shared" ref="W135" si="30">IF(W117=0,"",W117/W99)</f>
        <v>3.4032928891035277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1.6972956810825834</v>
      </c>
      <c r="C136" s="155">
        <f t="shared" si="31"/>
        <v>1.812125329123063</v>
      </c>
      <c r="D136" s="155">
        <f t="shared" si="31"/>
        <v>1.9345723707677664</v>
      </c>
      <c r="E136" s="155">
        <f t="shared" si="31"/>
        <v>2.0728149766685298</v>
      </c>
      <c r="F136" s="155">
        <f t="shared" si="31"/>
        <v>2.176184045328978</v>
      </c>
      <c r="G136" s="155">
        <f t="shared" si="31"/>
        <v>2.2799163662099202</v>
      </c>
      <c r="H136" s="155">
        <f t="shared" si="31"/>
        <v>2.3794949523209863</v>
      </c>
      <c r="I136" s="155">
        <f t="shared" si="31"/>
        <v>2.4413700105982965</v>
      </c>
      <c r="J136" s="155">
        <f t="shared" si="31"/>
        <v>2.4773567710060633</v>
      </c>
      <c r="K136" s="155">
        <f t="shared" si="31"/>
        <v>2.522987324648394</v>
      </c>
      <c r="L136" s="155">
        <f t="shared" si="31"/>
        <v>2.5837834275474147</v>
      </c>
      <c r="M136" s="155">
        <f t="shared" si="31"/>
        <v>2.6818033421967087</v>
      </c>
      <c r="N136" s="155">
        <f t="shared" si="31"/>
        <v>2.8071045772134977</v>
      </c>
      <c r="O136" s="155">
        <f t="shared" si="31"/>
        <v>2.9175603420200606</v>
      </c>
      <c r="P136" s="155">
        <f t="shared" si="31"/>
        <v>3.0188693696845408</v>
      </c>
      <c r="Q136" s="155">
        <f t="shared" si="31"/>
        <v>3.1187416218570125</v>
      </c>
      <c r="R136" s="155">
        <f t="shared" ref="R136:V136" si="32">IF(R118=0,"",R118/R100)</f>
        <v>3.2399911134529766</v>
      </c>
      <c r="S136" s="155">
        <f t="shared" si="32"/>
        <v>3.3403491738565099</v>
      </c>
      <c r="T136" s="155">
        <f t="shared" si="32"/>
        <v>3.428281666971257</v>
      </c>
      <c r="U136" s="155">
        <f t="shared" si="32"/>
        <v>3.5051321988184951</v>
      </c>
      <c r="V136" s="155">
        <f t="shared" si="32"/>
        <v>3.5745207524979725</v>
      </c>
      <c r="W136" s="155">
        <f t="shared" ref="W136" si="33">IF(W118=0,"",W118/W100)</f>
        <v>3.62305154198868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1.6972956810825834</v>
      </c>
      <c r="C137" s="156">
        <f t="shared" si="34"/>
        <v>1.812125329123063</v>
      </c>
      <c r="D137" s="156">
        <f t="shared" si="34"/>
        <v>1.9345723707677664</v>
      </c>
      <c r="E137" s="156">
        <f t="shared" si="34"/>
        <v>2.0728149766685298</v>
      </c>
      <c r="F137" s="156">
        <f t="shared" si="34"/>
        <v>2.176184045328978</v>
      </c>
      <c r="G137" s="156">
        <f t="shared" si="34"/>
        <v>2.2799163662099202</v>
      </c>
      <c r="H137" s="156">
        <f t="shared" si="34"/>
        <v>2.3794949523209863</v>
      </c>
      <c r="I137" s="156">
        <f t="shared" si="34"/>
        <v>2.4413700105982965</v>
      </c>
      <c r="J137" s="156">
        <f t="shared" si="34"/>
        <v>2.4773567710060633</v>
      </c>
      <c r="K137" s="156">
        <f t="shared" si="34"/>
        <v>2.522987324648394</v>
      </c>
      <c r="L137" s="156">
        <f t="shared" si="34"/>
        <v>2.5837834275474147</v>
      </c>
      <c r="M137" s="156">
        <f t="shared" si="34"/>
        <v>2.6818033421967087</v>
      </c>
      <c r="N137" s="156">
        <f t="shared" si="34"/>
        <v>2.8071045772134977</v>
      </c>
      <c r="O137" s="156">
        <f t="shared" si="34"/>
        <v>2.9175603420200606</v>
      </c>
      <c r="P137" s="156">
        <f t="shared" si="34"/>
        <v>3.0188693696845408</v>
      </c>
      <c r="Q137" s="156">
        <f t="shared" si="34"/>
        <v>3.1187416218570125</v>
      </c>
      <c r="R137" s="156">
        <f t="shared" ref="R137:V137" si="35">IF(R119=0,"",R119/R101)</f>
        <v>3.2399911134529766</v>
      </c>
      <c r="S137" s="156">
        <f t="shared" si="35"/>
        <v>3.3403491738565099</v>
      </c>
      <c r="T137" s="156">
        <f t="shared" si="35"/>
        <v>3.428281666971257</v>
      </c>
      <c r="U137" s="156">
        <f t="shared" si="35"/>
        <v>3.5051321988184951</v>
      </c>
      <c r="V137" s="156">
        <f t="shared" si="35"/>
        <v>3.5745207524979725</v>
      </c>
      <c r="W137" s="156">
        <f t="shared" ref="W137" si="36">IF(W119=0,"",W119/W101)</f>
        <v>3.62305154198868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0.54673705076738421</v>
      </c>
      <c r="C138" s="155">
        <f t="shared" si="37"/>
        <v>0.56289608853174911</v>
      </c>
      <c r="D138" s="155">
        <f t="shared" si="37"/>
        <v>0.56994220240235394</v>
      </c>
      <c r="E138" s="155">
        <f t="shared" si="37"/>
        <v>0.57355145143967468</v>
      </c>
      <c r="F138" s="155">
        <f t="shared" si="37"/>
        <v>0.5792196685088199</v>
      </c>
      <c r="G138" s="155">
        <f t="shared" si="37"/>
        <v>0.58799856588971589</v>
      </c>
      <c r="H138" s="155">
        <f t="shared" si="37"/>
        <v>0.59713559859123899</v>
      </c>
      <c r="I138" s="155">
        <f t="shared" si="37"/>
        <v>0.60769158452881678</v>
      </c>
      <c r="J138" s="155">
        <f t="shared" si="37"/>
        <v>0.61953665923372303</v>
      </c>
      <c r="K138" s="155">
        <f t="shared" si="37"/>
        <v>0.63137573999482655</v>
      </c>
      <c r="L138" s="155">
        <f t="shared" si="37"/>
        <v>0.63981166772180798</v>
      </c>
      <c r="M138" s="155">
        <f t="shared" si="37"/>
        <v>0.64338468275531835</v>
      </c>
      <c r="N138" s="155">
        <f t="shared" si="37"/>
        <v>0.65298763627093259</v>
      </c>
      <c r="O138" s="155">
        <f t="shared" si="37"/>
        <v>0.66452795869308612</v>
      </c>
      <c r="P138" s="155">
        <f t="shared" si="37"/>
        <v>0.68058509962279434</v>
      </c>
      <c r="Q138" s="155">
        <f t="shared" si="37"/>
        <v>0.70194175935662972</v>
      </c>
      <c r="R138" s="155">
        <f t="shared" ref="R138:V138" si="38">IF(R120=0,"",R120/R102)</f>
        <v>0.72190493730599092</v>
      </c>
      <c r="S138" s="155">
        <f t="shared" si="38"/>
        <v>0.73913141849122099</v>
      </c>
      <c r="T138" s="155">
        <f t="shared" si="38"/>
        <v>0.75526505764269714</v>
      </c>
      <c r="U138" s="155">
        <f t="shared" si="38"/>
        <v>0.77273532149174173</v>
      </c>
      <c r="V138" s="155">
        <f t="shared" si="38"/>
        <v>0.78815843153851572</v>
      </c>
      <c r="W138" s="155">
        <f t="shared" ref="W138" si="39">IF(W120=0,"",W120/W102)</f>
        <v>0.79891955026563066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0.53627372325935807</v>
      </c>
      <c r="C139" s="156">
        <f t="shared" si="40"/>
        <v>0.54116915829581336</v>
      </c>
      <c r="D139" s="156">
        <f t="shared" si="40"/>
        <v>0.54629932653641144</v>
      </c>
      <c r="E139" s="156">
        <f t="shared" si="40"/>
        <v>0.55098168238281364</v>
      </c>
      <c r="F139" s="156">
        <f t="shared" si="40"/>
        <v>0.5545263418919768</v>
      </c>
      <c r="G139" s="156">
        <f t="shared" si="40"/>
        <v>0.55738888102774009</v>
      </c>
      <c r="H139" s="156">
        <f t="shared" si="40"/>
        <v>0.56041507502889709</v>
      </c>
      <c r="I139" s="156">
        <f t="shared" si="40"/>
        <v>0.5622491717761019</v>
      </c>
      <c r="J139" s="156">
        <f t="shared" si="40"/>
        <v>0.5638714017400096</v>
      </c>
      <c r="K139" s="156">
        <f t="shared" si="40"/>
        <v>0.56678805027223633</v>
      </c>
      <c r="L139" s="156">
        <f t="shared" si="40"/>
        <v>0.57101814276178453</v>
      </c>
      <c r="M139" s="156">
        <f t="shared" si="40"/>
        <v>0.57691473586596076</v>
      </c>
      <c r="N139" s="156">
        <f t="shared" si="40"/>
        <v>0.58509231283298835</v>
      </c>
      <c r="O139" s="156">
        <f t="shared" si="40"/>
        <v>0.59761084438482737</v>
      </c>
      <c r="P139" s="156">
        <f t="shared" si="40"/>
        <v>0.61760990425202345</v>
      </c>
      <c r="Q139" s="156">
        <f t="shared" si="40"/>
        <v>0.63810731556729283</v>
      </c>
      <c r="R139" s="156">
        <f t="shared" ref="R139:V139" si="41">IF(R121=0,"",R121/R103)</f>
        <v>0.66138529813057456</v>
      </c>
      <c r="S139" s="156">
        <f t="shared" si="41"/>
        <v>0.68230322929614218</v>
      </c>
      <c r="T139" s="156">
        <f t="shared" si="41"/>
        <v>0.70097889403381575</v>
      </c>
      <c r="U139" s="156">
        <f t="shared" si="41"/>
        <v>0.71867524806706962</v>
      </c>
      <c r="V139" s="156">
        <f t="shared" si="41"/>
        <v>0.73550148369217405</v>
      </c>
      <c r="W139" s="156">
        <f t="shared" ref="W139" si="42">IF(W121=0,"",W121/W103)</f>
        <v>0.75244854931613758</v>
      </c>
      <c r="DA139" s="63" t="s">
        <v>2046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0.91122088995792783</v>
      </c>
      <c r="C140" s="156">
        <f t="shared" si="43"/>
        <v>0.84141063859122056</v>
      </c>
      <c r="D140" s="156">
        <f t="shared" si="43"/>
        <v>0.92803575027136043</v>
      </c>
      <c r="E140" s="156">
        <f t="shared" si="43"/>
        <v>0.95418288118613082</v>
      </c>
      <c r="F140" s="156">
        <f t="shared" si="43"/>
        <v>0.94091767970380713</v>
      </c>
      <c r="G140" s="156">
        <f t="shared" si="43"/>
        <v>0.94149044581577701</v>
      </c>
      <c r="H140" s="156">
        <f t="shared" si="43"/>
        <v>0.9245043470935469</v>
      </c>
      <c r="I140" s="156">
        <f t="shared" si="43"/>
        <v>0.93543063484448696</v>
      </c>
      <c r="J140" s="156">
        <f t="shared" si="43"/>
        <v>0.93903457149077885</v>
      </c>
      <c r="K140" s="156">
        <f t="shared" si="43"/>
        <v>0.94220643255161685</v>
      </c>
      <c r="L140" s="156">
        <f t="shared" si="43"/>
        <v>0.9444924023610618</v>
      </c>
      <c r="M140" s="156">
        <f t="shared" si="43"/>
        <v>0.92345568456865934</v>
      </c>
      <c r="N140" s="156">
        <f t="shared" si="43"/>
        <v>0.94575830590148213</v>
      </c>
      <c r="O140" s="156">
        <f t="shared" si="43"/>
        <v>0.96384286048032797</v>
      </c>
      <c r="P140" s="156">
        <f t="shared" si="43"/>
        <v>0.94376541857535545</v>
      </c>
      <c r="Q140" s="156">
        <f t="shared" si="43"/>
        <v>0.98251051843141524</v>
      </c>
      <c r="R140" s="156">
        <f t="shared" ref="R140:V140" si="44">IF(R122=0,"",R122/R104)</f>
        <v>0.97908347497422654</v>
      </c>
      <c r="S140" s="156">
        <f t="shared" si="44"/>
        <v>0.97036878293274142</v>
      </c>
      <c r="T140" s="156">
        <f t="shared" si="44"/>
        <v>0.96847319945162824</v>
      </c>
      <c r="U140" s="156">
        <f t="shared" si="44"/>
        <v>0.96336263152109436</v>
      </c>
      <c r="V140" s="156">
        <f t="shared" si="44"/>
        <v>0.97174140530980424</v>
      </c>
      <c r="W140" s="156">
        <f t="shared" ref="W140" si="45">IF(W122=0,"",W122/W104)</f>
        <v>0.9781545363576214</v>
      </c>
      <c r="DA140" s="63" t="s">
        <v>2047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0.53627372325935807</v>
      </c>
      <c r="C141" s="157">
        <f t="shared" si="46"/>
        <v>0.53627372325935807</v>
      </c>
      <c r="D141" s="157">
        <f t="shared" si="46"/>
        <v>0.5413457044605664</v>
      </c>
      <c r="E141" s="157">
        <f t="shared" si="46"/>
        <v>0.55148202099438237</v>
      </c>
      <c r="F141" s="157">
        <f t="shared" si="46"/>
        <v>0.55555759266604021</v>
      </c>
      <c r="G141" s="157">
        <f t="shared" si="46"/>
        <v>0.55832182537019259</v>
      </c>
      <c r="H141" s="157">
        <f t="shared" si="46"/>
        <v>0.56076569927692321</v>
      </c>
      <c r="I141" s="157">
        <f t="shared" si="46"/>
        <v>0.5641623502377261</v>
      </c>
      <c r="J141" s="157">
        <f t="shared" si="46"/>
        <v>0.56730111274615158</v>
      </c>
      <c r="K141" s="157">
        <f t="shared" si="46"/>
        <v>0.57067576190523595</v>
      </c>
      <c r="L141" s="157">
        <f t="shared" si="46"/>
        <v>0.57357156096286988</v>
      </c>
      <c r="M141" s="157">
        <f t="shared" si="46"/>
        <v>0.57481015053196927</v>
      </c>
      <c r="N141" s="157">
        <f t="shared" si="46"/>
        <v>0.58304182528802484</v>
      </c>
      <c r="O141" s="157">
        <f t="shared" si="46"/>
        <v>0.60081338991057642</v>
      </c>
      <c r="P141" s="157">
        <f t="shared" si="46"/>
        <v>0.62295706816658392</v>
      </c>
      <c r="Q141" s="157">
        <f t="shared" si="46"/>
        <v>0.65701295766061396</v>
      </c>
      <c r="R141" s="157">
        <f t="shared" ref="R141:V141" si="47">IF(R123=0,"",R123/R105)</f>
        <v>0.68009497029877597</v>
      </c>
      <c r="S141" s="157">
        <f t="shared" si="47"/>
        <v>0.69555782162217183</v>
      </c>
      <c r="T141" s="157">
        <f t="shared" si="47"/>
        <v>0.70438827765713286</v>
      </c>
      <c r="U141" s="157">
        <f t="shared" si="47"/>
        <v>0.71074222236838069</v>
      </c>
      <c r="V141" s="157">
        <f t="shared" si="47"/>
        <v>0.72722116184521557</v>
      </c>
      <c r="W141" s="157">
        <f t="shared" ref="W141" si="48">IF(W123=0,"",W123/W105)</f>
        <v>0.74896238421892891</v>
      </c>
      <c r="DA141" s="131" t="s">
        <v>2048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0.60080316201620054</v>
      </c>
      <c r="C143" s="157">
        <f t="shared" si="52"/>
        <v>0.61465434386073736</v>
      </c>
      <c r="D143" s="157">
        <f t="shared" si="52"/>
        <v>0.61863684431707022</v>
      </c>
      <c r="E143" s="157">
        <f t="shared" si="52"/>
        <v>0.62069550055484246</v>
      </c>
      <c r="F143" s="157">
        <f t="shared" si="52"/>
        <v>0.62317724645664829</v>
      </c>
      <c r="G143" s="157">
        <f t="shared" si="52"/>
        <v>0.62601192767746727</v>
      </c>
      <c r="H143" s="157">
        <f t="shared" si="52"/>
        <v>0.62789666159854396</v>
      </c>
      <c r="I143" s="157">
        <f t="shared" si="52"/>
        <v>0.62924017877378768</v>
      </c>
      <c r="J143" s="157">
        <f t="shared" si="52"/>
        <v>0.63046846425192782</v>
      </c>
      <c r="K143" s="157">
        <f t="shared" si="52"/>
        <v>0.63209912740929952</v>
      </c>
      <c r="L143" s="157">
        <f t="shared" si="52"/>
        <v>0.63410788395783368</v>
      </c>
      <c r="M143" s="157">
        <f t="shared" si="52"/>
        <v>0.63724591170759892</v>
      </c>
      <c r="N143" s="157">
        <f t="shared" si="52"/>
        <v>0.6413494628764056</v>
      </c>
      <c r="O143" s="157">
        <f t="shared" si="52"/>
        <v>0.64710788363447791</v>
      </c>
      <c r="P143" s="157">
        <f t="shared" si="52"/>
        <v>0.65298782638359743</v>
      </c>
      <c r="Q143" s="157">
        <f t="shared" si="52"/>
        <v>0.66458655301034897</v>
      </c>
      <c r="R143" s="157">
        <f t="shared" ref="R143:V143" si="53">IF(R125=0,"",R125/R107)</f>
        <v>0.67523200696339769</v>
      </c>
      <c r="S143" s="157">
        <f t="shared" si="53"/>
        <v>0.68759292386803184</v>
      </c>
      <c r="T143" s="157">
        <f t="shared" si="53"/>
        <v>0.70197967609221767</v>
      </c>
      <c r="U143" s="157">
        <f t="shared" si="53"/>
        <v>0.71713598978137594</v>
      </c>
      <c r="V143" s="157">
        <f t="shared" si="53"/>
        <v>0.72942800843928601</v>
      </c>
      <c r="W143" s="157">
        <f t="shared" ref="W143" si="54">IF(W125=0,"",W125/W107)</f>
        <v>0.73785105901692227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0.93221340857779622</v>
      </c>
      <c r="C144" s="158">
        <f t="shared" si="55"/>
        <v>0.87966174509099548</v>
      </c>
      <c r="D144" s="158">
        <f t="shared" si="55"/>
        <v>0.94649544127609775</v>
      </c>
      <c r="E144" s="158">
        <f t="shared" si="55"/>
        <v>0.9659498640525731</v>
      </c>
      <c r="F144" s="158">
        <f t="shared" si="55"/>
        <v>0.95512637359905372</v>
      </c>
      <c r="G144" s="158">
        <f t="shared" si="55"/>
        <v>0.95564487804686016</v>
      </c>
      <c r="H144" s="158">
        <f t="shared" si="55"/>
        <v>0.94147517785759283</v>
      </c>
      <c r="I144" s="158">
        <f t="shared" si="55"/>
        <v>0.95013498902545457</v>
      </c>
      <c r="J144" s="158">
        <f t="shared" si="55"/>
        <v>0.95298335454377003</v>
      </c>
      <c r="K144" s="158">
        <f t="shared" si="55"/>
        <v>0.95554232560324159</v>
      </c>
      <c r="L144" s="158">
        <f t="shared" si="55"/>
        <v>0.95701270911098824</v>
      </c>
      <c r="M144" s="158">
        <f t="shared" si="55"/>
        <v>0.94047866843092209</v>
      </c>
      <c r="N144" s="158">
        <f t="shared" si="55"/>
        <v>0.95694330318484944</v>
      </c>
      <c r="O144" s="158">
        <f t="shared" si="55"/>
        <v>0.97161714948592504</v>
      </c>
      <c r="P144" s="158">
        <f t="shared" si="55"/>
        <v>0.95105481935992886</v>
      </c>
      <c r="Q144" s="158">
        <f t="shared" si="55"/>
        <v>0.98602208210554854</v>
      </c>
      <c r="R144" s="158">
        <f t="shared" ref="R144:V144" si="56">IF(R126=0,"",R126/R108)</f>
        <v>0.98170487353121527</v>
      </c>
      <c r="S144" s="158">
        <f t="shared" si="56"/>
        <v>0.97118045911302031</v>
      </c>
      <c r="T144" s="158">
        <f t="shared" si="56"/>
        <v>0.96886383139409982</v>
      </c>
      <c r="U144" s="158">
        <f t="shared" si="56"/>
        <v>0.96316301640026258</v>
      </c>
      <c r="V144" s="158">
        <f t="shared" si="56"/>
        <v>0.9709193007121415</v>
      </c>
      <c r="W144" s="158">
        <f t="shared" ref="W144" si="57">IF(W126=0,"",W126/W108)</f>
        <v>0.9773023569736744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0.60080316201620054</v>
      </c>
      <c r="C145" s="156">
        <f t="shared" si="58"/>
        <v>0.61326344426289736</v>
      </c>
      <c r="D145" s="156">
        <f t="shared" si="58"/>
        <v>0.61791771760730441</v>
      </c>
      <c r="E145" s="156">
        <f t="shared" si="58"/>
        <v>0.62096856219283669</v>
      </c>
      <c r="F145" s="156">
        <f t="shared" si="58"/>
        <v>0.6238095738322732</v>
      </c>
      <c r="G145" s="156">
        <f t="shared" si="58"/>
        <v>0.62631260346793771</v>
      </c>
      <c r="H145" s="156">
        <f t="shared" si="58"/>
        <v>0.62831033101285572</v>
      </c>
      <c r="I145" s="156">
        <f t="shared" si="58"/>
        <v>0.63058276509272004</v>
      </c>
      <c r="J145" s="156">
        <f t="shared" si="58"/>
        <v>0.63252922674976808</v>
      </c>
      <c r="K145" s="156">
        <f t="shared" si="58"/>
        <v>0.6343470460395858</v>
      </c>
      <c r="L145" s="156">
        <f t="shared" si="58"/>
        <v>0.63578634042218185</v>
      </c>
      <c r="M145" s="156">
        <f t="shared" si="58"/>
        <v>0.63697827786745997</v>
      </c>
      <c r="N145" s="156">
        <f t="shared" si="58"/>
        <v>0.64050849278738176</v>
      </c>
      <c r="O145" s="156">
        <f t="shared" si="58"/>
        <v>0.6470780512983646</v>
      </c>
      <c r="P145" s="156">
        <f t="shared" si="58"/>
        <v>0.65800347876761922</v>
      </c>
      <c r="Q145" s="156">
        <f t="shared" si="58"/>
        <v>0.67142898553178043</v>
      </c>
      <c r="R145" s="156">
        <f t="shared" ref="R145:V145" si="59">IF(R127=0,"",R127/R109)</f>
        <v>0.68513609118367136</v>
      </c>
      <c r="S145" s="156">
        <f t="shared" si="59"/>
        <v>0.69630117952004922</v>
      </c>
      <c r="T145" s="156">
        <f t="shared" si="59"/>
        <v>0.70487345660574152</v>
      </c>
      <c r="U145" s="156">
        <f t="shared" si="59"/>
        <v>0.71504501410693511</v>
      </c>
      <c r="V145" s="156">
        <f t="shared" si="59"/>
        <v>0.72574938053080296</v>
      </c>
      <c r="W145" s="156">
        <f t="shared" ref="W145" si="60">IF(W127=0,"",W127/W109)</f>
        <v>0.73484338020725992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0.6653383240257883</v>
      </c>
      <c r="C147" s="155">
        <f t="shared" si="64"/>
        <v>0.68041131189328974</v>
      </c>
      <c r="D147" s="155">
        <f t="shared" si="64"/>
        <v>0.68219273821535009</v>
      </c>
      <c r="E147" s="155">
        <f t="shared" si="64"/>
        <v>0.68549480419538966</v>
      </c>
      <c r="F147" s="155">
        <f t="shared" si="64"/>
        <v>0.68661815339735743</v>
      </c>
      <c r="G147" s="155">
        <f t="shared" si="64"/>
        <v>0.69011338671549538</v>
      </c>
      <c r="H147" s="155">
        <f t="shared" si="64"/>
        <v>0.6994241122337882</v>
      </c>
      <c r="I147" s="155">
        <f t="shared" si="64"/>
        <v>0.70011888344212769</v>
      </c>
      <c r="J147" s="155">
        <f t="shared" si="64"/>
        <v>0.70142029848671916</v>
      </c>
      <c r="K147" s="155">
        <f t="shared" si="64"/>
        <v>0.70234512407338967</v>
      </c>
      <c r="L147" s="155">
        <f t="shared" si="64"/>
        <v>0.70573759222567156</v>
      </c>
      <c r="M147" s="155">
        <f t="shared" si="64"/>
        <v>0.70551434531246127</v>
      </c>
      <c r="N147" s="155">
        <f t="shared" si="64"/>
        <v>0.70732807590682245</v>
      </c>
      <c r="O147" s="155">
        <f t="shared" si="64"/>
        <v>0.70553807502159771</v>
      </c>
      <c r="P147" s="155">
        <f t="shared" si="64"/>
        <v>0.71454863827095338</v>
      </c>
      <c r="Q147" s="155">
        <f t="shared" si="64"/>
        <v>0.71967278539195356</v>
      </c>
      <c r="R147" s="155">
        <f t="shared" ref="R147:V147" si="65">IF(R129=0,"",R129/R111)</f>
        <v>0.72495546914818743</v>
      </c>
      <c r="S147" s="155">
        <f t="shared" si="65"/>
        <v>0.73086135599165902</v>
      </c>
      <c r="T147" s="155">
        <f t="shared" si="65"/>
        <v>0.74089095065114674</v>
      </c>
      <c r="U147" s="155">
        <f t="shared" si="65"/>
        <v>0.75535990512501983</v>
      </c>
      <c r="V147" s="155">
        <f t="shared" si="65"/>
        <v>0.76851959770234723</v>
      </c>
      <c r="W147" s="155">
        <f t="shared" ref="W147" si="66">IF(W129=0,"",W129/W111)</f>
        <v>0.77632259570596185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0.56930652843800589</v>
      </c>
      <c r="C148" s="156">
        <f t="shared" si="67"/>
        <v>0.57110080623018167</v>
      </c>
      <c r="D148" s="156">
        <f t="shared" si="67"/>
        <v>0.57319515924332709</v>
      </c>
      <c r="E148" s="156">
        <f t="shared" si="67"/>
        <v>0.57490745783029573</v>
      </c>
      <c r="F148" s="156">
        <f t="shared" si="67"/>
        <v>0.57639123589662244</v>
      </c>
      <c r="G148" s="156">
        <f t="shared" si="67"/>
        <v>0.57767679646274217</v>
      </c>
      <c r="H148" s="156">
        <f t="shared" si="67"/>
        <v>0.57880989014824147</v>
      </c>
      <c r="I148" s="156">
        <f t="shared" si="67"/>
        <v>0.57959054552211942</v>
      </c>
      <c r="J148" s="156">
        <f t="shared" si="67"/>
        <v>0.58025149684938448</v>
      </c>
      <c r="K148" s="156">
        <f t="shared" si="67"/>
        <v>0.5812387395068711</v>
      </c>
      <c r="L148" s="156">
        <f t="shared" si="67"/>
        <v>0.58236173992323148</v>
      </c>
      <c r="M148" s="156">
        <f t="shared" si="67"/>
        <v>0.58336140338846953</v>
      </c>
      <c r="N148" s="156">
        <f t="shared" si="67"/>
        <v>0.58409455218131756</v>
      </c>
      <c r="O148" s="156">
        <f t="shared" si="67"/>
        <v>0.58461629721140529</v>
      </c>
      <c r="P148" s="156">
        <f t="shared" si="67"/>
        <v>0.58495648954620472</v>
      </c>
      <c r="Q148" s="156">
        <f t="shared" si="67"/>
        <v>0.58516255046623167</v>
      </c>
      <c r="R148" s="156">
        <f t="shared" ref="R148:V148" si="68">IF(R130=0,"",R130/R112)</f>
        <v>0.58595920558850523</v>
      </c>
      <c r="S148" s="156">
        <f t="shared" si="68"/>
        <v>0.58754438683292987</v>
      </c>
      <c r="T148" s="156">
        <f t="shared" si="68"/>
        <v>0.58951047395968514</v>
      </c>
      <c r="U148" s="156">
        <f t="shared" si="68"/>
        <v>0.59220810157059345</v>
      </c>
      <c r="V148" s="156">
        <f t="shared" si="68"/>
        <v>0.59547048427860361</v>
      </c>
      <c r="W148" s="156">
        <f t="shared" ref="W148" si="69">IF(W130=0,"",W130/W112)</f>
        <v>0.60002904835812421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0.72834460069410334</v>
      </c>
      <c r="C149" s="159">
        <f t="shared" si="70"/>
        <v>0.73379701857331026</v>
      </c>
      <c r="D149" s="159">
        <f t="shared" si="70"/>
        <v>0.73744994833295074</v>
      </c>
      <c r="E149" s="159">
        <f t="shared" si="70"/>
        <v>0.74037381105670408</v>
      </c>
      <c r="F149" s="159">
        <f t="shared" si="70"/>
        <v>0.74281464302896161</v>
      </c>
      <c r="G149" s="159">
        <f t="shared" si="70"/>
        <v>0.74506569975487313</v>
      </c>
      <c r="H149" s="159">
        <f t="shared" si="70"/>
        <v>0.74708390452332574</v>
      </c>
      <c r="I149" s="159">
        <f t="shared" si="70"/>
        <v>0.74845064404052586</v>
      </c>
      <c r="J149" s="159">
        <f t="shared" si="70"/>
        <v>0.74970059918758325</v>
      </c>
      <c r="K149" s="159">
        <f t="shared" si="70"/>
        <v>0.75135944996328585</v>
      </c>
      <c r="L149" s="159">
        <f t="shared" si="70"/>
        <v>0.75318237725063597</v>
      </c>
      <c r="M149" s="159">
        <f t="shared" si="70"/>
        <v>0.7552406110515828</v>
      </c>
      <c r="N149" s="159">
        <f t="shared" si="70"/>
        <v>0.75781566799014355</v>
      </c>
      <c r="O149" s="159">
        <f t="shared" si="70"/>
        <v>0.76124041930317865</v>
      </c>
      <c r="P149" s="159">
        <f t="shared" si="70"/>
        <v>0.7657281113805694</v>
      </c>
      <c r="Q149" s="159">
        <f t="shared" si="70"/>
        <v>0.77176218956944609</v>
      </c>
      <c r="R149" s="159">
        <f t="shared" ref="R149:V149" si="71">IF(R131=0,"",R131/R113)</f>
        <v>0.77920561717910097</v>
      </c>
      <c r="S149" s="159">
        <f t="shared" si="71"/>
        <v>0.78754795035811664</v>
      </c>
      <c r="T149" s="159">
        <f t="shared" si="71"/>
        <v>0.79691709734292038</v>
      </c>
      <c r="U149" s="159">
        <f t="shared" si="71"/>
        <v>0.80878969586167127</v>
      </c>
      <c r="V149" s="159">
        <f t="shared" si="71"/>
        <v>0.82145400771618415</v>
      </c>
      <c r="W149" s="159">
        <f t="shared" ref="W149" si="72">IF(W131=0,"",W131/W113)</f>
        <v>0.83305607213775634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22.798812869932249</v>
      </c>
      <c r="C151" s="117">
        <f t="shared" si="73"/>
        <v>26.083943211191382</v>
      </c>
      <c r="D151" s="117">
        <f t="shared" si="73"/>
        <v>32.394171713462015</v>
      </c>
      <c r="E151" s="117">
        <f t="shared" si="73"/>
        <v>39.56297503392878</v>
      </c>
      <c r="F151" s="117">
        <f t="shared" si="73"/>
        <v>48.006848508350878</v>
      </c>
      <c r="G151" s="117">
        <f t="shared" si="73"/>
        <v>56.452182430503157</v>
      </c>
      <c r="H151" s="117">
        <f t="shared" si="73"/>
        <v>61.596165415971072</v>
      </c>
      <c r="I151" s="117">
        <f t="shared" si="73"/>
        <v>65.923884254782308</v>
      </c>
      <c r="J151" s="117">
        <f t="shared" si="73"/>
        <v>67.476409327472311</v>
      </c>
      <c r="K151" s="117">
        <f t="shared" si="73"/>
        <v>67.180131196553802</v>
      </c>
      <c r="L151" s="117">
        <f t="shared" si="73"/>
        <v>71.928947624662896</v>
      </c>
      <c r="M151" s="117">
        <f t="shared" si="73"/>
        <v>74.700526023578533</v>
      </c>
      <c r="N151" s="117">
        <f t="shared" si="73"/>
        <v>76.363101227912807</v>
      </c>
      <c r="O151" s="117">
        <f t="shared" si="73"/>
        <v>83.111411320285669</v>
      </c>
      <c r="P151" s="117">
        <f t="shared" si="73"/>
        <v>94.720841418931983</v>
      </c>
      <c r="Q151" s="117">
        <f t="shared" si="73"/>
        <v>104.02241126866656</v>
      </c>
      <c r="R151" s="117">
        <f t="shared" ref="R151:V151" si="74">R152+R154+R156+R165</f>
        <v>123.37111102230774</v>
      </c>
      <c r="S151" s="117">
        <f t="shared" si="74"/>
        <v>139.54211551477113</v>
      </c>
      <c r="T151" s="117">
        <f t="shared" si="74"/>
        <v>145.35635255221518</v>
      </c>
      <c r="U151" s="117">
        <f t="shared" si="74"/>
        <v>138.27364804517202</v>
      </c>
      <c r="V151" s="117">
        <f t="shared" si="74"/>
        <v>139.82159872921522</v>
      </c>
      <c r="W151" s="117">
        <f t="shared" ref="W151" si="75">W152+W154+W156+W165</f>
        <v>156.18520716652804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18.974396935798897</v>
      </c>
      <c r="C156" s="122">
        <v>21.572908085563384</v>
      </c>
      <c r="D156" s="122">
        <v>26.51820606037764</v>
      </c>
      <c r="E156" s="122">
        <v>32.173598970169458</v>
      </c>
      <c r="F156" s="122">
        <v>38.787258106227227</v>
      </c>
      <c r="G156" s="122">
        <v>45.221009531875595</v>
      </c>
      <c r="H156" s="122">
        <v>48.696331766601958</v>
      </c>
      <c r="I156" s="122">
        <v>51.453121557302197</v>
      </c>
      <c r="J156" s="122">
        <v>52.191563300306193</v>
      </c>
      <c r="K156" s="122">
        <v>51.363926422315004</v>
      </c>
      <c r="L156" s="122">
        <v>55.00305640834592</v>
      </c>
      <c r="M156" s="122">
        <v>57.259995402568592</v>
      </c>
      <c r="N156" s="122">
        <v>58.490219466358333</v>
      </c>
      <c r="O156" s="122">
        <v>64.649326322395112</v>
      </c>
      <c r="P156" s="122">
        <v>74.218997043673255</v>
      </c>
      <c r="Q156" s="122">
        <v>81.120317967335893</v>
      </c>
      <c r="R156" s="122">
        <v>96.48583880815066</v>
      </c>
      <c r="S156" s="122">
        <v>108.80610513537879</v>
      </c>
      <c r="T156" s="122">
        <v>111.70144172119473</v>
      </c>
      <c r="U156" s="122">
        <v>107.26823338527178</v>
      </c>
      <c r="V156" s="122">
        <v>108.47629533110617</v>
      </c>
      <c r="W156" s="122">
        <v>121.307085144973</v>
      </c>
      <c r="DA156" s="130" t="s">
        <v>2213</v>
      </c>
    </row>
    <row r="157" spans="1:105" ht="12" customHeight="1" x14ac:dyDescent="0.25">
      <c r="A157" s="97" t="s">
        <v>124</v>
      </c>
      <c r="B157" s="98">
        <v>18.970239688985803</v>
      </c>
      <c r="C157" s="98">
        <v>21.566141244650026</v>
      </c>
      <c r="D157" s="98">
        <v>26.515130938759</v>
      </c>
      <c r="E157" s="98">
        <v>32.170098863597062</v>
      </c>
      <c r="F157" s="98">
        <v>38.781061484946576</v>
      </c>
      <c r="G157" s="98">
        <v>45.21365353942447</v>
      </c>
      <c r="H157" s="98">
        <v>48.686088963498847</v>
      </c>
      <c r="I157" s="98">
        <v>51.440680756872432</v>
      </c>
      <c r="J157" s="98">
        <v>52.174811554074211</v>
      </c>
      <c r="K157" s="98">
        <v>51.343494375748598</v>
      </c>
      <c r="L157" s="98">
        <v>54.979786323804738</v>
      </c>
      <c r="M157" s="98">
        <v>57.229823980701418</v>
      </c>
      <c r="N157" s="98">
        <v>58.466321903508017</v>
      </c>
      <c r="O157" s="98">
        <v>64.627229339808139</v>
      </c>
      <c r="P157" s="98">
        <v>74.171192921751697</v>
      </c>
      <c r="Q157" s="98">
        <v>81.097354287374159</v>
      </c>
      <c r="R157" s="98">
        <v>96.44628811772013</v>
      </c>
      <c r="S157" s="98">
        <v>108.73563794640533</v>
      </c>
      <c r="T157" s="98">
        <v>111.62228008352297</v>
      </c>
      <c r="U157" s="98">
        <v>107.18161195806788</v>
      </c>
      <c r="V157" s="98">
        <v>108.40325424808933</v>
      </c>
      <c r="W157" s="98">
        <v>121.23283438391056</v>
      </c>
      <c r="DA157" s="63" t="s">
        <v>2214</v>
      </c>
    </row>
    <row r="158" spans="1:105" ht="12" customHeight="1" x14ac:dyDescent="0.25">
      <c r="A158" s="97" t="s">
        <v>123</v>
      </c>
      <c r="B158" s="98">
        <v>4.1572468130931725E-3</v>
      </c>
      <c r="C158" s="98">
        <v>6.7668409133570216E-3</v>
      </c>
      <c r="D158" s="98">
        <v>3.0751216186379231E-3</v>
      </c>
      <c r="E158" s="98">
        <v>3.5001065723931314E-3</v>
      </c>
      <c r="F158" s="98">
        <v>6.1966212806481118E-3</v>
      </c>
      <c r="G158" s="98">
        <v>7.355992451120885E-3</v>
      </c>
      <c r="H158" s="98">
        <v>1.0242803103110383E-2</v>
      </c>
      <c r="I158" s="98">
        <v>1.2440800429765456E-2</v>
      </c>
      <c r="J158" s="98">
        <v>1.6751746231980138E-2</v>
      </c>
      <c r="K158" s="98">
        <v>2.0432046566408117E-2</v>
      </c>
      <c r="L158" s="98">
        <v>2.3270084541178966E-2</v>
      </c>
      <c r="M158" s="98">
        <v>3.0171421867172598E-2</v>
      </c>
      <c r="N158" s="98">
        <v>2.3897562850315732E-2</v>
      </c>
      <c r="O158" s="98">
        <v>2.2096982586978418E-2</v>
      </c>
      <c r="P158" s="98">
        <v>4.7804121921555399E-2</v>
      </c>
      <c r="Q158" s="98">
        <v>2.2963679961730515E-2</v>
      </c>
      <c r="R158" s="98">
        <v>3.9550690430528126E-2</v>
      </c>
      <c r="S158" s="98">
        <v>7.0467188973446421E-2</v>
      </c>
      <c r="T158" s="98">
        <v>7.9161637671755103E-2</v>
      </c>
      <c r="U158" s="98">
        <v>8.6621427203905893E-2</v>
      </c>
      <c r="V158" s="98">
        <v>7.3041083016847114E-2</v>
      </c>
      <c r="W158" s="98">
        <v>7.4250761062437817E-2</v>
      </c>
      <c r="DA158" s="63" t="s">
        <v>2215</v>
      </c>
    </row>
    <row r="159" spans="1:105" ht="12" customHeight="1" x14ac:dyDescent="0.25">
      <c r="A159" s="100" t="s">
        <v>50</v>
      </c>
      <c r="B159" s="101">
        <v>4.1572468130931725E-3</v>
      </c>
      <c r="C159" s="101">
        <v>6.7668409133570216E-3</v>
      </c>
      <c r="D159" s="101">
        <v>3.0751216186379231E-3</v>
      </c>
      <c r="E159" s="101">
        <v>3.5001065723931314E-3</v>
      </c>
      <c r="F159" s="101">
        <v>6.1966212806481118E-3</v>
      </c>
      <c r="G159" s="101">
        <v>7.355992451120885E-3</v>
      </c>
      <c r="H159" s="101">
        <v>1.0242803103110383E-2</v>
      </c>
      <c r="I159" s="101">
        <v>1.2440800429765456E-2</v>
      </c>
      <c r="J159" s="101">
        <v>1.6751746231980138E-2</v>
      </c>
      <c r="K159" s="101">
        <v>2.0432046566408117E-2</v>
      </c>
      <c r="L159" s="101">
        <v>2.3270084541178966E-2</v>
      </c>
      <c r="M159" s="101">
        <v>3.0171421867172598E-2</v>
      </c>
      <c r="N159" s="101">
        <v>2.3897562850315732E-2</v>
      </c>
      <c r="O159" s="101">
        <v>2.2096982586978418E-2</v>
      </c>
      <c r="P159" s="101">
        <v>4.7804121921555399E-2</v>
      </c>
      <c r="Q159" s="101">
        <v>2.2963679961730515E-2</v>
      </c>
      <c r="R159" s="101">
        <v>3.9550690430528126E-2</v>
      </c>
      <c r="S159" s="101">
        <v>7.0467188973446421E-2</v>
      </c>
      <c r="T159" s="101">
        <v>7.9161637671755103E-2</v>
      </c>
      <c r="U159" s="101">
        <v>8.6621427203905893E-2</v>
      </c>
      <c r="V159" s="101">
        <v>7.3041083016847114E-2</v>
      </c>
      <c r="W159" s="101">
        <v>7.4250761062437817E-2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3.8244159341333535</v>
      </c>
      <c r="C165" s="122">
        <v>4.5110351256279975</v>
      </c>
      <c r="D165" s="122">
        <v>5.8759656530843758</v>
      </c>
      <c r="E165" s="122">
        <v>7.3893760637593191</v>
      </c>
      <c r="F165" s="122">
        <v>9.2195904021236483</v>
      </c>
      <c r="G165" s="122">
        <v>11.231172898627563</v>
      </c>
      <c r="H165" s="122">
        <v>12.899833649369118</v>
      </c>
      <c r="I165" s="122">
        <v>14.470762697480112</v>
      </c>
      <c r="J165" s="122">
        <v>15.284846027166124</v>
      </c>
      <c r="K165" s="122">
        <v>15.816204774238795</v>
      </c>
      <c r="L165" s="122">
        <v>16.925891216316977</v>
      </c>
      <c r="M165" s="122">
        <v>17.440530621009948</v>
      </c>
      <c r="N165" s="122">
        <v>17.872881761554481</v>
      </c>
      <c r="O165" s="122">
        <v>18.462084997890564</v>
      </c>
      <c r="P165" s="122">
        <v>20.501844375258724</v>
      </c>
      <c r="Q165" s="122">
        <v>22.902093301330662</v>
      </c>
      <c r="R165" s="122">
        <v>26.885272214157087</v>
      </c>
      <c r="S165" s="122">
        <v>30.736010379392347</v>
      </c>
      <c r="T165" s="122">
        <v>33.654910831020445</v>
      </c>
      <c r="U165" s="122">
        <v>31.005414659900236</v>
      </c>
      <c r="V165" s="122">
        <v>31.345303398109039</v>
      </c>
      <c r="W165" s="122">
        <v>34.87812202155505</v>
      </c>
      <c r="DA165" s="130" t="s">
        <v>2222</v>
      </c>
    </row>
    <row r="166" spans="1:105" ht="12" customHeight="1" x14ac:dyDescent="0.25">
      <c r="A166" s="97" t="s">
        <v>50</v>
      </c>
      <c r="B166" s="98">
        <v>3.8244159341333535</v>
      </c>
      <c r="C166" s="98">
        <v>4.5110351256279975</v>
      </c>
      <c r="D166" s="98">
        <v>5.8759656530843758</v>
      </c>
      <c r="E166" s="98">
        <v>7.3893760637593191</v>
      </c>
      <c r="F166" s="98">
        <v>9.2195904021236483</v>
      </c>
      <c r="G166" s="98">
        <v>11.231172898627563</v>
      </c>
      <c r="H166" s="98">
        <v>12.899833649369118</v>
      </c>
      <c r="I166" s="98">
        <v>14.470762697480112</v>
      </c>
      <c r="J166" s="98">
        <v>15.284846027166124</v>
      </c>
      <c r="K166" s="98">
        <v>15.816204774238795</v>
      </c>
      <c r="L166" s="98">
        <v>16.925891216316977</v>
      </c>
      <c r="M166" s="98">
        <v>17.440530621009948</v>
      </c>
      <c r="N166" s="98">
        <v>17.872881761554481</v>
      </c>
      <c r="O166" s="98">
        <v>18.462084997890564</v>
      </c>
      <c r="P166" s="98">
        <v>20.501844375258724</v>
      </c>
      <c r="Q166" s="98">
        <v>22.902093301330662</v>
      </c>
      <c r="R166" s="98">
        <v>26.885272214157087</v>
      </c>
      <c r="S166" s="98">
        <v>30.736010379392347</v>
      </c>
      <c r="T166" s="98">
        <v>33.654910831020445</v>
      </c>
      <c r="U166" s="98">
        <v>31.005414659900236</v>
      </c>
      <c r="V166" s="98">
        <v>31.345303398109039</v>
      </c>
      <c r="W166" s="98">
        <v>34.87812202155505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3740.4442953954003</v>
      </c>
      <c r="C169" s="117">
        <f t="shared" si="78"/>
        <v>4351.9995301803174</v>
      </c>
      <c r="D169" s="117">
        <f t="shared" si="78"/>
        <v>4038.3957623383467</v>
      </c>
      <c r="E169" s="117">
        <f t="shared" si="78"/>
        <v>4150.4478132461018</v>
      </c>
      <c r="F169" s="117">
        <f t="shared" si="78"/>
        <v>4070.5955721410796</v>
      </c>
      <c r="G169" s="117">
        <f t="shared" si="78"/>
        <v>4154.4434404723734</v>
      </c>
      <c r="H169" s="117">
        <f t="shared" si="78"/>
        <v>4272.434266566891</v>
      </c>
      <c r="I169" s="117">
        <f t="shared" si="78"/>
        <v>4092.1891459407461</v>
      </c>
      <c r="J169" s="117">
        <f t="shared" si="78"/>
        <v>3862.2013227746102</v>
      </c>
      <c r="K169" s="117">
        <f t="shared" si="78"/>
        <v>3790.4208041604529</v>
      </c>
      <c r="L169" s="117">
        <f t="shared" si="78"/>
        <v>4055.6230269366042</v>
      </c>
      <c r="M169" s="117">
        <f t="shared" si="78"/>
        <v>3749.626167970232</v>
      </c>
      <c r="N169" s="117">
        <f t="shared" si="78"/>
        <v>3585.583537577902</v>
      </c>
      <c r="O169" s="117">
        <f t="shared" si="78"/>
        <v>3312.8954821415637</v>
      </c>
      <c r="P169" s="117">
        <f t="shared" si="78"/>
        <v>3236.1863828424307</v>
      </c>
      <c r="Q169" s="117">
        <f t="shared" si="78"/>
        <v>3134.4892509048973</v>
      </c>
      <c r="R169" s="117">
        <f t="shared" ref="R169:V169" si="79">R170+R172+R174+R183</f>
        <v>3059.0497286285176</v>
      </c>
      <c r="S169" s="117">
        <f t="shared" si="79"/>
        <v>3105.9481393914921</v>
      </c>
      <c r="T169" s="117">
        <f t="shared" si="79"/>
        <v>3112.9995841474847</v>
      </c>
      <c r="U169" s="117">
        <f t="shared" si="79"/>
        <v>2981.8336181142085</v>
      </c>
      <c r="V169" s="117">
        <f t="shared" si="79"/>
        <v>2929.9891828730606</v>
      </c>
      <c r="W169" s="117">
        <f t="shared" ref="W169" si="80">W170+W172+W174+W183</f>
        <v>2991.0296987593247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1662.8661355732995</v>
      </c>
      <c r="C170" s="122">
        <f t="shared" si="81"/>
        <v>2242.5188176691431</v>
      </c>
      <c r="D170" s="122">
        <f t="shared" si="81"/>
        <v>2040.8164873165636</v>
      </c>
      <c r="E170" s="122">
        <f t="shared" si="81"/>
        <v>2083.742530883917</v>
      </c>
      <c r="F170" s="122">
        <f t="shared" si="81"/>
        <v>2097.2838296388413</v>
      </c>
      <c r="G170" s="122">
        <f t="shared" si="81"/>
        <v>2128.7022339393679</v>
      </c>
      <c r="H170" s="122">
        <f t="shared" si="81"/>
        <v>2153.0191395963429</v>
      </c>
      <c r="I170" s="122">
        <f t="shared" si="81"/>
        <v>2060.2623594655129</v>
      </c>
      <c r="J170" s="122">
        <f t="shared" si="81"/>
        <v>1845.65027837141</v>
      </c>
      <c r="K170" s="122">
        <f t="shared" si="81"/>
        <v>1800.2182370957989</v>
      </c>
      <c r="L170" s="122">
        <f t="shared" si="81"/>
        <v>2013.8594019022566</v>
      </c>
      <c r="M170" s="122">
        <f t="shared" si="81"/>
        <v>1713.9992572592973</v>
      </c>
      <c r="N170" s="122">
        <f t="shared" si="81"/>
        <v>1582.9745265549777</v>
      </c>
      <c r="O170" s="122">
        <f t="shared" si="81"/>
        <v>1381.4269526169628</v>
      </c>
      <c r="P170" s="122">
        <f t="shared" si="81"/>
        <v>1266.3677569398251</v>
      </c>
      <c r="Q170" s="122">
        <f t="shared" si="81"/>
        <v>1181.9205683599271</v>
      </c>
      <c r="R170" s="122">
        <f t="shared" si="81"/>
        <v>1074.2575519408294</v>
      </c>
      <c r="S170" s="122">
        <f t="shared" si="81"/>
        <v>1033.3746720033025</v>
      </c>
      <c r="T170" s="122">
        <f t="shared" si="81"/>
        <v>1029.6843574844168</v>
      </c>
      <c r="U170" s="122">
        <f t="shared" si="81"/>
        <v>987.18221018904762</v>
      </c>
      <c r="V170" s="122">
        <f t="shared" si="81"/>
        <v>949.53082946741404</v>
      </c>
      <c r="W170" s="122">
        <f t="shared" si="81"/>
        <v>950.45871207480582</v>
      </c>
      <c r="DA170" s="130" t="s">
        <v>2377</v>
      </c>
    </row>
    <row r="171" spans="1:105" ht="12" customHeight="1" x14ac:dyDescent="0.25">
      <c r="A171" s="97" t="s">
        <v>53</v>
      </c>
      <c r="B171" s="98">
        <v>1662.8661355732995</v>
      </c>
      <c r="C171" s="98">
        <v>2242.5188176691431</v>
      </c>
      <c r="D171" s="98">
        <v>2040.8164873165636</v>
      </c>
      <c r="E171" s="98">
        <v>2083.742530883917</v>
      </c>
      <c r="F171" s="98">
        <v>2097.2838296388413</v>
      </c>
      <c r="G171" s="98">
        <v>2128.7022339393679</v>
      </c>
      <c r="H171" s="98">
        <v>2153.0191395963429</v>
      </c>
      <c r="I171" s="98">
        <v>2060.2623594655129</v>
      </c>
      <c r="J171" s="98">
        <v>1845.65027837141</v>
      </c>
      <c r="K171" s="98">
        <v>1800.2182370957989</v>
      </c>
      <c r="L171" s="98">
        <v>2013.8594019022566</v>
      </c>
      <c r="M171" s="98">
        <v>1713.9992572592973</v>
      </c>
      <c r="N171" s="98">
        <v>1582.9745265549777</v>
      </c>
      <c r="O171" s="98">
        <v>1381.4269526169628</v>
      </c>
      <c r="P171" s="98">
        <v>1266.3677569398251</v>
      </c>
      <c r="Q171" s="98">
        <v>1181.9205683599271</v>
      </c>
      <c r="R171" s="98">
        <v>1074.2575519408294</v>
      </c>
      <c r="S171" s="98">
        <v>1033.3746720033025</v>
      </c>
      <c r="T171" s="98">
        <v>1029.6843574844168</v>
      </c>
      <c r="U171" s="98">
        <v>987.18221018904762</v>
      </c>
      <c r="V171" s="98">
        <v>949.53082946741404</v>
      </c>
      <c r="W171" s="98">
        <v>950.45871207480582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235.83146807600031</v>
      </c>
      <c r="C172" s="122">
        <f t="shared" si="82"/>
        <v>216.58194406684146</v>
      </c>
      <c r="D172" s="122">
        <f t="shared" si="82"/>
        <v>142.14883621898431</v>
      </c>
      <c r="E172" s="122">
        <f t="shared" si="82"/>
        <v>267.32500842506096</v>
      </c>
      <c r="F172" s="122">
        <f t="shared" si="82"/>
        <v>176.20710548039114</v>
      </c>
      <c r="G172" s="122">
        <f t="shared" si="82"/>
        <v>178.45508311426778</v>
      </c>
      <c r="H172" s="122">
        <f t="shared" si="82"/>
        <v>192.46508678317878</v>
      </c>
      <c r="I172" s="122">
        <f t="shared" si="82"/>
        <v>116.51254663119846</v>
      </c>
      <c r="J172" s="122">
        <f t="shared" si="82"/>
        <v>125.2144028459974</v>
      </c>
      <c r="K172" s="122">
        <f t="shared" si="82"/>
        <v>170.75734271503623</v>
      </c>
      <c r="L172" s="122">
        <f t="shared" si="82"/>
        <v>151.94584610409646</v>
      </c>
      <c r="M172" s="122">
        <f t="shared" si="82"/>
        <v>155.79657796734995</v>
      </c>
      <c r="N172" s="122">
        <f t="shared" si="82"/>
        <v>170.17891528876058</v>
      </c>
      <c r="O172" s="122">
        <f t="shared" si="82"/>
        <v>169.39028483442388</v>
      </c>
      <c r="P172" s="122">
        <f t="shared" si="82"/>
        <v>131.92849351243282</v>
      </c>
      <c r="Q172" s="122">
        <f t="shared" si="82"/>
        <v>199.93889794046399</v>
      </c>
      <c r="R172" s="122">
        <f t="shared" si="82"/>
        <v>203.0002631608339</v>
      </c>
      <c r="S172" s="122">
        <f t="shared" si="82"/>
        <v>239.86957138024744</v>
      </c>
      <c r="T172" s="122">
        <f t="shared" si="82"/>
        <v>203.49375518385344</v>
      </c>
      <c r="U172" s="122">
        <f t="shared" si="82"/>
        <v>200.28364430886597</v>
      </c>
      <c r="V172" s="122">
        <f t="shared" si="82"/>
        <v>204.64468887598144</v>
      </c>
      <c r="W172" s="122">
        <f t="shared" si="82"/>
        <v>201.94091020597764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235.83146807600031</v>
      </c>
      <c r="C173" s="98">
        <f>RES_hhdet_fech!C147</f>
        <v>216.58194406684146</v>
      </c>
      <c r="D173" s="98">
        <f>RES_hhdet_fech!D147</f>
        <v>142.14883621898431</v>
      </c>
      <c r="E173" s="98">
        <f>RES_hhdet_fech!E147</f>
        <v>267.32500842506096</v>
      </c>
      <c r="F173" s="98">
        <f>RES_hhdet_fech!F147</f>
        <v>176.20710548039114</v>
      </c>
      <c r="G173" s="98">
        <f>RES_hhdet_fech!G147</f>
        <v>178.45508311426778</v>
      </c>
      <c r="H173" s="98">
        <f>RES_hhdet_fech!H147</f>
        <v>192.46508678317878</v>
      </c>
      <c r="I173" s="98">
        <f>RES_hhdet_fech!I147</f>
        <v>116.51254663119846</v>
      </c>
      <c r="J173" s="98">
        <f>RES_hhdet_fech!J147</f>
        <v>125.2144028459974</v>
      </c>
      <c r="K173" s="98">
        <f>RES_hhdet_fech!K147</f>
        <v>170.75734271503623</v>
      </c>
      <c r="L173" s="98">
        <f>RES_hhdet_fech!L147</f>
        <v>151.94584610409646</v>
      </c>
      <c r="M173" s="98">
        <f>RES_hhdet_fech!M147</f>
        <v>155.79657796734995</v>
      </c>
      <c r="N173" s="98">
        <f>RES_hhdet_fech!N147</f>
        <v>170.17891528876058</v>
      </c>
      <c r="O173" s="98">
        <f>RES_hhdet_fech!O147</f>
        <v>169.39028483442388</v>
      </c>
      <c r="P173" s="98">
        <f>RES_hhdet_fech!P147</f>
        <v>131.92849351243282</v>
      </c>
      <c r="Q173" s="98">
        <f>RES_hhdet_fech!Q147</f>
        <v>199.93889794046399</v>
      </c>
      <c r="R173" s="98">
        <f>RES_hhdet_fech!R147</f>
        <v>203.0002631608339</v>
      </c>
      <c r="S173" s="98">
        <f>RES_hhdet_fech!S147</f>
        <v>239.86957138024744</v>
      </c>
      <c r="T173" s="98">
        <f>RES_hhdet_fech!T147</f>
        <v>203.49375518385344</v>
      </c>
      <c r="U173" s="98">
        <f>RES_hhdet_fech!U147</f>
        <v>200.28364430886597</v>
      </c>
      <c r="V173" s="98">
        <f>RES_hhdet_fech!V147</f>
        <v>204.64468887598144</v>
      </c>
      <c r="W173" s="98">
        <f>RES_hhdet_fech!W147</f>
        <v>201.94091020597764</v>
      </c>
      <c r="DA173" s="63" t="s">
        <v>2380</v>
      </c>
    </row>
    <row r="174" spans="1:105" ht="12" customHeight="1" x14ac:dyDescent="0.25">
      <c r="A174" s="121" t="s">
        <v>55</v>
      </c>
      <c r="B174" s="122">
        <v>1264.892873961265</v>
      </c>
      <c r="C174" s="122">
        <v>1263.8938939154434</v>
      </c>
      <c r="D174" s="122">
        <v>1231.5720435140192</v>
      </c>
      <c r="E174" s="122">
        <v>1165.2043067978775</v>
      </c>
      <c r="F174" s="122">
        <v>1165.9729661788742</v>
      </c>
      <c r="G174" s="122">
        <v>1200.8625840641137</v>
      </c>
      <c r="H174" s="122">
        <v>1195.0412676929111</v>
      </c>
      <c r="I174" s="122">
        <v>1188.0515690979144</v>
      </c>
      <c r="J174" s="122">
        <v>1173.991545018328</v>
      </c>
      <c r="K174" s="122">
        <v>1128.599549231536</v>
      </c>
      <c r="L174" s="122">
        <v>1172.9562710604919</v>
      </c>
      <c r="M174" s="122">
        <v>1210.5080510720506</v>
      </c>
      <c r="N174" s="122">
        <v>1186.0581133726089</v>
      </c>
      <c r="O174" s="122">
        <v>1188.150999403091</v>
      </c>
      <c r="P174" s="122">
        <v>1204.3642276067137</v>
      </c>
      <c r="Q174" s="122">
        <v>1130.0745236578935</v>
      </c>
      <c r="R174" s="122">
        <v>1154.8808035202721</v>
      </c>
      <c r="S174" s="122">
        <v>1193.5133947380148</v>
      </c>
      <c r="T174" s="122">
        <v>1194.7419234060769</v>
      </c>
      <c r="U174" s="122">
        <v>1161.0028513473601</v>
      </c>
      <c r="V174" s="122">
        <v>1153.2549617222915</v>
      </c>
      <c r="W174" s="122">
        <v>1204.96932048286</v>
      </c>
      <c r="DA174" s="130" t="s">
        <v>2381</v>
      </c>
    </row>
    <row r="175" spans="1:105" ht="12" customHeight="1" x14ac:dyDescent="0.25">
      <c r="A175" s="97" t="s">
        <v>124</v>
      </c>
      <c r="B175" s="98">
        <v>1309.9066056114689</v>
      </c>
      <c r="C175" s="98">
        <v>1289.6571456823567</v>
      </c>
      <c r="D175" s="98">
        <v>1285.5259580875108</v>
      </c>
      <c r="E175" s="98">
        <v>1220.9875060485019</v>
      </c>
      <c r="F175" s="98">
        <v>1226.3231307378057</v>
      </c>
      <c r="G175" s="98">
        <v>1286.5200200223719</v>
      </c>
      <c r="H175" s="98">
        <v>1250.8760166181382</v>
      </c>
      <c r="I175" s="98">
        <v>1275.861124816576</v>
      </c>
      <c r="J175" s="98">
        <v>1290.6735016092634</v>
      </c>
      <c r="K175" s="98">
        <v>1265.6991023475305</v>
      </c>
      <c r="L175" s="98">
        <v>1314.0581111156046</v>
      </c>
      <c r="M175" s="98">
        <v>1330.8972406643197</v>
      </c>
      <c r="N175" s="98">
        <v>1317.4220519221706</v>
      </c>
      <c r="O175" s="98">
        <v>1355.3923552890892</v>
      </c>
      <c r="P175" s="98">
        <v>1328.2532569983418</v>
      </c>
      <c r="Q175" s="98">
        <v>1266.232655393082</v>
      </c>
      <c r="R175" s="98">
        <v>1280.5352170021017</v>
      </c>
      <c r="S175" s="98">
        <v>1313.3252743863279</v>
      </c>
      <c r="T175" s="98">
        <v>1299.2299455840136</v>
      </c>
      <c r="U175" s="98">
        <v>1220.0992504698088</v>
      </c>
      <c r="V175" s="98">
        <v>1212.5002930951305</v>
      </c>
      <c r="W175" s="98">
        <v>1298.0969156452027</v>
      </c>
      <c r="DA175" s="63" t="s">
        <v>2382</v>
      </c>
    </row>
    <row r="176" spans="1:105" ht="12" customHeight="1" x14ac:dyDescent="0.25">
      <c r="A176" s="97" t="s">
        <v>123</v>
      </c>
      <c r="B176" s="98">
        <v>770.90911792608699</v>
      </c>
      <c r="C176" s="98">
        <v>829.56890069365647</v>
      </c>
      <c r="D176" s="98">
        <v>756.8228719360111</v>
      </c>
      <c r="E176" s="98">
        <v>704.83541268443162</v>
      </c>
      <c r="F176" s="98">
        <v>722.54134418304625</v>
      </c>
      <c r="G176" s="98">
        <v>761.52389083658613</v>
      </c>
      <c r="H176" s="98">
        <v>758.20242293541116</v>
      </c>
      <c r="I176" s="98">
        <v>766.9510611099721</v>
      </c>
      <c r="J176" s="98">
        <v>775.40143462303183</v>
      </c>
      <c r="K176" s="98">
        <v>761.87955775714056</v>
      </c>
      <c r="L176" s="98">
        <v>794.92221787410415</v>
      </c>
      <c r="M176" s="98">
        <v>831.78338739416938</v>
      </c>
      <c r="N176" s="98">
        <v>815.20968015210553</v>
      </c>
      <c r="O176" s="98">
        <v>840.33443416850196</v>
      </c>
      <c r="P176" s="98">
        <v>868.82997803094383</v>
      </c>
      <c r="Q176" s="98">
        <v>820.9056931391242</v>
      </c>
      <c r="R176" s="98">
        <v>864.01465477844863</v>
      </c>
      <c r="S176" s="98">
        <v>922.75856470579492</v>
      </c>
      <c r="T176" s="98">
        <v>939.76652694199242</v>
      </c>
      <c r="U176" s="98">
        <v>909.54932108649689</v>
      </c>
      <c r="V176" s="98">
        <v>917.20223541678376</v>
      </c>
      <c r="W176" s="98">
        <v>998.45338419336815</v>
      </c>
      <c r="DA176" s="63" t="s">
        <v>2383</v>
      </c>
    </row>
    <row r="177" spans="1:105" ht="12" customHeight="1" x14ac:dyDescent="0.25">
      <c r="A177" s="100" t="s">
        <v>50</v>
      </c>
      <c r="B177" s="101">
        <v>147.58841334987602</v>
      </c>
      <c r="C177" s="101">
        <v>283.70357429447756</v>
      </c>
      <c r="D177" s="101">
        <v>118.74780348953836</v>
      </c>
      <c r="E177" s="101">
        <v>72.000520288576098</v>
      </c>
      <c r="F177" s="101">
        <v>96.051633282120932</v>
      </c>
      <c r="G177" s="101">
        <v>100.87983946870011</v>
      </c>
      <c r="H177" s="101">
        <v>130.31993826650643</v>
      </c>
      <c r="I177" s="101">
        <v>113.6238302226286</v>
      </c>
      <c r="J177" s="101">
        <v>109.25075640586263</v>
      </c>
      <c r="K177" s="101">
        <v>102.56056775220452</v>
      </c>
      <c r="L177" s="101">
        <v>103.47392102562411</v>
      </c>
      <c r="M177" s="101">
        <v>149.74085118660727</v>
      </c>
      <c r="N177" s="101">
        <v>106.04985530624522</v>
      </c>
      <c r="O177" s="101">
        <v>76.115001383961115</v>
      </c>
      <c r="P177" s="101">
        <v>129.58283001400943</v>
      </c>
      <c r="Q177" s="101">
        <v>41.859350988241005</v>
      </c>
      <c r="R177" s="101">
        <v>56.492341387026777</v>
      </c>
      <c r="S177" s="101">
        <v>89.811666297880436</v>
      </c>
      <c r="T177" s="101">
        <v>100.22549722359224</v>
      </c>
      <c r="U177" s="101">
        <v>115.20344897630731</v>
      </c>
      <c r="V177" s="101">
        <v>95.017804148271026</v>
      </c>
      <c r="W177" s="101">
        <v>86.886090895748382</v>
      </c>
      <c r="DA177" s="131" t="s">
        <v>2384</v>
      </c>
    </row>
    <row r="178" spans="1:105" ht="12" customHeight="1" x14ac:dyDescent="0.25">
      <c r="A178" s="103" t="s">
        <v>52</v>
      </c>
      <c r="B178" s="104">
        <v>623.32070457621091</v>
      </c>
      <c r="C178" s="104">
        <v>545.86532639917891</v>
      </c>
      <c r="D178" s="104">
        <v>638.07506844647276</v>
      </c>
      <c r="E178" s="104">
        <v>632.83489239585549</v>
      </c>
      <c r="F178" s="104">
        <v>626.48971090092539</v>
      </c>
      <c r="G178" s="104">
        <v>660.64405136788594</v>
      </c>
      <c r="H178" s="104">
        <v>627.88248466890457</v>
      </c>
      <c r="I178" s="104">
        <v>653.3272308873436</v>
      </c>
      <c r="J178" s="104">
        <v>666.15067821716923</v>
      </c>
      <c r="K178" s="104">
        <v>659.31899000493627</v>
      </c>
      <c r="L178" s="104">
        <v>691.44829684848014</v>
      </c>
      <c r="M178" s="104">
        <v>682.04253620756219</v>
      </c>
      <c r="N178" s="104">
        <v>709.1598248458605</v>
      </c>
      <c r="O178" s="104">
        <v>764.2194327845408</v>
      </c>
      <c r="P178" s="104">
        <v>739.24714801693449</v>
      </c>
      <c r="Q178" s="104">
        <v>779.04634215088322</v>
      </c>
      <c r="R178" s="104">
        <v>807.52231339142179</v>
      </c>
      <c r="S178" s="104">
        <v>832.94689840791432</v>
      </c>
      <c r="T178" s="104">
        <v>839.54102971840007</v>
      </c>
      <c r="U178" s="104">
        <v>794.34587211018959</v>
      </c>
      <c r="V178" s="104">
        <v>822.18443126851264</v>
      </c>
      <c r="W178" s="104">
        <v>911.56729329761959</v>
      </c>
      <c r="DA178" s="132" t="s">
        <v>2385</v>
      </c>
    </row>
    <row r="179" spans="1:105" ht="12" customHeight="1" x14ac:dyDescent="0.25">
      <c r="A179" s="106" t="s">
        <v>122</v>
      </c>
      <c r="B179" s="101">
        <v>1032.6647924108818</v>
      </c>
      <c r="C179" s="101">
        <v>1229.5569409966358</v>
      </c>
      <c r="D179" s="101">
        <v>1133.0376000354329</v>
      </c>
      <c r="E179" s="101">
        <v>1055.0981012059519</v>
      </c>
      <c r="F179" s="101">
        <v>1063.1728886094736</v>
      </c>
      <c r="G179" s="101">
        <v>1093.0169276935464</v>
      </c>
      <c r="H179" s="101">
        <v>1170.1576399335909</v>
      </c>
      <c r="I179" s="101">
        <v>1157.4791916346278</v>
      </c>
      <c r="J179" s="101">
        <v>1152.3772950926718</v>
      </c>
      <c r="K179" s="101">
        <v>1118.6178109883119</v>
      </c>
      <c r="L179" s="101">
        <v>1183.0832514342349</v>
      </c>
      <c r="M179" s="101">
        <v>1238.0089074191262</v>
      </c>
      <c r="N179" s="101">
        <v>1212.7499097530035</v>
      </c>
      <c r="O179" s="101">
        <v>1192.177196697563</v>
      </c>
      <c r="P179" s="101">
        <v>1253.8699149945564</v>
      </c>
      <c r="Q179" s="101">
        <v>1170.8883203303722</v>
      </c>
      <c r="R179" s="101">
        <v>1212.371877580053</v>
      </c>
      <c r="S179" s="101">
        <v>1259.7249217715221</v>
      </c>
      <c r="T179" s="101">
        <v>1272.6627469426921</v>
      </c>
      <c r="U179" s="101">
        <v>1273.9942078590452</v>
      </c>
      <c r="V179" s="101">
        <v>1264.1675329451882</v>
      </c>
      <c r="W179" s="101">
        <v>1292.0662445857072</v>
      </c>
      <c r="DA179" s="131" t="s">
        <v>2386</v>
      </c>
    </row>
    <row r="180" spans="1:105" ht="12" customHeight="1" x14ac:dyDescent="0.25">
      <c r="A180" s="107" t="s">
        <v>121</v>
      </c>
      <c r="B180" s="104">
        <v>665.54317592341772</v>
      </c>
      <c r="C180" s="104">
        <v>859.04924651897682</v>
      </c>
      <c r="D180" s="104">
        <v>740.41609184697381</v>
      </c>
      <c r="E180" s="104">
        <v>678.0051679139948</v>
      </c>
      <c r="F180" s="104">
        <v>693.74999785116074</v>
      </c>
      <c r="G180" s="104">
        <v>716.08418639443539</v>
      </c>
      <c r="H180" s="104">
        <v>780.4432438824598</v>
      </c>
      <c r="I180" s="104">
        <v>766.80926668711209</v>
      </c>
      <c r="J180" s="104">
        <v>763.33076386116625</v>
      </c>
      <c r="K180" s="104">
        <v>741.235092521561</v>
      </c>
      <c r="L180" s="104">
        <v>784.99701356869957</v>
      </c>
      <c r="M180" s="104">
        <v>839.01022381873872</v>
      </c>
      <c r="N180" s="104">
        <v>812.55759703635294</v>
      </c>
      <c r="O180" s="104">
        <v>793.85523412718442</v>
      </c>
      <c r="P180" s="104">
        <v>861.55440085526334</v>
      </c>
      <c r="Q180" s="104">
        <v>791.30636028519177</v>
      </c>
      <c r="R180" s="104">
        <v>838.17457805062008</v>
      </c>
      <c r="S180" s="104">
        <v>897.04152959069268</v>
      </c>
      <c r="T180" s="104">
        <v>924.89413541532701</v>
      </c>
      <c r="U180" s="104">
        <v>948.34319748359303</v>
      </c>
      <c r="V180" s="104">
        <v>948.08206937584578</v>
      </c>
      <c r="W180" s="104">
        <v>973.90132019868668</v>
      </c>
      <c r="DA180" s="132" t="s">
        <v>2387</v>
      </c>
    </row>
    <row r="181" spans="1:105" ht="12" customHeight="1" x14ac:dyDescent="0.25">
      <c r="A181" s="108" t="s">
        <v>53</v>
      </c>
      <c r="B181" s="98">
        <v>113.01418009224682</v>
      </c>
      <c r="C181" s="98">
        <v>267.30466947960957</v>
      </c>
      <c r="D181" s="98">
        <v>103.68352078056482</v>
      </c>
      <c r="E181" s="98">
        <v>60.908320096326136</v>
      </c>
      <c r="F181" s="98">
        <v>82.753510067665346</v>
      </c>
      <c r="G181" s="98">
        <v>84.99618052682959</v>
      </c>
      <c r="H181" s="98">
        <v>122.88558400057097</v>
      </c>
      <c r="I181" s="98">
        <v>103.50614125605985</v>
      </c>
      <c r="J181" s="98">
        <v>97.665595478132261</v>
      </c>
      <c r="K181" s="98">
        <v>90.122582185790932</v>
      </c>
      <c r="L181" s="98">
        <v>92.651371198979433</v>
      </c>
      <c r="M181" s="98">
        <v>137.56478655987596</v>
      </c>
      <c r="N181" s="98">
        <v>97.320925247197351</v>
      </c>
      <c r="O181" s="98">
        <v>63.84378903873894</v>
      </c>
      <c r="P181" s="98">
        <v>123.30223602612648</v>
      </c>
      <c r="Q181" s="98">
        <v>33.66339344121738</v>
      </c>
      <c r="R181" s="98">
        <v>48.702024839885866</v>
      </c>
      <c r="S181" s="98">
        <v>85.124877990971385</v>
      </c>
      <c r="T181" s="98">
        <v>97.577328733963498</v>
      </c>
      <c r="U181" s="98">
        <v>122.59516254169148</v>
      </c>
      <c r="V181" s="98">
        <v>100.53173120663209</v>
      </c>
      <c r="W181" s="98">
        <v>83.366821186722149</v>
      </c>
      <c r="DA181" s="63" t="s">
        <v>2388</v>
      </c>
    </row>
    <row r="182" spans="1:105" ht="12" customHeight="1" x14ac:dyDescent="0.25">
      <c r="A182" s="108" t="s">
        <v>52</v>
      </c>
      <c r="B182" s="98">
        <v>552.52899583117085</v>
      </c>
      <c r="C182" s="98">
        <v>591.74457703936719</v>
      </c>
      <c r="D182" s="98">
        <v>636.73257106640904</v>
      </c>
      <c r="E182" s="98">
        <v>617.09684781766862</v>
      </c>
      <c r="F182" s="98">
        <v>610.99648778349535</v>
      </c>
      <c r="G182" s="98">
        <v>631.08800586760572</v>
      </c>
      <c r="H182" s="98">
        <v>657.55765988188875</v>
      </c>
      <c r="I182" s="98">
        <v>663.30312543105231</v>
      </c>
      <c r="J182" s="98">
        <v>665.66516838303403</v>
      </c>
      <c r="K182" s="98">
        <v>651.11251033577014</v>
      </c>
      <c r="L182" s="98">
        <v>692.34564236971994</v>
      </c>
      <c r="M182" s="98">
        <v>701.44543725886274</v>
      </c>
      <c r="N182" s="98">
        <v>715.23667178915559</v>
      </c>
      <c r="O182" s="98">
        <v>730.0114450884455</v>
      </c>
      <c r="P182" s="98">
        <v>738.25216482913697</v>
      </c>
      <c r="Q182" s="98">
        <v>757.64296684397425</v>
      </c>
      <c r="R182" s="98">
        <v>789.47255321073408</v>
      </c>
      <c r="S182" s="98">
        <v>811.91665159972149</v>
      </c>
      <c r="T182" s="98">
        <v>827.31680668136357</v>
      </c>
      <c r="U182" s="98">
        <v>825.74803494190155</v>
      </c>
      <c r="V182" s="98">
        <v>847.55033816921366</v>
      </c>
      <c r="W182" s="98">
        <v>890.53449901196461</v>
      </c>
      <c r="DA182" s="63" t="s">
        <v>2389</v>
      </c>
    </row>
    <row r="183" spans="1:105" ht="12" customHeight="1" x14ac:dyDescent="0.25">
      <c r="A183" s="121" t="s">
        <v>54</v>
      </c>
      <c r="B183" s="122">
        <v>576.85381778483566</v>
      </c>
      <c r="C183" s="122">
        <v>629.00487452888967</v>
      </c>
      <c r="D183" s="122">
        <v>623.85839528878</v>
      </c>
      <c r="E183" s="122">
        <v>634.17596713924638</v>
      </c>
      <c r="F183" s="122">
        <v>631.13167084297299</v>
      </c>
      <c r="G183" s="122">
        <v>646.42353935462381</v>
      </c>
      <c r="H183" s="122">
        <v>731.9087724944585</v>
      </c>
      <c r="I183" s="122">
        <v>727.36267074612056</v>
      </c>
      <c r="J183" s="122">
        <v>717.34509653887494</v>
      </c>
      <c r="K183" s="122">
        <v>690.84567511808166</v>
      </c>
      <c r="L183" s="122">
        <v>716.86150786975929</v>
      </c>
      <c r="M183" s="122">
        <v>669.32228167153448</v>
      </c>
      <c r="N183" s="122">
        <v>646.37198236155473</v>
      </c>
      <c r="O183" s="122">
        <v>573.92724528708618</v>
      </c>
      <c r="P183" s="122">
        <v>633.52590478345928</v>
      </c>
      <c r="Q183" s="122">
        <v>622.55526094661252</v>
      </c>
      <c r="R183" s="122">
        <v>626.91111000658259</v>
      </c>
      <c r="S183" s="122">
        <v>639.19050126992693</v>
      </c>
      <c r="T183" s="122">
        <v>685.07954807313752</v>
      </c>
      <c r="U183" s="122">
        <v>633.36491226893463</v>
      </c>
      <c r="V183" s="122">
        <v>622.55870280737383</v>
      </c>
      <c r="W183" s="122">
        <v>633.66075599568126</v>
      </c>
      <c r="DA183" s="130" t="s">
        <v>2390</v>
      </c>
    </row>
    <row r="184" spans="1:105" ht="12" customHeight="1" x14ac:dyDescent="0.25">
      <c r="A184" s="97" t="s">
        <v>50</v>
      </c>
      <c r="B184" s="98">
        <v>700.67340841488351</v>
      </c>
      <c r="C184" s="98">
        <v>718.25825814910854</v>
      </c>
      <c r="D184" s="98">
        <v>738.99605590171814</v>
      </c>
      <c r="E184" s="98">
        <v>752.31594758465201</v>
      </c>
      <c r="F184" s="98">
        <v>771.74992561939257</v>
      </c>
      <c r="G184" s="98">
        <v>800.85661249741679</v>
      </c>
      <c r="H184" s="98">
        <v>830.72360076651216</v>
      </c>
      <c r="I184" s="98">
        <v>862.87964312530858</v>
      </c>
      <c r="J184" s="98">
        <v>871.30717670578952</v>
      </c>
      <c r="K184" s="98">
        <v>852.11953910853777</v>
      </c>
      <c r="L184" s="98">
        <v>844.52643999244606</v>
      </c>
      <c r="M184" s="98">
        <v>802.11891131876018</v>
      </c>
      <c r="N184" s="98">
        <v>775.00152562461722</v>
      </c>
      <c r="O184" s="98">
        <v>754.90182739892532</v>
      </c>
      <c r="P184" s="98">
        <v>752.60280251128336</v>
      </c>
      <c r="Q184" s="98">
        <v>764.8364931755616</v>
      </c>
      <c r="R184" s="98">
        <v>787.0060263811198</v>
      </c>
      <c r="S184" s="98">
        <v>818.09009641161754</v>
      </c>
      <c r="T184" s="98">
        <v>868.66461013990101</v>
      </c>
      <c r="U184" s="98">
        <v>782.27156137123006</v>
      </c>
      <c r="V184" s="98">
        <v>782.42992599721424</v>
      </c>
      <c r="W184" s="98">
        <v>834.26550831664667</v>
      </c>
      <c r="DA184" s="63" t="s">
        <v>2391</v>
      </c>
    </row>
    <row r="185" spans="1:105" ht="12" customHeight="1" x14ac:dyDescent="0.25">
      <c r="A185" s="109" t="s">
        <v>120</v>
      </c>
      <c r="B185" s="33">
        <v>516.92075592752451</v>
      </c>
      <c r="C185" s="33">
        <v>593.01558594499636</v>
      </c>
      <c r="D185" s="33">
        <v>578.18978484509091</v>
      </c>
      <c r="E185" s="33">
        <v>588.32830684666453</v>
      </c>
      <c r="F185" s="33">
        <v>577.48674459042923</v>
      </c>
      <c r="G185" s="33">
        <v>590.74780251549191</v>
      </c>
      <c r="H185" s="33">
        <v>699.05172697608509</v>
      </c>
      <c r="I185" s="33">
        <v>684.26897282585855</v>
      </c>
      <c r="J185" s="33">
        <v>670.16047836665712</v>
      </c>
      <c r="K185" s="33">
        <v>641.69304151644872</v>
      </c>
      <c r="L185" s="33">
        <v>677.47821545255499</v>
      </c>
      <c r="M185" s="33">
        <v>627.06124254228496</v>
      </c>
      <c r="N185" s="33">
        <v>605.21853852555228</v>
      </c>
      <c r="O185" s="33">
        <v>516.85028743957332</v>
      </c>
      <c r="P185" s="33">
        <v>596.26784866497712</v>
      </c>
      <c r="Q185" s="33">
        <v>580.72023578577534</v>
      </c>
      <c r="R185" s="33">
        <v>580.7981982873664</v>
      </c>
      <c r="S185" s="33">
        <v>588.30505868835928</v>
      </c>
      <c r="T185" s="33">
        <v>635.38135868406584</v>
      </c>
      <c r="U185" s="33">
        <v>596.19943592809807</v>
      </c>
      <c r="V185" s="33">
        <v>585.9365291623451</v>
      </c>
      <c r="W185" s="33">
        <v>588.14864214709633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3544.785235206507</v>
      </c>
      <c r="C187" s="117">
        <f t="shared" si="83"/>
        <v>4438.7023117103154</v>
      </c>
      <c r="D187" s="117">
        <f t="shared" si="83"/>
        <v>4178.1721813292497</v>
      </c>
      <c r="E187" s="117">
        <f t="shared" si="83"/>
        <v>4639.2701501459787</v>
      </c>
      <c r="F187" s="117">
        <f t="shared" si="83"/>
        <v>4652.3186404074977</v>
      </c>
      <c r="G187" s="117">
        <f t="shared" si="83"/>
        <v>4942.0404572251045</v>
      </c>
      <c r="H187" s="117">
        <f t="shared" si="83"/>
        <v>5271.6637667625801</v>
      </c>
      <c r="I187" s="117">
        <f t="shared" si="83"/>
        <v>5086.2219078021535</v>
      </c>
      <c r="J187" s="117">
        <f t="shared" si="83"/>
        <v>4847.4890882569061</v>
      </c>
      <c r="K187" s="117">
        <f t="shared" si="83"/>
        <v>4963.5458146958317</v>
      </c>
      <c r="L187" s="117">
        <f t="shared" si="83"/>
        <v>5528.0723729141555</v>
      </c>
      <c r="M187" s="117">
        <f t="shared" si="83"/>
        <v>5107.6879909858899</v>
      </c>
      <c r="N187" s="117">
        <f t="shared" si="83"/>
        <v>5032.0326353187693</v>
      </c>
      <c r="O187" s="117">
        <f t="shared" si="83"/>
        <v>4746.4850275907838</v>
      </c>
      <c r="P187" s="117">
        <f t="shared" si="83"/>
        <v>4650.6543781863802</v>
      </c>
      <c r="Q187" s="117">
        <f t="shared" si="83"/>
        <v>4857.3988330243264</v>
      </c>
      <c r="R187" s="117">
        <f t="shared" ref="R187:V187" si="84">R188+R190+R192+R201</f>
        <v>4874.3307654165865</v>
      </c>
      <c r="S187" s="117">
        <f t="shared" si="84"/>
        <v>5150.4456962609474</v>
      </c>
      <c r="T187" s="117">
        <f t="shared" si="84"/>
        <v>5246.5081765192981</v>
      </c>
      <c r="U187" s="117">
        <f t="shared" si="84"/>
        <v>5225.4164276331376</v>
      </c>
      <c r="V187" s="117">
        <f t="shared" si="84"/>
        <v>5260.8869512944202</v>
      </c>
      <c r="W187" s="117">
        <f t="shared" ref="W187" si="85">W188+W190+W192+W201</f>
        <v>5420.930412798667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2069.142751198644</v>
      </c>
      <c r="C188" s="122">
        <f t="shared" si="86"/>
        <v>2906.8057239664372</v>
      </c>
      <c r="D188" s="122">
        <f t="shared" si="86"/>
        <v>2775.658420404975</v>
      </c>
      <c r="E188" s="122">
        <f t="shared" si="86"/>
        <v>2982.1259172372488</v>
      </c>
      <c r="F188" s="122">
        <f t="shared" si="86"/>
        <v>3160.1586114423053</v>
      </c>
      <c r="G188" s="122">
        <f t="shared" si="86"/>
        <v>3382.9667773425799</v>
      </c>
      <c r="H188" s="122">
        <f t="shared" si="86"/>
        <v>3588.1777381008874</v>
      </c>
      <c r="I188" s="122">
        <f t="shared" si="86"/>
        <v>3570.5623891709934</v>
      </c>
      <c r="J188" s="122">
        <f t="shared" si="86"/>
        <v>3306.7971280373195</v>
      </c>
      <c r="K188" s="122">
        <f t="shared" si="86"/>
        <v>3334.9447364748917</v>
      </c>
      <c r="L188" s="122">
        <f t="shared" si="86"/>
        <v>3879.0899913904859</v>
      </c>
      <c r="M188" s="122">
        <f t="shared" si="86"/>
        <v>3438.833397721955</v>
      </c>
      <c r="N188" s="122">
        <f t="shared" si="86"/>
        <v>3322.6442887314429</v>
      </c>
      <c r="O188" s="122">
        <f t="shared" si="86"/>
        <v>3057.7915681396012</v>
      </c>
      <c r="P188" s="122">
        <f t="shared" si="86"/>
        <v>2980.0220697328323</v>
      </c>
      <c r="Q188" s="122">
        <f t="shared" si="86"/>
        <v>2992.5584921427903</v>
      </c>
      <c r="R188" s="122">
        <f t="shared" si="86"/>
        <v>2928.4149248166409</v>
      </c>
      <c r="S188" s="122">
        <f t="shared" si="86"/>
        <v>2999.874686731514</v>
      </c>
      <c r="T188" s="122">
        <f t="shared" si="86"/>
        <v>3138.9582009863543</v>
      </c>
      <c r="U188" s="122">
        <f t="shared" si="86"/>
        <v>3147.8294054397111</v>
      </c>
      <c r="V188" s="122">
        <f t="shared" si="86"/>
        <v>3141.9840783960626</v>
      </c>
      <c r="W188" s="122">
        <f t="shared" si="86"/>
        <v>3234.689376190684</v>
      </c>
      <c r="DA188" s="130" t="s">
        <v>2545</v>
      </c>
    </row>
    <row r="189" spans="1:105" ht="12" customHeight="1" x14ac:dyDescent="0.25">
      <c r="A189" s="97" t="s">
        <v>53</v>
      </c>
      <c r="B189" s="98">
        <v>2069.142751198644</v>
      </c>
      <c r="C189" s="98">
        <v>2906.8057239664372</v>
      </c>
      <c r="D189" s="98">
        <v>2775.658420404975</v>
      </c>
      <c r="E189" s="98">
        <v>2982.1259172372488</v>
      </c>
      <c r="F189" s="98">
        <v>3160.1586114423053</v>
      </c>
      <c r="G189" s="98">
        <v>3382.9667773425799</v>
      </c>
      <c r="H189" s="98">
        <v>3588.1777381008874</v>
      </c>
      <c r="I189" s="98">
        <v>3570.5623891709934</v>
      </c>
      <c r="J189" s="98">
        <v>3306.7971280373195</v>
      </c>
      <c r="K189" s="98">
        <v>3334.9447364748917</v>
      </c>
      <c r="L189" s="98">
        <v>3879.0899913904859</v>
      </c>
      <c r="M189" s="98">
        <v>3438.833397721955</v>
      </c>
      <c r="N189" s="98">
        <v>3322.6442887314429</v>
      </c>
      <c r="O189" s="98">
        <v>3057.7915681396012</v>
      </c>
      <c r="P189" s="98">
        <v>2980.0220697328323</v>
      </c>
      <c r="Q189" s="98">
        <v>2992.5584921427903</v>
      </c>
      <c r="R189" s="98">
        <v>2928.4149248166409</v>
      </c>
      <c r="S189" s="98">
        <v>2999.874686731514</v>
      </c>
      <c r="T189" s="98">
        <v>3138.9582009863543</v>
      </c>
      <c r="U189" s="98">
        <v>3147.8294054397111</v>
      </c>
      <c r="V189" s="98">
        <v>3141.9840783960626</v>
      </c>
      <c r="W189" s="98">
        <v>3234.689376190684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400.27573222876043</v>
      </c>
      <c r="C190" s="122">
        <f t="shared" si="87"/>
        <v>392.47362667423778</v>
      </c>
      <c r="D190" s="122">
        <f t="shared" si="87"/>
        <v>274.99721108603939</v>
      </c>
      <c r="E190" s="122">
        <f t="shared" si="87"/>
        <v>554.11528110150709</v>
      </c>
      <c r="F190" s="122">
        <f t="shared" si="87"/>
        <v>383.45909162002755</v>
      </c>
      <c r="G190" s="122">
        <f t="shared" si="87"/>
        <v>406.86266462557069</v>
      </c>
      <c r="H190" s="122">
        <f t="shared" si="87"/>
        <v>457.96970249859436</v>
      </c>
      <c r="I190" s="122">
        <f t="shared" si="87"/>
        <v>284.45023720384341</v>
      </c>
      <c r="J190" s="122">
        <f t="shared" si="87"/>
        <v>310.20074871801251</v>
      </c>
      <c r="K190" s="122">
        <f t="shared" si="87"/>
        <v>430.81861126067832</v>
      </c>
      <c r="L190" s="122">
        <f t="shared" si="87"/>
        <v>392.59515904843431</v>
      </c>
      <c r="M190" s="122">
        <f t="shared" si="87"/>
        <v>417.81578349564921</v>
      </c>
      <c r="N190" s="122">
        <f t="shared" si="87"/>
        <v>477.71001205230795</v>
      </c>
      <c r="O190" s="122">
        <f t="shared" si="87"/>
        <v>494.20637735639724</v>
      </c>
      <c r="P190" s="122">
        <f t="shared" si="87"/>
        <v>398.27488805330916</v>
      </c>
      <c r="Q190" s="122">
        <f t="shared" si="87"/>
        <v>623.55776283514638</v>
      </c>
      <c r="R190" s="122">
        <f t="shared" si="87"/>
        <v>657.71904866971749</v>
      </c>
      <c r="S190" s="122">
        <f t="shared" si="87"/>
        <v>801.24812459332463</v>
      </c>
      <c r="T190" s="122">
        <f t="shared" si="87"/>
        <v>697.633910239942</v>
      </c>
      <c r="U190" s="122">
        <f t="shared" si="87"/>
        <v>702.02065056371669</v>
      </c>
      <c r="V190" s="122">
        <f t="shared" si="87"/>
        <v>731.50668727568677</v>
      </c>
      <c r="W190" s="122">
        <f t="shared" si="87"/>
        <v>731.6423261123648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400.27573222876043</v>
      </c>
      <c r="C191" s="98">
        <f>RES_hhdet_tesh!C147</f>
        <v>392.47362667423778</v>
      </c>
      <c r="D191" s="98">
        <f>RES_hhdet_tesh!D147</f>
        <v>274.99721108603939</v>
      </c>
      <c r="E191" s="98">
        <f>RES_hhdet_tesh!E147</f>
        <v>554.11528110150709</v>
      </c>
      <c r="F191" s="98">
        <f>RES_hhdet_tesh!F147</f>
        <v>383.45909162002755</v>
      </c>
      <c r="G191" s="98">
        <f>RES_hhdet_tesh!G147</f>
        <v>406.86266462557069</v>
      </c>
      <c r="H191" s="98">
        <f>RES_hhdet_tesh!H147</f>
        <v>457.96970249859436</v>
      </c>
      <c r="I191" s="98">
        <f>RES_hhdet_tesh!I147</f>
        <v>284.45023720384341</v>
      </c>
      <c r="J191" s="98">
        <f>RES_hhdet_tesh!J147</f>
        <v>310.20074871801251</v>
      </c>
      <c r="K191" s="98">
        <f>RES_hhdet_tesh!K147</f>
        <v>430.81861126067832</v>
      </c>
      <c r="L191" s="98">
        <f>RES_hhdet_tesh!L147</f>
        <v>392.59515904843431</v>
      </c>
      <c r="M191" s="98">
        <f>RES_hhdet_tesh!M147</f>
        <v>417.81578349564921</v>
      </c>
      <c r="N191" s="98">
        <f>RES_hhdet_tesh!N147</f>
        <v>477.71001205230795</v>
      </c>
      <c r="O191" s="98">
        <f>RES_hhdet_tesh!O147</f>
        <v>494.20637735639724</v>
      </c>
      <c r="P191" s="98">
        <f>RES_hhdet_tesh!P147</f>
        <v>398.27488805330916</v>
      </c>
      <c r="Q191" s="98">
        <f>RES_hhdet_tesh!Q147</f>
        <v>623.55776283514638</v>
      </c>
      <c r="R191" s="98">
        <f>RES_hhdet_tesh!R147</f>
        <v>657.71904866971749</v>
      </c>
      <c r="S191" s="98">
        <f>RES_hhdet_tesh!S147</f>
        <v>801.24812459332463</v>
      </c>
      <c r="T191" s="98">
        <f>RES_hhdet_tesh!T147</f>
        <v>697.633910239942</v>
      </c>
      <c r="U191" s="98">
        <f>RES_hhdet_tesh!U147</f>
        <v>702.02065056371669</v>
      </c>
      <c r="V191" s="98">
        <f>RES_hhdet_tesh!V147</f>
        <v>731.50668727568677</v>
      </c>
      <c r="W191" s="98">
        <f>RES_hhdet_tesh!W147</f>
        <v>731.6423261123648</v>
      </c>
      <c r="DA191" s="63" t="s">
        <v>2548</v>
      </c>
    </row>
    <row r="192" spans="1:105" ht="12" customHeight="1" x14ac:dyDescent="0.25">
      <c r="A192" s="121" t="s">
        <v>55</v>
      </c>
      <c r="B192" s="122">
        <v>691.56379944626258</v>
      </c>
      <c r="C192" s="122">
        <v>711.44092920416472</v>
      </c>
      <c r="D192" s="122">
        <v>701.92488289754783</v>
      </c>
      <c r="E192" s="122">
        <v>668.30462138768269</v>
      </c>
      <c r="F192" s="122">
        <v>675.35447496037307</v>
      </c>
      <c r="G192" s="122">
        <v>706.10547726031723</v>
      </c>
      <c r="H192" s="122">
        <v>713.60168272503961</v>
      </c>
      <c r="I192" s="122">
        <v>721.96894052705852</v>
      </c>
      <c r="J192" s="122">
        <v>727.33079976929184</v>
      </c>
      <c r="K192" s="122">
        <v>712.57037555388865</v>
      </c>
      <c r="L192" s="122">
        <v>750.47110795196636</v>
      </c>
      <c r="M192" s="122">
        <v>778.82233841175014</v>
      </c>
      <c r="N192" s="122">
        <v>774.48128393114166</v>
      </c>
      <c r="O192" s="122">
        <v>789.55955825248611</v>
      </c>
      <c r="P192" s="122">
        <v>819.67234782784499</v>
      </c>
      <c r="Q192" s="122">
        <v>793.24649934052684</v>
      </c>
      <c r="R192" s="122">
        <v>833.71415406119456</v>
      </c>
      <c r="S192" s="122">
        <v>882.16324844098153</v>
      </c>
      <c r="T192" s="122">
        <v>902.3468276494375</v>
      </c>
      <c r="U192" s="122">
        <v>897.14791158873106</v>
      </c>
      <c r="V192" s="122">
        <v>908.94762179505233</v>
      </c>
      <c r="W192" s="122">
        <v>962.67354760404919</v>
      </c>
      <c r="DA192" s="130" t="s">
        <v>2549</v>
      </c>
    </row>
    <row r="193" spans="1:105" ht="12" customHeight="1" x14ac:dyDescent="0.25">
      <c r="A193" s="97" t="s">
        <v>124</v>
      </c>
      <c r="B193" s="98">
        <v>702.46849251329002</v>
      </c>
      <c r="C193" s="98">
        <v>697.92267201910215</v>
      </c>
      <c r="D193" s="98">
        <v>702.28196514828221</v>
      </c>
      <c r="E193" s="98">
        <v>672.7417502509993</v>
      </c>
      <c r="F193" s="98">
        <v>680.0284796655518</v>
      </c>
      <c r="G193" s="98">
        <v>717.09195438005565</v>
      </c>
      <c r="H193" s="98">
        <v>701.00977670490204</v>
      </c>
      <c r="I193" s="98">
        <v>717.35186072944555</v>
      </c>
      <c r="J193" s="98">
        <v>727.77387654110191</v>
      </c>
      <c r="K193" s="98">
        <v>717.38312645087649</v>
      </c>
      <c r="L193" s="98">
        <v>750.35102209029128</v>
      </c>
      <c r="M193" s="98">
        <v>767.81423006259206</v>
      </c>
      <c r="N193" s="98">
        <v>770.81351533632392</v>
      </c>
      <c r="O193" s="98">
        <v>809.99716991705236</v>
      </c>
      <c r="P193" s="98">
        <v>820.34236687718408</v>
      </c>
      <c r="Q193" s="98">
        <v>807.99232061652458</v>
      </c>
      <c r="R193" s="98">
        <v>846.92716626363506</v>
      </c>
      <c r="S193" s="98">
        <v>896.08607583003345</v>
      </c>
      <c r="T193" s="98">
        <v>910.73277035109652</v>
      </c>
      <c r="U193" s="98">
        <v>876.8551314978356</v>
      </c>
      <c r="V193" s="98">
        <v>891.79576454866458</v>
      </c>
      <c r="W193" s="98">
        <v>976.75114104898535</v>
      </c>
      <c r="DA193" s="63" t="s">
        <v>2550</v>
      </c>
    </row>
    <row r="194" spans="1:105" ht="12" customHeight="1" x14ac:dyDescent="0.25">
      <c r="A194" s="97" t="s">
        <v>123</v>
      </c>
      <c r="B194" s="98">
        <v>702.46849251329013</v>
      </c>
      <c r="C194" s="98">
        <v>698.00809848806637</v>
      </c>
      <c r="D194" s="98">
        <v>702.35868177966177</v>
      </c>
      <c r="E194" s="98">
        <v>672.54188483724647</v>
      </c>
      <c r="F194" s="98">
        <v>679.85192505878172</v>
      </c>
      <c r="G194" s="98">
        <v>716.9674674831025</v>
      </c>
      <c r="H194" s="98">
        <v>700.96143598064748</v>
      </c>
      <c r="I194" s="98">
        <v>717.42951798875401</v>
      </c>
      <c r="J194" s="98">
        <v>728.12875389457383</v>
      </c>
      <c r="K194" s="98">
        <v>717.84782014835901</v>
      </c>
      <c r="L194" s="98">
        <v>750.79799525009605</v>
      </c>
      <c r="M194" s="98">
        <v>768.1150974189211</v>
      </c>
      <c r="N194" s="98">
        <v>770.99132605514455</v>
      </c>
      <c r="O194" s="98">
        <v>809.9503447890869</v>
      </c>
      <c r="P194" s="98">
        <v>819.97168788719068</v>
      </c>
      <c r="Q194" s="98">
        <v>806.54847814942104</v>
      </c>
      <c r="R194" s="98">
        <v>845.94247062914008</v>
      </c>
      <c r="S194" s="98">
        <v>895.41610537432553</v>
      </c>
      <c r="T194" s="98">
        <v>910.13869508505616</v>
      </c>
      <c r="U194" s="98">
        <v>876.22582746011255</v>
      </c>
      <c r="V194" s="98">
        <v>891.28338919719943</v>
      </c>
      <c r="W194" s="98">
        <v>976.64170709036205</v>
      </c>
      <c r="DA194" s="63" t="s">
        <v>2551</v>
      </c>
    </row>
    <row r="195" spans="1:105" ht="12" customHeight="1" x14ac:dyDescent="0.25">
      <c r="A195" s="100" t="s">
        <v>50</v>
      </c>
      <c r="B195" s="101">
        <v>79.147787937079158</v>
      </c>
      <c r="C195" s="101">
        <v>152.1427720888874</v>
      </c>
      <c r="D195" s="101">
        <v>64.283613333189038</v>
      </c>
      <c r="E195" s="101">
        <v>39.706992441390966</v>
      </c>
      <c r="F195" s="101">
        <v>53.362214157856407</v>
      </c>
      <c r="G195" s="101">
        <v>56.323416115216652</v>
      </c>
      <c r="H195" s="101">
        <v>73.078951311742941</v>
      </c>
      <c r="I195" s="101">
        <v>64.102287101410525</v>
      </c>
      <c r="J195" s="101">
        <v>61.978075677404625</v>
      </c>
      <c r="K195" s="101">
        <v>58.528830143422894</v>
      </c>
      <c r="L195" s="101">
        <v>59.349698401615932</v>
      </c>
      <c r="M195" s="101">
        <v>86.072561211358945</v>
      </c>
      <c r="N195" s="101">
        <v>61.831501209284134</v>
      </c>
      <c r="O195" s="101">
        <v>45.730912004545893</v>
      </c>
      <c r="P195" s="101">
        <v>80.724539870256109</v>
      </c>
      <c r="Q195" s="101">
        <v>27.502135998537963</v>
      </c>
      <c r="R195" s="101">
        <v>38.420157237718286</v>
      </c>
      <c r="S195" s="101">
        <v>62.46920696641115</v>
      </c>
      <c r="T195" s="101">
        <v>70.597665366655889</v>
      </c>
      <c r="U195" s="101">
        <v>81.879955349922994</v>
      </c>
      <c r="V195" s="101">
        <v>69.098957928686801</v>
      </c>
      <c r="W195" s="101">
        <v>65.074413792742277</v>
      </c>
      <c r="DA195" s="131" t="s">
        <v>2552</v>
      </c>
    </row>
    <row r="196" spans="1:105" ht="12" customHeight="1" x14ac:dyDescent="0.25">
      <c r="A196" s="103" t="s">
        <v>52</v>
      </c>
      <c r="B196" s="104">
        <v>623.32070457621091</v>
      </c>
      <c r="C196" s="104">
        <v>545.86532639917891</v>
      </c>
      <c r="D196" s="104">
        <v>638.07506844647276</v>
      </c>
      <c r="E196" s="104">
        <v>632.83489239585549</v>
      </c>
      <c r="F196" s="104">
        <v>626.48971090092539</v>
      </c>
      <c r="G196" s="104">
        <v>660.64405136788594</v>
      </c>
      <c r="H196" s="104">
        <v>627.88248466890457</v>
      </c>
      <c r="I196" s="104">
        <v>653.3272308873436</v>
      </c>
      <c r="J196" s="104">
        <v>666.15067821716923</v>
      </c>
      <c r="K196" s="104">
        <v>659.31899000493627</v>
      </c>
      <c r="L196" s="104">
        <v>691.44829684848014</v>
      </c>
      <c r="M196" s="104">
        <v>682.04253620756219</v>
      </c>
      <c r="N196" s="104">
        <v>709.1598248458605</v>
      </c>
      <c r="O196" s="104">
        <v>764.2194327845408</v>
      </c>
      <c r="P196" s="104">
        <v>739.24714801693449</v>
      </c>
      <c r="Q196" s="104">
        <v>779.04634215088322</v>
      </c>
      <c r="R196" s="104">
        <v>807.52231339142179</v>
      </c>
      <c r="S196" s="104">
        <v>832.94689840791432</v>
      </c>
      <c r="T196" s="104">
        <v>839.54102971840007</v>
      </c>
      <c r="U196" s="104">
        <v>794.34587211018959</v>
      </c>
      <c r="V196" s="104">
        <v>822.18443126851264</v>
      </c>
      <c r="W196" s="104">
        <v>911.56729329761959</v>
      </c>
      <c r="DA196" s="132" t="s">
        <v>2553</v>
      </c>
    </row>
    <row r="197" spans="1:105" ht="12" customHeight="1" x14ac:dyDescent="0.25">
      <c r="A197" s="106" t="s">
        <v>122</v>
      </c>
      <c r="B197" s="101">
        <v>620.42827258326122</v>
      </c>
      <c r="C197" s="101">
        <v>755.7525148077026</v>
      </c>
      <c r="D197" s="101">
        <v>700.93880537850691</v>
      </c>
      <c r="E197" s="101">
        <v>654.89464406249226</v>
      </c>
      <c r="F197" s="101">
        <v>662.54515323101248</v>
      </c>
      <c r="G197" s="101">
        <v>684.24163388953991</v>
      </c>
      <c r="H197" s="101">
        <v>734.7380756583326</v>
      </c>
      <c r="I197" s="101">
        <v>728.33241347111243</v>
      </c>
      <c r="J197" s="101">
        <v>726.53754347586755</v>
      </c>
      <c r="K197" s="101">
        <v>707.07734223021259</v>
      </c>
      <c r="L197" s="101">
        <v>750.20241711291624</v>
      </c>
      <c r="M197" s="101">
        <v>788.91611491042943</v>
      </c>
      <c r="N197" s="101">
        <v>777.79650322349812</v>
      </c>
      <c r="O197" s="101">
        <v>771.46726267224471</v>
      </c>
      <c r="P197" s="101">
        <v>818.76179036008148</v>
      </c>
      <c r="Q197" s="101">
        <v>778.15663276843952</v>
      </c>
      <c r="R197" s="101">
        <v>818.63229608436211</v>
      </c>
      <c r="S197" s="101">
        <v>866.17794223030876</v>
      </c>
      <c r="T197" s="101">
        <v>893.38338287346301</v>
      </c>
      <c r="U197" s="101">
        <v>913.6270972287366</v>
      </c>
      <c r="V197" s="101">
        <v>922.11920588981411</v>
      </c>
      <c r="W197" s="101">
        <v>953.35244688758189</v>
      </c>
      <c r="DA197" s="131" t="s">
        <v>2554</v>
      </c>
    </row>
    <row r="198" spans="1:105" ht="12" customHeight="1" x14ac:dyDescent="0.25">
      <c r="A198" s="107" t="s">
        <v>121</v>
      </c>
      <c r="B198" s="104">
        <v>620.42827258326099</v>
      </c>
      <c r="C198" s="104">
        <v>755.67275931198799</v>
      </c>
      <c r="D198" s="104">
        <v>700.80045558062523</v>
      </c>
      <c r="E198" s="104">
        <v>654.9189997734652</v>
      </c>
      <c r="F198" s="104">
        <v>662.61891963193045</v>
      </c>
      <c r="G198" s="104">
        <v>684.3221849781952</v>
      </c>
      <c r="H198" s="104">
        <v>734.76794184199548</v>
      </c>
      <c r="I198" s="104">
        <v>728.57231418837625</v>
      </c>
      <c r="J198" s="104">
        <v>727.44151197087263</v>
      </c>
      <c r="K198" s="104">
        <v>708.28150412678633</v>
      </c>
      <c r="L198" s="104">
        <v>751.25211859941624</v>
      </c>
      <c r="M198" s="104">
        <v>789.07121809697719</v>
      </c>
      <c r="N198" s="104">
        <v>777.57155093591143</v>
      </c>
      <c r="O198" s="104">
        <v>771.32335968713653</v>
      </c>
      <c r="P198" s="104">
        <v>819.38546507415424</v>
      </c>
      <c r="Q198" s="104">
        <v>780.24554495176801</v>
      </c>
      <c r="R198" s="104">
        <v>822.84006814226359</v>
      </c>
      <c r="S198" s="104">
        <v>871.18920455133502</v>
      </c>
      <c r="T198" s="104">
        <v>896.09647567242723</v>
      </c>
      <c r="U198" s="104">
        <v>913.40909467096753</v>
      </c>
      <c r="V198" s="104">
        <v>920.51117981611606</v>
      </c>
      <c r="W198" s="104">
        <v>951.79605568994964</v>
      </c>
      <c r="DA198" s="132" t="s">
        <v>2555</v>
      </c>
    </row>
    <row r="199" spans="1:105" ht="12" customHeight="1" x14ac:dyDescent="0.25">
      <c r="A199" s="108" t="s">
        <v>53</v>
      </c>
      <c r="B199" s="98">
        <v>67.899276752090231</v>
      </c>
      <c r="C199" s="98">
        <v>163.92818227262075</v>
      </c>
      <c r="D199" s="98">
        <v>64.067884514216132</v>
      </c>
      <c r="E199" s="98">
        <v>37.822151955796699</v>
      </c>
      <c r="F199" s="98">
        <v>51.622431848435063</v>
      </c>
      <c r="G199" s="98">
        <v>53.234179110589473</v>
      </c>
      <c r="H199" s="98">
        <v>77.21028196010684</v>
      </c>
      <c r="I199" s="98">
        <v>65.269188757323889</v>
      </c>
      <c r="J199" s="98">
        <v>61.776343587838646</v>
      </c>
      <c r="K199" s="98">
        <v>57.16899379101627</v>
      </c>
      <c r="L199" s="98">
        <v>58.90647622969626</v>
      </c>
      <c r="M199" s="98">
        <v>87.62578083811448</v>
      </c>
      <c r="N199" s="98">
        <v>62.334879146755831</v>
      </c>
      <c r="O199" s="98">
        <v>41.311914598691082</v>
      </c>
      <c r="P199" s="98">
        <v>81.133300245017296</v>
      </c>
      <c r="Q199" s="98">
        <v>22.602578107793779</v>
      </c>
      <c r="R199" s="98">
        <v>33.36751493152947</v>
      </c>
      <c r="S199" s="98">
        <v>59.272552951613662</v>
      </c>
      <c r="T199" s="98">
        <v>68.779668991063588</v>
      </c>
      <c r="U199" s="98">
        <v>87.661059729065784</v>
      </c>
      <c r="V199" s="98">
        <v>72.960841646902423</v>
      </c>
      <c r="W199" s="98">
        <v>61.261556677985112</v>
      </c>
      <c r="DA199" s="63" t="s">
        <v>2556</v>
      </c>
    </row>
    <row r="200" spans="1:105" ht="12" customHeight="1" x14ac:dyDescent="0.25">
      <c r="A200" s="108" t="s">
        <v>52</v>
      </c>
      <c r="B200" s="98">
        <v>552.52899583117085</v>
      </c>
      <c r="C200" s="98">
        <v>591.74457703936719</v>
      </c>
      <c r="D200" s="98">
        <v>636.73257106640904</v>
      </c>
      <c r="E200" s="98">
        <v>617.09684781766862</v>
      </c>
      <c r="F200" s="98">
        <v>610.99648778349535</v>
      </c>
      <c r="G200" s="98">
        <v>631.08800586760572</v>
      </c>
      <c r="H200" s="98">
        <v>657.55765988188875</v>
      </c>
      <c r="I200" s="98">
        <v>663.30312543105231</v>
      </c>
      <c r="J200" s="98">
        <v>665.66516838303403</v>
      </c>
      <c r="K200" s="98">
        <v>651.11251033577014</v>
      </c>
      <c r="L200" s="98">
        <v>692.34564236971994</v>
      </c>
      <c r="M200" s="98">
        <v>701.44543725886274</v>
      </c>
      <c r="N200" s="98">
        <v>715.23667178915559</v>
      </c>
      <c r="O200" s="98">
        <v>730.0114450884455</v>
      </c>
      <c r="P200" s="98">
        <v>738.25216482913697</v>
      </c>
      <c r="Q200" s="98">
        <v>757.64296684397425</v>
      </c>
      <c r="R200" s="98">
        <v>789.47255321073408</v>
      </c>
      <c r="S200" s="98">
        <v>811.91665159972149</v>
      </c>
      <c r="T200" s="98">
        <v>827.31680668136357</v>
      </c>
      <c r="U200" s="98">
        <v>825.74803494190155</v>
      </c>
      <c r="V200" s="98">
        <v>847.55033816921366</v>
      </c>
      <c r="W200" s="98">
        <v>890.53449901196461</v>
      </c>
      <c r="DA200" s="63" t="s">
        <v>2557</v>
      </c>
    </row>
    <row r="201" spans="1:105" ht="12" customHeight="1" x14ac:dyDescent="0.25">
      <c r="A201" s="121" t="s">
        <v>54</v>
      </c>
      <c r="B201" s="122">
        <v>383.80295233283999</v>
      </c>
      <c r="C201" s="122">
        <v>427.9820318654759</v>
      </c>
      <c r="D201" s="122">
        <v>425.59166694068711</v>
      </c>
      <c r="E201" s="122">
        <v>434.72433041953957</v>
      </c>
      <c r="F201" s="122">
        <v>433.34646238479098</v>
      </c>
      <c r="G201" s="122">
        <v>446.10553799663671</v>
      </c>
      <c r="H201" s="122">
        <v>511.91464343805836</v>
      </c>
      <c r="I201" s="122">
        <v>509.24034090025782</v>
      </c>
      <c r="J201" s="122">
        <v>503.16041173228194</v>
      </c>
      <c r="K201" s="122">
        <v>485.2120914063737</v>
      </c>
      <c r="L201" s="122">
        <v>505.91611452326811</v>
      </c>
      <c r="M201" s="122">
        <v>472.21647135653541</v>
      </c>
      <c r="N201" s="122">
        <v>457.19705060387719</v>
      </c>
      <c r="O201" s="122">
        <v>404.92752384229919</v>
      </c>
      <c r="P201" s="122">
        <v>452.6850725723944</v>
      </c>
      <c r="Q201" s="122">
        <v>448.03607870586313</v>
      </c>
      <c r="R201" s="122">
        <v>454.482637869033</v>
      </c>
      <c r="S201" s="122">
        <v>467.15963649512702</v>
      </c>
      <c r="T201" s="122">
        <v>507.56923764356486</v>
      </c>
      <c r="U201" s="122">
        <v>478.41846004097897</v>
      </c>
      <c r="V201" s="122">
        <v>478.44856382761816</v>
      </c>
      <c r="W201" s="122">
        <v>491.92516289156936</v>
      </c>
      <c r="DA201" s="130" t="s">
        <v>2558</v>
      </c>
    </row>
    <row r="202" spans="1:105" ht="12" customHeight="1" x14ac:dyDescent="0.25">
      <c r="A202" s="97" t="s">
        <v>50</v>
      </c>
      <c r="B202" s="98">
        <v>398.89794571350239</v>
      </c>
      <c r="C202" s="98">
        <v>410.19787031044183</v>
      </c>
      <c r="D202" s="98">
        <v>423.58896194277594</v>
      </c>
      <c r="E202" s="98">
        <v>432.51204891108227</v>
      </c>
      <c r="F202" s="98">
        <v>444.82989343088821</v>
      </c>
      <c r="G202" s="98">
        <v>462.63628233351136</v>
      </c>
      <c r="H202" s="98">
        <v>480.83103610321649</v>
      </c>
      <c r="I202" s="98">
        <v>500.11688307892928</v>
      </c>
      <c r="J202" s="98">
        <v>505.57729349914553</v>
      </c>
      <c r="K202" s="98">
        <v>495.28488682062255</v>
      </c>
      <c r="L202" s="98">
        <v>491.81988700517337</v>
      </c>
      <c r="M202" s="98">
        <v>467.92521379134331</v>
      </c>
      <c r="N202" s="98">
        <v>452.67416904954877</v>
      </c>
      <c r="O202" s="98">
        <v>441.32791109208313</v>
      </c>
      <c r="P202" s="98">
        <v>440.23989337963599</v>
      </c>
      <c r="Q202" s="98">
        <v>447.55367303626019</v>
      </c>
      <c r="R202" s="98">
        <v>461.15342601164724</v>
      </c>
      <c r="S202" s="98">
        <v>480.6642440702563</v>
      </c>
      <c r="T202" s="98">
        <v>512.08688603557812</v>
      </c>
      <c r="U202" s="98">
        <v>463.26755627232018</v>
      </c>
      <c r="V202" s="98">
        <v>465.91392694763312</v>
      </c>
      <c r="W202" s="98">
        <v>500.58353903324422</v>
      </c>
      <c r="DA202" s="63" t="s">
        <v>2559</v>
      </c>
    </row>
    <row r="203" spans="1:105" ht="12" customHeight="1" x14ac:dyDescent="0.25">
      <c r="A203" s="109" t="s">
        <v>120</v>
      </c>
      <c r="B203" s="33">
        <v>376.49644156652687</v>
      </c>
      <c r="C203" s="33">
        <v>435.1530689339429</v>
      </c>
      <c r="D203" s="33">
        <v>426.38602696065215</v>
      </c>
      <c r="E203" s="33">
        <v>435.58287069260308</v>
      </c>
      <c r="F203" s="33">
        <v>428.96561003689686</v>
      </c>
      <c r="G203" s="33">
        <v>440.14592485985861</v>
      </c>
      <c r="H203" s="33">
        <v>522.2502936530675</v>
      </c>
      <c r="I203" s="33">
        <v>512.14155340846287</v>
      </c>
      <c r="J203" s="33">
        <v>502.41971218332014</v>
      </c>
      <c r="K203" s="33">
        <v>482.14213071906676</v>
      </c>
      <c r="L203" s="33">
        <v>510.26465285007384</v>
      </c>
      <c r="M203" s="33">
        <v>473.58211598440005</v>
      </c>
      <c r="N203" s="33">
        <v>458.64409105275979</v>
      </c>
      <c r="O203" s="33">
        <v>393.44732952746921</v>
      </c>
      <c r="P203" s="33">
        <v>456.57905363518813</v>
      </c>
      <c r="Q203" s="33">
        <v>448.17792069731496</v>
      </c>
      <c r="R203" s="33">
        <v>452.56121855301723</v>
      </c>
      <c r="S203" s="33">
        <v>463.31844315532885</v>
      </c>
      <c r="T203" s="33">
        <v>506.34626806830664</v>
      </c>
      <c r="U203" s="33">
        <v>482.19996045718631</v>
      </c>
      <c r="V203" s="33">
        <v>481.31991014771916</v>
      </c>
      <c r="W203" s="33">
        <v>489.96079766021489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309.47634513746965</v>
      </c>
      <c r="C205" s="117">
        <f t="shared" si="88"/>
        <v>271.10058942151829</v>
      </c>
      <c r="D205" s="117">
        <f t="shared" si="88"/>
        <v>262.8309037124406</v>
      </c>
      <c r="E205" s="117">
        <f t="shared" si="88"/>
        <v>255.8110853949629</v>
      </c>
      <c r="F205" s="117">
        <f t="shared" si="88"/>
        <v>252.07987958786029</v>
      </c>
      <c r="G205" s="117">
        <f t="shared" si="88"/>
        <v>242.30588349380483</v>
      </c>
      <c r="H205" s="117">
        <f t="shared" si="88"/>
        <v>224.85029884308443</v>
      </c>
      <c r="I205" s="117">
        <f t="shared" si="88"/>
        <v>215.44668320805235</v>
      </c>
      <c r="J205" s="117">
        <f t="shared" si="88"/>
        <v>204.96588578489076</v>
      </c>
      <c r="K205" s="117">
        <f t="shared" si="88"/>
        <v>192.05132945273138</v>
      </c>
      <c r="L205" s="117">
        <f t="shared" si="88"/>
        <v>192.20621552813498</v>
      </c>
      <c r="M205" s="117">
        <f t="shared" si="88"/>
        <v>188.40551548490382</v>
      </c>
      <c r="N205" s="117">
        <f t="shared" si="88"/>
        <v>182.32045943060075</v>
      </c>
      <c r="O205" s="117">
        <f t="shared" si="88"/>
        <v>185.0938845455259</v>
      </c>
      <c r="P205" s="117">
        <f t="shared" si="88"/>
        <v>188.24108122183114</v>
      </c>
      <c r="Q205" s="117">
        <f t="shared" si="88"/>
        <v>179.30817687813558</v>
      </c>
      <c r="R205" s="117">
        <f t="shared" ref="R205:V205" si="89">R206+R208+R210+R219</f>
        <v>183.45364855241064</v>
      </c>
      <c r="S205" s="117">
        <f t="shared" si="89"/>
        <v>186.83688307510468</v>
      </c>
      <c r="T205" s="117">
        <f t="shared" si="89"/>
        <v>181.56267298564822</v>
      </c>
      <c r="U205" s="117">
        <f t="shared" si="89"/>
        <v>158.28860957098476</v>
      </c>
      <c r="V205" s="117">
        <f t="shared" si="89"/>
        <v>147.76625122640274</v>
      </c>
      <c r="W205" s="117">
        <f t="shared" ref="W205" si="90">W206+W208+W210+W219</f>
        <v>156.93094300770065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257.56284102945472</v>
      </c>
      <c r="C210" s="122">
        <v>224.21564294094875</v>
      </c>
      <c r="D210" s="122">
        <v>215.15611281350772</v>
      </c>
      <c r="E210" s="122">
        <v>208.03196085640778</v>
      </c>
      <c r="F210" s="122">
        <v>203.66859431025151</v>
      </c>
      <c r="G210" s="122">
        <v>194.09907988220223</v>
      </c>
      <c r="H210" s="122">
        <v>177.76081800448253</v>
      </c>
      <c r="I210" s="122">
        <v>168.15459989248629</v>
      </c>
      <c r="J210" s="122">
        <v>158.53674060261656</v>
      </c>
      <c r="K210" s="122">
        <v>146.83672359103554</v>
      </c>
      <c r="L210" s="122">
        <v>146.97739455183984</v>
      </c>
      <c r="M210" s="122">
        <v>144.41797835639059</v>
      </c>
      <c r="N210" s="122">
        <v>139.64812211431175</v>
      </c>
      <c r="O210" s="122">
        <v>143.97776132268305</v>
      </c>
      <c r="P210" s="122">
        <v>147.49725658484837</v>
      </c>
      <c r="Q210" s="122">
        <v>139.8307936251334</v>
      </c>
      <c r="R210" s="122">
        <v>143.47507302414104</v>
      </c>
      <c r="S210" s="122">
        <v>145.68356992469705</v>
      </c>
      <c r="T210" s="122">
        <v>139.52477466002327</v>
      </c>
      <c r="U210" s="122">
        <v>122.79519455611421</v>
      </c>
      <c r="V210" s="122">
        <v>114.63991009749816</v>
      </c>
      <c r="W210" s="122">
        <v>121.88628878929974</v>
      </c>
      <c r="DA210" s="130" t="s">
        <v>2717</v>
      </c>
    </row>
    <row r="211" spans="1:105" ht="12" customHeight="1" x14ac:dyDescent="0.25">
      <c r="A211" s="97" t="s">
        <v>124</v>
      </c>
      <c r="B211" s="98">
        <v>297.55838453070135</v>
      </c>
      <c r="C211" s="98">
        <v>292.95851721320417</v>
      </c>
      <c r="D211" s="98">
        <v>292.02007663915902</v>
      </c>
      <c r="E211" s="98">
        <v>277.35952187397777</v>
      </c>
      <c r="F211" s="98">
        <v>278.57156237840002</v>
      </c>
      <c r="G211" s="98">
        <v>292.24588774828209</v>
      </c>
      <c r="H211" s="98">
        <v>284.14899593497631</v>
      </c>
      <c r="I211" s="98">
        <v>289.82461311333338</v>
      </c>
      <c r="J211" s="98">
        <v>293.18939262556034</v>
      </c>
      <c r="K211" s="98">
        <v>287.51620808926504</v>
      </c>
      <c r="L211" s="98">
        <v>298.50144052102081</v>
      </c>
      <c r="M211" s="98">
        <v>302.32661718930689</v>
      </c>
      <c r="N211" s="98">
        <v>299.26559331464028</v>
      </c>
      <c r="O211" s="98">
        <v>307.89092742746953</v>
      </c>
      <c r="P211" s="98">
        <v>301.72600985974339</v>
      </c>
      <c r="Q211" s="98">
        <v>287.63740999909254</v>
      </c>
      <c r="R211" s="98">
        <v>290.88637989419749</v>
      </c>
      <c r="S211" s="98">
        <v>298.33496932959827</v>
      </c>
      <c r="T211" s="98">
        <v>295.13307443886453</v>
      </c>
      <c r="U211" s="98">
        <v>277.15774573672189</v>
      </c>
      <c r="V211" s="98">
        <v>275.43156657948992</v>
      </c>
      <c r="W211" s="98">
        <v>294.87569535796422</v>
      </c>
      <c r="DA211" s="63" t="s">
        <v>2718</v>
      </c>
    </row>
    <row r="212" spans="1:105" ht="12" customHeight="1" x14ac:dyDescent="0.25">
      <c r="A212" s="97" t="s">
        <v>123</v>
      </c>
      <c r="B212" s="98">
        <v>33.526183976557846</v>
      </c>
      <c r="C212" s="98">
        <v>64.446103936733536</v>
      </c>
      <c r="D212" s="98">
        <v>26.974751040683532</v>
      </c>
      <c r="E212" s="98">
        <v>16.355638188752952</v>
      </c>
      <c r="F212" s="98">
        <v>21.81908901636659</v>
      </c>
      <c r="G212" s="98">
        <v>22.915864333709919</v>
      </c>
      <c r="H212" s="98">
        <v>29.603477176619606</v>
      </c>
      <c r="I212" s="98">
        <v>25.810789273372315</v>
      </c>
      <c r="J212" s="98">
        <v>24.817401825155759</v>
      </c>
      <c r="K212" s="98">
        <v>23.297658570590784</v>
      </c>
      <c r="L212" s="98">
        <v>23.505135900180775</v>
      </c>
      <c r="M212" s="98">
        <v>34.015131755549717</v>
      </c>
      <c r="N212" s="98">
        <v>24.090285131366663</v>
      </c>
      <c r="O212" s="98">
        <v>17.29028371438061</v>
      </c>
      <c r="P212" s="98">
        <v>29.436035665982391</v>
      </c>
      <c r="Q212" s="98">
        <v>9.5087701704888268</v>
      </c>
      <c r="R212" s="98">
        <v>12.832800269477005</v>
      </c>
      <c r="S212" s="98">
        <v>20.401618116226526</v>
      </c>
      <c r="T212" s="98">
        <v>22.767223949311216</v>
      </c>
      <c r="U212" s="98">
        <v>26.169615469457977</v>
      </c>
      <c r="V212" s="98">
        <v>21.584244390321253</v>
      </c>
      <c r="W212" s="98">
        <v>19.737044407878205</v>
      </c>
      <c r="DA212" s="63" t="s">
        <v>2719</v>
      </c>
    </row>
    <row r="213" spans="1:105" ht="12" customHeight="1" x14ac:dyDescent="0.25">
      <c r="A213" s="100" t="s">
        <v>50</v>
      </c>
      <c r="B213" s="101">
        <v>33.526183976557846</v>
      </c>
      <c r="C213" s="101">
        <v>64.446103936733536</v>
      </c>
      <c r="D213" s="101">
        <v>26.974751040683532</v>
      </c>
      <c r="E213" s="101">
        <v>16.355638188752952</v>
      </c>
      <c r="F213" s="101">
        <v>21.81908901636659</v>
      </c>
      <c r="G213" s="101">
        <v>22.915864333709919</v>
      </c>
      <c r="H213" s="101">
        <v>29.603477176619606</v>
      </c>
      <c r="I213" s="101">
        <v>25.810789273372315</v>
      </c>
      <c r="J213" s="101">
        <v>24.817401825155759</v>
      </c>
      <c r="K213" s="101">
        <v>23.297658570590784</v>
      </c>
      <c r="L213" s="101">
        <v>23.505135900180775</v>
      </c>
      <c r="M213" s="101">
        <v>34.015131755549717</v>
      </c>
      <c r="N213" s="101">
        <v>24.090285131366663</v>
      </c>
      <c r="O213" s="101">
        <v>17.29028371438061</v>
      </c>
      <c r="P213" s="101">
        <v>29.436035665982391</v>
      </c>
      <c r="Q213" s="101">
        <v>9.5087701704888268</v>
      </c>
      <c r="R213" s="101">
        <v>12.832800269477005</v>
      </c>
      <c r="S213" s="101">
        <v>20.401618116226526</v>
      </c>
      <c r="T213" s="101">
        <v>22.767223949311216</v>
      </c>
      <c r="U213" s="101">
        <v>26.169615469457977</v>
      </c>
      <c r="V213" s="101">
        <v>21.584244390321253</v>
      </c>
      <c r="W213" s="101">
        <v>19.737044407878205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51.913504108014955</v>
      </c>
      <c r="C219" s="122">
        <v>46.884946480569532</v>
      </c>
      <c r="D219" s="122">
        <v>47.674790898932876</v>
      </c>
      <c r="E219" s="122">
        <v>47.779124538555124</v>
      </c>
      <c r="F219" s="122">
        <v>48.411285277608776</v>
      </c>
      <c r="G219" s="122">
        <v>48.206803611602602</v>
      </c>
      <c r="H219" s="122">
        <v>47.089480838601887</v>
      </c>
      <c r="I219" s="122">
        <v>47.29208331556606</v>
      </c>
      <c r="J219" s="122">
        <v>46.429145182274198</v>
      </c>
      <c r="K219" s="122">
        <v>45.214605861695851</v>
      </c>
      <c r="L219" s="122">
        <v>45.228820976295133</v>
      </c>
      <c r="M219" s="122">
        <v>43.987537128513218</v>
      </c>
      <c r="N219" s="122">
        <v>42.672337316288989</v>
      </c>
      <c r="O219" s="122">
        <v>41.116123222842852</v>
      </c>
      <c r="P219" s="122">
        <v>40.743824636982772</v>
      </c>
      <c r="Q219" s="122">
        <v>39.477383253002188</v>
      </c>
      <c r="R219" s="122">
        <v>39.978575528269609</v>
      </c>
      <c r="S219" s="122">
        <v>41.153313150407634</v>
      </c>
      <c r="T219" s="122">
        <v>42.037898325624944</v>
      </c>
      <c r="U219" s="122">
        <v>35.493415014870557</v>
      </c>
      <c r="V219" s="122">
        <v>33.126341128904592</v>
      </c>
      <c r="W219" s="122">
        <v>35.044654218400893</v>
      </c>
      <c r="DA219" s="130" t="s">
        <v>2726</v>
      </c>
    </row>
    <row r="220" spans="1:105" ht="12" customHeight="1" x14ac:dyDescent="0.25">
      <c r="A220" s="97" t="s">
        <v>50</v>
      </c>
      <c r="B220" s="98">
        <v>159.16497145552495</v>
      </c>
      <c r="C220" s="98">
        <v>163.15954592115153</v>
      </c>
      <c r="D220" s="98">
        <v>167.87034405863429</v>
      </c>
      <c r="E220" s="98">
        <v>170.89609065332962</v>
      </c>
      <c r="F220" s="98">
        <v>175.31071310370126</v>
      </c>
      <c r="G220" s="98">
        <v>181.92258809491321</v>
      </c>
      <c r="H220" s="98">
        <v>188.70717315012092</v>
      </c>
      <c r="I220" s="98">
        <v>196.01173973234515</v>
      </c>
      <c r="J220" s="98">
        <v>197.92613826048719</v>
      </c>
      <c r="K220" s="98">
        <v>193.56747450389548</v>
      </c>
      <c r="L220" s="98">
        <v>191.84262610868404</v>
      </c>
      <c r="M220" s="98">
        <v>182.20933189516961</v>
      </c>
      <c r="N220" s="98">
        <v>176.04934656088807</v>
      </c>
      <c r="O220" s="98">
        <v>171.48349911193995</v>
      </c>
      <c r="P220" s="98">
        <v>170.96125261846319</v>
      </c>
      <c r="Q220" s="98">
        <v>173.74025778976059</v>
      </c>
      <c r="R220" s="98">
        <v>178.77628895273523</v>
      </c>
      <c r="S220" s="98">
        <v>185.83734630086309</v>
      </c>
      <c r="T220" s="98">
        <v>197.32585283937993</v>
      </c>
      <c r="U220" s="98">
        <v>177.70080788108871</v>
      </c>
      <c r="V220" s="98">
        <v>177.7367819895272</v>
      </c>
      <c r="W220" s="98">
        <v>189.51175286920949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39.332209722996964</v>
      </c>
      <c r="C223" s="118">
        <f t="shared" si="93"/>
        <v>45.753074446055663</v>
      </c>
      <c r="D223" s="118">
        <f t="shared" si="93"/>
        <v>42.42550290175646</v>
      </c>
      <c r="E223" s="118">
        <f t="shared" si="93"/>
        <v>43.52961430240412</v>
      </c>
      <c r="F223" s="118">
        <f t="shared" si="93"/>
        <v>42.614273905482221</v>
      </c>
      <c r="G223" s="118">
        <f t="shared" si="93"/>
        <v>43.390381680112021</v>
      </c>
      <c r="H223" s="118">
        <f t="shared" si="93"/>
        <v>44.455165430777441</v>
      </c>
      <c r="I223" s="118">
        <f t="shared" si="93"/>
        <v>42.394201168936441</v>
      </c>
      <c r="J223" s="118">
        <f t="shared" si="93"/>
        <v>39.80467379064816</v>
      </c>
      <c r="K223" s="118">
        <f t="shared" si="93"/>
        <v>38.897303009240353</v>
      </c>
      <c r="L223" s="118">
        <f t="shared" si="93"/>
        <v>41.425045914070196</v>
      </c>
      <c r="M223" s="118">
        <f t="shared" si="93"/>
        <v>38.078331412526339</v>
      </c>
      <c r="N223" s="118">
        <f t="shared" si="93"/>
        <v>36.181468593117074</v>
      </c>
      <c r="O223" s="118">
        <f t="shared" si="93"/>
        <v>33.233034909224941</v>
      </c>
      <c r="P223" s="118">
        <f t="shared" si="93"/>
        <v>32.291260733895044</v>
      </c>
      <c r="Q223" s="118">
        <f t="shared" si="93"/>
        <v>31.106292731526629</v>
      </c>
      <c r="R223" s="118">
        <f t="shared" ref="R223:V223" si="94">R224+R226+R228+R237</f>
        <v>30.179317729929799</v>
      </c>
      <c r="S223" s="118">
        <f t="shared" si="94"/>
        <v>30.466621750962545</v>
      </c>
      <c r="T223" s="118">
        <f t="shared" si="94"/>
        <v>30.364770939826627</v>
      </c>
      <c r="U223" s="118">
        <f t="shared" si="94"/>
        <v>28.897647532223321</v>
      </c>
      <c r="V223" s="118">
        <f t="shared" si="94"/>
        <v>28.199975771114183</v>
      </c>
      <c r="W223" s="118">
        <f t="shared" ref="W223" si="95">W224+W226+W228+W237</f>
        <v>28.603933213827705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17.485676679145591</v>
      </c>
      <c r="C224" s="123">
        <f t="shared" si="96"/>
        <v>23.575859716888775</v>
      </c>
      <c r="D224" s="123">
        <f t="shared" si="96"/>
        <v>21.439866446984244</v>
      </c>
      <c r="E224" s="123">
        <f t="shared" si="96"/>
        <v>21.854149902911686</v>
      </c>
      <c r="F224" s="123">
        <f t="shared" si="96"/>
        <v>21.956056795580565</v>
      </c>
      <c r="G224" s="123">
        <f t="shared" si="96"/>
        <v>22.232870356139468</v>
      </c>
      <c r="H224" s="123">
        <f t="shared" si="96"/>
        <v>22.402409505833184</v>
      </c>
      <c r="I224" s="123">
        <f t="shared" si="96"/>
        <v>21.34387581146116</v>
      </c>
      <c r="J224" s="123">
        <f t="shared" si="96"/>
        <v>19.021666951689411</v>
      </c>
      <c r="K224" s="123">
        <f t="shared" si="96"/>
        <v>18.473841789338067</v>
      </c>
      <c r="L224" s="123">
        <f t="shared" si="96"/>
        <v>20.570012950956393</v>
      </c>
      <c r="M224" s="123">
        <f t="shared" si="96"/>
        <v>17.406063654093224</v>
      </c>
      <c r="N224" s="123">
        <f t="shared" si="96"/>
        <v>15.973506826992713</v>
      </c>
      <c r="O224" s="123">
        <f t="shared" si="96"/>
        <v>13.857669337393848</v>
      </c>
      <c r="P224" s="123">
        <f t="shared" si="96"/>
        <v>12.63604953075188</v>
      </c>
      <c r="Q224" s="123">
        <f t="shared" si="96"/>
        <v>11.729236963949539</v>
      </c>
      <c r="R224" s="123">
        <f t="shared" si="96"/>
        <v>10.598180108152105</v>
      </c>
      <c r="S224" s="123">
        <f t="shared" si="96"/>
        <v>10.136497406269553</v>
      </c>
      <c r="T224" s="123">
        <f t="shared" si="96"/>
        <v>10.043730752344223</v>
      </c>
      <c r="U224" s="123">
        <f t="shared" si="96"/>
        <v>9.5670138624856236</v>
      </c>
      <c r="V224" s="123">
        <f t="shared" si="96"/>
        <v>9.1388550310791743</v>
      </c>
      <c r="W224" s="123">
        <f t="shared" si="96"/>
        <v>9.0894642517142223</v>
      </c>
      <c r="DA224" s="130" t="s">
        <v>2881</v>
      </c>
    </row>
    <row r="225" spans="1:105" ht="12" customHeight="1" x14ac:dyDescent="0.25">
      <c r="A225" s="97" t="s">
        <v>53</v>
      </c>
      <c r="B225" s="99">
        <v>17.485676679145591</v>
      </c>
      <c r="C225" s="99">
        <v>23.575859716888775</v>
      </c>
      <c r="D225" s="99">
        <v>21.439866446984244</v>
      </c>
      <c r="E225" s="99">
        <v>21.854149902911686</v>
      </c>
      <c r="F225" s="99">
        <v>21.956056795580565</v>
      </c>
      <c r="G225" s="99">
        <v>22.232870356139468</v>
      </c>
      <c r="H225" s="99">
        <v>22.402409505833184</v>
      </c>
      <c r="I225" s="99">
        <v>21.34387581146116</v>
      </c>
      <c r="J225" s="99">
        <v>19.021666951689411</v>
      </c>
      <c r="K225" s="99">
        <v>18.473841789338067</v>
      </c>
      <c r="L225" s="99">
        <v>20.570012950956393</v>
      </c>
      <c r="M225" s="99">
        <v>17.406063654093224</v>
      </c>
      <c r="N225" s="99">
        <v>15.973506826992713</v>
      </c>
      <c r="O225" s="99">
        <v>13.857669337393848</v>
      </c>
      <c r="P225" s="99">
        <v>12.63604953075188</v>
      </c>
      <c r="Q225" s="99">
        <v>11.729236963949539</v>
      </c>
      <c r="R225" s="99">
        <v>10.598180108152105</v>
      </c>
      <c r="S225" s="99">
        <v>10.136497406269553</v>
      </c>
      <c r="T225" s="99">
        <v>10.043730752344223</v>
      </c>
      <c r="U225" s="99">
        <v>9.5670138624856236</v>
      </c>
      <c r="V225" s="99">
        <v>9.1388550310791743</v>
      </c>
      <c r="W225" s="99">
        <v>9.0894642517142223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2.479858548639867</v>
      </c>
      <c r="C226" s="123">
        <f t="shared" si="97"/>
        <v>2.2769510294848505</v>
      </c>
      <c r="D226" s="123">
        <f t="shared" si="97"/>
        <v>1.4933493937696323</v>
      </c>
      <c r="E226" s="123">
        <f t="shared" si="97"/>
        <v>2.8036865017292638</v>
      </c>
      <c r="F226" s="123">
        <f t="shared" si="97"/>
        <v>1.8446779406002212</v>
      </c>
      <c r="G226" s="123">
        <f t="shared" si="97"/>
        <v>1.8638439251934462</v>
      </c>
      <c r="H226" s="123">
        <f t="shared" si="97"/>
        <v>2.0026211613245879</v>
      </c>
      <c r="I226" s="123">
        <f t="shared" si="97"/>
        <v>1.2070449738345592</v>
      </c>
      <c r="J226" s="123">
        <f t="shared" si="97"/>
        <v>1.2904864461066301</v>
      </c>
      <c r="K226" s="123">
        <f t="shared" si="97"/>
        <v>1.7523120634387224</v>
      </c>
      <c r="L226" s="123">
        <f t="shared" si="97"/>
        <v>1.5520090524954084</v>
      </c>
      <c r="M226" s="123">
        <f t="shared" si="97"/>
        <v>1.5821507166378799</v>
      </c>
      <c r="N226" s="123">
        <f t="shared" si="97"/>
        <v>1.7172443520561109</v>
      </c>
      <c r="O226" s="123">
        <f t="shared" si="97"/>
        <v>1.6992245241455572</v>
      </c>
      <c r="P226" s="123">
        <f t="shared" si="97"/>
        <v>1.3164066831336687</v>
      </c>
      <c r="Q226" s="123">
        <f t="shared" si="97"/>
        <v>1.984169473849505</v>
      </c>
      <c r="R226" s="123">
        <f t="shared" si="97"/>
        <v>2.0027165246303005</v>
      </c>
      <c r="S226" s="123">
        <f t="shared" si="97"/>
        <v>2.3529096986916449</v>
      </c>
      <c r="T226" s="123">
        <f t="shared" si="97"/>
        <v>1.9849155442579467</v>
      </c>
      <c r="U226" s="123">
        <f t="shared" si="97"/>
        <v>1.940995676132697</v>
      </c>
      <c r="V226" s="123">
        <f t="shared" si="97"/>
        <v>1.9696234039782456</v>
      </c>
      <c r="W226" s="123">
        <f t="shared" si="97"/>
        <v>1.9312092792215891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2.479858548639867</v>
      </c>
      <c r="C227" s="99">
        <f>RES_hhdet_fecs!C147</f>
        <v>2.2769510294848505</v>
      </c>
      <c r="D227" s="99">
        <f>RES_hhdet_fecs!D147</f>
        <v>1.4933493937696323</v>
      </c>
      <c r="E227" s="99">
        <f>RES_hhdet_fecs!E147</f>
        <v>2.8036865017292638</v>
      </c>
      <c r="F227" s="99">
        <f>RES_hhdet_fecs!F147</f>
        <v>1.8446779406002212</v>
      </c>
      <c r="G227" s="99">
        <f>RES_hhdet_fecs!G147</f>
        <v>1.8638439251934462</v>
      </c>
      <c r="H227" s="99">
        <f>RES_hhdet_fecs!H147</f>
        <v>2.0026211613245879</v>
      </c>
      <c r="I227" s="99">
        <f>RES_hhdet_fecs!I147</f>
        <v>1.2070449738345592</v>
      </c>
      <c r="J227" s="99">
        <f>RES_hhdet_fecs!J147</f>
        <v>1.2904864461066301</v>
      </c>
      <c r="K227" s="99">
        <f>RES_hhdet_fecs!K147</f>
        <v>1.7523120634387224</v>
      </c>
      <c r="L227" s="99">
        <f>RES_hhdet_fecs!L147</f>
        <v>1.5520090524954084</v>
      </c>
      <c r="M227" s="99">
        <f>RES_hhdet_fecs!M147</f>
        <v>1.5821507166378799</v>
      </c>
      <c r="N227" s="99">
        <f>RES_hhdet_fecs!N147</f>
        <v>1.7172443520561109</v>
      </c>
      <c r="O227" s="99">
        <f>RES_hhdet_fecs!O147</f>
        <v>1.6992245241455572</v>
      </c>
      <c r="P227" s="99">
        <f>RES_hhdet_fecs!P147</f>
        <v>1.3164066831336687</v>
      </c>
      <c r="Q227" s="99">
        <f>RES_hhdet_fecs!Q147</f>
        <v>1.984169473849505</v>
      </c>
      <c r="R227" s="99">
        <f>RES_hhdet_fecs!R147</f>
        <v>2.0027165246303005</v>
      </c>
      <c r="S227" s="99">
        <f>RES_hhdet_fecs!S147</f>
        <v>2.3529096986916449</v>
      </c>
      <c r="T227" s="99">
        <f>RES_hhdet_fecs!T147</f>
        <v>1.9849155442579467</v>
      </c>
      <c r="U227" s="99">
        <f>RES_hhdet_fecs!U147</f>
        <v>1.940995676132697</v>
      </c>
      <c r="V227" s="99">
        <f>RES_hhdet_fecs!V147</f>
        <v>1.9696234039782456</v>
      </c>
      <c r="W227" s="99">
        <f>RES_hhdet_fecs!W147</f>
        <v>1.9312092792215891</v>
      </c>
      <c r="DA227" s="63" t="s">
        <v>2884</v>
      </c>
    </row>
    <row r="228" spans="1:105" ht="12" customHeight="1" x14ac:dyDescent="0.25">
      <c r="A228" s="121" t="s">
        <v>55</v>
      </c>
      <c r="B228" s="123">
        <v>13.300834838528102</v>
      </c>
      <c r="C228" s="123">
        <v>13.287462698285836</v>
      </c>
      <c r="D228" s="123">
        <v>12.938321645715046</v>
      </c>
      <c r="E228" s="123">
        <v>12.220583498613493</v>
      </c>
      <c r="F228" s="123">
        <v>12.206344370634529</v>
      </c>
      <c r="G228" s="123">
        <v>12.542206101615118</v>
      </c>
      <c r="H228" s="123">
        <v>12.434540577398629</v>
      </c>
      <c r="I228" s="123">
        <v>12.307959242150062</v>
      </c>
      <c r="J228" s="123">
        <v>12.099408233039087</v>
      </c>
      <c r="K228" s="123">
        <v>11.581689978686814</v>
      </c>
      <c r="L228" s="123">
        <v>11.980839210438029</v>
      </c>
      <c r="M228" s="123">
        <v>12.292992602834545</v>
      </c>
      <c r="N228" s="123">
        <v>11.968295795889091</v>
      </c>
      <c r="O228" s="123">
        <v>11.918837721698504</v>
      </c>
      <c r="P228" s="123">
        <v>12.017366953403338</v>
      </c>
      <c r="Q228" s="123">
        <v>11.214723078471165</v>
      </c>
      <c r="R228" s="123">
        <v>11.393575718450647</v>
      </c>
      <c r="S228" s="123">
        <v>11.707317546942155</v>
      </c>
      <c r="T228" s="123">
        <v>11.653732631759537</v>
      </c>
      <c r="U228" s="123">
        <v>11.251550381057264</v>
      </c>
      <c r="V228" s="123">
        <v>11.099618445210762</v>
      </c>
      <c r="W228" s="123">
        <v>11.523410142700987</v>
      </c>
      <c r="DA228" s="130" t="s">
        <v>2885</v>
      </c>
    </row>
    <row r="229" spans="1:105" ht="12" customHeight="1" x14ac:dyDescent="0.25">
      <c r="A229" s="97" t="s">
        <v>124</v>
      </c>
      <c r="B229" s="99">
        <v>13.774171531674435</v>
      </c>
      <c r="C229" s="99">
        <v>13.558314744084477</v>
      </c>
      <c r="D229" s="99">
        <v>13.505136315204838</v>
      </c>
      <c r="E229" s="99">
        <v>12.805633897316063</v>
      </c>
      <c r="F229" s="99">
        <v>12.838138514065612</v>
      </c>
      <c r="G229" s="99">
        <v>13.436840700262097</v>
      </c>
      <c r="H229" s="99">
        <v>13.015507502900661</v>
      </c>
      <c r="I229" s="99">
        <v>13.21764739118993</v>
      </c>
      <c r="J229" s="99">
        <v>13.30195746110992</v>
      </c>
      <c r="K229" s="99">
        <v>12.988605763375119</v>
      </c>
      <c r="L229" s="99">
        <v>13.422085145777819</v>
      </c>
      <c r="M229" s="99">
        <v>13.515573002699165</v>
      </c>
      <c r="N229" s="99">
        <v>13.293865306984568</v>
      </c>
      <c r="O229" s="99">
        <v>13.596505444204697</v>
      </c>
      <c r="P229" s="99">
        <v>13.253554390370573</v>
      </c>
      <c r="Q229" s="99">
        <v>12.56593993216107</v>
      </c>
      <c r="R229" s="99">
        <v>12.633230122609769</v>
      </c>
      <c r="S229" s="99">
        <v>12.88256679602722</v>
      </c>
      <c r="T229" s="99">
        <v>12.672928032730802</v>
      </c>
      <c r="U229" s="99">
        <v>11.824267417276118</v>
      </c>
      <c r="V229" s="99">
        <v>11.66983109958904</v>
      </c>
      <c r="W229" s="99">
        <v>12.414011634719934</v>
      </c>
      <c r="DA229" s="63" t="s">
        <v>2886</v>
      </c>
    </row>
    <row r="230" spans="1:105" ht="12" customHeight="1" x14ac:dyDescent="0.25">
      <c r="A230" s="97" t="s">
        <v>123</v>
      </c>
      <c r="B230" s="99">
        <v>8.1064057392770703</v>
      </c>
      <c r="C230" s="99">
        <v>8.7213538072226768</v>
      </c>
      <c r="D230" s="99">
        <v>7.9508282097753336</v>
      </c>
      <c r="E230" s="99">
        <v>7.3922658569300497</v>
      </c>
      <c r="F230" s="99">
        <v>7.5641449029671604</v>
      </c>
      <c r="G230" s="99">
        <v>7.9536074459510182</v>
      </c>
      <c r="H230" s="99">
        <v>7.889182615486888</v>
      </c>
      <c r="I230" s="99">
        <v>7.9454483680643202</v>
      </c>
      <c r="J230" s="99">
        <v>7.9914532108847203</v>
      </c>
      <c r="K230" s="99">
        <v>7.8184089698160717</v>
      </c>
      <c r="L230" s="99">
        <v>8.1195143520088351</v>
      </c>
      <c r="M230" s="99">
        <v>8.4469549949226863</v>
      </c>
      <c r="N230" s="99">
        <v>8.2261319894258893</v>
      </c>
      <c r="O230" s="99">
        <v>8.4297448370127199</v>
      </c>
      <c r="P230" s="99">
        <v>8.669344727104221</v>
      </c>
      <c r="Q230" s="99">
        <v>8.1465689468836295</v>
      </c>
      <c r="R230" s="99">
        <v>8.5240107559692859</v>
      </c>
      <c r="S230" s="99">
        <v>9.0514506027329986</v>
      </c>
      <c r="T230" s="99">
        <v>9.1666556824564189</v>
      </c>
      <c r="U230" s="99">
        <v>8.8146553631497415</v>
      </c>
      <c r="V230" s="99">
        <v>8.8277052240181089</v>
      </c>
      <c r="W230" s="99">
        <v>9.5484487935488858</v>
      </c>
      <c r="DA230" s="63" t="s">
        <v>2887</v>
      </c>
    </row>
    <row r="231" spans="1:105" ht="12" customHeight="1" x14ac:dyDescent="0.25">
      <c r="A231" s="100" t="s">
        <v>50</v>
      </c>
      <c r="B231" s="102">
        <v>1.5519489044945254</v>
      </c>
      <c r="C231" s="102">
        <v>2.9826084918647719</v>
      </c>
      <c r="D231" s="102">
        <v>1.2475090550821859</v>
      </c>
      <c r="E231" s="102">
        <v>0.75513655845316852</v>
      </c>
      <c r="F231" s="102">
        <v>1.0055458807469493</v>
      </c>
      <c r="G231" s="102">
        <v>1.0536224168399375</v>
      </c>
      <c r="H231" s="102">
        <v>1.3559938089396333</v>
      </c>
      <c r="I231" s="102">
        <v>1.1771184919009474</v>
      </c>
      <c r="J231" s="102">
        <v>1.1259616878264702</v>
      </c>
      <c r="K231" s="102">
        <v>1.0524766739034475</v>
      </c>
      <c r="L231" s="102">
        <v>1.0569059059300867</v>
      </c>
      <c r="M231" s="102">
        <v>1.5206533937125772</v>
      </c>
      <c r="N231" s="102">
        <v>1.0701297205473788</v>
      </c>
      <c r="O231" s="102">
        <v>0.76354129242668167</v>
      </c>
      <c r="P231" s="102">
        <v>1.2930012229218741</v>
      </c>
      <c r="Q231" s="102">
        <v>0.41540714329010453</v>
      </c>
      <c r="R231" s="102">
        <v>0.55733004405623454</v>
      </c>
      <c r="S231" s="102">
        <v>0.88097352020091158</v>
      </c>
      <c r="T231" s="102">
        <v>0.97761794798248969</v>
      </c>
      <c r="U231" s="102">
        <v>1.1164635889775836</v>
      </c>
      <c r="V231" s="102">
        <v>0.9145084188257232</v>
      </c>
      <c r="W231" s="102">
        <v>0.83091249218402707</v>
      </c>
      <c r="DA231" s="131" t="s">
        <v>2888</v>
      </c>
    </row>
    <row r="232" spans="1:105" ht="12" customHeight="1" x14ac:dyDescent="0.25">
      <c r="A232" s="103" t="s">
        <v>52</v>
      </c>
      <c r="B232" s="105">
        <v>6.5544568347825445</v>
      </c>
      <c r="C232" s="105">
        <v>5.7387453153579058</v>
      </c>
      <c r="D232" s="105">
        <v>6.7033191546931485</v>
      </c>
      <c r="E232" s="105">
        <v>6.6371292984768813</v>
      </c>
      <c r="F232" s="105">
        <v>6.5585990222202115</v>
      </c>
      <c r="G232" s="105">
        <v>6.8999850291110798</v>
      </c>
      <c r="H232" s="105">
        <v>6.533188806547253</v>
      </c>
      <c r="I232" s="105">
        <v>6.7683298761633734</v>
      </c>
      <c r="J232" s="105">
        <v>6.8654915230582505</v>
      </c>
      <c r="K232" s="105">
        <v>6.7659322959126262</v>
      </c>
      <c r="L232" s="105">
        <v>7.0626084460787499</v>
      </c>
      <c r="M232" s="105">
        <v>6.9263016012101097</v>
      </c>
      <c r="N232" s="105">
        <v>7.1560022688785123</v>
      </c>
      <c r="O232" s="105">
        <v>7.6662035445860379</v>
      </c>
      <c r="P232" s="105">
        <v>7.3763435041823486</v>
      </c>
      <c r="Q232" s="105">
        <v>7.7311618035935261</v>
      </c>
      <c r="R232" s="105">
        <v>7.9666807119130496</v>
      </c>
      <c r="S232" s="105">
        <v>8.1704770825320843</v>
      </c>
      <c r="T232" s="105">
        <v>8.1890377344739278</v>
      </c>
      <c r="U232" s="105">
        <v>7.6981917741721579</v>
      </c>
      <c r="V232" s="105">
        <v>7.9131968051923849</v>
      </c>
      <c r="W232" s="105">
        <v>8.7175363013648557</v>
      </c>
      <c r="DA232" s="132" t="s">
        <v>2889</v>
      </c>
    </row>
    <row r="233" spans="1:105" ht="12" customHeight="1" x14ac:dyDescent="0.25">
      <c r="A233" s="106" t="s">
        <v>122</v>
      </c>
      <c r="B233" s="102">
        <v>10.858867284472238</v>
      </c>
      <c r="C233" s="102">
        <v>12.926474340578036</v>
      </c>
      <c r="D233" s="102">
        <v>11.903164726051688</v>
      </c>
      <c r="E233" s="102">
        <v>11.065797105101614</v>
      </c>
      <c r="F233" s="102">
        <v>11.130150338235717</v>
      </c>
      <c r="G233" s="102">
        <v>11.415830388595651</v>
      </c>
      <c r="H233" s="102">
        <v>12.175623594821538</v>
      </c>
      <c r="I233" s="102">
        <v>11.991235973950964</v>
      </c>
      <c r="J233" s="102">
        <v>11.876647145353941</v>
      </c>
      <c r="K233" s="102">
        <v>11.479257368413188</v>
      </c>
      <c r="L233" s="102">
        <v>12.084278466051012</v>
      </c>
      <c r="M233" s="102">
        <v>12.572270236177681</v>
      </c>
      <c r="N233" s="102">
        <v>12.23763783807269</v>
      </c>
      <c r="O233" s="102">
        <v>11.95922618428656</v>
      </c>
      <c r="P233" s="102">
        <v>12.511343773690008</v>
      </c>
      <c r="Q233" s="102">
        <v>11.619754267017312</v>
      </c>
      <c r="R233" s="102">
        <v>11.960758845435292</v>
      </c>
      <c r="S233" s="102">
        <v>12.356794440680217</v>
      </c>
      <c r="T233" s="102">
        <v>12.413786687076712</v>
      </c>
      <c r="U233" s="102">
        <v>12.346576064189595</v>
      </c>
      <c r="V233" s="102">
        <v>12.16710764943052</v>
      </c>
      <c r="W233" s="102">
        <v>12.356338883328691</v>
      </c>
      <c r="DA233" s="131" t="s">
        <v>2890</v>
      </c>
    </row>
    <row r="234" spans="1:105" ht="12" customHeight="1" x14ac:dyDescent="0.25">
      <c r="A234" s="107" t="s">
        <v>121</v>
      </c>
      <c r="B234" s="105">
        <v>6.9984423527852977</v>
      </c>
      <c r="C234" s="105">
        <v>9.0312840928046398</v>
      </c>
      <c r="D234" s="105">
        <v>7.7784662281272325</v>
      </c>
      <c r="E234" s="105">
        <v>7.1108720750906933</v>
      </c>
      <c r="F234" s="105">
        <v>7.2627338939512915</v>
      </c>
      <c r="G234" s="105">
        <v>7.4790201402318628</v>
      </c>
      <c r="H234" s="105">
        <v>8.1206008920076957</v>
      </c>
      <c r="I234" s="105">
        <v>7.9439794082794766</v>
      </c>
      <c r="J234" s="105">
        <v>7.86705029349221</v>
      </c>
      <c r="K234" s="105">
        <v>7.6065554418777861</v>
      </c>
      <c r="L234" s="105">
        <v>8.0181360825476151</v>
      </c>
      <c r="M234" s="105">
        <v>8.5203452104032422</v>
      </c>
      <c r="N234" s="105">
        <v>8.199370303091353</v>
      </c>
      <c r="O234" s="105">
        <v>7.9634926156998258</v>
      </c>
      <c r="P234" s="105">
        <v>8.5967476848525575</v>
      </c>
      <c r="Q234" s="105">
        <v>7.852828742751008</v>
      </c>
      <c r="R234" s="105">
        <v>8.269083260532808</v>
      </c>
      <c r="S234" s="105">
        <v>8.7991890882952379</v>
      </c>
      <c r="T234" s="105">
        <v>9.0215876380100557</v>
      </c>
      <c r="U234" s="105">
        <v>9.190615899553146</v>
      </c>
      <c r="V234" s="105">
        <v>9.1249112937714738</v>
      </c>
      <c r="W234" s="105">
        <v>9.3136515265552475</v>
      </c>
      <c r="DA234" s="132" t="s">
        <v>2891</v>
      </c>
    </row>
    <row r="235" spans="1:105" ht="12" customHeight="1" x14ac:dyDescent="0.25">
      <c r="A235" s="108" t="s">
        <v>53</v>
      </c>
      <c r="B235" s="99">
        <v>1.1883875502524792</v>
      </c>
      <c r="C235" s="99">
        <v>2.8102049087243697</v>
      </c>
      <c r="D235" s="99">
        <v>1.0892507249445835</v>
      </c>
      <c r="E235" s="99">
        <v>0.63880231746049332</v>
      </c>
      <c r="F235" s="99">
        <v>0.86633041336717453</v>
      </c>
      <c r="G235" s="99">
        <v>0.88772822816225461</v>
      </c>
      <c r="H235" s="99">
        <v>1.2786385055826233</v>
      </c>
      <c r="I235" s="99">
        <v>1.0723014059559042</v>
      </c>
      <c r="J235" s="99">
        <v>1.0065625387398598</v>
      </c>
      <c r="K235" s="99">
        <v>0.92483805054260237</v>
      </c>
      <c r="L235" s="99">
        <v>0.94636194745603985</v>
      </c>
      <c r="M235" s="99">
        <v>1.3970026073708559</v>
      </c>
      <c r="N235" s="99">
        <v>0.98204768160643141</v>
      </c>
      <c r="O235" s="99">
        <v>0.64044364855424085</v>
      </c>
      <c r="P235" s="99">
        <v>1.2303323052409554</v>
      </c>
      <c r="Q235" s="99">
        <v>0.33407145052954351</v>
      </c>
      <c r="R235" s="99">
        <v>0.48047400732933182</v>
      </c>
      <c r="S235" s="99">
        <v>0.83500024564346598</v>
      </c>
      <c r="T235" s="99">
        <v>0.95178722509800062</v>
      </c>
      <c r="U235" s="99">
        <v>1.1880984152717191</v>
      </c>
      <c r="V235" s="99">
        <v>0.96757776473265977</v>
      </c>
      <c r="W235" s="99">
        <v>0.79725687326449945</v>
      </c>
      <c r="DA235" s="63" t="s">
        <v>2892</v>
      </c>
    </row>
    <row r="236" spans="1:105" ht="12" customHeight="1" x14ac:dyDescent="0.25">
      <c r="A236" s="108" t="s">
        <v>52</v>
      </c>
      <c r="B236" s="99">
        <v>5.810054802532818</v>
      </c>
      <c r="C236" s="99">
        <v>6.2210791840802688</v>
      </c>
      <c r="D236" s="99">
        <v>6.6892155031826501</v>
      </c>
      <c r="E236" s="99">
        <v>6.4720697576301989</v>
      </c>
      <c r="F236" s="99">
        <v>6.3964034805841168</v>
      </c>
      <c r="G236" s="99">
        <v>6.5912919120696074</v>
      </c>
      <c r="H236" s="99">
        <v>6.8419623864250712</v>
      </c>
      <c r="I236" s="99">
        <v>6.8716780023235726</v>
      </c>
      <c r="J236" s="99">
        <v>6.8604877547523504</v>
      </c>
      <c r="K236" s="99">
        <v>6.6817173913351837</v>
      </c>
      <c r="L236" s="99">
        <v>7.071774135091573</v>
      </c>
      <c r="M236" s="99">
        <v>7.1233426030323868</v>
      </c>
      <c r="N236" s="99">
        <v>7.2173226214849207</v>
      </c>
      <c r="O236" s="99">
        <v>7.3230489671455858</v>
      </c>
      <c r="P236" s="99">
        <v>7.3664153796116025</v>
      </c>
      <c r="Q236" s="99">
        <v>7.5187572922214629</v>
      </c>
      <c r="R236" s="99">
        <v>7.7886092532034752</v>
      </c>
      <c r="S236" s="99">
        <v>7.9641888426517733</v>
      </c>
      <c r="T236" s="99">
        <v>8.0698004129120555</v>
      </c>
      <c r="U236" s="99">
        <v>8.0025174842814266</v>
      </c>
      <c r="V236" s="99">
        <v>8.157333529038814</v>
      </c>
      <c r="W236" s="99">
        <v>8.5163946532907495</v>
      </c>
      <c r="DA236" s="63" t="s">
        <v>2893</v>
      </c>
    </row>
    <row r="237" spans="1:105" ht="12" customHeight="1" x14ac:dyDescent="0.25">
      <c r="A237" s="121" t="s">
        <v>54</v>
      </c>
      <c r="B237" s="123">
        <v>6.0658396566834041</v>
      </c>
      <c r="C237" s="123">
        <v>6.612801001396198</v>
      </c>
      <c r="D237" s="123">
        <v>6.553965415287534</v>
      </c>
      <c r="E237" s="123">
        <v>6.6511943991496789</v>
      </c>
      <c r="F237" s="123">
        <v>6.6071947986669111</v>
      </c>
      <c r="G237" s="123">
        <v>6.7514612971639911</v>
      </c>
      <c r="H237" s="123">
        <v>7.615594186221049</v>
      </c>
      <c r="I237" s="123">
        <v>7.5353211414906616</v>
      </c>
      <c r="J237" s="123">
        <v>7.3931121598130263</v>
      </c>
      <c r="K237" s="123">
        <v>7.0894591777767468</v>
      </c>
      <c r="L237" s="123">
        <v>7.3221847001803617</v>
      </c>
      <c r="M237" s="123">
        <v>6.797124438960692</v>
      </c>
      <c r="N237" s="123">
        <v>6.5224216181791599</v>
      </c>
      <c r="O237" s="123">
        <v>5.7573033259870332</v>
      </c>
      <c r="P237" s="123">
        <v>6.3214375666061606</v>
      </c>
      <c r="Q237" s="123">
        <v>6.1781632152564168</v>
      </c>
      <c r="R237" s="123">
        <v>6.1848453786967479</v>
      </c>
      <c r="S237" s="123">
        <v>6.2698970990591922</v>
      </c>
      <c r="T237" s="123">
        <v>6.682392011464918</v>
      </c>
      <c r="U237" s="123">
        <v>6.1380876125477357</v>
      </c>
      <c r="V237" s="123">
        <v>5.9918788908460012</v>
      </c>
      <c r="W237" s="123">
        <v>6.0598495401909069</v>
      </c>
      <c r="DA237" s="130" t="s">
        <v>2894</v>
      </c>
    </row>
    <row r="238" spans="1:105" ht="12" customHeight="1" x14ac:dyDescent="0.25">
      <c r="A238" s="97" t="s">
        <v>50</v>
      </c>
      <c r="B238" s="99">
        <v>7.3678502527165834</v>
      </c>
      <c r="C238" s="99">
        <v>7.5511321471187802</v>
      </c>
      <c r="D238" s="99">
        <v>7.7635479926046305</v>
      </c>
      <c r="E238" s="99">
        <v>7.8902384767717537</v>
      </c>
      <c r="F238" s="99">
        <v>8.0792999781066204</v>
      </c>
      <c r="G238" s="99">
        <v>8.3644114031682086</v>
      </c>
      <c r="H238" s="99">
        <v>8.6437737353420854</v>
      </c>
      <c r="I238" s="99">
        <v>8.9392478867994392</v>
      </c>
      <c r="J238" s="99">
        <v>8.9798783237195199</v>
      </c>
      <c r="K238" s="99">
        <v>8.7444517707422218</v>
      </c>
      <c r="L238" s="99">
        <v>8.6261830352508717</v>
      </c>
      <c r="M238" s="99">
        <v>8.1457052967988179</v>
      </c>
      <c r="N238" s="99">
        <v>7.8203988458589029</v>
      </c>
      <c r="O238" s="99">
        <v>7.5727347627546315</v>
      </c>
      <c r="P238" s="99">
        <v>7.5096086720463946</v>
      </c>
      <c r="Q238" s="99">
        <v>7.5901449786771433</v>
      </c>
      <c r="R238" s="99">
        <v>7.7642755210043264</v>
      </c>
      <c r="S238" s="99">
        <v>8.0247449110545546</v>
      </c>
      <c r="T238" s="99">
        <v>8.4731144985537643</v>
      </c>
      <c r="U238" s="99">
        <v>7.5811768026427746</v>
      </c>
      <c r="V238" s="99">
        <v>7.5305755682279694</v>
      </c>
      <c r="W238" s="99">
        <v>7.9782808216139882</v>
      </c>
      <c r="DA238" s="63" t="s">
        <v>2895</v>
      </c>
    </row>
    <row r="239" spans="1:105" ht="12" customHeight="1" x14ac:dyDescent="0.25">
      <c r="A239" s="109" t="s">
        <v>120</v>
      </c>
      <c r="B239" s="110">
        <v>5.4356204708997744</v>
      </c>
      <c r="C239" s="110">
        <v>6.2344414477196777</v>
      </c>
      <c r="D239" s="110">
        <v>6.0741922878078141</v>
      </c>
      <c r="E239" s="110">
        <v>6.1703472571052984</v>
      </c>
      <c r="F239" s="110">
        <v>6.0455964918710174</v>
      </c>
      <c r="G239" s="110">
        <v>6.1699654827699639</v>
      </c>
      <c r="H239" s="110">
        <v>7.2737128832093143</v>
      </c>
      <c r="I239" s="110">
        <v>7.0888796810422399</v>
      </c>
      <c r="J239" s="110">
        <v>6.9068173819602388</v>
      </c>
      <c r="K239" s="110">
        <v>6.5850547905893571</v>
      </c>
      <c r="L239" s="110">
        <v>6.9199148921153224</v>
      </c>
      <c r="M239" s="110">
        <v>6.3679536945415425</v>
      </c>
      <c r="N239" s="110">
        <v>6.1071497328511839</v>
      </c>
      <c r="O239" s="110">
        <v>5.1847405805325417</v>
      </c>
      <c r="P239" s="110">
        <v>5.9496698554079952</v>
      </c>
      <c r="Q239" s="110">
        <v>5.7629974785393099</v>
      </c>
      <c r="R239" s="110">
        <v>5.7299144891455152</v>
      </c>
      <c r="S239" s="110">
        <v>5.7707556252847212</v>
      </c>
      <c r="T239" s="110">
        <v>6.1976267244382086</v>
      </c>
      <c r="U239" s="110">
        <v>5.7779082822389229</v>
      </c>
      <c r="V239" s="110">
        <v>5.6394050948633598</v>
      </c>
      <c r="W239" s="110">
        <v>5.6246062975427176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37.274779486961187</v>
      </c>
      <c r="C241" s="118">
        <f t="shared" si="98"/>
        <v>46.664590816981772</v>
      </c>
      <c r="D241" s="118">
        <f t="shared" si="98"/>
        <v>43.893928786311662</v>
      </c>
      <c r="E241" s="118">
        <f t="shared" si="98"/>
        <v>48.656349716289391</v>
      </c>
      <c r="F241" s="118">
        <f t="shared" si="98"/>
        <v>48.704219646567864</v>
      </c>
      <c r="G241" s="118">
        <f t="shared" si="98"/>
        <v>51.61630547873591</v>
      </c>
      <c r="H241" s="118">
        <f t="shared" si="98"/>
        <v>54.852262252633707</v>
      </c>
      <c r="I241" s="118">
        <f t="shared" si="98"/>
        <v>52.692167213997692</v>
      </c>
      <c r="J241" s="118">
        <f t="shared" si="98"/>
        <v>49.9592604673376</v>
      </c>
      <c r="K241" s="118">
        <f t="shared" si="98"/>
        <v>50.935913327236406</v>
      </c>
      <c r="L241" s="118">
        <f t="shared" si="98"/>
        <v>56.464974763013508</v>
      </c>
      <c r="M241" s="118">
        <f t="shared" si="98"/>
        <v>51.869767107430114</v>
      </c>
      <c r="N241" s="118">
        <f t="shared" si="98"/>
        <v>50.777322253468924</v>
      </c>
      <c r="O241" s="118">
        <f t="shared" si="98"/>
        <v>47.61396894902029</v>
      </c>
      <c r="P241" s="118">
        <f t="shared" si="98"/>
        <v>46.405081581655907</v>
      </c>
      <c r="Q241" s="118">
        <f t="shared" si="98"/>
        <v>48.20423932550117</v>
      </c>
      <c r="R241" s="118">
        <f t="shared" ref="R241:V241" si="99">R242+R244+R246+R255</f>
        <v>48.088128647791244</v>
      </c>
      <c r="S241" s="118">
        <f t="shared" si="99"/>
        <v>50.521346086479689</v>
      </c>
      <c r="T241" s="118">
        <f t="shared" si="99"/>
        <v>51.175406455302749</v>
      </c>
      <c r="U241" s="118">
        <f t="shared" si="99"/>
        <v>50.640733680616904</v>
      </c>
      <c r="V241" s="118">
        <f t="shared" si="99"/>
        <v>50.633935929961012</v>
      </c>
      <c r="W241" s="118">
        <f t="shared" ref="W241" si="100">W242+W244+W246+W255</f>
        <v>51.84165558396802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21.757831479311186</v>
      </c>
      <c r="C242" s="123">
        <f t="shared" si="101"/>
        <v>30.559584799253571</v>
      </c>
      <c r="D242" s="123">
        <f t="shared" si="101"/>
        <v>29.159773162249543</v>
      </c>
      <c r="E242" s="123">
        <f t="shared" si="101"/>
        <v>31.27633374024149</v>
      </c>
      <c r="F242" s="123">
        <f t="shared" si="101"/>
        <v>33.083086311602614</v>
      </c>
      <c r="G242" s="123">
        <f t="shared" si="101"/>
        <v>35.332824187719069</v>
      </c>
      <c r="H242" s="123">
        <f t="shared" si="101"/>
        <v>37.335398274128224</v>
      </c>
      <c r="I242" s="123">
        <f t="shared" si="101"/>
        <v>36.990259935298027</v>
      </c>
      <c r="J242" s="123">
        <f t="shared" si="101"/>
        <v>34.080559238899909</v>
      </c>
      <c r="K242" s="123">
        <f t="shared" si="101"/>
        <v>34.223207035839145</v>
      </c>
      <c r="L242" s="123">
        <f t="shared" si="101"/>
        <v>39.621897777698187</v>
      </c>
      <c r="M242" s="123">
        <f t="shared" si="101"/>
        <v>34.922158083242863</v>
      </c>
      <c r="N242" s="123">
        <f t="shared" si="101"/>
        <v>33.528196657229493</v>
      </c>
      <c r="O242" s="123">
        <f t="shared" si="101"/>
        <v>30.673981258058511</v>
      </c>
      <c r="P242" s="123">
        <f t="shared" si="101"/>
        <v>29.73520627757669</v>
      </c>
      <c r="Q242" s="123">
        <f t="shared" si="101"/>
        <v>29.697789024459446</v>
      </c>
      <c r="R242" s="123">
        <f t="shared" si="101"/>
        <v>28.890528857382364</v>
      </c>
      <c r="S242" s="123">
        <f t="shared" si="101"/>
        <v>29.426134397350996</v>
      </c>
      <c r="T242" s="123">
        <f t="shared" si="101"/>
        <v>30.61797606656064</v>
      </c>
      <c r="U242" s="123">
        <f t="shared" si="101"/>
        <v>30.506351560786779</v>
      </c>
      <c r="V242" s="123">
        <f t="shared" si="101"/>
        <v>30.24034197870763</v>
      </c>
      <c r="W242" s="123">
        <f t="shared" si="101"/>
        <v>30.934109053619736</v>
      </c>
      <c r="DA242" s="130" t="s">
        <v>3049</v>
      </c>
    </row>
    <row r="243" spans="1:105" ht="12" customHeight="1" x14ac:dyDescent="0.25">
      <c r="A243" s="97" t="s">
        <v>53</v>
      </c>
      <c r="B243" s="99">
        <v>21.757831479311186</v>
      </c>
      <c r="C243" s="99">
        <v>30.559584799253571</v>
      </c>
      <c r="D243" s="99">
        <v>29.159773162249543</v>
      </c>
      <c r="E243" s="99">
        <v>31.27633374024149</v>
      </c>
      <c r="F243" s="99">
        <v>33.083086311602614</v>
      </c>
      <c r="G243" s="99">
        <v>35.332824187719069</v>
      </c>
      <c r="H243" s="99">
        <v>37.335398274128224</v>
      </c>
      <c r="I243" s="99">
        <v>36.990259935298027</v>
      </c>
      <c r="J243" s="99">
        <v>34.080559238899909</v>
      </c>
      <c r="K243" s="99">
        <v>34.223207035839145</v>
      </c>
      <c r="L243" s="99">
        <v>39.621897777698187</v>
      </c>
      <c r="M243" s="99">
        <v>34.922158083242863</v>
      </c>
      <c r="N243" s="99">
        <v>33.528196657229493</v>
      </c>
      <c r="O243" s="99">
        <v>30.673981258058511</v>
      </c>
      <c r="P243" s="99">
        <v>29.73520627757669</v>
      </c>
      <c r="Q243" s="99">
        <v>29.697789024459446</v>
      </c>
      <c r="R243" s="99">
        <v>28.890528857382364</v>
      </c>
      <c r="S243" s="99">
        <v>29.426134397350996</v>
      </c>
      <c r="T243" s="99">
        <v>30.61797606656064</v>
      </c>
      <c r="U243" s="99">
        <v>30.506351560786779</v>
      </c>
      <c r="V243" s="99">
        <v>30.24034197870763</v>
      </c>
      <c r="W243" s="99">
        <v>30.934109053619736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4.2090532043021698</v>
      </c>
      <c r="C244" s="123">
        <f t="shared" si="102"/>
        <v>4.1261206337023308</v>
      </c>
      <c r="D244" s="123">
        <f t="shared" si="102"/>
        <v>2.8889924770895239</v>
      </c>
      <c r="E244" s="123">
        <f t="shared" si="102"/>
        <v>5.811523370667814</v>
      </c>
      <c r="F244" s="123">
        <f t="shared" si="102"/>
        <v>4.0143587031045183</v>
      </c>
      <c r="G244" s="123">
        <f t="shared" si="102"/>
        <v>4.2494082691094759</v>
      </c>
      <c r="H244" s="123">
        <f t="shared" si="102"/>
        <v>4.7652269447830466</v>
      </c>
      <c r="I244" s="123">
        <f t="shared" si="102"/>
        <v>2.9468434005630977</v>
      </c>
      <c r="J244" s="123">
        <f t="shared" si="102"/>
        <v>3.1969953351538107</v>
      </c>
      <c r="K244" s="123">
        <f t="shared" si="102"/>
        <v>4.4210611248843703</v>
      </c>
      <c r="L244" s="123">
        <f t="shared" si="102"/>
        <v>4.0100552692412013</v>
      </c>
      <c r="M244" s="123">
        <f t="shared" si="102"/>
        <v>4.2430170797383839</v>
      </c>
      <c r="N244" s="123">
        <f t="shared" si="102"/>
        <v>4.8204844808507366</v>
      </c>
      <c r="O244" s="123">
        <f t="shared" si="102"/>
        <v>4.9575900838349867</v>
      </c>
      <c r="P244" s="123">
        <f t="shared" si="102"/>
        <v>3.9740598137602561</v>
      </c>
      <c r="Q244" s="123">
        <f t="shared" si="102"/>
        <v>6.1881119229125812</v>
      </c>
      <c r="R244" s="123">
        <f t="shared" si="102"/>
        <v>6.4887837425676036</v>
      </c>
      <c r="S244" s="123">
        <f t="shared" si="102"/>
        <v>7.8595399681836051</v>
      </c>
      <c r="T244" s="123">
        <f t="shared" si="102"/>
        <v>6.8048495708657946</v>
      </c>
      <c r="U244" s="123">
        <f t="shared" si="102"/>
        <v>6.8034464421801912</v>
      </c>
      <c r="V244" s="123">
        <f t="shared" si="102"/>
        <v>7.0404597321259379</v>
      </c>
      <c r="W244" s="123">
        <f t="shared" si="102"/>
        <v>6.9968707569866249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4.2090532043021698</v>
      </c>
      <c r="C245" s="99">
        <f>RES_hhdet_tess!C147</f>
        <v>4.1261206337023308</v>
      </c>
      <c r="D245" s="99">
        <f>RES_hhdet_tess!D147</f>
        <v>2.8889924770895239</v>
      </c>
      <c r="E245" s="99">
        <f>RES_hhdet_tess!E147</f>
        <v>5.811523370667814</v>
      </c>
      <c r="F245" s="99">
        <f>RES_hhdet_tess!F147</f>
        <v>4.0143587031045183</v>
      </c>
      <c r="G245" s="99">
        <f>RES_hhdet_tess!G147</f>
        <v>4.2494082691094759</v>
      </c>
      <c r="H245" s="99">
        <f>RES_hhdet_tess!H147</f>
        <v>4.7652269447830466</v>
      </c>
      <c r="I245" s="99">
        <f>RES_hhdet_tess!I147</f>
        <v>2.9468434005630977</v>
      </c>
      <c r="J245" s="99">
        <f>RES_hhdet_tess!J147</f>
        <v>3.1969953351538107</v>
      </c>
      <c r="K245" s="99">
        <f>RES_hhdet_tess!K147</f>
        <v>4.4210611248843703</v>
      </c>
      <c r="L245" s="99">
        <f>RES_hhdet_tess!L147</f>
        <v>4.0100552692412013</v>
      </c>
      <c r="M245" s="99">
        <f>RES_hhdet_tess!M147</f>
        <v>4.2430170797383839</v>
      </c>
      <c r="N245" s="99">
        <f>RES_hhdet_tess!N147</f>
        <v>4.8204844808507366</v>
      </c>
      <c r="O245" s="99">
        <f>RES_hhdet_tess!O147</f>
        <v>4.9575900838349867</v>
      </c>
      <c r="P245" s="99">
        <f>RES_hhdet_tess!P147</f>
        <v>3.9740598137602561</v>
      </c>
      <c r="Q245" s="99">
        <f>RES_hhdet_tess!Q147</f>
        <v>6.1881119229125812</v>
      </c>
      <c r="R245" s="99">
        <f>RES_hhdet_tess!R147</f>
        <v>6.4887837425676036</v>
      </c>
      <c r="S245" s="99">
        <f>RES_hhdet_tess!S147</f>
        <v>7.8595399681836051</v>
      </c>
      <c r="T245" s="99">
        <f>RES_hhdet_tess!T147</f>
        <v>6.8048495708657946</v>
      </c>
      <c r="U245" s="99">
        <f>RES_hhdet_tess!U147</f>
        <v>6.8034464421801912</v>
      </c>
      <c r="V245" s="99">
        <f>RES_hhdet_tess!V147</f>
        <v>7.0404597321259379</v>
      </c>
      <c r="W245" s="99">
        <f>RES_hhdet_tess!W147</f>
        <v>6.9968707569866249</v>
      </c>
      <c r="DA245" s="63" t="s">
        <v>3052</v>
      </c>
    </row>
    <row r="246" spans="1:105" ht="12" customHeight="1" x14ac:dyDescent="0.25">
      <c r="A246" s="121" t="s">
        <v>55</v>
      </c>
      <c r="B246" s="123">
        <v>7.2720592123609311</v>
      </c>
      <c r="C246" s="123">
        <v>7.4794607793766197</v>
      </c>
      <c r="D246" s="123">
        <v>7.374095534148883</v>
      </c>
      <c r="E246" s="123">
        <v>7.0091334030695069</v>
      </c>
      <c r="F246" s="123">
        <v>7.0701547400634324</v>
      </c>
      <c r="G246" s="123">
        <v>7.3747992008429337</v>
      </c>
      <c r="H246" s="123">
        <v>7.4251068308919814</v>
      </c>
      <c r="I246" s="123">
        <v>7.4794432541782649</v>
      </c>
      <c r="J246" s="123">
        <v>7.4960269554020398</v>
      </c>
      <c r="K246" s="123">
        <v>7.3123980806840532</v>
      </c>
      <c r="L246" s="123">
        <v>7.6654807159371856</v>
      </c>
      <c r="M246" s="123">
        <v>7.9091231458881799</v>
      </c>
      <c r="N246" s="123">
        <v>7.815149181948958</v>
      </c>
      <c r="O246" s="123">
        <v>7.9204009011944594</v>
      </c>
      <c r="P246" s="123">
        <v>8.1788408851856875</v>
      </c>
      <c r="Q246" s="123">
        <v>7.8720824483994472</v>
      </c>
      <c r="R246" s="123">
        <v>8.2250785647191762</v>
      </c>
      <c r="S246" s="123">
        <v>8.6532462251985169</v>
      </c>
      <c r="T246" s="123">
        <v>8.8016570478784466</v>
      </c>
      <c r="U246" s="123">
        <v>8.6944704009868126</v>
      </c>
      <c r="V246" s="123">
        <v>8.7482578644532936</v>
      </c>
      <c r="W246" s="123">
        <v>9.2062776487330815</v>
      </c>
      <c r="DA246" s="130" t="s">
        <v>3053</v>
      </c>
    </row>
    <row r="247" spans="1:105" ht="12" customHeight="1" x14ac:dyDescent="0.25">
      <c r="A247" s="97" t="s">
        <v>124</v>
      </c>
      <c r="B247" s="99">
        <v>7.3867262521041051</v>
      </c>
      <c r="C247" s="99">
        <v>7.3373417779659125</v>
      </c>
      <c r="D247" s="99">
        <v>7.3778468737788367</v>
      </c>
      <c r="E247" s="99">
        <v>7.0556697087215898</v>
      </c>
      <c r="F247" s="99">
        <v>7.1190859869073027</v>
      </c>
      <c r="G247" s="99">
        <v>7.4895456024670857</v>
      </c>
      <c r="H247" s="99">
        <v>7.2940866137772487</v>
      </c>
      <c r="I247" s="99">
        <v>7.4316112985250911</v>
      </c>
      <c r="J247" s="99">
        <v>7.5005933994820291</v>
      </c>
      <c r="K247" s="99">
        <v>7.3617865363781148</v>
      </c>
      <c r="L247" s="99">
        <v>7.6642541319325872</v>
      </c>
      <c r="M247" s="99">
        <v>7.7973332289292987</v>
      </c>
      <c r="N247" s="99">
        <v>7.778138398953824</v>
      </c>
      <c r="O247" s="99">
        <v>8.1254190991940689</v>
      </c>
      <c r="P247" s="99">
        <v>8.1855264580357527</v>
      </c>
      <c r="Q247" s="99">
        <v>8.0184181976911511</v>
      </c>
      <c r="R247" s="99">
        <v>8.3554326709944178</v>
      </c>
      <c r="S247" s="99">
        <v>8.7898169265526267</v>
      </c>
      <c r="T247" s="99">
        <v>8.8834550765537781</v>
      </c>
      <c r="U247" s="99">
        <v>8.4978083193222833</v>
      </c>
      <c r="V247" s="99">
        <v>8.5831780881848161</v>
      </c>
      <c r="W247" s="99">
        <v>9.3409050457386673</v>
      </c>
      <c r="DA247" s="63" t="s">
        <v>3054</v>
      </c>
    </row>
    <row r="248" spans="1:105" ht="12" customHeight="1" x14ac:dyDescent="0.25">
      <c r="A248" s="97" t="s">
        <v>123</v>
      </c>
      <c r="B248" s="99">
        <v>7.3867262521041059</v>
      </c>
      <c r="C248" s="99">
        <v>7.3382398763152068</v>
      </c>
      <c r="D248" s="99">
        <v>7.378652822937549</v>
      </c>
      <c r="E248" s="99">
        <v>7.0535735338593772</v>
      </c>
      <c r="F248" s="99">
        <v>7.117237671043239</v>
      </c>
      <c r="G248" s="99">
        <v>7.4882454201321069</v>
      </c>
      <c r="H248" s="99">
        <v>7.2935836230324655</v>
      </c>
      <c r="I248" s="99">
        <v>7.4324158110624987</v>
      </c>
      <c r="J248" s="99">
        <v>7.5042508414717419</v>
      </c>
      <c r="K248" s="99">
        <v>7.3665552236799634</v>
      </c>
      <c r="L248" s="99">
        <v>7.6688196163339457</v>
      </c>
      <c r="M248" s="99">
        <v>7.8003886073569859</v>
      </c>
      <c r="N248" s="99">
        <v>7.7799326544414189</v>
      </c>
      <c r="O248" s="99">
        <v>8.1249493768256169</v>
      </c>
      <c r="P248" s="99">
        <v>8.1818277551495679</v>
      </c>
      <c r="Q248" s="99">
        <v>8.0040896794399021</v>
      </c>
      <c r="R248" s="99">
        <v>8.3457180716720902</v>
      </c>
      <c r="S248" s="99">
        <v>8.7832451051498488</v>
      </c>
      <c r="T248" s="99">
        <v>8.8776603570600159</v>
      </c>
      <c r="U248" s="99">
        <v>8.4917095865954639</v>
      </c>
      <c r="V248" s="99">
        <v>8.5782466800480588</v>
      </c>
      <c r="W248" s="99">
        <v>9.3398585025882994</v>
      </c>
      <c r="DA248" s="63" t="s">
        <v>3055</v>
      </c>
    </row>
    <row r="249" spans="1:105" ht="12" customHeight="1" x14ac:dyDescent="0.25">
      <c r="A249" s="100" t="s">
        <v>50</v>
      </c>
      <c r="B249" s="102">
        <v>0.83226941732156101</v>
      </c>
      <c r="C249" s="102">
        <v>1.5994945609573001</v>
      </c>
      <c r="D249" s="102">
        <v>0.67533366824440133</v>
      </c>
      <c r="E249" s="102">
        <v>0.41644423538249581</v>
      </c>
      <c r="F249" s="102">
        <v>0.55863864882302827</v>
      </c>
      <c r="G249" s="102">
        <v>0.5882603910210279</v>
      </c>
      <c r="H249" s="102">
        <v>0.76039481648521212</v>
      </c>
      <c r="I249" s="102">
        <v>0.66408593489912626</v>
      </c>
      <c r="J249" s="102">
        <v>0.63875931841349165</v>
      </c>
      <c r="K249" s="102">
        <v>0.6006229277673385</v>
      </c>
      <c r="L249" s="102">
        <v>0.60621117025519577</v>
      </c>
      <c r="M249" s="102">
        <v>0.87408700614687651</v>
      </c>
      <c r="N249" s="102">
        <v>0.62393038556290759</v>
      </c>
      <c r="O249" s="102">
        <v>0.45874583223957738</v>
      </c>
      <c r="P249" s="102">
        <v>0.8054842509672181</v>
      </c>
      <c r="Q249" s="102">
        <v>0.27292787584637801</v>
      </c>
      <c r="R249" s="102">
        <v>0.37903735975904029</v>
      </c>
      <c r="S249" s="102">
        <v>0.61276802261776253</v>
      </c>
      <c r="T249" s="102">
        <v>0.68862262258608642</v>
      </c>
      <c r="U249" s="102">
        <v>0.79351781242330588</v>
      </c>
      <c r="V249" s="102">
        <v>0.66504987485567346</v>
      </c>
      <c r="W249" s="102">
        <v>0.62232220122344106</v>
      </c>
      <c r="DA249" s="131" t="s">
        <v>3056</v>
      </c>
    </row>
    <row r="250" spans="1:105" ht="12" customHeight="1" x14ac:dyDescent="0.25">
      <c r="A250" s="103" t="s">
        <v>52</v>
      </c>
      <c r="B250" s="105">
        <v>6.5544568347825445</v>
      </c>
      <c r="C250" s="105">
        <v>5.7387453153579058</v>
      </c>
      <c r="D250" s="105">
        <v>6.7033191546931485</v>
      </c>
      <c r="E250" s="105">
        <v>6.6371292984768813</v>
      </c>
      <c r="F250" s="105">
        <v>6.5585990222202115</v>
      </c>
      <c r="G250" s="105">
        <v>6.8999850291110798</v>
      </c>
      <c r="H250" s="105">
        <v>6.533188806547253</v>
      </c>
      <c r="I250" s="105">
        <v>6.7683298761633734</v>
      </c>
      <c r="J250" s="105">
        <v>6.8654915230582505</v>
      </c>
      <c r="K250" s="105">
        <v>6.7659322959126262</v>
      </c>
      <c r="L250" s="105">
        <v>7.0626084460787499</v>
      </c>
      <c r="M250" s="105">
        <v>6.9263016012101097</v>
      </c>
      <c r="N250" s="105">
        <v>7.1560022688785123</v>
      </c>
      <c r="O250" s="105">
        <v>7.6662035445860379</v>
      </c>
      <c r="P250" s="105">
        <v>7.3763435041823486</v>
      </c>
      <c r="Q250" s="105">
        <v>7.7311618035935261</v>
      </c>
      <c r="R250" s="105">
        <v>7.9666807119130496</v>
      </c>
      <c r="S250" s="105">
        <v>8.1704770825320843</v>
      </c>
      <c r="T250" s="105">
        <v>8.1890377344739278</v>
      </c>
      <c r="U250" s="105">
        <v>7.6981917741721579</v>
      </c>
      <c r="V250" s="105">
        <v>7.9131968051923849</v>
      </c>
      <c r="W250" s="105">
        <v>8.7175363013648557</v>
      </c>
      <c r="DA250" s="132" t="s">
        <v>3057</v>
      </c>
    </row>
    <row r="251" spans="1:105" ht="12" customHeight="1" x14ac:dyDescent="0.25">
      <c r="A251" s="106" t="s">
        <v>122</v>
      </c>
      <c r="B251" s="102">
        <v>6.524041800425195</v>
      </c>
      <c r="C251" s="102">
        <v>7.9453136042406509</v>
      </c>
      <c r="D251" s="102">
        <v>7.3637362635108792</v>
      </c>
      <c r="E251" s="102">
        <v>6.8684904731893743</v>
      </c>
      <c r="F251" s="102">
        <v>6.9360564404302654</v>
      </c>
      <c r="G251" s="102">
        <v>7.1464459876037738</v>
      </c>
      <c r="H251" s="102">
        <v>7.6450334080689046</v>
      </c>
      <c r="I251" s="102">
        <v>7.5453674679675782</v>
      </c>
      <c r="J251" s="102">
        <v>7.4878514861933425</v>
      </c>
      <c r="K251" s="102">
        <v>7.2560285658807473</v>
      </c>
      <c r="L251" s="102">
        <v>7.6627362472648226</v>
      </c>
      <c r="M251" s="102">
        <v>8.011627808887356</v>
      </c>
      <c r="N251" s="102">
        <v>7.8486024543238964</v>
      </c>
      <c r="O251" s="102">
        <v>7.738909546019709</v>
      </c>
      <c r="P251" s="102">
        <v>8.1697551759197946</v>
      </c>
      <c r="Q251" s="102">
        <v>7.722332435144331</v>
      </c>
      <c r="R251" s="102">
        <v>8.0762872000084851</v>
      </c>
      <c r="S251" s="102">
        <v>8.496444419103554</v>
      </c>
      <c r="T251" s="102">
        <v>8.714225957671994</v>
      </c>
      <c r="U251" s="102">
        <v>8.8541740462036529</v>
      </c>
      <c r="V251" s="102">
        <v>8.8750291011905063</v>
      </c>
      <c r="W251" s="102">
        <v>9.1171377306360508</v>
      </c>
      <c r="DA251" s="131" t="s">
        <v>3058</v>
      </c>
    </row>
    <row r="252" spans="1:105" ht="12" customHeight="1" x14ac:dyDescent="0.25">
      <c r="A252" s="107" t="s">
        <v>121</v>
      </c>
      <c r="B252" s="105">
        <v>6.5240418004251923</v>
      </c>
      <c r="C252" s="105">
        <v>7.9444751254890775</v>
      </c>
      <c r="D252" s="105">
        <v>7.3622828250425094</v>
      </c>
      <c r="E252" s="105">
        <v>6.8687459142290921</v>
      </c>
      <c r="F252" s="105">
        <v>6.9368286865446311</v>
      </c>
      <c r="G252" s="105">
        <v>7.1472872898218887</v>
      </c>
      <c r="H252" s="105">
        <v>7.6453441691134714</v>
      </c>
      <c r="I252" s="105">
        <v>7.5478527879040591</v>
      </c>
      <c r="J252" s="105">
        <v>7.4971679790567576</v>
      </c>
      <c r="K252" s="105">
        <v>7.2683856767618922</v>
      </c>
      <c r="L252" s="105">
        <v>7.6734581343794579</v>
      </c>
      <c r="M252" s="105">
        <v>8.0132029180518245</v>
      </c>
      <c r="N252" s="105">
        <v>7.8463325018759988</v>
      </c>
      <c r="O252" s="105">
        <v>7.7374659952184777</v>
      </c>
      <c r="P252" s="105">
        <v>8.1759783165003359</v>
      </c>
      <c r="Q252" s="105">
        <v>7.7430625473456445</v>
      </c>
      <c r="R252" s="105">
        <v>8.1177993365004486</v>
      </c>
      <c r="S252" s="105">
        <v>8.5456004985928491</v>
      </c>
      <c r="T252" s="105">
        <v>8.7406899642200706</v>
      </c>
      <c r="U252" s="105">
        <v>8.8520613323898214</v>
      </c>
      <c r="V252" s="105">
        <v>8.8595524924089215</v>
      </c>
      <c r="W252" s="105">
        <v>9.1022535889339036</v>
      </c>
      <c r="DA252" s="132" t="s">
        <v>3059</v>
      </c>
    </row>
    <row r="253" spans="1:105" ht="12" customHeight="1" x14ac:dyDescent="0.25">
      <c r="A253" s="108" t="s">
        <v>53</v>
      </c>
      <c r="B253" s="99">
        <v>0.71398699789237585</v>
      </c>
      <c r="C253" s="99">
        <v>1.723395941408808</v>
      </c>
      <c r="D253" s="99">
        <v>0.67306732185985885</v>
      </c>
      <c r="E253" s="99">
        <v>0.39667615659889455</v>
      </c>
      <c r="F253" s="99">
        <v>0.54042520596051435</v>
      </c>
      <c r="G253" s="99">
        <v>0.55599537775228114</v>
      </c>
      <c r="H253" s="99">
        <v>0.80338178268840121</v>
      </c>
      <c r="I253" s="99">
        <v>0.67617478558048538</v>
      </c>
      <c r="J253" s="99">
        <v>0.63668022430440696</v>
      </c>
      <c r="K253" s="99">
        <v>0.5866682854267089</v>
      </c>
      <c r="L253" s="99">
        <v>0.60168399928788452</v>
      </c>
      <c r="M253" s="99">
        <v>0.88986031501943907</v>
      </c>
      <c r="N253" s="99">
        <v>0.62900988039107808</v>
      </c>
      <c r="O253" s="99">
        <v>0.41441702807289282</v>
      </c>
      <c r="P253" s="99">
        <v>0.80956293688873304</v>
      </c>
      <c r="Q253" s="99">
        <v>0.22430525512418181</v>
      </c>
      <c r="R253" s="99">
        <v>0.32919008329697308</v>
      </c>
      <c r="S253" s="99">
        <v>0.58141165594107624</v>
      </c>
      <c r="T253" s="99">
        <v>0.67088955130801464</v>
      </c>
      <c r="U253" s="99">
        <v>0.84954384810839367</v>
      </c>
      <c r="V253" s="99">
        <v>0.70221896337010681</v>
      </c>
      <c r="W253" s="99">
        <v>0.58585893564315583</v>
      </c>
      <c r="DA253" s="63" t="s">
        <v>3060</v>
      </c>
    </row>
    <row r="254" spans="1:105" ht="12" customHeight="1" x14ac:dyDescent="0.25">
      <c r="A254" s="108" t="s">
        <v>52</v>
      </c>
      <c r="B254" s="99">
        <v>5.810054802532818</v>
      </c>
      <c r="C254" s="99">
        <v>6.2210791840802688</v>
      </c>
      <c r="D254" s="99">
        <v>6.6892155031826501</v>
      </c>
      <c r="E254" s="99">
        <v>6.4720697576301989</v>
      </c>
      <c r="F254" s="99">
        <v>6.3964034805841168</v>
      </c>
      <c r="G254" s="99">
        <v>6.5912919120696074</v>
      </c>
      <c r="H254" s="99">
        <v>6.8419623864250712</v>
      </c>
      <c r="I254" s="99">
        <v>6.8716780023235726</v>
      </c>
      <c r="J254" s="99">
        <v>6.8604877547523504</v>
      </c>
      <c r="K254" s="99">
        <v>6.6817173913351837</v>
      </c>
      <c r="L254" s="99">
        <v>7.071774135091573</v>
      </c>
      <c r="M254" s="99">
        <v>7.1233426030323868</v>
      </c>
      <c r="N254" s="99">
        <v>7.2173226214849207</v>
      </c>
      <c r="O254" s="99">
        <v>7.3230489671455858</v>
      </c>
      <c r="P254" s="99">
        <v>7.3664153796116025</v>
      </c>
      <c r="Q254" s="99">
        <v>7.5187572922214629</v>
      </c>
      <c r="R254" s="99">
        <v>7.7886092532034752</v>
      </c>
      <c r="S254" s="99">
        <v>7.9641888426517733</v>
      </c>
      <c r="T254" s="99">
        <v>8.0698004129120555</v>
      </c>
      <c r="U254" s="99">
        <v>8.0025174842814266</v>
      </c>
      <c r="V254" s="99">
        <v>8.157333529038814</v>
      </c>
      <c r="W254" s="99">
        <v>8.5163946532907495</v>
      </c>
      <c r="DA254" s="63" t="s">
        <v>3061</v>
      </c>
    </row>
    <row r="255" spans="1:105" ht="12" customHeight="1" x14ac:dyDescent="0.25">
      <c r="A255" s="121" t="s">
        <v>54</v>
      </c>
      <c r="B255" s="123">
        <v>4.035835590986899</v>
      </c>
      <c r="C255" s="123">
        <v>4.4994246046492465</v>
      </c>
      <c r="D255" s="123">
        <v>4.471067612823707</v>
      </c>
      <c r="E255" s="123">
        <v>4.5593592023105822</v>
      </c>
      <c r="F255" s="123">
        <v>4.5366198917973</v>
      </c>
      <c r="G255" s="123">
        <v>4.6592738210644331</v>
      </c>
      <c r="H255" s="123">
        <v>5.3265302028304564</v>
      </c>
      <c r="I255" s="123">
        <v>5.2756206239583001</v>
      </c>
      <c r="J255" s="123">
        <v>5.1856789378818453</v>
      </c>
      <c r="K255" s="123">
        <v>4.97924708582884</v>
      </c>
      <c r="L255" s="123">
        <v>5.1675410001369384</v>
      </c>
      <c r="M255" s="123">
        <v>4.795468798560683</v>
      </c>
      <c r="N255" s="123">
        <v>4.6134919334397297</v>
      </c>
      <c r="O255" s="123">
        <v>4.0619967059323336</v>
      </c>
      <c r="P255" s="123">
        <v>4.5169746051332806</v>
      </c>
      <c r="Q255" s="123">
        <v>4.4462559297296931</v>
      </c>
      <c r="R255" s="123">
        <v>4.4837374831220993</v>
      </c>
      <c r="S255" s="123">
        <v>4.5824254957465698</v>
      </c>
      <c r="T255" s="123">
        <v>4.9509237699978721</v>
      </c>
      <c r="U255" s="123">
        <v>4.6364652766631176</v>
      </c>
      <c r="V255" s="123">
        <v>4.6048763546741558</v>
      </c>
      <c r="W255" s="123">
        <v>4.7043981246285842</v>
      </c>
      <c r="DA255" s="130" t="s">
        <v>3062</v>
      </c>
    </row>
    <row r="256" spans="1:105" ht="12" customHeight="1" x14ac:dyDescent="0.25">
      <c r="A256" s="97" t="s">
        <v>50</v>
      </c>
      <c r="B256" s="99">
        <v>4.1945652494251631</v>
      </c>
      <c r="C256" s="99">
        <v>4.312457657170178</v>
      </c>
      <c r="D256" s="99">
        <v>4.4500281279142229</v>
      </c>
      <c r="E256" s="99">
        <v>4.5361569443556338</v>
      </c>
      <c r="F256" s="99">
        <v>4.6568376995604304</v>
      </c>
      <c r="G256" s="99">
        <v>4.831926383678641</v>
      </c>
      <c r="H256" s="99">
        <v>5.0031017262196071</v>
      </c>
      <c r="I256" s="99">
        <v>5.1811035592675401</v>
      </c>
      <c r="J256" s="99">
        <v>5.2105878388635931</v>
      </c>
      <c r="K256" s="99">
        <v>5.0826141249048371</v>
      </c>
      <c r="L256" s="99">
        <v>5.0235589613049587</v>
      </c>
      <c r="M256" s="99">
        <v>4.7518900735294487</v>
      </c>
      <c r="N256" s="99">
        <v>4.5678523617512488</v>
      </c>
      <c r="O256" s="99">
        <v>4.4271441567657028</v>
      </c>
      <c r="P256" s="99">
        <v>4.3927943266659959</v>
      </c>
      <c r="Q256" s="99">
        <v>4.4414685941311784</v>
      </c>
      <c r="R256" s="99">
        <v>4.5495487162579735</v>
      </c>
      <c r="S256" s="99">
        <v>4.7148938282562218</v>
      </c>
      <c r="T256" s="99">
        <v>4.9949897439571087</v>
      </c>
      <c r="U256" s="99">
        <v>4.4896343219640995</v>
      </c>
      <c r="V256" s="99">
        <v>4.4842354805093292</v>
      </c>
      <c r="W256" s="99">
        <v>4.7872002489269141</v>
      </c>
      <c r="DA256" s="63" t="s">
        <v>3063</v>
      </c>
    </row>
    <row r="257" spans="1:105" ht="12" customHeight="1" x14ac:dyDescent="0.25">
      <c r="A257" s="109" t="s">
        <v>120</v>
      </c>
      <c r="B257" s="110">
        <v>3.95900482140219</v>
      </c>
      <c r="C257" s="110">
        <v>4.5748145468065706</v>
      </c>
      <c r="D257" s="110">
        <v>4.47941278880828</v>
      </c>
      <c r="E257" s="110">
        <v>4.5683635142863315</v>
      </c>
      <c r="F257" s="110">
        <v>4.4907576000063125</v>
      </c>
      <c r="G257" s="110">
        <v>4.5970296498834164</v>
      </c>
      <c r="H257" s="110">
        <v>5.4340738211696316</v>
      </c>
      <c r="I257" s="110">
        <v>5.3056765628018612</v>
      </c>
      <c r="J257" s="110">
        <v>5.1780451297348051</v>
      </c>
      <c r="K257" s="110">
        <v>4.9477431454353189</v>
      </c>
      <c r="L257" s="110">
        <v>5.2119579488154963</v>
      </c>
      <c r="M257" s="110">
        <v>4.8093372394137388</v>
      </c>
      <c r="N257" s="110">
        <v>4.6280937543164464</v>
      </c>
      <c r="O257" s="110">
        <v>3.9468340935027979</v>
      </c>
      <c r="P257" s="110">
        <v>4.5558294617194699</v>
      </c>
      <c r="Q257" s="110">
        <v>4.4476635525206945</v>
      </c>
      <c r="R257" s="110">
        <v>4.4647815558981039</v>
      </c>
      <c r="S257" s="110">
        <v>4.5447467647105535</v>
      </c>
      <c r="T257" s="110">
        <v>4.9389946996542076</v>
      </c>
      <c r="U257" s="110">
        <v>4.6731126823086493</v>
      </c>
      <c r="V257" s="110">
        <v>4.6325119163105741</v>
      </c>
      <c r="W257" s="110">
        <v>4.6856124295522248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3.2542627425940083</v>
      </c>
      <c r="C259" s="118">
        <f t="shared" si="103"/>
        <v>2.8501118541385435</v>
      </c>
      <c r="D259" s="118">
        <f t="shared" si="103"/>
        <v>2.7611789245902996</v>
      </c>
      <c r="E259" s="118">
        <f t="shared" si="103"/>
        <v>2.682929260303851</v>
      </c>
      <c r="F259" s="118">
        <f t="shared" si="103"/>
        <v>2.6389752665032749</v>
      </c>
      <c r="G259" s="118">
        <f t="shared" si="103"/>
        <v>2.5307228077071864</v>
      </c>
      <c r="H259" s="118">
        <f t="shared" si="103"/>
        <v>2.3395929834307649</v>
      </c>
      <c r="I259" s="118">
        <f t="shared" si="103"/>
        <v>2.2319813926886716</v>
      </c>
      <c r="J259" s="118">
        <f t="shared" si="103"/>
        <v>2.112422305323451</v>
      </c>
      <c r="K259" s="118">
        <f t="shared" si="103"/>
        <v>1.9708309818400083</v>
      </c>
      <c r="L259" s="118">
        <f t="shared" si="103"/>
        <v>1.9632375224077068</v>
      </c>
      <c r="M259" s="118">
        <f t="shared" si="103"/>
        <v>1.9133021099182239</v>
      </c>
      <c r="N259" s="118">
        <f t="shared" si="103"/>
        <v>1.8397624564137309</v>
      </c>
      <c r="O259" s="118">
        <f t="shared" si="103"/>
        <v>1.8567538757996542</v>
      </c>
      <c r="P259" s="118">
        <f t="shared" si="103"/>
        <v>1.8783040021401718</v>
      </c>
      <c r="Q259" s="118">
        <f t="shared" si="103"/>
        <v>1.7794326898768071</v>
      </c>
      <c r="R259" s="118">
        <f t="shared" ref="R259:V259" si="104">R260+R262+R264+R273</f>
        <v>1.8098777200527212</v>
      </c>
      <c r="S259" s="118">
        <f t="shared" si="104"/>
        <v>1.8327056313610077</v>
      </c>
      <c r="T259" s="118">
        <f t="shared" si="104"/>
        <v>1.7709957317394427</v>
      </c>
      <c r="U259" s="118">
        <f t="shared" si="104"/>
        <v>1.5340119649737047</v>
      </c>
      <c r="V259" s="118">
        <f t="shared" si="104"/>
        <v>1.4221911564488736</v>
      </c>
      <c r="W259" s="118">
        <f t="shared" ref="W259" si="105">W260+W262+W264+W273</f>
        <v>1.5007681852297345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2.708372289541221</v>
      </c>
      <c r="C264" s="123">
        <v>2.3572049887198441</v>
      </c>
      <c r="D264" s="123">
        <v>2.260329800666856</v>
      </c>
      <c r="E264" s="123">
        <v>2.181825052648918</v>
      </c>
      <c r="F264" s="123">
        <v>2.1321669298914059</v>
      </c>
      <c r="G264" s="123">
        <v>2.0272350028406443</v>
      </c>
      <c r="H264" s="123">
        <v>1.8496215689819249</v>
      </c>
      <c r="I264" s="123">
        <v>1.7420455607227949</v>
      </c>
      <c r="J264" s="123">
        <v>1.6339135938636888</v>
      </c>
      <c r="K264" s="123">
        <v>1.5068386402204867</v>
      </c>
      <c r="L264" s="123">
        <v>1.5012601706819211</v>
      </c>
      <c r="M264" s="123">
        <v>1.4665983741943402</v>
      </c>
      <c r="N264" s="123">
        <v>1.4091636943926513</v>
      </c>
      <c r="O264" s="123">
        <v>1.4443009125949604</v>
      </c>
      <c r="P264" s="123">
        <v>1.4717546539245356</v>
      </c>
      <c r="Q264" s="123">
        <v>1.3876639066889107</v>
      </c>
      <c r="R264" s="123">
        <v>1.4154656508515533</v>
      </c>
      <c r="S264" s="123">
        <v>1.429027794744578</v>
      </c>
      <c r="T264" s="123">
        <v>1.3609503337414559</v>
      </c>
      <c r="U264" s="123">
        <v>1.1900369723437279</v>
      </c>
      <c r="V264" s="123">
        <v>1.1033633523459381</v>
      </c>
      <c r="W264" s="123">
        <v>1.1656277654670604</v>
      </c>
      <c r="DA264" s="130" t="s">
        <v>3221</v>
      </c>
    </row>
    <row r="265" spans="1:105" ht="12" customHeight="1" x14ac:dyDescent="0.25">
      <c r="A265" s="97" t="s">
        <v>124</v>
      </c>
      <c r="B265" s="99">
        <v>3.1289408051351657</v>
      </c>
      <c r="C265" s="99">
        <v>3.0799067772662299</v>
      </c>
      <c r="D265" s="99">
        <v>3.0678267653619318</v>
      </c>
      <c r="E265" s="99">
        <v>2.9089277961143174</v>
      </c>
      <c r="F265" s="99">
        <v>2.9163115448551453</v>
      </c>
      <c r="G265" s="99">
        <v>3.0523127334715388</v>
      </c>
      <c r="H265" s="99">
        <v>2.9566026843589146</v>
      </c>
      <c r="I265" s="99">
        <v>3.0025207813827044</v>
      </c>
      <c r="J265" s="99">
        <v>3.0216726568657299</v>
      </c>
      <c r="K265" s="99">
        <v>2.9504916852082919</v>
      </c>
      <c r="L265" s="99">
        <v>3.0489608617148902</v>
      </c>
      <c r="M265" s="99">
        <v>3.0701975632931422</v>
      </c>
      <c r="N265" s="99">
        <v>3.0198344431346147</v>
      </c>
      <c r="O265" s="99">
        <v>3.0885821767055393</v>
      </c>
      <c r="P265" s="99">
        <v>3.0106774153165796</v>
      </c>
      <c r="Q265" s="99">
        <v>2.8544789149897092</v>
      </c>
      <c r="R265" s="99">
        <v>2.8697645546520358</v>
      </c>
      <c r="S265" s="99">
        <v>2.9264038733855431</v>
      </c>
      <c r="T265" s="99">
        <v>2.8787823319151284</v>
      </c>
      <c r="U265" s="99">
        <v>2.6860005865084444</v>
      </c>
      <c r="V265" s="99">
        <v>2.6509188325826472</v>
      </c>
      <c r="W265" s="99">
        <v>2.81996688294298</v>
      </c>
      <c r="DA265" s="63" t="s">
        <v>3222</v>
      </c>
    </row>
    <row r="266" spans="1:105" ht="12" customHeight="1" x14ac:dyDescent="0.25">
      <c r="A266" s="97" t="s">
        <v>123</v>
      </c>
      <c r="B266" s="99">
        <v>0.35254071314497648</v>
      </c>
      <c r="C266" s="99">
        <v>0.67752934501200179</v>
      </c>
      <c r="D266" s="99">
        <v>0.28338415695246932</v>
      </c>
      <c r="E266" s="99">
        <v>0.17153682061822181</v>
      </c>
      <c r="F266" s="99">
        <v>0.22841980227047701</v>
      </c>
      <c r="G266" s="99">
        <v>0.23934086820936024</v>
      </c>
      <c r="H266" s="99">
        <v>0.30802755363872719</v>
      </c>
      <c r="I266" s="99">
        <v>0.26739423662021927</v>
      </c>
      <c r="J266" s="99">
        <v>0.25577345700666104</v>
      </c>
      <c r="K266" s="99">
        <v>0.23908060124390718</v>
      </c>
      <c r="L266" s="99">
        <v>0.24008674559107851</v>
      </c>
      <c r="M266" s="99">
        <v>0.34543162491574914</v>
      </c>
      <c r="N266" s="99">
        <v>0.24309066731954251</v>
      </c>
      <c r="O266" s="99">
        <v>0.17344603998764505</v>
      </c>
      <c r="P266" s="99">
        <v>0.29371815779893301</v>
      </c>
      <c r="Q266" s="99">
        <v>9.4363886669780156E-2</v>
      </c>
      <c r="R266" s="99">
        <v>0.12660309280781426</v>
      </c>
      <c r="S266" s="99">
        <v>0.20012194484883913</v>
      </c>
      <c r="T266" s="99">
        <v>0.2220756930637024</v>
      </c>
      <c r="U266" s="99">
        <v>0.25361586887214793</v>
      </c>
      <c r="V266" s="99">
        <v>0.20773973242045135</v>
      </c>
      <c r="W266" s="99">
        <v>0.18875008172452362</v>
      </c>
      <c r="DA266" s="63" t="s">
        <v>3223</v>
      </c>
    </row>
    <row r="267" spans="1:105" ht="12" customHeight="1" x14ac:dyDescent="0.25">
      <c r="A267" s="100" t="s">
        <v>50</v>
      </c>
      <c r="B267" s="102">
        <v>0.35254071314497648</v>
      </c>
      <c r="C267" s="102">
        <v>0.67752934501200179</v>
      </c>
      <c r="D267" s="102">
        <v>0.28338415695246932</v>
      </c>
      <c r="E267" s="102">
        <v>0.17153682061822181</v>
      </c>
      <c r="F267" s="102">
        <v>0.22841980227047701</v>
      </c>
      <c r="G267" s="102">
        <v>0.23934086820936024</v>
      </c>
      <c r="H267" s="102">
        <v>0.30802755363872719</v>
      </c>
      <c r="I267" s="102">
        <v>0.26739423662021927</v>
      </c>
      <c r="J267" s="102">
        <v>0.25577345700666104</v>
      </c>
      <c r="K267" s="102">
        <v>0.23908060124390718</v>
      </c>
      <c r="L267" s="102">
        <v>0.24008674559107851</v>
      </c>
      <c r="M267" s="102">
        <v>0.34543162491574914</v>
      </c>
      <c r="N267" s="102">
        <v>0.24309066731954251</v>
      </c>
      <c r="O267" s="102">
        <v>0.17344603998764505</v>
      </c>
      <c r="P267" s="102">
        <v>0.29371815779893301</v>
      </c>
      <c r="Q267" s="102">
        <v>9.4363886669780156E-2</v>
      </c>
      <c r="R267" s="102">
        <v>0.12660309280781426</v>
      </c>
      <c r="S267" s="102">
        <v>0.20012194484883913</v>
      </c>
      <c r="T267" s="102">
        <v>0.2220756930637024</v>
      </c>
      <c r="U267" s="102">
        <v>0.25361586887214793</v>
      </c>
      <c r="V267" s="102">
        <v>0.20773973242045135</v>
      </c>
      <c r="W267" s="102">
        <v>0.18875008172452362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0.54589045305278727</v>
      </c>
      <c r="C273" s="123">
        <v>0.49290686541869944</v>
      </c>
      <c r="D273" s="123">
        <v>0.50084912392344383</v>
      </c>
      <c r="E273" s="123">
        <v>0.50110420765493291</v>
      </c>
      <c r="F273" s="123">
        <v>0.50680833661186897</v>
      </c>
      <c r="G273" s="123">
        <v>0.50348780486654199</v>
      </c>
      <c r="H273" s="123">
        <v>0.4899714144488399</v>
      </c>
      <c r="I273" s="123">
        <v>0.48993583196587681</v>
      </c>
      <c r="J273" s="123">
        <v>0.4785087114597622</v>
      </c>
      <c r="K273" s="123">
        <v>0.46399234161952158</v>
      </c>
      <c r="L273" s="123">
        <v>0.46197735172578563</v>
      </c>
      <c r="M273" s="123">
        <v>0.44670373572388372</v>
      </c>
      <c r="N273" s="123">
        <v>0.43059876202107961</v>
      </c>
      <c r="O273" s="123">
        <v>0.41245296320469382</v>
      </c>
      <c r="P273" s="123">
        <v>0.40654934821563615</v>
      </c>
      <c r="Q273" s="123">
        <v>0.39176878318789654</v>
      </c>
      <c r="R273" s="123">
        <v>0.39441206920116778</v>
      </c>
      <c r="S273" s="123">
        <v>0.40367783661642964</v>
      </c>
      <c r="T273" s="123">
        <v>0.41004539799798678</v>
      </c>
      <c r="U273" s="123">
        <v>0.34397499262997694</v>
      </c>
      <c r="V273" s="123">
        <v>0.31882780410293565</v>
      </c>
      <c r="W273" s="123">
        <v>0.33514041976267406</v>
      </c>
      <c r="DA273" s="130" t="s">
        <v>3230</v>
      </c>
    </row>
    <row r="274" spans="1:105" ht="12" customHeight="1" x14ac:dyDescent="0.25">
      <c r="A274" s="97" t="s">
        <v>50</v>
      </c>
      <c r="B274" s="99">
        <v>1.6736808634070992</v>
      </c>
      <c r="C274" s="99">
        <v>1.7153151785395027</v>
      </c>
      <c r="D274" s="99">
        <v>1.7635675620000677</v>
      </c>
      <c r="E274" s="99">
        <v>1.7923465723834724</v>
      </c>
      <c r="F274" s="99">
        <v>1.8352937830267002</v>
      </c>
      <c r="G274" s="99">
        <v>1.9000596943436905</v>
      </c>
      <c r="H274" s="99">
        <v>1.9635196417203082</v>
      </c>
      <c r="I274" s="99">
        <v>2.0306395499653611</v>
      </c>
      <c r="J274" s="99">
        <v>2.0398691600161265</v>
      </c>
      <c r="K274" s="99">
        <v>1.9863896642418035</v>
      </c>
      <c r="L274" s="99">
        <v>1.9595237382875879</v>
      </c>
      <c r="M274" s="99">
        <v>1.85037841522082</v>
      </c>
      <c r="N274" s="99">
        <v>1.7764818018253086</v>
      </c>
      <c r="O274" s="99">
        <v>1.7202224287073429</v>
      </c>
      <c r="P274" s="99">
        <v>1.7058827059420596</v>
      </c>
      <c r="Q274" s="99">
        <v>1.7241773333563002</v>
      </c>
      <c r="R274" s="99">
        <v>1.7637328273513433</v>
      </c>
      <c r="S274" s="99">
        <v>1.8229010539951529</v>
      </c>
      <c r="T274" s="99">
        <v>1.9247526894914733</v>
      </c>
      <c r="U274" s="99">
        <v>1.7221401224883335</v>
      </c>
      <c r="V274" s="99">
        <v>1.7106455460786658</v>
      </c>
      <c r="W274" s="99">
        <v>1.8123462714378338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3.5370297101356156</v>
      </c>
      <c r="D279" s="117">
        <f t="shared" si="108"/>
        <v>4.1979122877106079</v>
      </c>
      <c r="E279" s="117">
        <f t="shared" si="108"/>
        <v>5.7036465799613003</v>
      </c>
      <c r="F279" s="117">
        <f t="shared" si="108"/>
        <v>6.127530122570346</v>
      </c>
      <c r="G279" s="117">
        <f t="shared" si="108"/>
        <v>6.4566310462428937</v>
      </c>
      <c r="H279" s="117">
        <f t="shared" si="108"/>
        <v>7.6872034355030952</v>
      </c>
      <c r="I279" s="117">
        <f t="shared" si="108"/>
        <v>5.7002890733991141</v>
      </c>
      <c r="J279" s="117">
        <f t="shared" si="108"/>
        <v>4.5430745633867922</v>
      </c>
      <c r="K279" s="117">
        <f t="shared" si="108"/>
        <v>3.7868659021597839</v>
      </c>
      <c r="L279" s="117">
        <f t="shared" si="108"/>
        <v>4.4325324043543688</v>
      </c>
      <c r="M279" s="117">
        <f t="shared" si="108"/>
        <v>3.86228920787973</v>
      </c>
      <c r="N279" s="117">
        <f t="shared" si="108"/>
        <v>3.748617278294081</v>
      </c>
      <c r="O279" s="117">
        <f t="shared" si="108"/>
        <v>3.7987887277203072</v>
      </c>
      <c r="P279" s="117">
        <f t="shared" si="108"/>
        <v>7.6044092221332091</v>
      </c>
      <c r="Q279" s="117">
        <f t="shared" si="108"/>
        <v>10.055749089568362</v>
      </c>
      <c r="R279" s="117">
        <f t="shared" ref="R279:V279" si="109">R280+R282+R284+R293</f>
        <v>9.1128466363750036</v>
      </c>
      <c r="S279" s="117">
        <f t="shared" si="109"/>
        <v>7.6189091359306218</v>
      </c>
      <c r="T279" s="117">
        <f t="shared" si="109"/>
        <v>6.4438907696515599</v>
      </c>
      <c r="U279" s="117">
        <f t="shared" si="109"/>
        <v>8.7875358988502104</v>
      </c>
      <c r="V279" s="117">
        <f t="shared" si="109"/>
        <v>8.5635291510448823</v>
      </c>
      <c r="W279" s="117">
        <f t="shared" ref="W279" si="110">W280+W282+W284+W293</f>
        <v>6.4189688012283934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1.7691000106590988</v>
      </c>
      <c r="D280" s="122">
        <f t="shared" si="111"/>
        <v>1.9914158806156672</v>
      </c>
      <c r="E280" s="122">
        <f t="shared" si="111"/>
        <v>2.6129655361881818</v>
      </c>
      <c r="F280" s="122">
        <f t="shared" si="111"/>
        <v>2.8411459627754447</v>
      </c>
      <c r="G280" s="122">
        <f t="shared" si="111"/>
        <v>2.9775987877676773</v>
      </c>
      <c r="H280" s="122">
        <f t="shared" si="111"/>
        <v>3.4156127549364914</v>
      </c>
      <c r="I280" s="122">
        <f t="shared" si="111"/>
        <v>2.5634031953074019</v>
      </c>
      <c r="J280" s="122">
        <f t="shared" si="111"/>
        <v>1.8957652764894313</v>
      </c>
      <c r="K280" s="122">
        <f t="shared" si="111"/>
        <v>1.4985974129200521</v>
      </c>
      <c r="L280" s="122">
        <f t="shared" si="111"/>
        <v>1.7971856506726276</v>
      </c>
      <c r="M280" s="122">
        <f t="shared" si="111"/>
        <v>1.4057450535180371</v>
      </c>
      <c r="N280" s="122">
        <f t="shared" si="111"/>
        <v>1.3229320605590762</v>
      </c>
      <c r="O280" s="122">
        <f t="shared" si="111"/>
        <v>1.2982995796544676</v>
      </c>
      <c r="P280" s="122">
        <f t="shared" si="111"/>
        <v>2.4747861415053487</v>
      </c>
      <c r="Q280" s="122">
        <f t="shared" si="111"/>
        <v>3.26025081888822</v>
      </c>
      <c r="R280" s="122">
        <f t="shared" si="111"/>
        <v>2.6559266187508985</v>
      </c>
      <c r="S280" s="122">
        <f t="shared" si="111"/>
        <v>2.1380015375533468</v>
      </c>
      <c r="T280" s="122">
        <f t="shared" si="111"/>
        <v>1.8019340322289976</v>
      </c>
      <c r="U280" s="122">
        <f t="shared" si="111"/>
        <v>2.5403370548701898</v>
      </c>
      <c r="V280" s="122">
        <f t="shared" si="111"/>
        <v>2.4197294647008984</v>
      </c>
      <c r="W280" s="122">
        <f t="shared" si="111"/>
        <v>1.7341230328341186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1.7691000106590988</v>
      </c>
      <c r="D281" s="98">
        <v>1.9914158806156672</v>
      </c>
      <c r="E281" s="98">
        <v>2.6129655361881818</v>
      </c>
      <c r="F281" s="98">
        <v>2.8411459627754447</v>
      </c>
      <c r="G281" s="98">
        <v>2.9775987877676773</v>
      </c>
      <c r="H281" s="98">
        <v>3.4156127549364914</v>
      </c>
      <c r="I281" s="98">
        <v>2.5634031953074019</v>
      </c>
      <c r="J281" s="98">
        <v>1.8957652764894313</v>
      </c>
      <c r="K281" s="98">
        <v>1.4985974129200521</v>
      </c>
      <c r="L281" s="98">
        <v>1.7971856506726276</v>
      </c>
      <c r="M281" s="98">
        <v>1.4057450535180371</v>
      </c>
      <c r="N281" s="98">
        <v>1.3229320605590762</v>
      </c>
      <c r="O281" s="98">
        <v>1.2982995796544676</v>
      </c>
      <c r="P281" s="98">
        <v>2.4747861415053487</v>
      </c>
      <c r="Q281" s="98">
        <v>3.26025081888822</v>
      </c>
      <c r="R281" s="98">
        <v>2.6559266187508985</v>
      </c>
      <c r="S281" s="98">
        <v>2.1380015375533468</v>
      </c>
      <c r="T281" s="98">
        <v>1.8019340322289976</v>
      </c>
      <c r="U281" s="98">
        <v>2.5403370548701898</v>
      </c>
      <c r="V281" s="98">
        <v>2.4197294647008984</v>
      </c>
      <c r="W281" s="98">
        <v>1.7341230328341186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0.15438193321675883</v>
      </c>
      <c r="D282" s="122">
        <f t="shared" si="112"/>
        <v>0.1614929192897524</v>
      </c>
      <c r="E282" s="122">
        <f t="shared" si="112"/>
        <v>0.45601967320186604</v>
      </c>
      <c r="F282" s="122">
        <f t="shared" si="112"/>
        <v>0.39447912328005014</v>
      </c>
      <c r="G282" s="122">
        <f t="shared" si="112"/>
        <v>0.44287171771202161</v>
      </c>
      <c r="H282" s="122">
        <f t="shared" si="112"/>
        <v>0.55254155555755358</v>
      </c>
      <c r="I282" s="122">
        <f t="shared" si="112"/>
        <v>0.26246774863052569</v>
      </c>
      <c r="J282" s="122">
        <f t="shared" si="112"/>
        <v>0.24448217936711616</v>
      </c>
      <c r="K282" s="122">
        <f t="shared" si="112"/>
        <v>0.2969463365164709</v>
      </c>
      <c r="L282" s="122">
        <f t="shared" si="112"/>
        <v>0.30497366428170436</v>
      </c>
      <c r="M282" s="122">
        <f t="shared" si="112"/>
        <v>0.28095214501041282</v>
      </c>
      <c r="N282" s="122">
        <f t="shared" si="112"/>
        <v>0.27755886663933504</v>
      </c>
      <c r="O282" s="122">
        <f t="shared" si="112"/>
        <v>0.18690399665955262</v>
      </c>
      <c r="P282" s="122">
        <f t="shared" si="112"/>
        <v>0.11835175992836801</v>
      </c>
      <c r="Q282" s="122">
        <f t="shared" si="112"/>
        <v>0.18559383737645777</v>
      </c>
      <c r="R282" s="122">
        <f t="shared" si="112"/>
        <v>0.64436511026882526</v>
      </c>
      <c r="S282" s="122">
        <f t="shared" si="112"/>
        <v>0.62374105862425289</v>
      </c>
      <c r="T282" s="122">
        <f t="shared" si="112"/>
        <v>0.49506873428122594</v>
      </c>
      <c r="U282" s="122">
        <f t="shared" si="112"/>
        <v>0.52135510693580678</v>
      </c>
      <c r="V282" s="122">
        <f t="shared" si="112"/>
        <v>0.55224202547100576</v>
      </c>
      <c r="W282" s="122">
        <f t="shared" si="112"/>
        <v>0.46548292874070635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0.15438193321675883</v>
      </c>
      <c r="D283" s="98">
        <v>0.1614929192897524</v>
      </c>
      <c r="E283" s="98">
        <v>0.45601967320186604</v>
      </c>
      <c r="F283" s="98">
        <v>0.39447912328005014</v>
      </c>
      <c r="G283" s="98">
        <v>0.44287171771202161</v>
      </c>
      <c r="H283" s="98">
        <v>0.55254155555755358</v>
      </c>
      <c r="I283" s="98">
        <v>0.26246774863052569</v>
      </c>
      <c r="J283" s="98">
        <v>0.24448217936711616</v>
      </c>
      <c r="K283" s="98">
        <v>0.2969463365164709</v>
      </c>
      <c r="L283" s="98">
        <v>0.30497366428170436</v>
      </c>
      <c r="M283" s="98">
        <v>0.28095214501041282</v>
      </c>
      <c r="N283" s="98">
        <v>0.27755886663933504</v>
      </c>
      <c r="O283" s="98">
        <v>0.18690399665955262</v>
      </c>
      <c r="P283" s="98">
        <v>0.11835175992836801</v>
      </c>
      <c r="Q283" s="98">
        <v>0.18559383737645777</v>
      </c>
      <c r="R283" s="98">
        <v>0.64436511026882526</v>
      </c>
      <c r="S283" s="98">
        <v>0.62374105862425289</v>
      </c>
      <c r="T283" s="98">
        <v>0.49506873428122594</v>
      </c>
      <c r="U283" s="98">
        <v>0.52135510693580678</v>
      </c>
      <c r="V283" s="98">
        <v>0.55224202547100576</v>
      </c>
      <c r="W283" s="98">
        <v>0.46548292874070635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1.0735780761435467</v>
      </c>
      <c r="D284" s="122">
        <v>1.3489632659776796</v>
      </c>
      <c r="E284" s="122">
        <v>1.7040318824808887</v>
      </c>
      <c r="F284" s="122">
        <v>1.8623201114328971</v>
      </c>
      <c r="G284" s="122">
        <v>1.9448381444184113</v>
      </c>
      <c r="H284" s="122">
        <v>2.2868105472243925</v>
      </c>
      <c r="I284" s="122">
        <v>1.7312201247955323</v>
      </c>
      <c r="J284" s="122">
        <v>1.4371974743972089</v>
      </c>
      <c r="K284" s="122">
        <v>1.2001137787980714</v>
      </c>
      <c r="L284" s="122">
        <v>1.4284596038742048</v>
      </c>
      <c r="M284" s="122">
        <v>1.3942255503128138</v>
      </c>
      <c r="N284" s="122">
        <v>1.3661626361097166</v>
      </c>
      <c r="O284" s="122">
        <v>1.5259322556011776</v>
      </c>
      <c r="P284" s="122">
        <v>3.1782708723237416</v>
      </c>
      <c r="Q284" s="122">
        <v>4.126601099895403</v>
      </c>
      <c r="R284" s="122">
        <v>3.6465596152939215</v>
      </c>
      <c r="S284" s="122">
        <v>3.0740258250752008</v>
      </c>
      <c r="T284" s="122">
        <v>2.5893385920530951</v>
      </c>
      <c r="U284" s="122">
        <v>3.6590857388803517</v>
      </c>
      <c r="V284" s="122">
        <v>3.5901185638469735</v>
      </c>
      <c r="W284" s="122">
        <v>2.7181411139638616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0.64334126785095658</v>
      </c>
      <c r="D285" s="98">
        <v>0.99417569302501463</v>
      </c>
      <c r="E285" s="98">
        <v>1.444025498927622</v>
      </c>
      <c r="F285" s="98">
        <v>1.3796115123110213</v>
      </c>
      <c r="G285" s="98">
        <v>1.0466945928778189</v>
      </c>
      <c r="H285" s="98">
        <v>1.2871545960641555</v>
      </c>
      <c r="I285" s="98">
        <v>0.78806065395920522</v>
      </c>
      <c r="J285" s="98">
        <v>0.63988068629966888</v>
      </c>
      <c r="K285" s="98">
        <v>0.62591695203592168</v>
      </c>
      <c r="L285" s="98">
        <v>0.81066194970417926</v>
      </c>
      <c r="M285" s="98">
        <v>0.74002973682212536</v>
      </c>
      <c r="N285" s="98">
        <v>0.68951295113236</v>
      </c>
      <c r="O285" s="98">
        <v>0.81586362538693058</v>
      </c>
      <c r="P285" s="98">
        <v>1.9420221515615221</v>
      </c>
      <c r="Q285" s="98">
        <v>2.0702215524845906</v>
      </c>
      <c r="R285" s="98">
        <v>2.0081089058494261</v>
      </c>
      <c r="S285" s="98">
        <v>1.5401012336959305</v>
      </c>
      <c r="T285" s="98">
        <v>1.0992766151733731</v>
      </c>
      <c r="U285" s="98">
        <v>1.2152003443350694</v>
      </c>
      <c r="V285" s="98">
        <v>1.1919720078854723</v>
      </c>
      <c r="W285" s="98">
        <v>1.2828139395924325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6.4547931413383821E-4</v>
      </c>
      <c r="E286" s="98">
        <v>2.8309164329426168E-3</v>
      </c>
      <c r="F286" s="98">
        <v>2.1574853952739501E-3</v>
      </c>
      <c r="G286" s="98">
        <v>1.3615857567447461E-3</v>
      </c>
      <c r="H286" s="98">
        <v>1.2233460703667111E-3</v>
      </c>
      <c r="I286" s="98">
        <v>3.6421930085152937E-3</v>
      </c>
      <c r="J286" s="98">
        <v>4.462068280435709E-3</v>
      </c>
      <c r="K286" s="98">
        <v>3.5358279810736451E-3</v>
      </c>
      <c r="L286" s="98">
        <v>2.5404720731047347E-3</v>
      </c>
      <c r="M286" s="98">
        <v>0</v>
      </c>
      <c r="N286" s="98">
        <v>2.5105634298685899E-3</v>
      </c>
      <c r="O286" s="98">
        <v>5.0960218020094233E-3</v>
      </c>
      <c r="P286" s="98">
        <v>1.0756149394108282E-2</v>
      </c>
      <c r="Q286" s="98">
        <v>2.3628227879436688E-2</v>
      </c>
      <c r="R286" s="98">
        <v>1.6545862744667975E-2</v>
      </c>
      <c r="S286" s="98">
        <v>1.0263822319208502E-2</v>
      </c>
      <c r="T286" s="98">
        <v>4.2328522485632503E-3</v>
      </c>
      <c r="U286" s="98">
        <v>2.6621061509480297E-3</v>
      </c>
      <c r="V286" s="98">
        <v>8.9385019134347425E-3</v>
      </c>
      <c r="W286" s="98">
        <v>1.3125721410035146E-2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9.8896896117407583E-5</v>
      </c>
      <c r="E287" s="101">
        <v>2.8569086487505667E-4</v>
      </c>
      <c r="F287" s="101">
        <v>2.842921239229535E-4</v>
      </c>
      <c r="G287" s="101">
        <v>1.7886342714109672E-4</v>
      </c>
      <c r="H287" s="101">
        <v>2.084968942768984E-4</v>
      </c>
      <c r="I287" s="101">
        <v>5.3518611363471524E-4</v>
      </c>
      <c r="J287" s="101">
        <v>6.2305547418048792E-4</v>
      </c>
      <c r="K287" s="101">
        <v>4.7096158862896837E-4</v>
      </c>
      <c r="L287" s="101">
        <v>3.2605037349448771E-4</v>
      </c>
      <c r="M287" s="101">
        <v>0</v>
      </c>
      <c r="N287" s="101">
        <v>3.1287126103923579E-4</v>
      </c>
      <c r="O287" s="101">
        <v>4.3600281551194492E-4</v>
      </c>
      <c r="P287" s="101">
        <v>1.5023203670229749E-3</v>
      </c>
      <c r="Q287" s="101">
        <v>1.1303472761632195E-3</v>
      </c>
      <c r="R287" s="101">
        <v>1.0217319871871167E-3</v>
      </c>
      <c r="S287" s="101">
        <v>9.4171112293157521E-4</v>
      </c>
      <c r="T287" s="101">
        <v>4.2164456323392916E-4</v>
      </c>
      <c r="U287" s="101">
        <v>3.1257136177357457E-4</v>
      </c>
      <c r="V287" s="101">
        <v>8.6392528074216983E-4</v>
      </c>
      <c r="W287" s="101">
        <v>1.0871328803943195E-3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5.465824180164306E-4</v>
      </c>
      <c r="E288" s="104">
        <v>2.5452255680675604E-3</v>
      </c>
      <c r="F288" s="104">
        <v>1.8731932713509966E-3</v>
      </c>
      <c r="G288" s="104">
        <v>1.1827223296036493E-3</v>
      </c>
      <c r="H288" s="104">
        <v>1.0148491760898126E-3</v>
      </c>
      <c r="I288" s="104">
        <v>3.1070068948805783E-3</v>
      </c>
      <c r="J288" s="104">
        <v>3.8390128062552207E-3</v>
      </c>
      <c r="K288" s="104">
        <v>3.0648663924446769E-3</v>
      </c>
      <c r="L288" s="104">
        <v>2.2144216996102472E-3</v>
      </c>
      <c r="M288" s="104">
        <v>0</v>
      </c>
      <c r="N288" s="104">
        <v>2.1976921688293539E-3</v>
      </c>
      <c r="O288" s="104">
        <v>4.6600189864974785E-3</v>
      </c>
      <c r="P288" s="104">
        <v>9.2538290270853078E-3</v>
      </c>
      <c r="Q288" s="104">
        <v>2.2497880603273467E-2</v>
      </c>
      <c r="R288" s="104">
        <v>1.5524130757480856E-2</v>
      </c>
      <c r="S288" s="104">
        <v>9.3221111962769262E-3</v>
      </c>
      <c r="T288" s="104">
        <v>3.8112076853293211E-3</v>
      </c>
      <c r="U288" s="104">
        <v>2.3495347891744553E-3</v>
      </c>
      <c r="V288" s="104">
        <v>8.0745766326925719E-3</v>
      </c>
      <c r="W288" s="104">
        <v>1.2038588529640827E-2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0.39309898051930103</v>
      </c>
      <c r="D289" s="101">
        <v>0.32100503278704662</v>
      </c>
      <c r="E289" s="101">
        <v>0.21828299484590635</v>
      </c>
      <c r="F289" s="101">
        <v>0.41458874665882622</v>
      </c>
      <c r="G289" s="101">
        <v>0.79958056686224588</v>
      </c>
      <c r="H289" s="101">
        <v>0.85466401254324886</v>
      </c>
      <c r="I289" s="101">
        <v>0.65384080834039626</v>
      </c>
      <c r="J289" s="101">
        <v>0.46904502629048989</v>
      </c>
      <c r="K289" s="101">
        <v>0.33474860323206923</v>
      </c>
      <c r="L289" s="101">
        <v>0.44019599827321165</v>
      </c>
      <c r="M289" s="101">
        <v>0.57527928075632195</v>
      </c>
      <c r="N289" s="101">
        <v>0.49843811300273294</v>
      </c>
      <c r="O289" s="101">
        <v>0.45860424169864494</v>
      </c>
      <c r="P289" s="101">
        <v>0.56022113940784346</v>
      </c>
      <c r="Q289" s="101">
        <v>1.1903943757505746</v>
      </c>
      <c r="R289" s="101">
        <v>0.8050732347913836</v>
      </c>
      <c r="S289" s="101">
        <v>0.83826487492618662</v>
      </c>
      <c r="T289" s="101">
        <v>0.97506955211987689</v>
      </c>
      <c r="U289" s="101">
        <v>1.5292839875851447</v>
      </c>
      <c r="V289" s="101">
        <v>1.4611455646881755</v>
      </c>
      <c r="W289" s="101">
        <v>0.8297032848243463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3.7137827773289195E-2</v>
      </c>
      <c r="D290" s="104">
        <v>3.3137060851484573E-2</v>
      </c>
      <c r="E290" s="104">
        <v>3.8892472274417757E-2</v>
      </c>
      <c r="F290" s="104">
        <v>6.5962367067775626E-2</v>
      </c>
      <c r="G290" s="104">
        <v>9.7201398921601512E-2</v>
      </c>
      <c r="H290" s="104">
        <v>0.14376859254662122</v>
      </c>
      <c r="I290" s="104">
        <v>0.28567646948741537</v>
      </c>
      <c r="J290" s="104">
        <v>0.32380969352661443</v>
      </c>
      <c r="K290" s="104">
        <v>0.23591239554900667</v>
      </c>
      <c r="L290" s="104">
        <v>0.17506118382370925</v>
      </c>
      <c r="M290" s="104">
        <v>7.891653273436651E-2</v>
      </c>
      <c r="N290" s="104">
        <v>0.1757010085447549</v>
      </c>
      <c r="O290" s="104">
        <v>0.2463683667135928</v>
      </c>
      <c r="P290" s="104">
        <v>0.6652714319602675</v>
      </c>
      <c r="Q290" s="104">
        <v>0.84235694378080106</v>
      </c>
      <c r="R290" s="104">
        <v>0.81683161190844356</v>
      </c>
      <c r="S290" s="104">
        <v>0.68539589413387503</v>
      </c>
      <c r="T290" s="104">
        <v>0.51075957251128212</v>
      </c>
      <c r="U290" s="104">
        <v>0.91193930080918961</v>
      </c>
      <c r="V290" s="104">
        <v>0.928062489359891</v>
      </c>
      <c r="W290" s="104">
        <v>0.59249816813704803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1.1434660809310404E-2</v>
      </c>
      <c r="D291" s="98">
        <v>4.5998592016898389E-3</v>
      </c>
      <c r="E291" s="98">
        <v>3.4688757383327935E-3</v>
      </c>
      <c r="F291" s="98">
        <v>7.8268953100315355E-3</v>
      </c>
      <c r="G291" s="98">
        <v>1.1488615637866788E-2</v>
      </c>
      <c r="H291" s="98">
        <v>2.2549723365948602E-2</v>
      </c>
      <c r="I291" s="98">
        <v>3.8423337616248873E-2</v>
      </c>
      <c r="J291" s="98">
        <v>4.1265783677907113E-2</v>
      </c>
      <c r="K291" s="98">
        <v>2.8540914079405909E-2</v>
      </c>
      <c r="L291" s="98">
        <v>2.0518985369294227E-2</v>
      </c>
      <c r="M291" s="98">
        <v>1.2787797455577832E-2</v>
      </c>
      <c r="N291" s="98">
        <v>2.0650202590612433E-2</v>
      </c>
      <c r="O291" s="98">
        <v>1.9266012602601225E-2</v>
      </c>
      <c r="P291" s="98">
        <v>9.2140830256611961E-2</v>
      </c>
      <c r="Q291" s="98">
        <v>3.4442006068012357E-2</v>
      </c>
      <c r="R291" s="98">
        <v>4.5807279405598325E-2</v>
      </c>
      <c r="S291" s="98">
        <v>6.2866121000490702E-2</v>
      </c>
      <c r="T291" s="98">
        <v>5.1961240940494646E-2</v>
      </c>
      <c r="U291" s="98">
        <v>0.11380327745189187</v>
      </c>
      <c r="V291" s="98">
        <v>9.511863088455641E-2</v>
      </c>
      <c r="W291" s="98">
        <v>4.9110435888732665E-2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2.5703166963978789E-2</v>
      </c>
      <c r="D292" s="98">
        <v>2.8537201649794734E-2</v>
      </c>
      <c r="E292" s="98">
        <v>3.5423596536084963E-2</v>
      </c>
      <c r="F292" s="98">
        <v>5.8135471757744091E-2</v>
      </c>
      <c r="G292" s="98">
        <v>8.5712783283734731E-2</v>
      </c>
      <c r="H292" s="98">
        <v>0.12121886918067261</v>
      </c>
      <c r="I292" s="98">
        <v>0.24725313187116649</v>
      </c>
      <c r="J292" s="98">
        <v>0.28254390984870731</v>
      </c>
      <c r="K292" s="98">
        <v>0.20737148146960077</v>
      </c>
      <c r="L292" s="98">
        <v>0.15454219845441503</v>
      </c>
      <c r="M292" s="98">
        <v>6.6128735278788681E-2</v>
      </c>
      <c r="N292" s="98">
        <v>0.15505080595414247</v>
      </c>
      <c r="O292" s="98">
        <v>0.22710235411099158</v>
      </c>
      <c r="P292" s="98">
        <v>0.57313060170365548</v>
      </c>
      <c r="Q292" s="98">
        <v>0.80791493771278866</v>
      </c>
      <c r="R292" s="98">
        <v>0.77102433250284519</v>
      </c>
      <c r="S292" s="98">
        <v>0.62252977313338431</v>
      </c>
      <c r="T292" s="98">
        <v>0.45879833157078748</v>
      </c>
      <c r="U292" s="98">
        <v>0.79813602335729772</v>
      </c>
      <c r="V292" s="98">
        <v>0.83294385847533459</v>
      </c>
      <c r="W292" s="98">
        <v>0.54338773224831538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0.53996969011621154</v>
      </c>
      <c r="D293" s="122">
        <v>0.6960402218275088</v>
      </c>
      <c r="E293" s="122">
        <v>0.93062948809036328</v>
      </c>
      <c r="F293" s="122">
        <v>1.0295849250819542</v>
      </c>
      <c r="G293" s="122">
        <v>1.0913223963447836</v>
      </c>
      <c r="H293" s="122">
        <v>1.4322385777846574</v>
      </c>
      <c r="I293" s="122">
        <v>1.1431980046656542</v>
      </c>
      <c r="J293" s="122">
        <v>0.96562963313303518</v>
      </c>
      <c r="K293" s="122">
        <v>0.79120837392518961</v>
      </c>
      <c r="L293" s="122">
        <v>0.90191348552583239</v>
      </c>
      <c r="M293" s="122">
        <v>0.78136645903846591</v>
      </c>
      <c r="N293" s="122">
        <v>0.78196371498595318</v>
      </c>
      <c r="O293" s="122">
        <v>0.78765289580510933</v>
      </c>
      <c r="P293" s="122">
        <v>1.8330004483757507</v>
      </c>
      <c r="Q293" s="122">
        <v>2.4833033334082817</v>
      </c>
      <c r="R293" s="122">
        <v>2.1659952920613597</v>
      </c>
      <c r="S293" s="122">
        <v>1.7831407146778209</v>
      </c>
      <c r="T293" s="122">
        <v>1.5575494110882406</v>
      </c>
      <c r="U293" s="122">
        <v>2.0667579981638622</v>
      </c>
      <c r="V293" s="122">
        <v>2.0014390970260045</v>
      </c>
      <c r="W293" s="122">
        <v>1.5012217256897067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0.1357334686477242</v>
      </c>
      <c r="D294" s="98">
        <v>0.23760600334114301</v>
      </c>
      <c r="E294" s="98">
        <v>0.30811570088571538</v>
      </c>
      <c r="F294" s="98">
        <v>0.34737213211781176</v>
      </c>
      <c r="G294" s="98">
        <v>0.32664294357709134</v>
      </c>
      <c r="H294" s="98">
        <v>0.3378417998580413</v>
      </c>
      <c r="I294" s="98">
        <v>0.28793954723484855</v>
      </c>
      <c r="J294" s="98">
        <v>0.24460871391326736</v>
      </c>
      <c r="K294" s="98">
        <v>0.23597175470536266</v>
      </c>
      <c r="L294" s="98">
        <v>0.27959213302188851</v>
      </c>
      <c r="M294" s="98">
        <v>0.25720215338510538</v>
      </c>
      <c r="N294" s="98">
        <v>0.23020096842139062</v>
      </c>
      <c r="O294" s="98">
        <v>0.22909853364567592</v>
      </c>
      <c r="P294" s="98">
        <v>0.49425107653144379</v>
      </c>
      <c r="Q294" s="98">
        <v>0.58832052963561721</v>
      </c>
      <c r="R294" s="98">
        <v>0.60009257518541581</v>
      </c>
      <c r="S294" s="98">
        <v>0.52140930498881932</v>
      </c>
      <c r="T294" s="98">
        <v>0.38127164324103424</v>
      </c>
      <c r="U294" s="98">
        <v>0.411904493619698</v>
      </c>
      <c r="V294" s="98">
        <v>0.36556817786081769</v>
      </c>
      <c r="W294" s="98">
        <v>0.38729067069745182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0.40423622146848731</v>
      </c>
      <c r="D295" s="33">
        <v>0.45843421848636579</v>
      </c>
      <c r="E295" s="33">
        <v>0.62251378720464789</v>
      </c>
      <c r="F295" s="33">
        <v>0.68221279296414239</v>
      </c>
      <c r="G295" s="33">
        <v>0.76467945276769211</v>
      </c>
      <c r="H295" s="33">
        <v>1.0943967779266162</v>
      </c>
      <c r="I295" s="33">
        <v>0.85525845743080564</v>
      </c>
      <c r="J295" s="33">
        <v>0.72102091921976785</v>
      </c>
      <c r="K295" s="33">
        <v>0.55523661921982692</v>
      </c>
      <c r="L295" s="33">
        <v>0.62232135250394383</v>
      </c>
      <c r="M295" s="33">
        <v>0.52416430565336058</v>
      </c>
      <c r="N295" s="33">
        <v>0.55176274656456259</v>
      </c>
      <c r="O295" s="33">
        <v>0.55855436215943344</v>
      </c>
      <c r="P295" s="33">
        <v>1.3387493718443069</v>
      </c>
      <c r="Q295" s="33">
        <v>1.8949828037726644</v>
      </c>
      <c r="R295" s="33">
        <v>1.5659027168759438</v>
      </c>
      <c r="S295" s="33">
        <v>1.2617314096890015</v>
      </c>
      <c r="T295" s="33">
        <v>1.1762777678472063</v>
      </c>
      <c r="U295" s="33">
        <v>1.6548535045441644</v>
      </c>
      <c r="V295" s="33">
        <v>1.6358709191651868</v>
      </c>
      <c r="W295" s="33">
        <v>1.1139310549922548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3.8974016189306737</v>
      </c>
      <c r="D297" s="117">
        <f t="shared" si="113"/>
        <v>4.7338505267169282</v>
      </c>
      <c r="E297" s="117">
        <f t="shared" si="113"/>
        <v>7.080248480944813</v>
      </c>
      <c r="F297" s="117">
        <f t="shared" si="113"/>
        <v>7.8916585782610511</v>
      </c>
      <c r="G297" s="117">
        <f t="shared" si="113"/>
        <v>8.8094629522794854</v>
      </c>
      <c r="H297" s="117">
        <f t="shared" si="113"/>
        <v>10.893423994750968</v>
      </c>
      <c r="I297" s="117">
        <f t="shared" si="113"/>
        <v>8.2890942729135801</v>
      </c>
      <c r="J297" s="117">
        <f t="shared" si="113"/>
        <v>6.766536760422464</v>
      </c>
      <c r="K297" s="117">
        <f t="shared" si="113"/>
        <v>5.9093364355589229</v>
      </c>
      <c r="L297" s="117">
        <f t="shared" si="113"/>
        <v>7.162365218945272</v>
      </c>
      <c r="M297" s="117">
        <f t="shared" si="113"/>
        <v>6.190749984398213</v>
      </c>
      <c r="N297" s="117">
        <f t="shared" si="113"/>
        <v>6.2586937943587237</v>
      </c>
      <c r="O297" s="117">
        <f t="shared" si="113"/>
        <v>6.3503721947088634</v>
      </c>
      <c r="P297" s="117">
        <f t="shared" si="113"/>
        <v>12.401777537320536</v>
      </c>
      <c r="Q297" s="117">
        <f t="shared" si="113"/>
        <v>17.131285201189563</v>
      </c>
      <c r="R297" s="117">
        <f t="shared" ref="R297:V297" si="114">R298+R300+R302+R311</f>
        <v>16.248946218905495</v>
      </c>
      <c r="S297" s="117">
        <f t="shared" si="114"/>
        <v>13.752144468238523</v>
      </c>
      <c r="T297" s="117">
        <f t="shared" si="114"/>
        <v>11.637009301352933</v>
      </c>
      <c r="U297" s="117">
        <f t="shared" si="114"/>
        <v>15.864847292842011</v>
      </c>
      <c r="V297" s="117">
        <f t="shared" si="114"/>
        <v>15.583216142655992</v>
      </c>
      <c r="W297" s="117">
        <f t="shared" ref="W297" si="115">W298+W300+W302+W311</f>
        <v>11.658816939856242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2.5486714234786096</v>
      </c>
      <c r="D298" s="122">
        <f t="shared" si="116"/>
        <v>3.1073016737937129</v>
      </c>
      <c r="E298" s="122">
        <f t="shared" si="116"/>
        <v>4.3988331116797292</v>
      </c>
      <c r="F298" s="122">
        <f t="shared" si="116"/>
        <v>5.1410420770224805</v>
      </c>
      <c r="G298" s="122">
        <f t="shared" si="116"/>
        <v>5.773174812254342</v>
      </c>
      <c r="H298" s="122">
        <f t="shared" si="116"/>
        <v>7.0754543929737084</v>
      </c>
      <c r="I298" s="122">
        <f t="shared" si="116"/>
        <v>5.658647302304546</v>
      </c>
      <c r="J298" s="122">
        <f t="shared" si="116"/>
        <v>4.449657144472571</v>
      </c>
      <c r="K298" s="122">
        <f t="shared" si="116"/>
        <v>3.7327446848870993</v>
      </c>
      <c r="L298" s="122">
        <f t="shared" si="116"/>
        <v>4.7418420731067012</v>
      </c>
      <c r="M298" s="122">
        <f t="shared" si="116"/>
        <v>3.9372698252263993</v>
      </c>
      <c r="N298" s="122">
        <f t="shared" si="116"/>
        <v>3.943168003007135</v>
      </c>
      <c r="O298" s="122">
        <f t="shared" si="116"/>
        <v>4.1234287169083093</v>
      </c>
      <c r="P298" s="122">
        <f t="shared" si="116"/>
        <v>8.3453502132068031</v>
      </c>
      <c r="Q298" s="122">
        <f t="shared" si="116"/>
        <v>11.518215424694041</v>
      </c>
      <c r="R298" s="122">
        <f t="shared" si="116"/>
        <v>9.5459336541887989</v>
      </c>
      <c r="S298" s="122">
        <f t="shared" si="116"/>
        <v>7.7673322771487614</v>
      </c>
      <c r="T298" s="122">
        <f t="shared" si="116"/>
        <v>6.5912287307224782</v>
      </c>
      <c r="U298" s="122">
        <f t="shared" si="116"/>
        <v>9.3425000535525964</v>
      </c>
      <c r="V298" s="122">
        <f t="shared" si="116"/>
        <v>8.9567747883399917</v>
      </c>
      <c r="W298" s="122">
        <f t="shared" si="116"/>
        <v>6.4663395203162199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2.5486714234786096</v>
      </c>
      <c r="D299" s="98">
        <v>3.1073016737937129</v>
      </c>
      <c r="E299" s="98">
        <v>4.3988331116797292</v>
      </c>
      <c r="F299" s="98">
        <v>5.1410420770224805</v>
      </c>
      <c r="G299" s="98">
        <v>5.773174812254342</v>
      </c>
      <c r="H299" s="98">
        <v>7.0754543929737084</v>
      </c>
      <c r="I299" s="98">
        <v>5.658647302304546</v>
      </c>
      <c r="J299" s="98">
        <v>4.449657144472571</v>
      </c>
      <c r="K299" s="98">
        <v>3.7327446848870993</v>
      </c>
      <c r="L299" s="98">
        <v>4.7418420731067012</v>
      </c>
      <c r="M299" s="98">
        <v>3.9372698252263993</v>
      </c>
      <c r="N299" s="98">
        <v>3.943168003007135</v>
      </c>
      <c r="O299" s="98">
        <v>4.1234287169083093</v>
      </c>
      <c r="P299" s="98">
        <v>8.3453502132068031</v>
      </c>
      <c r="Q299" s="98">
        <v>11.518215424694041</v>
      </c>
      <c r="R299" s="98">
        <v>9.5459336541887989</v>
      </c>
      <c r="S299" s="98">
        <v>7.7673322771487614</v>
      </c>
      <c r="T299" s="98">
        <v>6.5912287307224782</v>
      </c>
      <c r="U299" s="98">
        <v>9.3425000535525964</v>
      </c>
      <c r="V299" s="98">
        <v>8.9567747883399917</v>
      </c>
      <c r="W299" s="98">
        <v>6.4663395203162199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0.33576670156871957</v>
      </c>
      <c r="D300" s="122">
        <f t="shared" si="117"/>
        <v>0.36235714185457468</v>
      </c>
      <c r="E300" s="122">
        <f t="shared" si="117"/>
        <v>1.0549603576247539</v>
      </c>
      <c r="F300" s="122">
        <f t="shared" si="117"/>
        <v>0.94008257244077309</v>
      </c>
      <c r="G300" s="122">
        <f t="shared" si="117"/>
        <v>1.0865633017857741</v>
      </c>
      <c r="H300" s="122">
        <f t="shared" si="117"/>
        <v>1.3948285373788003</v>
      </c>
      <c r="I300" s="122">
        <f t="shared" si="117"/>
        <v>0.68137974768470955</v>
      </c>
      <c r="J300" s="122">
        <f t="shared" si="117"/>
        <v>0.65252998990855393</v>
      </c>
      <c r="K300" s="122">
        <f t="shared" si="117"/>
        <v>0.81476480258002182</v>
      </c>
      <c r="L300" s="122">
        <f t="shared" si="117"/>
        <v>0.86018472053406425</v>
      </c>
      <c r="M300" s="122">
        <f t="shared" si="117"/>
        <v>0.81817305876696256</v>
      </c>
      <c r="N300" s="122">
        <f t="shared" si="117"/>
        <v>0.83904072708750577</v>
      </c>
      <c r="O300" s="122">
        <f t="shared" si="117"/>
        <v>0.58972435690869329</v>
      </c>
      <c r="P300" s="122">
        <f t="shared" si="117"/>
        <v>0.39040688016156339</v>
      </c>
      <c r="Q300" s="122">
        <f t="shared" si="117"/>
        <v>0.63510175202727104</v>
      </c>
      <c r="R300" s="122">
        <f t="shared" si="117"/>
        <v>2.2548593635832943</v>
      </c>
      <c r="S300" s="122">
        <f t="shared" si="117"/>
        <v>2.2210915250107619</v>
      </c>
      <c r="T300" s="122">
        <f t="shared" si="117"/>
        <v>1.7883676027949271</v>
      </c>
      <c r="U300" s="122">
        <f t="shared" si="117"/>
        <v>1.9077397460241872</v>
      </c>
      <c r="V300" s="122">
        <f t="shared" si="117"/>
        <v>2.047130889278181</v>
      </c>
      <c r="W300" s="122">
        <f t="shared" si="117"/>
        <v>1.7472803187759738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0.33576670156871957</v>
      </c>
      <c r="D301" s="98">
        <v>0.36235714185457468</v>
      </c>
      <c r="E301" s="98">
        <v>1.0549603576247539</v>
      </c>
      <c r="F301" s="98">
        <v>0.94008257244077309</v>
      </c>
      <c r="G301" s="98">
        <v>1.0865633017857741</v>
      </c>
      <c r="H301" s="98">
        <v>1.3948285373788003</v>
      </c>
      <c r="I301" s="98">
        <v>0.68137974768470955</v>
      </c>
      <c r="J301" s="98">
        <v>0.65252998990855393</v>
      </c>
      <c r="K301" s="98">
        <v>0.81476480258002182</v>
      </c>
      <c r="L301" s="98">
        <v>0.86018472053406425</v>
      </c>
      <c r="M301" s="98">
        <v>0.81817305876696256</v>
      </c>
      <c r="N301" s="98">
        <v>0.83904072708750577</v>
      </c>
      <c r="O301" s="98">
        <v>0.58972435690869329</v>
      </c>
      <c r="P301" s="98">
        <v>0.39040688016156339</v>
      </c>
      <c r="Q301" s="98">
        <v>0.63510175202727104</v>
      </c>
      <c r="R301" s="98">
        <v>2.2548593635832943</v>
      </c>
      <c r="S301" s="98">
        <v>2.2210915250107619</v>
      </c>
      <c r="T301" s="98">
        <v>1.7883676027949271</v>
      </c>
      <c r="U301" s="98">
        <v>1.9077397460241872</v>
      </c>
      <c r="V301" s="98">
        <v>2.047130889278181</v>
      </c>
      <c r="W301" s="98">
        <v>1.7472803187759738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0.63461382944083911</v>
      </c>
      <c r="D302" s="122">
        <v>0.78595370276627963</v>
      </c>
      <c r="E302" s="122">
        <v>0.98412080582363093</v>
      </c>
      <c r="F302" s="122">
        <v>1.099530669866029</v>
      </c>
      <c r="G302" s="122">
        <v>1.187495471950367</v>
      </c>
      <c r="H302" s="122">
        <v>1.4052532129077415</v>
      </c>
      <c r="I302" s="122">
        <v>1.1378984979240703</v>
      </c>
      <c r="J302" s="122">
        <v>0.97782655842666144</v>
      </c>
      <c r="K302" s="122">
        <v>0.80405896202682547</v>
      </c>
      <c r="L302" s="122">
        <v>0.92475760818817287</v>
      </c>
      <c r="M302" s="122">
        <v>0.8856056342925307</v>
      </c>
      <c r="N302" s="122">
        <v>0.91941046887856681</v>
      </c>
      <c r="O302" s="122">
        <v>1.0726215193410042</v>
      </c>
      <c r="P302" s="122">
        <v>2.3356014045323836</v>
      </c>
      <c r="Q302" s="122">
        <v>3.1429613202125077</v>
      </c>
      <c r="R302" s="122">
        <v>2.8442634406539629</v>
      </c>
      <c r="S302" s="122">
        <v>2.427380110002805</v>
      </c>
      <c r="T302" s="122">
        <v>2.0523787096621118</v>
      </c>
      <c r="U302" s="122">
        <v>2.9656141517481953</v>
      </c>
      <c r="V302" s="122">
        <v>2.9511517712556672</v>
      </c>
      <c r="W302" s="122">
        <v>2.23929334362826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0.3570053472862767</v>
      </c>
      <c r="D303" s="98">
        <v>0.55355992424839962</v>
      </c>
      <c r="E303" s="98">
        <v>0.80720038834493546</v>
      </c>
      <c r="F303" s="98">
        <v>0.77427363172365682</v>
      </c>
      <c r="G303" s="98">
        <v>0.59006884901612056</v>
      </c>
      <c r="H303" s="98">
        <v>0.72919983784122899</v>
      </c>
      <c r="I303" s="98">
        <v>0.44888985487722538</v>
      </c>
      <c r="J303" s="98">
        <v>0.36682376177651033</v>
      </c>
      <c r="K303" s="98">
        <v>0.36159051690431976</v>
      </c>
      <c r="L303" s="98">
        <v>0.47257878403113268</v>
      </c>
      <c r="M303" s="98">
        <v>0.4395856046591487</v>
      </c>
      <c r="N303" s="98">
        <v>0.42228852735274008</v>
      </c>
      <c r="O303" s="98">
        <v>0.52180441454387338</v>
      </c>
      <c r="P303" s="98">
        <v>1.3062581589231634</v>
      </c>
      <c r="Q303" s="98">
        <v>1.4546203991037794</v>
      </c>
      <c r="R303" s="98">
        <v>1.4516508431520512</v>
      </c>
      <c r="S303" s="98">
        <v>1.1433903564838865</v>
      </c>
      <c r="T303" s="98">
        <v>0.83554821123274658</v>
      </c>
      <c r="U303" s="98">
        <v>0.94156115536620777</v>
      </c>
      <c r="V303" s="98">
        <v>0.9362932307419336</v>
      </c>
      <c r="W303" s="98">
        <v>1.0140938296967144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6.0164849809386475E-4</v>
      </c>
      <c r="E304" s="98">
        <v>2.7049248096979914E-3</v>
      </c>
      <c r="F304" s="98">
        <v>2.0327453577869302E-3</v>
      </c>
      <c r="G304" s="98">
        <v>1.2835556933206104E-3</v>
      </c>
      <c r="H304" s="98">
        <v>1.1329670012228679E-3</v>
      </c>
      <c r="I304" s="98">
        <v>3.4118560402792647E-3</v>
      </c>
      <c r="J304" s="98">
        <v>4.1961911954890201E-3</v>
      </c>
      <c r="K304" s="98">
        <v>3.3369396183263351E-3</v>
      </c>
      <c r="L304" s="98">
        <v>2.4044941325092489E-3</v>
      </c>
      <c r="M304" s="98">
        <v>0</v>
      </c>
      <c r="N304" s="98">
        <v>2.389308503023331E-3</v>
      </c>
      <c r="O304" s="98">
        <v>4.9388746515968912E-3</v>
      </c>
      <c r="P304" s="98">
        <v>1.0264331525814418E-2</v>
      </c>
      <c r="Q304" s="98">
        <v>2.3292107773793012E-2</v>
      </c>
      <c r="R304" s="98">
        <v>1.626273517099408E-2</v>
      </c>
      <c r="S304" s="98">
        <v>1.0021249274343138E-2</v>
      </c>
      <c r="T304" s="98">
        <v>4.1316951365524676E-3</v>
      </c>
      <c r="U304" s="98">
        <v>2.5917212351361319E-3</v>
      </c>
      <c r="V304" s="98">
        <v>8.7531893743295706E-3</v>
      </c>
      <c r="W304" s="98">
        <v>1.2897991995757325E-2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5.5066080077434095E-5</v>
      </c>
      <c r="E305" s="101">
        <v>1.5969924163043118E-4</v>
      </c>
      <c r="F305" s="101">
        <v>1.5955208643593356E-4</v>
      </c>
      <c r="G305" s="101">
        <v>1.0083336371696113E-4</v>
      </c>
      <c r="H305" s="101">
        <v>1.1811782513305517E-4</v>
      </c>
      <c r="I305" s="101">
        <v>3.048491453986863E-4</v>
      </c>
      <c r="J305" s="101">
        <v>3.5717838923379964E-4</v>
      </c>
      <c r="K305" s="101">
        <v>2.7207322588165811E-4</v>
      </c>
      <c r="L305" s="101">
        <v>1.9007243289900189E-4</v>
      </c>
      <c r="M305" s="101">
        <v>0</v>
      </c>
      <c r="N305" s="101">
        <v>1.9161633419397697E-4</v>
      </c>
      <c r="O305" s="101">
        <v>2.7885566509941299E-4</v>
      </c>
      <c r="P305" s="101">
        <v>1.0105024987291109E-3</v>
      </c>
      <c r="Q305" s="101">
        <v>7.9422717051954314E-4</v>
      </c>
      <c r="R305" s="101">
        <v>7.3860441351322466E-4</v>
      </c>
      <c r="S305" s="101">
        <v>6.99138078066212E-4</v>
      </c>
      <c r="T305" s="101">
        <v>3.2048745122314668E-4</v>
      </c>
      <c r="U305" s="101">
        <v>2.4218644596167636E-4</v>
      </c>
      <c r="V305" s="101">
        <v>6.7861274163699833E-4</v>
      </c>
      <c r="W305" s="101">
        <v>8.594034661164973E-4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5.465824180164306E-4</v>
      </c>
      <c r="E306" s="104">
        <v>2.5452255680675604E-3</v>
      </c>
      <c r="F306" s="104">
        <v>1.8731932713509966E-3</v>
      </c>
      <c r="G306" s="104">
        <v>1.1827223296036493E-3</v>
      </c>
      <c r="H306" s="104">
        <v>1.0148491760898126E-3</v>
      </c>
      <c r="I306" s="104">
        <v>3.1070068948805783E-3</v>
      </c>
      <c r="J306" s="104">
        <v>3.8390128062552207E-3</v>
      </c>
      <c r="K306" s="104">
        <v>3.0648663924446769E-3</v>
      </c>
      <c r="L306" s="104">
        <v>2.2144216996102472E-3</v>
      </c>
      <c r="M306" s="104">
        <v>0</v>
      </c>
      <c r="N306" s="104">
        <v>2.1976921688293539E-3</v>
      </c>
      <c r="O306" s="104">
        <v>4.6600189864974785E-3</v>
      </c>
      <c r="P306" s="104">
        <v>9.2538290270853078E-3</v>
      </c>
      <c r="Q306" s="104">
        <v>2.2497880603273467E-2</v>
      </c>
      <c r="R306" s="104">
        <v>1.5524130757480856E-2</v>
      </c>
      <c r="S306" s="104">
        <v>9.3221111962769262E-3</v>
      </c>
      <c r="T306" s="104">
        <v>3.8112076853293211E-3</v>
      </c>
      <c r="U306" s="104">
        <v>2.3495347891744553E-3</v>
      </c>
      <c r="V306" s="104">
        <v>8.0745766326925719E-3</v>
      </c>
      <c r="W306" s="104">
        <v>1.2038588529640827E-2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0.24478488924576852</v>
      </c>
      <c r="D307" s="101">
        <v>0.20038352171869378</v>
      </c>
      <c r="E307" s="101">
        <v>0.13662076747499322</v>
      </c>
      <c r="F307" s="101">
        <v>0.26017701794974346</v>
      </c>
      <c r="G307" s="101">
        <v>0.50320015184412625</v>
      </c>
      <c r="H307" s="101">
        <v>0.53946804479072075</v>
      </c>
      <c r="I307" s="101">
        <v>0.41401388686474438</v>
      </c>
      <c r="J307" s="101">
        <v>0.29804151041781624</v>
      </c>
      <c r="K307" s="101">
        <v>0.21355238902775645</v>
      </c>
      <c r="L307" s="101">
        <v>0.28208329985568359</v>
      </c>
      <c r="M307" s="101">
        <v>0.37163037802832111</v>
      </c>
      <c r="N307" s="101">
        <v>0.32616871507094769</v>
      </c>
      <c r="O307" s="101">
        <v>0.30592397744950267</v>
      </c>
      <c r="P307" s="101">
        <v>0.38296173488912816</v>
      </c>
      <c r="Q307" s="101">
        <v>0.83303154605103713</v>
      </c>
      <c r="R307" s="101">
        <v>0.572737739634822</v>
      </c>
      <c r="S307" s="101">
        <v>0.60599203548140868</v>
      </c>
      <c r="T307" s="101">
        <v>0.71575789184905958</v>
      </c>
      <c r="U307" s="101">
        <v>1.1385954714512134</v>
      </c>
      <c r="V307" s="101">
        <v>1.1014580407012606</v>
      </c>
      <c r="W307" s="101">
        <v>0.63153311730006356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3.2823592908793837E-2</v>
      </c>
      <c r="D308" s="104">
        <v>3.1408608301092392E-2</v>
      </c>
      <c r="E308" s="104">
        <v>3.7594725194004315E-2</v>
      </c>
      <c r="F308" s="104">
        <v>6.3047274834841641E-2</v>
      </c>
      <c r="G308" s="104">
        <v>9.294291539679965E-2</v>
      </c>
      <c r="H308" s="104">
        <v>0.13545236327456878</v>
      </c>
      <c r="I308" s="104">
        <v>0.2715829001418214</v>
      </c>
      <c r="J308" s="104">
        <v>0.30876509503684596</v>
      </c>
      <c r="K308" s="104">
        <v>0.22557911647642298</v>
      </c>
      <c r="L308" s="104">
        <v>0.16769103016884737</v>
      </c>
      <c r="M308" s="104">
        <v>7.4389651605060822E-2</v>
      </c>
      <c r="N308" s="104">
        <v>0.16856391795185577</v>
      </c>
      <c r="O308" s="104">
        <v>0.23995425269603127</v>
      </c>
      <c r="P308" s="104">
        <v>0.63611717919427768</v>
      </c>
      <c r="Q308" s="104">
        <v>0.83201726728389813</v>
      </c>
      <c r="R308" s="104">
        <v>0.80361212269609572</v>
      </c>
      <c r="S308" s="104">
        <v>0.66797646876316652</v>
      </c>
      <c r="T308" s="104">
        <v>0.49694091144375341</v>
      </c>
      <c r="U308" s="104">
        <v>0.88286580369563772</v>
      </c>
      <c r="V308" s="104">
        <v>0.9046473104381435</v>
      </c>
      <c r="W308" s="104">
        <v>0.58076840463572466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7.1204259448150505E-3</v>
      </c>
      <c r="D309" s="98">
        <v>2.8714066512976603E-3</v>
      </c>
      <c r="E309" s="98">
        <v>2.171128657919354E-3</v>
      </c>
      <c r="F309" s="98">
        <v>4.9118030770975464E-3</v>
      </c>
      <c r="G309" s="98">
        <v>7.2301321130649136E-3</v>
      </c>
      <c r="H309" s="98">
        <v>1.4233494093896158E-2</v>
      </c>
      <c r="I309" s="98">
        <v>2.432976827065492E-2</v>
      </c>
      <c r="J309" s="98">
        <v>2.6221185188138662E-2</v>
      </c>
      <c r="K309" s="98">
        <v>1.8207635006822209E-2</v>
      </c>
      <c r="L309" s="98">
        <v>1.3148831714432336E-2</v>
      </c>
      <c r="M309" s="98">
        <v>8.2609163262721379E-3</v>
      </c>
      <c r="N309" s="98">
        <v>1.3513111997713309E-2</v>
      </c>
      <c r="O309" s="98">
        <v>1.2851898585039684E-2</v>
      </c>
      <c r="P309" s="98">
        <v>6.2986577490622184E-2</v>
      </c>
      <c r="Q309" s="98">
        <v>2.4102329571109523E-2</v>
      </c>
      <c r="R309" s="98">
        <v>3.2587790193250518E-2</v>
      </c>
      <c r="S309" s="98">
        <v>4.5446695629782256E-2</v>
      </c>
      <c r="T309" s="98">
        <v>3.8142579872965904E-2</v>
      </c>
      <c r="U309" s="98">
        <v>8.4729780338340041E-2</v>
      </c>
      <c r="V309" s="98">
        <v>7.1703451962808945E-2</v>
      </c>
      <c r="W309" s="98">
        <v>3.7380672387409324E-2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2.5703166963978789E-2</v>
      </c>
      <c r="D310" s="98">
        <v>2.8537201649794734E-2</v>
      </c>
      <c r="E310" s="98">
        <v>3.5423596536084963E-2</v>
      </c>
      <c r="F310" s="98">
        <v>5.8135471757744091E-2</v>
      </c>
      <c r="G310" s="98">
        <v>8.5712783283734731E-2</v>
      </c>
      <c r="H310" s="98">
        <v>0.12121886918067261</v>
      </c>
      <c r="I310" s="98">
        <v>0.24725313187116649</v>
      </c>
      <c r="J310" s="98">
        <v>0.28254390984870731</v>
      </c>
      <c r="K310" s="98">
        <v>0.20737148146960077</v>
      </c>
      <c r="L310" s="98">
        <v>0.15454219845441503</v>
      </c>
      <c r="M310" s="98">
        <v>6.6128735278788681E-2</v>
      </c>
      <c r="N310" s="98">
        <v>0.15505080595414247</v>
      </c>
      <c r="O310" s="98">
        <v>0.22710235411099158</v>
      </c>
      <c r="P310" s="98">
        <v>0.57313060170365548</v>
      </c>
      <c r="Q310" s="98">
        <v>0.80791493771278866</v>
      </c>
      <c r="R310" s="98">
        <v>0.77102433250284519</v>
      </c>
      <c r="S310" s="98">
        <v>0.62252977313338431</v>
      </c>
      <c r="T310" s="98">
        <v>0.45879833157078748</v>
      </c>
      <c r="U310" s="98">
        <v>0.79813602335729772</v>
      </c>
      <c r="V310" s="98">
        <v>0.83294385847533459</v>
      </c>
      <c r="W310" s="98">
        <v>0.54338773224831538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0.37834966444250551</v>
      </c>
      <c r="D311" s="122">
        <v>0.47823800830236107</v>
      </c>
      <c r="E311" s="122">
        <v>0.64233420581669876</v>
      </c>
      <c r="F311" s="122">
        <v>0.71100325893176797</v>
      </c>
      <c r="G311" s="122">
        <v>0.76222936628900162</v>
      </c>
      <c r="H311" s="122">
        <v>1.0178878514907177</v>
      </c>
      <c r="I311" s="122">
        <v>0.81116872500025305</v>
      </c>
      <c r="J311" s="122">
        <v>0.68652306761467763</v>
      </c>
      <c r="K311" s="122">
        <v>0.55776798606497635</v>
      </c>
      <c r="L311" s="122">
        <v>0.63558081711633307</v>
      </c>
      <c r="M311" s="122">
        <v>0.5497014661123214</v>
      </c>
      <c r="N311" s="122">
        <v>0.55707459538551585</v>
      </c>
      <c r="O311" s="122">
        <v>0.56459760155085736</v>
      </c>
      <c r="P311" s="122">
        <v>1.3304190394197852</v>
      </c>
      <c r="Q311" s="122">
        <v>1.8350067042557421</v>
      </c>
      <c r="R311" s="122">
        <v>1.6038897604794373</v>
      </c>
      <c r="S311" s="122">
        <v>1.3363405560761952</v>
      </c>
      <c r="T311" s="122">
        <v>1.2050342581734161</v>
      </c>
      <c r="U311" s="122">
        <v>1.6489933415170319</v>
      </c>
      <c r="V311" s="122">
        <v>1.6281586937821526</v>
      </c>
      <c r="W311" s="122">
        <v>1.205903757135788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7.8195071236306937E-2</v>
      </c>
      <c r="D312" s="98">
        <v>0.13712918673383934</v>
      </c>
      <c r="E312" s="98">
        <v>0.17813694877765127</v>
      </c>
      <c r="F312" s="98">
        <v>0.20118703692575002</v>
      </c>
      <c r="G312" s="98">
        <v>0.18950982364891214</v>
      </c>
      <c r="H312" s="98">
        <v>0.19634278507774508</v>
      </c>
      <c r="I312" s="98">
        <v>0.16762301033892238</v>
      </c>
      <c r="J312" s="98">
        <v>0.14263104900865833</v>
      </c>
      <c r="K312" s="98">
        <v>0.13781099688319279</v>
      </c>
      <c r="L312" s="98">
        <v>0.16353116965167686</v>
      </c>
      <c r="M312" s="98">
        <v>0.15055684866785982</v>
      </c>
      <c r="N312" s="98">
        <v>0.13475133045997723</v>
      </c>
      <c r="O312" s="98">
        <v>0.13410600496985606</v>
      </c>
      <c r="P312" s="98">
        <v>0.2893167244282514</v>
      </c>
      <c r="Q312" s="98">
        <v>0.34438158383503714</v>
      </c>
      <c r="R312" s="98">
        <v>0.35306191790264047</v>
      </c>
      <c r="S312" s="98">
        <v>0.30931136737934717</v>
      </c>
      <c r="T312" s="98">
        <v>0.22834760025627662</v>
      </c>
      <c r="U312" s="98">
        <v>0.24912083378564659</v>
      </c>
      <c r="V312" s="98">
        <v>0.22310186235351481</v>
      </c>
      <c r="W312" s="98">
        <v>0.23832597210894962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0.30015459320619858</v>
      </c>
      <c r="D313" s="33">
        <v>0.34110882156852174</v>
      </c>
      <c r="E313" s="33">
        <v>0.46419725703904752</v>
      </c>
      <c r="F313" s="33">
        <v>0.50981622200601795</v>
      </c>
      <c r="G313" s="33">
        <v>0.57271954264008951</v>
      </c>
      <c r="H313" s="33">
        <v>0.82154506641297265</v>
      </c>
      <c r="I313" s="33">
        <v>0.6435457146613307</v>
      </c>
      <c r="J313" s="33">
        <v>0.54389201860601932</v>
      </c>
      <c r="K313" s="33">
        <v>0.41995698918178359</v>
      </c>
      <c r="L313" s="33">
        <v>0.47204964746465622</v>
      </c>
      <c r="M313" s="33">
        <v>0.39914461744446161</v>
      </c>
      <c r="N313" s="33">
        <v>0.42232326492553857</v>
      </c>
      <c r="O313" s="33">
        <v>0.43049159658100133</v>
      </c>
      <c r="P313" s="33">
        <v>1.0411023149915339</v>
      </c>
      <c r="Q313" s="33">
        <v>1.4906251204207051</v>
      </c>
      <c r="R313" s="33">
        <v>1.2508278425767969</v>
      </c>
      <c r="S313" s="33">
        <v>1.0270291886968479</v>
      </c>
      <c r="T313" s="33">
        <v>0.9766866579171396</v>
      </c>
      <c r="U313" s="33">
        <v>1.3998725077313854</v>
      </c>
      <c r="V313" s="33">
        <v>1.4050568314286378</v>
      </c>
      <c r="W313" s="33">
        <v>0.96757778502683844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1.1018854627549173</v>
      </c>
      <c r="D315" s="154">
        <f t="shared" si="118"/>
        <v>1.1276678030113396</v>
      </c>
      <c r="E315" s="154">
        <f t="shared" si="118"/>
        <v>1.2413546985572259</v>
      </c>
      <c r="F315" s="154">
        <f t="shared" si="118"/>
        <v>1.2879020454249024</v>
      </c>
      <c r="G315" s="154">
        <f t="shared" si="118"/>
        <v>1.3644055063988365</v>
      </c>
      <c r="H315" s="154">
        <f t="shared" si="118"/>
        <v>1.4170854311517305</v>
      </c>
      <c r="I315" s="154">
        <f t="shared" si="118"/>
        <v>1.4541533185738504</v>
      </c>
      <c r="J315" s="154">
        <f t="shared" si="118"/>
        <v>1.4894179406507726</v>
      </c>
      <c r="K315" s="154">
        <f t="shared" si="118"/>
        <v>1.5604820947550899</v>
      </c>
      <c r="L315" s="154">
        <f t="shared" si="118"/>
        <v>1.6158630249175863</v>
      </c>
      <c r="M315" s="154">
        <f t="shared" si="118"/>
        <v>1.6028706425629715</v>
      </c>
      <c r="N315" s="154">
        <f t="shared" si="118"/>
        <v>1.6696006366397924</v>
      </c>
      <c r="O315" s="154">
        <f t="shared" si="118"/>
        <v>1.6716834364515418</v>
      </c>
      <c r="P315" s="154">
        <f t="shared" si="118"/>
        <v>1.6308666689352045</v>
      </c>
      <c r="Q315" s="154">
        <f t="shared" si="118"/>
        <v>1.7036309327726986</v>
      </c>
      <c r="R315" s="154">
        <f t="shared" ref="R315:V315" si="119">IF(R297=0,"",R297/R279)</f>
        <v>1.7830812771550337</v>
      </c>
      <c r="S315" s="154">
        <f t="shared" si="119"/>
        <v>1.8050017690043956</v>
      </c>
      <c r="T315" s="154">
        <f t="shared" si="119"/>
        <v>1.805897976446019</v>
      </c>
      <c r="U315" s="154">
        <f t="shared" si="119"/>
        <v>1.8053806522620088</v>
      </c>
      <c r="V315" s="154">
        <f t="shared" si="119"/>
        <v>1.8197189345416778</v>
      </c>
      <c r="W315" s="154">
        <f t="shared" ref="W315" si="120">IF(W297=0,"",W297/W279)</f>
        <v>1.8163068400683149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1.4406598881479133</v>
      </c>
      <c r="D316" s="155">
        <f t="shared" si="121"/>
        <v>1.5603479434105234</v>
      </c>
      <c r="E316" s="155">
        <f t="shared" si="121"/>
        <v>1.6834638845243965</v>
      </c>
      <c r="F316" s="155">
        <f t="shared" si="121"/>
        <v>1.8094959373366106</v>
      </c>
      <c r="G316" s="155">
        <f t="shared" si="121"/>
        <v>1.9388692781482908</v>
      </c>
      <c r="H316" s="155">
        <f t="shared" si="121"/>
        <v>2.0715036804882954</v>
      </c>
      <c r="I316" s="155">
        <f t="shared" si="121"/>
        <v>2.2074745450358089</v>
      </c>
      <c r="J316" s="155">
        <f t="shared" si="121"/>
        <v>2.3471561588639411</v>
      </c>
      <c r="K316" s="155">
        <f t="shared" si="121"/>
        <v>2.4908255230560949</v>
      </c>
      <c r="L316" s="155">
        <f t="shared" si="121"/>
        <v>2.6384820462660525</v>
      </c>
      <c r="M316" s="155">
        <f t="shared" si="121"/>
        <v>2.800842027060976</v>
      </c>
      <c r="N316" s="155">
        <f t="shared" si="121"/>
        <v>2.9806277439075268</v>
      </c>
      <c r="O316" s="155">
        <f t="shared" si="121"/>
        <v>3.176022530952161</v>
      </c>
      <c r="P316" s="155">
        <f t="shared" si="121"/>
        <v>3.3721500509658346</v>
      </c>
      <c r="Q316" s="155">
        <f t="shared" si="121"/>
        <v>3.5329230984203464</v>
      </c>
      <c r="R316" s="155">
        <f t="shared" ref="R316:V316" si="122">IF(R298=0,"",R298/R280)</f>
        <v>3.5942008287406377</v>
      </c>
      <c r="S316" s="155">
        <f t="shared" si="122"/>
        <v>3.6329872269584151</v>
      </c>
      <c r="T316" s="155">
        <f t="shared" si="122"/>
        <v>3.657863502677237</v>
      </c>
      <c r="U316" s="155">
        <f t="shared" si="122"/>
        <v>3.6776616062194134</v>
      </c>
      <c r="V316" s="155">
        <f t="shared" si="122"/>
        <v>3.7015604095423678</v>
      </c>
      <c r="W316" s="155">
        <f t="shared" ref="W316" si="123">IF(W298=0,"",W298/W280)</f>
        <v>3.7288816294355582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1.4406598881479133</v>
      </c>
      <c r="D317" s="156">
        <f t="shared" si="124"/>
        <v>1.5603479434105234</v>
      </c>
      <c r="E317" s="156">
        <f t="shared" si="124"/>
        <v>1.6834638845243965</v>
      </c>
      <c r="F317" s="156">
        <f t="shared" si="124"/>
        <v>1.8094959373366106</v>
      </c>
      <c r="G317" s="156">
        <f t="shared" si="124"/>
        <v>1.9388692781482908</v>
      </c>
      <c r="H317" s="156">
        <f t="shared" si="124"/>
        <v>2.0715036804882954</v>
      </c>
      <c r="I317" s="156">
        <f t="shared" si="124"/>
        <v>2.2074745450358089</v>
      </c>
      <c r="J317" s="156">
        <f t="shared" si="124"/>
        <v>2.3471561588639411</v>
      </c>
      <c r="K317" s="156">
        <f t="shared" si="124"/>
        <v>2.4908255230560949</v>
      </c>
      <c r="L317" s="156">
        <f t="shared" si="124"/>
        <v>2.6384820462660525</v>
      </c>
      <c r="M317" s="156">
        <f t="shared" si="124"/>
        <v>2.800842027060976</v>
      </c>
      <c r="N317" s="156">
        <f t="shared" si="124"/>
        <v>2.9806277439075268</v>
      </c>
      <c r="O317" s="156">
        <f t="shared" si="124"/>
        <v>3.176022530952161</v>
      </c>
      <c r="P317" s="156">
        <f t="shared" si="124"/>
        <v>3.3721500509658346</v>
      </c>
      <c r="Q317" s="156">
        <f t="shared" si="124"/>
        <v>3.5329230984203464</v>
      </c>
      <c r="R317" s="156">
        <f t="shared" ref="R317:V317" si="125">IF(R299=0,"",R299/R281)</f>
        <v>3.5942008287406377</v>
      </c>
      <c r="S317" s="156">
        <f t="shared" si="125"/>
        <v>3.6329872269584151</v>
      </c>
      <c r="T317" s="156">
        <f t="shared" si="125"/>
        <v>3.657863502677237</v>
      </c>
      <c r="U317" s="156">
        <f t="shared" si="125"/>
        <v>3.6776616062194134</v>
      </c>
      <c r="V317" s="156">
        <f t="shared" si="125"/>
        <v>3.7015604095423678</v>
      </c>
      <c r="W317" s="156">
        <f t="shared" ref="W317" si="126">IF(W299=0,"",W299/W281)</f>
        <v>3.7288816294355582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2.1749092952300888</v>
      </c>
      <c r="D318" s="155">
        <f t="shared" si="127"/>
        <v>2.2437958484385896</v>
      </c>
      <c r="E318" s="155">
        <f t="shared" si="127"/>
        <v>2.3134097487889629</v>
      </c>
      <c r="F318" s="155">
        <f t="shared" si="127"/>
        <v>2.3830984124688039</v>
      </c>
      <c r="G318" s="155">
        <f t="shared" si="127"/>
        <v>2.4534492909125314</v>
      </c>
      <c r="H318" s="155">
        <f t="shared" si="127"/>
        <v>2.524386669833945</v>
      </c>
      <c r="I318" s="155">
        <f t="shared" si="127"/>
        <v>2.5960513291249501</v>
      </c>
      <c r="J318" s="155">
        <f t="shared" si="127"/>
        <v>2.6690288494553638</v>
      </c>
      <c r="K318" s="155">
        <f t="shared" si="127"/>
        <v>2.7438115995575814</v>
      </c>
      <c r="L318" s="155">
        <f t="shared" si="127"/>
        <v>2.820521314717559</v>
      </c>
      <c r="M318" s="155">
        <f t="shared" si="127"/>
        <v>2.912143841210534</v>
      </c>
      <c r="N318" s="155">
        <f t="shared" si="127"/>
        <v>3.0229289276417544</v>
      </c>
      <c r="O318" s="155">
        <f t="shared" si="127"/>
        <v>3.1552260382258264</v>
      </c>
      <c r="P318" s="155">
        <f t="shared" si="127"/>
        <v>3.2986994058884784</v>
      </c>
      <c r="Q318" s="155">
        <f t="shared" si="127"/>
        <v>3.4219980631093549</v>
      </c>
      <c r="R318" s="155">
        <f t="shared" ref="R318:V318" si="128">IF(R300=0,"",R300/R282)</f>
        <v>3.49935048879754</v>
      </c>
      <c r="S318" s="155">
        <f t="shared" si="128"/>
        <v>3.5609192216874197</v>
      </c>
      <c r="T318" s="155">
        <f t="shared" si="128"/>
        <v>3.6123622417630541</v>
      </c>
      <c r="U318" s="155">
        <f t="shared" si="128"/>
        <v>3.6591945118494498</v>
      </c>
      <c r="V318" s="155">
        <f t="shared" si="128"/>
        <v>3.7069451343044535</v>
      </c>
      <c r="W318" s="155">
        <f t="shared" ref="W318" si="129">IF(W300=0,"",W300/W282)</f>
        <v>3.7536936606955198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2.1749092952300888</v>
      </c>
      <c r="D319" s="156">
        <f t="shared" si="130"/>
        <v>2.2437958484385896</v>
      </c>
      <c r="E319" s="156">
        <f t="shared" si="130"/>
        <v>2.3134097487889629</v>
      </c>
      <c r="F319" s="156">
        <f t="shared" si="130"/>
        <v>2.3830984124688039</v>
      </c>
      <c r="G319" s="156">
        <f t="shared" si="130"/>
        <v>2.4534492909125314</v>
      </c>
      <c r="H319" s="156">
        <f t="shared" si="130"/>
        <v>2.524386669833945</v>
      </c>
      <c r="I319" s="156">
        <f t="shared" si="130"/>
        <v>2.5960513291249501</v>
      </c>
      <c r="J319" s="156">
        <f t="shared" si="130"/>
        <v>2.6690288494553638</v>
      </c>
      <c r="K319" s="156">
        <f t="shared" si="130"/>
        <v>2.7438115995575814</v>
      </c>
      <c r="L319" s="156">
        <f t="shared" si="130"/>
        <v>2.820521314717559</v>
      </c>
      <c r="M319" s="156">
        <f t="shared" si="130"/>
        <v>2.912143841210534</v>
      </c>
      <c r="N319" s="156">
        <f t="shared" si="130"/>
        <v>3.0229289276417544</v>
      </c>
      <c r="O319" s="156">
        <f t="shared" si="130"/>
        <v>3.1552260382258264</v>
      </c>
      <c r="P319" s="156">
        <f t="shared" si="130"/>
        <v>3.2986994058884784</v>
      </c>
      <c r="Q319" s="156">
        <f t="shared" si="130"/>
        <v>3.4219980631093549</v>
      </c>
      <c r="R319" s="156">
        <f t="shared" ref="R319:V319" si="131">IF(R301=0,"",R301/R283)</f>
        <v>3.49935048879754</v>
      </c>
      <c r="S319" s="156">
        <f t="shared" si="131"/>
        <v>3.5609192216874197</v>
      </c>
      <c r="T319" s="156">
        <f t="shared" si="131"/>
        <v>3.6123622417630541</v>
      </c>
      <c r="U319" s="156">
        <f t="shared" si="131"/>
        <v>3.6591945118494498</v>
      </c>
      <c r="V319" s="156">
        <f t="shared" si="131"/>
        <v>3.7069451343044535</v>
      </c>
      <c r="W319" s="156">
        <f t="shared" ref="W319" si="132">IF(W301=0,"",W301/W283)</f>
        <v>3.7536936606955198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0.59112033259888008</v>
      </c>
      <c r="D320" s="155">
        <f t="shared" si="133"/>
        <v>0.58263536345939626</v>
      </c>
      <c r="E320" s="155">
        <f t="shared" si="133"/>
        <v>0.57752487846110956</v>
      </c>
      <c r="F320" s="155">
        <f t="shared" si="133"/>
        <v>0.59040906185566211</v>
      </c>
      <c r="G320" s="155">
        <f t="shared" si="133"/>
        <v>0.61058832857552692</v>
      </c>
      <c r="H320" s="155">
        <f t="shared" si="133"/>
        <v>0.61450355588632488</v>
      </c>
      <c r="I320" s="155">
        <f t="shared" si="133"/>
        <v>0.6572812328290506</v>
      </c>
      <c r="J320" s="155">
        <f t="shared" si="133"/>
        <v>0.68037035678536983</v>
      </c>
      <c r="K320" s="155">
        <f t="shared" si="133"/>
        <v>0.66998560989117251</v>
      </c>
      <c r="L320" s="155">
        <f t="shared" si="133"/>
        <v>0.64738100096081563</v>
      </c>
      <c r="M320" s="155">
        <f t="shared" si="133"/>
        <v>0.6351953843435395</v>
      </c>
      <c r="N320" s="155">
        <f t="shared" si="133"/>
        <v>0.67298756720259834</v>
      </c>
      <c r="O320" s="155">
        <f t="shared" si="133"/>
        <v>0.70292866239885554</v>
      </c>
      <c r="P320" s="155">
        <f t="shared" si="133"/>
        <v>0.73486543418017303</v>
      </c>
      <c r="Q320" s="155">
        <f t="shared" si="133"/>
        <v>0.76163439211320239</v>
      </c>
      <c r="R320" s="155">
        <f t="shared" ref="R320:V320" si="134">IF(R302=0,"",R302/R284)</f>
        <v>0.7799854494973637</v>
      </c>
      <c r="S320" s="155">
        <f t="shared" si="134"/>
        <v>0.78964206813175464</v>
      </c>
      <c r="T320" s="155">
        <f t="shared" si="134"/>
        <v>0.79262662517796634</v>
      </c>
      <c r="U320" s="155">
        <f t="shared" si="134"/>
        <v>0.81047954690879898</v>
      </c>
      <c r="V320" s="155">
        <f t="shared" si="134"/>
        <v>0.82202069897473673</v>
      </c>
      <c r="W320" s="155">
        <f t="shared" ref="W320" si="135">IF(W302=0,"",W302/W284)</f>
        <v>0.82383263036800236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0.55492374751402462</v>
      </c>
      <c r="D321" s="156">
        <f t="shared" si="136"/>
        <v>0.55680291535197635</v>
      </c>
      <c r="E321" s="156">
        <f t="shared" si="136"/>
        <v>0.55899316801842314</v>
      </c>
      <c r="F321" s="156">
        <f t="shared" si="136"/>
        <v>0.561225841343301</v>
      </c>
      <c r="G321" s="156">
        <f t="shared" si="136"/>
        <v>0.5637450054975105</v>
      </c>
      <c r="H321" s="156">
        <f t="shared" si="136"/>
        <v>0.5665207893993206</v>
      </c>
      <c r="I321" s="156">
        <f t="shared" si="136"/>
        <v>0.56961333194597308</v>
      </c>
      <c r="J321" s="156">
        <f t="shared" si="136"/>
        <v>0.57326900097234601</v>
      </c>
      <c r="K321" s="156">
        <f t="shared" si="136"/>
        <v>0.57769727394053372</v>
      </c>
      <c r="L321" s="156">
        <f t="shared" si="136"/>
        <v>0.58295419465978715</v>
      </c>
      <c r="M321" s="156">
        <f t="shared" si="136"/>
        <v>0.59401073063204235</v>
      </c>
      <c r="N321" s="156">
        <f t="shared" si="136"/>
        <v>0.61244466352551064</v>
      </c>
      <c r="O321" s="156">
        <f t="shared" si="136"/>
        <v>0.63957308342604813</v>
      </c>
      <c r="P321" s="156">
        <f t="shared" si="136"/>
        <v>0.67262783685183003</v>
      </c>
      <c r="Q321" s="156">
        <f t="shared" si="136"/>
        <v>0.70263996496317349</v>
      </c>
      <c r="R321" s="156">
        <f t="shared" ref="R321:V321" si="137">IF(R303=0,"",R303/R285)</f>
        <v>0.72289447993758371</v>
      </c>
      <c r="S321" s="156">
        <f t="shared" si="137"/>
        <v>0.74241246709476472</v>
      </c>
      <c r="T321" s="156">
        <f t="shared" si="137"/>
        <v>0.76008913470879902</v>
      </c>
      <c r="U321" s="156">
        <f t="shared" si="137"/>
        <v>0.77481969105383119</v>
      </c>
      <c r="V321" s="156">
        <f t="shared" si="137"/>
        <v>0.7854993444039795</v>
      </c>
      <c r="W321" s="156">
        <f t="shared" ref="W321" si="138">IF(W303=0,"",W303/W285)</f>
        <v>0.79052292651177913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>
        <f t="shared" si="139"/>
        <v>0.9320957076699049</v>
      </c>
      <c r="E322" s="156">
        <f t="shared" si="139"/>
        <v>0.95549440393983565</v>
      </c>
      <c r="F322" s="156">
        <f t="shared" si="139"/>
        <v>0.94218267351414409</v>
      </c>
      <c r="G322" s="156">
        <f t="shared" si="139"/>
        <v>0.94269177461823006</v>
      </c>
      <c r="H322" s="156">
        <f t="shared" si="139"/>
        <v>0.92612142113085705</v>
      </c>
      <c r="I322" s="156">
        <f t="shared" si="139"/>
        <v>0.93675871440708636</v>
      </c>
      <c r="J322" s="156">
        <f t="shared" si="139"/>
        <v>0.9404139362652858</v>
      </c>
      <c r="K322" s="156">
        <f t="shared" si="139"/>
        <v>0.94375055466162183</v>
      </c>
      <c r="L322" s="156">
        <f t="shared" si="139"/>
        <v>0.94647532557627923</v>
      </c>
      <c r="M322" s="156" t="str">
        <f t="shared" si="139"/>
        <v/>
      </c>
      <c r="N322" s="156">
        <f t="shared" si="139"/>
        <v>0.95170210582904669</v>
      </c>
      <c r="O322" s="156">
        <f t="shared" si="139"/>
        <v>0.9691627790229298</v>
      </c>
      <c r="P322" s="156">
        <f t="shared" si="139"/>
        <v>0.95427565662454827</v>
      </c>
      <c r="Q322" s="156">
        <f t="shared" si="139"/>
        <v>0.98577463754968275</v>
      </c>
      <c r="R322" s="156">
        <f t="shared" ref="R322:V322" si="140">IF(R304=0,"",R304/R286)</f>
        <v>0.98288831606770499</v>
      </c>
      <c r="S322" s="156">
        <f t="shared" si="140"/>
        <v>0.97636620770301197</v>
      </c>
      <c r="T322" s="156">
        <f t="shared" si="140"/>
        <v>0.97610190338084246</v>
      </c>
      <c r="U322" s="156">
        <f t="shared" si="140"/>
        <v>0.97356043980934703</v>
      </c>
      <c r="V322" s="156">
        <f t="shared" si="140"/>
        <v>0.97926805398714034</v>
      </c>
      <c r="W322" s="156">
        <f t="shared" ref="W322" si="141">IF(W304=0,"",W304/W286)</f>
        <v>0.98265014111119919</v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>
        <f t="shared" si="142"/>
        <v>0.55680291535197635</v>
      </c>
      <c r="E323" s="157">
        <f t="shared" si="142"/>
        <v>0.55899316801842314</v>
      </c>
      <c r="F323" s="157">
        <f t="shared" si="142"/>
        <v>0.561225841343301</v>
      </c>
      <c r="G323" s="157">
        <f t="shared" si="142"/>
        <v>0.5637450054975105</v>
      </c>
      <c r="H323" s="157">
        <f t="shared" si="142"/>
        <v>0.5665207893993206</v>
      </c>
      <c r="I323" s="157">
        <f t="shared" si="142"/>
        <v>0.56961333194597308</v>
      </c>
      <c r="J323" s="157">
        <f t="shared" si="142"/>
        <v>0.57326900097234601</v>
      </c>
      <c r="K323" s="157">
        <f t="shared" si="142"/>
        <v>0.57769727394053372</v>
      </c>
      <c r="L323" s="157">
        <f t="shared" si="142"/>
        <v>0.58295419465978715</v>
      </c>
      <c r="M323" s="157" t="str">
        <f t="shared" si="142"/>
        <v/>
      </c>
      <c r="N323" s="157">
        <f t="shared" si="142"/>
        <v>0.61244466352551064</v>
      </c>
      <c r="O323" s="157">
        <f t="shared" si="142"/>
        <v>0.63957308342604802</v>
      </c>
      <c r="P323" s="157">
        <f t="shared" si="142"/>
        <v>0.67262783685183003</v>
      </c>
      <c r="Q323" s="157">
        <f t="shared" si="142"/>
        <v>0.70263996496317349</v>
      </c>
      <c r="R323" s="157">
        <f t="shared" ref="R323:V323" si="143">IF(R305=0,"",R305/R287)</f>
        <v>0.72289447993758371</v>
      </c>
      <c r="S323" s="157">
        <f t="shared" si="143"/>
        <v>0.74241246709476472</v>
      </c>
      <c r="T323" s="157">
        <f t="shared" si="143"/>
        <v>0.76008913470879891</v>
      </c>
      <c r="U323" s="157">
        <f t="shared" si="143"/>
        <v>0.77481969105383119</v>
      </c>
      <c r="V323" s="157">
        <f t="shared" si="143"/>
        <v>0.7854993444039795</v>
      </c>
      <c r="W323" s="157">
        <f t="shared" ref="W323" si="144">IF(W305=0,"",W305/W287)</f>
        <v>0.79052292651177902</v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 t="str">
        <f t="shared" si="145"/>
        <v/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0.62270547973031354</v>
      </c>
      <c r="D325" s="157">
        <f t="shared" si="148"/>
        <v>0.62423794411855016</v>
      </c>
      <c r="E325" s="157">
        <f t="shared" si="148"/>
        <v>0.625888276690718</v>
      </c>
      <c r="F325" s="157">
        <f t="shared" si="148"/>
        <v>0.62755446221469346</v>
      </c>
      <c r="G325" s="157">
        <f t="shared" si="148"/>
        <v>0.62933014220044081</v>
      </c>
      <c r="H325" s="157">
        <f t="shared" si="148"/>
        <v>0.63120482069370143</v>
      </c>
      <c r="I325" s="157">
        <f t="shared" si="148"/>
        <v>0.63320288605969743</v>
      </c>
      <c r="J325" s="157">
        <f t="shared" si="148"/>
        <v>0.6354219610320152</v>
      </c>
      <c r="K325" s="157">
        <f t="shared" si="148"/>
        <v>0.63794855890618374</v>
      </c>
      <c r="L325" s="157">
        <f t="shared" si="148"/>
        <v>0.64081295823276885</v>
      </c>
      <c r="M325" s="157">
        <f t="shared" si="148"/>
        <v>0.64599993509193865</v>
      </c>
      <c r="N325" s="157">
        <f t="shared" si="148"/>
        <v>0.65438157027361854</v>
      </c>
      <c r="O325" s="157">
        <f t="shared" si="148"/>
        <v>0.6670762056547429</v>
      </c>
      <c r="P325" s="157">
        <f t="shared" si="148"/>
        <v>0.68359029667091931</v>
      </c>
      <c r="Q325" s="157">
        <f t="shared" si="148"/>
        <v>0.69979459162497226</v>
      </c>
      <c r="R325" s="157">
        <f t="shared" ref="R325:V325" si="149">IF(R307=0,"",R307/R289)</f>
        <v>0.71141073244502273</v>
      </c>
      <c r="S325" s="157">
        <f t="shared" si="149"/>
        <v>0.72291235575720536</v>
      </c>
      <c r="T325" s="157">
        <f t="shared" si="149"/>
        <v>0.73405829388575039</v>
      </c>
      <c r="U325" s="157">
        <f t="shared" si="149"/>
        <v>0.7445284726018363</v>
      </c>
      <c r="V325" s="157">
        <f t="shared" si="149"/>
        <v>0.75383183395305575</v>
      </c>
      <c r="W325" s="157">
        <f t="shared" ref="W325" si="150">IF(W307=0,"",W307/W289)</f>
        <v>0.76115537789363252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0.88383179299468062</v>
      </c>
      <c r="D326" s="158">
        <f t="shared" si="151"/>
        <v>0.94783929214063822</v>
      </c>
      <c r="E326" s="158">
        <f t="shared" si="151"/>
        <v>0.96663243541689026</v>
      </c>
      <c r="F326" s="158">
        <f t="shared" si="151"/>
        <v>0.95580673704540109</v>
      </c>
      <c r="G326" s="158">
        <f t="shared" si="151"/>
        <v>0.95618907163839717</v>
      </c>
      <c r="H326" s="158">
        <f t="shared" si="151"/>
        <v>0.94215545186369087</v>
      </c>
      <c r="I326" s="158">
        <f t="shared" si="151"/>
        <v>0.95066597759737848</v>
      </c>
      <c r="J326" s="158">
        <f t="shared" si="151"/>
        <v>0.95353876430962392</v>
      </c>
      <c r="K326" s="158">
        <f t="shared" si="151"/>
        <v>0.95619865989433717</v>
      </c>
      <c r="L326" s="158">
        <f t="shared" si="151"/>
        <v>0.95789955549321659</v>
      </c>
      <c r="M326" s="158">
        <f t="shared" si="151"/>
        <v>0.9426371005864741</v>
      </c>
      <c r="N326" s="158">
        <f t="shared" si="151"/>
        <v>0.95937934191720275</v>
      </c>
      <c r="O326" s="158">
        <f t="shared" si="151"/>
        <v>0.97396535073426027</v>
      </c>
      <c r="P326" s="158">
        <f t="shared" si="151"/>
        <v>0.95617690559763735</v>
      </c>
      <c r="Q326" s="158">
        <f t="shared" si="151"/>
        <v>0.98772530270778713</v>
      </c>
      <c r="R326" s="158">
        <f t="shared" ref="R326:V326" si="152">IF(R308=0,"",R308/R290)</f>
        <v>0.98381613906755905</v>
      </c>
      <c r="S326" s="158">
        <f t="shared" si="152"/>
        <v>0.97458487055467236</v>
      </c>
      <c r="T326" s="158">
        <f t="shared" si="152"/>
        <v>0.97294488089653286</v>
      </c>
      <c r="U326" s="158">
        <f t="shared" si="152"/>
        <v>0.9681190435725775</v>
      </c>
      <c r="V326" s="158">
        <f t="shared" si="152"/>
        <v>0.97476982510315924</v>
      </c>
      <c r="W326" s="158">
        <f t="shared" ref="W326" si="153">IF(W308=0,"",W308/W290)</f>
        <v>0.98020286959164027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0.62270547973031354</v>
      </c>
      <c r="D327" s="156">
        <f t="shared" si="154"/>
        <v>0.62423794411855016</v>
      </c>
      <c r="E327" s="156">
        <f t="shared" si="154"/>
        <v>0.625888276690718</v>
      </c>
      <c r="F327" s="156">
        <f t="shared" si="154"/>
        <v>0.62755446221469346</v>
      </c>
      <c r="G327" s="156">
        <f t="shared" si="154"/>
        <v>0.62933014220044081</v>
      </c>
      <c r="H327" s="156">
        <f t="shared" si="154"/>
        <v>0.63120482069370143</v>
      </c>
      <c r="I327" s="156">
        <f t="shared" si="154"/>
        <v>0.63320288605969743</v>
      </c>
      <c r="J327" s="156">
        <f t="shared" si="154"/>
        <v>0.6354219610320152</v>
      </c>
      <c r="K327" s="156">
        <f t="shared" si="154"/>
        <v>0.63794855890618374</v>
      </c>
      <c r="L327" s="156">
        <f t="shared" si="154"/>
        <v>0.64081295823276885</v>
      </c>
      <c r="M327" s="156">
        <f t="shared" si="154"/>
        <v>0.64599993509193865</v>
      </c>
      <c r="N327" s="156">
        <f t="shared" si="154"/>
        <v>0.65438157027361854</v>
      </c>
      <c r="O327" s="156">
        <f t="shared" si="154"/>
        <v>0.6670762056547429</v>
      </c>
      <c r="P327" s="156">
        <f t="shared" si="154"/>
        <v>0.68359029667091931</v>
      </c>
      <c r="Q327" s="156">
        <f t="shared" si="154"/>
        <v>0.69979459162497226</v>
      </c>
      <c r="R327" s="156">
        <f t="shared" ref="R327:V327" si="155">IF(R309=0,"",R309/R291)</f>
        <v>0.71141073244502295</v>
      </c>
      <c r="S327" s="156">
        <f t="shared" si="155"/>
        <v>0.72291235575720536</v>
      </c>
      <c r="T327" s="156">
        <f t="shared" si="155"/>
        <v>0.73405829388575039</v>
      </c>
      <c r="U327" s="156">
        <f t="shared" si="155"/>
        <v>0.74452847260183619</v>
      </c>
      <c r="V327" s="156">
        <f t="shared" si="155"/>
        <v>0.75383183395305597</v>
      </c>
      <c r="W327" s="156">
        <f t="shared" ref="W327" si="156">IF(W309=0,"",W309/W291)</f>
        <v>0.76115537789363252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0.70068685588829549</v>
      </c>
      <c r="D329" s="155">
        <f t="shared" si="160"/>
        <v>0.68708386858263626</v>
      </c>
      <c r="E329" s="155">
        <f t="shared" si="160"/>
        <v>0.69021475682525191</v>
      </c>
      <c r="F329" s="155">
        <f t="shared" si="160"/>
        <v>0.69057271684040311</v>
      </c>
      <c r="G329" s="155">
        <f t="shared" si="160"/>
        <v>0.69844563700146867</v>
      </c>
      <c r="H329" s="155">
        <f t="shared" si="160"/>
        <v>0.71069713334014184</v>
      </c>
      <c r="I329" s="155">
        <f t="shared" si="160"/>
        <v>0.70956100490876184</v>
      </c>
      <c r="J329" s="155">
        <f t="shared" si="160"/>
        <v>0.71095898889020015</v>
      </c>
      <c r="K329" s="155">
        <f t="shared" si="160"/>
        <v>0.70495713195992349</v>
      </c>
      <c r="L329" s="155">
        <f t="shared" si="160"/>
        <v>0.70470264312078401</v>
      </c>
      <c r="M329" s="155">
        <f t="shared" si="160"/>
        <v>0.703513005650093</v>
      </c>
      <c r="N329" s="155">
        <f t="shared" si="160"/>
        <v>0.71240466112359557</v>
      </c>
      <c r="O329" s="155">
        <f t="shared" si="160"/>
        <v>0.71681016416977283</v>
      </c>
      <c r="P329" s="155">
        <f t="shared" si="160"/>
        <v>0.72581490124494485</v>
      </c>
      <c r="Q329" s="155">
        <f t="shared" si="160"/>
        <v>0.73893780094002204</v>
      </c>
      <c r="R329" s="155">
        <f t="shared" ref="R329:V329" si="161">IF(R311=0,"",R311/R293)</f>
        <v>0.74048626345490753</v>
      </c>
      <c r="S329" s="155">
        <f t="shared" si="161"/>
        <v>0.74943079089394582</v>
      </c>
      <c r="T329" s="155">
        <f t="shared" si="161"/>
        <v>0.77367321357174379</v>
      </c>
      <c r="U329" s="155">
        <f t="shared" si="161"/>
        <v>0.79786474419454123</v>
      </c>
      <c r="V329" s="155">
        <f t="shared" si="161"/>
        <v>0.81349399849412363</v>
      </c>
      <c r="W329" s="155">
        <f t="shared" ref="W329" si="162">IF(W311=0,"",W311/W293)</f>
        <v>0.80328157826370339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0.57609277958740213</v>
      </c>
      <c r="D330" s="156">
        <f t="shared" si="163"/>
        <v>0.5771284597424754</v>
      </c>
      <c r="E330" s="156">
        <f t="shared" si="163"/>
        <v>0.57814953365107757</v>
      </c>
      <c r="F330" s="156">
        <f t="shared" si="163"/>
        <v>0.57916861579879741</v>
      </c>
      <c r="G330" s="156">
        <f t="shared" si="163"/>
        <v>0.58017424645264293</v>
      </c>
      <c r="H330" s="156">
        <f t="shared" si="163"/>
        <v>0.58116782813804246</v>
      </c>
      <c r="I330" s="156">
        <f t="shared" si="163"/>
        <v>0.58214653717645148</v>
      </c>
      <c r="J330" s="156">
        <f t="shared" si="163"/>
        <v>0.58309880595354435</v>
      </c>
      <c r="K330" s="156">
        <f t="shared" si="163"/>
        <v>0.58401479895449926</v>
      </c>
      <c r="L330" s="156">
        <f t="shared" si="163"/>
        <v>0.5848918847758654</v>
      </c>
      <c r="M330" s="156">
        <f t="shared" si="163"/>
        <v>0.58536387307159532</v>
      </c>
      <c r="N330" s="156">
        <f t="shared" si="163"/>
        <v>0.58536387307159532</v>
      </c>
      <c r="O330" s="156">
        <f t="shared" si="163"/>
        <v>0.58536387307159532</v>
      </c>
      <c r="P330" s="156">
        <f t="shared" si="163"/>
        <v>0.58536387307159532</v>
      </c>
      <c r="Q330" s="156">
        <f t="shared" si="163"/>
        <v>0.58536387307159532</v>
      </c>
      <c r="R330" s="156">
        <f t="shared" ref="R330:V330" si="164">IF(R312=0,"",R312/R294)</f>
        <v>0.58834575280914259</v>
      </c>
      <c r="S330" s="156">
        <f t="shared" si="164"/>
        <v>0.59322180179730355</v>
      </c>
      <c r="T330" s="156">
        <f t="shared" si="164"/>
        <v>0.59891052561682034</v>
      </c>
      <c r="U330" s="156">
        <f t="shared" si="164"/>
        <v>0.60480241814417823</v>
      </c>
      <c r="V330" s="156">
        <f t="shared" si="164"/>
        <v>0.61028797325585626</v>
      </c>
      <c r="W330" s="156">
        <f t="shared" ref="W330" si="165">IF(W312=0,"",W312/W294)</f>
        <v>0.61536719095185188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0.74252275591685801</v>
      </c>
      <c r="D331" s="159">
        <f t="shared" si="166"/>
        <v>0.74407364854826297</v>
      </c>
      <c r="E331" s="159">
        <f t="shared" si="166"/>
        <v>0.7456818894300975</v>
      </c>
      <c r="F331" s="159">
        <f t="shared" si="166"/>
        <v>0.74729795052789971</v>
      </c>
      <c r="G331" s="159">
        <f t="shared" si="166"/>
        <v>0.74896682599117825</v>
      </c>
      <c r="H331" s="159">
        <f t="shared" si="166"/>
        <v>0.75068300910884134</v>
      </c>
      <c r="I331" s="159">
        <f t="shared" si="166"/>
        <v>0.7524575864406422</v>
      </c>
      <c r="J331" s="159">
        <f t="shared" si="166"/>
        <v>0.75433597570868882</v>
      </c>
      <c r="K331" s="159">
        <f t="shared" si="166"/>
        <v>0.75635679392305355</v>
      </c>
      <c r="L331" s="159">
        <f t="shared" si="166"/>
        <v>0.75853037271714807</v>
      </c>
      <c r="M331" s="159">
        <f t="shared" si="166"/>
        <v>0.76148759680790479</v>
      </c>
      <c r="N331" s="159">
        <f t="shared" si="166"/>
        <v>0.7654073558881016</v>
      </c>
      <c r="O331" s="159">
        <f t="shared" si="166"/>
        <v>0.77072461652017688</v>
      </c>
      <c r="P331" s="159">
        <f t="shared" si="166"/>
        <v>0.77766782706853921</v>
      </c>
      <c r="Q331" s="159">
        <f t="shared" si="166"/>
        <v>0.78661670040121956</v>
      </c>
      <c r="R331" s="159">
        <f t="shared" ref="R331:V331" si="167">IF(R313=0,"",R313/R295)</f>
        <v>0.79879026270052234</v>
      </c>
      <c r="S331" s="159">
        <f t="shared" si="167"/>
        <v>0.81398400706375029</v>
      </c>
      <c r="T331" s="159">
        <f t="shared" si="167"/>
        <v>0.8303197464189489</v>
      </c>
      <c r="U331" s="159">
        <f t="shared" si="167"/>
        <v>0.8459192936942086</v>
      </c>
      <c r="V331" s="159">
        <f t="shared" si="167"/>
        <v>0.85890446181760027</v>
      </c>
      <c r="W331" s="159">
        <f t="shared" ref="W331" si="168">IF(W313=0,"",W313/W295)</f>
        <v>0.86861550424551737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2.0582147973735596</v>
      </c>
      <c r="D333" s="117">
        <f t="shared" si="169"/>
        <v>3.2544693684262818</v>
      </c>
      <c r="E333" s="117">
        <f t="shared" si="169"/>
        <v>4.6296854316175624</v>
      </c>
      <c r="F333" s="117">
        <f t="shared" si="169"/>
        <v>4.5632187253549796</v>
      </c>
      <c r="G333" s="117">
        <f t="shared" si="169"/>
        <v>3.6286528701695158</v>
      </c>
      <c r="H333" s="117">
        <f t="shared" si="169"/>
        <v>4.2935813503489726</v>
      </c>
      <c r="I333" s="117">
        <f t="shared" si="169"/>
        <v>2.8440674048948731</v>
      </c>
      <c r="J333" s="117">
        <f t="shared" si="169"/>
        <v>2.338352751396088</v>
      </c>
      <c r="K333" s="117">
        <f t="shared" si="169"/>
        <v>2.2782428268584831</v>
      </c>
      <c r="L333" s="117">
        <f t="shared" si="169"/>
        <v>2.8811718086958478</v>
      </c>
      <c r="M333" s="117">
        <f t="shared" si="169"/>
        <v>2.634557811567289</v>
      </c>
      <c r="N333" s="117">
        <f t="shared" si="169"/>
        <v>2.4305919138713019</v>
      </c>
      <c r="O333" s="117">
        <f t="shared" si="169"/>
        <v>2.7618068781602187</v>
      </c>
      <c r="P333" s="117">
        <f t="shared" si="169"/>
        <v>6.4402880384304311</v>
      </c>
      <c r="Q333" s="117">
        <f t="shared" si="169"/>
        <v>7.026510928787336</v>
      </c>
      <c r="R333" s="117">
        <f t="shared" ref="R333:V333" si="170">R334+R336+R338+R347</f>
        <v>6.8932306171650799</v>
      </c>
      <c r="S333" s="117">
        <f t="shared" si="170"/>
        <v>5.4487323751612191</v>
      </c>
      <c r="T333" s="117">
        <f t="shared" si="170"/>
        <v>3.9125311423554638</v>
      </c>
      <c r="U333" s="117">
        <f t="shared" si="170"/>
        <v>4.2994265330850192</v>
      </c>
      <c r="V333" s="117">
        <f t="shared" si="170"/>
        <v>4.117102315522275</v>
      </c>
      <c r="W333" s="117">
        <f t="shared" ref="W333" si="171">W334+W336+W338+W347</f>
        <v>4.4150726674826597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1.6996245099704212</v>
      </c>
      <c r="D338" s="122">
        <v>2.6267450062946134</v>
      </c>
      <c r="E338" s="122">
        <v>3.8156835584260569</v>
      </c>
      <c r="F338" s="122">
        <v>3.6455064327791904</v>
      </c>
      <c r="G338" s="122">
        <v>2.7657044155071504</v>
      </c>
      <c r="H338" s="122">
        <v>3.4010469642845687</v>
      </c>
      <c r="I338" s="122">
        <v>2.083368322889906</v>
      </c>
      <c r="J338" s="122">
        <v>1.692128132683073</v>
      </c>
      <c r="K338" s="122">
        <v>1.6548359384776228</v>
      </c>
      <c r="L338" s="122">
        <v>2.1425255165556045</v>
      </c>
      <c r="M338" s="122">
        <v>1.955062952842058</v>
      </c>
      <c r="N338" s="122">
        <v>1.8224306972671078</v>
      </c>
      <c r="O338" s="122">
        <v>2.1565581517988899</v>
      </c>
      <c r="P338" s="122">
        <v>5.1345405514734441</v>
      </c>
      <c r="Q338" s="122">
        <v>5.472244100502464</v>
      </c>
      <c r="R338" s="122">
        <v>5.307863565485925</v>
      </c>
      <c r="S338" s="122">
        <v>4.0712363574629631</v>
      </c>
      <c r="T338" s="122">
        <v>2.9052607212089581</v>
      </c>
      <c r="U338" s="122">
        <v>3.2112280790023524</v>
      </c>
      <c r="V338" s="122">
        <v>3.151318421022574</v>
      </c>
      <c r="W338" s="122">
        <v>3.3919007534546455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1.6996245099704212</v>
      </c>
      <c r="D339" s="98">
        <v>2.6264837334725502</v>
      </c>
      <c r="E339" s="98">
        <v>3.8149288000723169</v>
      </c>
      <c r="F339" s="98">
        <v>3.6447553697183284</v>
      </c>
      <c r="G339" s="98">
        <v>2.7652318814417982</v>
      </c>
      <c r="H339" s="98">
        <v>3.4004961424276878</v>
      </c>
      <c r="I339" s="98">
        <v>2.0819544303237292</v>
      </c>
      <c r="J339" s="98">
        <v>1.6904821006190556</v>
      </c>
      <c r="K339" s="98">
        <v>1.6535917188087024</v>
      </c>
      <c r="L339" s="98">
        <v>2.1416641335945403</v>
      </c>
      <c r="M339" s="98">
        <v>1.955062952842058</v>
      </c>
      <c r="N339" s="98">
        <v>1.8216041318184091</v>
      </c>
      <c r="O339" s="98">
        <v>2.155406288691871</v>
      </c>
      <c r="P339" s="98">
        <v>5.1305716151635608</v>
      </c>
      <c r="Q339" s="98">
        <v>5.4692578690397085</v>
      </c>
      <c r="R339" s="98">
        <v>5.3051642815835489</v>
      </c>
      <c r="S339" s="98">
        <v>4.0687484783452552</v>
      </c>
      <c r="T339" s="98">
        <v>2.9041467907493717</v>
      </c>
      <c r="U339" s="98">
        <v>3.2104023058487665</v>
      </c>
      <c r="V339" s="98">
        <v>3.1490360420499997</v>
      </c>
      <c r="W339" s="98">
        <v>3.3890286888422119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2.6127282206321248E-4</v>
      </c>
      <c r="E340" s="98">
        <v>7.5475835374015816E-4</v>
      </c>
      <c r="F340" s="98">
        <v>7.5106306086203238E-4</v>
      </c>
      <c r="G340" s="98">
        <v>4.7253406535199095E-4</v>
      </c>
      <c r="H340" s="98">
        <v>5.5082185688082503E-4</v>
      </c>
      <c r="I340" s="98">
        <v>1.4138925661770362E-3</v>
      </c>
      <c r="J340" s="98">
        <v>1.6460320640175853E-3</v>
      </c>
      <c r="K340" s="98">
        <v>1.2442196689204839E-3</v>
      </c>
      <c r="L340" s="98">
        <v>8.613829610641812E-4</v>
      </c>
      <c r="M340" s="98">
        <v>0</v>
      </c>
      <c r="N340" s="98">
        <v>8.2656544869873488E-4</v>
      </c>
      <c r="O340" s="98">
        <v>1.1518631070187946E-3</v>
      </c>
      <c r="P340" s="98">
        <v>3.9689363098832807E-3</v>
      </c>
      <c r="Q340" s="98">
        <v>2.986231462755146E-3</v>
      </c>
      <c r="R340" s="98">
        <v>2.699283902375618E-3</v>
      </c>
      <c r="S340" s="98">
        <v>2.4878791177081394E-3</v>
      </c>
      <c r="T340" s="98">
        <v>1.1139304595864713E-3</v>
      </c>
      <c r="U340" s="98">
        <v>8.2577315358584318E-4</v>
      </c>
      <c r="V340" s="98">
        <v>2.2823789725745411E-3</v>
      </c>
      <c r="W340" s="98">
        <v>2.8720646124336456E-3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2.6127282206321248E-4</v>
      </c>
      <c r="E341" s="101">
        <v>7.5475835374015816E-4</v>
      </c>
      <c r="F341" s="101">
        <v>7.5106306086203238E-4</v>
      </c>
      <c r="G341" s="101">
        <v>4.7253406535199095E-4</v>
      </c>
      <c r="H341" s="101">
        <v>5.5082185688082503E-4</v>
      </c>
      <c r="I341" s="101">
        <v>1.4138925661770362E-3</v>
      </c>
      <c r="J341" s="101">
        <v>1.6460320640175853E-3</v>
      </c>
      <c r="K341" s="101">
        <v>1.2442196689204839E-3</v>
      </c>
      <c r="L341" s="101">
        <v>8.613829610641812E-4</v>
      </c>
      <c r="M341" s="101">
        <v>0</v>
      </c>
      <c r="N341" s="101">
        <v>8.2656544869873488E-4</v>
      </c>
      <c r="O341" s="101">
        <v>1.1518631070187946E-3</v>
      </c>
      <c r="P341" s="101">
        <v>3.9689363098832807E-3</v>
      </c>
      <c r="Q341" s="101">
        <v>2.986231462755146E-3</v>
      </c>
      <c r="R341" s="101">
        <v>2.699283902375618E-3</v>
      </c>
      <c r="S341" s="101">
        <v>2.4878791177081394E-3</v>
      </c>
      <c r="T341" s="101">
        <v>1.1139304595864713E-3</v>
      </c>
      <c r="U341" s="101">
        <v>8.2577315358584318E-4</v>
      </c>
      <c r="V341" s="101">
        <v>2.2823789725745411E-3</v>
      </c>
      <c r="W341" s="101">
        <v>2.8720646124336456E-3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0.35859028740313814</v>
      </c>
      <c r="D347" s="122">
        <v>0.62772436213166827</v>
      </c>
      <c r="E347" s="122">
        <v>0.81400187319150585</v>
      </c>
      <c r="F347" s="122">
        <v>0.91771229257578923</v>
      </c>
      <c r="G347" s="122">
        <v>0.86294845466236525</v>
      </c>
      <c r="H347" s="122">
        <v>0.89253438606440361</v>
      </c>
      <c r="I347" s="122">
        <v>0.76069908200496728</v>
      </c>
      <c r="J347" s="122">
        <v>0.64622461871301484</v>
      </c>
      <c r="K347" s="122">
        <v>0.62340688838086034</v>
      </c>
      <c r="L347" s="122">
        <v>0.73864629214024313</v>
      </c>
      <c r="M347" s="122">
        <v>0.67949485872523119</v>
      </c>
      <c r="N347" s="122">
        <v>0.60816121660419409</v>
      </c>
      <c r="O347" s="122">
        <v>0.60524872636132887</v>
      </c>
      <c r="P347" s="122">
        <v>1.3057474869569867</v>
      </c>
      <c r="Q347" s="122">
        <v>1.5542668282848719</v>
      </c>
      <c r="R347" s="122">
        <v>1.5853670516791549</v>
      </c>
      <c r="S347" s="122">
        <v>1.3774960176982562</v>
      </c>
      <c r="T347" s="122">
        <v>1.0072704211465058</v>
      </c>
      <c r="U347" s="122">
        <v>1.0881984540826668</v>
      </c>
      <c r="V347" s="122">
        <v>0.96578389449970081</v>
      </c>
      <c r="W347" s="122">
        <v>1.0231719140280138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0.35859028740313814</v>
      </c>
      <c r="D348" s="98">
        <v>0.62772436213166827</v>
      </c>
      <c r="E348" s="98">
        <v>0.81400187319150585</v>
      </c>
      <c r="F348" s="98">
        <v>0.91771229257578923</v>
      </c>
      <c r="G348" s="98">
        <v>0.86294845466236525</v>
      </c>
      <c r="H348" s="98">
        <v>0.89253438606440361</v>
      </c>
      <c r="I348" s="98">
        <v>0.76069908200496728</v>
      </c>
      <c r="J348" s="98">
        <v>0.64622461871301484</v>
      </c>
      <c r="K348" s="98">
        <v>0.62340688838086034</v>
      </c>
      <c r="L348" s="98">
        <v>0.73864629214024313</v>
      </c>
      <c r="M348" s="98">
        <v>0.67949485872523119</v>
      </c>
      <c r="N348" s="98">
        <v>0.60816121660419409</v>
      </c>
      <c r="O348" s="98">
        <v>0.60524872636132887</v>
      </c>
      <c r="P348" s="98">
        <v>1.3057474869569867</v>
      </c>
      <c r="Q348" s="98">
        <v>1.5542668282848719</v>
      </c>
      <c r="R348" s="98">
        <v>1.5853670516791549</v>
      </c>
      <c r="S348" s="98">
        <v>1.3774960176982562</v>
      </c>
      <c r="T348" s="98">
        <v>1.0072704211465058</v>
      </c>
      <c r="U348" s="98">
        <v>1.0881984540826668</v>
      </c>
      <c r="V348" s="98">
        <v>0.96578389449970081</v>
      </c>
      <c r="W348" s="98">
        <v>1.0231719140280138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4017.5461987378858</v>
      </c>
      <c r="D351" s="117">
        <f t="shared" si="174"/>
        <v>3735.689027934377</v>
      </c>
      <c r="E351" s="117">
        <f t="shared" si="174"/>
        <v>3860.1844579230633</v>
      </c>
      <c r="F351" s="117">
        <f t="shared" si="174"/>
        <v>3734.5757952779127</v>
      </c>
      <c r="G351" s="117">
        <f t="shared" si="174"/>
        <v>3773.9668828368531</v>
      </c>
      <c r="H351" s="117">
        <f t="shared" si="174"/>
        <v>3879.6292290791957</v>
      </c>
      <c r="I351" s="117">
        <f t="shared" si="174"/>
        <v>3581.156110827123</v>
      </c>
      <c r="J351" s="117">
        <f t="shared" si="174"/>
        <v>3329.0880960360646</v>
      </c>
      <c r="K351" s="117">
        <f t="shared" si="174"/>
        <v>3295.0209817535756</v>
      </c>
      <c r="L351" s="117">
        <f t="shared" si="174"/>
        <v>3524.5693875729048</v>
      </c>
      <c r="M351" s="117">
        <f t="shared" si="174"/>
        <v>3316.4813561459873</v>
      </c>
      <c r="N351" s="117">
        <f t="shared" si="174"/>
        <v>3076.4532458231715</v>
      </c>
      <c r="O351" s="117">
        <f t="shared" si="174"/>
        <v>2717.2589275716327</v>
      </c>
      <c r="P351" s="117">
        <f t="shared" si="174"/>
        <v>2588.8203048243436</v>
      </c>
      <c r="Q351" s="117">
        <f t="shared" si="174"/>
        <v>2455.3508694453085</v>
      </c>
      <c r="R351" s="117">
        <f t="shared" ref="R351:V351" si="175">R352+R354+R356+R365</f>
        <v>2581.9140124011233</v>
      </c>
      <c r="S351" s="117">
        <f t="shared" si="175"/>
        <v>2663.7780558824293</v>
      </c>
      <c r="T351" s="117">
        <f t="shared" si="175"/>
        <v>2713.4382001900012</v>
      </c>
      <c r="U351" s="117">
        <f t="shared" si="175"/>
        <v>2553.890659060598</v>
      </c>
      <c r="V351" s="117">
        <f t="shared" si="175"/>
        <v>2520.1509154242763</v>
      </c>
      <c r="W351" s="117">
        <f t="shared" ref="W351" si="176">W352+W354+W356+W365</f>
        <v>2619.0221427970182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2009.4377501675281</v>
      </c>
      <c r="D352" s="122">
        <f t="shared" si="177"/>
        <v>1772.1452820843376</v>
      </c>
      <c r="E352" s="122">
        <f t="shared" si="177"/>
        <v>1768.4351248759633</v>
      </c>
      <c r="F352" s="122">
        <f t="shared" si="177"/>
        <v>1731.6071453243069</v>
      </c>
      <c r="G352" s="122">
        <f t="shared" si="177"/>
        <v>1740.436945355485</v>
      </c>
      <c r="H352" s="122">
        <f t="shared" si="177"/>
        <v>1723.814283106726</v>
      </c>
      <c r="I352" s="122">
        <f t="shared" si="177"/>
        <v>1610.4353479594363</v>
      </c>
      <c r="J352" s="122">
        <f t="shared" si="177"/>
        <v>1389.1846868862758</v>
      </c>
      <c r="K352" s="122">
        <f t="shared" si="177"/>
        <v>1303.9568990169239</v>
      </c>
      <c r="L352" s="122">
        <f t="shared" si="177"/>
        <v>1429.0488935678011</v>
      </c>
      <c r="M352" s="122">
        <f t="shared" si="177"/>
        <v>1207.0891149154438</v>
      </c>
      <c r="N352" s="122">
        <f t="shared" si="177"/>
        <v>1085.7173004235449</v>
      </c>
      <c r="O352" s="122">
        <f t="shared" si="177"/>
        <v>928.66868266076995</v>
      </c>
      <c r="P352" s="122">
        <f t="shared" si="177"/>
        <v>842.50813259490678</v>
      </c>
      <c r="Q352" s="122">
        <f t="shared" si="177"/>
        <v>796.06796186584074</v>
      </c>
      <c r="R352" s="122">
        <f t="shared" si="177"/>
        <v>752.49528785989446</v>
      </c>
      <c r="S352" s="122">
        <f t="shared" si="177"/>
        <v>747.50354382351566</v>
      </c>
      <c r="T352" s="122">
        <f t="shared" si="177"/>
        <v>758.77087493476381</v>
      </c>
      <c r="U352" s="122">
        <f t="shared" si="177"/>
        <v>738.28922578255015</v>
      </c>
      <c r="V352" s="122">
        <f t="shared" si="177"/>
        <v>712.09933638177711</v>
      </c>
      <c r="W352" s="122">
        <f t="shared" si="177"/>
        <v>707.54458573746842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2009.4377501675281</v>
      </c>
      <c r="D353" s="98">
        <v>1772.1452820843376</v>
      </c>
      <c r="E353" s="98">
        <v>1768.4351248759633</v>
      </c>
      <c r="F353" s="98">
        <v>1731.6071453243069</v>
      </c>
      <c r="G353" s="98">
        <v>1740.436945355485</v>
      </c>
      <c r="H353" s="98">
        <v>1723.814283106726</v>
      </c>
      <c r="I353" s="98">
        <v>1610.4353479594363</v>
      </c>
      <c r="J353" s="98">
        <v>1389.1846868862758</v>
      </c>
      <c r="K353" s="98">
        <v>1303.9568990169239</v>
      </c>
      <c r="L353" s="98">
        <v>1429.0488935678011</v>
      </c>
      <c r="M353" s="98">
        <v>1207.0891149154438</v>
      </c>
      <c r="N353" s="98">
        <v>1085.7173004235449</v>
      </c>
      <c r="O353" s="98">
        <v>928.66868266076995</v>
      </c>
      <c r="P353" s="98">
        <v>842.50813259490678</v>
      </c>
      <c r="Q353" s="98">
        <v>796.06796186584074</v>
      </c>
      <c r="R353" s="98">
        <v>752.49528785989446</v>
      </c>
      <c r="S353" s="98">
        <v>747.50354382351566</v>
      </c>
      <c r="T353" s="98">
        <v>758.77087493476381</v>
      </c>
      <c r="U353" s="98">
        <v>738.28922578255015</v>
      </c>
      <c r="V353" s="98">
        <v>712.09933638177711</v>
      </c>
      <c r="W353" s="98">
        <v>707.54458573746842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175.35519907324007</v>
      </c>
      <c r="D354" s="122">
        <f t="shared" si="178"/>
        <v>143.71127487488104</v>
      </c>
      <c r="E354" s="122">
        <f t="shared" si="178"/>
        <v>308.63063310857206</v>
      </c>
      <c r="F354" s="122">
        <f t="shared" si="178"/>
        <v>240.42512334907153</v>
      </c>
      <c r="G354" s="122">
        <f t="shared" si="178"/>
        <v>258.86304854957086</v>
      </c>
      <c r="H354" s="122">
        <f t="shared" si="178"/>
        <v>278.86036673903612</v>
      </c>
      <c r="I354" s="122">
        <f t="shared" si="178"/>
        <v>164.89303784426394</v>
      </c>
      <c r="J354" s="122">
        <f t="shared" si="178"/>
        <v>179.15240035533748</v>
      </c>
      <c r="K354" s="122">
        <f t="shared" si="178"/>
        <v>258.37841490996237</v>
      </c>
      <c r="L354" s="122">
        <f t="shared" si="178"/>
        <v>242.50264703926035</v>
      </c>
      <c r="M354" s="122">
        <f t="shared" si="178"/>
        <v>241.24877779615335</v>
      </c>
      <c r="N354" s="122">
        <f t="shared" si="178"/>
        <v>227.7898256308988</v>
      </c>
      <c r="O354" s="122">
        <f t="shared" si="178"/>
        <v>133.69170804788715</v>
      </c>
      <c r="P354" s="122">
        <f t="shared" si="178"/>
        <v>40.291287628561562</v>
      </c>
      <c r="Q354" s="122">
        <f t="shared" si="178"/>
        <v>45.317159955662476</v>
      </c>
      <c r="R354" s="122">
        <f t="shared" si="178"/>
        <v>182.56592848437043</v>
      </c>
      <c r="S354" s="122">
        <f t="shared" si="178"/>
        <v>218.07685521284455</v>
      </c>
      <c r="T354" s="122">
        <f t="shared" si="178"/>
        <v>208.46697489737707</v>
      </c>
      <c r="U354" s="122">
        <f t="shared" si="178"/>
        <v>151.51960151094369</v>
      </c>
      <c r="V354" s="122">
        <f t="shared" si="178"/>
        <v>162.51865574098022</v>
      </c>
      <c r="W354" s="122">
        <f t="shared" si="178"/>
        <v>189.92304452899296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175.35519907324007</v>
      </c>
      <c r="D355" s="98">
        <f>RES_hhdet_in_fech!D147</f>
        <v>143.71127487488104</v>
      </c>
      <c r="E355" s="98">
        <f>RES_hhdet_in_fech!E147</f>
        <v>308.63063310857206</v>
      </c>
      <c r="F355" s="98">
        <f>RES_hhdet_in_fech!F147</f>
        <v>240.42512334907153</v>
      </c>
      <c r="G355" s="98">
        <f>RES_hhdet_in_fech!G147</f>
        <v>258.86304854957086</v>
      </c>
      <c r="H355" s="98">
        <f>RES_hhdet_in_fech!H147</f>
        <v>278.86036673903612</v>
      </c>
      <c r="I355" s="98">
        <f>RES_hhdet_in_fech!I147</f>
        <v>164.89303784426394</v>
      </c>
      <c r="J355" s="98">
        <f>RES_hhdet_in_fech!J147</f>
        <v>179.15240035533748</v>
      </c>
      <c r="K355" s="98">
        <f>RES_hhdet_in_fech!K147</f>
        <v>258.37841490996237</v>
      </c>
      <c r="L355" s="98">
        <f>RES_hhdet_in_fech!L147</f>
        <v>242.50264703926035</v>
      </c>
      <c r="M355" s="98">
        <f>RES_hhdet_in_fech!M147</f>
        <v>241.24877779615335</v>
      </c>
      <c r="N355" s="98">
        <f>RES_hhdet_in_fech!N147</f>
        <v>227.7898256308988</v>
      </c>
      <c r="O355" s="98">
        <f>RES_hhdet_in_fech!O147</f>
        <v>133.69170804788715</v>
      </c>
      <c r="P355" s="98">
        <f>RES_hhdet_in_fech!P147</f>
        <v>40.291287628561562</v>
      </c>
      <c r="Q355" s="98">
        <f>RES_hhdet_in_fech!Q147</f>
        <v>45.317159955662476</v>
      </c>
      <c r="R355" s="98">
        <f>RES_hhdet_in_fech!R147</f>
        <v>182.56592848437043</v>
      </c>
      <c r="S355" s="98">
        <f>RES_hhdet_in_fech!S147</f>
        <v>218.07685521284455</v>
      </c>
      <c r="T355" s="98">
        <f>RES_hhdet_in_fech!T147</f>
        <v>208.46697489737707</v>
      </c>
      <c r="U355" s="98">
        <f>RES_hhdet_in_fech!U147</f>
        <v>151.51960151094369</v>
      </c>
      <c r="V355" s="98">
        <f>RES_hhdet_in_fech!V147</f>
        <v>162.51865574098022</v>
      </c>
      <c r="W355" s="98">
        <f>RES_hhdet_in_fech!W147</f>
        <v>189.92304452899296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1219.4269973190203</v>
      </c>
      <c r="D356" s="122">
        <v>1200.431768560748</v>
      </c>
      <c r="E356" s="122">
        <v>1153.2757677637765</v>
      </c>
      <c r="F356" s="122">
        <v>1135.0373596040558</v>
      </c>
      <c r="G356" s="122">
        <v>1136.7777865801943</v>
      </c>
      <c r="H356" s="122">
        <v>1154.1228373641593</v>
      </c>
      <c r="I356" s="122">
        <v>1087.6237063187143</v>
      </c>
      <c r="J356" s="122">
        <v>1053.1539680700359</v>
      </c>
      <c r="K356" s="122">
        <v>1044.240853465627</v>
      </c>
      <c r="L356" s="122">
        <v>1135.8529463323534</v>
      </c>
      <c r="M356" s="122">
        <v>1197.1975155152115</v>
      </c>
      <c r="N356" s="122">
        <v>1121.1962076039804</v>
      </c>
      <c r="O356" s="122">
        <v>1091.4934579397072</v>
      </c>
      <c r="P356" s="122">
        <v>1082.0001828091188</v>
      </c>
      <c r="Q356" s="122">
        <v>1007.608036778995</v>
      </c>
      <c r="R356" s="122">
        <v>1033.1682012733459</v>
      </c>
      <c r="S356" s="122">
        <v>1074.7631176534569</v>
      </c>
      <c r="T356" s="122">
        <v>1090.3366459892645</v>
      </c>
      <c r="U356" s="122">
        <v>1063.4272220101079</v>
      </c>
      <c r="V356" s="122">
        <v>1056.5317669359119</v>
      </c>
      <c r="W356" s="122">
        <v>1109.0366669730463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1255.3790176353398</v>
      </c>
      <c r="D357" s="98">
        <v>1256.7677510740129</v>
      </c>
      <c r="E357" s="98">
        <v>1197.2636025185886</v>
      </c>
      <c r="F357" s="98">
        <v>1203.3059763144727</v>
      </c>
      <c r="G357" s="98">
        <v>1260.6729613886737</v>
      </c>
      <c r="H357" s="98">
        <v>1224.0071915148101</v>
      </c>
      <c r="I357" s="98">
        <v>1242.9001092413287</v>
      </c>
      <c r="J357" s="98">
        <v>1249.884511532608</v>
      </c>
      <c r="K357" s="98">
        <v>1219.5366312913</v>
      </c>
      <c r="L357" s="98">
        <v>1260.933325539602</v>
      </c>
      <c r="M357" s="98">
        <v>1262.8827350317415</v>
      </c>
      <c r="N357" s="98">
        <v>1226.1522357292581</v>
      </c>
      <c r="O357" s="98">
        <v>1230.194990697524</v>
      </c>
      <c r="P357" s="98">
        <v>1183.0557656833323</v>
      </c>
      <c r="Q357" s="98">
        <v>1113.6298175483714</v>
      </c>
      <c r="R357" s="98">
        <v>1131.671588652848</v>
      </c>
      <c r="S357" s="98">
        <v>1161.9446868558985</v>
      </c>
      <c r="T357" s="98">
        <v>1149.1763626486586</v>
      </c>
      <c r="U357" s="98">
        <v>1081.4799513787004</v>
      </c>
      <c r="V357" s="98">
        <v>1080.8228950341527</v>
      </c>
      <c r="W357" s="98">
        <v>1171.2298726220749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750.6924423376538</v>
      </c>
      <c r="E358" s="98">
        <v>700.50123649197087</v>
      </c>
      <c r="F358" s="98">
        <v>716.90157562960121</v>
      </c>
      <c r="G358" s="98">
        <v>754.05915956863805</v>
      </c>
      <c r="H358" s="98">
        <v>748.81656833499221</v>
      </c>
      <c r="I358" s="98">
        <v>756.40544087558681</v>
      </c>
      <c r="J358" s="98">
        <v>763.14491325687197</v>
      </c>
      <c r="K358" s="98">
        <v>747.66689854339074</v>
      </c>
      <c r="L358" s="98">
        <v>777.51816342652796</v>
      </c>
      <c r="M358" s="98">
        <v>0</v>
      </c>
      <c r="N358" s="98">
        <v>789.13115376680264</v>
      </c>
      <c r="O358" s="98">
        <v>811.87306242972045</v>
      </c>
      <c r="P358" s="98">
        <v>833.96011635652883</v>
      </c>
      <c r="Q358" s="98">
        <v>794.20893132326194</v>
      </c>
      <c r="R358" s="98">
        <v>833.02330614930111</v>
      </c>
      <c r="S358" s="98">
        <v>884.20928572144362</v>
      </c>
      <c r="T358" s="98">
        <v>895.05584819619276</v>
      </c>
      <c r="U358" s="98">
        <v>860.00818154237732</v>
      </c>
      <c r="V358" s="98">
        <v>866.2898104437171</v>
      </c>
      <c r="W358" s="98">
        <v>942.29716048585635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115.01709018454503</v>
      </c>
      <c r="E359" s="101">
        <v>70.69329273397679</v>
      </c>
      <c r="F359" s="101">
        <v>94.466211463541413</v>
      </c>
      <c r="G359" s="101">
        <v>99.056269411950211</v>
      </c>
      <c r="H359" s="101">
        <v>127.62204633896465</v>
      </c>
      <c r="I359" s="101">
        <v>111.14668752806675</v>
      </c>
      <c r="J359" s="101">
        <v>106.56081124586875</v>
      </c>
      <c r="K359" s="101">
        <v>99.586968650089133</v>
      </c>
      <c r="L359" s="101">
        <v>99.788574835286639</v>
      </c>
      <c r="M359" s="101">
        <v>0</v>
      </c>
      <c r="N359" s="101">
        <v>98.34304772665709</v>
      </c>
      <c r="O359" s="101">
        <v>69.461818416492051</v>
      </c>
      <c r="P359" s="101">
        <v>116.47990578984798</v>
      </c>
      <c r="Q359" s="101">
        <v>37.994042837509376</v>
      </c>
      <c r="R359" s="101">
        <v>51.440445935005052</v>
      </c>
      <c r="S359" s="101">
        <v>81.126669331068285</v>
      </c>
      <c r="T359" s="101">
        <v>89.158659462010831</v>
      </c>
      <c r="U359" s="101">
        <v>100.97791492851867</v>
      </c>
      <c r="V359" s="101">
        <v>83.728758458595294</v>
      </c>
      <c r="W359" s="101">
        <v>78.045403697444044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635.67535215310886</v>
      </c>
      <c r="E360" s="104">
        <v>629.80794375799417</v>
      </c>
      <c r="F360" s="104">
        <v>622.43536416605968</v>
      </c>
      <c r="G360" s="104">
        <v>655.00289015668773</v>
      </c>
      <c r="H360" s="104">
        <v>621.19452199602745</v>
      </c>
      <c r="I360" s="104">
        <v>645.25875334752004</v>
      </c>
      <c r="J360" s="104">
        <v>656.58410201100321</v>
      </c>
      <c r="K360" s="104">
        <v>648.07992989330171</v>
      </c>
      <c r="L360" s="104">
        <v>677.7295885912414</v>
      </c>
      <c r="M360" s="104">
        <v>0</v>
      </c>
      <c r="N360" s="104">
        <v>690.78810604014552</v>
      </c>
      <c r="O360" s="104">
        <v>742.41124401322838</v>
      </c>
      <c r="P360" s="104">
        <v>717.48021056668085</v>
      </c>
      <c r="Q360" s="104">
        <v>756.21488848575268</v>
      </c>
      <c r="R360" s="104">
        <v>781.58286021429592</v>
      </c>
      <c r="S360" s="104">
        <v>803.08261639037516</v>
      </c>
      <c r="T360" s="104">
        <v>805.89718873418178</v>
      </c>
      <c r="U360" s="104">
        <v>759.03026661385877</v>
      </c>
      <c r="V360" s="104">
        <v>782.56105198512171</v>
      </c>
      <c r="W360" s="104">
        <v>864.25175678841254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1211.6992163900002</v>
      </c>
      <c r="D361" s="101">
        <v>1119.0912863649137</v>
      </c>
      <c r="E361" s="101">
        <v>1040.8492128158632</v>
      </c>
      <c r="F361" s="101">
        <v>1048.416421753022</v>
      </c>
      <c r="G361" s="101">
        <v>1077.9091216654595</v>
      </c>
      <c r="H361" s="101">
        <v>1151.8996947361204</v>
      </c>
      <c r="I361" s="101">
        <v>1135.7981480207332</v>
      </c>
      <c r="J361" s="101">
        <v>1126.3666437659294</v>
      </c>
      <c r="K361" s="101">
        <v>1088.9863651997105</v>
      </c>
      <c r="L361" s="101">
        <v>1147.0937620249722</v>
      </c>
      <c r="M361" s="101">
        <v>1193.2402416971686</v>
      </c>
      <c r="N361" s="101">
        <v>1157.9774778709118</v>
      </c>
      <c r="O361" s="101">
        <v>1123.3292609425525</v>
      </c>
      <c r="P361" s="101">
        <v>1160.3511756568512</v>
      </c>
      <c r="Q361" s="101">
        <v>1075.7857323785206</v>
      </c>
      <c r="R361" s="101">
        <v>1110.2812428108373</v>
      </c>
      <c r="S361" s="101">
        <v>1152.5027184527191</v>
      </c>
      <c r="T361" s="101">
        <v>1166.9128309481548</v>
      </c>
      <c r="U361" s="101">
        <v>1173.4230240558973</v>
      </c>
      <c r="V361" s="101">
        <v>1165.8289597505131</v>
      </c>
      <c r="W361" s="101">
        <v>1188.2094818996611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853.58287945326754</v>
      </c>
      <c r="D362" s="104">
        <v>736.87192677393034</v>
      </c>
      <c r="E362" s="104">
        <v>674.09754478610807</v>
      </c>
      <c r="F362" s="104">
        <v>688.63763823898614</v>
      </c>
      <c r="G362" s="104">
        <v>709.63733173774369</v>
      </c>
      <c r="H362" s="104">
        <v>771.94308925078712</v>
      </c>
      <c r="I362" s="104">
        <v>757.33242309975856</v>
      </c>
      <c r="J362" s="104">
        <v>752.27861280753609</v>
      </c>
      <c r="K362" s="104">
        <v>728.34116279133207</v>
      </c>
      <c r="L362" s="104">
        <v>768.86766158222747</v>
      </c>
      <c r="M362" s="104">
        <v>818.00291951932491</v>
      </c>
      <c r="N362" s="104">
        <v>789.56828801217137</v>
      </c>
      <c r="O362" s="104">
        <v>769.19841741720381</v>
      </c>
      <c r="P362" s="104">
        <v>831.41056884783052</v>
      </c>
      <c r="Q362" s="104">
        <v>765.65934006805128</v>
      </c>
      <c r="R362" s="104">
        <v>808.69597739807602</v>
      </c>
      <c r="S362" s="104">
        <v>861.28084805801905</v>
      </c>
      <c r="T362" s="104">
        <v>883.81696597324969</v>
      </c>
      <c r="U362" s="104">
        <v>902.16519806148995</v>
      </c>
      <c r="V362" s="104">
        <v>899.67214730812145</v>
      </c>
      <c r="W362" s="104">
        <v>920.85442943122655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262.81641346300398</v>
      </c>
      <c r="D363" s="98">
        <v>102.28750002992892</v>
      </c>
      <c r="E363" s="98">
        <v>60.123732990775537</v>
      </c>
      <c r="F363" s="98">
        <v>81.711662886594951</v>
      </c>
      <c r="G363" s="98">
        <v>83.874827287125385</v>
      </c>
      <c r="H363" s="98">
        <v>121.077231184664</v>
      </c>
      <c r="I363" s="98">
        <v>101.86081980327658</v>
      </c>
      <c r="J363" s="98">
        <v>95.86916983101473</v>
      </c>
      <c r="K363" s="98">
        <v>88.115431575123637</v>
      </c>
      <c r="L363" s="98">
        <v>90.119259760155529</v>
      </c>
      <c r="M363" s="98">
        <v>132.55087736931389</v>
      </c>
      <c r="N363" s="98">
        <v>92.798244253795446</v>
      </c>
      <c r="O363" s="98">
        <v>60.151335991477104</v>
      </c>
      <c r="P363" s="98">
        <v>115.15128475009641</v>
      </c>
      <c r="Q363" s="98">
        <v>31.306020365063205</v>
      </c>
      <c r="R363" s="98">
        <v>45.351039370657055</v>
      </c>
      <c r="S363" s="98">
        <v>78.998702024387555</v>
      </c>
      <c r="T363" s="98">
        <v>89.913589069774261</v>
      </c>
      <c r="U363" s="98">
        <v>112.58354174595971</v>
      </c>
      <c r="V363" s="98">
        <v>92.208858646944307</v>
      </c>
      <c r="W363" s="98">
        <v>76.326923611647857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590.76646599026344</v>
      </c>
      <c r="D364" s="98">
        <v>634.58442674400146</v>
      </c>
      <c r="E364" s="98">
        <v>613.97381179533249</v>
      </c>
      <c r="F364" s="98">
        <v>606.92597535239111</v>
      </c>
      <c r="G364" s="98">
        <v>625.76250445061828</v>
      </c>
      <c r="H364" s="98">
        <v>650.865858066123</v>
      </c>
      <c r="I364" s="98">
        <v>655.47160329648193</v>
      </c>
      <c r="J364" s="98">
        <v>656.40944297652129</v>
      </c>
      <c r="K364" s="98">
        <v>640.22573121620837</v>
      </c>
      <c r="L364" s="98">
        <v>678.74840182207197</v>
      </c>
      <c r="M364" s="98">
        <v>685.45204215001104</v>
      </c>
      <c r="N364" s="98">
        <v>696.770043758376</v>
      </c>
      <c r="O364" s="98">
        <v>709.04708142572679</v>
      </c>
      <c r="P364" s="98">
        <v>716.25928409773417</v>
      </c>
      <c r="Q364" s="98">
        <v>734.35331970298807</v>
      </c>
      <c r="R364" s="98">
        <v>763.34493802741883</v>
      </c>
      <c r="S364" s="98">
        <v>782.28214603363153</v>
      </c>
      <c r="T364" s="98">
        <v>793.90337690347553</v>
      </c>
      <c r="U364" s="98">
        <v>789.58165631553015</v>
      </c>
      <c r="V364" s="98">
        <v>807.4632886611771</v>
      </c>
      <c r="W364" s="98">
        <v>844.52750581957889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613.32625217809755</v>
      </c>
      <c r="D365" s="122">
        <v>619.40070241441026</v>
      </c>
      <c r="E365" s="122">
        <v>629.84293217475124</v>
      </c>
      <c r="F365" s="122">
        <v>627.50616700047829</v>
      </c>
      <c r="G365" s="122">
        <v>637.88910235160233</v>
      </c>
      <c r="H365" s="122">
        <v>722.83174186927465</v>
      </c>
      <c r="I365" s="122">
        <v>718.20401870470823</v>
      </c>
      <c r="J365" s="122">
        <v>707.59704072441559</v>
      </c>
      <c r="K365" s="122">
        <v>688.44481436106207</v>
      </c>
      <c r="L365" s="122">
        <v>717.16490063349033</v>
      </c>
      <c r="M365" s="122">
        <v>670.94594791917882</v>
      </c>
      <c r="N365" s="122">
        <v>641.74991216474746</v>
      </c>
      <c r="O365" s="122">
        <v>563.40507892326843</v>
      </c>
      <c r="P365" s="122">
        <v>624.02070179175632</v>
      </c>
      <c r="Q365" s="122">
        <v>606.3577108448103</v>
      </c>
      <c r="R365" s="122">
        <v>613.68459478351235</v>
      </c>
      <c r="S365" s="122">
        <v>623.43453919261231</v>
      </c>
      <c r="T365" s="122">
        <v>655.86370436859556</v>
      </c>
      <c r="U365" s="122">
        <v>600.65460975699625</v>
      </c>
      <c r="V365" s="122">
        <v>589.00115636560713</v>
      </c>
      <c r="W365" s="122">
        <v>612.51784555751078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712.03438898197226</v>
      </c>
      <c r="D366" s="98">
        <v>733.95958004183092</v>
      </c>
      <c r="E366" s="98">
        <v>748.09720277679958</v>
      </c>
      <c r="F366" s="98">
        <v>768.04902975858386</v>
      </c>
      <c r="G366" s="98">
        <v>797.40920104986822</v>
      </c>
      <c r="H366" s="98">
        <v>827.35315484291857</v>
      </c>
      <c r="I366" s="98">
        <v>859.09105550058712</v>
      </c>
      <c r="J366" s="98">
        <v>867.05252752554088</v>
      </c>
      <c r="K366" s="98">
        <v>848.06906898126317</v>
      </c>
      <c r="L366" s="98">
        <v>840.87315930813645</v>
      </c>
      <c r="M366" s="98">
        <v>799.37494491415703</v>
      </c>
      <c r="N366" s="98">
        <v>773.32098865995761</v>
      </c>
      <c r="O366" s="98">
        <v>753.93773239932398</v>
      </c>
      <c r="P366" s="98">
        <v>752.07902918496552</v>
      </c>
      <c r="Q366" s="98">
        <v>764.57344503991828</v>
      </c>
      <c r="R366" s="98">
        <v>783.81363987043869</v>
      </c>
      <c r="S366" s="98">
        <v>810.26058485034321</v>
      </c>
      <c r="T366" s="98">
        <v>855.03070013367289</v>
      </c>
      <c r="U366" s="98">
        <v>765.98165346931376</v>
      </c>
      <c r="V366" s="98">
        <v>763.43291587741237</v>
      </c>
      <c r="W366" s="98">
        <v>813.47128412702989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586.04677831943502</v>
      </c>
      <c r="D367" s="33">
        <v>573.04277310795726</v>
      </c>
      <c r="E367" s="33">
        <v>584.1403376787199</v>
      </c>
      <c r="F367" s="33">
        <v>574.02219520857875</v>
      </c>
      <c r="G367" s="33">
        <v>587.67078805843244</v>
      </c>
      <c r="H367" s="33">
        <v>695.70016547070486</v>
      </c>
      <c r="I367" s="33">
        <v>680.62514437664356</v>
      </c>
      <c r="J367" s="33">
        <v>666.04235826258139</v>
      </c>
      <c r="K367" s="33">
        <v>637.4532953135822</v>
      </c>
      <c r="L367" s="33">
        <v>672.70167577106304</v>
      </c>
      <c r="M367" s="33">
        <v>621.91704496516866</v>
      </c>
      <c r="N367" s="33">
        <v>599.21568237425186</v>
      </c>
      <c r="O367" s="33">
        <v>510.49015574964324</v>
      </c>
      <c r="P367" s="33">
        <v>587.11320919149625</v>
      </c>
      <c r="Q367" s="33">
        <v>569.75388453959533</v>
      </c>
      <c r="R367" s="33">
        <v>566.55825651030443</v>
      </c>
      <c r="S367" s="33">
        <v>569.19845984030599</v>
      </c>
      <c r="T367" s="33">
        <v>609.8208193314764</v>
      </c>
      <c r="U367" s="33">
        <v>570.03069211410809</v>
      </c>
      <c r="V367" s="33">
        <v>560.38818232374433</v>
      </c>
      <c r="W367" s="33">
        <v>564.07097877650199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4426.8757523355544</v>
      </c>
      <c r="D369" s="117">
        <f t="shared" si="179"/>
        <v>4212.6162388643252</v>
      </c>
      <c r="E369" s="117">
        <f t="shared" si="179"/>
        <v>4791.8581141403738</v>
      </c>
      <c r="F369" s="117">
        <f t="shared" si="179"/>
        <v>4809.7678055327551</v>
      </c>
      <c r="G369" s="117">
        <f t="shared" si="179"/>
        <v>5149.2211959094539</v>
      </c>
      <c r="H369" s="117">
        <f t="shared" si="179"/>
        <v>5497.7660587985483</v>
      </c>
      <c r="I369" s="117">
        <f t="shared" si="179"/>
        <v>5207.5500428902833</v>
      </c>
      <c r="J369" s="117">
        <f t="shared" si="179"/>
        <v>4958.4035362430377</v>
      </c>
      <c r="K369" s="117">
        <f t="shared" si="179"/>
        <v>5141.8212438687924</v>
      </c>
      <c r="L369" s="117">
        <f t="shared" si="179"/>
        <v>5695.2213521354788</v>
      </c>
      <c r="M369" s="117">
        <f t="shared" si="179"/>
        <v>5315.8906023738346</v>
      </c>
      <c r="N369" s="117">
        <f t="shared" si="179"/>
        <v>5136.4482978189226</v>
      </c>
      <c r="O369" s="117">
        <f t="shared" si="179"/>
        <v>4542.3967417715785</v>
      </c>
      <c r="P369" s="117">
        <f t="shared" si="179"/>
        <v>4222.0207470006981</v>
      </c>
      <c r="Q369" s="117">
        <f t="shared" si="179"/>
        <v>4183.011691997368</v>
      </c>
      <c r="R369" s="117">
        <f t="shared" ref="R369:V369" si="180">R370+R372+R374+R383</f>
        <v>4603.7625347366711</v>
      </c>
      <c r="S369" s="117">
        <f t="shared" si="180"/>
        <v>4808.1241031028749</v>
      </c>
      <c r="T369" s="117">
        <f t="shared" si="180"/>
        <v>4900.1925549344505</v>
      </c>
      <c r="U369" s="117">
        <f t="shared" si="180"/>
        <v>4610.744783860674</v>
      </c>
      <c r="V369" s="117">
        <f t="shared" si="180"/>
        <v>4585.9663387000983</v>
      </c>
      <c r="W369" s="117">
        <f t="shared" ref="W369" si="181">W370+W372+W374+W383</f>
        <v>4756.9478322525993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2894.9163643965458</v>
      </c>
      <c r="D370" s="122">
        <f t="shared" si="182"/>
        <v>2765.163246324958</v>
      </c>
      <c r="E370" s="122">
        <f t="shared" si="182"/>
        <v>2977.0966648530757</v>
      </c>
      <c r="F370" s="122">
        <f t="shared" si="182"/>
        <v>3133.3360945273789</v>
      </c>
      <c r="G370" s="122">
        <f t="shared" si="182"/>
        <v>3374.4797239040054</v>
      </c>
      <c r="H370" s="122">
        <f t="shared" si="182"/>
        <v>3570.8876319338756</v>
      </c>
      <c r="I370" s="122">
        <f t="shared" si="182"/>
        <v>3554.9950370463412</v>
      </c>
      <c r="J370" s="122">
        <f t="shared" si="182"/>
        <v>3260.6333936245987</v>
      </c>
      <c r="K370" s="122">
        <f t="shared" si="182"/>
        <v>3247.9291250364336</v>
      </c>
      <c r="L370" s="122">
        <f t="shared" si="182"/>
        <v>3770.5198489150098</v>
      </c>
      <c r="M370" s="122">
        <f t="shared" si="182"/>
        <v>3380.8659234630109</v>
      </c>
      <c r="N370" s="122">
        <f t="shared" si="182"/>
        <v>3236.1191076828013</v>
      </c>
      <c r="O370" s="122">
        <f t="shared" si="182"/>
        <v>2949.4726599202681</v>
      </c>
      <c r="P370" s="122">
        <f t="shared" si="182"/>
        <v>2841.0638422690454</v>
      </c>
      <c r="Q370" s="122">
        <f t="shared" si="182"/>
        <v>2812.4468903882366</v>
      </c>
      <c r="R370" s="122">
        <f t="shared" si="182"/>
        <v>2704.6191872494574</v>
      </c>
      <c r="S370" s="122">
        <f t="shared" si="182"/>
        <v>2715.6708268169818</v>
      </c>
      <c r="T370" s="122">
        <f t="shared" si="182"/>
        <v>2775.4802903183468</v>
      </c>
      <c r="U370" s="122">
        <f t="shared" si="182"/>
        <v>2715.1779399459406</v>
      </c>
      <c r="V370" s="122">
        <f t="shared" si="182"/>
        <v>2635.878711212179</v>
      </c>
      <c r="W370" s="122">
        <f t="shared" si="182"/>
        <v>2638.3500077630383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2894.9163643965458</v>
      </c>
      <c r="D371" s="98">
        <v>2765.163246324958</v>
      </c>
      <c r="E371" s="98">
        <v>2977.0966648530757</v>
      </c>
      <c r="F371" s="98">
        <v>3133.3360945273789</v>
      </c>
      <c r="G371" s="98">
        <v>3374.4797239040054</v>
      </c>
      <c r="H371" s="98">
        <v>3570.8876319338756</v>
      </c>
      <c r="I371" s="98">
        <v>3554.9950370463412</v>
      </c>
      <c r="J371" s="98">
        <v>3260.6333936245987</v>
      </c>
      <c r="K371" s="98">
        <v>3247.9291250364336</v>
      </c>
      <c r="L371" s="98">
        <v>3770.5198489150098</v>
      </c>
      <c r="M371" s="98">
        <v>3380.8659234630109</v>
      </c>
      <c r="N371" s="98">
        <v>3236.1191076828013</v>
      </c>
      <c r="O371" s="98">
        <v>2949.4726599202681</v>
      </c>
      <c r="P371" s="98">
        <v>2841.0638422690454</v>
      </c>
      <c r="Q371" s="98">
        <v>2812.4468903882366</v>
      </c>
      <c r="R371" s="98">
        <v>2704.6191872494574</v>
      </c>
      <c r="S371" s="98">
        <v>2715.6708268169818</v>
      </c>
      <c r="T371" s="98">
        <v>2775.4802903183468</v>
      </c>
      <c r="U371" s="98">
        <v>2715.1779399459406</v>
      </c>
      <c r="V371" s="98">
        <v>2635.878711212179</v>
      </c>
      <c r="W371" s="98">
        <v>2638.3500077630383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381.38165243131243</v>
      </c>
      <c r="D372" s="122">
        <f t="shared" si="183"/>
        <v>322.4587619380751</v>
      </c>
      <c r="E372" s="122">
        <f t="shared" si="183"/>
        <v>713.98911540828033</v>
      </c>
      <c r="F372" s="122">
        <f t="shared" si="183"/>
        <v>572.9567297707888</v>
      </c>
      <c r="G372" s="122">
        <f t="shared" si="183"/>
        <v>635.10736290740078</v>
      </c>
      <c r="H372" s="122">
        <f t="shared" si="183"/>
        <v>703.95139254102799</v>
      </c>
      <c r="I372" s="122">
        <f t="shared" si="183"/>
        <v>428.07079005905206</v>
      </c>
      <c r="J372" s="122">
        <f t="shared" si="183"/>
        <v>478.1629249975731</v>
      </c>
      <c r="K372" s="122">
        <f t="shared" si="183"/>
        <v>708.94169190525622</v>
      </c>
      <c r="L372" s="122">
        <f t="shared" si="183"/>
        <v>683.98388484966279</v>
      </c>
      <c r="M372" s="122">
        <f t="shared" si="183"/>
        <v>702.5511424586366</v>
      </c>
      <c r="N372" s="122">
        <f t="shared" si="183"/>
        <v>688.59245332211503</v>
      </c>
      <c r="O372" s="122">
        <f t="shared" si="183"/>
        <v>421.82755832757874</v>
      </c>
      <c r="P372" s="122">
        <f t="shared" si="183"/>
        <v>132.90884656281781</v>
      </c>
      <c r="Q372" s="122">
        <f t="shared" si="183"/>
        <v>155.07523359389381</v>
      </c>
      <c r="R372" s="122">
        <f t="shared" si="183"/>
        <v>638.86217107955838</v>
      </c>
      <c r="S372" s="122">
        <f t="shared" si="183"/>
        <v>776.5540655325625</v>
      </c>
      <c r="T372" s="122">
        <f t="shared" si="183"/>
        <v>753.0582287738514</v>
      </c>
      <c r="U372" s="122">
        <f t="shared" si="183"/>
        <v>554.43969428646062</v>
      </c>
      <c r="V372" s="122">
        <f t="shared" si="183"/>
        <v>602.44774013272718</v>
      </c>
      <c r="W372" s="122">
        <f t="shared" si="183"/>
        <v>712.91292826847359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381.38165243131243</v>
      </c>
      <c r="D373" s="98">
        <f>RES_hhdet_in_tesh!D147</f>
        <v>322.4587619380751</v>
      </c>
      <c r="E373" s="98">
        <f>RES_hhdet_in_tesh!E147</f>
        <v>713.98911540828033</v>
      </c>
      <c r="F373" s="98">
        <f>RES_hhdet_in_tesh!F147</f>
        <v>572.9567297707888</v>
      </c>
      <c r="G373" s="98">
        <f>RES_hhdet_in_tesh!G147</f>
        <v>635.10736290740078</v>
      </c>
      <c r="H373" s="98">
        <f>RES_hhdet_in_tesh!H147</f>
        <v>703.95139254102799</v>
      </c>
      <c r="I373" s="98">
        <f>RES_hhdet_in_tesh!I147</f>
        <v>428.07079005905206</v>
      </c>
      <c r="J373" s="98">
        <f>RES_hhdet_in_tesh!J147</f>
        <v>478.1629249975731</v>
      </c>
      <c r="K373" s="98">
        <f>RES_hhdet_in_tesh!K147</f>
        <v>708.94169190525622</v>
      </c>
      <c r="L373" s="98">
        <f>RES_hhdet_in_tesh!L147</f>
        <v>683.98388484966279</v>
      </c>
      <c r="M373" s="98">
        <f>RES_hhdet_in_tesh!M147</f>
        <v>702.5511424586366</v>
      </c>
      <c r="N373" s="98">
        <f>RES_hhdet_in_tesh!N147</f>
        <v>688.59245332211503</v>
      </c>
      <c r="O373" s="98">
        <f>RES_hhdet_in_tesh!O147</f>
        <v>421.82755832757874</v>
      </c>
      <c r="P373" s="98">
        <f>RES_hhdet_in_tesh!P147</f>
        <v>132.90884656281781</v>
      </c>
      <c r="Q373" s="98">
        <f>RES_hhdet_in_tesh!Q147</f>
        <v>155.07523359389381</v>
      </c>
      <c r="R373" s="98">
        <f>RES_hhdet_in_tesh!R147</f>
        <v>638.86217107955838</v>
      </c>
      <c r="S373" s="98">
        <f>RES_hhdet_in_tesh!S147</f>
        <v>776.5540655325625</v>
      </c>
      <c r="T373" s="98">
        <f>RES_hhdet_in_tesh!T147</f>
        <v>753.0582287738514</v>
      </c>
      <c r="U373" s="98">
        <f>RES_hhdet_in_tesh!U147</f>
        <v>554.43969428646062</v>
      </c>
      <c r="V373" s="98">
        <f>RES_hhdet_in_tesh!V147</f>
        <v>602.44774013272718</v>
      </c>
      <c r="W373" s="98">
        <f>RES_hhdet_in_tesh!W147</f>
        <v>712.91292826847359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720.82809223527283</v>
      </c>
      <c r="D374" s="122">
        <v>699.41399978359721</v>
      </c>
      <c r="E374" s="122">
        <v>666.0454476099178</v>
      </c>
      <c r="F374" s="122">
        <v>670.13634265495841</v>
      </c>
      <c r="G374" s="122">
        <v>694.10324866978772</v>
      </c>
      <c r="H374" s="122">
        <v>709.21258748989044</v>
      </c>
      <c r="I374" s="122">
        <v>714.87465054326583</v>
      </c>
      <c r="J374" s="122">
        <v>716.53474100573828</v>
      </c>
      <c r="K374" s="122">
        <v>699.62634508244651</v>
      </c>
      <c r="L374" s="122">
        <v>735.32961734093055</v>
      </c>
      <c r="M374" s="122">
        <v>760.45433600281547</v>
      </c>
      <c r="N374" s="122">
        <v>754.55110811218196</v>
      </c>
      <c r="O374" s="122">
        <v>767.24203640665974</v>
      </c>
      <c r="P374" s="122">
        <v>795.12453412304967</v>
      </c>
      <c r="Q374" s="122">
        <v>767.42893458054721</v>
      </c>
      <c r="R374" s="122">
        <v>805.85616387657353</v>
      </c>
      <c r="S374" s="122">
        <v>848.67817097560794</v>
      </c>
      <c r="T374" s="122">
        <v>864.22985601833375</v>
      </c>
      <c r="U374" s="122">
        <v>861.88601306523492</v>
      </c>
      <c r="V374" s="122">
        <v>868.49098154567196</v>
      </c>
      <c r="W374" s="122">
        <v>913.66059452696686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696.63962901667742</v>
      </c>
      <c r="D375" s="98">
        <v>699.7719477183573</v>
      </c>
      <c r="E375" s="98">
        <v>669.26217412501603</v>
      </c>
      <c r="F375" s="98">
        <v>675.32640895051202</v>
      </c>
      <c r="G375" s="98">
        <v>710.69808554862072</v>
      </c>
      <c r="H375" s="98">
        <v>693.42552036741563</v>
      </c>
      <c r="I375" s="98">
        <v>707.972472500967</v>
      </c>
      <c r="J375" s="98">
        <v>716.52004525710697</v>
      </c>
      <c r="K375" s="98">
        <v>704.52298736760577</v>
      </c>
      <c r="L375" s="98">
        <v>735.06637130962588</v>
      </c>
      <c r="M375" s="98">
        <v>750.16589613879671</v>
      </c>
      <c r="N375" s="98">
        <v>750.95039344225802</v>
      </c>
      <c r="O375" s="98">
        <v>786.79960341569392</v>
      </c>
      <c r="P375" s="98">
        <v>795.75624054666548</v>
      </c>
      <c r="Q375" s="98">
        <v>782.48081598413285</v>
      </c>
      <c r="R375" s="98">
        <v>818.07914453933972</v>
      </c>
      <c r="S375" s="98">
        <v>862.6422215963413</v>
      </c>
      <c r="T375" s="98">
        <v>873.47646711342406</v>
      </c>
      <c r="U375" s="98">
        <v>837.95196180815708</v>
      </c>
      <c r="V375" s="98">
        <v>848.9856754661381</v>
      </c>
      <c r="W375" s="98">
        <v>925.88406652322089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699.71720328316474</v>
      </c>
      <c r="E376" s="98">
        <v>669.32501142101353</v>
      </c>
      <c r="F376" s="98">
        <v>675.45224317319992</v>
      </c>
      <c r="G376" s="98">
        <v>710.84536730089042</v>
      </c>
      <c r="H376" s="98">
        <v>693.49506443273435</v>
      </c>
      <c r="I376" s="98">
        <v>708.56938836514018</v>
      </c>
      <c r="J376" s="98">
        <v>717.67211181672508</v>
      </c>
      <c r="K376" s="98">
        <v>705.61105020245964</v>
      </c>
      <c r="L376" s="98">
        <v>735.90175687059389</v>
      </c>
      <c r="M376" s="98">
        <v>0</v>
      </c>
      <c r="N376" s="98">
        <v>751.01778081517148</v>
      </c>
      <c r="O376" s="98">
        <v>786.83715339824448</v>
      </c>
      <c r="P376" s="98">
        <v>795.8278376348112</v>
      </c>
      <c r="Q376" s="98">
        <v>782.91102141390957</v>
      </c>
      <c r="R376" s="98">
        <v>818.76887462623881</v>
      </c>
      <c r="S376" s="98">
        <v>863.31206711563482</v>
      </c>
      <c r="T376" s="98">
        <v>873.66571705645822</v>
      </c>
      <c r="U376" s="98">
        <v>837.26994346203367</v>
      </c>
      <c r="V376" s="98">
        <v>848.32993686210762</v>
      </c>
      <c r="W376" s="98">
        <v>925.94843772010927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64.041851130055846</v>
      </c>
      <c r="E377" s="101">
        <v>39.517067663019461</v>
      </c>
      <c r="F377" s="101">
        <v>53.016879007140204</v>
      </c>
      <c r="G377" s="101">
        <v>55.842477144202761</v>
      </c>
      <c r="H377" s="101">
        <v>72.30054243670692</v>
      </c>
      <c r="I377" s="101">
        <v>63.310635017620029</v>
      </c>
      <c r="J377" s="101">
        <v>61.08800980572191</v>
      </c>
      <c r="K377" s="101">
        <v>57.531120309157885</v>
      </c>
      <c r="L377" s="101">
        <v>58.172168279352434</v>
      </c>
      <c r="M377" s="101">
        <v>0</v>
      </c>
      <c r="N377" s="101">
        <v>60.229674775025735</v>
      </c>
      <c r="O377" s="101">
        <v>44.425909385016062</v>
      </c>
      <c r="P377" s="101">
        <v>78.347627068130393</v>
      </c>
      <c r="Q377" s="101">
        <v>26.696132928156896</v>
      </c>
      <c r="R377" s="101">
        <v>37.186014411942871</v>
      </c>
      <c r="S377" s="101">
        <v>60.229450725259596</v>
      </c>
      <c r="T377" s="101">
        <v>67.768528322276296</v>
      </c>
      <c r="U377" s="101">
        <v>78.239676848174881</v>
      </c>
      <c r="V377" s="101">
        <v>65.768884876985751</v>
      </c>
      <c r="W377" s="101">
        <v>61.696680931696683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635.67535215310886</v>
      </c>
      <c r="E378" s="104">
        <v>629.80794375799417</v>
      </c>
      <c r="F378" s="104">
        <v>622.43536416605968</v>
      </c>
      <c r="G378" s="104">
        <v>655.00289015668773</v>
      </c>
      <c r="H378" s="104">
        <v>621.19452199602745</v>
      </c>
      <c r="I378" s="104">
        <v>645.25875334752004</v>
      </c>
      <c r="J378" s="104">
        <v>656.58410201100321</v>
      </c>
      <c r="K378" s="104">
        <v>648.07992989330171</v>
      </c>
      <c r="L378" s="104">
        <v>677.7295885912414</v>
      </c>
      <c r="M378" s="104">
        <v>0</v>
      </c>
      <c r="N378" s="104">
        <v>690.78810604014552</v>
      </c>
      <c r="O378" s="104">
        <v>742.41124401322838</v>
      </c>
      <c r="P378" s="104">
        <v>717.48021056668085</v>
      </c>
      <c r="Q378" s="104">
        <v>756.21488848575268</v>
      </c>
      <c r="R378" s="104">
        <v>781.58286021429592</v>
      </c>
      <c r="S378" s="104">
        <v>803.08261639037516</v>
      </c>
      <c r="T378" s="104">
        <v>805.89718873418178</v>
      </c>
      <c r="U378" s="104">
        <v>759.03026661385877</v>
      </c>
      <c r="V378" s="104">
        <v>782.56105198512171</v>
      </c>
      <c r="W378" s="104">
        <v>864.25175678841254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754.5317418309802</v>
      </c>
      <c r="D379" s="101">
        <v>698.57924388141737</v>
      </c>
      <c r="E379" s="101">
        <v>651.45532010421118</v>
      </c>
      <c r="F379" s="101">
        <v>657.93840373027092</v>
      </c>
      <c r="G379" s="101">
        <v>678.36070081687592</v>
      </c>
      <c r="H379" s="101">
        <v>727.08464027304228</v>
      </c>
      <c r="I379" s="101">
        <v>719.19066530798773</v>
      </c>
      <c r="J379" s="101">
        <v>715.71810162279644</v>
      </c>
      <c r="K379" s="101">
        <v>694.71728234763839</v>
      </c>
      <c r="L379" s="101">
        <v>735.07254701357829</v>
      </c>
      <c r="M379" s="101">
        <v>770.83311868546002</v>
      </c>
      <c r="N379" s="101">
        <v>757.75912031065161</v>
      </c>
      <c r="O379" s="101">
        <v>749.34622109050474</v>
      </c>
      <c r="P379" s="101">
        <v>793.20480440971698</v>
      </c>
      <c r="Q379" s="101">
        <v>752.82903726579866</v>
      </c>
      <c r="R379" s="101">
        <v>789.86599216802801</v>
      </c>
      <c r="S379" s="101">
        <v>833.15845521323831</v>
      </c>
      <c r="T379" s="101">
        <v>856.58204179919369</v>
      </c>
      <c r="U379" s="101">
        <v>873.64685181616494</v>
      </c>
      <c r="V379" s="101">
        <v>878.83898280431265</v>
      </c>
      <c r="W379" s="101">
        <v>904.4120372121339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754.42368681674373</v>
      </c>
      <c r="D380" s="104">
        <v>698.43616547171041</v>
      </c>
      <c r="E380" s="104">
        <v>651.60455142514184</v>
      </c>
      <c r="F380" s="104">
        <v>658.20449401185658</v>
      </c>
      <c r="G380" s="104">
        <v>678.54746143426235</v>
      </c>
      <c r="H380" s="104">
        <v>727.29039006612868</v>
      </c>
      <c r="I380" s="104">
        <v>719.97016837232343</v>
      </c>
      <c r="J380" s="104">
        <v>717.32681887305603</v>
      </c>
      <c r="K380" s="104">
        <v>696.43884380695488</v>
      </c>
      <c r="L380" s="104">
        <v>736.49799126272467</v>
      </c>
      <c r="M380" s="104">
        <v>771.07990032696739</v>
      </c>
      <c r="N380" s="104">
        <v>757.49550455180929</v>
      </c>
      <c r="O380" s="104">
        <v>749.17260640398479</v>
      </c>
      <c r="P380" s="104">
        <v>794.97558500208993</v>
      </c>
      <c r="Q380" s="104">
        <v>756.26110343976052</v>
      </c>
      <c r="R380" s="104">
        <v>795.60815416324124</v>
      </c>
      <c r="S380" s="104">
        <v>839.39128381584294</v>
      </c>
      <c r="T380" s="104">
        <v>859.90519269317838</v>
      </c>
      <c r="U380" s="104">
        <v>873.40330869175466</v>
      </c>
      <c r="V380" s="104">
        <v>876.97326168172128</v>
      </c>
      <c r="W380" s="104">
        <v>902.62415420466084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163.65722082648028</v>
      </c>
      <c r="D381" s="98">
        <v>63.851738727708963</v>
      </c>
      <c r="E381" s="98">
        <v>37.630739629809369</v>
      </c>
      <c r="F381" s="98">
        <v>51.278518659465405</v>
      </c>
      <c r="G381" s="98">
        <v>52.784956983644037</v>
      </c>
      <c r="H381" s="98">
        <v>76.424532000005684</v>
      </c>
      <c r="I381" s="98">
        <v>64.498565075841526</v>
      </c>
      <c r="J381" s="98">
        <v>60.917375896534686</v>
      </c>
      <c r="K381" s="98">
        <v>56.213112590746562</v>
      </c>
      <c r="L381" s="98">
        <v>57.749589440652599</v>
      </c>
      <c r="M381" s="98">
        <v>85.627858176956295</v>
      </c>
      <c r="N381" s="98">
        <v>60.725460793433456</v>
      </c>
      <c r="O381" s="98">
        <v>40.125524978258127</v>
      </c>
      <c r="P381" s="98">
        <v>78.716300904355904</v>
      </c>
      <c r="Q381" s="98">
        <v>21.907783736772469</v>
      </c>
      <c r="R381" s="98">
        <v>32.263216135822212</v>
      </c>
      <c r="S381" s="98">
        <v>57.109137782211519</v>
      </c>
      <c r="T381" s="98">
        <v>66.001815789702945</v>
      </c>
      <c r="U381" s="98">
        <v>83.821652376224463</v>
      </c>
      <c r="V381" s="98">
        <v>69.509973020544138</v>
      </c>
      <c r="W381" s="98">
        <v>58.09664838508224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590.76646599026344</v>
      </c>
      <c r="D382" s="98">
        <v>634.58442674400146</v>
      </c>
      <c r="E382" s="98">
        <v>613.97381179533249</v>
      </c>
      <c r="F382" s="98">
        <v>606.92597535239111</v>
      </c>
      <c r="G382" s="98">
        <v>625.76250445061828</v>
      </c>
      <c r="H382" s="98">
        <v>650.865858066123</v>
      </c>
      <c r="I382" s="98">
        <v>655.47160329648193</v>
      </c>
      <c r="J382" s="98">
        <v>656.40944297652129</v>
      </c>
      <c r="K382" s="98">
        <v>640.22573121620837</v>
      </c>
      <c r="L382" s="98">
        <v>678.74840182207197</v>
      </c>
      <c r="M382" s="98">
        <v>685.45204215001104</v>
      </c>
      <c r="N382" s="98">
        <v>696.770043758376</v>
      </c>
      <c r="O382" s="98">
        <v>709.04708142572679</v>
      </c>
      <c r="P382" s="98">
        <v>716.25928409773417</v>
      </c>
      <c r="Q382" s="98">
        <v>734.35331970298807</v>
      </c>
      <c r="R382" s="98">
        <v>763.34493802741883</v>
      </c>
      <c r="S382" s="98">
        <v>782.28214603363153</v>
      </c>
      <c r="T382" s="98">
        <v>793.90337690347553</v>
      </c>
      <c r="U382" s="98">
        <v>789.58165631553015</v>
      </c>
      <c r="V382" s="98">
        <v>807.4632886611771</v>
      </c>
      <c r="W382" s="98">
        <v>844.52750581957889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429.74964327242304</v>
      </c>
      <c r="D383" s="122">
        <v>425.58023081769528</v>
      </c>
      <c r="E383" s="122">
        <v>434.72688626909951</v>
      </c>
      <c r="F383" s="122">
        <v>433.33863857962803</v>
      </c>
      <c r="G383" s="122">
        <v>445.53086042825993</v>
      </c>
      <c r="H383" s="122">
        <v>513.71444683375489</v>
      </c>
      <c r="I383" s="122">
        <v>509.60956524162395</v>
      </c>
      <c r="J383" s="122">
        <v>503.07247661512827</v>
      </c>
      <c r="K383" s="122">
        <v>485.32408184465618</v>
      </c>
      <c r="L383" s="122">
        <v>505.38800102987511</v>
      </c>
      <c r="M383" s="122">
        <v>472.01920044937225</v>
      </c>
      <c r="N383" s="122">
        <v>457.1856287018241</v>
      </c>
      <c r="O383" s="122">
        <v>403.85448711707187</v>
      </c>
      <c r="P383" s="122">
        <v>452.92352404578486</v>
      </c>
      <c r="Q383" s="122">
        <v>448.06063343468986</v>
      </c>
      <c r="R383" s="122">
        <v>454.42501253108207</v>
      </c>
      <c r="S383" s="122">
        <v>467.22103977772213</v>
      </c>
      <c r="T383" s="122">
        <v>507.42417982391936</v>
      </c>
      <c r="U383" s="122">
        <v>479.24113656303774</v>
      </c>
      <c r="V383" s="122">
        <v>479.14890580952039</v>
      </c>
      <c r="W383" s="122">
        <v>492.02430169412065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410.19787031044189</v>
      </c>
      <c r="D384" s="98">
        <v>423.588961942776</v>
      </c>
      <c r="E384" s="98">
        <v>432.51204891108227</v>
      </c>
      <c r="F384" s="98">
        <v>444.82989343088826</v>
      </c>
      <c r="G384" s="98">
        <v>462.63628233351136</v>
      </c>
      <c r="H384" s="98">
        <v>480.83103610321649</v>
      </c>
      <c r="I384" s="98">
        <v>500.11688307892956</v>
      </c>
      <c r="J384" s="98">
        <v>505.57729349914553</v>
      </c>
      <c r="K384" s="98">
        <v>495.28488682062186</v>
      </c>
      <c r="L384" s="98">
        <v>491.81988700517252</v>
      </c>
      <c r="M384" s="98">
        <v>467.92521379134411</v>
      </c>
      <c r="N384" s="98">
        <v>452.67416904954797</v>
      </c>
      <c r="O384" s="98">
        <v>441.32791109208432</v>
      </c>
      <c r="P384" s="98">
        <v>440.23989337963678</v>
      </c>
      <c r="Q384" s="98">
        <v>447.553673036259</v>
      </c>
      <c r="R384" s="98">
        <v>461.15342601164735</v>
      </c>
      <c r="S384" s="98">
        <v>480.66424407025761</v>
      </c>
      <c r="T384" s="98">
        <v>512.08688603557596</v>
      </c>
      <c r="U384" s="98">
        <v>463.26755627231694</v>
      </c>
      <c r="V384" s="98">
        <v>465.91392694763465</v>
      </c>
      <c r="W384" s="98">
        <v>500.58353903324615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435.15306893394285</v>
      </c>
      <c r="D385" s="33">
        <v>426.38602696065215</v>
      </c>
      <c r="E385" s="33">
        <v>435.58287069260314</v>
      </c>
      <c r="F385" s="33">
        <v>428.96561003689686</v>
      </c>
      <c r="G385" s="33">
        <v>440.14592485985867</v>
      </c>
      <c r="H385" s="33">
        <v>522.25029365306762</v>
      </c>
      <c r="I385" s="33">
        <v>512.14155340846287</v>
      </c>
      <c r="J385" s="33">
        <v>502.41971218332048</v>
      </c>
      <c r="K385" s="33">
        <v>482.14213071906653</v>
      </c>
      <c r="L385" s="33">
        <v>510.26465285007453</v>
      </c>
      <c r="M385" s="33">
        <v>473.58211598439999</v>
      </c>
      <c r="N385" s="33">
        <v>458.6440910527607</v>
      </c>
      <c r="O385" s="33">
        <v>393.44732952746915</v>
      </c>
      <c r="P385" s="33">
        <v>456.57905363518756</v>
      </c>
      <c r="Q385" s="33">
        <v>448.17792069731388</v>
      </c>
      <c r="R385" s="33">
        <v>452.56121855301609</v>
      </c>
      <c r="S385" s="33">
        <v>463.31844315532743</v>
      </c>
      <c r="T385" s="33">
        <v>506.34626806830704</v>
      </c>
      <c r="U385" s="33">
        <v>482.19996045718722</v>
      </c>
      <c r="V385" s="33">
        <v>481.31991014771893</v>
      </c>
      <c r="W385" s="33">
        <v>489.96079766021387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201.01716938895981</v>
      </c>
      <c r="D387" s="117">
        <f t="shared" si="184"/>
        <v>249.02206507202396</v>
      </c>
      <c r="E387" s="117">
        <f t="shared" si="184"/>
        <v>269.41837940046338</v>
      </c>
      <c r="F387" s="117">
        <f t="shared" si="184"/>
        <v>239.13734018210772</v>
      </c>
      <c r="G387" s="117">
        <f t="shared" si="184"/>
        <v>182.3718585801636</v>
      </c>
      <c r="H387" s="117">
        <f t="shared" si="184"/>
        <v>186.32100982246885</v>
      </c>
      <c r="I387" s="117">
        <f t="shared" si="184"/>
        <v>153.63371893338771</v>
      </c>
      <c r="J387" s="117">
        <f t="shared" si="184"/>
        <v>147.33493487468263</v>
      </c>
      <c r="K387" s="117">
        <f t="shared" si="184"/>
        <v>170.45060802472565</v>
      </c>
      <c r="L387" s="117">
        <f t="shared" si="184"/>
        <v>196.98973121125721</v>
      </c>
      <c r="M387" s="117">
        <f t="shared" si="184"/>
        <v>194.51844444531076</v>
      </c>
      <c r="N387" s="117">
        <f t="shared" si="184"/>
        <v>171.5187293678147</v>
      </c>
      <c r="O387" s="117">
        <f t="shared" si="184"/>
        <v>169.86326823053193</v>
      </c>
      <c r="P387" s="117">
        <f t="shared" si="184"/>
        <v>188.52198461537472</v>
      </c>
      <c r="Q387" s="117">
        <f t="shared" si="184"/>
        <v>147.52279926070409</v>
      </c>
      <c r="R387" s="117">
        <f t="shared" ref="R387:V387" si="185">R388+R390+R392+R401</f>
        <v>167.93097391261645</v>
      </c>
      <c r="S387" s="117">
        <f t="shared" si="185"/>
        <v>163.80268083096499</v>
      </c>
      <c r="T387" s="117">
        <f t="shared" si="185"/>
        <v>141.66085456951603</v>
      </c>
      <c r="U387" s="117">
        <f t="shared" si="185"/>
        <v>107.4400013265617</v>
      </c>
      <c r="V387" s="117">
        <f t="shared" si="185"/>
        <v>104.18032631195817</v>
      </c>
      <c r="W387" s="117">
        <f t="shared" ref="W387" si="186">W388+W390+W392+W401</f>
        <v>154.89309105678711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165.99516651727916</v>
      </c>
      <c r="D392" s="122">
        <v>200.99051238003008</v>
      </c>
      <c r="E392" s="122">
        <v>222.04862421008247</v>
      </c>
      <c r="F392" s="122">
        <v>191.04425284452313</v>
      </c>
      <c r="G392" s="122">
        <v>139.00107631839725</v>
      </c>
      <c r="H392" s="122">
        <v>147.58926246678391</v>
      </c>
      <c r="I392" s="122">
        <v>112.54150404547894</v>
      </c>
      <c r="J392" s="122">
        <v>106.61761279585868</v>
      </c>
      <c r="K392" s="122">
        <v>123.80936244782454</v>
      </c>
      <c r="L392" s="122">
        <v>146.48745498123921</v>
      </c>
      <c r="M392" s="122">
        <v>144.34900715018148</v>
      </c>
      <c r="N392" s="122">
        <v>128.60282952982203</v>
      </c>
      <c r="O392" s="122">
        <v>132.63780993904237</v>
      </c>
      <c r="P392" s="122">
        <v>150.29976440118975</v>
      </c>
      <c r="Q392" s="122">
        <v>114.89070124926441</v>
      </c>
      <c r="R392" s="122">
        <v>129.30870116658363</v>
      </c>
      <c r="S392" s="122">
        <v>122.39166538789571</v>
      </c>
      <c r="T392" s="122">
        <v>105.19065575179977</v>
      </c>
      <c r="U392" s="122">
        <v>80.24659717126103</v>
      </c>
      <c r="V392" s="122">
        <v>79.741856348150861</v>
      </c>
      <c r="W392" s="122">
        <v>118.99736014084499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285.17189764604382</v>
      </c>
      <c r="D393" s="98">
        <v>285.48736233397284</v>
      </c>
      <c r="E393" s="98">
        <v>271.97039994812269</v>
      </c>
      <c r="F393" s="98">
        <v>273.34298557959568</v>
      </c>
      <c r="G393" s="98">
        <v>286.37446990905119</v>
      </c>
      <c r="H393" s="98">
        <v>278.04547362450433</v>
      </c>
      <c r="I393" s="98">
        <v>282.33718881526028</v>
      </c>
      <c r="J393" s="98">
        <v>283.92376563974733</v>
      </c>
      <c r="K393" s="98">
        <v>277.02994116413174</v>
      </c>
      <c r="L393" s="98">
        <v>286.43361422957611</v>
      </c>
      <c r="M393" s="98">
        <v>286.87644208981038</v>
      </c>
      <c r="N393" s="98">
        <v>278.53274186825826</v>
      </c>
      <c r="O393" s="98">
        <v>279.45109408684959</v>
      </c>
      <c r="P393" s="98">
        <v>268.74294773262591</v>
      </c>
      <c r="Q393" s="98">
        <v>252.97214935428809</v>
      </c>
      <c r="R393" s="98">
        <v>257.07051807838099</v>
      </c>
      <c r="S393" s="98">
        <v>263.94735506618588</v>
      </c>
      <c r="T393" s="98">
        <v>261.04690253926935</v>
      </c>
      <c r="U393" s="98">
        <v>245.6689857551857</v>
      </c>
      <c r="V393" s="98">
        <v>245.5197288359582</v>
      </c>
      <c r="W393" s="98">
        <v>266.05657786483056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26.127282206321247</v>
      </c>
      <c r="E394" s="98">
        <v>16.058688377450174</v>
      </c>
      <c r="F394" s="98">
        <v>21.458944596058068</v>
      </c>
      <c r="G394" s="98">
        <v>22.501622159618616</v>
      </c>
      <c r="H394" s="98">
        <v>28.990624046359216</v>
      </c>
      <c r="I394" s="98">
        <v>25.248081538875645</v>
      </c>
      <c r="J394" s="98">
        <v>24.206353882611548</v>
      </c>
      <c r="K394" s="98">
        <v>22.622175798554252</v>
      </c>
      <c r="L394" s="98">
        <v>22.667972659583718</v>
      </c>
      <c r="M394" s="98">
        <v>0</v>
      </c>
      <c r="N394" s="98">
        <v>22.339606721587426</v>
      </c>
      <c r="O394" s="98">
        <v>15.778946671490337</v>
      </c>
      <c r="P394" s="98">
        <v>26.459575399221869</v>
      </c>
      <c r="Q394" s="98">
        <v>8.6307267709686304</v>
      </c>
      <c r="R394" s="98">
        <v>11.685211698595751</v>
      </c>
      <c r="S394" s="98">
        <v>18.428734205245476</v>
      </c>
      <c r="T394" s="98">
        <v>20.253281083390387</v>
      </c>
      <c r="U394" s="98">
        <v>22.938143155162308</v>
      </c>
      <c r="V394" s="98">
        <v>19.019824771454509</v>
      </c>
      <c r="W394" s="98">
        <v>17.728793903911392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26.127282206321247</v>
      </c>
      <c r="E395" s="101">
        <v>16.058688377450174</v>
      </c>
      <c r="F395" s="101">
        <v>21.458944596058068</v>
      </c>
      <c r="G395" s="101">
        <v>22.501622159618616</v>
      </c>
      <c r="H395" s="101">
        <v>28.990624046359216</v>
      </c>
      <c r="I395" s="101">
        <v>25.248081538875645</v>
      </c>
      <c r="J395" s="101">
        <v>24.206353882611548</v>
      </c>
      <c r="K395" s="101">
        <v>22.622175798554252</v>
      </c>
      <c r="L395" s="101">
        <v>22.667972659583718</v>
      </c>
      <c r="M395" s="101">
        <v>0</v>
      </c>
      <c r="N395" s="101">
        <v>22.339606721587426</v>
      </c>
      <c r="O395" s="101">
        <v>15.778946671490337</v>
      </c>
      <c r="P395" s="101">
        <v>26.459575399221869</v>
      </c>
      <c r="Q395" s="101">
        <v>8.6307267709686304</v>
      </c>
      <c r="R395" s="101">
        <v>11.685211698595751</v>
      </c>
      <c r="S395" s="101">
        <v>18.428734205245476</v>
      </c>
      <c r="T395" s="101">
        <v>20.253281083390387</v>
      </c>
      <c r="U395" s="101">
        <v>22.938143155162308</v>
      </c>
      <c r="V395" s="101">
        <v>19.019824771454509</v>
      </c>
      <c r="W395" s="101">
        <v>17.728793903911392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35.022002871680648</v>
      </c>
      <c r="D401" s="122">
        <v>48.031552691993895</v>
      </c>
      <c r="E401" s="122">
        <v>47.369755190380928</v>
      </c>
      <c r="F401" s="122">
        <v>48.093087337584599</v>
      </c>
      <c r="G401" s="122">
        <v>43.370782261766358</v>
      </c>
      <c r="H401" s="122">
        <v>38.731747355684931</v>
      </c>
      <c r="I401" s="122">
        <v>41.092214887908774</v>
      </c>
      <c r="J401" s="122">
        <v>40.717322078823948</v>
      </c>
      <c r="K401" s="122">
        <v>46.64124557690112</v>
      </c>
      <c r="L401" s="122">
        <v>50.502276230017991</v>
      </c>
      <c r="M401" s="122">
        <v>50.169437295129292</v>
      </c>
      <c r="N401" s="122">
        <v>42.915899837992669</v>
      </c>
      <c r="O401" s="122">
        <v>37.225458291489566</v>
      </c>
      <c r="P401" s="122">
        <v>38.222220214184965</v>
      </c>
      <c r="Q401" s="122">
        <v>32.63209801143968</v>
      </c>
      <c r="R401" s="122">
        <v>38.622272746032813</v>
      </c>
      <c r="S401" s="122">
        <v>41.411015443069275</v>
      </c>
      <c r="T401" s="122">
        <v>36.470198817716273</v>
      </c>
      <c r="U401" s="122">
        <v>27.193404155300669</v>
      </c>
      <c r="V401" s="122">
        <v>24.438469963807304</v>
      </c>
      <c r="W401" s="122">
        <v>35.89573091594211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161.74573180114484</v>
      </c>
      <c r="D402" s="98">
        <v>166.72625820230232</v>
      </c>
      <c r="E402" s="98">
        <v>169.93776058277786</v>
      </c>
      <c r="F402" s="98">
        <v>174.47001759995993</v>
      </c>
      <c r="G402" s="98">
        <v>181.13947411048809</v>
      </c>
      <c r="H402" s="98">
        <v>187.9415426541174</v>
      </c>
      <c r="I402" s="98">
        <v>195.15112416751342</v>
      </c>
      <c r="J402" s="98">
        <v>196.95965215270189</v>
      </c>
      <c r="K402" s="98">
        <v>192.64736970978379</v>
      </c>
      <c r="L402" s="98">
        <v>191.0127468684363</v>
      </c>
      <c r="M402" s="98">
        <v>181.58601248669993</v>
      </c>
      <c r="N402" s="98">
        <v>175.66759578399601</v>
      </c>
      <c r="O402" s="98">
        <v>171.26449529183046</v>
      </c>
      <c r="P402" s="98">
        <v>170.84227226965677</v>
      </c>
      <c r="Q402" s="98">
        <v>173.68050377526785</v>
      </c>
      <c r="R402" s="98">
        <v>178.05110643296888</v>
      </c>
      <c r="S402" s="98">
        <v>184.058794454604</v>
      </c>
      <c r="T402" s="98">
        <v>194.22877384236517</v>
      </c>
      <c r="U402" s="98">
        <v>174.00039240208937</v>
      </c>
      <c r="V402" s="98">
        <v>173.42142117071302</v>
      </c>
      <c r="W402" s="98">
        <v>184.78813690229615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41.962038784362832</v>
      </c>
      <c r="D405" s="118">
        <f t="shared" si="189"/>
        <v>38.50686775236646</v>
      </c>
      <c r="E405" s="118">
        <f t="shared" si="189"/>
        <v>39.133339084328313</v>
      </c>
      <c r="F405" s="118">
        <f t="shared" si="189"/>
        <v>37.643948718215228</v>
      </c>
      <c r="G405" s="118">
        <f t="shared" si="189"/>
        <v>37.155351045306517</v>
      </c>
      <c r="H405" s="118">
        <f t="shared" si="189"/>
        <v>37.661789540075446</v>
      </c>
      <c r="I405" s="118">
        <f t="shared" si="189"/>
        <v>34.116444000733722</v>
      </c>
      <c r="J405" s="118">
        <f t="shared" si="189"/>
        <v>31.492434547877508</v>
      </c>
      <c r="K405" s="118">
        <f t="shared" si="189"/>
        <v>31.023714738612931</v>
      </c>
      <c r="L405" s="118">
        <f t="shared" si="189"/>
        <v>32.565218167863165</v>
      </c>
      <c r="M405" s="118">
        <f t="shared" si="189"/>
        <v>29.519433932000151</v>
      </c>
      <c r="N405" s="118">
        <f t="shared" si="189"/>
        <v>27.022684857632864</v>
      </c>
      <c r="O405" s="118">
        <f t="shared" si="189"/>
        <v>23.530287855606137</v>
      </c>
      <c r="P405" s="118">
        <f t="shared" si="189"/>
        <v>22.174852631825253</v>
      </c>
      <c r="Q405" s="118">
        <f t="shared" si="189"/>
        <v>20.870218348995657</v>
      </c>
      <c r="R405" s="118">
        <f t="shared" ref="R405:V405" si="190">R406+R408+R410+R419</f>
        <v>21.784076479033747</v>
      </c>
      <c r="S405" s="118">
        <f t="shared" si="190"/>
        <v>22.302007376268062</v>
      </c>
      <c r="T405" s="118">
        <f t="shared" si="190"/>
        <v>22.571751610150784</v>
      </c>
      <c r="U405" s="118">
        <f t="shared" si="190"/>
        <v>21.128694497701037</v>
      </c>
      <c r="V405" s="118">
        <f t="shared" si="190"/>
        <v>20.746248680869932</v>
      </c>
      <c r="W405" s="118">
        <f t="shared" ref="W405" si="191">W406+W408+W410+W419</f>
        <v>21.312081304924437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20.987961466076435</v>
      </c>
      <c r="D406" s="123">
        <f t="shared" si="192"/>
        <v>18.266981942266874</v>
      </c>
      <c r="E406" s="123">
        <f t="shared" si="192"/>
        <v>17.927840533206684</v>
      </c>
      <c r="F406" s="123">
        <f t="shared" si="192"/>
        <v>17.454333276915726</v>
      </c>
      <c r="G406" s="123">
        <f t="shared" si="192"/>
        <v>17.134900142074066</v>
      </c>
      <c r="H406" s="123">
        <f t="shared" si="192"/>
        <v>16.734055473633578</v>
      </c>
      <c r="I406" s="123">
        <f t="shared" si="192"/>
        <v>15.342064312513443</v>
      </c>
      <c r="J406" s="123">
        <f t="shared" si="192"/>
        <v>13.141378829467243</v>
      </c>
      <c r="K406" s="123">
        <f t="shared" si="192"/>
        <v>12.277186424779119</v>
      </c>
      <c r="L406" s="123">
        <f t="shared" si="192"/>
        <v>13.20368075477881</v>
      </c>
      <c r="M406" s="123">
        <f t="shared" si="192"/>
        <v>10.744093981336549</v>
      </c>
      <c r="N406" s="123">
        <f t="shared" si="192"/>
        <v>9.5366300442427416</v>
      </c>
      <c r="O406" s="123">
        <f t="shared" si="192"/>
        <v>8.0418694014644672</v>
      </c>
      <c r="P406" s="123">
        <f t="shared" si="192"/>
        <v>7.2166050484813367</v>
      </c>
      <c r="Q406" s="123">
        <f t="shared" si="192"/>
        <v>6.766492069026925</v>
      </c>
      <c r="R406" s="123">
        <f t="shared" si="192"/>
        <v>6.3489391289246964</v>
      </c>
      <c r="S406" s="123">
        <f t="shared" si="192"/>
        <v>6.258340296528953</v>
      </c>
      <c r="T406" s="123">
        <f t="shared" si="192"/>
        <v>6.3118399810414028</v>
      </c>
      <c r="U406" s="123">
        <f t="shared" si="192"/>
        <v>6.1079699896946895</v>
      </c>
      <c r="V406" s="123">
        <f t="shared" si="192"/>
        <v>5.8621052523640804</v>
      </c>
      <c r="W406" s="123">
        <f t="shared" si="192"/>
        <v>5.7575869602965355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20.987961466076435</v>
      </c>
      <c r="D407" s="99">
        <v>18.266981942266874</v>
      </c>
      <c r="E407" s="99">
        <v>17.927840533206684</v>
      </c>
      <c r="F407" s="99">
        <v>17.454333276915726</v>
      </c>
      <c r="G407" s="99">
        <v>17.134900142074066</v>
      </c>
      <c r="H407" s="99">
        <v>16.734055473633578</v>
      </c>
      <c r="I407" s="99">
        <v>15.342064312513443</v>
      </c>
      <c r="J407" s="99">
        <v>13.141378829467243</v>
      </c>
      <c r="K407" s="99">
        <v>12.277186424779119</v>
      </c>
      <c r="L407" s="99">
        <v>13.20368075477881</v>
      </c>
      <c r="M407" s="99">
        <v>10.744093981336549</v>
      </c>
      <c r="N407" s="99">
        <v>9.5366300442427416</v>
      </c>
      <c r="O407" s="99">
        <v>8.0418694014644672</v>
      </c>
      <c r="P407" s="99">
        <v>7.2166050484813367</v>
      </c>
      <c r="Q407" s="99">
        <v>6.766492069026925</v>
      </c>
      <c r="R407" s="99">
        <v>6.3489391289246964</v>
      </c>
      <c r="S407" s="99">
        <v>6.258340296528953</v>
      </c>
      <c r="T407" s="99">
        <v>6.3118399810414028</v>
      </c>
      <c r="U407" s="99">
        <v>6.1079699896946895</v>
      </c>
      <c r="V407" s="99">
        <v>5.8621052523640804</v>
      </c>
      <c r="W407" s="99">
        <v>5.7575869602965355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1.8315313130344504</v>
      </c>
      <c r="D408" s="123">
        <f t="shared" si="193"/>
        <v>1.4813521721830645</v>
      </c>
      <c r="E408" s="123">
        <f t="shared" si="193"/>
        <v>3.1288005402070858</v>
      </c>
      <c r="F408" s="123">
        <f t="shared" si="193"/>
        <v>2.4234482067191552</v>
      </c>
      <c r="G408" s="123">
        <f t="shared" si="193"/>
        <v>2.5485510975887702</v>
      </c>
      <c r="H408" s="123">
        <f t="shared" si="193"/>
        <v>2.7070577684266244</v>
      </c>
      <c r="I408" s="123">
        <f t="shared" si="193"/>
        <v>1.5708793243379127</v>
      </c>
      <c r="J408" s="123">
        <f t="shared" si="193"/>
        <v>1.694741947202737</v>
      </c>
      <c r="K408" s="123">
        <f t="shared" si="193"/>
        <v>2.4327184206625878</v>
      </c>
      <c r="L408" s="123">
        <f t="shared" si="193"/>
        <v>2.2406004078007324</v>
      </c>
      <c r="M408" s="123">
        <f t="shared" si="193"/>
        <v>2.1473141539396767</v>
      </c>
      <c r="N408" s="123">
        <f t="shared" si="193"/>
        <v>2.000840636910731</v>
      </c>
      <c r="O408" s="123">
        <f t="shared" si="193"/>
        <v>1.1577124072919289</v>
      </c>
      <c r="P408" s="123">
        <f t="shared" si="193"/>
        <v>0.34511988485444889</v>
      </c>
      <c r="Q408" s="123">
        <f t="shared" si="193"/>
        <v>0.38519098634758475</v>
      </c>
      <c r="R408" s="123">
        <f t="shared" si="193"/>
        <v>1.5403418276005174</v>
      </c>
      <c r="S408" s="123">
        <f t="shared" si="193"/>
        <v>1.8258096326043398</v>
      </c>
      <c r="T408" s="123">
        <f t="shared" si="193"/>
        <v>1.7341337554596403</v>
      </c>
      <c r="U408" s="123">
        <f t="shared" si="193"/>
        <v>1.2535428481952748</v>
      </c>
      <c r="V408" s="123">
        <f t="shared" si="193"/>
        <v>1.3378771988007852</v>
      </c>
      <c r="W408" s="123">
        <f t="shared" si="193"/>
        <v>1.5454834461070788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1.8315313130344504</v>
      </c>
      <c r="D409" s="99">
        <f>RES_hhdet_in_fecs!D147</f>
        <v>1.4813521721830645</v>
      </c>
      <c r="E409" s="99">
        <f>RES_hhdet_in_fecs!E147</f>
        <v>3.1288005402070858</v>
      </c>
      <c r="F409" s="99">
        <f>RES_hhdet_in_fecs!F147</f>
        <v>2.4234482067191552</v>
      </c>
      <c r="G409" s="99">
        <f>RES_hhdet_in_fecs!G147</f>
        <v>2.5485510975887702</v>
      </c>
      <c r="H409" s="99">
        <f>RES_hhdet_in_fecs!H147</f>
        <v>2.7070577684266244</v>
      </c>
      <c r="I409" s="99">
        <f>RES_hhdet_in_fecs!I147</f>
        <v>1.5708793243379127</v>
      </c>
      <c r="J409" s="99">
        <f>RES_hhdet_in_fecs!J147</f>
        <v>1.694741947202737</v>
      </c>
      <c r="K409" s="99">
        <f>RES_hhdet_in_fecs!K147</f>
        <v>2.4327184206625878</v>
      </c>
      <c r="L409" s="99">
        <f>RES_hhdet_in_fecs!L147</f>
        <v>2.2406004078007324</v>
      </c>
      <c r="M409" s="99">
        <f>RES_hhdet_in_fecs!M147</f>
        <v>2.1473141539396767</v>
      </c>
      <c r="N409" s="99">
        <f>RES_hhdet_in_fecs!N147</f>
        <v>2.000840636910731</v>
      </c>
      <c r="O409" s="99">
        <f>RES_hhdet_in_fecs!O147</f>
        <v>1.1577124072919289</v>
      </c>
      <c r="P409" s="99">
        <f>RES_hhdet_in_fecs!P147</f>
        <v>0.34511988485444889</v>
      </c>
      <c r="Q409" s="99">
        <f>RES_hhdet_in_fecs!Q147</f>
        <v>0.38519098634758475</v>
      </c>
      <c r="R409" s="99">
        <f>RES_hhdet_in_fecs!R147</f>
        <v>1.5403418276005174</v>
      </c>
      <c r="S409" s="99">
        <f>RES_hhdet_in_fecs!S147</f>
        <v>1.8258096326043398</v>
      </c>
      <c r="T409" s="99">
        <f>RES_hhdet_in_fecs!T147</f>
        <v>1.7341337554596403</v>
      </c>
      <c r="U409" s="99">
        <f>RES_hhdet_in_fecs!U147</f>
        <v>1.2535428481952748</v>
      </c>
      <c r="V409" s="99">
        <f>RES_hhdet_in_fecs!V147</f>
        <v>1.3378771988007852</v>
      </c>
      <c r="W409" s="99">
        <f>RES_hhdet_in_fecs!W147</f>
        <v>1.5454834461070788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12.73654126796969</v>
      </c>
      <c r="D410" s="123">
        <v>12.373853126438586</v>
      </c>
      <c r="E410" s="123">
        <v>11.691547947924112</v>
      </c>
      <c r="F410" s="123">
        <v>11.441001736320068</v>
      </c>
      <c r="G410" s="123">
        <v>11.191772220625381</v>
      </c>
      <c r="H410" s="123">
        <v>11.203733356375432</v>
      </c>
      <c r="I410" s="123">
        <v>10.361417408838598</v>
      </c>
      <c r="J410" s="123">
        <v>9.9626028063883911</v>
      </c>
      <c r="K410" s="123">
        <v>9.8318737682460497</v>
      </c>
      <c r="L410" s="123">
        <v>10.494700185033068</v>
      </c>
      <c r="M410" s="123">
        <v>10.656050545049517</v>
      </c>
      <c r="N410" s="123">
        <v>9.8482666111666077</v>
      </c>
      <c r="O410" s="123">
        <v>9.4518615790453335</v>
      </c>
      <c r="P410" s="123">
        <v>9.2680030965023583</v>
      </c>
      <c r="Q410" s="123">
        <v>8.5645599573844855</v>
      </c>
      <c r="R410" s="123">
        <v>8.7170273696735698</v>
      </c>
      <c r="S410" s="123">
        <v>8.9982627962253119</v>
      </c>
      <c r="T410" s="123">
        <v>9.0699717955585957</v>
      </c>
      <c r="U410" s="123">
        <v>8.7978820920450893</v>
      </c>
      <c r="V410" s="123">
        <v>8.697523089565129</v>
      </c>
      <c r="W410" s="123">
        <v>9.0246963668011322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13.112049101921551</v>
      </c>
      <c r="D411" s="99">
        <v>12.954555163496909</v>
      </c>
      <c r="E411" s="99">
        <v>12.137482817568049</v>
      </c>
      <c r="F411" s="99">
        <v>12.129138876222241</v>
      </c>
      <c r="G411" s="99">
        <v>12.411541459662361</v>
      </c>
      <c r="H411" s="99">
        <v>11.882140926469594</v>
      </c>
      <c r="I411" s="99">
        <v>11.840682355967978</v>
      </c>
      <c r="J411" s="99">
        <v>11.823630086183245</v>
      </c>
      <c r="K411" s="99">
        <v>11.4823416214895</v>
      </c>
      <c r="L411" s="99">
        <v>11.650378904755494</v>
      </c>
      <c r="M411" s="99">
        <v>11.240703461681738</v>
      </c>
      <c r="N411" s="99">
        <v>10.770170324733153</v>
      </c>
      <c r="O411" s="99">
        <v>10.652956902972344</v>
      </c>
      <c r="P411" s="99">
        <v>10.133606882784056</v>
      </c>
      <c r="Q411" s="99">
        <v>9.4657336926503177</v>
      </c>
      <c r="R411" s="99">
        <v>9.5481183021416935</v>
      </c>
      <c r="S411" s="99">
        <v>9.7281749580639527</v>
      </c>
      <c r="T411" s="99">
        <v>9.5594303242822249</v>
      </c>
      <c r="U411" s="99">
        <v>8.9472348461755136</v>
      </c>
      <c r="V411" s="99">
        <v>8.8974911871820641</v>
      </c>
      <c r="W411" s="99">
        <v>9.5307885581372584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7.7380141611468245</v>
      </c>
      <c r="E412" s="99">
        <v>7.1014617864610665</v>
      </c>
      <c r="F412" s="99">
        <v>7.2262574461954756</v>
      </c>
      <c r="G412" s="99">
        <v>7.4238417168200499</v>
      </c>
      <c r="H412" s="99">
        <v>7.2691925788608156</v>
      </c>
      <c r="I412" s="99">
        <v>7.2060147803838692</v>
      </c>
      <c r="J412" s="99">
        <v>7.2191815109681441</v>
      </c>
      <c r="K412" s="99">
        <v>7.0395316777525538</v>
      </c>
      <c r="L412" s="99">
        <v>7.1838700950918435</v>
      </c>
      <c r="M412" s="99">
        <v>0</v>
      </c>
      <c r="N412" s="99">
        <v>6.9315022123389092</v>
      </c>
      <c r="O412" s="99">
        <v>7.0304698118174471</v>
      </c>
      <c r="P412" s="99">
        <v>7.1433859841734559</v>
      </c>
      <c r="Q412" s="99">
        <v>6.7506905093297416</v>
      </c>
      <c r="R412" s="99">
        <v>7.0283686144520123</v>
      </c>
      <c r="S412" s="99">
        <v>7.4028847744193254</v>
      </c>
      <c r="T412" s="99">
        <v>7.4455273318119541</v>
      </c>
      <c r="U412" s="99">
        <v>7.1149679289778662</v>
      </c>
      <c r="V412" s="99">
        <v>7.1314236489457752</v>
      </c>
      <c r="W412" s="99">
        <v>7.6678670903587065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1.1855772383300434</v>
      </c>
      <c r="E413" s="102">
        <v>0.71666642506375666</v>
      </c>
      <c r="F413" s="102">
        <v>0.95220485936689869</v>
      </c>
      <c r="G413" s="102">
        <v>0.97522595653327415</v>
      </c>
      <c r="H413" s="102">
        <v>1.2389005149939618</v>
      </c>
      <c r="I413" s="102">
        <v>1.0588563088478526</v>
      </c>
      <c r="J413" s="102">
        <v>1.0080416248296531</v>
      </c>
      <c r="K413" s="102">
        <v>0.93764431977587126</v>
      </c>
      <c r="L413" s="102">
        <v>0.92199538520335933</v>
      </c>
      <c r="M413" s="102">
        <v>0</v>
      </c>
      <c r="N413" s="102">
        <v>0.86381718632149507</v>
      </c>
      <c r="O413" s="102">
        <v>0.6015093246099249</v>
      </c>
      <c r="P413" s="102">
        <v>0.9977226849794909</v>
      </c>
      <c r="Q413" s="102">
        <v>0.32294527834999409</v>
      </c>
      <c r="R413" s="102">
        <v>0.43401236562546613</v>
      </c>
      <c r="S413" s="102">
        <v>0.67921859099262771</v>
      </c>
      <c r="T413" s="102">
        <v>0.74166683255568921</v>
      </c>
      <c r="U413" s="102">
        <v>0.83540440855220333</v>
      </c>
      <c r="V413" s="102">
        <v>0.68926731097374372</v>
      </c>
      <c r="W413" s="102">
        <v>0.63508817351930602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6.5524369228167822</v>
      </c>
      <c r="E414" s="105">
        <v>6.3847953613973107</v>
      </c>
      <c r="F414" s="105">
        <v>6.2740525868285761</v>
      </c>
      <c r="G414" s="105">
        <v>6.4486157602867742</v>
      </c>
      <c r="H414" s="105">
        <v>6.0302920638668525</v>
      </c>
      <c r="I414" s="105">
        <v>6.1471584715360166</v>
      </c>
      <c r="J414" s="105">
        <v>6.2111398861384908</v>
      </c>
      <c r="K414" s="105">
        <v>6.1018873579766835</v>
      </c>
      <c r="L414" s="105">
        <v>6.2618747098884846</v>
      </c>
      <c r="M414" s="105">
        <v>0</v>
      </c>
      <c r="N414" s="105">
        <v>6.067685026017414</v>
      </c>
      <c r="O414" s="105">
        <v>6.4289604872075214</v>
      </c>
      <c r="P414" s="105">
        <v>6.1456632991939655</v>
      </c>
      <c r="Q414" s="105">
        <v>6.427745230979748</v>
      </c>
      <c r="R414" s="105">
        <v>6.5943562488265446</v>
      </c>
      <c r="S414" s="105">
        <v>6.7236661834266966</v>
      </c>
      <c r="T414" s="105">
        <v>6.7038604992562636</v>
      </c>
      <c r="U414" s="105">
        <v>6.2795635204256639</v>
      </c>
      <c r="V414" s="105">
        <v>6.4421563379720306</v>
      </c>
      <c r="W414" s="105">
        <v>7.0327789168394022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12.655826964506925</v>
      </c>
      <c r="D415" s="102">
        <v>11.535408821410172</v>
      </c>
      <c r="E415" s="102">
        <v>10.551802802370437</v>
      </c>
      <c r="F415" s="102">
        <v>10.567876026430607</v>
      </c>
      <c r="G415" s="102">
        <v>10.612200120927641</v>
      </c>
      <c r="H415" s="102">
        <v>11.182152033823471</v>
      </c>
      <c r="I415" s="102">
        <v>10.820358765129804</v>
      </c>
      <c r="J415" s="102">
        <v>10.655178470028304</v>
      </c>
      <c r="K415" s="102">
        <v>10.25316759294658</v>
      </c>
      <c r="L415" s="102">
        <v>10.598559571857892</v>
      </c>
      <c r="M415" s="102">
        <v>10.620827526893219</v>
      </c>
      <c r="N415" s="102">
        <v>10.171342762717471</v>
      </c>
      <c r="O415" s="102">
        <v>9.7275458729380695</v>
      </c>
      <c r="P415" s="102">
        <v>9.9391279778693367</v>
      </c>
      <c r="Q415" s="102">
        <v>9.1440630383494099</v>
      </c>
      <c r="R415" s="102">
        <v>9.3676440774009553</v>
      </c>
      <c r="S415" s="102">
        <v>9.649123759143988</v>
      </c>
      <c r="T415" s="102">
        <v>9.7069712400360864</v>
      </c>
      <c r="U415" s="102">
        <v>9.7078927415652014</v>
      </c>
      <c r="V415" s="102">
        <v>9.5972734689470567</v>
      </c>
      <c r="W415" s="102">
        <v>9.6689587582041057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8.9154115774794036</v>
      </c>
      <c r="D416" s="105">
        <v>7.5955545610296031</v>
      </c>
      <c r="E416" s="105">
        <v>6.8337894428550996</v>
      </c>
      <c r="F416" s="105">
        <v>6.9413613112576158</v>
      </c>
      <c r="G416" s="105">
        <v>6.9865012052651689</v>
      </c>
      <c r="H416" s="105">
        <v>7.4936950021842792</v>
      </c>
      <c r="I416" s="105">
        <v>7.2148458215789226</v>
      </c>
      <c r="J416" s="105">
        <v>7.116388720328044</v>
      </c>
      <c r="K416" s="105">
        <v>6.8575734697758008</v>
      </c>
      <c r="L416" s="105">
        <v>7.1039438831652468</v>
      </c>
      <c r="M416" s="105">
        <v>7.2809042312828325</v>
      </c>
      <c r="N416" s="105">
        <v>6.9353418744462774</v>
      </c>
      <c r="O416" s="105">
        <v>6.6609258308992532</v>
      </c>
      <c r="P416" s="105">
        <v>7.1215475274146511</v>
      </c>
      <c r="Q416" s="105">
        <v>6.5080220538004383</v>
      </c>
      <c r="R416" s="105">
        <v>6.8231145325957216</v>
      </c>
      <c r="S416" s="105">
        <v>7.2109205134454131</v>
      </c>
      <c r="T416" s="105">
        <v>7.3520366240102257</v>
      </c>
      <c r="U416" s="105">
        <v>7.4637388208744291</v>
      </c>
      <c r="V416" s="105">
        <v>7.4062318986814502</v>
      </c>
      <c r="W416" s="105">
        <v>7.4933785970511053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2.7450368930085385</v>
      </c>
      <c r="D417" s="99">
        <v>1.0543627178064578</v>
      </c>
      <c r="E417" s="99">
        <v>0.60951554408608799</v>
      </c>
      <c r="F417" s="99">
        <v>0.82364097450435358</v>
      </c>
      <c r="G417" s="99">
        <v>0.82576205580665629</v>
      </c>
      <c r="H417" s="99">
        <v>1.1753662346889155</v>
      </c>
      <c r="I417" s="99">
        <v>0.97039303709233726</v>
      </c>
      <c r="J417" s="99">
        <v>0.90690106989282782</v>
      </c>
      <c r="K417" s="99">
        <v>0.82963599576278679</v>
      </c>
      <c r="L417" s="99">
        <v>0.83265586019196836</v>
      </c>
      <c r="M417" s="99">
        <v>1.1798127132181826</v>
      </c>
      <c r="N417" s="99">
        <v>0.81511321948953475</v>
      </c>
      <c r="O417" s="99">
        <v>0.52088457099803775</v>
      </c>
      <c r="P417" s="99">
        <v>0.98634222118092985</v>
      </c>
      <c r="Q417" s="99">
        <v>0.26609780654468174</v>
      </c>
      <c r="R417" s="99">
        <v>0.38263493877370075</v>
      </c>
      <c r="S417" s="99">
        <v>0.66140256369063477</v>
      </c>
      <c r="T417" s="99">
        <v>0.74794671893319786</v>
      </c>
      <c r="U417" s="99">
        <v>0.93141938186755846</v>
      </c>
      <c r="V417" s="99">
        <v>0.75907672844530105</v>
      </c>
      <c r="W417" s="99">
        <v>0.62110418052019822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6.1703746844708638</v>
      </c>
      <c r="D418" s="99">
        <v>6.541191843223146</v>
      </c>
      <c r="E418" s="99">
        <v>6.2242738987690105</v>
      </c>
      <c r="F418" s="99">
        <v>6.117720336753262</v>
      </c>
      <c r="G418" s="99">
        <v>6.1607391494585126</v>
      </c>
      <c r="H418" s="99">
        <v>6.3183287674953625</v>
      </c>
      <c r="I418" s="99">
        <v>6.2444527844865849</v>
      </c>
      <c r="J418" s="99">
        <v>6.2094876504352161</v>
      </c>
      <c r="K418" s="99">
        <v>6.0279374740130134</v>
      </c>
      <c r="L418" s="99">
        <v>6.2712880229732786</v>
      </c>
      <c r="M418" s="99">
        <v>6.1010915180646501</v>
      </c>
      <c r="N418" s="99">
        <v>6.120228654956744</v>
      </c>
      <c r="O418" s="99">
        <v>6.1400412599012162</v>
      </c>
      <c r="P418" s="99">
        <v>6.135205306233722</v>
      </c>
      <c r="Q418" s="99">
        <v>6.2419242472557572</v>
      </c>
      <c r="R418" s="99">
        <v>6.4404795938220198</v>
      </c>
      <c r="S418" s="99">
        <v>6.5495179497547786</v>
      </c>
      <c r="T418" s="99">
        <v>6.6040899050770285</v>
      </c>
      <c r="U418" s="99">
        <v>6.5323194390068702</v>
      </c>
      <c r="V418" s="99">
        <v>6.6471551702361484</v>
      </c>
      <c r="W418" s="99">
        <v>6.8722744165309084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6.4060047372822586</v>
      </c>
      <c r="D419" s="123">
        <v>6.3846805114779412</v>
      </c>
      <c r="E419" s="123">
        <v>6.3851500629904345</v>
      </c>
      <c r="F419" s="123">
        <v>6.3251654982602821</v>
      </c>
      <c r="G419" s="123">
        <v>6.2801275850182998</v>
      </c>
      <c r="H419" s="123">
        <v>7.0169429416398099</v>
      </c>
      <c r="I419" s="123">
        <v>6.8420829550437698</v>
      </c>
      <c r="J419" s="123">
        <v>6.6937109648191377</v>
      </c>
      <c r="K419" s="123">
        <v>6.4819361249251788</v>
      </c>
      <c r="L419" s="123">
        <v>6.6262368202505506</v>
      </c>
      <c r="M419" s="123">
        <v>5.9719752516744071</v>
      </c>
      <c r="N419" s="123">
        <v>5.6369475653127852</v>
      </c>
      <c r="O419" s="123">
        <v>4.8788444678044085</v>
      </c>
      <c r="P419" s="123">
        <v>5.345124601987111</v>
      </c>
      <c r="Q419" s="123">
        <v>5.1539753362366616</v>
      </c>
      <c r="R419" s="123">
        <v>5.1777681528349611</v>
      </c>
      <c r="S419" s="123">
        <v>5.219594650909456</v>
      </c>
      <c r="T419" s="123">
        <v>5.455806078091145</v>
      </c>
      <c r="U419" s="123">
        <v>4.9692995677659821</v>
      </c>
      <c r="V419" s="123">
        <v>4.8487431401399359</v>
      </c>
      <c r="W419" s="123">
        <v>4.9843145317196891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7.4369809750160254</v>
      </c>
      <c r="D420" s="99">
        <v>7.5655345701729235</v>
      </c>
      <c r="E420" s="99">
        <v>7.5839747616758855</v>
      </c>
      <c r="F420" s="99">
        <v>7.7418159047313022</v>
      </c>
      <c r="G420" s="99">
        <v>7.8506303079941642</v>
      </c>
      <c r="H420" s="99">
        <v>8.0315923386335992</v>
      </c>
      <c r="I420" s="99">
        <v>8.1842653543935047</v>
      </c>
      <c r="J420" s="99">
        <v>8.2021244812303244</v>
      </c>
      <c r="K420" s="99">
        <v>7.9848513925740541</v>
      </c>
      <c r="L420" s="99">
        <v>7.7692378481521391</v>
      </c>
      <c r="M420" s="99">
        <v>7.115099811901672</v>
      </c>
      <c r="N420" s="99">
        <v>6.7926302467696411</v>
      </c>
      <c r="O420" s="99">
        <v>6.528774894637408</v>
      </c>
      <c r="P420" s="99">
        <v>6.4420236540111651</v>
      </c>
      <c r="Q420" s="99">
        <v>6.4987920628353004</v>
      </c>
      <c r="R420" s="99">
        <v>6.6131777411008343</v>
      </c>
      <c r="S420" s="99">
        <v>6.7837624460215906</v>
      </c>
      <c r="T420" s="99">
        <v>7.1125779024999298</v>
      </c>
      <c r="U420" s="99">
        <v>6.3370733157973529</v>
      </c>
      <c r="V420" s="99">
        <v>6.2846907409463633</v>
      </c>
      <c r="W420" s="99">
        <v>6.6195569190650385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6.121078993196523</v>
      </c>
      <c r="D421" s="110">
        <v>5.9068306048800689</v>
      </c>
      <c r="E421" s="110">
        <v>5.9218314970146952</v>
      </c>
      <c r="F421" s="110">
        <v>5.7860553016145317</v>
      </c>
      <c r="G421" s="110">
        <v>5.7857196703776452</v>
      </c>
      <c r="H421" s="110">
        <v>6.7535611440818162</v>
      </c>
      <c r="I421" s="110">
        <v>6.4840819291326381</v>
      </c>
      <c r="J421" s="110">
        <v>6.3006128911618617</v>
      </c>
      <c r="K421" s="110">
        <v>6.0018340710148363</v>
      </c>
      <c r="L421" s="110">
        <v>6.2154193674300817</v>
      </c>
      <c r="M421" s="110">
        <v>5.535577363042453</v>
      </c>
      <c r="N421" s="110">
        <v>5.2633390637530102</v>
      </c>
      <c r="O421" s="110">
        <v>4.4206241040772714</v>
      </c>
      <c r="P421" s="110">
        <v>5.028989021662821</v>
      </c>
      <c r="Q421" s="110">
        <v>4.8428467489113283</v>
      </c>
      <c r="R421" s="110">
        <v>4.7801546954581768</v>
      </c>
      <c r="S421" s="110">
        <v>4.765512735524692</v>
      </c>
      <c r="T421" s="110">
        <v>5.072798068400779</v>
      </c>
      <c r="U421" s="110">
        <v>4.7159436153865082</v>
      </c>
      <c r="V421" s="110">
        <v>4.6131969784642077</v>
      </c>
      <c r="W421" s="110">
        <v>4.5900820634508159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46.237360524047425</v>
      </c>
      <c r="D423" s="118">
        <f t="shared" si="194"/>
        <v>43.422954959159291</v>
      </c>
      <c r="E423" s="118">
        <f t="shared" si="194"/>
        <v>48.578354342564104</v>
      </c>
      <c r="F423" s="118">
        <f t="shared" si="194"/>
        <v>48.481718552059519</v>
      </c>
      <c r="G423" s="118">
        <f t="shared" si="194"/>
        <v>50.694965558397975</v>
      </c>
      <c r="H423" s="118">
        <f t="shared" si="194"/>
        <v>53.36997326834355</v>
      </c>
      <c r="I423" s="118">
        <f t="shared" si="194"/>
        <v>49.610540261605856</v>
      </c>
      <c r="J423" s="118">
        <f t="shared" si="194"/>
        <v>46.905397010378977</v>
      </c>
      <c r="K423" s="118">
        <f t="shared" si="194"/>
        <v>48.411951362395072</v>
      </c>
      <c r="L423" s="118">
        <f t="shared" si="194"/>
        <v>52.620931935824501</v>
      </c>
      <c r="M423" s="118">
        <f t="shared" si="194"/>
        <v>47.315834034680279</v>
      </c>
      <c r="N423" s="118">
        <f t="shared" si="194"/>
        <v>45.117091842020308</v>
      </c>
      <c r="O423" s="118">
        <f t="shared" si="194"/>
        <v>39.335192463153653</v>
      </c>
      <c r="P423" s="118">
        <f t="shared" si="194"/>
        <v>36.164228045793905</v>
      </c>
      <c r="Q423" s="118">
        <f t="shared" si="194"/>
        <v>35.555149553069363</v>
      </c>
      <c r="R423" s="118">
        <f t="shared" ref="R423:V423" si="195">R424+R426+R428+R437</f>
        <v>38.842778909878419</v>
      </c>
      <c r="S423" s="118">
        <f t="shared" si="195"/>
        <v>40.255162766512925</v>
      </c>
      <c r="T423" s="118">
        <f t="shared" si="195"/>
        <v>40.762280557613479</v>
      </c>
      <c r="U423" s="118">
        <f t="shared" si="195"/>
        <v>38.145336253704208</v>
      </c>
      <c r="V423" s="118">
        <f t="shared" si="195"/>
        <v>37.752341545289326</v>
      </c>
      <c r="W423" s="118">
        <f t="shared" ref="W423" si="196">W424+W426+W428+W437</f>
        <v>38.709279050226307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30.236514218170392</v>
      </c>
      <c r="D424" s="123">
        <f t="shared" si="197"/>
        <v>28.502847705933284</v>
      </c>
      <c r="E424" s="123">
        <f t="shared" si="197"/>
        <v>30.180872065166056</v>
      </c>
      <c r="F424" s="123">
        <f t="shared" si="197"/>
        <v>31.583545153498211</v>
      </c>
      <c r="G424" s="123">
        <f t="shared" si="197"/>
        <v>33.222331469606189</v>
      </c>
      <c r="H424" s="123">
        <f t="shared" si="197"/>
        <v>34.664657503127266</v>
      </c>
      <c r="I424" s="123">
        <f t="shared" si="197"/>
        <v>33.867216438175731</v>
      </c>
      <c r="J424" s="123">
        <f t="shared" si="197"/>
        <v>30.844868255548256</v>
      </c>
      <c r="K424" s="123">
        <f t="shared" si="197"/>
        <v>30.580329298157643</v>
      </c>
      <c r="L424" s="123">
        <f t="shared" si="197"/>
        <v>34.837674616112487</v>
      </c>
      <c r="M424" s="123">
        <f t="shared" si="197"/>
        <v>30.092509965620291</v>
      </c>
      <c r="N424" s="123">
        <f t="shared" si="197"/>
        <v>28.425144093251983</v>
      </c>
      <c r="O424" s="123">
        <f t="shared" si="197"/>
        <v>25.541158410025918</v>
      </c>
      <c r="P424" s="123">
        <f t="shared" si="197"/>
        <v>24.335475082036641</v>
      </c>
      <c r="Q424" s="123">
        <f t="shared" si="197"/>
        <v>23.905496125943309</v>
      </c>
      <c r="R424" s="123">
        <f t="shared" si="197"/>
        <v>22.819362278805006</v>
      </c>
      <c r="S424" s="123">
        <f t="shared" si="197"/>
        <v>22.736470359248823</v>
      </c>
      <c r="T424" s="123">
        <f t="shared" si="197"/>
        <v>23.087849101390329</v>
      </c>
      <c r="U424" s="123">
        <f t="shared" si="197"/>
        <v>22.463046723040545</v>
      </c>
      <c r="V424" s="123">
        <f t="shared" si="197"/>
        <v>21.698936718721249</v>
      </c>
      <c r="W424" s="123">
        <f t="shared" si="197"/>
        <v>21.469360246127469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30.236514218170392</v>
      </c>
      <c r="D425" s="99">
        <v>28.502847705933284</v>
      </c>
      <c r="E425" s="99">
        <v>30.180872065166056</v>
      </c>
      <c r="F425" s="99">
        <v>31.583545153498211</v>
      </c>
      <c r="G425" s="99">
        <v>33.222331469606189</v>
      </c>
      <c r="H425" s="99">
        <v>34.664657503127266</v>
      </c>
      <c r="I425" s="99">
        <v>33.867216438175731</v>
      </c>
      <c r="J425" s="99">
        <v>30.844868255548256</v>
      </c>
      <c r="K425" s="99">
        <v>30.580329298157643</v>
      </c>
      <c r="L425" s="99">
        <v>34.837674616112487</v>
      </c>
      <c r="M425" s="99">
        <v>30.092509965620291</v>
      </c>
      <c r="N425" s="99">
        <v>28.425144093251983</v>
      </c>
      <c r="O425" s="99">
        <v>25.541158410025918</v>
      </c>
      <c r="P425" s="99">
        <v>24.335475082036641</v>
      </c>
      <c r="Q425" s="99">
        <v>23.905496125943309</v>
      </c>
      <c r="R425" s="99">
        <v>22.819362278805006</v>
      </c>
      <c r="S425" s="99">
        <v>22.736470359248823</v>
      </c>
      <c r="T425" s="99">
        <v>23.087849101390329</v>
      </c>
      <c r="U425" s="99">
        <v>22.463046723040545</v>
      </c>
      <c r="V425" s="99">
        <v>21.698936718721249</v>
      </c>
      <c r="W425" s="99">
        <v>21.469360246127469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3.9834144772235951</v>
      </c>
      <c r="D426" s="123">
        <f t="shared" si="198"/>
        <v>3.3238518540198472</v>
      </c>
      <c r="E426" s="123">
        <f t="shared" si="198"/>
        <v>7.2381976717312471</v>
      </c>
      <c r="F426" s="123">
        <f t="shared" si="198"/>
        <v>5.7753155741327893</v>
      </c>
      <c r="G426" s="123">
        <f t="shared" si="198"/>
        <v>6.2527408832335212</v>
      </c>
      <c r="H426" s="123">
        <f t="shared" si="198"/>
        <v>6.8336605450865964</v>
      </c>
      <c r="I426" s="123">
        <f t="shared" si="198"/>
        <v>4.078083357842341</v>
      </c>
      <c r="J426" s="123">
        <f t="shared" si="198"/>
        <v>4.5233151494662645</v>
      </c>
      <c r="K426" s="123">
        <f t="shared" si="198"/>
        <v>6.6749210210714081</v>
      </c>
      <c r="L426" s="123">
        <f t="shared" si="198"/>
        <v>6.3196612079668206</v>
      </c>
      <c r="M426" s="123">
        <f t="shared" si="198"/>
        <v>6.2532876885396389</v>
      </c>
      <c r="N426" s="123">
        <f t="shared" si="198"/>
        <v>6.0483990409185999</v>
      </c>
      <c r="O426" s="123">
        <f t="shared" si="198"/>
        <v>3.6528443322645967</v>
      </c>
      <c r="P426" s="123">
        <f t="shared" si="198"/>
        <v>1.1384467591296705</v>
      </c>
      <c r="Q426" s="123">
        <f t="shared" si="198"/>
        <v>1.318122809208617</v>
      </c>
      <c r="R426" s="123">
        <f t="shared" si="198"/>
        <v>5.3901959273291666</v>
      </c>
      <c r="S426" s="123">
        <f t="shared" si="198"/>
        <v>6.5015606158828394</v>
      </c>
      <c r="T426" s="123">
        <f t="shared" si="198"/>
        <v>6.2643193003891708</v>
      </c>
      <c r="U426" s="123">
        <f t="shared" si="198"/>
        <v>4.5869571104842759</v>
      </c>
      <c r="V426" s="123">
        <f t="shared" si="198"/>
        <v>4.9594373723914424</v>
      </c>
      <c r="W426" s="123">
        <f t="shared" si="198"/>
        <v>5.8012714143620059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3.9834144772235951</v>
      </c>
      <c r="D427" s="99">
        <f>RES_hhdet_in_tess!D147</f>
        <v>3.3238518540198472</v>
      </c>
      <c r="E427" s="99">
        <f>RES_hhdet_in_tess!E147</f>
        <v>7.2381976717312471</v>
      </c>
      <c r="F427" s="99">
        <f>RES_hhdet_in_tess!F147</f>
        <v>5.7753155741327893</v>
      </c>
      <c r="G427" s="99">
        <f>RES_hhdet_in_tess!G147</f>
        <v>6.2527408832335212</v>
      </c>
      <c r="H427" s="99">
        <f>RES_hhdet_in_tess!H147</f>
        <v>6.8336605450865964</v>
      </c>
      <c r="I427" s="99">
        <f>RES_hhdet_in_tess!I147</f>
        <v>4.078083357842341</v>
      </c>
      <c r="J427" s="99">
        <f>RES_hhdet_in_tess!J147</f>
        <v>4.5233151494662645</v>
      </c>
      <c r="K427" s="99">
        <f>RES_hhdet_in_tess!K147</f>
        <v>6.6749210210714081</v>
      </c>
      <c r="L427" s="99">
        <f>RES_hhdet_in_tess!L147</f>
        <v>6.3196612079668206</v>
      </c>
      <c r="M427" s="99">
        <f>RES_hhdet_in_tess!M147</f>
        <v>6.2532876885396389</v>
      </c>
      <c r="N427" s="99">
        <f>RES_hhdet_in_tess!N147</f>
        <v>6.0483990409185999</v>
      </c>
      <c r="O427" s="99">
        <f>RES_hhdet_in_tess!O147</f>
        <v>3.6528443322645967</v>
      </c>
      <c r="P427" s="99">
        <f>RES_hhdet_in_tess!P147</f>
        <v>1.1384467591296705</v>
      </c>
      <c r="Q427" s="99">
        <f>RES_hhdet_in_tess!Q147</f>
        <v>1.318122809208617</v>
      </c>
      <c r="R427" s="99">
        <f>RES_hhdet_in_tess!R147</f>
        <v>5.3901959273291666</v>
      </c>
      <c r="S427" s="99">
        <f>RES_hhdet_in_tess!S147</f>
        <v>6.5015606158828394</v>
      </c>
      <c r="T427" s="99">
        <f>RES_hhdet_in_tess!T147</f>
        <v>6.2643193003891708</v>
      </c>
      <c r="U427" s="99">
        <f>RES_hhdet_in_tess!U147</f>
        <v>4.5869571104842759</v>
      </c>
      <c r="V427" s="99">
        <f>RES_hhdet_in_tess!V147</f>
        <v>4.9594373723914424</v>
      </c>
      <c r="W427" s="99">
        <f>RES_hhdet_in_tess!W147</f>
        <v>5.8012714143620059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7.5288285104816035</v>
      </c>
      <c r="D428" s="123">
        <v>7.2094444137157314</v>
      </c>
      <c r="E428" s="123">
        <v>6.7521598076471081</v>
      </c>
      <c r="F428" s="123">
        <v>6.7548711018297327</v>
      </c>
      <c r="G428" s="123">
        <v>6.8335654939896635</v>
      </c>
      <c r="H428" s="123">
        <v>6.8847339866949318</v>
      </c>
      <c r="I428" s="123">
        <v>6.8103652083378208</v>
      </c>
      <c r="J428" s="123">
        <v>6.778259625893396</v>
      </c>
      <c r="K428" s="123">
        <v>6.5872139429913492</v>
      </c>
      <c r="L428" s="123">
        <v>6.794069510570365</v>
      </c>
      <c r="M428" s="123">
        <v>6.7686741215469119</v>
      </c>
      <c r="N428" s="123">
        <v>6.6277609878115911</v>
      </c>
      <c r="O428" s="123">
        <v>6.6439844169374691</v>
      </c>
      <c r="P428" s="123">
        <v>6.8107351194943941</v>
      </c>
      <c r="Q428" s="123">
        <v>6.5230634168596087</v>
      </c>
      <c r="R428" s="123">
        <v>6.7991545112156624</v>
      </c>
      <c r="S428" s="123">
        <v>7.1054068440043796</v>
      </c>
      <c r="T428" s="123">
        <v>7.1891011347729492</v>
      </c>
      <c r="U428" s="123">
        <v>7.1305034917177386</v>
      </c>
      <c r="V428" s="123">
        <v>7.1495440094332388</v>
      </c>
      <c r="W428" s="123">
        <v>7.4348393461343294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7.2761874252262064</v>
      </c>
      <c r="D429" s="99">
        <v>7.2131340821230783</v>
      </c>
      <c r="E429" s="99">
        <v>6.7847699719615404</v>
      </c>
      <c r="F429" s="99">
        <v>6.807186170577566</v>
      </c>
      <c r="G429" s="99">
        <v>6.9969445084099373</v>
      </c>
      <c r="H429" s="99">
        <v>6.7314798574175292</v>
      </c>
      <c r="I429" s="99">
        <v>6.7446105292968133</v>
      </c>
      <c r="J429" s="99">
        <v>6.7781206073728422</v>
      </c>
      <c r="K429" s="99">
        <v>6.6333174531884112</v>
      </c>
      <c r="L429" s="99">
        <v>6.7916372519031114</v>
      </c>
      <c r="M429" s="99">
        <v>6.6770984760916967</v>
      </c>
      <c r="N429" s="99">
        <v>6.5961333406436342</v>
      </c>
      <c r="O429" s="99">
        <v>6.8133444940388257</v>
      </c>
      <c r="P429" s="99">
        <v>6.8161460770738573</v>
      </c>
      <c r="Q429" s="99">
        <v>6.6510027901545481</v>
      </c>
      <c r="R429" s="99">
        <v>6.902282014409244</v>
      </c>
      <c r="S429" s="99">
        <v>7.222318370945767</v>
      </c>
      <c r="T429" s="99">
        <v>7.2660191234927316</v>
      </c>
      <c r="U429" s="99">
        <v>6.932493739299785</v>
      </c>
      <c r="V429" s="99">
        <v>6.9889734943716961</v>
      </c>
      <c r="W429" s="99">
        <v>7.5343068629436454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7.212569785493895</v>
      </c>
      <c r="E430" s="99">
        <v>6.7854069967561372</v>
      </c>
      <c r="F430" s="99">
        <v>6.8084545601579434</v>
      </c>
      <c r="G430" s="99">
        <v>6.998394522513939</v>
      </c>
      <c r="H430" s="99">
        <v>6.7321549616084564</v>
      </c>
      <c r="I430" s="99">
        <v>6.750297141670857</v>
      </c>
      <c r="J430" s="99">
        <v>6.7890189013431259</v>
      </c>
      <c r="K430" s="99">
        <v>6.6435619254370311</v>
      </c>
      <c r="L430" s="99">
        <v>6.7993557871497501</v>
      </c>
      <c r="M430" s="99">
        <v>0</v>
      </c>
      <c r="N430" s="99">
        <v>6.5967252520416366</v>
      </c>
      <c r="O430" s="99">
        <v>6.8136696606578111</v>
      </c>
      <c r="P430" s="99">
        <v>6.8167593505697193</v>
      </c>
      <c r="Q430" s="99">
        <v>6.6546594900446099</v>
      </c>
      <c r="R430" s="99">
        <v>6.9081013921618473</v>
      </c>
      <c r="S430" s="99">
        <v>7.2279265332621634</v>
      </c>
      <c r="T430" s="99">
        <v>7.2675934002557341</v>
      </c>
      <c r="U430" s="99">
        <v>6.9268513061650907</v>
      </c>
      <c r="V430" s="99">
        <v>6.9835753588610014</v>
      </c>
      <c r="W430" s="99">
        <v>7.5348306783629049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0.66013286267711291</v>
      </c>
      <c r="E431" s="102">
        <v>0.40061163535882721</v>
      </c>
      <c r="F431" s="102">
        <v>0.53440197332936723</v>
      </c>
      <c r="G431" s="102">
        <v>0.5497787622271656</v>
      </c>
      <c r="H431" s="102">
        <v>0.70186289774160393</v>
      </c>
      <c r="I431" s="102">
        <v>0.60313867013483968</v>
      </c>
      <c r="J431" s="102">
        <v>0.57787901520463569</v>
      </c>
      <c r="K431" s="102">
        <v>0.54167456746034692</v>
      </c>
      <c r="L431" s="102">
        <v>0.53748107726126471</v>
      </c>
      <c r="M431" s="102">
        <v>0</v>
      </c>
      <c r="N431" s="102">
        <v>0.5290402260242214</v>
      </c>
      <c r="O431" s="102">
        <v>0.38470917345028921</v>
      </c>
      <c r="P431" s="102">
        <v>0.67109605137575479</v>
      </c>
      <c r="Q431" s="102">
        <v>0.22691425906486212</v>
      </c>
      <c r="R431" s="102">
        <v>0.31374514333530179</v>
      </c>
      <c r="S431" s="102">
        <v>0.50426034983546664</v>
      </c>
      <c r="T431" s="102">
        <v>0.5637329009994696</v>
      </c>
      <c r="U431" s="102">
        <v>0.64728778573942669</v>
      </c>
      <c r="V431" s="102">
        <v>0.54141902088896954</v>
      </c>
      <c r="W431" s="102">
        <v>0.50205176152350228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6.5524369228167822</v>
      </c>
      <c r="E432" s="105">
        <v>6.3847953613973107</v>
      </c>
      <c r="F432" s="105">
        <v>6.2740525868285761</v>
      </c>
      <c r="G432" s="105">
        <v>6.4486157602867742</v>
      </c>
      <c r="H432" s="105">
        <v>6.0302920638668525</v>
      </c>
      <c r="I432" s="105">
        <v>6.1471584715360166</v>
      </c>
      <c r="J432" s="105">
        <v>6.2111398861384908</v>
      </c>
      <c r="K432" s="105">
        <v>6.1018873579766835</v>
      </c>
      <c r="L432" s="105">
        <v>6.2618747098884846</v>
      </c>
      <c r="M432" s="105">
        <v>0</v>
      </c>
      <c r="N432" s="105">
        <v>6.067685026017414</v>
      </c>
      <c r="O432" s="105">
        <v>6.4289604872075214</v>
      </c>
      <c r="P432" s="105">
        <v>6.1456632991939655</v>
      </c>
      <c r="Q432" s="105">
        <v>6.427745230979748</v>
      </c>
      <c r="R432" s="105">
        <v>6.5943562488265446</v>
      </c>
      <c r="S432" s="105">
        <v>6.7236661834266966</v>
      </c>
      <c r="T432" s="105">
        <v>6.7038604992562636</v>
      </c>
      <c r="U432" s="105">
        <v>6.2795635204256639</v>
      </c>
      <c r="V432" s="105">
        <v>6.4421563379720306</v>
      </c>
      <c r="W432" s="105">
        <v>7.0327789168394022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7.8808528013171246</v>
      </c>
      <c r="D433" s="102">
        <v>7.2008398872440731</v>
      </c>
      <c r="E433" s="102">
        <v>6.6042496719559232</v>
      </c>
      <c r="F433" s="102">
        <v>6.6319177565182112</v>
      </c>
      <c r="G433" s="102">
        <v>6.6785774111629284</v>
      </c>
      <c r="H433" s="102">
        <v>7.0582282694792529</v>
      </c>
      <c r="I433" s="102">
        <v>6.8514823982815356</v>
      </c>
      <c r="J433" s="102">
        <v>6.7705343985714945</v>
      </c>
      <c r="K433" s="102">
        <v>6.5409934901438556</v>
      </c>
      <c r="L433" s="102">
        <v>6.7916943122484854</v>
      </c>
      <c r="M433" s="102">
        <v>6.8610538929956943</v>
      </c>
      <c r="N433" s="102">
        <v>6.6559392488582638</v>
      </c>
      <c r="O433" s="102">
        <v>6.4890143912519829</v>
      </c>
      <c r="P433" s="102">
        <v>6.7942914430419341</v>
      </c>
      <c r="Q433" s="102">
        <v>6.3989658597147292</v>
      </c>
      <c r="R433" s="102">
        <v>6.6642425343880936</v>
      </c>
      <c r="S433" s="102">
        <v>6.9754707877156017</v>
      </c>
      <c r="T433" s="102">
        <v>7.1254827472589373</v>
      </c>
      <c r="U433" s="102">
        <v>7.2278025550599914</v>
      </c>
      <c r="V433" s="102">
        <v>7.2347302600453665</v>
      </c>
      <c r="W433" s="102">
        <v>7.3595799574387941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7.8797241998091545</v>
      </c>
      <c r="D434" s="105">
        <v>7.199365058541896</v>
      </c>
      <c r="E434" s="105">
        <v>6.6057625322732578</v>
      </c>
      <c r="F434" s="105">
        <v>6.6345999055663283</v>
      </c>
      <c r="G434" s="105">
        <v>6.6804161014630443</v>
      </c>
      <c r="H434" s="105">
        <v>7.0602256009116102</v>
      </c>
      <c r="I434" s="105">
        <v>6.8589084561856879</v>
      </c>
      <c r="J434" s="105">
        <v>6.7857525067285493</v>
      </c>
      <c r="K434" s="105">
        <v>6.5572025619265792</v>
      </c>
      <c r="L434" s="105">
        <v>6.8048646879327457</v>
      </c>
      <c r="M434" s="105">
        <v>6.8632504542242403</v>
      </c>
      <c r="N434" s="105">
        <v>6.6536237234770885</v>
      </c>
      <c r="O434" s="105">
        <v>6.4875109631066845</v>
      </c>
      <c r="P434" s="105">
        <v>6.8094592778298457</v>
      </c>
      <c r="Q434" s="105">
        <v>6.4281380531189933</v>
      </c>
      <c r="R434" s="105">
        <v>6.7126901958740763</v>
      </c>
      <c r="S434" s="105">
        <v>7.0276540351762291</v>
      </c>
      <c r="T434" s="105">
        <v>7.1531263974945762</v>
      </c>
      <c r="U434" s="105">
        <v>7.2257876887404704</v>
      </c>
      <c r="V434" s="105">
        <v>7.2193713725511559</v>
      </c>
      <c r="W434" s="105">
        <v>7.3450312037660721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1.7093495153382909</v>
      </c>
      <c r="D435" s="99">
        <v>0.65817321531875017</v>
      </c>
      <c r="E435" s="99">
        <v>0.38148863350424694</v>
      </c>
      <c r="F435" s="99">
        <v>0.51687956881306552</v>
      </c>
      <c r="G435" s="99">
        <v>0.51967695200453146</v>
      </c>
      <c r="H435" s="99">
        <v>0.74189683341624801</v>
      </c>
      <c r="I435" s="99">
        <v>0.61445567169910309</v>
      </c>
      <c r="J435" s="99">
        <v>0.57626485629333335</v>
      </c>
      <c r="K435" s="99">
        <v>0.52926508791356652</v>
      </c>
      <c r="L435" s="99">
        <v>0.5335766649594661</v>
      </c>
      <c r="M435" s="99">
        <v>0.76215893615958996</v>
      </c>
      <c r="N435" s="99">
        <v>0.53339506852034635</v>
      </c>
      <c r="O435" s="99">
        <v>0.3474697032054696</v>
      </c>
      <c r="P435" s="99">
        <v>0.67425397159612521</v>
      </c>
      <c r="Q435" s="99">
        <v>0.18621380586323641</v>
      </c>
      <c r="R435" s="99">
        <v>0.272210602052055</v>
      </c>
      <c r="S435" s="99">
        <v>0.47813608542145186</v>
      </c>
      <c r="T435" s="99">
        <v>0.54903649241754815</v>
      </c>
      <c r="U435" s="99">
        <v>0.69346824973359988</v>
      </c>
      <c r="V435" s="99">
        <v>0.57221620231500714</v>
      </c>
      <c r="W435" s="99">
        <v>0.4727567872351664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6.1703746844708638</v>
      </c>
      <c r="D436" s="99">
        <v>6.541191843223146</v>
      </c>
      <c r="E436" s="99">
        <v>6.2242738987690105</v>
      </c>
      <c r="F436" s="99">
        <v>6.117720336753262</v>
      </c>
      <c r="G436" s="99">
        <v>6.1607391494585126</v>
      </c>
      <c r="H436" s="99">
        <v>6.3183287674953625</v>
      </c>
      <c r="I436" s="99">
        <v>6.2444527844865849</v>
      </c>
      <c r="J436" s="99">
        <v>6.2094876504352161</v>
      </c>
      <c r="K436" s="99">
        <v>6.0279374740130134</v>
      </c>
      <c r="L436" s="99">
        <v>6.2712880229732786</v>
      </c>
      <c r="M436" s="99">
        <v>6.1010915180646501</v>
      </c>
      <c r="N436" s="99">
        <v>6.120228654956744</v>
      </c>
      <c r="O436" s="99">
        <v>6.1400412599012162</v>
      </c>
      <c r="P436" s="99">
        <v>6.135205306233722</v>
      </c>
      <c r="Q436" s="99">
        <v>6.2419242472557572</v>
      </c>
      <c r="R436" s="99">
        <v>6.4404795938220198</v>
      </c>
      <c r="S436" s="99">
        <v>6.5495179497547786</v>
      </c>
      <c r="T436" s="99">
        <v>6.6040899050770285</v>
      </c>
      <c r="U436" s="99">
        <v>6.5323194390068702</v>
      </c>
      <c r="V436" s="99">
        <v>6.6471551702361484</v>
      </c>
      <c r="W436" s="99">
        <v>6.8722744165309084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4.4886033181718323</v>
      </c>
      <c r="D437" s="123">
        <v>4.3868109854904294</v>
      </c>
      <c r="E437" s="123">
        <v>4.4071247980196846</v>
      </c>
      <c r="F437" s="123">
        <v>4.3679867225987854</v>
      </c>
      <c r="G437" s="123">
        <v>4.3863277115686019</v>
      </c>
      <c r="H437" s="123">
        <v>4.9869212334347557</v>
      </c>
      <c r="I437" s="123">
        <v>4.8548752572499678</v>
      </c>
      <c r="J437" s="123">
        <v>4.7589539794710598</v>
      </c>
      <c r="K437" s="123">
        <v>4.5694871001746735</v>
      </c>
      <c r="L437" s="123">
        <v>4.6695266011748231</v>
      </c>
      <c r="M437" s="123">
        <v>4.2013622589734325</v>
      </c>
      <c r="N437" s="123">
        <v>4.0157877200381318</v>
      </c>
      <c r="O437" s="123">
        <v>3.4972053039256661</v>
      </c>
      <c r="P437" s="123">
        <v>3.8795710851332008</v>
      </c>
      <c r="Q437" s="123">
        <v>3.8084672010578293</v>
      </c>
      <c r="R437" s="123">
        <v>3.8340661925285788</v>
      </c>
      <c r="S437" s="123">
        <v>3.9117249473768827</v>
      </c>
      <c r="T437" s="123">
        <v>4.2210110210610274</v>
      </c>
      <c r="U437" s="123">
        <v>3.9648289284616491</v>
      </c>
      <c r="V437" s="123">
        <v>3.9444234447433906</v>
      </c>
      <c r="W437" s="123">
        <v>4.0038080436025041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4.2843910416356099</v>
      </c>
      <c r="D438" s="99">
        <v>4.3662853136123507</v>
      </c>
      <c r="E438" s="99">
        <v>4.384671471684455</v>
      </c>
      <c r="F438" s="99">
        <v>4.4838168013123418</v>
      </c>
      <c r="G438" s="99">
        <v>4.5547335231187942</v>
      </c>
      <c r="H438" s="99">
        <v>4.6677030759338303</v>
      </c>
      <c r="I438" s="99">
        <v>4.7644417353933832</v>
      </c>
      <c r="J438" s="99">
        <v>4.7826489912877364</v>
      </c>
      <c r="K438" s="99">
        <v>4.6632713807156909</v>
      </c>
      <c r="L438" s="99">
        <v>4.5441641682776934</v>
      </c>
      <c r="M438" s="99">
        <v>4.1649223831857416</v>
      </c>
      <c r="N438" s="99">
        <v>3.9761603495923432</v>
      </c>
      <c r="O438" s="99">
        <v>3.8217089587375499</v>
      </c>
      <c r="P438" s="99">
        <v>3.7709279165308063</v>
      </c>
      <c r="Q438" s="99">
        <v>3.8041580921882132</v>
      </c>
      <c r="R438" s="99">
        <v>3.8908350365486348</v>
      </c>
      <c r="S438" s="99">
        <v>4.0242757811938112</v>
      </c>
      <c r="T438" s="99">
        <v>4.2597977700768146</v>
      </c>
      <c r="U438" s="99">
        <v>3.8326772653511849</v>
      </c>
      <c r="V438" s="99">
        <v>3.8354711748320018</v>
      </c>
      <c r="W438" s="99">
        <v>4.0734581466309479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4.5450404432130691</v>
      </c>
      <c r="D439" s="110">
        <v>4.3951169995296553</v>
      </c>
      <c r="E439" s="110">
        <v>4.4158024995805816</v>
      </c>
      <c r="F439" s="110">
        <v>4.3239072685376279</v>
      </c>
      <c r="G439" s="110">
        <v>4.3333120975974717</v>
      </c>
      <c r="H439" s="110">
        <v>5.0697836018398874</v>
      </c>
      <c r="I439" s="110">
        <v>4.8789966386785286</v>
      </c>
      <c r="J439" s="110">
        <v>4.7527789728173264</v>
      </c>
      <c r="K439" s="110">
        <v>4.5395279756109304</v>
      </c>
      <c r="L439" s="110">
        <v>4.7145843693701206</v>
      </c>
      <c r="M439" s="110">
        <v>4.2152735031274364</v>
      </c>
      <c r="N439" s="110">
        <v>4.028598435929748</v>
      </c>
      <c r="O439" s="110">
        <v>3.4070838173948053</v>
      </c>
      <c r="P439" s="110">
        <v>3.910882964828065</v>
      </c>
      <c r="Q439" s="110">
        <v>3.8094641301774024</v>
      </c>
      <c r="R439" s="110">
        <v>3.8183410249341732</v>
      </c>
      <c r="S439" s="110">
        <v>3.8790511521757232</v>
      </c>
      <c r="T439" s="110">
        <v>4.2120444057890678</v>
      </c>
      <c r="U439" s="110">
        <v>3.9893076922294677</v>
      </c>
      <c r="V439" s="110">
        <v>3.9622954680463804</v>
      </c>
      <c r="W439" s="110">
        <v>3.9870164460726358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2.0995627283320979</v>
      </c>
      <c r="D441" s="118">
        <f t="shared" si="199"/>
        <v>2.5668784675184346</v>
      </c>
      <c r="E441" s="118">
        <f t="shared" si="199"/>
        <v>2.7312790131021987</v>
      </c>
      <c r="F441" s="118">
        <f t="shared" si="199"/>
        <v>2.4104675507745998</v>
      </c>
      <c r="G441" s="118">
        <f t="shared" si="199"/>
        <v>1.7954822171723608</v>
      </c>
      <c r="H441" s="118">
        <f t="shared" si="199"/>
        <v>1.808725072548655</v>
      </c>
      <c r="I441" s="118">
        <f t="shared" si="199"/>
        <v>1.4636156610901825</v>
      </c>
      <c r="J441" s="118">
        <f t="shared" si="199"/>
        <v>1.3937557851597546</v>
      </c>
      <c r="K441" s="118">
        <f t="shared" si="199"/>
        <v>1.6048489735467464</v>
      </c>
      <c r="L441" s="118">
        <f t="shared" si="199"/>
        <v>1.8200843474217514</v>
      </c>
      <c r="M441" s="118">
        <f t="shared" si="199"/>
        <v>1.7313754406361372</v>
      </c>
      <c r="N441" s="118">
        <f t="shared" si="199"/>
        <v>1.5065714316252867</v>
      </c>
      <c r="O441" s="118">
        <f t="shared" si="199"/>
        <v>1.4709424843551593</v>
      </c>
      <c r="P441" s="118">
        <f t="shared" si="199"/>
        <v>1.6148078021926724</v>
      </c>
      <c r="Q441" s="118">
        <f t="shared" si="199"/>
        <v>1.2539279295433214</v>
      </c>
      <c r="R441" s="118">
        <f t="shared" ref="R441:V441" si="200">R442+R444+R446+R455</f>
        <v>1.4168640633810234</v>
      </c>
      <c r="S441" s="118">
        <f t="shared" si="200"/>
        <v>1.3714087733688807</v>
      </c>
      <c r="T441" s="118">
        <f t="shared" si="200"/>
        <v>1.1784066510160103</v>
      </c>
      <c r="U441" s="118">
        <f t="shared" si="200"/>
        <v>0.88886615282759163</v>
      </c>
      <c r="V441" s="118">
        <f t="shared" si="200"/>
        <v>0.85762759051205073</v>
      </c>
      <c r="W441" s="118">
        <f t="shared" ref="W441" si="201">W442+W444+W446+W455</f>
        <v>1.260430027005371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1.7337686415661002</v>
      </c>
      <c r="D446" s="123">
        <v>2.0717771264750331</v>
      </c>
      <c r="E446" s="123">
        <v>2.2510592949998713</v>
      </c>
      <c r="F446" s="123">
        <v>1.9256966389816699</v>
      </c>
      <c r="G446" s="123">
        <v>1.3684894294576559</v>
      </c>
      <c r="H446" s="123">
        <v>1.4327337519101635</v>
      </c>
      <c r="I446" s="123">
        <v>1.0721442466352396</v>
      </c>
      <c r="J446" s="123">
        <v>1.0085789548863151</v>
      </c>
      <c r="K446" s="123">
        <v>1.1657061863401827</v>
      </c>
      <c r="L446" s="123">
        <v>1.3534691492069293</v>
      </c>
      <c r="M446" s="123">
        <v>1.2848258506935599</v>
      </c>
      <c r="N446" s="123">
        <v>1.1296104495988852</v>
      </c>
      <c r="O446" s="123">
        <v>1.1485861051865354</v>
      </c>
      <c r="P446" s="123">
        <v>1.2874107638848191</v>
      </c>
      <c r="Q446" s="123">
        <v>0.97655860560697183</v>
      </c>
      <c r="R446" s="123">
        <v>1.0910009481678091</v>
      </c>
      <c r="S446" s="123">
        <v>1.0247024215275153</v>
      </c>
      <c r="T446" s="123">
        <v>0.87502908788276312</v>
      </c>
      <c r="U446" s="123">
        <v>0.66389131817229607</v>
      </c>
      <c r="V446" s="123">
        <v>0.65644655323922518</v>
      </c>
      <c r="W446" s="123">
        <v>0.96833141383242438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2.9785330739924998</v>
      </c>
      <c r="D447" s="99">
        <v>2.9427567509399588</v>
      </c>
      <c r="E447" s="99">
        <v>2.7571505968387591</v>
      </c>
      <c r="F447" s="99">
        <v>2.7552551871226449</v>
      </c>
      <c r="G447" s="99">
        <v>2.8194057579769027</v>
      </c>
      <c r="H447" s="99">
        <v>2.6991471328568335</v>
      </c>
      <c r="I447" s="99">
        <v>2.6897294039816866</v>
      </c>
      <c r="J447" s="99">
        <v>2.6858558103773866</v>
      </c>
      <c r="K447" s="99">
        <v>2.6083287227375553</v>
      </c>
      <c r="L447" s="99">
        <v>2.6465000720042586</v>
      </c>
      <c r="M447" s="99">
        <v>2.5534381983556234</v>
      </c>
      <c r="N447" s="99">
        <v>2.4465518909663828</v>
      </c>
      <c r="O447" s="99">
        <v>2.4199256900791979</v>
      </c>
      <c r="P447" s="99">
        <v>2.3019501394932274</v>
      </c>
      <c r="Q447" s="99">
        <v>2.1502360656224462</v>
      </c>
      <c r="R447" s="99">
        <v>2.1689505535145073</v>
      </c>
      <c r="S447" s="99">
        <v>2.2098522234738072</v>
      </c>
      <c r="T447" s="99">
        <v>2.1715201924639511</v>
      </c>
      <c r="U447" s="99">
        <v>2.0324538676572308</v>
      </c>
      <c r="V447" s="99">
        <v>2.0211540980802782</v>
      </c>
      <c r="W447" s="99">
        <v>2.1650139288664598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0.26931572545905264</v>
      </c>
      <c r="E448" s="99">
        <v>0.16279794511748305</v>
      </c>
      <c r="F448" s="99">
        <v>0.21630285585378473</v>
      </c>
      <c r="G448" s="99">
        <v>0.22153232828609862</v>
      </c>
      <c r="H448" s="99">
        <v>0.28142864098602838</v>
      </c>
      <c r="I448" s="99">
        <v>0.24052979911787822</v>
      </c>
      <c r="J448" s="99">
        <v>0.22898673549630405</v>
      </c>
      <c r="K448" s="99">
        <v>0.21299528368028695</v>
      </c>
      <c r="L448" s="99">
        <v>0.20944047170279517</v>
      </c>
      <c r="M448" s="99">
        <v>0</v>
      </c>
      <c r="N448" s="99">
        <v>0.19622471204479083</v>
      </c>
      <c r="O448" s="99">
        <v>0.13663885817839055</v>
      </c>
      <c r="P448" s="99">
        <v>0.22664268511994118</v>
      </c>
      <c r="Q448" s="99">
        <v>7.3360249429984661E-2</v>
      </c>
      <c r="R448" s="99">
        <v>9.8590248975480924E-2</v>
      </c>
      <c r="S448" s="99">
        <v>0.15429129512988535</v>
      </c>
      <c r="T448" s="99">
        <v>0.16847703768335043</v>
      </c>
      <c r="U448" s="99">
        <v>0.18977046544671858</v>
      </c>
      <c r="V448" s="99">
        <v>0.15657396236079565</v>
      </c>
      <c r="W448" s="99">
        <v>0.14426662949664559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0.26931572545905264</v>
      </c>
      <c r="E449" s="102">
        <v>0.16279794511748305</v>
      </c>
      <c r="F449" s="102">
        <v>0.21630285585378473</v>
      </c>
      <c r="G449" s="102">
        <v>0.22153232828609862</v>
      </c>
      <c r="H449" s="102">
        <v>0.28142864098602838</v>
      </c>
      <c r="I449" s="102">
        <v>0.24052979911787822</v>
      </c>
      <c r="J449" s="102">
        <v>0.22898673549630405</v>
      </c>
      <c r="K449" s="102">
        <v>0.21299528368028695</v>
      </c>
      <c r="L449" s="102">
        <v>0.20944047170279517</v>
      </c>
      <c r="M449" s="102">
        <v>0</v>
      </c>
      <c r="N449" s="102">
        <v>0.19622471204479083</v>
      </c>
      <c r="O449" s="102">
        <v>0.13663885817839055</v>
      </c>
      <c r="P449" s="102">
        <v>0.22664268511994118</v>
      </c>
      <c r="Q449" s="102">
        <v>7.3360249429984661E-2</v>
      </c>
      <c r="R449" s="102">
        <v>9.8590248975480924E-2</v>
      </c>
      <c r="S449" s="102">
        <v>0.15429129512988535</v>
      </c>
      <c r="T449" s="102">
        <v>0.16847703768335043</v>
      </c>
      <c r="U449" s="102">
        <v>0.18977046544671858</v>
      </c>
      <c r="V449" s="102">
        <v>0.15657396236079565</v>
      </c>
      <c r="W449" s="102">
        <v>0.14426662949664559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0.36579408676599751</v>
      </c>
      <c r="D455" s="123">
        <v>0.49510134104340137</v>
      </c>
      <c r="E455" s="123">
        <v>0.48021971810232722</v>
      </c>
      <c r="F455" s="123">
        <v>0.48477091179293014</v>
      </c>
      <c r="G455" s="123">
        <v>0.42699278771470472</v>
      </c>
      <c r="H455" s="123">
        <v>0.3759913206384915</v>
      </c>
      <c r="I455" s="123">
        <v>0.39147141445494299</v>
      </c>
      <c r="J455" s="123">
        <v>0.38517683027343941</v>
      </c>
      <c r="K455" s="123">
        <v>0.43914278720656363</v>
      </c>
      <c r="L455" s="123">
        <v>0.46661519821482222</v>
      </c>
      <c r="M455" s="123">
        <v>0.44654958994257732</v>
      </c>
      <c r="N455" s="123">
        <v>0.37696098202640155</v>
      </c>
      <c r="O455" s="123">
        <v>0.32235637916862397</v>
      </c>
      <c r="P455" s="123">
        <v>0.32739703830785327</v>
      </c>
      <c r="Q455" s="123">
        <v>0.2773693239363495</v>
      </c>
      <c r="R455" s="123">
        <v>0.32586311521321426</v>
      </c>
      <c r="S455" s="123">
        <v>0.34670635184136528</v>
      </c>
      <c r="T455" s="123">
        <v>0.3033775631332471</v>
      </c>
      <c r="U455" s="123">
        <v>0.22497483465529552</v>
      </c>
      <c r="V455" s="123">
        <v>0.20118103727282552</v>
      </c>
      <c r="W455" s="123">
        <v>0.29209861317294655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1.6893845982846407</v>
      </c>
      <c r="D456" s="99">
        <v>1.7185868329604814</v>
      </c>
      <c r="E456" s="99">
        <v>1.7227757068622949</v>
      </c>
      <c r="F456" s="99">
        <v>1.7586309009187628</v>
      </c>
      <c r="G456" s="99">
        <v>1.7833491807639548</v>
      </c>
      <c r="H456" s="99">
        <v>1.8244565156440087</v>
      </c>
      <c r="I456" s="99">
        <v>1.8591377179040289</v>
      </c>
      <c r="J456" s="99">
        <v>1.8631945971562809</v>
      </c>
      <c r="K456" s="99">
        <v>1.8138388423371226</v>
      </c>
      <c r="L456" s="99">
        <v>1.76486006958624</v>
      </c>
      <c r="M456" s="99">
        <v>1.6162660732715839</v>
      </c>
      <c r="N456" s="99">
        <v>1.543013886856192</v>
      </c>
      <c r="O456" s="99">
        <v>1.4830765050658337</v>
      </c>
      <c r="P456" s="99">
        <v>1.4633700932451763</v>
      </c>
      <c r="Q456" s="99">
        <v>1.4762656049936669</v>
      </c>
      <c r="R456" s="99">
        <v>1.5022494556684658</v>
      </c>
      <c r="S456" s="99">
        <v>1.5409994772382649</v>
      </c>
      <c r="T456" s="99">
        <v>1.6156931963318844</v>
      </c>
      <c r="U456" s="99">
        <v>1.4395295744165273</v>
      </c>
      <c r="V456" s="99">
        <v>1.4276303487133761</v>
      </c>
      <c r="W456" s="99">
        <v>1.5036985497348145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1098920</v>
      </c>
      <c r="C5" s="120">
        <v>1374788</v>
      </c>
      <c r="D5" s="120">
        <v>1488766</v>
      </c>
      <c r="E5" s="120">
        <v>1635544</v>
      </c>
      <c r="F5" s="120">
        <v>1829245</v>
      </c>
      <c r="G5" s="120">
        <v>2109263</v>
      </c>
      <c r="H5" s="120">
        <v>2423266</v>
      </c>
      <c r="I5" s="120">
        <v>2571458</v>
      </c>
      <c r="J5" s="120">
        <v>2665066</v>
      </c>
      <c r="K5" s="120">
        <v>2769810</v>
      </c>
      <c r="L5" s="120">
        <v>2908128</v>
      </c>
      <c r="M5" s="120">
        <v>2934359</v>
      </c>
      <c r="N5" s="120">
        <v>2932888</v>
      </c>
      <c r="O5" s="120">
        <v>2677852</v>
      </c>
      <c r="P5" s="120">
        <v>2360079</v>
      </c>
      <c r="Q5" s="120">
        <v>2214769</v>
      </c>
      <c r="R5" s="120">
        <v>2252127</v>
      </c>
      <c r="S5" s="120">
        <v>2288923</v>
      </c>
      <c r="T5" s="120">
        <v>2458058</v>
      </c>
      <c r="U5" s="120">
        <v>2600382</v>
      </c>
      <c r="V5" s="120">
        <v>2687712</v>
      </c>
      <c r="W5" s="120">
        <v>2659569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1098920</v>
      </c>
      <c r="C7" s="52">
        <v>1374788</v>
      </c>
      <c r="D7" s="52">
        <v>1488766</v>
      </c>
      <c r="E7" s="52">
        <v>1635544</v>
      </c>
      <c r="F7" s="52">
        <v>1829245</v>
      </c>
      <c r="G7" s="52">
        <v>2109263</v>
      </c>
      <c r="H7" s="52">
        <v>2423266</v>
      </c>
      <c r="I7" s="52">
        <v>2571458</v>
      </c>
      <c r="J7" s="52">
        <v>2665066</v>
      </c>
      <c r="K7" s="52">
        <v>2769810</v>
      </c>
      <c r="L7" s="52">
        <v>2908128</v>
      </c>
      <c r="M7" s="52">
        <v>2934359</v>
      </c>
      <c r="N7" s="52">
        <v>2932888</v>
      </c>
      <c r="O7" s="52">
        <v>2677852</v>
      </c>
      <c r="P7" s="52">
        <v>2360079</v>
      </c>
      <c r="Q7" s="52">
        <v>2214769</v>
      </c>
      <c r="R7" s="52">
        <v>2252127</v>
      </c>
      <c r="S7" s="52">
        <v>2288923</v>
      </c>
      <c r="T7" s="52">
        <v>2458058</v>
      </c>
      <c r="U7" s="52">
        <v>2600382</v>
      </c>
      <c r="V7" s="52">
        <v>2687712</v>
      </c>
      <c r="W7" s="52">
        <v>2659569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325684</v>
      </c>
      <c r="C9" s="52">
        <v>437978</v>
      </c>
      <c r="D9" s="52">
        <v>518008</v>
      </c>
      <c r="E9" s="52">
        <v>672377</v>
      </c>
      <c r="F9" s="52">
        <v>773339</v>
      </c>
      <c r="G9" s="52">
        <v>916229</v>
      </c>
      <c r="H9" s="52">
        <v>1084725</v>
      </c>
      <c r="I9" s="52">
        <v>1214758</v>
      </c>
      <c r="J9" s="52">
        <v>1201735</v>
      </c>
      <c r="K9" s="52">
        <v>1171659</v>
      </c>
      <c r="L9" s="52">
        <v>1205405</v>
      </c>
      <c r="M9" s="52">
        <v>1270665</v>
      </c>
      <c r="N9" s="52">
        <v>1397938</v>
      </c>
      <c r="O9" s="52">
        <v>1370074</v>
      </c>
      <c r="P9" s="52">
        <v>1241952</v>
      </c>
      <c r="Q9" s="52">
        <v>1162887</v>
      </c>
      <c r="R9" s="52">
        <v>1166230</v>
      </c>
      <c r="S9" s="52">
        <v>1192559</v>
      </c>
      <c r="T9" s="52">
        <v>1330568</v>
      </c>
      <c r="U9" s="52">
        <v>1454593</v>
      </c>
      <c r="V9" s="52">
        <v>1571111</v>
      </c>
      <c r="W9" s="52">
        <v>1639126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951013</v>
      </c>
      <c r="C11" s="52">
        <v>1062949</v>
      </c>
      <c r="D11" s="52">
        <v>1115572</v>
      </c>
      <c r="E11" s="52">
        <v>1228437</v>
      </c>
      <c r="F11" s="52">
        <v>1337031</v>
      </c>
      <c r="G11" s="52">
        <v>1400564</v>
      </c>
      <c r="H11" s="52">
        <v>1499137</v>
      </c>
      <c r="I11" s="52">
        <v>1486160</v>
      </c>
      <c r="J11" s="52">
        <v>1445699</v>
      </c>
      <c r="K11" s="52">
        <v>1419146</v>
      </c>
      <c r="L11" s="52">
        <v>1438348</v>
      </c>
      <c r="M11" s="52">
        <v>1405103</v>
      </c>
      <c r="N11" s="52">
        <v>1369464</v>
      </c>
      <c r="O11" s="52">
        <v>1247761</v>
      </c>
      <c r="P11" s="52">
        <v>1116398</v>
      </c>
      <c r="Q11" s="52">
        <v>1061237</v>
      </c>
      <c r="R11" s="52">
        <v>1102361</v>
      </c>
      <c r="S11" s="52">
        <v>1111920</v>
      </c>
      <c r="T11" s="52">
        <v>1139249</v>
      </c>
      <c r="U11" s="52">
        <v>1123506</v>
      </c>
      <c r="V11" s="52">
        <v>1099235</v>
      </c>
      <c r="W11" s="52">
        <v>1079860</v>
      </c>
      <c r="DA11" s="63" t="s">
        <v>1129</v>
      </c>
    </row>
    <row r="12" spans="1:105" ht="12" customHeight="1" x14ac:dyDescent="0.25">
      <c r="A12" s="97" t="s">
        <v>123</v>
      </c>
      <c r="B12" s="52">
        <v>1845</v>
      </c>
      <c r="C12" s="52">
        <v>1557</v>
      </c>
      <c r="D12" s="52">
        <v>1491</v>
      </c>
      <c r="E12" s="52">
        <v>2092</v>
      </c>
      <c r="F12" s="52">
        <v>2504</v>
      </c>
      <c r="G12" s="52">
        <v>2714</v>
      </c>
      <c r="H12" s="52">
        <v>2833</v>
      </c>
      <c r="I12" s="52">
        <v>3730</v>
      </c>
      <c r="J12" s="52">
        <v>5075</v>
      </c>
      <c r="K12" s="52">
        <v>6721</v>
      </c>
      <c r="L12" s="52">
        <v>7427</v>
      </c>
      <c r="M12" s="52">
        <v>6626</v>
      </c>
      <c r="N12" s="52">
        <v>7052</v>
      </c>
      <c r="O12" s="52">
        <v>7260</v>
      </c>
      <c r="P12" s="52">
        <v>6875</v>
      </c>
      <c r="Q12" s="52">
        <v>7178</v>
      </c>
      <c r="R12" s="52">
        <v>8306</v>
      </c>
      <c r="S12" s="52">
        <v>8945</v>
      </c>
      <c r="T12" s="52">
        <v>9109</v>
      </c>
      <c r="U12" s="52">
        <v>8644</v>
      </c>
      <c r="V12" s="52">
        <v>8651</v>
      </c>
      <c r="W12" s="52">
        <v>8921</v>
      </c>
      <c r="DA12" s="63" t="s">
        <v>1130</v>
      </c>
    </row>
    <row r="13" spans="1:105" ht="12" customHeight="1" x14ac:dyDescent="0.25">
      <c r="A13" s="97" t="s">
        <v>122</v>
      </c>
      <c r="B13" s="52">
        <v>124351</v>
      </c>
      <c r="C13" s="52">
        <v>269854</v>
      </c>
      <c r="D13" s="52">
        <v>323249</v>
      </c>
      <c r="E13" s="52">
        <v>347587</v>
      </c>
      <c r="F13" s="52">
        <v>414106</v>
      </c>
      <c r="G13" s="52">
        <v>595996</v>
      </c>
      <c r="H13" s="52">
        <v>764679</v>
      </c>
      <c r="I13" s="52">
        <v>844817</v>
      </c>
      <c r="J13" s="52">
        <v>873807</v>
      </c>
      <c r="K13" s="52">
        <v>887172</v>
      </c>
      <c r="L13" s="52">
        <v>939913</v>
      </c>
      <c r="M13" s="52">
        <v>1001651</v>
      </c>
      <c r="N13" s="52">
        <v>1005043</v>
      </c>
      <c r="O13" s="52">
        <v>888809</v>
      </c>
      <c r="P13" s="52">
        <v>747630</v>
      </c>
      <c r="Q13" s="52">
        <v>690659</v>
      </c>
      <c r="R13" s="52">
        <v>658186</v>
      </c>
      <c r="S13" s="52">
        <v>641498</v>
      </c>
      <c r="T13" s="52">
        <v>709731</v>
      </c>
      <c r="U13" s="52">
        <v>778379</v>
      </c>
      <c r="V13" s="52">
        <v>835908</v>
      </c>
      <c r="W13" s="52">
        <v>834174</v>
      </c>
      <c r="DA13" s="63" t="s">
        <v>1131</v>
      </c>
    </row>
    <row r="14" spans="1:105" ht="12" customHeight="1" x14ac:dyDescent="0.25">
      <c r="A14" s="97" t="s">
        <v>121</v>
      </c>
      <c r="B14" s="52">
        <v>21711</v>
      </c>
      <c r="C14" s="52">
        <v>40428</v>
      </c>
      <c r="D14" s="52">
        <v>48454</v>
      </c>
      <c r="E14" s="52">
        <v>57428</v>
      </c>
      <c r="F14" s="52">
        <v>75604</v>
      </c>
      <c r="G14" s="52">
        <v>109989</v>
      </c>
      <c r="H14" s="52">
        <v>156617</v>
      </c>
      <c r="I14" s="52">
        <v>236751</v>
      </c>
      <c r="J14" s="52">
        <v>340485</v>
      </c>
      <c r="K14" s="52">
        <v>456771</v>
      </c>
      <c r="L14" s="52">
        <v>522440</v>
      </c>
      <c r="M14" s="52">
        <v>520979</v>
      </c>
      <c r="N14" s="52">
        <v>551329</v>
      </c>
      <c r="O14" s="52">
        <v>534022</v>
      </c>
      <c r="P14" s="52">
        <v>489176</v>
      </c>
      <c r="Q14" s="52">
        <v>455695</v>
      </c>
      <c r="R14" s="52">
        <v>483274</v>
      </c>
      <c r="S14" s="52">
        <v>526560</v>
      </c>
      <c r="T14" s="52">
        <v>599969</v>
      </c>
      <c r="U14" s="52">
        <v>689853</v>
      </c>
      <c r="V14" s="52">
        <v>743918</v>
      </c>
      <c r="W14" s="52">
        <v>736614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358422</v>
      </c>
      <c r="C16" s="52">
        <v>399342</v>
      </c>
      <c r="D16" s="52">
        <v>425700</v>
      </c>
      <c r="E16" s="52">
        <v>458849</v>
      </c>
      <c r="F16" s="52">
        <v>504496</v>
      </c>
      <c r="G16" s="52">
        <v>556659</v>
      </c>
      <c r="H16" s="52">
        <v>597228</v>
      </c>
      <c r="I16" s="52">
        <v>614638</v>
      </c>
      <c r="J16" s="52">
        <v>622358</v>
      </c>
      <c r="K16" s="52">
        <v>645785</v>
      </c>
      <c r="L16" s="52">
        <v>683607</v>
      </c>
      <c r="M16" s="52">
        <v>702373</v>
      </c>
      <c r="N16" s="52">
        <v>705465</v>
      </c>
      <c r="O16" s="52">
        <v>646381</v>
      </c>
      <c r="P16" s="52">
        <v>574807</v>
      </c>
      <c r="Q16" s="52">
        <v>533747</v>
      </c>
      <c r="R16" s="52">
        <v>532844</v>
      </c>
      <c r="S16" s="52">
        <v>529293</v>
      </c>
      <c r="T16" s="52">
        <v>531814</v>
      </c>
      <c r="U16" s="52">
        <v>518788</v>
      </c>
      <c r="V16" s="52">
        <v>500667</v>
      </c>
      <c r="W16" s="52">
        <v>490851</v>
      </c>
      <c r="DA16" s="63" t="s">
        <v>1133</v>
      </c>
    </row>
    <row r="17" spans="1:105" ht="12" customHeight="1" x14ac:dyDescent="0.25">
      <c r="A17" s="109" t="s">
        <v>120</v>
      </c>
      <c r="B17" s="36">
        <v>740498</v>
      </c>
      <c r="C17" s="36">
        <v>975446</v>
      </c>
      <c r="D17" s="36">
        <v>1063066</v>
      </c>
      <c r="E17" s="36">
        <v>1176695</v>
      </c>
      <c r="F17" s="36">
        <v>1324749</v>
      </c>
      <c r="G17" s="36">
        <v>1552604</v>
      </c>
      <c r="H17" s="36">
        <v>1826038</v>
      </c>
      <c r="I17" s="36">
        <v>1956820</v>
      </c>
      <c r="J17" s="36">
        <v>2042708</v>
      </c>
      <c r="K17" s="36">
        <v>2124025</v>
      </c>
      <c r="L17" s="36">
        <v>2224521</v>
      </c>
      <c r="M17" s="36">
        <v>2231986</v>
      </c>
      <c r="N17" s="36">
        <v>2227423</v>
      </c>
      <c r="O17" s="36">
        <v>2031471</v>
      </c>
      <c r="P17" s="36">
        <v>1785272</v>
      </c>
      <c r="Q17" s="36">
        <v>1681022</v>
      </c>
      <c r="R17" s="36">
        <v>1719283</v>
      </c>
      <c r="S17" s="36">
        <v>1759630</v>
      </c>
      <c r="T17" s="36">
        <v>1926244</v>
      </c>
      <c r="U17" s="36">
        <v>2081594</v>
      </c>
      <c r="V17" s="36">
        <v>2187045</v>
      </c>
      <c r="W17" s="36">
        <v>2168718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85853</v>
      </c>
      <c r="D21" s="52">
        <v>85941</v>
      </c>
      <c r="E21" s="52">
        <v>86520</v>
      </c>
      <c r="F21" s="52">
        <v>87931</v>
      </c>
      <c r="G21" s="52">
        <v>90514</v>
      </c>
      <c r="H21" s="52">
        <v>94700</v>
      </c>
      <c r="I21" s="52">
        <v>101012</v>
      </c>
      <c r="J21" s="52">
        <v>110005</v>
      </c>
      <c r="K21" s="52">
        <v>122074</v>
      </c>
      <c r="L21" s="52">
        <v>137527</v>
      </c>
      <c r="M21" s="52">
        <v>156700</v>
      </c>
      <c r="N21" s="52">
        <v>179979</v>
      </c>
      <c r="O21" s="52">
        <v>255036</v>
      </c>
      <c r="P21" s="52">
        <v>317777</v>
      </c>
      <c r="Q21" s="52">
        <v>145313</v>
      </c>
      <c r="R21" s="52">
        <v>142822</v>
      </c>
      <c r="S21" s="52">
        <v>243062</v>
      </c>
      <c r="T21" s="52">
        <v>230885</v>
      </c>
      <c r="U21" s="52">
        <v>247357</v>
      </c>
      <c r="V21" s="52">
        <v>256888</v>
      </c>
      <c r="W21" s="52">
        <v>256156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50888</v>
      </c>
      <c r="D23" s="52">
        <v>51207</v>
      </c>
      <c r="E23" s="52">
        <v>53375</v>
      </c>
      <c r="F23" s="52">
        <v>95241</v>
      </c>
      <c r="G23" s="52">
        <v>116779</v>
      </c>
      <c r="H23" s="52">
        <v>150479</v>
      </c>
      <c r="I23" s="52">
        <v>160711</v>
      </c>
      <c r="J23" s="52">
        <v>190783</v>
      </c>
      <c r="K23" s="52">
        <v>193021</v>
      </c>
      <c r="L23" s="52">
        <v>177578</v>
      </c>
      <c r="M23" s="52">
        <v>206991</v>
      </c>
      <c r="N23" s="52">
        <v>228045</v>
      </c>
      <c r="O23" s="52">
        <v>275433</v>
      </c>
      <c r="P23" s="52">
        <v>262922</v>
      </c>
      <c r="Q23" s="52">
        <v>169315</v>
      </c>
      <c r="R23" s="52">
        <v>144872</v>
      </c>
      <c r="S23" s="52">
        <v>224449</v>
      </c>
      <c r="T23" s="52">
        <v>244083</v>
      </c>
      <c r="U23" s="52">
        <v>268981</v>
      </c>
      <c r="V23" s="52">
        <v>293840</v>
      </c>
      <c r="W23" s="52">
        <v>240509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148596</v>
      </c>
      <c r="D25" s="52">
        <v>149105</v>
      </c>
      <c r="E25" s="52">
        <v>152551</v>
      </c>
      <c r="F25" s="52">
        <v>161537</v>
      </c>
      <c r="G25" s="52">
        <v>179069</v>
      </c>
      <c r="H25" s="52">
        <v>208229</v>
      </c>
      <c r="I25" s="52">
        <v>162900</v>
      </c>
      <c r="J25" s="52">
        <v>181779</v>
      </c>
      <c r="K25" s="52">
        <v>245192</v>
      </c>
      <c r="L25" s="52">
        <v>241690</v>
      </c>
      <c r="M25" s="52">
        <v>257364</v>
      </c>
      <c r="N25" s="52">
        <v>249467</v>
      </c>
      <c r="O25" s="52">
        <v>241060</v>
      </c>
      <c r="P25" s="52">
        <v>232222</v>
      </c>
      <c r="Q25" s="52">
        <v>150308</v>
      </c>
      <c r="R25" s="52">
        <v>178265</v>
      </c>
      <c r="S25" s="52">
        <v>225398</v>
      </c>
      <c r="T25" s="52">
        <v>216375</v>
      </c>
      <c r="U25" s="52">
        <v>189459</v>
      </c>
      <c r="V25" s="52">
        <v>168730</v>
      </c>
      <c r="W25" s="52">
        <v>149362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288</v>
      </c>
      <c r="D26" s="52">
        <v>289</v>
      </c>
      <c r="E26" s="52">
        <v>288</v>
      </c>
      <c r="F26" s="52">
        <v>293</v>
      </c>
      <c r="G26" s="52">
        <v>310</v>
      </c>
      <c r="H26" s="52">
        <v>348</v>
      </c>
      <c r="I26" s="52">
        <v>239</v>
      </c>
      <c r="J26" s="52">
        <v>260</v>
      </c>
      <c r="K26" s="52">
        <v>368</v>
      </c>
      <c r="L26" s="52">
        <v>605</v>
      </c>
      <c r="M26" s="52">
        <v>814</v>
      </c>
      <c r="N26" s="52">
        <v>793</v>
      </c>
      <c r="O26" s="52">
        <v>925</v>
      </c>
      <c r="P26" s="52">
        <v>1177</v>
      </c>
      <c r="Q26" s="52">
        <v>1221</v>
      </c>
      <c r="R26" s="52">
        <v>1325</v>
      </c>
      <c r="S26" s="52">
        <v>1422</v>
      </c>
      <c r="T26" s="52">
        <v>1039</v>
      </c>
      <c r="U26" s="52">
        <v>933</v>
      </c>
      <c r="V26" s="52">
        <v>1343</v>
      </c>
      <c r="W26" s="52">
        <v>1381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19430</v>
      </c>
      <c r="D27" s="52">
        <v>19752</v>
      </c>
      <c r="E27" s="52">
        <v>21828</v>
      </c>
      <c r="F27" s="52">
        <v>26640</v>
      </c>
      <c r="G27" s="52">
        <v>34875</v>
      </c>
      <c r="H27" s="52">
        <v>47777</v>
      </c>
      <c r="I27" s="52">
        <v>55978</v>
      </c>
      <c r="J27" s="52">
        <v>85959</v>
      </c>
      <c r="K27" s="52">
        <v>117582</v>
      </c>
      <c r="L27" s="52">
        <v>102981</v>
      </c>
      <c r="M27" s="52">
        <v>122622</v>
      </c>
      <c r="N27" s="52">
        <v>160296</v>
      </c>
      <c r="O27" s="52">
        <v>189719</v>
      </c>
      <c r="P27" s="52">
        <v>170840</v>
      </c>
      <c r="Q27" s="52">
        <v>113621</v>
      </c>
      <c r="R27" s="52">
        <v>122121</v>
      </c>
      <c r="S27" s="52">
        <v>145617</v>
      </c>
      <c r="T27" s="52">
        <v>144644</v>
      </c>
      <c r="U27" s="52">
        <v>132836</v>
      </c>
      <c r="V27" s="52">
        <v>106643</v>
      </c>
      <c r="W27" s="52">
        <v>84610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3392</v>
      </c>
      <c r="D28" s="52">
        <v>3436</v>
      </c>
      <c r="E28" s="52">
        <v>3716</v>
      </c>
      <c r="F28" s="52">
        <v>4395</v>
      </c>
      <c r="G28" s="52">
        <v>5631</v>
      </c>
      <c r="H28" s="52">
        <v>7709</v>
      </c>
      <c r="I28" s="52">
        <v>9062</v>
      </c>
      <c r="J28" s="52">
        <v>15078</v>
      </c>
      <c r="K28" s="52">
        <v>21671</v>
      </c>
      <c r="L28" s="52">
        <v>26710</v>
      </c>
      <c r="M28" s="52">
        <v>38373</v>
      </c>
      <c r="N28" s="52">
        <v>54261</v>
      </c>
      <c r="O28" s="52">
        <v>74950</v>
      </c>
      <c r="P28" s="52">
        <v>94001</v>
      </c>
      <c r="Q28" s="52">
        <v>89783</v>
      </c>
      <c r="R28" s="52">
        <v>97288</v>
      </c>
      <c r="S28" s="52">
        <v>97796</v>
      </c>
      <c r="T28" s="52">
        <v>73821</v>
      </c>
      <c r="U28" s="52">
        <v>66386</v>
      </c>
      <c r="V28" s="52">
        <v>81054</v>
      </c>
      <c r="W28" s="52">
        <v>83658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56003</v>
      </c>
      <c r="D30" s="52">
        <v>56193</v>
      </c>
      <c r="E30" s="52">
        <v>57489</v>
      </c>
      <c r="F30" s="52">
        <v>60906</v>
      </c>
      <c r="G30" s="52">
        <v>67519</v>
      </c>
      <c r="H30" s="52">
        <v>78574</v>
      </c>
      <c r="I30" s="52">
        <v>61831</v>
      </c>
      <c r="J30" s="52">
        <v>70159</v>
      </c>
      <c r="K30" s="52">
        <v>95090</v>
      </c>
      <c r="L30" s="52">
        <v>97112</v>
      </c>
      <c r="M30" s="52">
        <v>104300</v>
      </c>
      <c r="N30" s="52">
        <v>110119</v>
      </c>
      <c r="O30" s="52">
        <v>113773</v>
      </c>
      <c r="P30" s="52">
        <v>111949</v>
      </c>
      <c r="Q30" s="52">
        <v>80439</v>
      </c>
      <c r="R30" s="52">
        <v>95553</v>
      </c>
      <c r="S30" s="52">
        <v>117631</v>
      </c>
      <c r="T30" s="52">
        <v>111076</v>
      </c>
      <c r="U30" s="52">
        <v>96164</v>
      </c>
      <c r="V30" s="52">
        <v>80843</v>
      </c>
      <c r="W30" s="52">
        <v>66321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115703</v>
      </c>
      <c r="D31" s="36">
        <v>116387</v>
      </c>
      <c r="E31" s="36">
        <v>120896</v>
      </c>
      <c r="F31" s="36">
        <v>131960</v>
      </c>
      <c r="G31" s="36">
        <v>152368</v>
      </c>
      <c r="H31" s="36">
        <v>185497</v>
      </c>
      <c r="I31" s="36">
        <v>166344</v>
      </c>
      <c r="J31" s="36">
        <v>212922</v>
      </c>
      <c r="K31" s="36">
        <v>289718</v>
      </c>
      <c r="L31" s="36">
        <v>274884</v>
      </c>
      <c r="M31" s="36">
        <v>314879</v>
      </c>
      <c r="N31" s="36">
        <v>354703</v>
      </c>
      <c r="O31" s="36">
        <v>392895</v>
      </c>
      <c r="P31" s="36">
        <v>386297</v>
      </c>
      <c r="Q31" s="36">
        <v>274477</v>
      </c>
      <c r="R31" s="36">
        <v>303447</v>
      </c>
      <c r="S31" s="36">
        <v>352648</v>
      </c>
      <c r="T31" s="36">
        <v>324784</v>
      </c>
      <c r="U31" s="36">
        <v>293439</v>
      </c>
      <c r="V31" s="36">
        <v>276948</v>
      </c>
      <c r="W31" s="36">
        <v>252704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361721</v>
      </c>
      <c r="D35" s="52">
        <v>199919</v>
      </c>
      <c r="E35" s="52">
        <v>233298</v>
      </c>
      <c r="F35" s="52">
        <v>281632</v>
      </c>
      <c r="G35" s="52">
        <v>370532</v>
      </c>
      <c r="H35" s="52">
        <v>408703</v>
      </c>
      <c r="I35" s="52">
        <v>249204</v>
      </c>
      <c r="J35" s="52">
        <v>203613</v>
      </c>
      <c r="K35" s="52">
        <v>226818</v>
      </c>
      <c r="L35" s="52">
        <v>275845</v>
      </c>
      <c r="M35" s="52">
        <v>182931</v>
      </c>
      <c r="N35" s="52">
        <v>178508</v>
      </c>
      <c r="O35" s="52">
        <v>0</v>
      </c>
      <c r="P35" s="52">
        <v>4</v>
      </c>
      <c r="Q35" s="52">
        <v>3</v>
      </c>
      <c r="R35" s="52">
        <v>180180</v>
      </c>
      <c r="S35" s="52">
        <v>279858</v>
      </c>
      <c r="T35" s="52">
        <v>400020</v>
      </c>
      <c r="U35" s="52">
        <v>389681</v>
      </c>
      <c r="V35" s="52">
        <v>344218</v>
      </c>
      <c r="W35" s="52">
        <v>228013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163182</v>
      </c>
      <c r="D37" s="52">
        <v>131237</v>
      </c>
      <c r="E37" s="52">
        <v>207744</v>
      </c>
      <c r="F37" s="52">
        <v>196203</v>
      </c>
      <c r="G37" s="52">
        <v>259669</v>
      </c>
      <c r="H37" s="52">
        <v>318975</v>
      </c>
      <c r="I37" s="52">
        <v>290744</v>
      </c>
      <c r="J37" s="52">
        <v>177760</v>
      </c>
      <c r="K37" s="52">
        <v>162945</v>
      </c>
      <c r="L37" s="52">
        <v>211324</v>
      </c>
      <c r="M37" s="52">
        <v>272251</v>
      </c>
      <c r="N37" s="52">
        <v>355318</v>
      </c>
      <c r="O37" s="52">
        <v>247569</v>
      </c>
      <c r="P37" s="52">
        <v>134800</v>
      </c>
      <c r="Q37" s="52">
        <v>90250</v>
      </c>
      <c r="R37" s="52">
        <v>148215</v>
      </c>
      <c r="S37" s="52">
        <v>250778</v>
      </c>
      <c r="T37" s="52">
        <v>382092</v>
      </c>
      <c r="U37" s="52">
        <v>393006</v>
      </c>
      <c r="V37" s="52">
        <v>410358</v>
      </c>
      <c r="W37" s="52">
        <v>308524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260532</v>
      </c>
      <c r="D39" s="52">
        <v>201728</v>
      </c>
      <c r="E39" s="52">
        <v>265416</v>
      </c>
      <c r="F39" s="52">
        <v>270131</v>
      </c>
      <c r="G39" s="52">
        <v>242602</v>
      </c>
      <c r="H39" s="52">
        <v>306802</v>
      </c>
      <c r="I39" s="52">
        <v>149923</v>
      </c>
      <c r="J39" s="52">
        <v>141318</v>
      </c>
      <c r="K39" s="52">
        <v>218639</v>
      </c>
      <c r="L39" s="52">
        <v>260892</v>
      </c>
      <c r="M39" s="52">
        <v>224119</v>
      </c>
      <c r="N39" s="52">
        <v>213828</v>
      </c>
      <c r="O39" s="52">
        <v>119357</v>
      </c>
      <c r="P39" s="52">
        <v>100859</v>
      </c>
      <c r="Q39" s="52">
        <v>95147</v>
      </c>
      <c r="R39" s="52">
        <v>219389</v>
      </c>
      <c r="S39" s="52">
        <v>234957</v>
      </c>
      <c r="T39" s="52">
        <v>243704</v>
      </c>
      <c r="U39" s="52">
        <v>173716</v>
      </c>
      <c r="V39" s="52">
        <v>144459</v>
      </c>
      <c r="W39" s="52">
        <v>129987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223</v>
      </c>
      <c r="E40" s="52">
        <v>889</v>
      </c>
      <c r="F40" s="52">
        <v>705</v>
      </c>
      <c r="G40" s="52">
        <v>520</v>
      </c>
      <c r="H40" s="52">
        <v>467</v>
      </c>
      <c r="I40" s="52">
        <v>1136</v>
      </c>
      <c r="J40" s="52">
        <v>1605</v>
      </c>
      <c r="K40" s="52">
        <v>2014</v>
      </c>
      <c r="L40" s="52">
        <v>1311</v>
      </c>
      <c r="M40" s="52">
        <v>13</v>
      </c>
      <c r="N40" s="52">
        <v>1219</v>
      </c>
      <c r="O40" s="52">
        <v>1133</v>
      </c>
      <c r="P40" s="52">
        <v>792</v>
      </c>
      <c r="Q40" s="52">
        <v>1524</v>
      </c>
      <c r="R40" s="52">
        <v>2453</v>
      </c>
      <c r="S40" s="52">
        <v>2061</v>
      </c>
      <c r="T40" s="52">
        <v>1203</v>
      </c>
      <c r="U40" s="52">
        <v>468</v>
      </c>
      <c r="V40" s="52">
        <v>1350</v>
      </c>
      <c r="W40" s="52">
        <v>1651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164933</v>
      </c>
      <c r="D41" s="52">
        <v>73147</v>
      </c>
      <c r="E41" s="52">
        <v>46166</v>
      </c>
      <c r="F41" s="52">
        <v>93159</v>
      </c>
      <c r="G41" s="52">
        <v>216765</v>
      </c>
      <c r="H41" s="52">
        <v>216460</v>
      </c>
      <c r="I41" s="52">
        <v>136116</v>
      </c>
      <c r="J41" s="52">
        <v>114949</v>
      </c>
      <c r="K41" s="52">
        <v>130947</v>
      </c>
      <c r="L41" s="52">
        <v>155722</v>
      </c>
      <c r="M41" s="52">
        <v>184360</v>
      </c>
      <c r="N41" s="52">
        <v>163688</v>
      </c>
      <c r="O41" s="52">
        <v>73485</v>
      </c>
      <c r="P41" s="52">
        <v>29661</v>
      </c>
      <c r="Q41" s="52">
        <v>56650</v>
      </c>
      <c r="R41" s="52">
        <v>89648</v>
      </c>
      <c r="S41" s="52">
        <v>128929</v>
      </c>
      <c r="T41" s="52">
        <v>212877</v>
      </c>
      <c r="U41" s="52">
        <v>201484</v>
      </c>
      <c r="V41" s="52">
        <v>164172</v>
      </c>
      <c r="W41" s="52">
        <v>82876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22109</v>
      </c>
      <c r="D42" s="52">
        <v>11462</v>
      </c>
      <c r="E42" s="52">
        <v>12690</v>
      </c>
      <c r="F42" s="52">
        <v>22571</v>
      </c>
      <c r="G42" s="52">
        <v>40016</v>
      </c>
      <c r="H42" s="52">
        <v>54337</v>
      </c>
      <c r="I42" s="52">
        <v>89196</v>
      </c>
      <c r="J42" s="52">
        <v>118812</v>
      </c>
      <c r="K42" s="52">
        <v>137957</v>
      </c>
      <c r="L42" s="52">
        <v>92379</v>
      </c>
      <c r="M42" s="52">
        <v>36912</v>
      </c>
      <c r="N42" s="52">
        <v>84611</v>
      </c>
      <c r="O42" s="52">
        <v>57643</v>
      </c>
      <c r="P42" s="52">
        <v>49155</v>
      </c>
      <c r="Q42" s="52">
        <v>56302</v>
      </c>
      <c r="R42" s="52">
        <v>124867</v>
      </c>
      <c r="S42" s="52">
        <v>141082</v>
      </c>
      <c r="T42" s="52">
        <v>147230</v>
      </c>
      <c r="U42" s="52">
        <v>156270</v>
      </c>
      <c r="V42" s="52">
        <v>135119</v>
      </c>
      <c r="W42" s="52">
        <v>76354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96923</v>
      </c>
      <c r="D44" s="52">
        <v>82551</v>
      </c>
      <c r="E44" s="52">
        <v>90638</v>
      </c>
      <c r="F44" s="52">
        <v>106553</v>
      </c>
      <c r="G44" s="52">
        <v>119682</v>
      </c>
      <c r="H44" s="52">
        <v>119143</v>
      </c>
      <c r="I44" s="52">
        <v>79241</v>
      </c>
      <c r="J44" s="52">
        <v>77879</v>
      </c>
      <c r="K44" s="52">
        <v>118517</v>
      </c>
      <c r="L44" s="52">
        <v>134934</v>
      </c>
      <c r="M44" s="52">
        <v>123066</v>
      </c>
      <c r="N44" s="52">
        <v>113211</v>
      </c>
      <c r="O44" s="52">
        <v>54689</v>
      </c>
      <c r="P44" s="52">
        <v>40375</v>
      </c>
      <c r="Q44" s="52">
        <v>39379</v>
      </c>
      <c r="R44" s="52">
        <v>94650</v>
      </c>
      <c r="S44" s="52">
        <v>114080</v>
      </c>
      <c r="T44" s="52">
        <v>113597</v>
      </c>
      <c r="U44" s="52">
        <v>83138</v>
      </c>
      <c r="V44" s="52">
        <v>62722</v>
      </c>
      <c r="W44" s="52">
        <v>56505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350651</v>
      </c>
      <c r="D45" s="36">
        <v>204007</v>
      </c>
      <c r="E45" s="36">
        <v>234525</v>
      </c>
      <c r="F45" s="36">
        <v>280014</v>
      </c>
      <c r="G45" s="36">
        <v>380223</v>
      </c>
      <c r="H45" s="36">
        <v>458931</v>
      </c>
      <c r="I45" s="36">
        <v>297126</v>
      </c>
      <c r="J45" s="36">
        <v>298810</v>
      </c>
      <c r="K45" s="36">
        <v>371035</v>
      </c>
      <c r="L45" s="36">
        <v>375380</v>
      </c>
      <c r="M45" s="36">
        <v>322344</v>
      </c>
      <c r="N45" s="36">
        <v>350140</v>
      </c>
      <c r="O45" s="36">
        <v>196943</v>
      </c>
      <c r="P45" s="36">
        <v>140098</v>
      </c>
      <c r="Q45" s="36">
        <v>170227</v>
      </c>
      <c r="R45" s="36">
        <v>341708</v>
      </c>
      <c r="S45" s="36">
        <v>392995</v>
      </c>
      <c r="T45" s="36">
        <v>491398</v>
      </c>
      <c r="U45" s="36">
        <v>448789</v>
      </c>
      <c r="V45" s="36">
        <v>382399</v>
      </c>
      <c r="W45" s="36">
        <v>234377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130872</v>
      </c>
      <c r="D49" s="52">
        <v>79667</v>
      </c>
      <c r="E49" s="52">
        <v>107722</v>
      </c>
      <c r="F49" s="52">
        <v>128756</v>
      </c>
      <c r="G49" s="52">
        <v>151164</v>
      </c>
      <c r="H49" s="52">
        <v>197487</v>
      </c>
      <c r="I49" s="52">
        <v>116667</v>
      </c>
      <c r="J49" s="52">
        <v>101527</v>
      </c>
      <c r="K49" s="52">
        <v>98680</v>
      </c>
      <c r="L49" s="52">
        <v>110488</v>
      </c>
      <c r="M49" s="52">
        <v>67308</v>
      </c>
      <c r="N49" s="52">
        <v>63368</v>
      </c>
      <c r="O49" s="52">
        <v>0</v>
      </c>
      <c r="P49" s="52">
        <v>1</v>
      </c>
      <c r="Q49" s="52">
        <v>1</v>
      </c>
      <c r="R49" s="52">
        <v>60142</v>
      </c>
      <c r="S49" s="52">
        <v>83232</v>
      </c>
      <c r="T49" s="52">
        <v>118042</v>
      </c>
      <c r="U49" s="52">
        <v>135633</v>
      </c>
      <c r="V49" s="52">
        <v>116707</v>
      </c>
      <c r="W49" s="52">
        <v>68801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68622</v>
      </c>
      <c r="D51" s="52">
        <v>48099</v>
      </c>
      <c r="E51" s="52">
        <v>76396</v>
      </c>
      <c r="F51" s="52">
        <v>102271</v>
      </c>
      <c r="G51" s="52">
        <v>122654</v>
      </c>
      <c r="H51" s="52">
        <v>144329</v>
      </c>
      <c r="I51" s="52">
        <v>95730</v>
      </c>
      <c r="J51" s="52">
        <v>83311</v>
      </c>
      <c r="K51" s="52">
        <v>81311</v>
      </c>
      <c r="L51" s="52">
        <v>91933</v>
      </c>
      <c r="M51" s="52">
        <v>56670</v>
      </c>
      <c r="N51" s="52">
        <v>54312</v>
      </c>
      <c r="O51" s="52">
        <v>0</v>
      </c>
      <c r="P51" s="52">
        <v>0</v>
      </c>
      <c r="Q51" s="52">
        <v>0</v>
      </c>
      <c r="R51" s="52">
        <v>22306</v>
      </c>
      <c r="S51" s="52">
        <v>34230</v>
      </c>
      <c r="T51" s="52">
        <v>76682</v>
      </c>
      <c r="U51" s="52">
        <v>51770</v>
      </c>
      <c r="V51" s="52">
        <v>49145</v>
      </c>
      <c r="W51" s="52">
        <v>35819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76180</v>
      </c>
      <c r="D53" s="52">
        <v>56083</v>
      </c>
      <c r="E53" s="52">
        <v>87929</v>
      </c>
      <c r="F53" s="52">
        <v>89974</v>
      </c>
      <c r="G53" s="52">
        <v>73360</v>
      </c>
      <c r="H53" s="52">
        <v>104813</v>
      </c>
      <c r="I53" s="52">
        <v>46473</v>
      </c>
      <c r="J53" s="52">
        <v>38089</v>
      </c>
      <c r="K53" s="52">
        <v>44071</v>
      </c>
      <c r="L53" s="52">
        <v>56486</v>
      </c>
      <c r="M53" s="52">
        <v>33868</v>
      </c>
      <c r="N53" s="52">
        <v>29243</v>
      </c>
      <c r="O53" s="52">
        <v>0</v>
      </c>
      <c r="P53" s="52">
        <v>1</v>
      </c>
      <c r="Q53" s="52">
        <v>0</v>
      </c>
      <c r="R53" s="52">
        <v>30236</v>
      </c>
      <c r="S53" s="52">
        <v>38570</v>
      </c>
      <c r="T53" s="52">
        <v>47547</v>
      </c>
      <c r="U53" s="52">
        <v>44292</v>
      </c>
      <c r="V53" s="52">
        <v>37878</v>
      </c>
      <c r="W53" s="52">
        <v>30747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62</v>
      </c>
      <c r="E54" s="52">
        <v>295</v>
      </c>
      <c r="F54" s="52">
        <v>235</v>
      </c>
      <c r="G54" s="52">
        <v>157</v>
      </c>
      <c r="H54" s="52">
        <v>160</v>
      </c>
      <c r="I54" s="52">
        <v>352</v>
      </c>
      <c r="J54" s="52">
        <v>433</v>
      </c>
      <c r="K54" s="52">
        <v>406</v>
      </c>
      <c r="L54" s="52">
        <v>284</v>
      </c>
      <c r="M54" s="52">
        <v>2</v>
      </c>
      <c r="N54" s="52">
        <v>168</v>
      </c>
      <c r="O54" s="52">
        <v>0</v>
      </c>
      <c r="P54" s="52">
        <v>0</v>
      </c>
      <c r="Q54" s="52">
        <v>0</v>
      </c>
      <c r="R54" s="52">
        <v>339</v>
      </c>
      <c r="S54" s="52">
        <v>339</v>
      </c>
      <c r="T54" s="52">
        <v>236</v>
      </c>
      <c r="U54" s="52">
        <v>121</v>
      </c>
      <c r="V54" s="52">
        <v>354</v>
      </c>
      <c r="W54" s="52">
        <v>391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48227</v>
      </c>
      <c r="D55" s="52">
        <v>20336</v>
      </c>
      <c r="E55" s="52">
        <v>15294</v>
      </c>
      <c r="F55" s="52">
        <v>31029</v>
      </c>
      <c r="G55" s="52">
        <v>65547</v>
      </c>
      <c r="H55" s="52">
        <v>73950</v>
      </c>
      <c r="I55" s="52">
        <v>42193</v>
      </c>
      <c r="J55" s="52">
        <v>30984</v>
      </c>
      <c r="K55" s="52">
        <v>26395</v>
      </c>
      <c r="L55" s="52">
        <v>33716</v>
      </c>
      <c r="M55" s="52">
        <v>27861</v>
      </c>
      <c r="N55" s="52">
        <v>22386</v>
      </c>
      <c r="O55" s="52">
        <v>0</v>
      </c>
      <c r="P55" s="52">
        <v>0</v>
      </c>
      <c r="Q55" s="52">
        <v>1</v>
      </c>
      <c r="R55" s="52">
        <v>12356</v>
      </c>
      <c r="S55" s="52">
        <v>21166</v>
      </c>
      <c r="T55" s="52">
        <v>41534</v>
      </c>
      <c r="U55" s="52">
        <v>51373</v>
      </c>
      <c r="V55" s="52">
        <v>43044</v>
      </c>
      <c r="W55" s="52">
        <v>19602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6465</v>
      </c>
      <c r="D56" s="52">
        <v>3186</v>
      </c>
      <c r="E56" s="52">
        <v>4204</v>
      </c>
      <c r="F56" s="52">
        <v>7518</v>
      </c>
      <c r="G56" s="52">
        <v>12100</v>
      </c>
      <c r="H56" s="52">
        <v>18564</v>
      </c>
      <c r="I56" s="52">
        <v>27649</v>
      </c>
      <c r="J56" s="52">
        <v>32021</v>
      </c>
      <c r="K56" s="52">
        <v>27808</v>
      </c>
      <c r="L56" s="52">
        <v>20002</v>
      </c>
      <c r="M56" s="52">
        <v>5577</v>
      </c>
      <c r="N56" s="52">
        <v>11571</v>
      </c>
      <c r="O56" s="52">
        <v>0</v>
      </c>
      <c r="P56" s="52">
        <v>0</v>
      </c>
      <c r="Q56" s="52">
        <v>0</v>
      </c>
      <c r="R56" s="52">
        <v>17211</v>
      </c>
      <c r="S56" s="52">
        <v>23157</v>
      </c>
      <c r="T56" s="52">
        <v>28725</v>
      </c>
      <c r="U56" s="52">
        <v>39847</v>
      </c>
      <c r="V56" s="52">
        <v>35431</v>
      </c>
      <c r="W56" s="52">
        <v>18061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28340</v>
      </c>
      <c r="D58" s="52">
        <v>22950</v>
      </c>
      <c r="E58" s="52">
        <v>30027</v>
      </c>
      <c r="F58" s="52">
        <v>35490</v>
      </c>
      <c r="G58" s="52">
        <v>36190</v>
      </c>
      <c r="H58" s="52">
        <v>40702</v>
      </c>
      <c r="I58" s="52">
        <v>24564</v>
      </c>
      <c r="J58" s="52">
        <v>20991</v>
      </c>
      <c r="K58" s="52">
        <v>23890</v>
      </c>
      <c r="L58" s="52">
        <v>29214</v>
      </c>
      <c r="M58" s="52">
        <v>18597</v>
      </c>
      <c r="N58" s="52">
        <v>15482</v>
      </c>
      <c r="O58" s="52">
        <v>0</v>
      </c>
      <c r="P58" s="52">
        <v>0</v>
      </c>
      <c r="Q58" s="52">
        <v>0</v>
      </c>
      <c r="R58" s="52">
        <v>13045</v>
      </c>
      <c r="S58" s="52">
        <v>18725</v>
      </c>
      <c r="T58" s="52">
        <v>22164</v>
      </c>
      <c r="U58" s="52">
        <v>21199</v>
      </c>
      <c r="V58" s="52">
        <v>16445</v>
      </c>
      <c r="W58" s="52">
        <v>13366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102532</v>
      </c>
      <c r="D59" s="36">
        <v>56717</v>
      </c>
      <c r="E59" s="36">
        <v>77695</v>
      </c>
      <c r="F59" s="36">
        <v>93266</v>
      </c>
      <c r="G59" s="36">
        <v>114974</v>
      </c>
      <c r="H59" s="36">
        <v>156785</v>
      </c>
      <c r="I59" s="36">
        <v>92103</v>
      </c>
      <c r="J59" s="36">
        <v>80536</v>
      </c>
      <c r="K59" s="36">
        <v>74790</v>
      </c>
      <c r="L59" s="36">
        <v>81274</v>
      </c>
      <c r="M59" s="36">
        <v>48711</v>
      </c>
      <c r="N59" s="36">
        <v>47886</v>
      </c>
      <c r="O59" s="36">
        <v>0</v>
      </c>
      <c r="P59" s="36">
        <v>1</v>
      </c>
      <c r="Q59" s="36">
        <v>1</v>
      </c>
      <c r="R59" s="36">
        <v>47097</v>
      </c>
      <c r="S59" s="36">
        <v>64507</v>
      </c>
      <c r="T59" s="36">
        <v>95878</v>
      </c>
      <c r="U59" s="36">
        <v>114434</v>
      </c>
      <c r="V59" s="36">
        <v>100262</v>
      </c>
      <c r="W59" s="36">
        <v>55435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230849</v>
      </c>
      <c r="D63" s="52">
        <v>120252</v>
      </c>
      <c r="E63" s="52">
        <v>125576</v>
      </c>
      <c r="F63" s="52">
        <v>152876</v>
      </c>
      <c r="G63" s="52">
        <v>219368</v>
      </c>
      <c r="H63" s="52">
        <v>211216</v>
      </c>
      <c r="I63" s="52">
        <v>132537</v>
      </c>
      <c r="J63" s="52">
        <v>102086</v>
      </c>
      <c r="K63" s="52">
        <v>128138</v>
      </c>
      <c r="L63" s="52">
        <v>165357</v>
      </c>
      <c r="M63" s="52">
        <v>115623</v>
      </c>
      <c r="N63" s="52">
        <v>115140</v>
      </c>
      <c r="O63" s="52">
        <v>0</v>
      </c>
      <c r="P63" s="52">
        <v>3</v>
      </c>
      <c r="Q63" s="52">
        <v>2</v>
      </c>
      <c r="R63" s="52">
        <v>120038</v>
      </c>
      <c r="S63" s="52">
        <v>196626</v>
      </c>
      <c r="T63" s="52">
        <v>281978</v>
      </c>
      <c r="U63" s="52">
        <v>254048</v>
      </c>
      <c r="V63" s="52">
        <v>227511</v>
      </c>
      <c r="W63" s="52">
        <v>159212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94560</v>
      </c>
      <c r="D65" s="52">
        <v>83138</v>
      </c>
      <c r="E65" s="52">
        <v>131348</v>
      </c>
      <c r="F65" s="52">
        <v>93932</v>
      </c>
      <c r="G65" s="52">
        <v>137015</v>
      </c>
      <c r="H65" s="52">
        <v>174646</v>
      </c>
      <c r="I65" s="52">
        <v>195014</v>
      </c>
      <c r="J65" s="52">
        <v>94449</v>
      </c>
      <c r="K65" s="52">
        <v>81634</v>
      </c>
      <c r="L65" s="52">
        <v>119391</v>
      </c>
      <c r="M65" s="52">
        <v>215581</v>
      </c>
      <c r="N65" s="52">
        <v>301006</v>
      </c>
      <c r="O65" s="52">
        <v>247569</v>
      </c>
      <c r="P65" s="52">
        <v>134800</v>
      </c>
      <c r="Q65" s="52">
        <v>90250</v>
      </c>
      <c r="R65" s="52">
        <v>125909</v>
      </c>
      <c r="S65" s="52">
        <v>216548</v>
      </c>
      <c r="T65" s="52">
        <v>305410</v>
      </c>
      <c r="U65" s="52">
        <v>341236</v>
      </c>
      <c r="V65" s="52">
        <v>361213</v>
      </c>
      <c r="W65" s="52">
        <v>272705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184352</v>
      </c>
      <c r="D67" s="52">
        <f t="shared" si="0"/>
        <v>145645</v>
      </c>
      <c r="E67" s="52">
        <f t="shared" si="0"/>
        <v>177487</v>
      </c>
      <c r="F67" s="52">
        <f t="shared" si="0"/>
        <v>180157</v>
      </c>
      <c r="G67" s="52">
        <f t="shared" si="0"/>
        <v>169242</v>
      </c>
      <c r="H67" s="52">
        <f t="shared" si="0"/>
        <v>201989</v>
      </c>
      <c r="I67" s="52">
        <f t="shared" si="0"/>
        <v>103450</v>
      </c>
      <c r="J67" s="52">
        <f t="shared" si="0"/>
        <v>103229</v>
      </c>
      <c r="K67" s="52">
        <f t="shared" si="0"/>
        <v>174568</v>
      </c>
      <c r="L67" s="52">
        <f t="shared" si="0"/>
        <v>204406</v>
      </c>
      <c r="M67" s="52">
        <f t="shared" si="0"/>
        <v>190251</v>
      </c>
      <c r="N67" s="52">
        <f t="shared" si="0"/>
        <v>184585</v>
      </c>
      <c r="O67" s="52">
        <f t="shared" si="0"/>
        <v>119357</v>
      </c>
      <c r="P67" s="52">
        <f t="shared" si="0"/>
        <v>100858</v>
      </c>
      <c r="Q67" s="52">
        <f t="shared" si="0"/>
        <v>95147</v>
      </c>
      <c r="R67" s="52">
        <f t="shared" ref="R67:V67" si="1">R39-R53</f>
        <v>189153</v>
      </c>
      <c r="S67" s="52">
        <f t="shared" si="1"/>
        <v>196387</v>
      </c>
      <c r="T67" s="52">
        <f t="shared" si="1"/>
        <v>196157</v>
      </c>
      <c r="U67" s="52">
        <f t="shared" si="1"/>
        <v>129424</v>
      </c>
      <c r="V67" s="52">
        <f t="shared" si="1"/>
        <v>106581</v>
      </c>
      <c r="W67" s="52">
        <f t="shared" ref="W67" si="2">W39-W53</f>
        <v>99240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161</v>
      </c>
      <c r="E68" s="52">
        <f t="shared" si="3"/>
        <v>594</v>
      </c>
      <c r="F68" s="52">
        <f t="shared" si="3"/>
        <v>470</v>
      </c>
      <c r="G68" s="52">
        <f t="shared" si="3"/>
        <v>363</v>
      </c>
      <c r="H68" s="52">
        <f t="shared" si="3"/>
        <v>307</v>
      </c>
      <c r="I68" s="52">
        <f t="shared" si="3"/>
        <v>784</v>
      </c>
      <c r="J68" s="52">
        <f t="shared" si="3"/>
        <v>1172</v>
      </c>
      <c r="K68" s="52">
        <f t="shared" si="3"/>
        <v>1608</v>
      </c>
      <c r="L68" s="52">
        <f t="shared" si="3"/>
        <v>1027</v>
      </c>
      <c r="M68" s="52">
        <f t="shared" si="3"/>
        <v>11</v>
      </c>
      <c r="N68" s="52">
        <f t="shared" si="3"/>
        <v>1051</v>
      </c>
      <c r="O68" s="52">
        <f t="shared" si="3"/>
        <v>1133</v>
      </c>
      <c r="P68" s="52">
        <f t="shared" si="3"/>
        <v>792</v>
      </c>
      <c r="Q68" s="52">
        <f t="shared" si="3"/>
        <v>1524</v>
      </c>
      <c r="R68" s="52">
        <f t="shared" ref="R68:V68" si="4">R40-R54</f>
        <v>2114</v>
      </c>
      <c r="S68" s="52">
        <f t="shared" si="4"/>
        <v>1722</v>
      </c>
      <c r="T68" s="52">
        <f t="shared" si="4"/>
        <v>967</v>
      </c>
      <c r="U68" s="52">
        <f t="shared" si="4"/>
        <v>347</v>
      </c>
      <c r="V68" s="52">
        <f t="shared" si="4"/>
        <v>996</v>
      </c>
      <c r="W68" s="52">
        <f t="shared" ref="W68" si="5">W40-W54</f>
        <v>1260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116706</v>
      </c>
      <c r="D69" s="52">
        <f t="shared" si="6"/>
        <v>52811</v>
      </c>
      <c r="E69" s="52">
        <f t="shared" si="6"/>
        <v>30872</v>
      </c>
      <c r="F69" s="52">
        <f t="shared" si="6"/>
        <v>62130</v>
      </c>
      <c r="G69" s="52">
        <f t="shared" si="6"/>
        <v>151218</v>
      </c>
      <c r="H69" s="52">
        <f t="shared" si="6"/>
        <v>142510</v>
      </c>
      <c r="I69" s="52">
        <f t="shared" si="6"/>
        <v>93923</v>
      </c>
      <c r="J69" s="52">
        <f t="shared" si="6"/>
        <v>83965</v>
      </c>
      <c r="K69" s="52">
        <f t="shared" si="6"/>
        <v>104552</v>
      </c>
      <c r="L69" s="52">
        <f t="shared" si="6"/>
        <v>122006</v>
      </c>
      <c r="M69" s="52">
        <f t="shared" si="6"/>
        <v>156499</v>
      </c>
      <c r="N69" s="52">
        <f t="shared" si="6"/>
        <v>141302</v>
      </c>
      <c r="O69" s="52">
        <f t="shared" si="6"/>
        <v>73485</v>
      </c>
      <c r="P69" s="52">
        <f t="shared" si="6"/>
        <v>29661</v>
      </c>
      <c r="Q69" s="52">
        <f t="shared" si="6"/>
        <v>56649</v>
      </c>
      <c r="R69" s="52">
        <f t="shared" ref="R69:V69" si="7">R41-R55</f>
        <v>77292</v>
      </c>
      <c r="S69" s="52">
        <f t="shared" si="7"/>
        <v>107763</v>
      </c>
      <c r="T69" s="52">
        <f t="shared" si="7"/>
        <v>171343</v>
      </c>
      <c r="U69" s="52">
        <f t="shared" si="7"/>
        <v>150111</v>
      </c>
      <c r="V69" s="52">
        <f t="shared" si="7"/>
        <v>121128</v>
      </c>
      <c r="W69" s="52">
        <f t="shared" ref="W69" si="8">W41-W55</f>
        <v>63274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15644</v>
      </c>
      <c r="D70" s="52">
        <f t="shared" si="9"/>
        <v>8276</v>
      </c>
      <c r="E70" s="52">
        <f t="shared" si="9"/>
        <v>8486</v>
      </c>
      <c r="F70" s="52">
        <f t="shared" si="9"/>
        <v>15053</v>
      </c>
      <c r="G70" s="52">
        <f t="shared" si="9"/>
        <v>27916</v>
      </c>
      <c r="H70" s="52">
        <f t="shared" si="9"/>
        <v>35773</v>
      </c>
      <c r="I70" s="52">
        <f t="shared" si="9"/>
        <v>61547</v>
      </c>
      <c r="J70" s="52">
        <f t="shared" si="9"/>
        <v>86791</v>
      </c>
      <c r="K70" s="52">
        <f t="shared" si="9"/>
        <v>110149</v>
      </c>
      <c r="L70" s="52">
        <f t="shared" si="9"/>
        <v>72377</v>
      </c>
      <c r="M70" s="52">
        <f t="shared" si="9"/>
        <v>31335</v>
      </c>
      <c r="N70" s="52">
        <f t="shared" si="9"/>
        <v>73040</v>
      </c>
      <c r="O70" s="52">
        <f t="shared" si="9"/>
        <v>57643</v>
      </c>
      <c r="P70" s="52">
        <f t="shared" si="9"/>
        <v>49155</v>
      </c>
      <c r="Q70" s="52">
        <f t="shared" si="9"/>
        <v>56302</v>
      </c>
      <c r="R70" s="52">
        <f t="shared" ref="R70:V70" si="10">R42-R56</f>
        <v>107656</v>
      </c>
      <c r="S70" s="52">
        <f t="shared" si="10"/>
        <v>117925</v>
      </c>
      <c r="T70" s="52">
        <f t="shared" si="10"/>
        <v>118505</v>
      </c>
      <c r="U70" s="52">
        <f t="shared" si="10"/>
        <v>116423</v>
      </c>
      <c r="V70" s="52">
        <f t="shared" si="10"/>
        <v>99688</v>
      </c>
      <c r="W70" s="52">
        <f t="shared" ref="W70" si="11">W42-W56</f>
        <v>58293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68583</v>
      </c>
      <c r="D72" s="52">
        <v>59601</v>
      </c>
      <c r="E72" s="52">
        <v>60611</v>
      </c>
      <c r="F72" s="52">
        <v>71063</v>
      </c>
      <c r="G72" s="52">
        <v>83492</v>
      </c>
      <c r="H72" s="52">
        <v>78441</v>
      </c>
      <c r="I72" s="52">
        <v>54677</v>
      </c>
      <c r="J72" s="52">
        <v>56888</v>
      </c>
      <c r="K72" s="52">
        <v>94627</v>
      </c>
      <c r="L72" s="52">
        <v>105720</v>
      </c>
      <c r="M72" s="52">
        <v>104469</v>
      </c>
      <c r="N72" s="52">
        <v>97729</v>
      </c>
      <c r="O72" s="52">
        <v>54689</v>
      </c>
      <c r="P72" s="52">
        <v>40375</v>
      </c>
      <c r="Q72" s="52">
        <v>39379</v>
      </c>
      <c r="R72" s="52">
        <v>81605</v>
      </c>
      <c r="S72" s="52">
        <v>95355</v>
      </c>
      <c r="T72" s="52">
        <v>91433</v>
      </c>
      <c r="U72" s="52">
        <v>61939</v>
      </c>
      <c r="V72" s="52">
        <v>46277</v>
      </c>
      <c r="W72" s="52">
        <v>43139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248119</v>
      </c>
      <c r="D73" s="36">
        <v>147290</v>
      </c>
      <c r="E73" s="36">
        <v>156830</v>
      </c>
      <c r="F73" s="36">
        <v>186748</v>
      </c>
      <c r="G73" s="36">
        <v>265249</v>
      </c>
      <c r="H73" s="36">
        <v>302146</v>
      </c>
      <c r="I73" s="36">
        <v>205023</v>
      </c>
      <c r="J73" s="36">
        <v>218274</v>
      </c>
      <c r="K73" s="36">
        <v>296245</v>
      </c>
      <c r="L73" s="36">
        <v>294106</v>
      </c>
      <c r="M73" s="36">
        <v>273633</v>
      </c>
      <c r="N73" s="36">
        <v>302254</v>
      </c>
      <c r="O73" s="36">
        <v>196943</v>
      </c>
      <c r="P73" s="36">
        <v>140097</v>
      </c>
      <c r="Q73" s="36">
        <v>170226</v>
      </c>
      <c r="R73" s="36">
        <v>294611</v>
      </c>
      <c r="S73" s="36">
        <v>328488</v>
      </c>
      <c r="T73" s="36">
        <v>395520</v>
      </c>
      <c r="U73" s="36">
        <v>334355</v>
      </c>
      <c r="V73" s="36">
        <v>282137</v>
      </c>
      <c r="W73" s="36">
        <v>178942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71943</v>
      </c>
      <c r="I79" s="138">
        <f>RES_hhdet_numvin!I163</f>
        <v>82257</v>
      </c>
      <c r="J79" s="138">
        <f>RES_hhdet_numvin!J163</f>
        <v>94400</v>
      </c>
      <c r="K79" s="138">
        <f>RES_hhdet_numvin!K163</f>
        <v>131128</v>
      </c>
      <c r="L79" s="138">
        <f>RES_hhdet_numvin!L163</f>
        <v>186207</v>
      </c>
      <c r="M79" s="138">
        <f>RES_hhdet_numvin!M163</f>
        <v>138270</v>
      </c>
      <c r="N79" s="138">
        <f>RES_hhdet_numvin!N163</f>
        <v>146738</v>
      </c>
      <c r="O79" s="138">
        <f>RES_hhdet_numvin!O163</f>
        <v>0</v>
      </c>
      <c r="P79" s="138">
        <f>RES_hhdet_numvin!P163</f>
        <v>4</v>
      </c>
      <c r="Q79" s="138">
        <f>RES_hhdet_numvin!Q163</f>
        <v>3</v>
      </c>
      <c r="R79" s="138">
        <f>RES_hhdet_numvin!R163</f>
        <v>174682</v>
      </c>
      <c r="S79" s="138">
        <f>RES_hhdet_numvin!S163</f>
        <v>275486</v>
      </c>
      <c r="T79" s="138">
        <f>RES_hhdet_numvin!T163</f>
        <v>397384</v>
      </c>
      <c r="U79" s="138">
        <f>RES_hhdet_numvin!U163</f>
        <v>388921</v>
      </c>
      <c r="V79" s="138">
        <f>RES_hhdet_numvin!V163</f>
        <v>344133</v>
      </c>
      <c r="W79" s="138">
        <f>RES_hhdet_numvin!W163</f>
        <v>228013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22505</v>
      </c>
      <c r="Q81" s="138">
        <f>RES_hhdet_numvin!Q165</f>
        <v>29629</v>
      </c>
      <c r="R81" s="138">
        <f>RES_hhdet_numvin!R165</f>
        <v>83495</v>
      </c>
      <c r="S81" s="138">
        <f>RES_hhdet_numvin!S165</f>
        <v>182813</v>
      </c>
      <c r="T81" s="138">
        <f>RES_hhdet_numvin!T165</f>
        <v>303302</v>
      </c>
      <c r="U81" s="138">
        <f>RES_hhdet_numvin!U165</f>
        <v>331450</v>
      </c>
      <c r="V81" s="138">
        <f>RES_hhdet_numvin!V165</f>
        <v>377408</v>
      </c>
      <c r="W81" s="138">
        <f>RES_hhdet_numvin!W165</f>
        <v>308524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30923</v>
      </c>
      <c r="Q83" s="138">
        <f>RES_hhdet_numvin!Q167</f>
        <v>47168</v>
      </c>
      <c r="R83" s="138">
        <f>RES_hhdet_numvin!R167</f>
        <v>150044</v>
      </c>
      <c r="S83" s="138">
        <f>RES_hhdet_numvin!S167</f>
        <v>193643</v>
      </c>
      <c r="T83" s="138">
        <f>RES_hhdet_numvin!T167</f>
        <v>218723</v>
      </c>
      <c r="U83" s="138">
        <f>RES_hhdet_numvin!U167</f>
        <v>165902</v>
      </c>
      <c r="V83" s="138">
        <f>RES_hhdet_numvin!V167</f>
        <v>143470</v>
      </c>
      <c r="W83" s="138">
        <f>RES_hhdet_numvin!W167</f>
        <v>129987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242</v>
      </c>
      <c r="Q84" s="138">
        <f>RES_hhdet_numvin!Q168</f>
        <v>760</v>
      </c>
      <c r="R84" s="138">
        <f>RES_hhdet_numvin!R168</f>
        <v>1681</v>
      </c>
      <c r="S84" s="138">
        <f>RES_hhdet_numvin!S168</f>
        <v>1712</v>
      </c>
      <c r="T84" s="138">
        <f>RES_hhdet_numvin!T168</f>
        <v>1082</v>
      </c>
      <c r="U84" s="138">
        <f>RES_hhdet_numvin!U168</f>
        <v>451</v>
      </c>
      <c r="V84" s="138">
        <f>RES_hhdet_numvin!V168</f>
        <v>1342</v>
      </c>
      <c r="W84" s="138">
        <f>RES_hhdet_numvin!W168</f>
        <v>1651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9099</v>
      </c>
      <c r="Q87" s="138">
        <f>RES_hhdet_numvin!Q171</f>
        <v>28091</v>
      </c>
      <c r="R87" s="138">
        <f>RES_hhdet_numvin!R171</f>
        <v>61316</v>
      </c>
      <c r="S87" s="138">
        <f>RES_hhdet_numvin!S171</f>
        <v>106267</v>
      </c>
      <c r="T87" s="138">
        <f>RES_hhdet_numvin!T171</f>
        <v>191072</v>
      </c>
      <c r="U87" s="138">
        <f>RES_hhdet_numvin!U171</f>
        <v>192408</v>
      </c>
      <c r="V87" s="138">
        <f>RES_hhdet_numvin!V171</f>
        <v>163045</v>
      </c>
      <c r="W87" s="138">
        <f>RES_hhdet_numvin!W171</f>
        <v>82876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15077</v>
      </c>
      <c r="Q88" s="138">
        <f>RES_hhdet_numvin!Q172</f>
        <v>27913</v>
      </c>
      <c r="R88" s="138">
        <f>RES_hhdet_numvin!R172</f>
        <v>85403</v>
      </c>
      <c r="S88" s="138">
        <f>RES_hhdet_numvin!S172</f>
        <v>116280</v>
      </c>
      <c r="T88" s="138">
        <f>RES_hhdet_numvin!T172</f>
        <v>132155</v>
      </c>
      <c r="U88" s="138">
        <f>RES_hhdet_numvin!U172</f>
        <v>149240</v>
      </c>
      <c r="V88" s="138">
        <f>RES_hhdet_numvin!V172</f>
        <v>134192</v>
      </c>
      <c r="W88" s="138">
        <f>RES_hhdet_numvin!W172</f>
        <v>76354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12382</v>
      </c>
      <c r="Q92" s="138">
        <f>RES_hhdet_numvin!Q176</f>
        <v>19525</v>
      </c>
      <c r="R92" s="138">
        <f>RES_hhdet_numvin!R176</f>
        <v>64734</v>
      </c>
      <c r="S92" s="138">
        <f>RES_hhdet_numvin!S176</f>
        <v>94032</v>
      </c>
      <c r="T92" s="138">
        <f>RES_hhdet_numvin!T176</f>
        <v>101971</v>
      </c>
      <c r="U92" s="138">
        <f>RES_hhdet_numvin!U176</f>
        <v>79405</v>
      </c>
      <c r="V92" s="138">
        <f>RES_hhdet_numvin!V176</f>
        <v>62297</v>
      </c>
      <c r="W92" s="138">
        <f>RES_hhdet_numvin!W176</f>
        <v>56505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42955</v>
      </c>
      <c r="Q93" s="39">
        <f>RES_hhdet_numvin!Q177</f>
        <v>84394</v>
      </c>
      <c r="R93" s="39">
        <f>RES_hhdet_numvin!R177</f>
        <v>233705</v>
      </c>
      <c r="S93" s="39">
        <f>RES_hhdet_numvin!S177</f>
        <v>323896</v>
      </c>
      <c r="T93" s="39">
        <f>RES_hhdet_numvin!T177</f>
        <v>441055</v>
      </c>
      <c r="U93" s="39">
        <f>RES_hhdet_numvin!U177</f>
        <v>428576</v>
      </c>
      <c r="V93" s="39">
        <f>RES_hhdet_numvin!V177</f>
        <v>379760</v>
      </c>
      <c r="W93" s="39">
        <f>RES_hhdet_numvin!W177</f>
        <v>234377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481.79226410998746</v>
      </c>
      <c r="C97" s="117">
        <f t="shared" si="12"/>
        <v>801.15553309641098</v>
      </c>
      <c r="D97" s="117">
        <f t="shared" si="12"/>
        <v>807.08601837106869</v>
      </c>
      <c r="E97" s="117">
        <f t="shared" si="12"/>
        <v>903.48800609617308</v>
      </c>
      <c r="F97" s="117">
        <f t="shared" si="12"/>
        <v>1040.4920000213051</v>
      </c>
      <c r="G97" s="117">
        <f t="shared" si="12"/>
        <v>1244.2391488201374</v>
      </c>
      <c r="H97" s="117">
        <f t="shared" si="12"/>
        <v>1589.6907747158716</v>
      </c>
      <c r="I97" s="117">
        <f t="shared" si="12"/>
        <v>1606.4511496843802</v>
      </c>
      <c r="J97" s="117">
        <f t="shared" si="12"/>
        <v>1555.5662400770502</v>
      </c>
      <c r="K97" s="117">
        <f t="shared" si="12"/>
        <v>1557.3914887211963</v>
      </c>
      <c r="L97" s="117">
        <f t="shared" si="12"/>
        <v>1975.728709596232</v>
      </c>
      <c r="M97" s="117">
        <f t="shared" si="12"/>
        <v>1952.8624695587266</v>
      </c>
      <c r="N97" s="117">
        <f t="shared" si="12"/>
        <v>1818.8655479945801</v>
      </c>
      <c r="O97" s="117">
        <f t="shared" si="12"/>
        <v>1434.9706121114612</v>
      </c>
      <c r="P97" s="117">
        <f t="shared" si="12"/>
        <v>1366.4164825827152</v>
      </c>
      <c r="Q97" s="117">
        <f t="shared" si="12"/>
        <v>1014.6823491449062</v>
      </c>
      <c r="R97" s="117">
        <f t="shared" ref="R97:V97" si="13">R98+R100+R102+R111</f>
        <v>1014.3540699419443</v>
      </c>
      <c r="S97" s="117">
        <f t="shared" si="13"/>
        <v>1169.0048068140459</v>
      </c>
      <c r="T97" s="117">
        <f t="shared" si="13"/>
        <v>1544.9750710053115</v>
      </c>
      <c r="U97" s="117">
        <f t="shared" si="13"/>
        <v>1495.8199408396397</v>
      </c>
      <c r="V97" s="117">
        <f t="shared" si="13"/>
        <v>1484.4547459757982</v>
      </c>
      <c r="W97" s="117">
        <f t="shared" ref="W97" si="14">W98+W100+W102+W111</f>
        <v>1296.5516456716618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296.62295514598651</v>
      </c>
      <c r="C98" s="122">
        <f t="shared" si="15"/>
        <v>562.23960264874154</v>
      </c>
      <c r="D98" s="122">
        <f t="shared" si="15"/>
        <v>556.27168481528406</v>
      </c>
      <c r="E98" s="122">
        <f t="shared" si="15"/>
        <v>621.415561193033</v>
      </c>
      <c r="F98" s="122">
        <f t="shared" si="15"/>
        <v>734.63870629633755</v>
      </c>
      <c r="G98" s="122">
        <f t="shared" si="15"/>
        <v>881.5141649784897</v>
      </c>
      <c r="H98" s="122">
        <f t="shared" si="15"/>
        <v>1154.5503009575218</v>
      </c>
      <c r="I98" s="122">
        <f t="shared" si="15"/>
        <v>1160.3540641843135</v>
      </c>
      <c r="J98" s="122">
        <f t="shared" si="15"/>
        <v>1096.8665812569843</v>
      </c>
      <c r="K98" s="122">
        <f t="shared" si="15"/>
        <v>1088.6988291520406</v>
      </c>
      <c r="L98" s="122">
        <f t="shared" si="15"/>
        <v>1469.2212771404058</v>
      </c>
      <c r="M98" s="122">
        <f t="shared" si="15"/>
        <v>1444.428604789674</v>
      </c>
      <c r="N98" s="122">
        <f t="shared" si="15"/>
        <v>1322.0688680232499</v>
      </c>
      <c r="O98" s="122">
        <f t="shared" si="15"/>
        <v>995.31889369345413</v>
      </c>
      <c r="P98" s="122">
        <f t="shared" si="15"/>
        <v>964.49949394400062</v>
      </c>
      <c r="Q98" s="122">
        <f t="shared" si="15"/>
        <v>637.5977672788315</v>
      </c>
      <c r="R98" s="122">
        <f t="shared" si="15"/>
        <v>627.2493727074127</v>
      </c>
      <c r="S98" s="122">
        <f t="shared" si="15"/>
        <v>765.34379035391942</v>
      </c>
      <c r="T98" s="122">
        <f t="shared" si="15"/>
        <v>1114.5176188646924</v>
      </c>
      <c r="U98" s="122">
        <f t="shared" si="15"/>
        <v>1063.0724611616192</v>
      </c>
      <c r="V98" s="122">
        <f t="shared" si="15"/>
        <v>1041.2733975886874</v>
      </c>
      <c r="W98" s="122">
        <f t="shared" si="15"/>
        <v>841.09245107220659</v>
      </c>
      <c r="DA98" s="130" t="s">
        <v>1722</v>
      </c>
    </row>
    <row r="99" spans="1:105" ht="12" customHeight="1" x14ac:dyDescent="0.25">
      <c r="A99" s="97" t="s">
        <v>53</v>
      </c>
      <c r="B99" s="98">
        <v>296.62295514598651</v>
      </c>
      <c r="C99" s="98">
        <v>562.23960264874154</v>
      </c>
      <c r="D99" s="98">
        <v>556.27168481528406</v>
      </c>
      <c r="E99" s="98">
        <v>621.415561193033</v>
      </c>
      <c r="F99" s="98">
        <v>734.63870629633755</v>
      </c>
      <c r="G99" s="98">
        <v>881.5141649784897</v>
      </c>
      <c r="H99" s="98">
        <v>1154.5503009575218</v>
      </c>
      <c r="I99" s="98">
        <v>1160.3540641843135</v>
      </c>
      <c r="J99" s="98">
        <v>1096.8665812569843</v>
      </c>
      <c r="K99" s="98">
        <v>1088.6988291520406</v>
      </c>
      <c r="L99" s="98">
        <v>1469.2212771404058</v>
      </c>
      <c r="M99" s="98">
        <v>1444.428604789674</v>
      </c>
      <c r="N99" s="98">
        <v>1322.0688680232499</v>
      </c>
      <c r="O99" s="98">
        <v>995.31889369345413</v>
      </c>
      <c r="P99" s="98">
        <v>964.49949394400062</v>
      </c>
      <c r="Q99" s="98">
        <v>637.5977672788315</v>
      </c>
      <c r="R99" s="98">
        <v>627.2493727074127</v>
      </c>
      <c r="S99" s="98">
        <v>765.34379035391942</v>
      </c>
      <c r="T99" s="98">
        <v>1114.5176188646924</v>
      </c>
      <c r="U99" s="98">
        <v>1063.0724611616192</v>
      </c>
      <c r="V99" s="98">
        <v>1041.2733975886874</v>
      </c>
      <c r="W99" s="98">
        <v>841.09245107220659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11.141914651687005</v>
      </c>
      <c r="C100" s="122">
        <f t="shared" si="16"/>
        <v>14.850253897691339</v>
      </c>
      <c r="D100" s="122">
        <f t="shared" si="16"/>
        <v>12.185042392450121</v>
      </c>
      <c r="E100" s="122">
        <f t="shared" si="16"/>
        <v>27.897939200176594</v>
      </c>
      <c r="F100" s="122">
        <f t="shared" si="16"/>
        <v>22.10543142205924</v>
      </c>
      <c r="G100" s="122">
        <f t="shared" si="16"/>
        <v>26.850300474100127</v>
      </c>
      <c r="H100" s="122">
        <f t="shared" si="16"/>
        <v>33.504200465209685</v>
      </c>
      <c r="I100" s="122">
        <f t="shared" si="16"/>
        <v>22.134139657186104</v>
      </c>
      <c r="J100" s="122">
        <f t="shared" si="16"/>
        <v>24.379569376068346</v>
      </c>
      <c r="K100" s="122">
        <f t="shared" si="16"/>
        <v>34.683324886333239</v>
      </c>
      <c r="L100" s="122">
        <f t="shared" si="16"/>
        <v>33.082326618586507</v>
      </c>
      <c r="M100" s="122">
        <f t="shared" si="16"/>
        <v>33.502643490933103</v>
      </c>
      <c r="N100" s="122">
        <f t="shared" si="16"/>
        <v>33.973077416395505</v>
      </c>
      <c r="O100" s="122">
        <f t="shared" si="16"/>
        <v>31.305318487226334</v>
      </c>
      <c r="P100" s="122">
        <f t="shared" si="16"/>
        <v>22.646021713938733</v>
      </c>
      <c r="Q100" s="122">
        <f t="shared" si="16"/>
        <v>33.253954845534395</v>
      </c>
      <c r="R100" s="122">
        <f t="shared" si="16"/>
        <v>31.569050164473971</v>
      </c>
      <c r="S100" s="122">
        <f t="shared" si="16"/>
        <v>35.213329857245192</v>
      </c>
      <c r="T100" s="122">
        <f t="shared" si="16"/>
        <v>30.539429321600483</v>
      </c>
      <c r="U100" s="122">
        <f t="shared" si="16"/>
        <v>31.743236159050372</v>
      </c>
      <c r="V100" s="122">
        <f t="shared" si="16"/>
        <v>33.779658690818728</v>
      </c>
      <c r="W100" s="122">
        <f t="shared" si="16"/>
        <v>34.758206551923422</v>
      </c>
      <c r="DA100" s="130" t="s">
        <v>1724</v>
      </c>
    </row>
    <row r="101" spans="1:105" ht="12" customHeight="1" x14ac:dyDescent="0.25">
      <c r="A101" s="97" t="s">
        <v>53</v>
      </c>
      <c r="B101" s="98">
        <v>11.141914651687005</v>
      </c>
      <c r="C101" s="98">
        <v>14.850253897691339</v>
      </c>
      <c r="D101" s="98">
        <v>12.185042392450121</v>
      </c>
      <c r="E101" s="98">
        <v>27.897939200176594</v>
      </c>
      <c r="F101" s="98">
        <v>22.10543142205924</v>
      </c>
      <c r="G101" s="98">
        <v>26.850300474100127</v>
      </c>
      <c r="H101" s="98">
        <v>33.504200465209685</v>
      </c>
      <c r="I101" s="98">
        <v>22.134139657186104</v>
      </c>
      <c r="J101" s="98">
        <v>24.379569376068346</v>
      </c>
      <c r="K101" s="98">
        <v>34.683324886333239</v>
      </c>
      <c r="L101" s="98">
        <v>33.082326618586507</v>
      </c>
      <c r="M101" s="98">
        <v>33.502643490933103</v>
      </c>
      <c r="N101" s="98">
        <v>33.973077416395505</v>
      </c>
      <c r="O101" s="98">
        <v>31.305318487226334</v>
      </c>
      <c r="P101" s="98">
        <v>22.646021713938733</v>
      </c>
      <c r="Q101" s="98">
        <v>33.253954845534395</v>
      </c>
      <c r="R101" s="98">
        <v>31.569050164473971</v>
      </c>
      <c r="S101" s="98">
        <v>35.213329857245192</v>
      </c>
      <c r="T101" s="98">
        <v>30.539429321600483</v>
      </c>
      <c r="U101" s="98">
        <v>31.743236159050372</v>
      </c>
      <c r="V101" s="98">
        <v>33.779658690818728</v>
      </c>
      <c r="W101" s="98">
        <v>34.758206551923422</v>
      </c>
      <c r="DA101" s="63" t="s">
        <v>1725</v>
      </c>
    </row>
    <row r="102" spans="1:105" ht="12" customHeight="1" x14ac:dyDescent="0.25">
      <c r="A102" s="121" t="s">
        <v>55</v>
      </c>
      <c r="B102" s="122">
        <v>119.52046823203031</v>
      </c>
      <c r="C102" s="122">
        <v>149.62915150094886</v>
      </c>
      <c r="D102" s="122">
        <v>158.58110476773498</v>
      </c>
      <c r="E102" s="122">
        <v>164.76951524438334</v>
      </c>
      <c r="F102" s="122">
        <v>184.29939091831892</v>
      </c>
      <c r="G102" s="122">
        <v>218.53379769422702</v>
      </c>
      <c r="H102" s="122">
        <v>249.16003949477536</v>
      </c>
      <c r="I102" s="122">
        <v>263.19214925710457</v>
      </c>
      <c r="J102" s="122">
        <v>269.94763355551481</v>
      </c>
      <c r="K102" s="122">
        <v>269.4875494002406</v>
      </c>
      <c r="L102" s="122">
        <v>294.16126591267289</v>
      </c>
      <c r="M102" s="122">
        <v>306.06275413895378</v>
      </c>
      <c r="N102" s="122">
        <v>299.79230462655602</v>
      </c>
      <c r="O102" s="122">
        <v>275.89110512423423</v>
      </c>
      <c r="P102" s="122">
        <v>250.07335453866506</v>
      </c>
      <c r="Q102" s="122">
        <v>224.08804938569347</v>
      </c>
      <c r="R102" s="122">
        <v>232.95063684587558</v>
      </c>
      <c r="S102" s="122">
        <v>241.85821910894055</v>
      </c>
      <c r="T102" s="122">
        <v>255.32714688824984</v>
      </c>
      <c r="U102" s="122">
        <v>260.04396541367652</v>
      </c>
      <c r="V102" s="122">
        <v>266.09897951112151</v>
      </c>
      <c r="W102" s="122">
        <v>275.8168968083362</v>
      </c>
      <c r="DA102" s="130" t="s">
        <v>1726</v>
      </c>
    </row>
    <row r="103" spans="1:105" ht="12" customHeight="1" x14ac:dyDescent="0.25">
      <c r="A103" s="97" t="s">
        <v>124</v>
      </c>
      <c r="B103" s="98">
        <v>107.11420556512297</v>
      </c>
      <c r="C103" s="98">
        <v>117.96980365268116</v>
      </c>
      <c r="D103" s="98">
        <v>123.82020166118724</v>
      </c>
      <c r="E103" s="98">
        <v>129.66958364009187</v>
      </c>
      <c r="F103" s="98">
        <v>141.67482614331476</v>
      </c>
      <c r="G103" s="98">
        <v>155.46743398569183</v>
      </c>
      <c r="H103" s="98">
        <v>161.45282711514264</v>
      </c>
      <c r="I103" s="98">
        <v>163.16319648547602</v>
      </c>
      <c r="J103" s="98">
        <v>160.57681796417819</v>
      </c>
      <c r="K103" s="98">
        <v>154.52865705052372</v>
      </c>
      <c r="L103" s="98">
        <v>162.68177632583388</v>
      </c>
      <c r="M103" s="98">
        <v>161.19165409393329</v>
      </c>
      <c r="N103" s="98">
        <v>155.72140495571747</v>
      </c>
      <c r="O103" s="98">
        <v>147.22518451092407</v>
      </c>
      <c r="P103" s="98">
        <v>131.59509587408877</v>
      </c>
      <c r="Q103" s="98">
        <v>121.20137061371901</v>
      </c>
      <c r="R103" s="98">
        <v>126.92285223125064</v>
      </c>
      <c r="S103" s="98">
        <v>129.41166965630222</v>
      </c>
      <c r="T103" s="98">
        <v>128.47114907935421</v>
      </c>
      <c r="U103" s="98">
        <v>117.64854843697266</v>
      </c>
      <c r="V103" s="98">
        <v>113.88533883488961</v>
      </c>
      <c r="W103" s="98">
        <v>120.42480790806</v>
      </c>
      <c r="DA103" s="63" t="s">
        <v>1727</v>
      </c>
    </row>
    <row r="104" spans="1:105" ht="12" customHeight="1" x14ac:dyDescent="0.25">
      <c r="A104" s="97" t="s">
        <v>123</v>
      </c>
      <c r="B104" s="98">
        <v>0.1222981360768384</v>
      </c>
      <c r="C104" s="98">
        <v>0.11106094397076727</v>
      </c>
      <c r="D104" s="98">
        <v>9.710469291549044E-2</v>
      </c>
      <c r="E104" s="98">
        <v>0.12694276026323884</v>
      </c>
      <c r="F104" s="98">
        <v>0.15575877198144616</v>
      </c>
      <c r="G104" s="98">
        <v>0.17786939820188929</v>
      </c>
      <c r="H104" s="98">
        <v>0.18477985791545379</v>
      </c>
      <c r="I104" s="98">
        <v>0.24611105712697667</v>
      </c>
      <c r="J104" s="98">
        <v>0.33857654751586408</v>
      </c>
      <c r="K104" s="98">
        <v>0.44052586115746922</v>
      </c>
      <c r="L104" s="98">
        <v>0.50784404572169961</v>
      </c>
      <c r="M104" s="98">
        <v>0.47406290686215657</v>
      </c>
      <c r="N104" s="98">
        <v>0.49467917694870073</v>
      </c>
      <c r="O104" s="98">
        <v>0.52612182357657766</v>
      </c>
      <c r="P104" s="98">
        <v>0.51855944550427846</v>
      </c>
      <c r="Q104" s="98">
        <v>0.51230560930823044</v>
      </c>
      <c r="R104" s="98">
        <v>0.62317600229377501</v>
      </c>
      <c r="S104" s="98">
        <v>0.71516994810388701</v>
      </c>
      <c r="T104" s="98">
        <v>0.74014230084670107</v>
      </c>
      <c r="U104" s="98">
        <v>0.67912053705767528</v>
      </c>
      <c r="V104" s="98">
        <v>0.68439338365738989</v>
      </c>
      <c r="W104" s="98">
        <v>0.76781451497453979</v>
      </c>
      <c r="DA104" s="63" t="s">
        <v>1728</v>
      </c>
    </row>
    <row r="105" spans="1:105" ht="12" customHeight="1" x14ac:dyDescent="0.25">
      <c r="A105" s="100" t="s">
        <v>50</v>
      </c>
      <c r="B105" s="101">
        <v>2.3413639091188411E-2</v>
      </c>
      <c r="C105" s="101">
        <v>3.7981639310103336E-2</v>
      </c>
      <c r="D105" s="101">
        <v>1.5286045031407154E-2</v>
      </c>
      <c r="E105" s="101">
        <v>1.3044002419656387E-2</v>
      </c>
      <c r="F105" s="101">
        <v>2.0790994744667127E-2</v>
      </c>
      <c r="G105" s="101">
        <v>2.3619275783354671E-2</v>
      </c>
      <c r="H105" s="101">
        <v>3.1771867415926795E-2</v>
      </c>
      <c r="I105" s="101">
        <v>3.646578582123889E-2</v>
      </c>
      <c r="J105" s="101">
        <v>4.7714413535056663E-2</v>
      </c>
      <c r="K105" s="101">
        <v>5.9304553190811883E-2</v>
      </c>
      <c r="L105" s="101">
        <v>6.611306768117306E-2</v>
      </c>
      <c r="M105" s="101">
        <v>8.5350867763211463E-2</v>
      </c>
      <c r="N105" s="101">
        <v>6.4474955123032654E-2</v>
      </c>
      <c r="O105" s="101">
        <v>4.8342561941509099E-2</v>
      </c>
      <c r="P105" s="101">
        <v>7.9606750719092956E-2</v>
      </c>
      <c r="Q105" s="101">
        <v>2.7348894103268902E-2</v>
      </c>
      <c r="R105" s="101">
        <v>4.1871375946187173E-2</v>
      </c>
      <c r="S105" s="101">
        <v>7.0229598726650549E-2</v>
      </c>
      <c r="T105" s="101">
        <v>7.8760250935349066E-2</v>
      </c>
      <c r="U105" s="101">
        <v>8.5566081558635335E-2</v>
      </c>
      <c r="V105" s="101">
        <v>7.0303084372567909E-2</v>
      </c>
      <c r="W105" s="101">
        <v>6.6649655050177864E-2</v>
      </c>
      <c r="DA105" s="131" t="s">
        <v>1729</v>
      </c>
    </row>
    <row r="106" spans="1:105" ht="12" customHeight="1" x14ac:dyDescent="0.25">
      <c r="A106" s="103" t="s">
        <v>52</v>
      </c>
      <c r="B106" s="104">
        <v>9.8884496985649981E-2</v>
      </c>
      <c r="C106" s="104">
        <v>7.3079304660663938E-2</v>
      </c>
      <c r="D106" s="104">
        <v>8.1818647884083287E-2</v>
      </c>
      <c r="E106" s="104">
        <v>0.11389875784358246</v>
      </c>
      <c r="F106" s="104">
        <v>0.13496777723677902</v>
      </c>
      <c r="G106" s="104">
        <v>0.15425012241853461</v>
      </c>
      <c r="H106" s="104">
        <v>0.15300799049952699</v>
      </c>
      <c r="I106" s="104">
        <v>0.20964527130573779</v>
      </c>
      <c r="J106" s="104">
        <v>0.2908621339808074</v>
      </c>
      <c r="K106" s="104">
        <v>0.38122130796665732</v>
      </c>
      <c r="L106" s="104">
        <v>0.44173097804052652</v>
      </c>
      <c r="M106" s="104">
        <v>0.38871203909894508</v>
      </c>
      <c r="N106" s="104">
        <v>0.43020422182566809</v>
      </c>
      <c r="O106" s="104">
        <v>0.47777926163506862</v>
      </c>
      <c r="P106" s="104">
        <v>0.4389526947851855</v>
      </c>
      <c r="Q106" s="104">
        <v>0.48495671520496159</v>
      </c>
      <c r="R106" s="104">
        <v>0.58130462634758784</v>
      </c>
      <c r="S106" s="104">
        <v>0.64494034937723643</v>
      </c>
      <c r="T106" s="104">
        <v>0.66138204991135197</v>
      </c>
      <c r="U106" s="104">
        <v>0.59355445549903996</v>
      </c>
      <c r="V106" s="104">
        <v>0.61409029928482195</v>
      </c>
      <c r="W106" s="104">
        <v>0.70116485992436195</v>
      </c>
      <c r="DA106" s="132" t="s">
        <v>1730</v>
      </c>
    </row>
    <row r="107" spans="1:105" ht="12" customHeight="1" x14ac:dyDescent="0.25">
      <c r="A107" s="106" t="s">
        <v>122</v>
      </c>
      <c r="B107" s="101">
        <v>11.041521891752843</v>
      </c>
      <c r="C107" s="101">
        <v>28.56096006105777</v>
      </c>
      <c r="D107" s="101">
        <v>31.577105893777976</v>
      </c>
      <c r="E107" s="101">
        <v>31.62285995501249</v>
      </c>
      <c r="F107" s="101">
        <v>37.95536001612605</v>
      </c>
      <c r="G107" s="101">
        <v>56.111950475637876</v>
      </c>
      <c r="H107" s="101">
        <v>77.007532189772263</v>
      </c>
      <c r="I107" s="101">
        <v>84.162408402880686</v>
      </c>
      <c r="J107" s="101">
        <v>86.668838556295867</v>
      </c>
      <c r="K107" s="101">
        <v>85.389621038980394</v>
      </c>
      <c r="L107" s="101">
        <v>95.692735978844993</v>
      </c>
      <c r="M107" s="101">
        <v>106.79392719266781</v>
      </c>
      <c r="N107" s="101">
        <v>105.03029650043146</v>
      </c>
      <c r="O107" s="101">
        <v>91.624885681103407</v>
      </c>
      <c r="P107" s="101">
        <v>81.497231806547177</v>
      </c>
      <c r="Q107" s="101">
        <v>71.117264644836595</v>
      </c>
      <c r="R107" s="101">
        <v>70.289341635951786</v>
      </c>
      <c r="S107" s="101">
        <v>70.847530758103687</v>
      </c>
      <c r="T107" s="101">
        <v>78.193728801676173</v>
      </c>
      <c r="U107" s="101">
        <v>85.304103433434335</v>
      </c>
      <c r="V107" s="101">
        <v>90.758946140964795</v>
      </c>
      <c r="W107" s="101">
        <v>92.829809703606699</v>
      </c>
      <c r="DA107" s="131" t="s">
        <v>1731</v>
      </c>
    </row>
    <row r="108" spans="1:105" ht="12" customHeight="1" x14ac:dyDescent="0.25">
      <c r="A108" s="107" t="s">
        <v>121</v>
      </c>
      <c r="B108" s="104">
        <v>1.2424426390776715</v>
      </c>
      <c r="C108" s="104">
        <v>2.9873268432391464</v>
      </c>
      <c r="D108" s="104">
        <v>3.0866925198542781</v>
      </c>
      <c r="E108" s="104">
        <v>3.3501288890157448</v>
      </c>
      <c r="F108" s="104">
        <v>4.5134459868966674</v>
      </c>
      <c r="G108" s="104">
        <v>6.7765438346954285</v>
      </c>
      <c r="H108" s="104">
        <v>10.514900331945013</v>
      </c>
      <c r="I108" s="104">
        <v>15.620433311620893</v>
      </c>
      <c r="J108" s="104">
        <v>22.363400487524927</v>
      </c>
      <c r="K108" s="104">
        <v>29.128745449579043</v>
      </c>
      <c r="L108" s="104">
        <v>35.278909562272275</v>
      </c>
      <c r="M108" s="104">
        <v>37.603109945490559</v>
      </c>
      <c r="N108" s="104">
        <v>38.545923993458416</v>
      </c>
      <c r="O108" s="104">
        <v>36.514913108630218</v>
      </c>
      <c r="P108" s="104">
        <v>36.462467412524816</v>
      </c>
      <c r="Q108" s="104">
        <v>31.257108517829625</v>
      </c>
      <c r="R108" s="104">
        <v>35.115266976379367</v>
      </c>
      <c r="S108" s="104">
        <v>40.883848746430758</v>
      </c>
      <c r="T108" s="104">
        <v>47.922126706372765</v>
      </c>
      <c r="U108" s="104">
        <v>56.412193006211837</v>
      </c>
      <c r="V108" s="104">
        <v>60.770301151609729</v>
      </c>
      <c r="W108" s="104">
        <v>61.794464681694933</v>
      </c>
      <c r="DA108" s="132" t="s">
        <v>1732</v>
      </c>
    </row>
    <row r="109" spans="1:105" ht="12" customHeight="1" x14ac:dyDescent="0.25">
      <c r="A109" s="108" t="s">
        <v>53</v>
      </c>
      <c r="B109" s="98">
        <v>0.21097599862276617</v>
      </c>
      <c r="C109" s="98">
        <v>0.93025758204701847</v>
      </c>
      <c r="D109" s="98">
        <v>0.43331421058605096</v>
      </c>
      <c r="E109" s="98">
        <v>0.30175490810723327</v>
      </c>
      <c r="F109" s="98">
        <v>0.5394189124197295</v>
      </c>
      <c r="G109" s="98">
        <v>0.80513838610290311</v>
      </c>
      <c r="H109" s="98">
        <v>1.655979616849077</v>
      </c>
      <c r="I109" s="98">
        <v>2.1092149088825729</v>
      </c>
      <c r="J109" s="98">
        <v>2.8622233245090558</v>
      </c>
      <c r="K109" s="98">
        <v>3.5419235331137986</v>
      </c>
      <c r="L109" s="98">
        <v>4.1645675698611084</v>
      </c>
      <c r="M109" s="98">
        <v>6.1674947893644818</v>
      </c>
      <c r="N109" s="98">
        <v>4.6211666259717639</v>
      </c>
      <c r="O109" s="98">
        <v>2.9519006443406481</v>
      </c>
      <c r="P109" s="98">
        <v>5.284121178277366</v>
      </c>
      <c r="Q109" s="98">
        <v>1.3580489650152385</v>
      </c>
      <c r="R109" s="98">
        <v>2.0722294019107821</v>
      </c>
      <c r="S109" s="98">
        <v>3.9027184956686964</v>
      </c>
      <c r="T109" s="98">
        <v>5.045473668875081</v>
      </c>
      <c r="U109" s="98">
        <v>7.2629827655688022</v>
      </c>
      <c r="V109" s="98">
        <v>6.4192307520159755</v>
      </c>
      <c r="W109" s="98">
        <v>5.2866859282159497</v>
      </c>
      <c r="DA109" s="63" t="s">
        <v>1733</v>
      </c>
    </row>
    <row r="110" spans="1:105" ht="12" customHeight="1" x14ac:dyDescent="0.25">
      <c r="A110" s="108" t="s">
        <v>52</v>
      </c>
      <c r="B110" s="98">
        <v>1.0314666404549053</v>
      </c>
      <c r="C110" s="98">
        <v>2.0570692611921282</v>
      </c>
      <c r="D110" s="98">
        <v>2.653378309268227</v>
      </c>
      <c r="E110" s="98">
        <v>3.0483739809085115</v>
      </c>
      <c r="F110" s="98">
        <v>3.9740270744769379</v>
      </c>
      <c r="G110" s="98">
        <v>5.9714054485925256</v>
      </c>
      <c r="H110" s="98">
        <v>8.8589207150959357</v>
      </c>
      <c r="I110" s="98">
        <v>13.51121840273832</v>
      </c>
      <c r="J110" s="98">
        <v>19.501177163015871</v>
      </c>
      <c r="K110" s="98">
        <v>25.586821916465244</v>
      </c>
      <c r="L110" s="98">
        <v>31.114341992411166</v>
      </c>
      <c r="M110" s="98">
        <v>31.435615156126079</v>
      </c>
      <c r="N110" s="98">
        <v>33.924757367486649</v>
      </c>
      <c r="O110" s="98">
        <v>33.563012464289571</v>
      </c>
      <c r="P110" s="98">
        <v>31.178346234247449</v>
      </c>
      <c r="Q110" s="98">
        <v>29.899059552814386</v>
      </c>
      <c r="R110" s="98">
        <v>33.043037574468585</v>
      </c>
      <c r="S110" s="98">
        <v>36.981130250762064</v>
      </c>
      <c r="T110" s="98">
        <v>42.876653037497682</v>
      </c>
      <c r="U110" s="98">
        <v>49.149210240643036</v>
      </c>
      <c r="V110" s="98">
        <v>54.351070399593752</v>
      </c>
      <c r="W110" s="98">
        <v>56.507778753478981</v>
      </c>
      <c r="DA110" s="63" t="s">
        <v>1734</v>
      </c>
    </row>
    <row r="111" spans="1:105" ht="12" customHeight="1" x14ac:dyDescent="0.25">
      <c r="A111" s="121" t="s">
        <v>54</v>
      </c>
      <c r="B111" s="122">
        <v>54.506926080283691</v>
      </c>
      <c r="C111" s="122">
        <v>74.436525049029242</v>
      </c>
      <c r="D111" s="122">
        <v>80.048186395599572</v>
      </c>
      <c r="E111" s="122">
        <v>89.40499045858023</v>
      </c>
      <c r="F111" s="122">
        <v>99.448471384589311</v>
      </c>
      <c r="G111" s="122">
        <v>117.34088567332071</v>
      </c>
      <c r="H111" s="122">
        <v>152.47623379836472</v>
      </c>
      <c r="I111" s="122">
        <v>160.77079658577591</v>
      </c>
      <c r="J111" s="122">
        <v>164.37245588848293</v>
      </c>
      <c r="K111" s="122">
        <v>164.52178528258202</v>
      </c>
      <c r="L111" s="122">
        <v>179.2638399245667</v>
      </c>
      <c r="M111" s="122">
        <v>168.86846713916583</v>
      </c>
      <c r="N111" s="122">
        <v>163.03129792837873</v>
      </c>
      <c r="O111" s="122">
        <v>132.45529480654668</v>
      </c>
      <c r="P111" s="122">
        <v>129.1976123861109</v>
      </c>
      <c r="Q111" s="122">
        <v>119.74257763484685</v>
      </c>
      <c r="R111" s="122">
        <v>122.58501022418199</v>
      </c>
      <c r="S111" s="122">
        <v>126.58946749394065</v>
      </c>
      <c r="T111" s="122">
        <v>144.59087593076879</v>
      </c>
      <c r="U111" s="122">
        <v>140.96027810529367</v>
      </c>
      <c r="V111" s="122">
        <v>143.30271018517067</v>
      </c>
      <c r="W111" s="122">
        <v>144.8840912391957</v>
      </c>
      <c r="DA111" s="130" t="s">
        <v>1735</v>
      </c>
    </row>
    <row r="112" spans="1:105" ht="12" customHeight="1" x14ac:dyDescent="0.25">
      <c r="A112" s="97" t="s">
        <v>50</v>
      </c>
      <c r="B112" s="98">
        <v>21.593874840144402</v>
      </c>
      <c r="C112" s="98">
        <v>24.669995482362634</v>
      </c>
      <c r="D112" s="98">
        <v>27.090208277282795</v>
      </c>
      <c r="E112" s="98">
        <v>29.736899361459987</v>
      </c>
      <c r="F112" s="98">
        <v>33.532720825232097</v>
      </c>
      <c r="G112" s="98">
        <v>38.373438643829019</v>
      </c>
      <c r="H112" s="98">
        <v>42.673815512595112</v>
      </c>
      <c r="I112" s="98">
        <v>45.609194300474407</v>
      </c>
      <c r="J112" s="98">
        <v>46.633408024257292</v>
      </c>
      <c r="K112" s="98">
        <v>47.317549476960039</v>
      </c>
      <c r="L112" s="98">
        <v>49.648511117571267</v>
      </c>
      <c r="M112" s="98">
        <v>48.457486540290837</v>
      </c>
      <c r="N112" s="98">
        <v>47.024599559086674</v>
      </c>
      <c r="O112" s="98">
        <v>41.969994134851191</v>
      </c>
      <c r="P112" s="98">
        <v>37.210007941104976</v>
      </c>
      <c r="Q112" s="98">
        <v>35.111682259332028</v>
      </c>
      <c r="R112" s="98">
        <v>36.072295642534293</v>
      </c>
      <c r="S112" s="98">
        <v>37.23307850554604</v>
      </c>
      <c r="T112" s="98">
        <v>39.662387584783616</v>
      </c>
      <c r="U112" s="98">
        <v>34.819169996073242</v>
      </c>
      <c r="V112" s="98">
        <v>33.618315706771654</v>
      </c>
      <c r="W112" s="98">
        <v>35.230178950658591</v>
      </c>
      <c r="DA112" s="63" t="s">
        <v>1736</v>
      </c>
    </row>
    <row r="113" spans="1:105" ht="12" customHeight="1" x14ac:dyDescent="0.25">
      <c r="A113" s="109" t="s">
        <v>120</v>
      </c>
      <c r="B113" s="33">
        <v>32.913051240139289</v>
      </c>
      <c r="C113" s="33">
        <v>49.766529566666605</v>
      </c>
      <c r="D113" s="33">
        <v>52.957978118316781</v>
      </c>
      <c r="E113" s="33">
        <v>59.668091097120239</v>
      </c>
      <c r="F113" s="33">
        <v>65.915750559357221</v>
      </c>
      <c r="G113" s="33">
        <v>78.967447029491694</v>
      </c>
      <c r="H113" s="33">
        <v>109.8024182857696</v>
      </c>
      <c r="I113" s="33">
        <v>115.16160228530151</v>
      </c>
      <c r="J113" s="33">
        <v>117.73904786422564</v>
      </c>
      <c r="K113" s="33">
        <v>117.20423580562196</v>
      </c>
      <c r="L113" s="33">
        <v>129.61532880699542</v>
      </c>
      <c r="M113" s="33">
        <v>120.41098059887499</v>
      </c>
      <c r="N113" s="33">
        <v>116.00669836929207</v>
      </c>
      <c r="O113" s="33">
        <v>90.485300671695484</v>
      </c>
      <c r="P113" s="33">
        <v>91.987604445005928</v>
      </c>
      <c r="Q113" s="33">
        <v>84.630895375514825</v>
      </c>
      <c r="R113" s="33">
        <v>86.512714581647685</v>
      </c>
      <c r="S113" s="33">
        <v>89.356388988394613</v>
      </c>
      <c r="T113" s="33">
        <v>104.92848834598517</v>
      </c>
      <c r="U113" s="33">
        <v>106.14110810922043</v>
      </c>
      <c r="V113" s="33">
        <v>109.68439447839901</v>
      </c>
      <c r="W113" s="33">
        <v>109.6539122885371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311.85853275876713</v>
      </c>
      <c r="C115" s="117">
        <f t="shared" si="17"/>
        <v>529.6669509124365</v>
      </c>
      <c r="D115" s="117">
        <f t="shared" si="17"/>
        <v>534.21033797282496</v>
      </c>
      <c r="E115" s="117">
        <f t="shared" si="17"/>
        <v>624.83578410734117</v>
      </c>
      <c r="F115" s="117">
        <f t="shared" si="17"/>
        <v>712.73567576857738</v>
      </c>
      <c r="G115" s="117">
        <f t="shared" si="17"/>
        <v>862.96033176850028</v>
      </c>
      <c r="H115" s="117">
        <f t="shared" si="17"/>
        <v>1117.1641148344456</v>
      </c>
      <c r="I115" s="117">
        <f t="shared" si="17"/>
        <v>1116.2010744484141</v>
      </c>
      <c r="J115" s="117">
        <f t="shared" si="17"/>
        <v>1092.2293083556681</v>
      </c>
      <c r="K115" s="117">
        <f t="shared" si="17"/>
        <v>1120.6113603778601</v>
      </c>
      <c r="L115" s="117">
        <f t="shared" si="17"/>
        <v>1414.2469780016615</v>
      </c>
      <c r="M115" s="117">
        <f t="shared" si="17"/>
        <v>1406.9938303004587</v>
      </c>
      <c r="N115" s="117">
        <f t="shared" si="17"/>
        <v>1326.4861558693101</v>
      </c>
      <c r="O115" s="117">
        <f t="shared" si="17"/>
        <v>1060.6948551026835</v>
      </c>
      <c r="P115" s="117">
        <f t="shared" si="17"/>
        <v>1000.2740923701811</v>
      </c>
      <c r="Q115" s="117">
        <f t="shared" si="17"/>
        <v>784.15635062208958</v>
      </c>
      <c r="R115" s="117">
        <f t="shared" ref="R115:V115" si="18">R116+R118+R120+R129</f>
        <v>791.46979834343085</v>
      </c>
      <c r="S115" s="117">
        <f t="shared" si="18"/>
        <v>928.76836603367383</v>
      </c>
      <c r="T115" s="117">
        <f t="shared" si="18"/>
        <v>1216.8633604342137</v>
      </c>
      <c r="U115" s="117">
        <f t="shared" si="18"/>
        <v>1212.3875355956941</v>
      </c>
      <c r="V115" s="117">
        <f t="shared" si="18"/>
        <v>1233.8044867747988</v>
      </c>
      <c r="W115" s="117">
        <f t="shared" ref="W115" si="19">W116+W118+W120+W129</f>
        <v>1108.5523864111403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191.33585465523072</v>
      </c>
      <c r="C116" s="122">
        <f t="shared" si="20"/>
        <v>367.58839140265081</v>
      </c>
      <c r="D116" s="122">
        <f t="shared" si="20"/>
        <v>366.06469769357801</v>
      </c>
      <c r="E116" s="122">
        <f t="shared" si="20"/>
        <v>411.77481270885357</v>
      </c>
      <c r="F116" s="122">
        <f t="shared" si="20"/>
        <v>490.35505785973413</v>
      </c>
      <c r="G116" s="122">
        <f t="shared" si="20"/>
        <v>593.04288837194395</v>
      </c>
      <c r="H116" s="122">
        <f t="shared" si="20"/>
        <v>782.37674139493618</v>
      </c>
      <c r="I116" s="122">
        <f t="shared" si="20"/>
        <v>790.06203345157655</v>
      </c>
      <c r="J116" s="122">
        <f t="shared" si="20"/>
        <v>750.00844323152421</v>
      </c>
      <c r="K116" s="122">
        <f t="shared" si="20"/>
        <v>747.8624688327078</v>
      </c>
      <c r="L116" s="122">
        <f t="shared" si="20"/>
        <v>1014.593445794782</v>
      </c>
      <c r="M116" s="122">
        <f t="shared" si="20"/>
        <v>1002.0327500890986</v>
      </c>
      <c r="N116" s="122">
        <f t="shared" si="20"/>
        <v>921.86307933928958</v>
      </c>
      <c r="O116" s="122">
        <f t="shared" si="20"/>
        <v>695.86677619474926</v>
      </c>
      <c r="P116" s="122">
        <f t="shared" si="20"/>
        <v>674.85273273867222</v>
      </c>
      <c r="Q116" s="122">
        <f t="shared" si="20"/>
        <v>446.43370903033656</v>
      </c>
      <c r="R116" s="122">
        <f t="shared" si="20"/>
        <v>442.93703879865564</v>
      </c>
      <c r="S116" s="122">
        <f t="shared" si="20"/>
        <v>548.58948328218207</v>
      </c>
      <c r="T116" s="122">
        <f t="shared" si="20"/>
        <v>815.1002029039073</v>
      </c>
      <c r="U116" s="122">
        <f t="shared" si="20"/>
        <v>793.05594454899244</v>
      </c>
      <c r="V116" s="122">
        <f t="shared" si="20"/>
        <v>791.20382924631815</v>
      </c>
      <c r="W116" s="122">
        <f t="shared" si="20"/>
        <v>648.75507872293713</v>
      </c>
      <c r="DA116" s="130" t="s">
        <v>1890</v>
      </c>
    </row>
    <row r="117" spans="1:105" ht="12" customHeight="1" x14ac:dyDescent="0.25">
      <c r="A117" s="97" t="s">
        <v>53</v>
      </c>
      <c r="B117" s="98">
        <v>191.33585465523072</v>
      </c>
      <c r="C117" s="98">
        <v>367.58839140265081</v>
      </c>
      <c r="D117" s="98">
        <v>366.06469769357801</v>
      </c>
      <c r="E117" s="98">
        <v>411.77481270885357</v>
      </c>
      <c r="F117" s="98">
        <v>490.35505785973413</v>
      </c>
      <c r="G117" s="98">
        <v>593.04288837194395</v>
      </c>
      <c r="H117" s="98">
        <v>782.37674139493618</v>
      </c>
      <c r="I117" s="98">
        <v>790.06203345157655</v>
      </c>
      <c r="J117" s="98">
        <v>750.00844323152421</v>
      </c>
      <c r="K117" s="98">
        <v>747.8624688327078</v>
      </c>
      <c r="L117" s="98">
        <v>1014.593445794782</v>
      </c>
      <c r="M117" s="98">
        <v>1002.0327500890986</v>
      </c>
      <c r="N117" s="98">
        <v>921.86307933928958</v>
      </c>
      <c r="O117" s="98">
        <v>695.86677619474926</v>
      </c>
      <c r="P117" s="98">
        <v>674.85273273867222</v>
      </c>
      <c r="Q117" s="98">
        <v>446.43370903033656</v>
      </c>
      <c r="R117" s="98">
        <v>442.93703879865564</v>
      </c>
      <c r="S117" s="98">
        <v>548.58948328218207</v>
      </c>
      <c r="T117" s="98">
        <v>815.1002029039073</v>
      </c>
      <c r="U117" s="98">
        <v>793.05594454899244</v>
      </c>
      <c r="V117" s="98">
        <v>791.20382924631815</v>
      </c>
      <c r="W117" s="98">
        <v>648.75507872293713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18.911123617299111</v>
      </c>
      <c r="C118" s="122">
        <f t="shared" si="21"/>
        <v>27.44966263799158</v>
      </c>
      <c r="D118" s="122">
        <f t="shared" si="21"/>
        <v>23.791430814744427</v>
      </c>
      <c r="E118" s="122">
        <f t="shared" si="21"/>
        <v>57.899824831313843</v>
      </c>
      <c r="F118" s="122">
        <f t="shared" si="21"/>
        <v>47.941910889482287</v>
      </c>
      <c r="G118" s="122">
        <f t="shared" si="21"/>
        <v>60.886200070731718</v>
      </c>
      <c r="H118" s="122">
        <f t="shared" si="21"/>
        <v>79.293367781129803</v>
      </c>
      <c r="I118" s="122">
        <f t="shared" si="21"/>
        <v>53.818383409377233</v>
      </c>
      <c r="J118" s="122">
        <f t="shared" si="21"/>
        <v>60.158262905522953</v>
      </c>
      <c r="K118" s="122">
        <f t="shared" si="21"/>
        <v>87.398822815683076</v>
      </c>
      <c r="L118" s="122">
        <f t="shared" si="21"/>
        <v>85.410711270252605</v>
      </c>
      <c r="M118" s="122">
        <f t="shared" si="21"/>
        <v>89.223030889285184</v>
      </c>
      <c r="N118" s="122">
        <f t="shared" si="21"/>
        <v>93.902971753031537</v>
      </c>
      <c r="O118" s="122">
        <f t="shared" si="21"/>
        <v>89.582323788788685</v>
      </c>
      <c r="P118" s="122">
        <f t="shared" si="21"/>
        <v>66.692382663977085</v>
      </c>
      <c r="Q118" s="122">
        <f t="shared" si="21"/>
        <v>100.47979456948939</v>
      </c>
      <c r="R118" s="122">
        <f t="shared" si="21"/>
        <v>98.047700025605252</v>
      </c>
      <c r="S118" s="122">
        <f t="shared" si="21"/>
        <v>113.60612116444206</v>
      </c>
      <c r="T118" s="122">
        <f t="shared" si="21"/>
        <v>102.93606197265088</v>
      </c>
      <c r="U118" s="122">
        <f t="shared" si="21"/>
        <v>110.97073388068991</v>
      </c>
      <c r="V118" s="122">
        <f t="shared" si="21"/>
        <v>121.37403176438964</v>
      </c>
      <c r="W118" s="122">
        <f t="shared" si="21"/>
        <v>126.78106310417527</v>
      </c>
      <c r="DA118" s="130" t="s">
        <v>1892</v>
      </c>
    </row>
    <row r="119" spans="1:105" ht="12" customHeight="1" x14ac:dyDescent="0.25">
      <c r="A119" s="97" t="s">
        <v>53</v>
      </c>
      <c r="B119" s="98">
        <v>18.911123617299111</v>
      </c>
      <c r="C119" s="98">
        <v>27.44966263799158</v>
      </c>
      <c r="D119" s="98">
        <v>23.791430814744427</v>
      </c>
      <c r="E119" s="98">
        <v>57.899824831313843</v>
      </c>
      <c r="F119" s="98">
        <v>47.941910889482287</v>
      </c>
      <c r="G119" s="98">
        <v>60.886200070731718</v>
      </c>
      <c r="H119" s="98">
        <v>79.293367781129803</v>
      </c>
      <c r="I119" s="98">
        <v>53.818383409377233</v>
      </c>
      <c r="J119" s="98">
        <v>60.158262905522953</v>
      </c>
      <c r="K119" s="98">
        <v>87.398822815683076</v>
      </c>
      <c r="L119" s="98">
        <v>85.410711270252605</v>
      </c>
      <c r="M119" s="98">
        <v>89.223030889285184</v>
      </c>
      <c r="N119" s="98">
        <v>93.902971753031537</v>
      </c>
      <c r="O119" s="98">
        <v>89.582323788788685</v>
      </c>
      <c r="P119" s="98">
        <v>66.692382663977085</v>
      </c>
      <c r="Q119" s="98">
        <v>100.47979456948939</v>
      </c>
      <c r="R119" s="98">
        <v>98.047700025605252</v>
      </c>
      <c r="S119" s="98">
        <v>113.60612116444206</v>
      </c>
      <c r="T119" s="98">
        <v>102.93606197265088</v>
      </c>
      <c r="U119" s="98">
        <v>110.97073388068991</v>
      </c>
      <c r="V119" s="98">
        <v>121.37403176438964</v>
      </c>
      <c r="W119" s="98">
        <v>126.78106310417527</v>
      </c>
      <c r="DA119" s="63" t="s">
        <v>1893</v>
      </c>
    </row>
    <row r="120" spans="1:105" ht="12" customHeight="1" x14ac:dyDescent="0.25">
      <c r="A120" s="121" t="s">
        <v>55</v>
      </c>
      <c r="B120" s="122">
        <v>65.34597740234608</v>
      </c>
      <c r="C120" s="122">
        <v>84.046131746699416</v>
      </c>
      <c r="D120" s="122">
        <v>89.874561206893532</v>
      </c>
      <c r="E120" s="122">
        <v>94.025642942029037</v>
      </c>
      <c r="F120" s="122">
        <v>106.27992242373939</v>
      </c>
      <c r="G120" s="122">
        <v>128.12815013505883</v>
      </c>
      <c r="H120" s="122">
        <v>148.80315099358921</v>
      </c>
      <c r="I120" s="122">
        <v>159.71879384518914</v>
      </c>
      <c r="J120" s="122">
        <v>166.76192821500044</v>
      </c>
      <c r="K120" s="122">
        <v>169.79293288802296</v>
      </c>
      <c r="L120" s="122">
        <v>187.73328066847162</v>
      </c>
      <c r="M120" s="122">
        <v>196.59044064504758</v>
      </c>
      <c r="N120" s="122">
        <v>195.4200033244048</v>
      </c>
      <c r="O120" s="122">
        <v>181.9918586047765</v>
      </c>
      <c r="P120" s="122">
        <v>166.88282282864378</v>
      </c>
      <c r="Q120" s="122">
        <v>151.92235046779024</v>
      </c>
      <c r="R120" s="122">
        <v>162.45379162172921</v>
      </c>
      <c r="S120" s="122">
        <v>174.59672961232161</v>
      </c>
      <c r="T120" s="122">
        <v>191.54580269444901</v>
      </c>
      <c r="U120" s="122">
        <v>201.38904345394624</v>
      </c>
      <c r="V120" s="122">
        <v>210.6560298094812</v>
      </c>
      <c r="W120" s="122">
        <v>220.5228024603762</v>
      </c>
      <c r="DA120" s="130" t="s">
        <v>1894</v>
      </c>
    </row>
    <row r="121" spans="1:105" ht="12" customHeight="1" x14ac:dyDescent="0.25">
      <c r="A121" s="97" t="s">
        <v>124</v>
      </c>
      <c r="B121" s="98">
        <v>57.442533832376746</v>
      </c>
      <c r="C121" s="98">
        <v>63.789337661545908</v>
      </c>
      <c r="D121" s="98">
        <v>67.378061905591721</v>
      </c>
      <c r="E121" s="98">
        <v>71.090123948202503</v>
      </c>
      <c r="F121" s="98">
        <v>78.221298959785202</v>
      </c>
      <c r="G121" s="98">
        <v>86.402898412641733</v>
      </c>
      <c r="H121" s="98">
        <v>90.401590714237543</v>
      </c>
      <c r="I121" s="98">
        <v>91.711389420349562</v>
      </c>
      <c r="J121" s="98">
        <v>90.51339746927431</v>
      </c>
      <c r="K121" s="98">
        <v>87.578525615577092</v>
      </c>
      <c r="L121" s="98">
        <v>92.836160647269651</v>
      </c>
      <c r="M121" s="98">
        <v>92.808742665909733</v>
      </c>
      <c r="N121" s="98">
        <v>90.815415459175071</v>
      </c>
      <c r="O121" s="98">
        <v>87.001281575681858</v>
      </c>
      <c r="P121" s="98">
        <v>79.034072926867083</v>
      </c>
      <c r="Q121" s="98">
        <v>74.182080921291018</v>
      </c>
      <c r="R121" s="98">
        <v>80.804810035438081</v>
      </c>
      <c r="S121" s="98">
        <v>86.180295772323277</v>
      </c>
      <c r="T121" s="98">
        <v>89.640910760890051</v>
      </c>
      <c r="U121" s="98">
        <v>85.033935499573843</v>
      </c>
      <c r="V121" s="98">
        <v>84.54030612608733</v>
      </c>
      <c r="W121" s="98">
        <v>90.889591765027475</v>
      </c>
      <c r="DA121" s="63" t="s">
        <v>1895</v>
      </c>
    </row>
    <row r="122" spans="1:105" ht="12" customHeight="1" x14ac:dyDescent="0.25">
      <c r="A122" s="97" t="s">
        <v>123</v>
      </c>
      <c r="B122" s="98">
        <v>0.11144061639613244</v>
      </c>
      <c r="C122" s="98">
        <v>9.344785978898705E-2</v>
      </c>
      <c r="D122" s="98">
        <v>9.0061562525506816E-2</v>
      </c>
      <c r="E122" s="98">
        <v>0.12104529348996074</v>
      </c>
      <c r="F122" s="98">
        <v>0.14646386297929145</v>
      </c>
      <c r="G122" s="98">
        <v>0.16740076505705329</v>
      </c>
      <c r="H122" s="98">
        <v>0.17081651958107777</v>
      </c>
      <c r="I122" s="98">
        <v>0.23021496553452592</v>
      </c>
      <c r="J122" s="98">
        <v>0.31792369218532662</v>
      </c>
      <c r="K122" s="98">
        <v>0.41506294990217463</v>
      </c>
      <c r="L122" s="98">
        <v>0.47964646708120751</v>
      </c>
      <c r="M122" s="98">
        <v>0.43776681061653</v>
      </c>
      <c r="N122" s="98">
        <v>0.46771364061971027</v>
      </c>
      <c r="O122" s="98">
        <v>0.50636958587194292</v>
      </c>
      <c r="P122" s="98">
        <v>0.48688558760242145</v>
      </c>
      <c r="Q122" s="98">
        <v>0.50207680782762609</v>
      </c>
      <c r="R122" s="98">
        <v>0.60896183751923971</v>
      </c>
      <c r="S122" s="98">
        <v>0.69330947379950614</v>
      </c>
      <c r="T122" s="98">
        <v>0.71699818656975445</v>
      </c>
      <c r="U122" s="98">
        <v>0.65473713929004673</v>
      </c>
      <c r="V122" s="98">
        <v>0.66570037378991631</v>
      </c>
      <c r="W122" s="98">
        <v>0.75121919224533407</v>
      </c>
      <c r="DA122" s="63" t="s">
        <v>1896</v>
      </c>
    </row>
    <row r="123" spans="1:105" ht="12" customHeight="1" x14ac:dyDescent="0.25">
      <c r="A123" s="100" t="s">
        <v>50</v>
      </c>
      <c r="B123" s="101">
        <v>1.2556119410482462E-2</v>
      </c>
      <c r="C123" s="101">
        <v>2.0368555128323113E-2</v>
      </c>
      <c r="D123" s="101">
        <v>8.2429146414235346E-3</v>
      </c>
      <c r="E123" s="101">
        <v>7.1465356463782867E-3</v>
      </c>
      <c r="F123" s="101">
        <v>1.1496085742512426E-2</v>
      </c>
      <c r="G123" s="101">
        <v>1.3150642638518669E-2</v>
      </c>
      <c r="H123" s="101">
        <v>1.7808529081550794E-2</v>
      </c>
      <c r="I123" s="101">
        <v>2.056969422878812E-2</v>
      </c>
      <c r="J123" s="101">
        <v>2.7061558204519241E-2</v>
      </c>
      <c r="K123" s="101">
        <v>3.3841641935517336E-2</v>
      </c>
      <c r="L123" s="101">
        <v>3.7915489040680969E-2</v>
      </c>
      <c r="M123" s="101">
        <v>4.9054771517584903E-2</v>
      </c>
      <c r="N123" s="101">
        <v>3.7509418794042168E-2</v>
      </c>
      <c r="O123" s="101">
        <v>2.8590324236874333E-2</v>
      </c>
      <c r="P123" s="101">
        <v>4.7932892817235971E-2</v>
      </c>
      <c r="Q123" s="101">
        <v>1.7120092622664503E-2</v>
      </c>
      <c r="R123" s="101">
        <v>2.7657211171651888E-2</v>
      </c>
      <c r="S123" s="101">
        <v>4.8369124422269677E-2</v>
      </c>
      <c r="T123" s="101">
        <v>5.561613665840244E-2</v>
      </c>
      <c r="U123" s="101">
        <v>6.1182683791006831E-2</v>
      </c>
      <c r="V123" s="101">
        <v>5.1610074505094403E-2</v>
      </c>
      <c r="W123" s="101">
        <v>5.0054332320972138E-2</v>
      </c>
      <c r="DA123" s="131" t="s">
        <v>1897</v>
      </c>
    </row>
    <row r="124" spans="1:105" ht="12" customHeight="1" x14ac:dyDescent="0.25">
      <c r="A124" s="103" t="s">
        <v>52</v>
      </c>
      <c r="B124" s="104">
        <v>9.8884496985649981E-2</v>
      </c>
      <c r="C124" s="104">
        <v>7.3079304660663938E-2</v>
      </c>
      <c r="D124" s="104">
        <v>8.1818647884083287E-2</v>
      </c>
      <c r="E124" s="104">
        <v>0.11389875784358246</v>
      </c>
      <c r="F124" s="104">
        <v>0.13496777723677902</v>
      </c>
      <c r="G124" s="104">
        <v>0.15425012241853461</v>
      </c>
      <c r="H124" s="104">
        <v>0.15300799049952699</v>
      </c>
      <c r="I124" s="104">
        <v>0.20964527130573779</v>
      </c>
      <c r="J124" s="104">
        <v>0.2908621339808074</v>
      </c>
      <c r="K124" s="104">
        <v>0.38122130796665732</v>
      </c>
      <c r="L124" s="104">
        <v>0.44173097804052652</v>
      </c>
      <c r="M124" s="104">
        <v>0.38871203909894508</v>
      </c>
      <c r="N124" s="104">
        <v>0.43020422182566809</v>
      </c>
      <c r="O124" s="104">
        <v>0.47777926163506862</v>
      </c>
      <c r="P124" s="104">
        <v>0.4389526947851855</v>
      </c>
      <c r="Q124" s="104">
        <v>0.48495671520496159</v>
      </c>
      <c r="R124" s="104">
        <v>0.58130462634758784</v>
      </c>
      <c r="S124" s="104">
        <v>0.64494034937723643</v>
      </c>
      <c r="T124" s="104">
        <v>0.66138204991135197</v>
      </c>
      <c r="U124" s="104">
        <v>0.59355445549903996</v>
      </c>
      <c r="V124" s="104">
        <v>0.61409029928482195</v>
      </c>
      <c r="W124" s="104">
        <v>0.70116485992436195</v>
      </c>
      <c r="DA124" s="132" t="s">
        <v>1898</v>
      </c>
    </row>
    <row r="125" spans="1:105" ht="12" customHeight="1" x14ac:dyDescent="0.25">
      <c r="A125" s="106" t="s">
        <v>122</v>
      </c>
      <c r="B125" s="101">
        <v>6.633781266036209</v>
      </c>
      <c r="C125" s="101">
        <v>17.536416862566988</v>
      </c>
      <c r="D125" s="101">
        <v>19.486077115714998</v>
      </c>
      <c r="E125" s="101">
        <v>19.579263464581253</v>
      </c>
      <c r="F125" s="101">
        <v>23.602371280864229</v>
      </c>
      <c r="G125" s="101">
        <v>35.082739426197769</v>
      </c>
      <c r="H125" s="101">
        <v>48.331610439748637</v>
      </c>
      <c r="I125" s="101">
        <v>52.936463881854309</v>
      </c>
      <c r="J125" s="101">
        <v>54.619644013165392</v>
      </c>
      <c r="K125" s="101">
        <v>53.965947751077699</v>
      </c>
      <c r="L125" s="101">
        <v>60.655846542762589</v>
      </c>
      <c r="M125" s="101">
        <v>67.981324434908572</v>
      </c>
      <c r="N125" s="101">
        <v>67.255479237724757</v>
      </c>
      <c r="O125" s="101">
        <v>59.021838038807985</v>
      </c>
      <c r="P125" s="101">
        <v>52.75704370344905</v>
      </c>
      <c r="Q125" s="101">
        <v>46.447161824059791</v>
      </c>
      <c r="R125" s="101">
        <v>46.600399044003062</v>
      </c>
      <c r="S125" s="101">
        <v>48.042251479687188</v>
      </c>
      <c r="T125" s="101">
        <v>54.746654592604415</v>
      </c>
      <c r="U125" s="101">
        <v>61.333501346410308</v>
      </c>
      <c r="V125" s="101">
        <v>66.420174951723695</v>
      </c>
      <c r="W125" s="101">
        <v>68.486935508041896</v>
      </c>
      <c r="DA125" s="131" t="s">
        <v>1899</v>
      </c>
    </row>
    <row r="126" spans="1:105" ht="12" customHeight="1" x14ac:dyDescent="0.25">
      <c r="A126" s="107" t="s">
        <v>121</v>
      </c>
      <c r="B126" s="104">
        <v>1.1582216875369888</v>
      </c>
      <c r="C126" s="104">
        <v>2.6269293627975454</v>
      </c>
      <c r="D126" s="104">
        <v>2.9203606230613008</v>
      </c>
      <c r="E126" s="104">
        <v>3.2352102357553112</v>
      </c>
      <c r="F126" s="104">
        <v>4.3097883201106697</v>
      </c>
      <c r="G126" s="104">
        <v>6.4751115311622716</v>
      </c>
      <c r="H126" s="104">
        <v>9.8991333200219422</v>
      </c>
      <c r="I126" s="104">
        <v>14.840725577450739</v>
      </c>
      <c r="J126" s="104">
        <v>21.31096304037542</v>
      </c>
      <c r="K126" s="104">
        <v>27.833396571465972</v>
      </c>
      <c r="L126" s="104">
        <v>33.761627011358179</v>
      </c>
      <c r="M126" s="104">
        <v>35.362606733612758</v>
      </c>
      <c r="N126" s="104">
        <v>36.88139498688529</v>
      </c>
      <c r="O126" s="104">
        <v>35.46236940441473</v>
      </c>
      <c r="P126" s="104">
        <v>34.604820610725241</v>
      </c>
      <c r="Q126" s="104">
        <v>30.791030914611817</v>
      </c>
      <c r="R126" s="104">
        <v>34.439620704768828</v>
      </c>
      <c r="S126" s="104">
        <v>39.680872886511651</v>
      </c>
      <c r="T126" s="104">
        <v>46.441239154384796</v>
      </c>
      <c r="U126" s="104">
        <v>54.366869468672043</v>
      </c>
      <c r="V126" s="104">
        <v>59.029848357880269</v>
      </c>
      <c r="W126" s="104">
        <v>60.39505599506149</v>
      </c>
      <c r="DA126" s="132" t="s">
        <v>1900</v>
      </c>
    </row>
    <row r="127" spans="1:105" ht="12" customHeight="1" x14ac:dyDescent="0.25">
      <c r="A127" s="108" t="s">
        <v>53</v>
      </c>
      <c r="B127" s="98">
        <v>0.12675504708208349</v>
      </c>
      <c r="C127" s="98">
        <v>0.56986010160541722</v>
      </c>
      <c r="D127" s="98">
        <v>0.26698231379307402</v>
      </c>
      <c r="E127" s="98">
        <v>0.18683625484679958</v>
      </c>
      <c r="F127" s="98">
        <v>0.33576124563373155</v>
      </c>
      <c r="G127" s="98">
        <v>0.50370608256974592</v>
      </c>
      <c r="H127" s="98">
        <v>1.0402126049260068</v>
      </c>
      <c r="I127" s="98">
        <v>1.3295071747124187</v>
      </c>
      <c r="J127" s="98">
        <v>1.8097858773595465</v>
      </c>
      <c r="K127" s="98">
        <v>2.2465746550007295</v>
      </c>
      <c r="L127" s="98">
        <v>2.6472850189470138</v>
      </c>
      <c r="M127" s="98">
        <v>3.9269915774866786</v>
      </c>
      <c r="N127" s="98">
        <v>2.9566376193986432</v>
      </c>
      <c r="O127" s="98">
        <v>1.8993569401251569</v>
      </c>
      <c r="P127" s="98">
        <v>3.4264743764777954</v>
      </c>
      <c r="Q127" s="98">
        <v>0.89197136179743186</v>
      </c>
      <c r="R127" s="98">
        <v>1.3965831303002409</v>
      </c>
      <c r="S127" s="98">
        <v>2.6997426357495864</v>
      </c>
      <c r="T127" s="98">
        <v>3.5645861168871149</v>
      </c>
      <c r="U127" s="98">
        <v>5.2176592280290039</v>
      </c>
      <c r="V127" s="98">
        <v>4.6787779582865134</v>
      </c>
      <c r="W127" s="98">
        <v>3.887277241582511</v>
      </c>
      <c r="DA127" s="63" t="s">
        <v>1901</v>
      </c>
    </row>
    <row r="128" spans="1:105" ht="12" customHeight="1" x14ac:dyDescent="0.25">
      <c r="A128" s="108" t="s">
        <v>52</v>
      </c>
      <c r="B128" s="98">
        <v>1.0314666404549053</v>
      </c>
      <c r="C128" s="98">
        <v>2.0570692611921282</v>
      </c>
      <c r="D128" s="98">
        <v>2.653378309268227</v>
      </c>
      <c r="E128" s="98">
        <v>3.0483739809085115</v>
      </c>
      <c r="F128" s="98">
        <v>3.9740270744769379</v>
      </c>
      <c r="G128" s="98">
        <v>5.9714054485925256</v>
      </c>
      <c r="H128" s="98">
        <v>8.8589207150959357</v>
      </c>
      <c r="I128" s="98">
        <v>13.51121840273832</v>
      </c>
      <c r="J128" s="98">
        <v>19.501177163015871</v>
      </c>
      <c r="K128" s="98">
        <v>25.586821916465244</v>
      </c>
      <c r="L128" s="98">
        <v>31.114341992411166</v>
      </c>
      <c r="M128" s="98">
        <v>31.435615156126079</v>
      </c>
      <c r="N128" s="98">
        <v>33.924757367486649</v>
      </c>
      <c r="O128" s="98">
        <v>33.563012464289571</v>
      </c>
      <c r="P128" s="98">
        <v>31.178346234247449</v>
      </c>
      <c r="Q128" s="98">
        <v>29.899059552814386</v>
      </c>
      <c r="R128" s="98">
        <v>33.043037574468585</v>
      </c>
      <c r="S128" s="98">
        <v>36.981130250762064</v>
      </c>
      <c r="T128" s="98">
        <v>42.876653037497682</v>
      </c>
      <c r="U128" s="98">
        <v>49.149210240643036</v>
      </c>
      <c r="V128" s="98">
        <v>54.351070399593752</v>
      </c>
      <c r="W128" s="98">
        <v>56.507778753478981</v>
      </c>
      <c r="DA128" s="63" t="s">
        <v>1902</v>
      </c>
    </row>
    <row r="129" spans="1:105" ht="12" customHeight="1" x14ac:dyDescent="0.25">
      <c r="A129" s="121" t="s">
        <v>54</v>
      </c>
      <c r="B129" s="122">
        <v>36.265577083891223</v>
      </c>
      <c r="C129" s="122">
        <v>50.582765125094703</v>
      </c>
      <c r="D129" s="122">
        <v>54.479648257608972</v>
      </c>
      <c r="E129" s="122">
        <v>61.135503625144786</v>
      </c>
      <c r="F129" s="122">
        <v>68.15878459562154</v>
      </c>
      <c r="G129" s="122">
        <v>80.903093190765759</v>
      </c>
      <c r="H129" s="122">
        <v>106.69085466479038</v>
      </c>
      <c r="I129" s="122">
        <v>112.60186374227132</v>
      </c>
      <c r="J129" s="122">
        <v>115.30067400362053</v>
      </c>
      <c r="K129" s="122">
        <v>115.55713584144631</v>
      </c>
      <c r="L129" s="122">
        <v>126.50954026815526</v>
      </c>
      <c r="M129" s="122">
        <v>119.14760867702709</v>
      </c>
      <c r="N129" s="122">
        <v>115.3001014525841</v>
      </c>
      <c r="O129" s="122">
        <v>93.253896514368932</v>
      </c>
      <c r="P129" s="122">
        <v>91.84615413888784</v>
      </c>
      <c r="Q129" s="122">
        <v>85.320496554473337</v>
      </c>
      <c r="R129" s="122">
        <v>88.031267897440742</v>
      </c>
      <c r="S129" s="122">
        <v>91.97603197472813</v>
      </c>
      <c r="T129" s="122">
        <v>107.28129286320657</v>
      </c>
      <c r="U129" s="122">
        <v>106.9718137120655</v>
      </c>
      <c r="V129" s="122">
        <v>110.57059595460956</v>
      </c>
      <c r="W129" s="122">
        <v>112.49344212365185</v>
      </c>
      <c r="DA129" s="130" t="s">
        <v>1903</v>
      </c>
    </row>
    <row r="130" spans="1:105" ht="12" customHeight="1" x14ac:dyDescent="0.25">
      <c r="A130" s="97" t="s">
        <v>50</v>
      </c>
      <c r="B130" s="98">
        <v>12.293533920767409</v>
      </c>
      <c r="C130" s="98">
        <v>14.085059150946902</v>
      </c>
      <c r="D130" s="98">
        <v>15.5048857350851</v>
      </c>
      <c r="E130" s="98">
        <v>17.064292444608874</v>
      </c>
      <c r="F130" s="98">
        <v>19.296208247318091</v>
      </c>
      <c r="G130" s="98">
        <v>22.143650067711945</v>
      </c>
      <c r="H130" s="98">
        <v>24.691810664647623</v>
      </c>
      <c r="I130" s="98">
        <v>26.430854753384956</v>
      </c>
      <c r="J130" s="98">
        <v>27.055036391018159</v>
      </c>
      <c r="K130" s="98">
        <v>27.501939005628106</v>
      </c>
      <c r="L130" s="98">
        <v>28.908986887011622</v>
      </c>
      <c r="M130" s="98">
        <v>28.259504401226796</v>
      </c>
      <c r="N130" s="98">
        <v>27.458794726443635</v>
      </c>
      <c r="O130" s="98">
        <v>24.528458856372527</v>
      </c>
      <c r="P130" s="98">
        <v>21.758639070840015</v>
      </c>
      <c r="Q130" s="98">
        <v>20.540019804134449</v>
      </c>
      <c r="R130" s="98">
        <v>21.128360802214129</v>
      </c>
      <c r="S130" s="98">
        <v>21.875513304959533</v>
      </c>
      <c r="T130" s="98">
        <v>23.41659288135201</v>
      </c>
      <c r="U130" s="98">
        <v>20.665318055322686</v>
      </c>
      <c r="V130" s="98">
        <v>20.057414278855671</v>
      </c>
      <c r="W130" s="98">
        <v>21.127423105589678</v>
      </c>
      <c r="DA130" s="63" t="s">
        <v>1904</v>
      </c>
    </row>
    <row r="131" spans="1:105" ht="12" customHeight="1" x14ac:dyDescent="0.25">
      <c r="A131" s="109" t="s">
        <v>120</v>
      </c>
      <c r="B131" s="33">
        <v>23.972043163123814</v>
      </c>
      <c r="C131" s="33">
        <v>36.497705974147799</v>
      </c>
      <c r="D131" s="33">
        <v>38.974762522523875</v>
      </c>
      <c r="E131" s="33">
        <v>44.071211180535911</v>
      </c>
      <c r="F131" s="33">
        <v>48.862576348303449</v>
      </c>
      <c r="G131" s="33">
        <v>58.759443123053813</v>
      </c>
      <c r="H131" s="33">
        <v>81.99904400014276</v>
      </c>
      <c r="I131" s="33">
        <v>86.171008988886356</v>
      </c>
      <c r="J131" s="33">
        <v>88.245637612602366</v>
      </c>
      <c r="K131" s="33">
        <v>88.055196835818208</v>
      </c>
      <c r="L131" s="33">
        <v>97.600553381143641</v>
      </c>
      <c r="M131" s="33">
        <v>90.888104275800302</v>
      </c>
      <c r="N131" s="33">
        <v>87.841306726140459</v>
      </c>
      <c r="O131" s="33">
        <v>68.725437657996409</v>
      </c>
      <c r="P131" s="33">
        <v>70.087515068047821</v>
      </c>
      <c r="Q131" s="33">
        <v>64.780476750338892</v>
      </c>
      <c r="R131" s="33">
        <v>66.90290709522661</v>
      </c>
      <c r="S131" s="33">
        <v>70.10051866976859</v>
      </c>
      <c r="T131" s="33">
        <v>83.864699981854557</v>
      </c>
      <c r="U131" s="33">
        <v>86.306495656742811</v>
      </c>
      <c r="V131" s="33">
        <v>90.513181675753884</v>
      </c>
      <c r="W131" s="33">
        <v>91.366019018062175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0.64728837714914722</v>
      </c>
      <c r="C133" s="154">
        <f t="shared" si="22"/>
        <v>0.66112874346047412</v>
      </c>
      <c r="D133" s="154">
        <f t="shared" si="22"/>
        <v>0.66190012689231659</v>
      </c>
      <c r="E133" s="154">
        <f t="shared" si="22"/>
        <v>0.69158171430205972</v>
      </c>
      <c r="F133" s="154">
        <f t="shared" si="22"/>
        <v>0.68499870806693697</v>
      </c>
      <c r="G133" s="154">
        <f t="shared" si="22"/>
        <v>0.69356468375618252</v>
      </c>
      <c r="H133" s="154">
        <f t="shared" si="22"/>
        <v>0.70275561298021527</v>
      </c>
      <c r="I133" s="154">
        <f t="shared" si="22"/>
        <v>0.6948241623579493</v>
      </c>
      <c r="J133" s="154">
        <f t="shared" si="22"/>
        <v>0.70214258976304844</v>
      </c>
      <c r="K133" s="154">
        <f t="shared" si="22"/>
        <v>0.71954378105534367</v>
      </c>
      <c r="L133" s="154">
        <f t="shared" si="22"/>
        <v>0.71581030894200193</v>
      </c>
      <c r="M133" s="154">
        <f t="shared" si="22"/>
        <v>0.72047768454395378</v>
      </c>
      <c r="N133" s="154">
        <f t="shared" si="22"/>
        <v>0.72929313402623364</v>
      </c>
      <c r="O133" s="154">
        <f t="shared" si="22"/>
        <v>0.73917531561287064</v>
      </c>
      <c r="P133" s="154">
        <f t="shared" si="22"/>
        <v>0.7320418811690016</v>
      </c>
      <c r="Q133" s="154">
        <f t="shared" si="22"/>
        <v>0.772809688946412</v>
      </c>
      <c r="R133" s="154">
        <f t="shared" ref="R133:V133" si="23">IF(R115=0,"",R115/R97)</f>
        <v>0.78026975175318214</v>
      </c>
      <c r="S133" s="154">
        <f t="shared" si="23"/>
        <v>0.79449490765131936</v>
      </c>
      <c r="T133" s="154">
        <f t="shared" si="23"/>
        <v>0.7876265340918438</v>
      </c>
      <c r="U133" s="154">
        <f t="shared" si="23"/>
        <v>0.81051702982054896</v>
      </c>
      <c r="V133" s="154">
        <f t="shared" si="23"/>
        <v>0.83114994924534669</v>
      </c>
      <c r="W133" s="154">
        <f t="shared" ref="W133" si="24">IF(W115=0,"",W115/W97)</f>
        <v>0.85500056253977375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0.64504736176289024</v>
      </c>
      <c r="C134" s="155">
        <f t="shared" si="25"/>
        <v>0.65379313316052767</v>
      </c>
      <c r="D134" s="155">
        <f t="shared" si="25"/>
        <v>0.65806818446122006</v>
      </c>
      <c r="E134" s="155">
        <f t="shared" si="25"/>
        <v>0.66264000843220305</v>
      </c>
      <c r="F134" s="155">
        <f t="shared" si="25"/>
        <v>0.66747784136211219</v>
      </c>
      <c r="G134" s="155">
        <f t="shared" si="25"/>
        <v>0.67275480296611578</v>
      </c>
      <c r="H134" s="155">
        <f t="shared" si="25"/>
        <v>0.67764630154794903</v>
      </c>
      <c r="I134" s="155">
        <f t="shared" si="25"/>
        <v>0.68088013636334466</v>
      </c>
      <c r="J134" s="155">
        <f t="shared" si="25"/>
        <v>0.68377362939805453</v>
      </c>
      <c r="K134" s="155">
        <f t="shared" si="25"/>
        <v>0.68693237175169786</v>
      </c>
      <c r="L134" s="155">
        <f t="shared" si="25"/>
        <v>0.6905654455056075</v>
      </c>
      <c r="M134" s="155">
        <f t="shared" si="25"/>
        <v>0.69372258813373922</v>
      </c>
      <c r="N134" s="155">
        <f t="shared" si="25"/>
        <v>0.69728824393063138</v>
      </c>
      <c r="O134" s="155">
        <f t="shared" si="25"/>
        <v>0.6991395226232564</v>
      </c>
      <c r="P134" s="155">
        <f t="shared" si="25"/>
        <v>0.69969215844695354</v>
      </c>
      <c r="Q134" s="155">
        <f t="shared" si="25"/>
        <v>0.7001807909956248</v>
      </c>
      <c r="R134" s="155">
        <f t="shared" ref="R134:V134" si="26">IF(R116=0,"",R116/R98)</f>
        <v>0.7061578027360873</v>
      </c>
      <c r="S134" s="155">
        <f t="shared" si="26"/>
        <v>0.716788311601113</v>
      </c>
      <c r="T134" s="155">
        <f t="shared" si="26"/>
        <v>0.7313479743229292</v>
      </c>
      <c r="U134" s="155">
        <f t="shared" si="26"/>
        <v>0.7460036578150282</v>
      </c>
      <c r="V134" s="155">
        <f t="shared" si="26"/>
        <v>0.75984254575074717</v>
      </c>
      <c r="W134" s="155">
        <f t="shared" ref="W134" si="27">IF(W116=0,"",W116/W98)</f>
        <v>0.7713243388356632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0.64504736176289024</v>
      </c>
      <c r="C135" s="156">
        <f t="shared" si="28"/>
        <v>0.65379313316052767</v>
      </c>
      <c r="D135" s="156">
        <f t="shared" si="28"/>
        <v>0.65806818446122006</v>
      </c>
      <c r="E135" s="156">
        <f t="shared" si="28"/>
        <v>0.66264000843220305</v>
      </c>
      <c r="F135" s="156">
        <f t="shared" si="28"/>
        <v>0.66747784136211219</v>
      </c>
      <c r="G135" s="156">
        <f t="shared" si="28"/>
        <v>0.67275480296611578</v>
      </c>
      <c r="H135" s="156">
        <f t="shared" si="28"/>
        <v>0.67764630154794903</v>
      </c>
      <c r="I135" s="156">
        <f t="shared" si="28"/>
        <v>0.68088013636334466</v>
      </c>
      <c r="J135" s="156">
        <f t="shared" si="28"/>
        <v>0.68377362939805453</v>
      </c>
      <c r="K135" s="156">
        <f t="shared" si="28"/>
        <v>0.68693237175169786</v>
      </c>
      <c r="L135" s="156">
        <f t="shared" si="28"/>
        <v>0.6905654455056075</v>
      </c>
      <c r="M135" s="156">
        <f t="shared" si="28"/>
        <v>0.69372258813373922</v>
      </c>
      <c r="N135" s="156">
        <f t="shared" si="28"/>
        <v>0.69728824393063138</v>
      </c>
      <c r="O135" s="156">
        <f t="shared" si="28"/>
        <v>0.6991395226232564</v>
      </c>
      <c r="P135" s="156">
        <f t="shared" si="28"/>
        <v>0.69969215844695354</v>
      </c>
      <c r="Q135" s="156">
        <f t="shared" si="28"/>
        <v>0.7001807909956248</v>
      </c>
      <c r="R135" s="156">
        <f t="shared" ref="R135:V135" si="29">IF(R117=0,"",R117/R99)</f>
        <v>0.7061578027360873</v>
      </c>
      <c r="S135" s="156">
        <f t="shared" si="29"/>
        <v>0.716788311601113</v>
      </c>
      <c r="T135" s="156">
        <f t="shared" si="29"/>
        <v>0.7313479743229292</v>
      </c>
      <c r="U135" s="156">
        <f t="shared" si="29"/>
        <v>0.7460036578150282</v>
      </c>
      <c r="V135" s="156">
        <f t="shared" si="29"/>
        <v>0.75984254575074717</v>
      </c>
      <c r="W135" s="156">
        <f t="shared" ref="W135" si="30">IF(W117=0,"",W117/W99)</f>
        <v>0.7713243388356632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1.6972956810825837</v>
      </c>
      <c r="C136" s="155">
        <f t="shared" si="31"/>
        <v>1.8484305269864092</v>
      </c>
      <c r="D136" s="155">
        <f t="shared" si="31"/>
        <v>1.9525111237598687</v>
      </c>
      <c r="E136" s="155">
        <f t="shared" si="31"/>
        <v>2.0754158368424336</v>
      </c>
      <c r="F136" s="155">
        <f t="shared" si="31"/>
        <v>2.1687842220369675</v>
      </c>
      <c r="G136" s="155">
        <f t="shared" si="31"/>
        <v>2.2676170841910208</v>
      </c>
      <c r="H136" s="155">
        <f t="shared" si="31"/>
        <v>2.3666694527889711</v>
      </c>
      <c r="I136" s="155">
        <f t="shared" si="31"/>
        <v>2.4314648883090642</v>
      </c>
      <c r="J136" s="155">
        <f t="shared" si="31"/>
        <v>2.4675687243506421</v>
      </c>
      <c r="K136" s="155">
        <f t="shared" si="31"/>
        <v>2.519909008208209</v>
      </c>
      <c r="L136" s="155">
        <f t="shared" si="31"/>
        <v>2.5817625300351961</v>
      </c>
      <c r="M136" s="155">
        <f t="shared" si="31"/>
        <v>2.6631639056611105</v>
      </c>
      <c r="N136" s="155">
        <f t="shared" si="31"/>
        <v>2.7640407903616553</v>
      </c>
      <c r="O136" s="155">
        <f t="shared" si="31"/>
        <v>2.8615688361497238</v>
      </c>
      <c r="P136" s="155">
        <f t="shared" si="31"/>
        <v>2.9449933196402265</v>
      </c>
      <c r="Q136" s="155">
        <f t="shared" si="31"/>
        <v>3.0215893127966584</v>
      </c>
      <c r="R136" s="155">
        <f t="shared" ref="R136:V136" si="32">IF(R118=0,"",R118/R100)</f>
        <v>3.1058172328524032</v>
      </c>
      <c r="S136" s="155">
        <f t="shared" si="32"/>
        <v>3.2262248877059108</v>
      </c>
      <c r="T136" s="155">
        <f t="shared" si="32"/>
        <v>3.3705954649206356</v>
      </c>
      <c r="U136" s="155">
        <f t="shared" si="32"/>
        <v>3.4958859684207351</v>
      </c>
      <c r="V136" s="155">
        <f t="shared" si="32"/>
        <v>3.5931100688527371</v>
      </c>
      <c r="W136" s="155">
        <f t="shared" ref="W136" si="33">IF(W118=0,"",W118/W100)</f>
        <v>3.6475145204855099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1.6972956810825837</v>
      </c>
      <c r="C137" s="156">
        <f t="shared" si="34"/>
        <v>1.8484305269864092</v>
      </c>
      <c r="D137" s="156">
        <f t="shared" si="34"/>
        <v>1.9525111237598687</v>
      </c>
      <c r="E137" s="156">
        <f t="shared" si="34"/>
        <v>2.0754158368424336</v>
      </c>
      <c r="F137" s="156">
        <f t="shared" si="34"/>
        <v>2.1687842220369675</v>
      </c>
      <c r="G137" s="156">
        <f t="shared" si="34"/>
        <v>2.2676170841910208</v>
      </c>
      <c r="H137" s="156">
        <f t="shared" si="34"/>
        <v>2.3666694527889711</v>
      </c>
      <c r="I137" s="156">
        <f t="shared" si="34"/>
        <v>2.4314648883090642</v>
      </c>
      <c r="J137" s="156">
        <f t="shared" si="34"/>
        <v>2.4675687243506421</v>
      </c>
      <c r="K137" s="156">
        <f t="shared" si="34"/>
        <v>2.519909008208209</v>
      </c>
      <c r="L137" s="156">
        <f t="shared" si="34"/>
        <v>2.5817625300351961</v>
      </c>
      <c r="M137" s="156">
        <f t="shared" si="34"/>
        <v>2.6631639056611105</v>
      </c>
      <c r="N137" s="156">
        <f t="shared" si="34"/>
        <v>2.7640407903616553</v>
      </c>
      <c r="O137" s="156">
        <f t="shared" si="34"/>
        <v>2.8615688361497238</v>
      </c>
      <c r="P137" s="156">
        <f t="shared" si="34"/>
        <v>2.9449933196402265</v>
      </c>
      <c r="Q137" s="156">
        <f t="shared" si="34"/>
        <v>3.0215893127966584</v>
      </c>
      <c r="R137" s="156">
        <f t="shared" ref="R137:V137" si="35">IF(R119=0,"",R119/R101)</f>
        <v>3.1058172328524032</v>
      </c>
      <c r="S137" s="156">
        <f t="shared" si="35"/>
        <v>3.2262248877059108</v>
      </c>
      <c r="T137" s="156">
        <f t="shared" si="35"/>
        <v>3.3705954649206356</v>
      </c>
      <c r="U137" s="156">
        <f t="shared" si="35"/>
        <v>3.4958859684207351</v>
      </c>
      <c r="V137" s="156">
        <f t="shared" si="35"/>
        <v>3.5931100688527371</v>
      </c>
      <c r="W137" s="156">
        <f t="shared" ref="W137" si="36">IF(W119=0,"",W119/W101)</f>
        <v>3.6475145204855099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0.54673461683137881</v>
      </c>
      <c r="C138" s="155">
        <f t="shared" si="37"/>
        <v>0.56169623969408422</v>
      </c>
      <c r="D138" s="155">
        <f t="shared" si="37"/>
        <v>0.56674192892354891</v>
      </c>
      <c r="E138" s="155">
        <f t="shared" si="37"/>
        <v>0.57064950881582555</v>
      </c>
      <c r="F138" s="155">
        <f t="shared" si="37"/>
        <v>0.57666996018908401</v>
      </c>
      <c r="G138" s="155">
        <f t="shared" si="37"/>
        <v>0.58630816599973257</v>
      </c>
      <c r="H138" s="155">
        <f t="shared" si="37"/>
        <v>0.59721916602405045</v>
      </c>
      <c r="I138" s="155">
        <f t="shared" si="37"/>
        <v>0.6068524243447877</v>
      </c>
      <c r="J138" s="155">
        <f t="shared" si="37"/>
        <v>0.61775658492929819</v>
      </c>
      <c r="K138" s="155">
        <f t="shared" si="37"/>
        <v>0.63005854357986668</v>
      </c>
      <c r="L138" s="155">
        <f t="shared" si="37"/>
        <v>0.63819850681565826</v>
      </c>
      <c r="M138" s="155">
        <f t="shared" si="37"/>
        <v>0.64232069399661318</v>
      </c>
      <c r="N138" s="155">
        <f t="shared" si="37"/>
        <v>0.6518512994115534</v>
      </c>
      <c r="O138" s="155">
        <f t="shared" si="37"/>
        <v>0.65965105516114864</v>
      </c>
      <c r="P138" s="155">
        <f t="shared" si="37"/>
        <v>0.66733548296862322</v>
      </c>
      <c r="Q138" s="155">
        <f t="shared" si="37"/>
        <v>0.67795828864709407</v>
      </c>
      <c r="R138" s="155">
        <f t="shared" ref="R138:V138" si="38">IF(R120=0,"",R120/R102)</f>
        <v>0.69737431853088949</v>
      </c>
      <c r="S138" s="155">
        <f t="shared" si="38"/>
        <v>0.72189702816623225</v>
      </c>
      <c r="T138" s="155">
        <f t="shared" si="38"/>
        <v>0.7501975603803841</v>
      </c>
      <c r="U138" s="155">
        <f t="shared" si="38"/>
        <v>0.77444228760924194</v>
      </c>
      <c r="V138" s="155">
        <f t="shared" si="38"/>
        <v>0.79164538772940651</v>
      </c>
      <c r="W138" s="155">
        <f t="shared" ref="W138" si="39">IF(W120=0,"",W120/W102)</f>
        <v>0.79952608057082308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0.53627372325935807</v>
      </c>
      <c r="C139" s="156">
        <f t="shared" si="40"/>
        <v>0.54072597975453296</v>
      </c>
      <c r="D139" s="156">
        <f t="shared" si="40"/>
        <v>0.54416049240462583</v>
      </c>
      <c r="E139" s="156">
        <f t="shared" si="40"/>
        <v>0.54824055073330635</v>
      </c>
      <c r="F139" s="156">
        <f t="shared" si="40"/>
        <v>0.55211854560991991</v>
      </c>
      <c r="G139" s="156">
        <f t="shared" si="40"/>
        <v>0.55576204094674686</v>
      </c>
      <c r="H139" s="156">
        <f t="shared" si="40"/>
        <v>0.55992572152215225</v>
      </c>
      <c r="I139" s="156">
        <f t="shared" si="40"/>
        <v>0.56208379950752718</v>
      </c>
      <c r="J139" s="156">
        <f t="shared" si="40"/>
        <v>0.56367661669236857</v>
      </c>
      <c r="K139" s="156">
        <f t="shared" si="40"/>
        <v>0.56674617696925278</v>
      </c>
      <c r="L139" s="156">
        <f t="shared" si="40"/>
        <v>0.57066109520054009</v>
      </c>
      <c r="M139" s="156">
        <f t="shared" si="40"/>
        <v>0.57576642654107946</v>
      </c>
      <c r="N139" s="156">
        <f t="shared" si="40"/>
        <v>0.58319160095556721</v>
      </c>
      <c r="O139" s="156">
        <f t="shared" si="40"/>
        <v>0.59094021083890291</v>
      </c>
      <c r="P139" s="156">
        <f t="shared" si="40"/>
        <v>0.60058524523199186</v>
      </c>
      <c r="Q139" s="156">
        <f t="shared" si="40"/>
        <v>0.61205645237888273</v>
      </c>
      <c r="R139" s="156">
        <f t="shared" ref="R139:V139" si="41">IF(R121=0,"",R121/R103)</f>
        <v>0.63664508490727501</v>
      </c>
      <c r="S139" s="156">
        <f t="shared" si="41"/>
        <v>0.66593913826477225</v>
      </c>
      <c r="T139" s="156">
        <f t="shared" si="41"/>
        <v>0.69775129593898588</v>
      </c>
      <c r="U139" s="156">
        <f t="shared" si="41"/>
        <v>0.72277930012140101</v>
      </c>
      <c r="V139" s="156">
        <f t="shared" si="41"/>
        <v>0.74232826622795967</v>
      </c>
      <c r="W139" s="156">
        <f t="shared" ref="W139" si="42">IF(W121=0,"",W121/W103)</f>
        <v>0.75474143030743635</v>
      </c>
      <c r="DA139" s="63" t="s">
        <v>2063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0.91122088995792772</v>
      </c>
      <c r="C140" s="156">
        <f t="shared" si="43"/>
        <v>0.84141063859122056</v>
      </c>
      <c r="D140" s="156">
        <f t="shared" si="43"/>
        <v>0.92746869200118665</v>
      </c>
      <c r="E140" s="156">
        <f t="shared" si="43"/>
        <v>0.9535423149689779</v>
      </c>
      <c r="F140" s="156">
        <f t="shared" si="43"/>
        <v>0.94032497249489155</v>
      </c>
      <c r="G140" s="156">
        <f t="shared" si="43"/>
        <v>0.94114427073647788</v>
      </c>
      <c r="H140" s="156">
        <f t="shared" si="43"/>
        <v>0.92443257348555297</v>
      </c>
      <c r="I140" s="156">
        <f t="shared" si="43"/>
        <v>0.9354109003552431</v>
      </c>
      <c r="J140" s="156">
        <f t="shared" si="43"/>
        <v>0.93900092761277343</v>
      </c>
      <c r="K140" s="156">
        <f t="shared" si="43"/>
        <v>0.94219882758212758</v>
      </c>
      <c r="L140" s="156">
        <f t="shared" si="43"/>
        <v>0.9444759097245683</v>
      </c>
      <c r="M140" s="156">
        <f t="shared" si="43"/>
        <v>0.92343611845551876</v>
      </c>
      <c r="N140" s="156">
        <f t="shared" si="43"/>
        <v>0.94548883885648816</v>
      </c>
      <c r="O140" s="156">
        <f t="shared" si="43"/>
        <v>0.96245691241173204</v>
      </c>
      <c r="P140" s="156">
        <f t="shared" si="43"/>
        <v>0.93891952373742715</v>
      </c>
      <c r="Q140" s="156">
        <f t="shared" si="43"/>
        <v>0.98003378980289446</v>
      </c>
      <c r="R140" s="156">
        <f t="shared" ref="R140:V140" si="44">IF(R122=0,"",R122/R104)</f>
        <v>0.97719076998758603</v>
      </c>
      <c r="S140" s="156">
        <f t="shared" si="44"/>
        <v>0.96943317548180119</v>
      </c>
      <c r="T140" s="156">
        <f t="shared" si="44"/>
        <v>0.96873018303308644</v>
      </c>
      <c r="U140" s="156">
        <f t="shared" si="44"/>
        <v>0.96409562597934251</v>
      </c>
      <c r="V140" s="156">
        <f t="shared" si="44"/>
        <v>0.97268674666669286</v>
      </c>
      <c r="W140" s="156">
        <f t="shared" ref="W140" si="45">IF(W122=0,"",W122/W104)</f>
        <v>0.97838628678469819</v>
      </c>
      <c r="DA140" s="63" t="s">
        <v>2064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0.53627372325935807</v>
      </c>
      <c r="C141" s="157">
        <f t="shared" si="46"/>
        <v>0.53627372325935807</v>
      </c>
      <c r="D141" s="157">
        <f t="shared" si="46"/>
        <v>0.53924443009865541</v>
      </c>
      <c r="E141" s="157">
        <f t="shared" si="46"/>
        <v>0.54787904942496513</v>
      </c>
      <c r="F141" s="157">
        <f t="shared" si="46"/>
        <v>0.55293582070964464</v>
      </c>
      <c r="G141" s="157">
        <f t="shared" si="46"/>
        <v>0.5567758621873744</v>
      </c>
      <c r="H141" s="157">
        <f t="shared" si="46"/>
        <v>0.56051250776098938</v>
      </c>
      <c r="I141" s="157">
        <f t="shared" si="46"/>
        <v>0.56408202279320263</v>
      </c>
      <c r="J141" s="157">
        <f t="shared" si="46"/>
        <v>0.5671568861395857</v>
      </c>
      <c r="K141" s="157">
        <f t="shared" si="46"/>
        <v>0.57064154630138009</v>
      </c>
      <c r="L141" s="157">
        <f t="shared" si="46"/>
        <v>0.57349462625946368</v>
      </c>
      <c r="M141" s="157">
        <f t="shared" si="46"/>
        <v>0.57474250471216459</v>
      </c>
      <c r="N141" s="157">
        <f t="shared" si="46"/>
        <v>0.58176727261718597</v>
      </c>
      <c r="O141" s="157">
        <f t="shared" si="46"/>
        <v>0.59141102764612474</v>
      </c>
      <c r="P141" s="157">
        <f t="shared" si="46"/>
        <v>0.60212095562568546</v>
      </c>
      <c r="Q141" s="157">
        <f t="shared" si="46"/>
        <v>0.62598847902293087</v>
      </c>
      <c r="R141" s="157">
        <f t="shared" ref="R141:V141" si="47">IF(R123=0,"",R123/R105)</f>
        <v>0.66052787964734572</v>
      </c>
      <c r="S141" s="157">
        <f t="shared" si="47"/>
        <v>0.68872847487756872</v>
      </c>
      <c r="T141" s="157">
        <f t="shared" si="47"/>
        <v>0.70614473669027988</v>
      </c>
      <c r="U141" s="157">
        <f t="shared" si="47"/>
        <v>0.71503430654447531</v>
      </c>
      <c r="V141" s="157">
        <f t="shared" si="47"/>
        <v>0.73410825379423217</v>
      </c>
      <c r="W141" s="157">
        <f t="shared" ref="W141" si="48">IF(W123=0,"",W123/W105)</f>
        <v>0.75100662236418525</v>
      </c>
      <c r="DA141" s="131" t="s">
        <v>2065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0.60080316201620054</v>
      </c>
      <c r="C143" s="157">
        <f t="shared" si="52"/>
        <v>0.61399955831588093</v>
      </c>
      <c r="D143" s="157">
        <f t="shared" si="52"/>
        <v>0.61709509355493464</v>
      </c>
      <c r="E143" s="157">
        <f t="shared" si="52"/>
        <v>0.61914904257348091</v>
      </c>
      <c r="F143" s="157">
        <f t="shared" si="52"/>
        <v>0.62184553830700895</v>
      </c>
      <c r="G143" s="157">
        <f t="shared" si="52"/>
        <v>0.62522758750704344</v>
      </c>
      <c r="H143" s="157">
        <f t="shared" si="52"/>
        <v>0.62762185808841942</v>
      </c>
      <c r="I143" s="157">
        <f t="shared" si="52"/>
        <v>0.62897990785209534</v>
      </c>
      <c r="J143" s="157">
        <f t="shared" si="52"/>
        <v>0.63021086843903096</v>
      </c>
      <c r="K143" s="157">
        <f t="shared" si="52"/>
        <v>0.63199657164940715</v>
      </c>
      <c r="L143" s="157">
        <f t="shared" si="52"/>
        <v>0.63386051116954079</v>
      </c>
      <c r="M143" s="157">
        <f t="shared" si="52"/>
        <v>0.63656545106973084</v>
      </c>
      <c r="N143" s="157">
        <f t="shared" si="52"/>
        <v>0.64034361016441077</v>
      </c>
      <c r="O143" s="157">
        <f t="shared" si="52"/>
        <v>0.64416820386800844</v>
      </c>
      <c r="P143" s="157">
        <f t="shared" si="52"/>
        <v>0.64734767714172536</v>
      </c>
      <c r="Q143" s="157">
        <f t="shared" si="52"/>
        <v>0.65310669717148695</v>
      </c>
      <c r="R143" s="157">
        <f t="shared" ref="R143:V143" si="53">IF(R125=0,"",R125/R107)</f>
        <v>0.66297959206048052</v>
      </c>
      <c r="S143" s="157">
        <f t="shared" si="53"/>
        <v>0.67810763431853294</v>
      </c>
      <c r="T143" s="157">
        <f t="shared" si="53"/>
        <v>0.7001412444655134</v>
      </c>
      <c r="U143" s="157">
        <f t="shared" si="53"/>
        <v>0.71899825304735665</v>
      </c>
      <c r="V143" s="157">
        <f t="shared" si="53"/>
        <v>0.73183061037929353</v>
      </c>
      <c r="W143" s="157">
        <f t="shared" ref="W143" si="54">IF(W125=0,"",W125/W107)</f>
        <v>0.73776878059657369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0.93221340857779622</v>
      </c>
      <c r="C144" s="158">
        <f t="shared" si="55"/>
        <v>0.87935786763432167</v>
      </c>
      <c r="D144" s="158">
        <f t="shared" si="55"/>
        <v>0.94611322775978035</v>
      </c>
      <c r="E144" s="158">
        <f t="shared" si="55"/>
        <v>0.96569724417552294</v>
      </c>
      <c r="F144" s="158">
        <f t="shared" si="55"/>
        <v>0.9548775664143867</v>
      </c>
      <c r="G144" s="158">
        <f t="shared" si="55"/>
        <v>0.95551828323018517</v>
      </c>
      <c r="H144" s="158">
        <f t="shared" si="55"/>
        <v>0.94143862590382077</v>
      </c>
      <c r="I144" s="158">
        <f t="shared" si="55"/>
        <v>0.95008411619477373</v>
      </c>
      <c r="J144" s="158">
        <f t="shared" si="55"/>
        <v>0.95293929258492716</v>
      </c>
      <c r="K144" s="158">
        <f t="shared" si="55"/>
        <v>0.95553022081382533</v>
      </c>
      <c r="L144" s="158">
        <f t="shared" si="55"/>
        <v>0.95699179567225912</v>
      </c>
      <c r="M144" s="158">
        <f t="shared" si="55"/>
        <v>0.94041707680227427</v>
      </c>
      <c r="N144" s="158">
        <f t="shared" si="55"/>
        <v>0.9568169903812499</v>
      </c>
      <c r="O144" s="158">
        <f t="shared" si="55"/>
        <v>0.97117496347083676</v>
      </c>
      <c r="P144" s="158">
        <f t="shared" si="55"/>
        <v>0.94905317896392616</v>
      </c>
      <c r="Q144" s="158">
        <f t="shared" si="55"/>
        <v>0.98508890856132936</v>
      </c>
      <c r="R144" s="158">
        <f t="shared" ref="R144:V144" si="56">IF(R126=0,"",R126/R108)</f>
        <v>0.98075918739091406</v>
      </c>
      <c r="S144" s="158">
        <f t="shared" si="56"/>
        <v>0.97057576777127352</v>
      </c>
      <c r="T144" s="158">
        <f t="shared" si="56"/>
        <v>0.96909804189071935</v>
      </c>
      <c r="U144" s="158">
        <f t="shared" si="56"/>
        <v>0.96374323654968397</v>
      </c>
      <c r="V144" s="158">
        <f t="shared" si="56"/>
        <v>0.97136014203076959</v>
      </c>
      <c r="W144" s="158">
        <f t="shared" ref="W144" si="57">IF(W126=0,"",W126/W108)</f>
        <v>0.9773538181155571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0.60080316201620054</v>
      </c>
      <c r="C145" s="156">
        <f t="shared" si="58"/>
        <v>0.61258313031047618</v>
      </c>
      <c r="D145" s="156">
        <f t="shared" si="58"/>
        <v>0.61614022173882654</v>
      </c>
      <c r="E145" s="156">
        <f t="shared" si="58"/>
        <v>0.61916558712743264</v>
      </c>
      <c r="F145" s="156">
        <f t="shared" si="58"/>
        <v>0.62244989543946683</v>
      </c>
      <c r="G145" s="156">
        <f t="shared" si="58"/>
        <v>0.62561429347298347</v>
      </c>
      <c r="H145" s="156">
        <f t="shared" si="58"/>
        <v>0.62815544004416923</v>
      </c>
      <c r="I145" s="156">
        <f t="shared" si="58"/>
        <v>0.63033272195898216</v>
      </c>
      <c r="J145" s="156">
        <f t="shared" si="58"/>
        <v>0.63230072295982387</v>
      </c>
      <c r="K145" s="156">
        <f t="shared" si="58"/>
        <v>0.63428095891886926</v>
      </c>
      <c r="L145" s="156">
        <f t="shared" si="58"/>
        <v>0.63566864375196175</v>
      </c>
      <c r="M145" s="156">
        <f t="shared" si="58"/>
        <v>0.6367239392335714</v>
      </c>
      <c r="N145" s="156">
        <f t="shared" si="58"/>
        <v>0.63980329183150919</v>
      </c>
      <c r="O145" s="156">
        <f t="shared" si="58"/>
        <v>0.64343525374628829</v>
      </c>
      <c r="P145" s="156">
        <f t="shared" si="58"/>
        <v>0.6484473502545286</v>
      </c>
      <c r="Q145" s="156">
        <f t="shared" si="58"/>
        <v>0.65680353564234195</v>
      </c>
      <c r="R145" s="156">
        <f t="shared" ref="R145:V145" si="59">IF(R127=0,"",R127/R109)</f>
        <v>0.67395199055300803</v>
      </c>
      <c r="S145" s="156">
        <f t="shared" si="59"/>
        <v>0.6917595103889268</v>
      </c>
      <c r="T145" s="156">
        <f t="shared" si="59"/>
        <v>0.7064918679244363</v>
      </c>
      <c r="U145" s="156">
        <f t="shared" si="59"/>
        <v>0.71839069380200871</v>
      </c>
      <c r="V145" s="156">
        <f t="shared" si="59"/>
        <v>0.7288689469243852</v>
      </c>
      <c r="W145" s="156">
        <f t="shared" ref="W145" si="60">IF(W127=0,"",W127/W109)</f>
        <v>0.73529566430936355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0.66533887877799902</v>
      </c>
      <c r="C147" s="155">
        <f t="shared" si="64"/>
        <v>0.67954226895703773</v>
      </c>
      <c r="D147" s="155">
        <f t="shared" si="64"/>
        <v>0.68058566609329008</v>
      </c>
      <c r="E147" s="155">
        <f t="shared" si="64"/>
        <v>0.68380415132942496</v>
      </c>
      <c r="F147" s="155">
        <f t="shared" si="64"/>
        <v>0.68536784574633025</v>
      </c>
      <c r="G147" s="155">
        <f t="shared" si="64"/>
        <v>0.68947061995084591</v>
      </c>
      <c r="H147" s="155">
        <f t="shared" si="64"/>
        <v>0.69972120905005342</v>
      </c>
      <c r="I147" s="155">
        <f t="shared" si="64"/>
        <v>0.70038754633025002</v>
      </c>
      <c r="J147" s="155">
        <f t="shared" si="64"/>
        <v>0.70145982415597219</v>
      </c>
      <c r="K147" s="155">
        <f t="shared" si="64"/>
        <v>0.70238197113510403</v>
      </c>
      <c r="L147" s="155">
        <f t="shared" si="64"/>
        <v>0.70571700528890724</v>
      </c>
      <c r="M147" s="155">
        <f t="shared" si="64"/>
        <v>0.70556457754091306</v>
      </c>
      <c r="N147" s="155">
        <f t="shared" si="64"/>
        <v>0.70722678968817743</v>
      </c>
      <c r="O147" s="155">
        <f t="shared" si="64"/>
        <v>0.70404053420867707</v>
      </c>
      <c r="P147" s="155">
        <f t="shared" si="64"/>
        <v>0.7108966833257172</v>
      </c>
      <c r="Q147" s="155">
        <f t="shared" si="64"/>
        <v>0.71253265329444371</v>
      </c>
      <c r="R147" s="155">
        <f t="shared" ref="R147:V147" si="65">IF(R129=0,"",R129/R111)</f>
        <v>0.71812424485220683</v>
      </c>
      <c r="S147" s="155">
        <f t="shared" si="65"/>
        <v>0.72656938839821461</v>
      </c>
      <c r="T147" s="155">
        <f t="shared" si="65"/>
        <v>0.74196447163494372</v>
      </c>
      <c r="U147" s="155">
        <f t="shared" si="65"/>
        <v>0.75887913353973613</v>
      </c>
      <c r="V147" s="155">
        <f t="shared" si="65"/>
        <v>0.7715876120677283</v>
      </c>
      <c r="W147" s="155">
        <f t="shared" ref="W147" si="66">IF(W129=0,"",W129/W111)</f>
        <v>0.77643750367272091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0.56930652843800589</v>
      </c>
      <c r="C148" s="156">
        <f t="shared" si="67"/>
        <v>0.57093886219058132</v>
      </c>
      <c r="D148" s="156">
        <f t="shared" si="67"/>
        <v>0.5723428028453782</v>
      </c>
      <c r="E148" s="156">
        <f t="shared" si="67"/>
        <v>0.57384235784598192</v>
      </c>
      <c r="F148" s="156">
        <f t="shared" si="67"/>
        <v>0.57544415640732705</v>
      </c>
      <c r="G148" s="156">
        <f t="shared" si="67"/>
        <v>0.57705670511425355</v>
      </c>
      <c r="H148" s="156">
        <f t="shared" si="67"/>
        <v>0.57861736449040679</v>
      </c>
      <c r="I148" s="156">
        <f t="shared" si="67"/>
        <v>0.57950716207039055</v>
      </c>
      <c r="J148" s="156">
        <f t="shared" si="67"/>
        <v>0.58016425428192908</v>
      </c>
      <c r="K148" s="156">
        <f t="shared" si="67"/>
        <v>0.5812206952733131</v>
      </c>
      <c r="L148" s="156">
        <f t="shared" si="67"/>
        <v>0.58227298737223054</v>
      </c>
      <c r="M148" s="156">
        <f t="shared" si="67"/>
        <v>0.58318139092356613</v>
      </c>
      <c r="N148" s="156">
        <f t="shared" si="67"/>
        <v>0.58392405217489418</v>
      </c>
      <c r="O148" s="156">
        <f t="shared" si="67"/>
        <v>0.58442845566195822</v>
      </c>
      <c r="P148" s="156">
        <f t="shared" si="67"/>
        <v>0.58475233612631894</v>
      </c>
      <c r="Q148" s="156">
        <f t="shared" si="67"/>
        <v>0.58499104806279389</v>
      </c>
      <c r="R148" s="156">
        <f t="shared" ref="R148:V148" si="68">IF(R130=0,"",R130/R112)</f>
        <v>0.58572265573530147</v>
      </c>
      <c r="S148" s="156">
        <f t="shared" si="68"/>
        <v>0.58752899795006408</v>
      </c>
      <c r="T148" s="156">
        <f t="shared" si="68"/>
        <v>0.59039796409875567</v>
      </c>
      <c r="U148" s="156">
        <f t="shared" si="68"/>
        <v>0.59350403980489008</v>
      </c>
      <c r="V148" s="156">
        <f t="shared" si="68"/>
        <v>0.59662162892995729</v>
      </c>
      <c r="W148" s="156">
        <f t="shared" ref="W148" si="69">IF(W130=0,"",W130/W112)</f>
        <v>0.59969672976057142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0.72834460069410334</v>
      </c>
      <c r="C149" s="159">
        <f t="shared" si="70"/>
        <v>0.73337856370426513</v>
      </c>
      <c r="D149" s="159">
        <f t="shared" si="70"/>
        <v>0.73595639235787824</v>
      </c>
      <c r="E149" s="159">
        <f t="shared" si="70"/>
        <v>0.73860601822844174</v>
      </c>
      <c r="F149" s="159">
        <f t="shared" si="70"/>
        <v>0.74128832537987466</v>
      </c>
      <c r="G149" s="159">
        <f t="shared" si="70"/>
        <v>0.74409703407416894</v>
      </c>
      <c r="H149" s="159">
        <f t="shared" si="70"/>
        <v>0.74678723183248719</v>
      </c>
      <c r="I149" s="159">
        <f t="shared" si="70"/>
        <v>0.74826163650802791</v>
      </c>
      <c r="J149" s="159">
        <f t="shared" si="70"/>
        <v>0.74950187905685717</v>
      </c>
      <c r="K149" s="159">
        <f t="shared" si="70"/>
        <v>0.75129705194148322</v>
      </c>
      <c r="L149" s="159">
        <f t="shared" si="70"/>
        <v>0.75300162626965517</v>
      </c>
      <c r="M149" s="159">
        <f t="shared" si="70"/>
        <v>0.75481574706692056</v>
      </c>
      <c r="N149" s="159">
        <f t="shared" si="70"/>
        <v>0.75720891949281421</v>
      </c>
      <c r="O149" s="159">
        <f t="shared" si="70"/>
        <v>0.75952046517865268</v>
      </c>
      <c r="P149" s="159">
        <f t="shared" si="70"/>
        <v>0.7619234731778356</v>
      </c>
      <c r="Q149" s="159">
        <f t="shared" si="70"/>
        <v>0.76544713916711082</v>
      </c>
      <c r="R149" s="159">
        <f t="shared" ref="R149:V149" si="71">IF(R131=0,"",R131/R113)</f>
        <v>0.77333034131169209</v>
      </c>
      <c r="S149" s="159">
        <f t="shared" si="71"/>
        <v>0.78450482907129415</v>
      </c>
      <c r="T149" s="159">
        <f t="shared" si="71"/>
        <v>0.7992557722295961</v>
      </c>
      <c r="U149" s="159">
        <f t="shared" si="71"/>
        <v>0.81312977784189355</v>
      </c>
      <c r="V149" s="159">
        <f t="shared" si="71"/>
        <v>0.82521476374270664</v>
      </c>
      <c r="W149" s="159">
        <f t="shared" ref="W149" si="72">IF(W131=0,"",W131/W113)</f>
        <v>0.83322169826140635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340.09197515616484</v>
      </c>
      <c r="C151" s="117">
        <f t="shared" si="73"/>
        <v>376.93626283656704</v>
      </c>
      <c r="D151" s="117">
        <f t="shared" si="73"/>
        <v>398.7261891884898</v>
      </c>
      <c r="E151" s="117">
        <f t="shared" si="73"/>
        <v>421.165793341604</v>
      </c>
      <c r="F151" s="117">
        <f t="shared" si="73"/>
        <v>462.93062939775143</v>
      </c>
      <c r="G151" s="117">
        <f t="shared" si="73"/>
        <v>512.16494032145965</v>
      </c>
      <c r="H151" s="117">
        <f t="shared" si="73"/>
        <v>539.36015382904338</v>
      </c>
      <c r="I151" s="117">
        <f t="shared" si="73"/>
        <v>551.64602095835176</v>
      </c>
      <c r="J151" s="117">
        <f t="shared" si="73"/>
        <v>547.54870081610625</v>
      </c>
      <c r="K151" s="117">
        <f t="shared" si="73"/>
        <v>533.40827408311065</v>
      </c>
      <c r="L151" s="117">
        <f t="shared" si="73"/>
        <v>561.12384853534411</v>
      </c>
      <c r="M151" s="117">
        <f t="shared" si="73"/>
        <v>554.09142885194865</v>
      </c>
      <c r="N151" s="117">
        <f t="shared" si="73"/>
        <v>535.79908364560026</v>
      </c>
      <c r="O151" s="117">
        <f t="shared" si="73"/>
        <v>499.95693276784777</v>
      </c>
      <c r="P151" s="117">
        <f t="shared" si="73"/>
        <v>446.17158541053664</v>
      </c>
      <c r="Q151" s="117">
        <f t="shared" si="73"/>
        <v>413.03114228891343</v>
      </c>
      <c r="R151" s="117">
        <f t="shared" ref="R151:V151" si="74">R152+R154+R156+R165</f>
        <v>430.72274047490259</v>
      </c>
      <c r="S151" s="117">
        <f t="shared" si="74"/>
        <v>440.4394316683123</v>
      </c>
      <c r="T151" s="117">
        <f t="shared" si="74"/>
        <v>444.39515542086195</v>
      </c>
      <c r="U151" s="117">
        <f t="shared" si="74"/>
        <v>403.02606780322606</v>
      </c>
      <c r="V151" s="117">
        <f t="shared" si="74"/>
        <v>389.87132949265617</v>
      </c>
      <c r="W151" s="117">
        <f t="shared" ref="W151" si="75">W152+W154+W156+W165</f>
        <v>411.39644443393962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283.04374775713268</v>
      </c>
      <c r="C156" s="122">
        <v>311.76132213558128</v>
      </c>
      <c r="D156" s="122">
        <v>327.15735897481807</v>
      </c>
      <c r="E156" s="122">
        <v>342.6047472360242</v>
      </c>
      <c r="F156" s="122">
        <v>374.34151340501882</v>
      </c>
      <c r="G156" s="122">
        <v>410.78727327273612</v>
      </c>
      <c r="H156" s="122">
        <v>426.62144670173126</v>
      </c>
      <c r="I156" s="122">
        <v>431.15242232440198</v>
      </c>
      <c r="J156" s="122">
        <v>424.34926185233525</v>
      </c>
      <c r="K156" s="122">
        <v>408.40142179237461</v>
      </c>
      <c r="L156" s="122">
        <v>429.95889675035716</v>
      </c>
      <c r="M156" s="122">
        <v>426.07301011976119</v>
      </c>
      <c r="N156" s="122">
        <v>411.56616718875625</v>
      </c>
      <c r="O156" s="122">
        <v>389.07763078681313</v>
      </c>
      <c r="P156" s="122">
        <v>347.86755196316329</v>
      </c>
      <c r="Q156" s="122">
        <v>320.27061418910608</v>
      </c>
      <c r="R156" s="122">
        <v>335.42439592792402</v>
      </c>
      <c r="S156" s="122">
        <v>342.07444877040257</v>
      </c>
      <c r="T156" s="122">
        <v>339.61225180233959</v>
      </c>
      <c r="U156" s="122">
        <v>311.03831931036399</v>
      </c>
      <c r="V156" s="122">
        <v>301.05608288175478</v>
      </c>
      <c r="W156" s="122">
        <v>318.32286338542002</v>
      </c>
      <c r="DA156" s="130" t="s">
        <v>2230</v>
      </c>
    </row>
    <row r="157" spans="1:105" ht="12" customHeight="1" x14ac:dyDescent="0.25">
      <c r="A157" s="97" t="s">
        <v>124</v>
      </c>
      <c r="B157" s="98">
        <v>282.98189194769594</v>
      </c>
      <c r="C157" s="98">
        <v>311.66097955175178</v>
      </c>
      <c r="D157" s="98">
        <v>327.11697521880211</v>
      </c>
      <c r="E157" s="98">
        <v>342.57028666691656</v>
      </c>
      <c r="F157" s="98">
        <v>374.28658628309995</v>
      </c>
      <c r="G157" s="98">
        <v>410.72487419772693</v>
      </c>
      <c r="H157" s="98">
        <v>426.53750953294366</v>
      </c>
      <c r="I157" s="98">
        <v>431.05608442964177</v>
      </c>
      <c r="J157" s="98">
        <v>424.22320653647785</v>
      </c>
      <c r="K157" s="98">
        <v>408.24474682499277</v>
      </c>
      <c r="L157" s="98">
        <v>429.78423456735186</v>
      </c>
      <c r="M157" s="98">
        <v>425.84752415446292</v>
      </c>
      <c r="N157" s="98">
        <v>411.39583268748538</v>
      </c>
      <c r="O157" s="98">
        <v>388.94991598402265</v>
      </c>
      <c r="P157" s="98">
        <v>347.65724121295563</v>
      </c>
      <c r="Q157" s="98">
        <v>320.19836194436238</v>
      </c>
      <c r="R157" s="98">
        <v>335.31377716245595</v>
      </c>
      <c r="S157" s="98">
        <v>341.88891124423094</v>
      </c>
      <c r="T157" s="98">
        <v>339.40417739519279</v>
      </c>
      <c r="U157" s="98">
        <v>310.8122647780238</v>
      </c>
      <c r="V157" s="98">
        <v>300.87035121600093</v>
      </c>
      <c r="W157" s="98">
        <v>318.14678360791288</v>
      </c>
      <c r="DA157" s="63" t="s">
        <v>2231</v>
      </c>
    </row>
    <row r="158" spans="1:105" ht="12" customHeight="1" x14ac:dyDescent="0.25">
      <c r="A158" s="97" t="s">
        <v>123</v>
      </c>
      <c r="B158" s="98">
        <v>6.1855809436749211E-2</v>
      </c>
      <c r="C158" s="98">
        <v>0.10034258382949417</v>
      </c>
      <c r="D158" s="98">
        <v>4.038375601595965E-2</v>
      </c>
      <c r="E158" s="98">
        <v>3.4460569107619562E-2</v>
      </c>
      <c r="F158" s="98">
        <v>5.4927121918889543E-2</v>
      </c>
      <c r="G158" s="98">
        <v>6.239907500919184E-2</v>
      </c>
      <c r="H158" s="98">
        <v>8.3937168787608471E-2</v>
      </c>
      <c r="I158" s="98">
        <v>9.6337894760185061E-2</v>
      </c>
      <c r="J158" s="98">
        <v>0.12605531585739099</v>
      </c>
      <c r="K158" s="98">
        <v>0.15667496738185277</v>
      </c>
      <c r="L158" s="98">
        <v>0.17466218300531483</v>
      </c>
      <c r="M158" s="98">
        <v>0.22548596529828971</v>
      </c>
      <c r="N158" s="98">
        <v>0.1703345012708504</v>
      </c>
      <c r="O158" s="98">
        <v>0.12771480279046421</v>
      </c>
      <c r="P158" s="98">
        <v>0.21031075020765072</v>
      </c>
      <c r="Q158" s="98">
        <v>7.2252244743718302E-2</v>
      </c>
      <c r="R158" s="98">
        <v>0.11061876546805428</v>
      </c>
      <c r="S158" s="98">
        <v>0.18553752617165531</v>
      </c>
      <c r="T158" s="98">
        <v>0.20807440714677142</v>
      </c>
      <c r="U158" s="98">
        <v>0.22605453234017725</v>
      </c>
      <c r="V158" s="98">
        <v>0.18573166575382352</v>
      </c>
      <c r="W158" s="98">
        <v>0.17607977750713746</v>
      </c>
      <c r="DA158" s="63" t="s">
        <v>2232</v>
      </c>
    </row>
    <row r="159" spans="1:105" ht="12" customHeight="1" x14ac:dyDescent="0.25">
      <c r="A159" s="100" t="s">
        <v>50</v>
      </c>
      <c r="B159" s="101">
        <v>6.1855809436749211E-2</v>
      </c>
      <c r="C159" s="101">
        <v>0.10034258382949417</v>
      </c>
      <c r="D159" s="101">
        <v>4.038375601595965E-2</v>
      </c>
      <c r="E159" s="101">
        <v>3.4460569107619562E-2</v>
      </c>
      <c r="F159" s="101">
        <v>5.4927121918889543E-2</v>
      </c>
      <c r="G159" s="101">
        <v>6.239907500919184E-2</v>
      </c>
      <c r="H159" s="101">
        <v>8.3937168787608471E-2</v>
      </c>
      <c r="I159" s="101">
        <v>9.6337894760185061E-2</v>
      </c>
      <c r="J159" s="101">
        <v>0.12605531585739099</v>
      </c>
      <c r="K159" s="101">
        <v>0.15667496738185277</v>
      </c>
      <c r="L159" s="101">
        <v>0.17466218300531483</v>
      </c>
      <c r="M159" s="101">
        <v>0.22548596529828971</v>
      </c>
      <c r="N159" s="101">
        <v>0.1703345012708504</v>
      </c>
      <c r="O159" s="101">
        <v>0.12771480279046421</v>
      </c>
      <c r="P159" s="101">
        <v>0.21031075020765072</v>
      </c>
      <c r="Q159" s="101">
        <v>7.2252244743718302E-2</v>
      </c>
      <c r="R159" s="101">
        <v>0.11061876546805428</v>
      </c>
      <c r="S159" s="101">
        <v>0.18553752617165531</v>
      </c>
      <c r="T159" s="101">
        <v>0.20807440714677142</v>
      </c>
      <c r="U159" s="101">
        <v>0.22605453234017725</v>
      </c>
      <c r="V159" s="101">
        <v>0.18573166575382352</v>
      </c>
      <c r="W159" s="101">
        <v>0.17607977750713746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57.048227399032172</v>
      </c>
      <c r="C165" s="122">
        <v>65.174940700985772</v>
      </c>
      <c r="D165" s="122">
        <v>71.568830213671731</v>
      </c>
      <c r="E165" s="122">
        <v>78.561046105579805</v>
      </c>
      <c r="F165" s="122">
        <v>88.589115992732602</v>
      </c>
      <c r="G165" s="122">
        <v>101.3776670487235</v>
      </c>
      <c r="H165" s="122">
        <v>112.73870712731208</v>
      </c>
      <c r="I165" s="122">
        <v>120.49359863394977</v>
      </c>
      <c r="J165" s="122">
        <v>123.19943896377106</v>
      </c>
      <c r="K165" s="122">
        <v>125.00685229073602</v>
      </c>
      <c r="L165" s="122">
        <v>131.16495178498693</v>
      </c>
      <c r="M165" s="122">
        <v>128.0184187321874</v>
      </c>
      <c r="N165" s="122">
        <v>124.23291645684398</v>
      </c>
      <c r="O165" s="122">
        <v>110.87930198103464</v>
      </c>
      <c r="P165" s="122">
        <v>98.304033447373371</v>
      </c>
      <c r="Q165" s="122">
        <v>92.760528099807331</v>
      </c>
      <c r="R165" s="122">
        <v>95.298344546978598</v>
      </c>
      <c r="S165" s="122">
        <v>98.364982897909741</v>
      </c>
      <c r="T165" s="122">
        <v>104.78290361852238</v>
      </c>
      <c r="U165" s="122">
        <v>91.987748492862039</v>
      </c>
      <c r="V165" s="122">
        <v>88.815246610901411</v>
      </c>
      <c r="W165" s="122">
        <v>93.073581048519586</v>
      </c>
      <c r="DA165" s="130" t="s">
        <v>2239</v>
      </c>
    </row>
    <row r="166" spans="1:105" ht="12" customHeight="1" x14ac:dyDescent="0.25">
      <c r="A166" s="97" t="s">
        <v>50</v>
      </c>
      <c r="B166" s="98">
        <v>57.048227399032172</v>
      </c>
      <c r="C166" s="98">
        <v>65.174940700985772</v>
      </c>
      <c r="D166" s="98">
        <v>71.568830213671731</v>
      </c>
      <c r="E166" s="98">
        <v>78.561046105579805</v>
      </c>
      <c r="F166" s="98">
        <v>88.589115992732602</v>
      </c>
      <c r="G166" s="98">
        <v>101.3776670487235</v>
      </c>
      <c r="H166" s="98">
        <v>112.73870712731208</v>
      </c>
      <c r="I166" s="98">
        <v>120.49359863394977</v>
      </c>
      <c r="J166" s="98">
        <v>123.19943896377106</v>
      </c>
      <c r="K166" s="98">
        <v>125.00685229073602</v>
      </c>
      <c r="L166" s="98">
        <v>131.16495178498693</v>
      </c>
      <c r="M166" s="98">
        <v>128.0184187321874</v>
      </c>
      <c r="N166" s="98">
        <v>124.23291645684398</v>
      </c>
      <c r="O166" s="98">
        <v>110.87930198103464</v>
      </c>
      <c r="P166" s="98">
        <v>98.304033447373371</v>
      </c>
      <c r="Q166" s="98">
        <v>92.760528099807331</v>
      </c>
      <c r="R166" s="98">
        <v>95.298344546978598</v>
      </c>
      <c r="S166" s="98">
        <v>98.364982897909741</v>
      </c>
      <c r="T166" s="98">
        <v>104.78290361852238</v>
      </c>
      <c r="U166" s="98">
        <v>91.987748492862039</v>
      </c>
      <c r="V166" s="98">
        <v>88.815246610901411</v>
      </c>
      <c r="W166" s="98">
        <v>93.073581048519586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5098.8643682880966</v>
      </c>
      <c r="C169" s="117">
        <f t="shared" si="78"/>
        <v>6777.3641098927701</v>
      </c>
      <c r="D169" s="117">
        <f t="shared" si="78"/>
        <v>6304.8258716652117</v>
      </c>
      <c r="E169" s="117">
        <f t="shared" si="78"/>
        <v>6424.5079991113016</v>
      </c>
      <c r="F169" s="117">
        <f t="shared" si="78"/>
        <v>6615.2549058479199</v>
      </c>
      <c r="G169" s="117">
        <f t="shared" si="78"/>
        <v>6860.4537702402213</v>
      </c>
      <c r="H169" s="117">
        <f t="shared" si="78"/>
        <v>7629.4157182684803</v>
      </c>
      <c r="I169" s="117">
        <f t="shared" si="78"/>
        <v>7265.5384108273756</v>
      </c>
      <c r="J169" s="117">
        <f t="shared" si="78"/>
        <v>6788.2879343686409</v>
      </c>
      <c r="K169" s="117">
        <f t="shared" si="78"/>
        <v>6539.243852043106</v>
      </c>
      <c r="L169" s="117">
        <f t="shared" si="78"/>
        <v>7901.2082317573977</v>
      </c>
      <c r="M169" s="117">
        <f t="shared" si="78"/>
        <v>7739.9495157095616</v>
      </c>
      <c r="N169" s="117">
        <f t="shared" si="78"/>
        <v>7212.4835053970592</v>
      </c>
      <c r="O169" s="117">
        <f t="shared" si="78"/>
        <v>6232.1249340352997</v>
      </c>
      <c r="P169" s="117">
        <f t="shared" si="78"/>
        <v>6733.4287082919582</v>
      </c>
      <c r="Q169" s="117">
        <f t="shared" si="78"/>
        <v>5328.2106262798779</v>
      </c>
      <c r="R169" s="117">
        <f t="shared" ref="R169:V169" si="79">R170+R172+R174+R183</f>
        <v>5238.131701020774</v>
      </c>
      <c r="S169" s="117">
        <f t="shared" si="79"/>
        <v>5939.7043514558391</v>
      </c>
      <c r="T169" s="117">
        <f t="shared" si="79"/>
        <v>7309.8600910929572</v>
      </c>
      <c r="U169" s="117">
        <f t="shared" si="79"/>
        <v>6689.9347526498077</v>
      </c>
      <c r="V169" s="117">
        <f t="shared" si="79"/>
        <v>6423.3849071993327</v>
      </c>
      <c r="W169" s="117">
        <f t="shared" ref="W169" si="80">W170+W172+W174+W183</f>
        <v>5669.6764171794111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3139.195727030014</v>
      </c>
      <c r="C170" s="122">
        <f t="shared" si="81"/>
        <v>4756.2581131089773</v>
      </c>
      <c r="D170" s="122">
        <f t="shared" si="81"/>
        <v>4345.504729690062</v>
      </c>
      <c r="E170" s="122">
        <f t="shared" si="81"/>
        <v>4418.7517894198963</v>
      </c>
      <c r="F170" s="122">
        <f t="shared" si="81"/>
        <v>4670.6964645120834</v>
      </c>
      <c r="G170" s="122">
        <f t="shared" si="81"/>
        <v>4860.4700972329365</v>
      </c>
      <c r="H170" s="122">
        <f t="shared" si="81"/>
        <v>5541.0425434665358</v>
      </c>
      <c r="I170" s="122">
        <f t="shared" si="81"/>
        <v>5247.963515820039</v>
      </c>
      <c r="J170" s="122">
        <f t="shared" si="81"/>
        <v>4786.5825236668534</v>
      </c>
      <c r="K170" s="122">
        <f t="shared" si="81"/>
        <v>4571.2765074276695</v>
      </c>
      <c r="L170" s="122">
        <f t="shared" si="81"/>
        <v>5875.6160159191477</v>
      </c>
      <c r="M170" s="122">
        <f t="shared" si="81"/>
        <v>5724.8294001190407</v>
      </c>
      <c r="N170" s="122">
        <f t="shared" si="81"/>
        <v>5242.4984981050748</v>
      </c>
      <c r="O170" s="122">
        <f t="shared" si="81"/>
        <v>4322.7029476068401</v>
      </c>
      <c r="P170" s="122">
        <f t="shared" si="81"/>
        <v>4752.8617112260763</v>
      </c>
      <c r="Q170" s="122">
        <f t="shared" si="81"/>
        <v>3348.0972658786582</v>
      </c>
      <c r="R170" s="122">
        <f t="shared" si="81"/>
        <v>3239.1202647928867</v>
      </c>
      <c r="S170" s="122">
        <f t="shared" si="81"/>
        <v>3888.7058594002865</v>
      </c>
      <c r="T170" s="122">
        <f t="shared" si="81"/>
        <v>5273.2034424722169</v>
      </c>
      <c r="U170" s="122">
        <f t="shared" si="81"/>
        <v>4754.5063468788949</v>
      </c>
      <c r="V170" s="122">
        <f t="shared" si="81"/>
        <v>4505.6946629536324</v>
      </c>
      <c r="W170" s="122">
        <f t="shared" si="81"/>
        <v>3678.0039194206893</v>
      </c>
      <c r="DA170" s="130" t="s">
        <v>2394</v>
      </c>
    </row>
    <row r="171" spans="1:105" ht="12" customHeight="1" x14ac:dyDescent="0.25">
      <c r="A171" s="97" t="s">
        <v>53</v>
      </c>
      <c r="B171" s="98">
        <v>3139.195727030014</v>
      </c>
      <c r="C171" s="98">
        <v>4756.2581131089773</v>
      </c>
      <c r="D171" s="98">
        <v>4345.504729690062</v>
      </c>
      <c r="E171" s="98">
        <v>4418.7517894198963</v>
      </c>
      <c r="F171" s="98">
        <v>4670.6964645120834</v>
      </c>
      <c r="G171" s="98">
        <v>4860.4700972329365</v>
      </c>
      <c r="H171" s="98">
        <v>5541.0425434665358</v>
      </c>
      <c r="I171" s="98">
        <v>5247.963515820039</v>
      </c>
      <c r="J171" s="98">
        <v>4786.5825236668534</v>
      </c>
      <c r="K171" s="98">
        <v>4571.2765074276695</v>
      </c>
      <c r="L171" s="98">
        <v>5875.6160159191477</v>
      </c>
      <c r="M171" s="98">
        <v>5724.8294001190407</v>
      </c>
      <c r="N171" s="98">
        <v>5242.4984981050748</v>
      </c>
      <c r="O171" s="98">
        <v>4322.7029476068401</v>
      </c>
      <c r="P171" s="98">
        <v>4752.8617112260763</v>
      </c>
      <c r="Q171" s="98">
        <v>3348.0972658786582</v>
      </c>
      <c r="R171" s="98">
        <v>3239.1202647928867</v>
      </c>
      <c r="S171" s="98">
        <v>3888.7058594002865</v>
      </c>
      <c r="T171" s="98">
        <v>5273.2034424722169</v>
      </c>
      <c r="U171" s="98">
        <v>4754.5063468788949</v>
      </c>
      <c r="V171" s="98">
        <v>4505.6946629536324</v>
      </c>
      <c r="W171" s="98">
        <v>3678.0039194206893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117.91619717460766</v>
      </c>
      <c r="C172" s="122">
        <f t="shared" si="82"/>
        <v>125.62551668340885</v>
      </c>
      <c r="D172" s="122">
        <f t="shared" si="82"/>
        <v>95.187586917080921</v>
      </c>
      <c r="E172" s="122">
        <f t="shared" si="82"/>
        <v>198.37621788105599</v>
      </c>
      <c r="F172" s="122">
        <f t="shared" si="82"/>
        <v>140.54222777077371</v>
      </c>
      <c r="G172" s="122">
        <f t="shared" si="82"/>
        <v>148.04649515673697</v>
      </c>
      <c r="H172" s="122">
        <f t="shared" si="82"/>
        <v>160.7969787098852</v>
      </c>
      <c r="I172" s="122">
        <f t="shared" si="82"/>
        <v>100.10664930676464</v>
      </c>
      <c r="J172" s="122">
        <f t="shared" si="82"/>
        <v>106.3892570929481</v>
      </c>
      <c r="K172" s="122">
        <f t="shared" si="82"/>
        <v>145.62986935134742</v>
      </c>
      <c r="L172" s="122">
        <f t="shared" si="82"/>
        <v>132.30073042663909</v>
      </c>
      <c r="M172" s="122">
        <f t="shared" si="82"/>
        <v>132.78393809331169</v>
      </c>
      <c r="N172" s="122">
        <f t="shared" si="82"/>
        <v>134.71598313767171</v>
      </c>
      <c r="O172" s="122">
        <f t="shared" si="82"/>
        <v>135.96003588190916</v>
      </c>
      <c r="P172" s="122">
        <f t="shared" si="82"/>
        <v>111.59509174612691</v>
      </c>
      <c r="Q172" s="122">
        <f t="shared" si="82"/>
        <v>174.62024023885337</v>
      </c>
      <c r="R172" s="122">
        <f t="shared" si="82"/>
        <v>163.02280173934784</v>
      </c>
      <c r="S172" s="122">
        <f t="shared" si="82"/>
        <v>178.9186557344924</v>
      </c>
      <c r="T172" s="122">
        <f t="shared" si="82"/>
        <v>144.49356484273912</v>
      </c>
      <c r="U172" s="122">
        <f t="shared" si="82"/>
        <v>141.96907859297434</v>
      </c>
      <c r="V172" s="122">
        <f t="shared" si="82"/>
        <v>146.16797877682649</v>
      </c>
      <c r="W172" s="122">
        <f t="shared" si="82"/>
        <v>151.99377876598405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117.91619717460766</v>
      </c>
      <c r="C173" s="98">
        <f>RES_hhdet_fech!C165</f>
        <v>125.62551668340885</v>
      </c>
      <c r="D173" s="98">
        <f>RES_hhdet_fech!D165</f>
        <v>95.187586917080921</v>
      </c>
      <c r="E173" s="98">
        <f>RES_hhdet_fech!E165</f>
        <v>198.37621788105599</v>
      </c>
      <c r="F173" s="98">
        <f>RES_hhdet_fech!F165</f>
        <v>140.54222777077371</v>
      </c>
      <c r="G173" s="98">
        <f>RES_hhdet_fech!G165</f>
        <v>148.04649515673697</v>
      </c>
      <c r="H173" s="98">
        <f>RES_hhdet_fech!H165</f>
        <v>160.7969787098852</v>
      </c>
      <c r="I173" s="98">
        <f>RES_hhdet_fech!I165</f>
        <v>100.10664930676464</v>
      </c>
      <c r="J173" s="98">
        <f>RES_hhdet_fech!J165</f>
        <v>106.3892570929481</v>
      </c>
      <c r="K173" s="98">
        <f>RES_hhdet_fech!K165</f>
        <v>145.62986935134742</v>
      </c>
      <c r="L173" s="98">
        <f>RES_hhdet_fech!L165</f>
        <v>132.30073042663909</v>
      </c>
      <c r="M173" s="98">
        <f>RES_hhdet_fech!M165</f>
        <v>132.78393809331169</v>
      </c>
      <c r="N173" s="98">
        <f>RES_hhdet_fech!N165</f>
        <v>134.71598313767171</v>
      </c>
      <c r="O173" s="98">
        <f>RES_hhdet_fech!O165</f>
        <v>135.96003588190916</v>
      </c>
      <c r="P173" s="98">
        <f>RES_hhdet_fech!P165</f>
        <v>111.59509174612691</v>
      </c>
      <c r="Q173" s="98">
        <f>RES_hhdet_fech!Q165</f>
        <v>174.62024023885337</v>
      </c>
      <c r="R173" s="98">
        <f>RES_hhdet_fech!R165</f>
        <v>163.02280173934784</v>
      </c>
      <c r="S173" s="98">
        <f>RES_hhdet_fech!S165</f>
        <v>178.9186557344924</v>
      </c>
      <c r="T173" s="98">
        <f>RES_hhdet_fech!T165</f>
        <v>144.49356484273912</v>
      </c>
      <c r="U173" s="98">
        <f>RES_hhdet_fech!U165</f>
        <v>141.96907859297434</v>
      </c>
      <c r="V173" s="98">
        <f>RES_hhdet_fech!V165</f>
        <v>146.16797877682649</v>
      </c>
      <c r="W173" s="98">
        <f>RES_hhdet_fech!W165</f>
        <v>151.99377876598405</v>
      </c>
      <c r="DA173" s="63" t="s">
        <v>2397</v>
      </c>
    </row>
    <row r="174" spans="1:105" ht="12" customHeight="1" x14ac:dyDescent="0.25">
      <c r="A174" s="121" t="s">
        <v>55</v>
      </c>
      <c r="B174" s="122">
        <v>1264.8992151735454</v>
      </c>
      <c r="C174" s="122">
        <v>1265.7857298405538</v>
      </c>
      <c r="D174" s="122">
        <v>1238.810026860338</v>
      </c>
      <c r="E174" s="122">
        <v>1171.6404219587969</v>
      </c>
      <c r="F174" s="122">
        <v>1171.7413011269946</v>
      </c>
      <c r="G174" s="122">
        <v>1204.946024836097</v>
      </c>
      <c r="H174" s="122">
        <v>1195.7957811169872</v>
      </c>
      <c r="I174" s="122">
        <v>1190.3459810971542</v>
      </c>
      <c r="J174" s="122">
        <v>1178.0162210806925</v>
      </c>
      <c r="K174" s="122">
        <v>1131.53617017947</v>
      </c>
      <c r="L174" s="122">
        <v>1176.3909712930056</v>
      </c>
      <c r="M174" s="122">
        <v>1213.045108194339</v>
      </c>
      <c r="N174" s="122">
        <v>1188.7888329887969</v>
      </c>
      <c r="O174" s="122">
        <v>1198.2042146447393</v>
      </c>
      <c r="P174" s="122">
        <v>1232.3117629895755</v>
      </c>
      <c r="Q174" s="122">
        <v>1176.7114377867915</v>
      </c>
      <c r="R174" s="122">
        <v>1202.9587614364257</v>
      </c>
      <c r="S174" s="122">
        <v>1228.8797343715705</v>
      </c>
      <c r="T174" s="122">
        <v>1208.0490852170071</v>
      </c>
      <c r="U174" s="122">
        <v>1163.0257853504054</v>
      </c>
      <c r="V174" s="122">
        <v>1151.437033325871</v>
      </c>
      <c r="W174" s="122">
        <v>1206.1166714911137</v>
      </c>
      <c r="DA174" s="130" t="s">
        <v>2398</v>
      </c>
    </row>
    <row r="175" spans="1:105" ht="12" customHeight="1" x14ac:dyDescent="0.25">
      <c r="A175" s="97" t="s">
        <v>124</v>
      </c>
      <c r="B175" s="98">
        <v>1309.9066056114691</v>
      </c>
      <c r="C175" s="98">
        <v>1290.7381412284897</v>
      </c>
      <c r="D175" s="98">
        <v>1290.8435720147222</v>
      </c>
      <c r="E175" s="98">
        <v>1227.6227903704207</v>
      </c>
      <c r="F175" s="98">
        <v>1232.341081131814</v>
      </c>
      <c r="G175" s="98">
        <v>1290.9701072236583</v>
      </c>
      <c r="H175" s="98">
        <v>1252.5182017047866</v>
      </c>
      <c r="I175" s="98">
        <v>1276.8396236785313</v>
      </c>
      <c r="J175" s="98">
        <v>1291.7684752658695</v>
      </c>
      <c r="K175" s="98">
        <v>1266.3730733114078</v>
      </c>
      <c r="L175" s="98">
        <v>1315.3903357667602</v>
      </c>
      <c r="M175" s="98">
        <v>1334.1790154262317</v>
      </c>
      <c r="N175" s="98">
        <v>1322.4443575260059</v>
      </c>
      <c r="O175" s="98">
        <v>1372.2410749030039</v>
      </c>
      <c r="P175" s="98">
        <v>1370.8829333406657</v>
      </c>
      <c r="Q175" s="98">
        <v>1328.2348243017839</v>
      </c>
      <c r="R175" s="98">
        <v>1339.0466203443746</v>
      </c>
      <c r="S175" s="98">
        <v>1353.5665498442288</v>
      </c>
      <c r="T175" s="98">
        <v>1311.4950847381822</v>
      </c>
      <c r="U175" s="98">
        <v>1217.841843587833</v>
      </c>
      <c r="V175" s="98">
        <v>1204.9165925846303</v>
      </c>
      <c r="W175" s="98">
        <v>1296.964899126496</v>
      </c>
      <c r="DA175" s="63" t="s">
        <v>2399</v>
      </c>
    </row>
    <row r="176" spans="1:105" ht="12" customHeight="1" x14ac:dyDescent="0.25">
      <c r="A176" s="97" t="s">
        <v>123</v>
      </c>
      <c r="B176" s="98">
        <v>770.90911792608699</v>
      </c>
      <c r="C176" s="98">
        <v>829.56890069365659</v>
      </c>
      <c r="D176" s="98">
        <v>757.42963018588455</v>
      </c>
      <c r="E176" s="98">
        <v>705.70951331810113</v>
      </c>
      <c r="F176" s="98">
        <v>723.43231555280295</v>
      </c>
      <c r="G176" s="98">
        <v>762.20379553720431</v>
      </c>
      <c r="H176" s="98">
        <v>758.55621163315493</v>
      </c>
      <c r="I176" s="98">
        <v>767.36503870958143</v>
      </c>
      <c r="J176" s="98">
        <v>775.89068918413784</v>
      </c>
      <c r="K176" s="98">
        <v>762.28474412458968</v>
      </c>
      <c r="L176" s="98">
        <v>795.23714174543773</v>
      </c>
      <c r="M176" s="98">
        <v>832.07841937924547</v>
      </c>
      <c r="N176" s="98">
        <v>815.81378728210291</v>
      </c>
      <c r="O176" s="98">
        <v>842.8094777128922</v>
      </c>
      <c r="P176" s="98">
        <v>877.21401472214666</v>
      </c>
      <c r="Q176" s="98">
        <v>830.05213656376702</v>
      </c>
      <c r="R176" s="98">
        <v>872.56644674652102</v>
      </c>
      <c r="S176" s="98">
        <v>929.8408604190281</v>
      </c>
      <c r="T176" s="98">
        <v>944.98352825196332</v>
      </c>
      <c r="U176" s="98">
        <v>913.71724270948209</v>
      </c>
      <c r="V176" s="98">
        <v>920.06647230787712</v>
      </c>
      <c r="W176" s="98">
        <v>1000.9732999836226</v>
      </c>
      <c r="DA176" s="63" t="s">
        <v>2400</v>
      </c>
    </row>
    <row r="177" spans="1:105" ht="12" customHeight="1" x14ac:dyDescent="0.25">
      <c r="A177" s="100" t="s">
        <v>50</v>
      </c>
      <c r="B177" s="101">
        <v>147.58841334987599</v>
      </c>
      <c r="C177" s="101">
        <v>283.70357429447768</v>
      </c>
      <c r="D177" s="101">
        <v>119.23320168696526</v>
      </c>
      <c r="E177" s="101">
        <v>72.515175975432015</v>
      </c>
      <c r="F177" s="101">
        <v>96.565203227028235</v>
      </c>
      <c r="G177" s="101">
        <v>101.21303513648299</v>
      </c>
      <c r="H177" s="101">
        <v>130.42951572440123</v>
      </c>
      <c r="I177" s="101">
        <v>113.69895150161081</v>
      </c>
      <c r="J177" s="101">
        <v>109.34357229807074</v>
      </c>
      <c r="K177" s="101">
        <v>102.62043648402651</v>
      </c>
      <c r="L177" s="101">
        <v>103.52699301629765</v>
      </c>
      <c r="M177" s="101">
        <v>149.80842017599599</v>
      </c>
      <c r="N177" s="101">
        <v>106.33064777096847</v>
      </c>
      <c r="O177" s="101">
        <v>77.441321677651629</v>
      </c>
      <c r="P177" s="101">
        <v>134.6656743073529</v>
      </c>
      <c r="Q177" s="101">
        <v>44.311457010451015</v>
      </c>
      <c r="R177" s="101">
        <v>58.627992084536096</v>
      </c>
      <c r="S177" s="101">
        <v>91.310255247730112</v>
      </c>
      <c r="T177" s="101">
        <v>100.5578788426951</v>
      </c>
      <c r="U177" s="101">
        <v>115.12419348992698</v>
      </c>
      <c r="V177" s="101">
        <v>94.512180239621415</v>
      </c>
      <c r="W177" s="101">
        <v>86.888856432414372</v>
      </c>
      <c r="DA177" s="131" t="s">
        <v>2401</v>
      </c>
    </row>
    <row r="178" spans="1:105" ht="12" customHeight="1" x14ac:dyDescent="0.25">
      <c r="A178" s="103" t="s">
        <v>52</v>
      </c>
      <c r="B178" s="104">
        <v>623.32070457621091</v>
      </c>
      <c r="C178" s="104">
        <v>545.86532639917903</v>
      </c>
      <c r="D178" s="104">
        <v>638.1964284989192</v>
      </c>
      <c r="E178" s="104">
        <v>633.1943373426692</v>
      </c>
      <c r="F178" s="104">
        <v>626.86711232577477</v>
      </c>
      <c r="G178" s="104">
        <v>660.99076040072123</v>
      </c>
      <c r="H178" s="104">
        <v>628.12669590875362</v>
      </c>
      <c r="I178" s="104">
        <v>653.66608720797069</v>
      </c>
      <c r="J178" s="104">
        <v>666.54711688606699</v>
      </c>
      <c r="K178" s="104">
        <v>659.66430764056304</v>
      </c>
      <c r="L178" s="104">
        <v>691.71014872914009</v>
      </c>
      <c r="M178" s="104">
        <v>682.26999920324954</v>
      </c>
      <c r="N178" s="104">
        <v>709.48313951113437</v>
      </c>
      <c r="O178" s="104">
        <v>765.36815603524076</v>
      </c>
      <c r="P178" s="104">
        <v>742.54834041479376</v>
      </c>
      <c r="Q178" s="104">
        <v>785.74067955331611</v>
      </c>
      <c r="R178" s="104">
        <v>813.93845466198502</v>
      </c>
      <c r="S178" s="104">
        <v>838.53060517129791</v>
      </c>
      <c r="T178" s="104">
        <v>844.4256494092682</v>
      </c>
      <c r="U178" s="104">
        <v>798.59304921955504</v>
      </c>
      <c r="V178" s="104">
        <v>825.55429206825568</v>
      </c>
      <c r="W178" s="104">
        <v>914.08444355120832</v>
      </c>
      <c r="DA178" s="132" t="s">
        <v>2402</v>
      </c>
    </row>
    <row r="179" spans="1:105" ht="12" customHeight="1" x14ac:dyDescent="0.25">
      <c r="A179" s="106" t="s">
        <v>122</v>
      </c>
      <c r="B179" s="101">
        <v>1032.6647924108818</v>
      </c>
      <c r="C179" s="101">
        <v>1230.9025084308621</v>
      </c>
      <c r="D179" s="101">
        <v>1136.0955224753604</v>
      </c>
      <c r="E179" s="101">
        <v>1058.077146949671</v>
      </c>
      <c r="F179" s="101">
        <v>1065.9609785599484</v>
      </c>
      <c r="G179" s="101">
        <v>1094.9435634327556</v>
      </c>
      <c r="H179" s="101">
        <v>1171.2072639199603</v>
      </c>
      <c r="I179" s="101">
        <v>1158.6045376992915</v>
      </c>
      <c r="J179" s="101">
        <v>1153.5254265641281</v>
      </c>
      <c r="K179" s="101">
        <v>1119.3785339070012</v>
      </c>
      <c r="L179" s="101">
        <v>1184.052693636504</v>
      </c>
      <c r="M179" s="101">
        <v>1239.9661890725679</v>
      </c>
      <c r="N179" s="101">
        <v>1215.3732211457798</v>
      </c>
      <c r="O179" s="101">
        <v>1198.9048496034948</v>
      </c>
      <c r="P179" s="101">
        <v>1267.7565184785838</v>
      </c>
      <c r="Q179" s="101">
        <v>1197.54290875736</v>
      </c>
      <c r="R179" s="101">
        <v>1241.9970087879708</v>
      </c>
      <c r="S179" s="101">
        <v>1284.4261131238848</v>
      </c>
      <c r="T179" s="101">
        <v>1281.3207623219134</v>
      </c>
      <c r="U179" s="101">
        <v>1274.5548414472144</v>
      </c>
      <c r="V179" s="101">
        <v>1262.7305201283164</v>
      </c>
      <c r="W179" s="101">
        <v>1294.2272078162903</v>
      </c>
      <c r="DA179" s="131" t="s">
        <v>2403</v>
      </c>
    </row>
    <row r="180" spans="1:105" ht="12" customHeight="1" x14ac:dyDescent="0.25">
      <c r="A180" s="107" t="s">
        <v>121</v>
      </c>
      <c r="B180" s="104">
        <v>665.54317592341761</v>
      </c>
      <c r="C180" s="104">
        <v>859.37002045293548</v>
      </c>
      <c r="D180" s="104">
        <v>740.87245647222619</v>
      </c>
      <c r="E180" s="104">
        <v>678.44951903693516</v>
      </c>
      <c r="F180" s="104">
        <v>694.29364620401361</v>
      </c>
      <c r="G180" s="104">
        <v>716.53715187434955</v>
      </c>
      <c r="H180" s="104">
        <v>780.81109241347042</v>
      </c>
      <c r="I180" s="104">
        <v>767.32786520078469</v>
      </c>
      <c r="J180" s="104">
        <v>763.87020770346692</v>
      </c>
      <c r="K180" s="104">
        <v>741.65678114110619</v>
      </c>
      <c r="L180" s="104">
        <v>785.34131806375194</v>
      </c>
      <c r="M180" s="104">
        <v>839.42763271850731</v>
      </c>
      <c r="N180" s="104">
        <v>813.10632316442877</v>
      </c>
      <c r="O180" s="104">
        <v>795.22648777273116</v>
      </c>
      <c r="P180" s="104">
        <v>866.88328128866419</v>
      </c>
      <c r="Q180" s="104">
        <v>797.72692713845549</v>
      </c>
      <c r="R180" s="104">
        <v>845.04971286535601</v>
      </c>
      <c r="S180" s="104">
        <v>902.9914177320527</v>
      </c>
      <c r="T180" s="104">
        <v>928.93855115033477</v>
      </c>
      <c r="U180" s="104">
        <v>951.03421259637014</v>
      </c>
      <c r="V180" s="104">
        <v>950.04906776448638</v>
      </c>
      <c r="W180" s="104">
        <v>975.63937726965833</v>
      </c>
      <c r="DA180" s="132" t="s">
        <v>2404</v>
      </c>
    </row>
    <row r="181" spans="1:105" ht="12" customHeight="1" x14ac:dyDescent="0.25">
      <c r="A181" s="108" t="s">
        <v>53</v>
      </c>
      <c r="B181" s="98">
        <v>113.01418009224682</v>
      </c>
      <c r="C181" s="98">
        <v>267.60897593763792</v>
      </c>
      <c r="D181" s="98">
        <v>104.00471104791706</v>
      </c>
      <c r="E181" s="98">
        <v>61.109730119229695</v>
      </c>
      <c r="F181" s="98">
        <v>82.977646043085727</v>
      </c>
      <c r="G181" s="98">
        <v>85.133599090606921</v>
      </c>
      <c r="H181" s="98">
        <v>122.96904514806673</v>
      </c>
      <c r="I181" s="98">
        <v>103.61168227506673</v>
      </c>
      <c r="J181" s="98">
        <v>97.765414817217547</v>
      </c>
      <c r="K181" s="98">
        <v>90.182105891384253</v>
      </c>
      <c r="L181" s="98">
        <v>92.707145007052858</v>
      </c>
      <c r="M181" s="98">
        <v>137.67918553398297</v>
      </c>
      <c r="N181" s="98">
        <v>97.481119005261135</v>
      </c>
      <c r="O181" s="98">
        <v>64.28687300089085</v>
      </c>
      <c r="P181" s="98">
        <v>125.62825916104994</v>
      </c>
      <c r="Q181" s="98">
        <v>34.659387228578815</v>
      </c>
      <c r="R181" s="98">
        <v>49.868248538556585</v>
      </c>
      <c r="S181" s="98">
        <v>86.198374552998587</v>
      </c>
      <c r="T181" s="98">
        <v>97.803151111169399</v>
      </c>
      <c r="U181" s="98">
        <v>122.44418675219963</v>
      </c>
      <c r="V181" s="98">
        <v>100.35468108843422</v>
      </c>
      <c r="W181" s="98">
        <v>83.468624469737875</v>
      </c>
      <c r="DA181" s="63" t="s">
        <v>2405</v>
      </c>
    </row>
    <row r="182" spans="1:105" ht="12" customHeight="1" x14ac:dyDescent="0.25">
      <c r="A182" s="108" t="s">
        <v>52</v>
      </c>
      <c r="B182" s="98">
        <v>552.52899583117073</v>
      </c>
      <c r="C182" s="98">
        <v>591.76104451529761</v>
      </c>
      <c r="D182" s="98">
        <v>636.86774542430919</v>
      </c>
      <c r="E182" s="98">
        <v>617.3397889177055</v>
      </c>
      <c r="F182" s="98">
        <v>611.31600016092773</v>
      </c>
      <c r="G182" s="98">
        <v>631.40355278374261</v>
      </c>
      <c r="H182" s="98">
        <v>657.84204726540372</v>
      </c>
      <c r="I182" s="98">
        <v>663.71618292571793</v>
      </c>
      <c r="J182" s="98">
        <v>666.10479288624924</v>
      </c>
      <c r="K182" s="98">
        <v>651.47467524972205</v>
      </c>
      <c r="L182" s="98">
        <v>692.63417305669896</v>
      </c>
      <c r="M182" s="98">
        <v>701.74844718452437</v>
      </c>
      <c r="N182" s="98">
        <v>715.62520415916777</v>
      </c>
      <c r="O182" s="98">
        <v>730.9396147718403</v>
      </c>
      <c r="P182" s="98">
        <v>741.25502212761432</v>
      </c>
      <c r="Q182" s="98">
        <v>763.06753990987681</v>
      </c>
      <c r="R182" s="98">
        <v>795.18146432679941</v>
      </c>
      <c r="S182" s="98">
        <v>816.79304317905428</v>
      </c>
      <c r="T182" s="98">
        <v>831.13540003916546</v>
      </c>
      <c r="U182" s="98">
        <v>828.59002584417033</v>
      </c>
      <c r="V182" s="98">
        <v>849.69438667605198</v>
      </c>
      <c r="W182" s="98">
        <v>892.17075279992036</v>
      </c>
      <c r="DA182" s="63" t="s">
        <v>2406</v>
      </c>
    </row>
    <row r="183" spans="1:105" ht="12" customHeight="1" x14ac:dyDescent="0.25">
      <c r="A183" s="121" t="s">
        <v>54</v>
      </c>
      <c r="B183" s="122">
        <v>576.85322890992904</v>
      </c>
      <c r="C183" s="122">
        <v>629.69475025982922</v>
      </c>
      <c r="D183" s="122">
        <v>625.32352819773098</v>
      </c>
      <c r="E183" s="122">
        <v>635.7395698515528</v>
      </c>
      <c r="F183" s="122">
        <v>632.27491243806799</v>
      </c>
      <c r="G183" s="122">
        <v>646.9911530144509</v>
      </c>
      <c r="H183" s="122">
        <v>731.78041497507149</v>
      </c>
      <c r="I183" s="122">
        <v>727.12226460341719</v>
      </c>
      <c r="J183" s="122">
        <v>717.2999325281462</v>
      </c>
      <c r="K183" s="122">
        <v>690.80130508461912</v>
      </c>
      <c r="L183" s="122">
        <v>716.90051411860497</v>
      </c>
      <c r="M183" s="122">
        <v>669.29106930286946</v>
      </c>
      <c r="N183" s="122">
        <v>646.48019116551484</v>
      </c>
      <c r="O183" s="122">
        <v>575.25773590181154</v>
      </c>
      <c r="P183" s="122">
        <v>636.66014233018041</v>
      </c>
      <c r="Q183" s="122">
        <v>628.78168237557452</v>
      </c>
      <c r="R183" s="122">
        <v>633.0298730521132</v>
      </c>
      <c r="S183" s="122">
        <v>643.20010194948884</v>
      </c>
      <c r="T183" s="122">
        <v>684.11399856099445</v>
      </c>
      <c r="U183" s="122">
        <v>630.43354182753353</v>
      </c>
      <c r="V183" s="122">
        <v>620.08523214300294</v>
      </c>
      <c r="W183" s="122">
        <v>633.56204750162374</v>
      </c>
      <c r="DA183" s="130" t="s">
        <v>2407</v>
      </c>
    </row>
    <row r="184" spans="1:105" ht="12" customHeight="1" x14ac:dyDescent="0.25">
      <c r="A184" s="97" t="s">
        <v>50</v>
      </c>
      <c r="B184" s="98">
        <v>700.67340841488351</v>
      </c>
      <c r="C184" s="98">
        <v>718.46198862097503</v>
      </c>
      <c r="D184" s="98">
        <v>740.0965991656069</v>
      </c>
      <c r="E184" s="98">
        <v>753.71230965694519</v>
      </c>
      <c r="F184" s="98">
        <v>773.02008974788566</v>
      </c>
      <c r="G184" s="98">
        <v>801.71719387943335</v>
      </c>
      <c r="H184" s="98">
        <v>831.00001073539954</v>
      </c>
      <c r="I184" s="98">
        <v>863.00380014661846</v>
      </c>
      <c r="J184" s="98">
        <v>871.43820007473562</v>
      </c>
      <c r="K184" s="98">
        <v>852.14599350719698</v>
      </c>
      <c r="L184" s="98">
        <v>844.6551663417049</v>
      </c>
      <c r="M184" s="98">
        <v>802.36650392822958</v>
      </c>
      <c r="N184" s="98">
        <v>775.22781834985165</v>
      </c>
      <c r="O184" s="98">
        <v>755.14446091131913</v>
      </c>
      <c r="P184" s="98">
        <v>752.86555723060246</v>
      </c>
      <c r="Q184" s="98">
        <v>765.06072104579789</v>
      </c>
      <c r="R184" s="98">
        <v>787.32386650252954</v>
      </c>
      <c r="S184" s="98">
        <v>818.11152427766933</v>
      </c>
      <c r="T184" s="98">
        <v>867.35882773118692</v>
      </c>
      <c r="U184" s="98">
        <v>780.56344220439144</v>
      </c>
      <c r="V184" s="98">
        <v>780.92027569173592</v>
      </c>
      <c r="W184" s="98">
        <v>834.72781189436171</v>
      </c>
      <c r="DA184" s="63" t="s">
        <v>2408</v>
      </c>
    </row>
    <row r="185" spans="1:105" ht="12" customHeight="1" x14ac:dyDescent="0.25">
      <c r="A185" s="109" t="s">
        <v>120</v>
      </c>
      <c r="B185" s="33">
        <v>516.92075592752428</v>
      </c>
      <c r="C185" s="33">
        <v>593.35395179264935</v>
      </c>
      <c r="D185" s="33">
        <v>579.36316796513506</v>
      </c>
      <c r="E185" s="33">
        <v>589.73642231802501</v>
      </c>
      <c r="F185" s="33">
        <v>578.67579368267081</v>
      </c>
      <c r="G185" s="33">
        <v>591.51683813321915</v>
      </c>
      <c r="H185" s="33">
        <v>699.32943600489182</v>
      </c>
      <c r="I185" s="33">
        <v>684.44181609859697</v>
      </c>
      <c r="J185" s="33">
        <v>670.33816221454276</v>
      </c>
      <c r="K185" s="33">
        <v>641.74633651646445</v>
      </c>
      <c r="L185" s="33">
        <v>677.64083774680341</v>
      </c>
      <c r="M185" s="33">
        <v>627.41419720594843</v>
      </c>
      <c r="N185" s="33">
        <v>605.70349773476653</v>
      </c>
      <c r="O185" s="33">
        <v>518.02070854657461</v>
      </c>
      <c r="P185" s="33">
        <v>599.24529130318456</v>
      </c>
      <c r="Q185" s="33">
        <v>585.5112623256789</v>
      </c>
      <c r="R185" s="33">
        <v>585.21073644336775</v>
      </c>
      <c r="S185" s="33">
        <v>590.58711429961375</v>
      </c>
      <c r="T185" s="33">
        <v>633.52219109510918</v>
      </c>
      <c r="U185" s="33">
        <v>593.01722012565062</v>
      </c>
      <c r="V185" s="33">
        <v>583.26623722135605</v>
      </c>
      <c r="W185" s="33">
        <v>588.03173114977903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3300.4356422528131</v>
      </c>
      <c r="C187" s="117">
        <f t="shared" si="83"/>
        <v>4480.7102179475205</v>
      </c>
      <c r="D187" s="117">
        <f t="shared" si="83"/>
        <v>4173.1650444891629</v>
      </c>
      <c r="E187" s="117">
        <f t="shared" si="83"/>
        <v>4443.0722555726898</v>
      </c>
      <c r="F187" s="117">
        <f t="shared" si="83"/>
        <v>4531.4410640392916</v>
      </c>
      <c r="G187" s="117">
        <f t="shared" si="83"/>
        <v>4758.1684495805694</v>
      </c>
      <c r="H187" s="117">
        <f t="shared" si="83"/>
        <v>5361.6147197726541</v>
      </c>
      <c r="I187" s="117">
        <f t="shared" si="83"/>
        <v>5048.271640382638</v>
      </c>
      <c r="J187" s="117">
        <f t="shared" si="83"/>
        <v>4766.3460702948514</v>
      </c>
      <c r="K187" s="117">
        <f t="shared" si="83"/>
        <v>4705.2722465420065</v>
      </c>
      <c r="L187" s="117">
        <f t="shared" si="83"/>
        <v>5655.7663053893511</v>
      </c>
      <c r="M187" s="117">
        <f t="shared" si="83"/>
        <v>5576.460905565521</v>
      </c>
      <c r="N187" s="117">
        <f t="shared" si="83"/>
        <v>5260.0146997635347</v>
      </c>
      <c r="O187" s="117">
        <f t="shared" si="83"/>
        <v>4606.6329150543825</v>
      </c>
      <c r="P187" s="117">
        <f t="shared" si="83"/>
        <v>4929.1518183354046</v>
      </c>
      <c r="Q187" s="117">
        <f t="shared" si="83"/>
        <v>4117.6927967363181</v>
      </c>
      <c r="R187" s="117">
        <f t="shared" ref="R187:V187" si="84">R188+R190+R192+R201</f>
        <v>4087.1557220059526</v>
      </c>
      <c r="S187" s="117">
        <f t="shared" si="84"/>
        <v>4719.0648601860466</v>
      </c>
      <c r="T187" s="117">
        <f t="shared" si="84"/>
        <v>5757.4397682438357</v>
      </c>
      <c r="U187" s="117">
        <f t="shared" si="84"/>
        <v>5422.3060454109909</v>
      </c>
      <c r="V187" s="117">
        <f t="shared" si="84"/>
        <v>5338.7960396020517</v>
      </c>
      <c r="W187" s="117">
        <f t="shared" ref="W187" si="85">W188+W190+W192+W201</f>
        <v>4847.5765261068855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2024.9299217780485</v>
      </c>
      <c r="C188" s="122">
        <f t="shared" si="86"/>
        <v>3109.6088938896969</v>
      </c>
      <c r="D188" s="122">
        <f t="shared" si="86"/>
        <v>2859.638408034783</v>
      </c>
      <c r="E188" s="122">
        <f t="shared" si="86"/>
        <v>2928.0417230010121</v>
      </c>
      <c r="F188" s="122">
        <f t="shared" si="86"/>
        <v>3117.5863937901745</v>
      </c>
      <c r="G188" s="122">
        <f t="shared" si="86"/>
        <v>3269.9046025866423</v>
      </c>
      <c r="H188" s="122">
        <f t="shared" si="86"/>
        <v>3754.8669862999386</v>
      </c>
      <c r="I188" s="122">
        <f t="shared" si="86"/>
        <v>3573.2341142814062</v>
      </c>
      <c r="J188" s="122">
        <f t="shared" si="86"/>
        <v>3272.9389046209831</v>
      </c>
      <c r="K188" s="122">
        <f t="shared" si="86"/>
        <v>3140.1578131801075</v>
      </c>
      <c r="L188" s="122">
        <f t="shared" si="86"/>
        <v>4057.4973916530894</v>
      </c>
      <c r="M188" s="122">
        <f t="shared" si="86"/>
        <v>3971.4434680747036</v>
      </c>
      <c r="N188" s="122">
        <f t="shared" si="86"/>
        <v>3655.5325715526596</v>
      </c>
      <c r="O188" s="122">
        <f t="shared" si="86"/>
        <v>3022.1724752319897</v>
      </c>
      <c r="P188" s="122">
        <f t="shared" si="86"/>
        <v>3325.5400695276549</v>
      </c>
      <c r="Q188" s="122">
        <f t="shared" si="86"/>
        <v>2344.2733919532075</v>
      </c>
      <c r="R188" s="122">
        <f t="shared" si="86"/>
        <v>2287.3300489840781</v>
      </c>
      <c r="S188" s="122">
        <f t="shared" si="86"/>
        <v>2787.3789072728864</v>
      </c>
      <c r="T188" s="122">
        <f t="shared" si="86"/>
        <v>3856.5466558447529</v>
      </c>
      <c r="U188" s="122">
        <f t="shared" si="86"/>
        <v>3546.8791258764222</v>
      </c>
      <c r="V188" s="122">
        <f t="shared" si="86"/>
        <v>3423.6185030742431</v>
      </c>
      <c r="W188" s="122">
        <f t="shared" si="86"/>
        <v>2836.9339413821408</v>
      </c>
      <c r="DA188" s="130" t="s">
        <v>2562</v>
      </c>
    </row>
    <row r="189" spans="1:105" ht="12" customHeight="1" x14ac:dyDescent="0.25">
      <c r="A189" s="97" t="s">
        <v>53</v>
      </c>
      <c r="B189" s="98">
        <v>2024.9299217780485</v>
      </c>
      <c r="C189" s="98">
        <v>3109.6088938896969</v>
      </c>
      <c r="D189" s="98">
        <v>2859.638408034783</v>
      </c>
      <c r="E189" s="98">
        <v>2928.0417230010121</v>
      </c>
      <c r="F189" s="98">
        <v>3117.5863937901745</v>
      </c>
      <c r="G189" s="98">
        <v>3269.9046025866423</v>
      </c>
      <c r="H189" s="98">
        <v>3754.8669862999386</v>
      </c>
      <c r="I189" s="98">
        <v>3573.2341142814062</v>
      </c>
      <c r="J189" s="98">
        <v>3272.9389046209831</v>
      </c>
      <c r="K189" s="98">
        <v>3140.1578131801075</v>
      </c>
      <c r="L189" s="98">
        <v>4057.4973916530894</v>
      </c>
      <c r="M189" s="98">
        <v>3971.4434680747036</v>
      </c>
      <c r="N189" s="98">
        <v>3655.5325715526596</v>
      </c>
      <c r="O189" s="98">
        <v>3022.1724752319897</v>
      </c>
      <c r="P189" s="98">
        <v>3325.5400695276549</v>
      </c>
      <c r="Q189" s="98">
        <v>2344.2733919532075</v>
      </c>
      <c r="R189" s="98">
        <v>2287.3300489840781</v>
      </c>
      <c r="S189" s="98">
        <v>2787.3789072728864</v>
      </c>
      <c r="T189" s="98">
        <v>3856.5466558447529</v>
      </c>
      <c r="U189" s="98">
        <v>3546.8791258764222</v>
      </c>
      <c r="V189" s="98">
        <v>3423.6185030742431</v>
      </c>
      <c r="W189" s="98">
        <v>2836.9339413821408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200.13865219414396</v>
      </c>
      <c r="C190" s="122">
        <f t="shared" si="87"/>
        <v>232.21004000605333</v>
      </c>
      <c r="D190" s="122">
        <f t="shared" si="87"/>
        <v>185.85482229945987</v>
      </c>
      <c r="E190" s="122">
        <f t="shared" si="87"/>
        <v>411.71314424324873</v>
      </c>
      <c r="F190" s="122">
        <f t="shared" si="87"/>
        <v>304.80576611917974</v>
      </c>
      <c r="G190" s="122">
        <f t="shared" si="87"/>
        <v>335.71276167202001</v>
      </c>
      <c r="H190" s="122">
        <f t="shared" si="87"/>
        <v>380.55329761344382</v>
      </c>
      <c r="I190" s="122">
        <f t="shared" si="87"/>
        <v>243.40580287566712</v>
      </c>
      <c r="J190" s="122">
        <f t="shared" si="87"/>
        <v>262.5228034094585</v>
      </c>
      <c r="K190" s="122">
        <f t="shared" si="87"/>
        <v>366.97401964264486</v>
      </c>
      <c r="L190" s="122">
        <f t="shared" si="87"/>
        <v>341.56906851178417</v>
      </c>
      <c r="M190" s="122">
        <f t="shared" si="87"/>
        <v>353.6253911816471</v>
      </c>
      <c r="N190" s="122">
        <f t="shared" si="87"/>
        <v>372.36047250619754</v>
      </c>
      <c r="O190" s="122">
        <f t="shared" si="87"/>
        <v>389.05900164146948</v>
      </c>
      <c r="P190" s="122">
        <f t="shared" si="87"/>
        <v>328.64679969698199</v>
      </c>
      <c r="Q190" s="122">
        <f t="shared" si="87"/>
        <v>527.6306517037043</v>
      </c>
      <c r="R190" s="122">
        <f t="shared" si="87"/>
        <v>506.3190269899473</v>
      </c>
      <c r="S190" s="122">
        <f t="shared" si="87"/>
        <v>577.23182000550526</v>
      </c>
      <c r="T190" s="122">
        <f t="shared" si="87"/>
        <v>487.02935436915232</v>
      </c>
      <c r="U190" s="122">
        <f t="shared" si="87"/>
        <v>496.30770980279954</v>
      </c>
      <c r="V190" s="122">
        <f t="shared" si="87"/>
        <v>525.19763628686837</v>
      </c>
      <c r="W190" s="122">
        <f t="shared" si="87"/>
        <v>554.39951507238891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200.13865219414396</v>
      </c>
      <c r="C191" s="98">
        <f>RES_hhdet_tesh!C165</f>
        <v>232.21004000605333</v>
      </c>
      <c r="D191" s="98">
        <f>RES_hhdet_tesh!D165</f>
        <v>185.85482229945987</v>
      </c>
      <c r="E191" s="98">
        <f>RES_hhdet_tesh!E165</f>
        <v>411.71314424324873</v>
      </c>
      <c r="F191" s="98">
        <f>RES_hhdet_tesh!F165</f>
        <v>304.80576611917974</v>
      </c>
      <c r="G191" s="98">
        <f>RES_hhdet_tesh!G165</f>
        <v>335.71276167202001</v>
      </c>
      <c r="H191" s="98">
        <f>RES_hhdet_tesh!H165</f>
        <v>380.55329761344382</v>
      </c>
      <c r="I191" s="98">
        <f>RES_hhdet_tesh!I165</f>
        <v>243.40580287566712</v>
      </c>
      <c r="J191" s="98">
        <f>RES_hhdet_tesh!J165</f>
        <v>262.5228034094585</v>
      </c>
      <c r="K191" s="98">
        <f>RES_hhdet_tesh!K165</f>
        <v>366.97401964264486</v>
      </c>
      <c r="L191" s="98">
        <f>RES_hhdet_tesh!L165</f>
        <v>341.56906851178417</v>
      </c>
      <c r="M191" s="98">
        <f>RES_hhdet_tesh!M165</f>
        <v>353.6253911816471</v>
      </c>
      <c r="N191" s="98">
        <f>RES_hhdet_tesh!N165</f>
        <v>372.36047250619754</v>
      </c>
      <c r="O191" s="98">
        <f>RES_hhdet_tesh!O165</f>
        <v>389.05900164146948</v>
      </c>
      <c r="P191" s="98">
        <f>RES_hhdet_tesh!P165</f>
        <v>328.64679969698199</v>
      </c>
      <c r="Q191" s="98">
        <f>RES_hhdet_tesh!Q165</f>
        <v>527.6306517037043</v>
      </c>
      <c r="R191" s="98">
        <f>RES_hhdet_tesh!R165</f>
        <v>506.3190269899473</v>
      </c>
      <c r="S191" s="98">
        <f>RES_hhdet_tesh!S165</f>
        <v>577.23182000550526</v>
      </c>
      <c r="T191" s="98">
        <f>RES_hhdet_tesh!T165</f>
        <v>487.02935436915232</v>
      </c>
      <c r="U191" s="98">
        <f>RES_hhdet_tesh!U165</f>
        <v>496.30770980279954</v>
      </c>
      <c r="V191" s="98">
        <f>RES_hhdet_tesh!V165</f>
        <v>525.19763628686837</v>
      </c>
      <c r="W191" s="98">
        <f>RES_hhdet_tesh!W165</f>
        <v>554.39951507238891</v>
      </c>
      <c r="DA191" s="63" t="s">
        <v>2565</v>
      </c>
    </row>
    <row r="192" spans="1:105" ht="12" customHeight="1" x14ac:dyDescent="0.25">
      <c r="A192" s="121" t="s">
        <v>55</v>
      </c>
      <c r="B192" s="122">
        <v>691.56418773822008</v>
      </c>
      <c r="C192" s="122">
        <v>710.98708470987106</v>
      </c>
      <c r="D192" s="122">
        <v>702.08558419266137</v>
      </c>
      <c r="E192" s="122">
        <v>668.59603129955394</v>
      </c>
      <c r="F192" s="122">
        <v>675.70800947280929</v>
      </c>
      <c r="G192" s="122">
        <v>706.46969395032011</v>
      </c>
      <c r="H192" s="122">
        <v>714.15215913376517</v>
      </c>
      <c r="I192" s="122">
        <v>722.36434443788301</v>
      </c>
      <c r="J192" s="122">
        <v>727.72727772612586</v>
      </c>
      <c r="K192" s="122">
        <v>712.9340313912171</v>
      </c>
      <c r="L192" s="122">
        <v>750.77096131061808</v>
      </c>
      <c r="M192" s="122">
        <v>779.16397574458449</v>
      </c>
      <c r="N192" s="122">
        <v>774.91354550969129</v>
      </c>
      <c r="O192" s="122">
        <v>790.39667448893772</v>
      </c>
      <c r="P192" s="122">
        <v>822.36536552256393</v>
      </c>
      <c r="Q192" s="122">
        <v>797.76127259339478</v>
      </c>
      <c r="R192" s="122">
        <v>838.91254647749031</v>
      </c>
      <c r="S192" s="122">
        <v>887.12462821654572</v>
      </c>
      <c r="T192" s="122">
        <v>906.27547654955333</v>
      </c>
      <c r="U192" s="122">
        <v>900.69634975530323</v>
      </c>
      <c r="V192" s="122">
        <v>911.52981669325663</v>
      </c>
      <c r="W192" s="122">
        <v>964.32173506841718</v>
      </c>
      <c r="DA192" s="130" t="s">
        <v>2566</v>
      </c>
    </row>
    <row r="193" spans="1:105" ht="12" customHeight="1" x14ac:dyDescent="0.25">
      <c r="A193" s="97" t="s">
        <v>124</v>
      </c>
      <c r="B193" s="98">
        <v>702.46849251329013</v>
      </c>
      <c r="C193" s="98">
        <v>697.93564602231993</v>
      </c>
      <c r="D193" s="98">
        <v>702.42607376487729</v>
      </c>
      <c r="E193" s="98">
        <v>673.03259468543786</v>
      </c>
      <c r="F193" s="98">
        <v>680.39836540985357</v>
      </c>
      <c r="G193" s="98">
        <v>717.47218159186104</v>
      </c>
      <c r="H193" s="98">
        <v>701.31715780918125</v>
      </c>
      <c r="I193" s="98">
        <v>717.69086703898995</v>
      </c>
      <c r="J193" s="98">
        <v>728.13968368772487</v>
      </c>
      <c r="K193" s="98">
        <v>717.7120979160436</v>
      </c>
      <c r="L193" s="98">
        <v>750.64208962486555</v>
      </c>
      <c r="M193" s="98">
        <v>768.17548407805702</v>
      </c>
      <c r="N193" s="98">
        <v>771.23844204024783</v>
      </c>
      <c r="O193" s="98">
        <v>810.91243012498387</v>
      </c>
      <c r="P193" s="98">
        <v>823.33206270475591</v>
      </c>
      <c r="Q193" s="98">
        <v>812.95469448823826</v>
      </c>
      <c r="R193" s="98">
        <v>852.49744930394388</v>
      </c>
      <c r="S193" s="98">
        <v>901.39294178728653</v>
      </c>
      <c r="T193" s="98">
        <v>915.09739499367686</v>
      </c>
      <c r="U193" s="98">
        <v>880.23087536697074</v>
      </c>
      <c r="V193" s="98">
        <v>894.44364512264951</v>
      </c>
      <c r="W193" s="98">
        <v>978.87314302527136</v>
      </c>
      <c r="DA193" s="63" t="s">
        <v>2567</v>
      </c>
    </row>
    <row r="194" spans="1:105" ht="12" customHeight="1" x14ac:dyDescent="0.25">
      <c r="A194" s="97" t="s">
        <v>123</v>
      </c>
      <c r="B194" s="98">
        <v>702.46849251329013</v>
      </c>
      <c r="C194" s="98">
        <v>698.00809848806648</v>
      </c>
      <c r="D194" s="98">
        <v>702.49226839144478</v>
      </c>
      <c r="E194" s="98">
        <v>672.92388302497284</v>
      </c>
      <c r="F194" s="98">
        <v>680.26147222410532</v>
      </c>
      <c r="G194" s="98">
        <v>717.3437353034376</v>
      </c>
      <c r="H194" s="98">
        <v>701.23407085348902</v>
      </c>
      <c r="I194" s="98">
        <v>717.80162176046554</v>
      </c>
      <c r="J194" s="98">
        <v>728.56207687001938</v>
      </c>
      <c r="K194" s="98">
        <v>718.22379219793049</v>
      </c>
      <c r="L194" s="98">
        <v>751.08232289678779</v>
      </c>
      <c r="M194" s="98">
        <v>768.37126584217378</v>
      </c>
      <c r="N194" s="98">
        <v>771.34283046046937</v>
      </c>
      <c r="O194" s="98">
        <v>811.16780767089483</v>
      </c>
      <c r="P194" s="98">
        <v>823.63336491871439</v>
      </c>
      <c r="Q194" s="98">
        <v>813.47914113057845</v>
      </c>
      <c r="R194" s="98">
        <v>852.66387796156482</v>
      </c>
      <c r="S194" s="98">
        <v>901.41857800874857</v>
      </c>
      <c r="T194" s="98">
        <v>915.43406628677621</v>
      </c>
      <c r="U194" s="98">
        <v>880.91079707811707</v>
      </c>
      <c r="V194" s="98">
        <v>894.93646366624978</v>
      </c>
      <c r="W194" s="98">
        <v>979.33855014160258</v>
      </c>
      <c r="DA194" s="63" t="s">
        <v>2568</v>
      </c>
    </row>
    <row r="195" spans="1:105" ht="12" customHeight="1" x14ac:dyDescent="0.25">
      <c r="A195" s="100" t="s">
        <v>50</v>
      </c>
      <c r="B195" s="101">
        <v>79.147787937079144</v>
      </c>
      <c r="C195" s="101">
        <v>152.14277208888748</v>
      </c>
      <c r="D195" s="101">
        <v>64.29583989252562</v>
      </c>
      <c r="E195" s="101">
        <v>39.729545682303758</v>
      </c>
      <c r="F195" s="101">
        <v>53.394359898330471</v>
      </c>
      <c r="G195" s="101">
        <v>56.352974902716326</v>
      </c>
      <c r="H195" s="101">
        <v>73.107374944735511</v>
      </c>
      <c r="I195" s="101">
        <v>64.13553455249486</v>
      </c>
      <c r="J195" s="101">
        <v>62.014959983952465</v>
      </c>
      <c r="K195" s="101">
        <v>58.559484557367448</v>
      </c>
      <c r="L195" s="101">
        <v>59.372174167647728</v>
      </c>
      <c r="M195" s="101">
        <v>86.101266638924301</v>
      </c>
      <c r="N195" s="101">
        <v>61.859690949334997</v>
      </c>
      <c r="O195" s="101">
        <v>45.799651635654058</v>
      </c>
      <c r="P195" s="101">
        <v>81.085024503920636</v>
      </c>
      <c r="Q195" s="101">
        <v>27.738461577262214</v>
      </c>
      <c r="R195" s="101">
        <v>38.725423299579994</v>
      </c>
      <c r="S195" s="101">
        <v>62.88797283745069</v>
      </c>
      <c r="T195" s="101">
        <v>71.008416877507997</v>
      </c>
      <c r="U195" s="101">
        <v>82.317747858561958</v>
      </c>
      <c r="V195" s="101">
        <v>69.382171597994201</v>
      </c>
      <c r="W195" s="101">
        <v>65.254106590394116</v>
      </c>
      <c r="DA195" s="131" t="s">
        <v>2569</v>
      </c>
    </row>
    <row r="196" spans="1:105" ht="12" customHeight="1" x14ac:dyDescent="0.25">
      <c r="A196" s="103" t="s">
        <v>52</v>
      </c>
      <c r="B196" s="104">
        <v>623.32070457621091</v>
      </c>
      <c r="C196" s="104">
        <v>545.86532639917903</v>
      </c>
      <c r="D196" s="104">
        <v>638.1964284989192</v>
      </c>
      <c r="E196" s="104">
        <v>633.1943373426692</v>
      </c>
      <c r="F196" s="104">
        <v>626.86711232577477</v>
      </c>
      <c r="G196" s="104">
        <v>660.99076040072123</v>
      </c>
      <c r="H196" s="104">
        <v>628.12669590875362</v>
      </c>
      <c r="I196" s="104">
        <v>653.66608720797069</v>
      </c>
      <c r="J196" s="104">
        <v>666.54711688606699</v>
      </c>
      <c r="K196" s="104">
        <v>659.66430764056304</v>
      </c>
      <c r="L196" s="104">
        <v>691.71014872914009</v>
      </c>
      <c r="M196" s="104">
        <v>682.26999920324954</v>
      </c>
      <c r="N196" s="104">
        <v>709.48313951113437</v>
      </c>
      <c r="O196" s="104">
        <v>765.36815603524076</v>
      </c>
      <c r="P196" s="104">
        <v>742.54834041479376</v>
      </c>
      <c r="Q196" s="104">
        <v>785.74067955331611</v>
      </c>
      <c r="R196" s="104">
        <v>813.93845466198502</v>
      </c>
      <c r="S196" s="104">
        <v>838.53060517129791</v>
      </c>
      <c r="T196" s="104">
        <v>844.4256494092682</v>
      </c>
      <c r="U196" s="104">
        <v>798.59304921955504</v>
      </c>
      <c r="V196" s="104">
        <v>825.55429206825568</v>
      </c>
      <c r="W196" s="104">
        <v>914.08444355120832</v>
      </c>
      <c r="DA196" s="132" t="s">
        <v>2570</v>
      </c>
    </row>
    <row r="197" spans="1:105" ht="12" customHeight="1" x14ac:dyDescent="0.25">
      <c r="A197" s="106" t="s">
        <v>122</v>
      </c>
      <c r="B197" s="101">
        <v>620.42827258326122</v>
      </c>
      <c r="C197" s="101">
        <v>755.77359650645928</v>
      </c>
      <c r="D197" s="101">
        <v>701.07897272927505</v>
      </c>
      <c r="E197" s="101">
        <v>655.10745250276898</v>
      </c>
      <c r="F197" s="101">
        <v>662.86307852687719</v>
      </c>
      <c r="G197" s="101">
        <v>684.58892262142706</v>
      </c>
      <c r="H197" s="101">
        <v>735.07527918809944</v>
      </c>
      <c r="I197" s="101">
        <v>728.73897535911999</v>
      </c>
      <c r="J197" s="101">
        <v>726.96426084148277</v>
      </c>
      <c r="K197" s="101">
        <v>707.44339580716439</v>
      </c>
      <c r="L197" s="101">
        <v>750.52424564010585</v>
      </c>
      <c r="M197" s="101">
        <v>789.31963645819417</v>
      </c>
      <c r="N197" s="101">
        <v>778.25647612563728</v>
      </c>
      <c r="O197" s="101">
        <v>772.29638357772808</v>
      </c>
      <c r="P197" s="101">
        <v>820.67923741839206</v>
      </c>
      <c r="Q197" s="101">
        <v>782.12329385965472</v>
      </c>
      <c r="R197" s="101">
        <v>823.41867022658573</v>
      </c>
      <c r="S197" s="101">
        <v>870.97915302738602</v>
      </c>
      <c r="T197" s="101">
        <v>897.10551309156472</v>
      </c>
      <c r="U197" s="101">
        <v>916.40270441359792</v>
      </c>
      <c r="V197" s="101">
        <v>924.10484729006851</v>
      </c>
      <c r="W197" s="101">
        <v>954.84042892553259</v>
      </c>
      <c r="DA197" s="131" t="s">
        <v>2571</v>
      </c>
    </row>
    <row r="198" spans="1:105" ht="12" customHeight="1" x14ac:dyDescent="0.25">
      <c r="A198" s="107" t="s">
        <v>121</v>
      </c>
      <c r="B198" s="104">
        <v>620.42827258326099</v>
      </c>
      <c r="C198" s="104">
        <v>755.69378869435673</v>
      </c>
      <c r="D198" s="104">
        <v>700.94923115125539</v>
      </c>
      <c r="E198" s="104">
        <v>655.17683084617738</v>
      </c>
      <c r="F198" s="104">
        <v>662.96542726425969</v>
      </c>
      <c r="G198" s="104">
        <v>684.66434922962503</v>
      </c>
      <c r="H198" s="104">
        <v>735.08572193219879</v>
      </c>
      <c r="I198" s="104">
        <v>729.02601664091003</v>
      </c>
      <c r="J198" s="104">
        <v>727.92193535564297</v>
      </c>
      <c r="K198" s="104">
        <v>708.67546785183231</v>
      </c>
      <c r="L198" s="104">
        <v>751.56519818944878</v>
      </c>
      <c r="M198" s="104">
        <v>789.41208054819174</v>
      </c>
      <c r="N198" s="104">
        <v>777.99394499015273</v>
      </c>
      <c r="O198" s="104">
        <v>772.30405521372393</v>
      </c>
      <c r="P198" s="104">
        <v>822.71833389768619</v>
      </c>
      <c r="Q198" s="104">
        <v>785.83194798480429</v>
      </c>
      <c r="R198" s="104">
        <v>828.79026969475171</v>
      </c>
      <c r="S198" s="104">
        <v>876.42158855615787</v>
      </c>
      <c r="T198" s="104">
        <v>900.23253095659118</v>
      </c>
      <c r="U198" s="104">
        <v>916.55279011710593</v>
      </c>
      <c r="V198" s="104">
        <v>922.83979739991173</v>
      </c>
      <c r="W198" s="104">
        <v>953.54487047838506</v>
      </c>
      <c r="DA198" s="132" t="s">
        <v>2572</v>
      </c>
    </row>
    <row r="199" spans="1:105" ht="12" customHeight="1" x14ac:dyDescent="0.25">
      <c r="A199" s="108" t="s">
        <v>53</v>
      </c>
      <c r="B199" s="98">
        <v>67.899276752090231</v>
      </c>
      <c r="C199" s="98">
        <v>163.93274417905914</v>
      </c>
      <c r="D199" s="98">
        <v>64.081485726946198</v>
      </c>
      <c r="E199" s="98">
        <v>37.837041928471812</v>
      </c>
      <c r="F199" s="98">
        <v>51.64942710333181</v>
      </c>
      <c r="G199" s="98">
        <v>53.260796445882271</v>
      </c>
      <c r="H199" s="98">
        <v>77.243674666795172</v>
      </c>
      <c r="I199" s="98">
        <v>65.309833715192042</v>
      </c>
      <c r="J199" s="98">
        <v>61.817142469393744</v>
      </c>
      <c r="K199" s="98">
        <v>57.200792602110219</v>
      </c>
      <c r="L199" s="98">
        <v>58.931025132749731</v>
      </c>
      <c r="M199" s="98">
        <v>87.663633363667387</v>
      </c>
      <c r="N199" s="98">
        <v>62.368740830985182</v>
      </c>
      <c r="O199" s="98">
        <v>41.364440441883623</v>
      </c>
      <c r="P199" s="98">
        <v>81.463311770072039</v>
      </c>
      <c r="Q199" s="98">
        <v>22.764408074927598</v>
      </c>
      <c r="R199" s="98">
        <v>33.60880536795235</v>
      </c>
      <c r="S199" s="98">
        <v>59.628545377103634</v>
      </c>
      <c r="T199" s="98">
        <v>69.097130917425972</v>
      </c>
      <c r="U199" s="98">
        <v>87.962764272935416</v>
      </c>
      <c r="V199" s="98">
        <v>73.145410723859555</v>
      </c>
      <c r="W199" s="98">
        <v>61.3741176784647</v>
      </c>
      <c r="DA199" s="63" t="s">
        <v>2573</v>
      </c>
    </row>
    <row r="200" spans="1:105" ht="12" customHeight="1" x14ac:dyDescent="0.25">
      <c r="A200" s="108" t="s">
        <v>52</v>
      </c>
      <c r="B200" s="98">
        <v>552.52899583117073</v>
      </c>
      <c r="C200" s="98">
        <v>591.76104451529761</v>
      </c>
      <c r="D200" s="98">
        <v>636.86774542430919</v>
      </c>
      <c r="E200" s="98">
        <v>617.3397889177055</v>
      </c>
      <c r="F200" s="98">
        <v>611.31600016092773</v>
      </c>
      <c r="G200" s="98">
        <v>631.40355278374261</v>
      </c>
      <c r="H200" s="98">
        <v>657.84204726540372</v>
      </c>
      <c r="I200" s="98">
        <v>663.71618292571793</v>
      </c>
      <c r="J200" s="98">
        <v>666.10479288624924</v>
      </c>
      <c r="K200" s="98">
        <v>651.47467524972205</v>
      </c>
      <c r="L200" s="98">
        <v>692.63417305669896</v>
      </c>
      <c r="M200" s="98">
        <v>701.74844718452437</v>
      </c>
      <c r="N200" s="98">
        <v>715.62520415916777</v>
      </c>
      <c r="O200" s="98">
        <v>730.9396147718403</v>
      </c>
      <c r="P200" s="98">
        <v>741.25502212761432</v>
      </c>
      <c r="Q200" s="98">
        <v>763.06753990987681</v>
      </c>
      <c r="R200" s="98">
        <v>795.18146432679941</v>
      </c>
      <c r="S200" s="98">
        <v>816.79304317905428</v>
      </c>
      <c r="T200" s="98">
        <v>831.13540003916546</v>
      </c>
      <c r="U200" s="98">
        <v>828.59002584417033</v>
      </c>
      <c r="V200" s="98">
        <v>849.69438667605198</v>
      </c>
      <c r="W200" s="98">
        <v>892.17075279992036</v>
      </c>
      <c r="DA200" s="63" t="s">
        <v>2574</v>
      </c>
    </row>
    <row r="201" spans="1:105" ht="12" customHeight="1" x14ac:dyDescent="0.25">
      <c r="A201" s="121" t="s">
        <v>54</v>
      </c>
      <c r="B201" s="122">
        <v>383.80288054240066</v>
      </c>
      <c r="C201" s="122">
        <v>427.90419934189947</v>
      </c>
      <c r="D201" s="122">
        <v>425.58622996225898</v>
      </c>
      <c r="E201" s="122">
        <v>434.72135702887465</v>
      </c>
      <c r="F201" s="122">
        <v>433.34089465712816</v>
      </c>
      <c r="G201" s="122">
        <v>446.08139137158611</v>
      </c>
      <c r="H201" s="122">
        <v>512.04227672550678</v>
      </c>
      <c r="I201" s="122">
        <v>509.26737878768216</v>
      </c>
      <c r="J201" s="122">
        <v>503.15708453828415</v>
      </c>
      <c r="K201" s="122">
        <v>485.20638232803719</v>
      </c>
      <c r="L201" s="122">
        <v>505.92888391385998</v>
      </c>
      <c r="M201" s="122">
        <v>472.22807056458504</v>
      </c>
      <c r="N201" s="122">
        <v>457.20811019498632</v>
      </c>
      <c r="O201" s="122">
        <v>405.00476369198549</v>
      </c>
      <c r="P201" s="122">
        <v>452.59958358820421</v>
      </c>
      <c r="Q201" s="122">
        <v>448.02748048601228</v>
      </c>
      <c r="R201" s="122">
        <v>454.59409955443709</v>
      </c>
      <c r="S201" s="122">
        <v>467.32950469110943</v>
      </c>
      <c r="T201" s="122">
        <v>507.58828148037691</v>
      </c>
      <c r="U201" s="122">
        <v>478.4228599764657</v>
      </c>
      <c r="V201" s="122">
        <v>478.45008354768271</v>
      </c>
      <c r="W201" s="122">
        <v>491.92133458393863</v>
      </c>
      <c r="DA201" s="130" t="s">
        <v>2575</v>
      </c>
    </row>
    <row r="202" spans="1:105" ht="12" customHeight="1" x14ac:dyDescent="0.25">
      <c r="A202" s="97" t="s">
        <v>50</v>
      </c>
      <c r="B202" s="98">
        <v>398.89794571350239</v>
      </c>
      <c r="C202" s="98">
        <v>410.19787031044189</v>
      </c>
      <c r="D202" s="98">
        <v>423.588961942776</v>
      </c>
      <c r="E202" s="98">
        <v>432.51204891108239</v>
      </c>
      <c r="F202" s="98">
        <v>444.82989343088826</v>
      </c>
      <c r="G202" s="98">
        <v>462.63628233351102</v>
      </c>
      <c r="H202" s="98">
        <v>480.8310361032166</v>
      </c>
      <c r="I202" s="98">
        <v>500.11688307892945</v>
      </c>
      <c r="J202" s="98">
        <v>505.57729349914541</v>
      </c>
      <c r="K202" s="98">
        <v>495.28488682062124</v>
      </c>
      <c r="L202" s="98">
        <v>491.8198870051728</v>
      </c>
      <c r="M202" s="98">
        <v>467.92521379134394</v>
      </c>
      <c r="N202" s="98">
        <v>452.6741690495482</v>
      </c>
      <c r="O202" s="98">
        <v>441.32791109208426</v>
      </c>
      <c r="P202" s="98">
        <v>440.23989337963764</v>
      </c>
      <c r="Q202" s="98">
        <v>447.55367303625809</v>
      </c>
      <c r="R202" s="98">
        <v>461.15342601164758</v>
      </c>
      <c r="S202" s="98">
        <v>480.66424407025858</v>
      </c>
      <c r="T202" s="98">
        <v>512.08688603557619</v>
      </c>
      <c r="U202" s="98">
        <v>463.26755627231711</v>
      </c>
      <c r="V202" s="98">
        <v>465.91392694763476</v>
      </c>
      <c r="W202" s="98">
        <v>500.58353903324627</v>
      </c>
      <c r="DA202" s="63" t="s">
        <v>2576</v>
      </c>
    </row>
    <row r="203" spans="1:105" ht="12" customHeight="1" x14ac:dyDescent="0.25">
      <c r="A203" s="109" t="s">
        <v>120</v>
      </c>
      <c r="B203" s="33">
        <v>376.49644156652681</v>
      </c>
      <c r="C203" s="33">
        <v>435.1530689339429</v>
      </c>
      <c r="D203" s="33">
        <v>426.3860269606522</v>
      </c>
      <c r="E203" s="33">
        <v>435.58287069260314</v>
      </c>
      <c r="F203" s="33">
        <v>428.96561003689686</v>
      </c>
      <c r="G203" s="33">
        <v>440.1459248598585</v>
      </c>
      <c r="H203" s="33">
        <v>522.25029365306762</v>
      </c>
      <c r="I203" s="33">
        <v>512.14155340846287</v>
      </c>
      <c r="J203" s="33">
        <v>502.41971218332014</v>
      </c>
      <c r="K203" s="33">
        <v>482.14213071906676</v>
      </c>
      <c r="L203" s="33">
        <v>510.26465285007447</v>
      </c>
      <c r="M203" s="33">
        <v>473.58211598440022</v>
      </c>
      <c r="N203" s="33">
        <v>458.64409105276081</v>
      </c>
      <c r="O203" s="33">
        <v>393.44732952746966</v>
      </c>
      <c r="P203" s="33">
        <v>456.57905363518626</v>
      </c>
      <c r="Q203" s="33">
        <v>448.17792069731462</v>
      </c>
      <c r="R203" s="33">
        <v>452.5612185530162</v>
      </c>
      <c r="S203" s="33">
        <v>463.31844315532737</v>
      </c>
      <c r="T203" s="33">
        <v>506.34626806830727</v>
      </c>
      <c r="U203" s="33">
        <v>482.19996045718756</v>
      </c>
      <c r="V203" s="33">
        <v>481.31991014771876</v>
      </c>
      <c r="W203" s="33">
        <v>489.96079766021353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309.47837436407093</v>
      </c>
      <c r="C205" s="117">
        <f t="shared" si="88"/>
        <v>274.17773710315123</v>
      </c>
      <c r="D205" s="117">
        <f t="shared" si="88"/>
        <v>267.82327725679511</v>
      </c>
      <c r="E205" s="117">
        <f t="shared" si="88"/>
        <v>257.50807886648357</v>
      </c>
      <c r="F205" s="117">
        <f t="shared" si="88"/>
        <v>253.07196652047779</v>
      </c>
      <c r="G205" s="117">
        <f t="shared" si="88"/>
        <v>242.81701254014297</v>
      </c>
      <c r="H205" s="117">
        <f t="shared" si="88"/>
        <v>222.57571138663414</v>
      </c>
      <c r="I205" s="117">
        <f t="shared" si="88"/>
        <v>214.52655301325228</v>
      </c>
      <c r="J205" s="117">
        <f t="shared" si="88"/>
        <v>205.45408662153446</v>
      </c>
      <c r="K205" s="117">
        <f t="shared" si="88"/>
        <v>192.57937334442096</v>
      </c>
      <c r="L205" s="117">
        <f t="shared" si="88"/>
        <v>192.95018944673137</v>
      </c>
      <c r="M205" s="117">
        <f t="shared" si="88"/>
        <v>188.82877959102774</v>
      </c>
      <c r="N205" s="117">
        <f t="shared" si="88"/>
        <v>182.68651364989057</v>
      </c>
      <c r="O205" s="117">
        <f t="shared" si="88"/>
        <v>186.7007335610212</v>
      </c>
      <c r="P205" s="117">
        <f t="shared" si="88"/>
        <v>189.0494281803858</v>
      </c>
      <c r="Q205" s="117">
        <f t="shared" si="88"/>
        <v>186.48949045652773</v>
      </c>
      <c r="R205" s="117">
        <f t="shared" ref="R205:V205" si="89">R206+R208+R210+R219</f>
        <v>191.25153265109057</v>
      </c>
      <c r="S205" s="117">
        <f t="shared" si="89"/>
        <v>192.42212676805306</v>
      </c>
      <c r="T205" s="117">
        <f t="shared" si="89"/>
        <v>180.7911592895131</v>
      </c>
      <c r="U205" s="117">
        <f t="shared" si="89"/>
        <v>154.98725487379394</v>
      </c>
      <c r="V205" s="117">
        <f t="shared" si="89"/>
        <v>145.0569590390102</v>
      </c>
      <c r="W205" s="117">
        <f t="shared" ref="W205" si="90">W206+W208+W210+W219</f>
        <v>154.68538114030491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257.56538033444895</v>
      </c>
      <c r="C210" s="122">
        <v>226.77047089120742</v>
      </c>
      <c r="D210" s="122">
        <v>219.75069216708204</v>
      </c>
      <c r="E210" s="122">
        <v>209.47449120049612</v>
      </c>
      <c r="F210" s="122">
        <v>204.64263311093856</v>
      </c>
      <c r="G210" s="122">
        <v>194.75393693092616</v>
      </c>
      <c r="H210" s="122">
        <v>176.05225621195993</v>
      </c>
      <c r="I210" s="122">
        <v>167.66846758702727</v>
      </c>
      <c r="J210" s="122">
        <v>159.22654893062133</v>
      </c>
      <c r="K210" s="122">
        <v>147.4474501111537</v>
      </c>
      <c r="L210" s="122">
        <v>147.84730821695507</v>
      </c>
      <c r="M210" s="122">
        <v>145.20139155425807</v>
      </c>
      <c r="N210" s="122">
        <v>140.32795223982512</v>
      </c>
      <c r="O210" s="122">
        <v>145.29467303899287</v>
      </c>
      <c r="P210" s="122">
        <v>147.3965710313779</v>
      </c>
      <c r="Q210" s="122">
        <v>144.60678029587109</v>
      </c>
      <c r="R210" s="122">
        <v>148.93671446056285</v>
      </c>
      <c r="S210" s="122">
        <v>149.44777468285415</v>
      </c>
      <c r="T210" s="122">
        <v>138.16283090241956</v>
      </c>
      <c r="U210" s="122">
        <v>119.61254896794549</v>
      </c>
      <c r="V210" s="122">
        <v>112.01203212314219</v>
      </c>
      <c r="W210" s="122">
        <v>119.68964271482335</v>
      </c>
      <c r="DA210" s="130" t="s">
        <v>2734</v>
      </c>
    </row>
    <row r="211" spans="1:105" ht="12" customHeight="1" x14ac:dyDescent="0.25">
      <c r="A211" s="97" t="s">
        <v>124</v>
      </c>
      <c r="B211" s="98">
        <v>297.55838453070146</v>
      </c>
      <c r="C211" s="98">
        <v>293.20407616146383</v>
      </c>
      <c r="D211" s="98">
        <v>293.2280258188643</v>
      </c>
      <c r="E211" s="98">
        <v>278.86679306054486</v>
      </c>
      <c r="F211" s="98">
        <v>279.93859998990297</v>
      </c>
      <c r="G211" s="98">
        <v>293.25676955692626</v>
      </c>
      <c r="H211" s="98">
        <v>284.52203469925939</v>
      </c>
      <c r="I211" s="98">
        <v>290.04688891481521</v>
      </c>
      <c r="J211" s="98">
        <v>293.43812684139499</v>
      </c>
      <c r="K211" s="98">
        <v>287.6693073334194</v>
      </c>
      <c r="L211" s="98">
        <v>298.8040686727773</v>
      </c>
      <c r="M211" s="98">
        <v>303.07210514422286</v>
      </c>
      <c r="N211" s="98">
        <v>300.40646025560761</v>
      </c>
      <c r="O211" s="98">
        <v>311.71828257496639</v>
      </c>
      <c r="P211" s="98">
        <v>311.40976713766565</v>
      </c>
      <c r="Q211" s="98">
        <v>301.72182268839327</v>
      </c>
      <c r="R211" s="98">
        <v>304.17783027742814</v>
      </c>
      <c r="S211" s="98">
        <v>307.47617746261506</v>
      </c>
      <c r="T211" s="98">
        <v>297.91922344912552</v>
      </c>
      <c r="U211" s="98">
        <v>276.64495318941221</v>
      </c>
      <c r="V211" s="98">
        <v>273.70885317152465</v>
      </c>
      <c r="W211" s="98">
        <v>294.61854648557488</v>
      </c>
      <c r="DA211" s="63" t="s">
        <v>2735</v>
      </c>
    </row>
    <row r="212" spans="1:105" ht="12" customHeight="1" x14ac:dyDescent="0.25">
      <c r="A212" s="97" t="s">
        <v>123</v>
      </c>
      <c r="B212" s="98">
        <v>33.526183976557839</v>
      </c>
      <c r="C212" s="98">
        <v>64.446103936733564</v>
      </c>
      <c r="D212" s="98">
        <v>27.085014095211029</v>
      </c>
      <c r="E212" s="98">
        <v>16.472547374579143</v>
      </c>
      <c r="F212" s="98">
        <v>21.935751565051735</v>
      </c>
      <c r="G212" s="98">
        <v>22.991553061603476</v>
      </c>
      <c r="H212" s="98">
        <v>29.628368791954987</v>
      </c>
      <c r="I212" s="98">
        <v>25.827853823105915</v>
      </c>
      <c r="J212" s="98">
        <v>24.838485883229751</v>
      </c>
      <c r="K212" s="98">
        <v>23.311258351711466</v>
      </c>
      <c r="L212" s="98">
        <v>23.51719173358218</v>
      </c>
      <c r="M212" s="98">
        <v>34.030480727179246</v>
      </c>
      <c r="N212" s="98">
        <v>24.154069947653205</v>
      </c>
      <c r="O212" s="98">
        <v>17.591570632295344</v>
      </c>
      <c r="P212" s="98">
        <v>30.590654575658284</v>
      </c>
      <c r="Q212" s="98">
        <v>10.065790574494052</v>
      </c>
      <c r="R212" s="98">
        <v>13.317934681923221</v>
      </c>
      <c r="S212" s="98">
        <v>20.742037582074378</v>
      </c>
      <c r="T212" s="98">
        <v>22.842727757906619</v>
      </c>
      <c r="U212" s="98">
        <v>26.151611793171824</v>
      </c>
      <c r="V212" s="98">
        <v>21.469386863232405</v>
      </c>
      <c r="W212" s="98">
        <v>19.737672627187251</v>
      </c>
      <c r="DA212" s="63" t="s">
        <v>2736</v>
      </c>
    </row>
    <row r="213" spans="1:105" ht="12" customHeight="1" x14ac:dyDescent="0.25">
      <c r="A213" s="100" t="s">
        <v>50</v>
      </c>
      <c r="B213" s="101">
        <v>33.526183976557839</v>
      </c>
      <c r="C213" s="101">
        <v>64.446103936733564</v>
      </c>
      <c r="D213" s="101">
        <v>27.085014095211029</v>
      </c>
      <c r="E213" s="101">
        <v>16.472547374579143</v>
      </c>
      <c r="F213" s="101">
        <v>21.935751565051735</v>
      </c>
      <c r="G213" s="101">
        <v>22.991553061603476</v>
      </c>
      <c r="H213" s="101">
        <v>29.628368791954987</v>
      </c>
      <c r="I213" s="101">
        <v>25.827853823105915</v>
      </c>
      <c r="J213" s="101">
        <v>24.838485883229751</v>
      </c>
      <c r="K213" s="101">
        <v>23.311258351711466</v>
      </c>
      <c r="L213" s="101">
        <v>23.51719173358218</v>
      </c>
      <c r="M213" s="101">
        <v>34.030480727179246</v>
      </c>
      <c r="N213" s="101">
        <v>24.154069947653205</v>
      </c>
      <c r="O213" s="101">
        <v>17.591570632295344</v>
      </c>
      <c r="P213" s="101">
        <v>30.590654575658284</v>
      </c>
      <c r="Q213" s="101">
        <v>10.065790574494052</v>
      </c>
      <c r="R213" s="101">
        <v>13.317934681923221</v>
      </c>
      <c r="S213" s="101">
        <v>20.742037582074378</v>
      </c>
      <c r="T213" s="101">
        <v>22.842727757906619</v>
      </c>
      <c r="U213" s="101">
        <v>26.151611793171824</v>
      </c>
      <c r="V213" s="101">
        <v>21.469386863232405</v>
      </c>
      <c r="W213" s="101">
        <v>19.737672627187251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51.912994029621963</v>
      </c>
      <c r="C219" s="122">
        <v>47.407266211943785</v>
      </c>
      <c r="D219" s="122">
        <v>48.072585089713044</v>
      </c>
      <c r="E219" s="122">
        <v>48.033587665987469</v>
      </c>
      <c r="F219" s="122">
        <v>48.429333409539232</v>
      </c>
      <c r="G219" s="122">
        <v>48.063075609216817</v>
      </c>
      <c r="H219" s="122">
        <v>46.523455174674211</v>
      </c>
      <c r="I219" s="122">
        <v>46.858085426225031</v>
      </c>
      <c r="J219" s="122">
        <v>46.227537690913117</v>
      </c>
      <c r="K219" s="122">
        <v>45.131923233267273</v>
      </c>
      <c r="L219" s="122">
        <v>45.102881229776315</v>
      </c>
      <c r="M219" s="122">
        <v>43.627388036769666</v>
      </c>
      <c r="N219" s="122">
        <v>42.358561410065434</v>
      </c>
      <c r="O219" s="122">
        <v>41.406060522028341</v>
      </c>
      <c r="P219" s="122">
        <v>41.652857149007886</v>
      </c>
      <c r="Q219" s="122">
        <v>41.882710160656636</v>
      </c>
      <c r="R219" s="122">
        <v>42.31481819052771</v>
      </c>
      <c r="S219" s="122">
        <v>42.974352085198909</v>
      </c>
      <c r="T219" s="122">
        <v>42.628328387093539</v>
      </c>
      <c r="U219" s="122">
        <v>35.374705905848465</v>
      </c>
      <c r="V219" s="122">
        <v>33.044926915868004</v>
      </c>
      <c r="W219" s="122">
        <v>34.995738425481562</v>
      </c>
      <c r="DA219" s="130" t="s">
        <v>2743</v>
      </c>
    </row>
    <row r="220" spans="1:105" ht="12" customHeight="1" x14ac:dyDescent="0.25">
      <c r="A220" s="97" t="s">
        <v>50</v>
      </c>
      <c r="B220" s="98">
        <v>159.16497145552495</v>
      </c>
      <c r="C220" s="98">
        <v>163.20582533514073</v>
      </c>
      <c r="D220" s="98">
        <v>168.1203434664593</v>
      </c>
      <c r="E220" s="98">
        <v>171.21328826167172</v>
      </c>
      <c r="F220" s="98">
        <v>175.59924358712973</v>
      </c>
      <c r="G220" s="98">
        <v>182.11807776165207</v>
      </c>
      <c r="H220" s="98">
        <v>188.76996243865338</v>
      </c>
      <c r="I220" s="98">
        <v>196.03994324130591</v>
      </c>
      <c r="J220" s="98">
        <v>197.95590152897699</v>
      </c>
      <c r="K220" s="98">
        <v>193.5734838850949</v>
      </c>
      <c r="L220" s="98">
        <v>191.87186758618171</v>
      </c>
      <c r="M220" s="98">
        <v>182.26557503233667</v>
      </c>
      <c r="N220" s="98">
        <v>176.10075121635231</v>
      </c>
      <c r="O220" s="98">
        <v>171.53861574061526</v>
      </c>
      <c r="P220" s="98">
        <v>171.02093998050367</v>
      </c>
      <c r="Q220" s="98">
        <v>173.79119339276349</v>
      </c>
      <c r="R220" s="98">
        <v>178.8484895147146</v>
      </c>
      <c r="S220" s="98">
        <v>185.84221385491543</v>
      </c>
      <c r="T220" s="98">
        <v>197.02923130741647</v>
      </c>
      <c r="U220" s="98">
        <v>177.3127915311496</v>
      </c>
      <c r="V220" s="98">
        <v>177.39384982613475</v>
      </c>
      <c r="W220" s="98">
        <v>189.61676974992326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53.616519013398069</v>
      </c>
      <c r="C223" s="118">
        <f t="shared" si="93"/>
        <v>71.251212808633227</v>
      </c>
      <c r="D223" s="118">
        <f t="shared" si="93"/>
        <v>66.235560865020304</v>
      </c>
      <c r="E223" s="118">
        <f t="shared" si="93"/>
        <v>67.379802823084617</v>
      </c>
      <c r="F223" s="118">
        <f t="shared" si="93"/>
        <v>69.253817903631813</v>
      </c>
      <c r="G223" s="118">
        <f t="shared" si="93"/>
        <v>71.652848776210519</v>
      </c>
      <c r="H223" s="118">
        <f t="shared" si="93"/>
        <v>79.384939997762956</v>
      </c>
      <c r="I223" s="118">
        <f t="shared" si="93"/>
        <v>75.269418397922351</v>
      </c>
      <c r="J223" s="118">
        <f t="shared" si="93"/>
        <v>69.961548930965748</v>
      </c>
      <c r="K223" s="118">
        <f t="shared" si="93"/>
        <v>67.105728547353522</v>
      </c>
      <c r="L223" s="118">
        <f t="shared" si="93"/>
        <v>80.704718264806289</v>
      </c>
      <c r="M223" s="118">
        <f t="shared" si="93"/>
        <v>78.600999025711715</v>
      </c>
      <c r="N223" s="118">
        <f t="shared" si="93"/>
        <v>72.779853737609074</v>
      </c>
      <c r="O223" s="118">
        <f t="shared" si="93"/>
        <v>62.517041846898856</v>
      </c>
      <c r="P223" s="118">
        <f t="shared" si="93"/>
        <v>67.187385499587421</v>
      </c>
      <c r="Q223" s="118">
        <f t="shared" si="93"/>
        <v>52.876518695492379</v>
      </c>
      <c r="R223" s="118">
        <f t="shared" ref="R223:V223" si="94">R224+R226+R228+R237</f>
        <v>51.677238011818119</v>
      </c>
      <c r="S223" s="118">
        <f t="shared" si="94"/>
        <v>58.263279896168839</v>
      </c>
      <c r="T223" s="118">
        <f t="shared" si="94"/>
        <v>71.301720822106574</v>
      </c>
      <c r="U223" s="118">
        <f t="shared" si="94"/>
        <v>64.833723558965261</v>
      </c>
      <c r="V223" s="118">
        <f t="shared" si="94"/>
        <v>61.82251450291767</v>
      </c>
      <c r="W223" s="118">
        <f t="shared" ref="W223" si="95">W224+W226+W228+W237</f>
        <v>54.220473186302307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33.009849885768276</v>
      </c>
      <c r="C224" s="123">
        <f t="shared" si="96"/>
        <v>50.003091687998143</v>
      </c>
      <c r="D224" s="123">
        <f t="shared" si="96"/>
        <v>45.651846517467689</v>
      </c>
      <c r="E224" s="123">
        <f t="shared" si="96"/>
        <v>46.343568151281055</v>
      </c>
      <c r="F224" s="123">
        <f t="shared" si="96"/>
        <v>48.896613515302825</v>
      </c>
      <c r="G224" s="123">
        <f t="shared" si="96"/>
        <v>50.764357653579843</v>
      </c>
      <c r="H224" s="123">
        <f t="shared" si="96"/>
        <v>57.655179122677808</v>
      </c>
      <c r="I224" s="123">
        <f t="shared" si="96"/>
        <v>54.367775555439884</v>
      </c>
      <c r="J224" s="123">
        <f t="shared" si="96"/>
        <v>49.33154437161776</v>
      </c>
      <c r="K224" s="123">
        <f t="shared" si="96"/>
        <v>46.910445207895471</v>
      </c>
      <c r="L224" s="123">
        <f t="shared" si="96"/>
        <v>60.014863712998036</v>
      </c>
      <c r="M224" s="123">
        <f t="shared" si="96"/>
        <v>58.136982571761749</v>
      </c>
      <c r="N224" s="123">
        <f t="shared" si="96"/>
        <v>52.90109483456181</v>
      </c>
      <c r="O224" s="123">
        <f t="shared" si="96"/>
        <v>43.362834334623621</v>
      </c>
      <c r="P224" s="123">
        <f t="shared" si="96"/>
        <v>47.424925079421953</v>
      </c>
      <c r="Q224" s="123">
        <f t="shared" si="96"/>
        <v>33.226112871811338</v>
      </c>
      <c r="R224" s="123">
        <f t="shared" si="96"/>
        <v>31.95581906426402</v>
      </c>
      <c r="S224" s="123">
        <f t="shared" si="96"/>
        <v>38.144787099475423</v>
      </c>
      <c r="T224" s="123">
        <f t="shared" si="96"/>
        <v>51.435796993086939</v>
      </c>
      <c r="U224" s="123">
        <f t="shared" si="96"/>
        <v>46.077033865060756</v>
      </c>
      <c r="V224" s="123">
        <f t="shared" si="96"/>
        <v>43.365511746613059</v>
      </c>
      <c r="W224" s="123">
        <f t="shared" si="96"/>
        <v>35.173632182570771</v>
      </c>
      <c r="DA224" s="130" t="s">
        <v>2898</v>
      </c>
    </row>
    <row r="225" spans="1:105" ht="12" customHeight="1" x14ac:dyDescent="0.25">
      <c r="A225" s="97" t="s">
        <v>53</v>
      </c>
      <c r="B225" s="99">
        <v>33.009849885768276</v>
      </c>
      <c r="C225" s="99">
        <v>50.003091687998143</v>
      </c>
      <c r="D225" s="99">
        <v>45.651846517467689</v>
      </c>
      <c r="E225" s="99">
        <v>46.343568151281055</v>
      </c>
      <c r="F225" s="99">
        <v>48.896613515302825</v>
      </c>
      <c r="G225" s="99">
        <v>50.764357653579843</v>
      </c>
      <c r="H225" s="99">
        <v>57.655179122677808</v>
      </c>
      <c r="I225" s="99">
        <v>54.367775555439884</v>
      </c>
      <c r="J225" s="99">
        <v>49.33154437161776</v>
      </c>
      <c r="K225" s="99">
        <v>46.910445207895471</v>
      </c>
      <c r="L225" s="99">
        <v>60.014863712998036</v>
      </c>
      <c r="M225" s="99">
        <v>58.136982571761749</v>
      </c>
      <c r="N225" s="99">
        <v>52.90109483456181</v>
      </c>
      <c r="O225" s="99">
        <v>43.362834334623621</v>
      </c>
      <c r="P225" s="99">
        <v>47.424925079421953</v>
      </c>
      <c r="Q225" s="99">
        <v>33.226112871811338</v>
      </c>
      <c r="R225" s="99">
        <v>31.95581906426402</v>
      </c>
      <c r="S225" s="99">
        <v>38.144787099475423</v>
      </c>
      <c r="T225" s="99">
        <v>51.435796993086939</v>
      </c>
      <c r="U225" s="99">
        <v>46.077033865060756</v>
      </c>
      <c r="V225" s="99">
        <v>43.365511746613059</v>
      </c>
      <c r="W225" s="99">
        <v>35.173632182570771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1.2399341443794072</v>
      </c>
      <c r="C226" s="123">
        <f t="shared" si="97"/>
        <v>1.3207155876926449</v>
      </c>
      <c r="D226" s="123">
        <f t="shared" si="97"/>
        <v>0.99999640516249777</v>
      </c>
      <c r="E226" s="123">
        <f t="shared" si="97"/>
        <v>2.0805562772221329</v>
      </c>
      <c r="F226" s="123">
        <f t="shared" si="97"/>
        <v>1.4713092674938058</v>
      </c>
      <c r="G226" s="123">
        <f t="shared" si="97"/>
        <v>1.5462465726873074</v>
      </c>
      <c r="H226" s="123">
        <f t="shared" si="97"/>
        <v>1.67311088792037</v>
      </c>
      <c r="I226" s="123">
        <f t="shared" si="97"/>
        <v>1.0370833990576747</v>
      </c>
      <c r="J226" s="123">
        <f t="shared" si="97"/>
        <v>1.0964704632155016</v>
      </c>
      <c r="K226" s="123">
        <f t="shared" si="97"/>
        <v>1.4944539005109514</v>
      </c>
      <c r="L226" s="123">
        <f t="shared" si="97"/>
        <v>1.3513494217750968</v>
      </c>
      <c r="M226" s="123">
        <f t="shared" si="97"/>
        <v>1.3484519721374111</v>
      </c>
      <c r="N226" s="123">
        <f t="shared" si="97"/>
        <v>1.3593943808039528</v>
      </c>
      <c r="O226" s="123">
        <f t="shared" si="97"/>
        <v>1.3638717680891472</v>
      </c>
      <c r="P226" s="123">
        <f t="shared" si="97"/>
        <v>1.1135162743723153</v>
      </c>
      <c r="Q226" s="123">
        <f t="shared" si="97"/>
        <v>1.7329101728937728</v>
      </c>
      <c r="R226" s="123">
        <f t="shared" si="97"/>
        <v>1.6083154467452565</v>
      </c>
      <c r="S226" s="123">
        <f t="shared" si="97"/>
        <v>1.7550347796603645</v>
      </c>
      <c r="T226" s="123">
        <f t="shared" si="97"/>
        <v>1.4094168277668782</v>
      </c>
      <c r="U226" s="123">
        <f t="shared" si="97"/>
        <v>1.3758555704556248</v>
      </c>
      <c r="V226" s="123">
        <f t="shared" si="97"/>
        <v>1.4068084224042741</v>
      </c>
      <c r="W226" s="123">
        <f t="shared" si="97"/>
        <v>1.4535529013780433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1.2399341443794072</v>
      </c>
      <c r="C227" s="99">
        <f>RES_hhdet_fecs!C165</f>
        <v>1.3207155876926449</v>
      </c>
      <c r="D227" s="99">
        <f>RES_hhdet_fecs!D165</f>
        <v>0.99999640516249777</v>
      </c>
      <c r="E227" s="99">
        <f>RES_hhdet_fecs!E165</f>
        <v>2.0805562772221329</v>
      </c>
      <c r="F227" s="99">
        <f>RES_hhdet_fecs!F165</f>
        <v>1.4713092674938058</v>
      </c>
      <c r="G227" s="99">
        <f>RES_hhdet_fecs!G165</f>
        <v>1.5462465726873074</v>
      </c>
      <c r="H227" s="99">
        <f>RES_hhdet_fecs!H165</f>
        <v>1.67311088792037</v>
      </c>
      <c r="I227" s="99">
        <f>RES_hhdet_fecs!I165</f>
        <v>1.0370833990576747</v>
      </c>
      <c r="J227" s="99">
        <f>RES_hhdet_fecs!J165</f>
        <v>1.0964704632155016</v>
      </c>
      <c r="K227" s="99">
        <f>RES_hhdet_fecs!K165</f>
        <v>1.4944539005109514</v>
      </c>
      <c r="L227" s="99">
        <f>RES_hhdet_fecs!L165</f>
        <v>1.3513494217750968</v>
      </c>
      <c r="M227" s="99">
        <f>RES_hhdet_fecs!M165</f>
        <v>1.3484519721374111</v>
      </c>
      <c r="N227" s="99">
        <f>RES_hhdet_fecs!N165</f>
        <v>1.3593943808039528</v>
      </c>
      <c r="O227" s="99">
        <f>RES_hhdet_fecs!O165</f>
        <v>1.3638717680891472</v>
      </c>
      <c r="P227" s="99">
        <f>RES_hhdet_fecs!P165</f>
        <v>1.1135162743723153</v>
      </c>
      <c r="Q227" s="99">
        <f>RES_hhdet_fecs!Q165</f>
        <v>1.7329101728937728</v>
      </c>
      <c r="R227" s="99">
        <f>RES_hhdet_fecs!R165</f>
        <v>1.6083154467452565</v>
      </c>
      <c r="S227" s="99">
        <f>RES_hhdet_fecs!S165</f>
        <v>1.7550347796603645</v>
      </c>
      <c r="T227" s="99">
        <f>RES_hhdet_fecs!T165</f>
        <v>1.4094168277668782</v>
      </c>
      <c r="U227" s="99">
        <f>RES_hhdet_fecs!U165</f>
        <v>1.3758555704556248</v>
      </c>
      <c r="V227" s="99">
        <f>RES_hhdet_fecs!V165</f>
        <v>1.4068084224042741</v>
      </c>
      <c r="W227" s="99">
        <f>RES_hhdet_fecs!W165</f>
        <v>1.4535529013780433</v>
      </c>
      <c r="DA227" s="63" t="s">
        <v>2901</v>
      </c>
    </row>
    <row r="228" spans="1:105" ht="12" customHeight="1" x14ac:dyDescent="0.25">
      <c r="A228" s="121" t="s">
        <v>55</v>
      </c>
      <c r="B228" s="123">
        <v>13.300901518813014</v>
      </c>
      <c r="C228" s="123">
        <v>13.307351788190612</v>
      </c>
      <c r="D228" s="123">
        <v>13.014360523906694</v>
      </c>
      <c r="E228" s="123">
        <v>12.288085036559963</v>
      </c>
      <c r="F228" s="123">
        <v>12.266731948103562</v>
      </c>
      <c r="G228" s="123">
        <v>12.584854907936172</v>
      </c>
      <c r="H228" s="123">
        <v>12.442391375560586</v>
      </c>
      <c r="I228" s="123">
        <v>12.331728857969674</v>
      </c>
      <c r="J228" s="123">
        <v>12.140887406284349</v>
      </c>
      <c r="K228" s="123">
        <v>11.611825586508957</v>
      </c>
      <c r="L228" s="123">
        <v>12.015922011252588</v>
      </c>
      <c r="M228" s="123">
        <v>12.318757011761555</v>
      </c>
      <c r="N228" s="123">
        <v>11.995850988787053</v>
      </c>
      <c r="O228" s="123">
        <v>12.019685712489833</v>
      </c>
      <c r="P228" s="123">
        <v>12.296232582621235</v>
      </c>
      <c r="Q228" s="123">
        <v>11.67754218131855</v>
      </c>
      <c r="R228" s="123">
        <v>11.867892939965156</v>
      </c>
      <c r="S228" s="123">
        <v>12.054230258930552</v>
      </c>
      <c r="T228" s="123">
        <v>11.783533137453714</v>
      </c>
      <c r="U228" s="123">
        <v>11.27115510797624</v>
      </c>
      <c r="V228" s="123">
        <v>11.082121610399103</v>
      </c>
      <c r="W228" s="123">
        <v>11.534382535127088</v>
      </c>
      <c r="DA228" s="130" t="s">
        <v>2902</v>
      </c>
    </row>
    <row r="229" spans="1:105" ht="12" customHeight="1" x14ac:dyDescent="0.25">
      <c r="A229" s="97" t="s">
        <v>124</v>
      </c>
      <c r="B229" s="99">
        <v>13.774171531674439</v>
      </c>
      <c r="C229" s="99">
        <v>13.569679375297115</v>
      </c>
      <c r="D229" s="99">
        <v>13.561000687687415</v>
      </c>
      <c r="E229" s="99">
        <v>12.875224307873236</v>
      </c>
      <c r="F229" s="99">
        <v>12.901139267123718</v>
      </c>
      <c r="G229" s="99">
        <v>13.483318883186074</v>
      </c>
      <c r="H229" s="99">
        <v>13.032594625870857</v>
      </c>
      <c r="I229" s="99">
        <v>13.227784429366295</v>
      </c>
      <c r="J229" s="99">
        <v>13.313242494066007</v>
      </c>
      <c r="K229" s="99">
        <v>12.995522054245143</v>
      </c>
      <c r="L229" s="99">
        <v>13.435692788050149</v>
      </c>
      <c r="M229" s="99">
        <v>13.548900193572967</v>
      </c>
      <c r="N229" s="99">
        <v>13.344544475539919</v>
      </c>
      <c r="O229" s="99">
        <v>13.765521970721558</v>
      </c>
      <c r="P229" s="99">
        <v>13.678921112469705</v>
      </c>
      <c r="Q229" s="99">
        <v>13.181241967574609</v>
      </c>
      <c r="R229" s="99">
        <v>13.210479395730351</v>
      </c>
      <c r="S229" s="99">
        <v>13.277298344375723</v>
      </c>
      <c r="T229" s="99">
        <v>12.792564457630426</v>
      </c>
      <c r="U229" s="99">
        <v>11.80239035880583</v>
      </c>
      <c r="V229" s="99">
        <v>11.59684101078544</v>
      </c>
      <c r="W229" s="99">
        <v>12.403185889689228</v>
      </c>
      <c r="DA229" s="63" t="s">
        <v>2903</v>
      </c>
    </row>
    <row r="230" spans="1:105" ht="12" customHeight="1" x14ac:dyDescent="0.25">
      <c r="A230" s="97" t="s">
        <v>123</v>
      </c>
      <c r="B230" s="99">
        <v>8.1064057392770703</v>
      </c>
      <c r="C230" s="99">
        <v>8.7213538072226786</v>
      </c>
      <c r="D230" s="99">
        <v>7.9572025290361497</v>
      </c>
      <c r="E230" s="99">
        <v>7.4014333649092343</v>
      </c>
      <c r="F230" s="99">
        <v>7.5734723090726961</v>
      </c>
      <c r="G230" s="99">
        <v>7.9607085955727763</v>
      </c>
      <c r="H230" s="99">
        <v>7.8928638272047174</v>
      </c>
      <c r="I230" s="99">
        <v>7.9497370871365263</v>
      </c>
      <c r="J230" s="99">
        <v>7.9964955731485858</v>
      </c>
      <c r="K230" s="99">
        <v>7.8225669928230639</v>
      </c>
      <c r="L230" s="99">
        <v>8.122731055273114</v>
      </c>
      <c r="M230" s="99">
        <v>8.4499511137894121</v>
      </c>
      <c r="N230" s="99">
        <v>8.2322279241382734</v>
      </c>
      <c r="O230" s="99">
        <v>8.4545730300408319</v>
      </c>
      <c r="P230" s="99">
        <v>8.7530021815183225</v>
      </c>
      <c r="Q230" s="99">
        <v>8.237337146690713</v>
      </c>
      <c r="R230" s="99">
        <v>8.6083791938372194</v>
      </c>
      <c r="S230" s="99">
        <v>9.1209216997828708</v>
      </c>
      <c r="T230" s="99">
        <v>9.2175432735042087</v>
      </c>
      <c r="U230" s="99">
        <v>8.8550476671573435</v>
      </c>
      <c r="V230" s="99">
        <v>8.8552723602395336</v>
      </c>
      <c r="W230" s="99">
        <v>9.5725473516470565</v>
      </c>
      <c r="DA230" s="63" t="s">
        <v>2904</v>
      </c>
    </row>
    <row r="231" spans="1:105" ht="12" customHeight="1" x14ac:dyDescent="0.25">
      <c r="A231" s="100" t="s">
        <v>50</v>
      </c>
      <c r="B231" s="102">
        <v>1.5519489044945252</v>
      </c>
      <c r="C231" s="102">
        <v>2.9826084918647733</v>
      </c>
      <c r="D231" s="102">
        <v>1.2526084222183871</v>
      </c>
      <c r="E231" s="102">
        <v>0.76053423228390038</v>
      </c>
      <c r="F231" s="102">
        <v>1.0109223446854663</v>
      </c>
      <c r="G231" s="102">
        <v>1.0571024226232428</v>
      </c>
      <c r="H231" s="102">
        <v>1.3571339748764897</v>
      </c>
      <c r="I231" s="102">
        <v>1.1778967322265195</v>
      </c>
      <c r="J231" s="102">
        <v>1.1269182682849115</v>
      </c>
      <c r="K231" s="102">
        <v>1.0530910469039076</v>
      </c>
      <c r="L231" s="102">
        <v>1.05744799518143</v>
      </c>
      <c r="M231" s="102">
        <v>1.5213395726157253</v>
      </c>
      <c r="N231" s="102">
        <v>1.0729631460238997</v>
      </c>
      <c r="O231" s="102">
        <v>0.77684616390802919</v>
      </c>
      <c r="P231" s="102">
        <v>1.3437187746723958</v>
      </c>
      <c r="Q231" s="102">
        <v>0.43974154728066978</v>
      </c>
      <c r="R231" s="102">
        <v>0.57839948936700958</v>
      </c>
      <c r="S231" s="102">
        <v>0.89567336084415783</v>
      </c>
      <c r="T231" s="102">
        <v>0.98086005947523225</v>
      </c>
      <c r="U231" s="102">
        <v>1.1156955055082376</v>
      </c>
      <c r="V231" s="102">
        <v>0.90964199062982332</v>
      </c>
      <c r="W231" s="102">
        <v>0.83093893967337407</v>
      </c>
      <c r="DA231" s="131" t="s">
        <v>2905</v>
      </c>
    </row>
    <row r="232" spans="1:105" ht="12" customHeight="1" x14ac:dyDescent="0.25">
      <c r="A232" s="103" t="s">
        <v>52</v>
      </c>
      <c r="B232" s="105">
        <v>6.5544568347825445</v>
      </c>
      <c r="C232" s="105">
        <v>5.7387453153579067</v>
      </c>
      <c r="D232" s="105">
        <v>6.7045941068177619</v>
      </c>
      <c r="E232" s="105">
        <v>6.6408991326253348</v>
      </c>
      <c r="F232" s="105">
        <v>6.5625499643872303</v>
      </c>
      <c r="G232" s="105">
        <v>6.9036061729495328</v>
      </c>
      <c r="H232" s="105">
        <v>6.5357298523282266</v>
      </c>
      <c r="I232" s="105">
        <v>6.7718403549100072</v>
      </c>
      <c r="J232" s="105">
        <v>6.8695773048636735</v>
      </c>
      <c r="K232" s="105">
        <v>6.7694759459191554</v>
      </c>
      <c r="L232" s="105">
        <v>7.0652830600916845</v>
      </c>
      <c r="M232" s="105">
        <v>6.9286115411736873</v>
      </c>
      <c r="N232" s="105">
        <v>7.1592647781143732</v>
      </c>
      <c r="O232" s="105">
        <v>7.6777268661328053</v>
      </c>
      <c r="P232" s="105">
        <v>7.4092834068459261</v>
      </c>
      <c r="Q232" s="105">
        <v>7.7975955994100437</v>
      </c>
      <c r="R232" s="105">
        <v>8.029979704470211</v>
      </c>
      <c r="S232" s="105">
        <v>8.2252483389387123</v>
      </c>
      <c r="T232" s="105">
        <v>8.236683214028977</v>
      </c>
      <c r="U232" s="105">
        <v>7.7393521616491059</v>
      </c>
      <c r="V232" s="105">
        <v>7.9456303696097104</v>
      </c>
      <c r="W232" s="105">
        <v>8.741608411973683</v>
      </c>
      <c r="DA232" s="132" t="s">
        <v>2906</v>
      </c>
    </row>
    <row r="233" spans="1:105" ht="12" customHeight="1" x14ac:dyDescent="0.25">
      <c r="A233" s="106" t="s">
        <v>122</v>
      </c>
      <c r="B233" s="102">
        <v>10.858867284472238</v>
      </c>
      <c r="C233" s="102">
        <v>12.94062044665259</v>
      </c>
      <c r="D233" s="102">
        <v>11.935289833392178</v>
      </c>
      <c r="E233" s="102">
        <v>11.097041134191548</v>
      </c>
      <c r="F233" s="102">
        <v>11.159338310048934</v>
      </c>
      <c r="G233" s="102">
        <v>11.435952809632468</v>
      </c>
      <c r="H233" s="102">
        <v>12.186545052014994</v>
      </c>
      <c r="I233" s="102">
        <v>12.002894317626829</v>
      </c>
      <c r="J233" s="102">
        <v>11.888480034131801</v>
      </c>
      <c r="K233" s="102">
        <v>11.48706390795145</v>
      </c>
      <c r="L233" s="102">
        <v>12.094180566782098</v>
      </c>
      <c r="M233" s="102">
        <v>12.592146889510234</v>
      </c>
      <c r="N233" s="102">
        <v>12.26410919420565</v>
      </c>
      <c r="O233" s="102">
        <v>12.026714073682772</v>
      </c>
      <c r="P233" s="102">
        <v>12.649906847865324</v>
      </c>
      <c r="Q233" s="102">
        <v>11.884271183133354</v>
      </c>
      <c r="R233" s="102">
        <v>12.253028120807762</v>
      </c>
      <c r="S233" s="102">
        <v>12.599091420525482</v>
      </c>
      <c r="T233" s="102">
        <v>12.498238562728197</v>
      </c>
      <c r="U233" s="102">
        <v>12.352009295516527</v>
      </c>
      <c r="V233" s="102">
        <v>12.153276974950408</v>
      </c>
      <c r="W233" s="102">
        <v>12.37700469214723</v>
      </c>
      <c r="DA233" s="131" t="s">
        <v>2907</v>
      </c>
    </row>
    <row r="234" spans="1:105" ht="12" customHeight="1" x14ac:dyDescent="0.25">
      <c r="A234" s="107" t="s">
        <v>121</v>
      </c>
      <c r="B234" s="105">
        <v>6.9984423527852959</v>
      </c>
      <c r="C234" s="105">
        <v>9.0346564262754931</v>
      </c>
      <c r="D234" s="105">
        <v>7.7832605820916134</v>
      </c>
      <c r="E234" s="105">
        <v>7.1155323994380328</v>
      </c>
      <c r="F234" s="105">
        <v>7.2684252428967113</v>
      </c>
      <c r="G234" s="105">
        <v>7.4837510615557443</v>
      </c>
      <c r="H234" s="105">
        <v>8.1244283978929257</v>
      </c>
      <c r="I234" s="105">
        <v>7.9493519775646364</v>
      </c>
      <c r="J234" s="105">
        <v>7.8726099172343833</v>
      </c>
      <c r="K234" s="105">
        <v>7.6108828110163245</v>
      </c>
      <c r="L234" s="105">
        <v>8.0216528861117613</v>
      </c>
      <c r="M234" s="105">
        <v>8.5245840954834939</v>
      </c>
      <c r="N234" s="105">
        <v>8.2049073982283431</v>
      </c>
      <c r="O234" s="105">
        <v>7.9772482323552598</v>
      </c>
      <c r="P234" s="105">
        <v>8.6499202302927731</v>
      </c>
      <c r="Q234" s="105">
        <v>7.9165456727045243</v>
      </c>
      <c r="R234" s="105">
        <v>8.3369104933065099</v>
      </c>
      <c r="S234" s="105">
        <v>8.8575522622208869</v>
      </c>
      <c r="T234" s="105">
        <v>9.0610376135270219</v>
      </c>
      <c r="U234" s="105">
        <v>9.2166951568800854</v>
      </c>
      <c r="V234" s="105">
        <v>9.1438428677259882</v>
      </c>
      <c r="W234" s="105">
        <v>9.3302729825041855</v>
      </c>
      <c r="DA234" s="132" t="s">
        <v>2908</v>
      </c>
    </row>
    <row r="235" spans="1:105" ht="12" customHeight="1" x14ac:dyDescent="0.25">
      <c r="A235" s="108" t="s">
        <v>53</v>
      </c>
      <c r="B235" s="99">
        <v>1.1883875502524792</v>
      </c>
      <c r="C235" s="99">
        <v>2.8134041177160141</v>
      </c>
      <c r="D235" s="99">
        <v>1.0926250001324314</v>
      </c>
      <c r="E235" s="99">
        <v>0.64091469207839591</v>
      </c>
      <c r="F235" s="99">
        <v>0.86867684933197675</v>
      </c>
      <c r="G235" s="99">
        <v>0.88916347310364519</v>
      </c>
      <c r="H235" s="99">
        <v>1.2795069283335596</v>
      </c>
      <c r="I235" s="99">
        <v>1.0733947882585748</v>
      </c>
      <c r="J235" s="99">
        <v>1.0075912982213653</v>
      </c>
      <c r="K235" s="99">
        <v>0.92544888288347471</v>
      </c>
      <c r="L235" s="99">
        <v>0.94693163367808231</v>
      </c>
      <c r="M235" s="99">
        <v>1.3981643557303354</v>
      </c>
      <c r="N235" s="99">
        <v>0.98366416756065733</v>
      </c>
      <c r="O235" s="99">
        <v>0.6448884083908516</v>
      </c>
      <c r="P235" s="99">
        <v>1.2535417903068045</v>
      </c>
      <c r="Q235" s="99">
        <v>0.34395557257574377</v>
      </c>
      <c r="R235" s="99">
        <v>0.49197948735372393</v>
      </c>
      <c r="S235" s="99">
        <v>0.84553030353189196</v>
      </c>
      <c r="T235" s="99">
        <v>0.95398993813139221</v>
      </c>
      <c r="U235" s="99">
        <v>1.1866352735577983</v>
      </c>
      <c r="V235" s="99">
        <v>0.9658737280513513</v>
      </c>
      <c r="W235" s="99">
        <v>0.79823044243686114</v>
      </c>
      <c r="DA235" s="63" t="s">
        <v>2909</v>
      </c>
    </row>
    <row r="236" spans="1:105" ht="12" customHeight="1" x14ac:dyDescent="0.25">
      <c r="A236" s="108" t="s">
        <v>52</v>
      </c>
      <c r="B236" s="99">
        <v>5.8100548025328163</v>
      </c>
      <c r="C236" s="99">
        <v>6.2212523085594791</v>
      </c>
      <c r="D236" s="99">
        <v>6.6906355819591825</v>
      </c>
      <c r="E236" s="99">
        <v>6.4746177073596369</v>
      </c>
      <c r="F236" s="99">
        <v>6.3997483935647335</v>
      </c>
      <c r="G236" s="99">
        <v>6.5945875884520992</v>
      </c>
      <c r="H236" s="99">
        <v>6.8449214695593668</v>
      </c>
      <c r="I236" s="99">
        <v>6.8759571893060611</v>
      </c>
      <c r="J236" s="99">
        <v>6.8650186190130169</v>
      </c>
      <c r="K236" s="99">
        <v>6.6854339281328503</v>
      </c>
      <c r="L236" s="99">
        <v>7.0747212524336778</v>
      </c>
      <c r="M236" s="99">
        <v>7.1264197397531586</v>
      </c>
      <c r="N236" s="99">
        <v>7.221243230667687</v>
      </c>
      <c r="O236" s="99">
        <v>7.3323598239644081</v>
      </c>
      <c r="P236" s="99">
        <v>7.3963784399859689</v>
      </c>
      <c r="Q236" s="99">
        <v>7.5725901001287816</v>
      </c>
      <c r="R236" s="99">
        <v>7.8449310059527866</v>
      </c>
      <c r="S236" s="99">
        <v>8.0120219586889974</v>
      </c>
      <c r="T236" s="99">
        <v>8.1070476753956306</v>
      </c>
      <c r="U236" s="99">
        <v>8.0300598833222843</v>
      </c>
      <c r="V236" s="99">
        <v>8.1779691396746355</v>
      </c>
      <c r="W236" s="99">
        <v>8.532042540067323</v>
      </c>
      <c r="DA236" s="63" t="s">
        <v>2910</v>
      </c>
    </row>
    <row r="237" spans="1:105" ht="12" customHeight="1" x14ac:dyDescent="0.25">
      <c r="A237" s="121" t="s">
        <v>54</v>
      </c>
      <c r="B237" s="123">
        <v>6.065833464437377</v>
      </c>
      <c r="C237" s="123">
        <v>6.6200537447518242</v>
      </c>
      <c r="D237" s="123">
        <v>6.5693574184834187</v>
      </c>
      <c r="E237" s="123">
        <v>6.6675933580214588</v>
      </c>
      <c r="F237" s="123">
        <v>6.6191631727316169</v>
      </c>
      <c r="G237" s="123">
        <v>6.7573896420072037</v>
      </c>
      <c r="H237" s="123">
        <v>7.6142586116041882</v>
      </c>
      <c r="I237" s="123">
        <v>7.5328305854551161</v>
      </c>
      <c r="J237" s="123">
        <v>7.3926466898481298</v>
      </c>
      <c r="K237" s="123">
        <v>7.0890038524381387</v>
      </c>
      <c r="L237" s="123">
        <v>7.322583118780571</v>
      </c>
      <c r="M237" s="123">
        <v>6.7968074700510046</v>
      </c>
      <c r="N237" s="123">
        <v>6.5235135334562546</v>
      </c>
      <c r="O237" s="123">
        <v>5.7706500316962579</v>
      </c>
      <c r="P237" s="123">
        <v>6.3527115631719093</v>
      </c>
      <c r="Q237" s="123">
        <v>6.2399534694687189</v>
      </c>
      <c r="R237" s="123">
        <v>6.2452105608436916</v>
      </c>
      <c r="S237" s="123">
        <v>6.3092277581025034</v>
      </c>
      <c r="T237" s="123">
        <v>6.6729738637990508</v>
      </c>
      <c r="U237" s="123">
        <v>6.1096790154726381</v>
      </c>
      <c r="V237" s="123">
        <v>5.9680727235012387</v>
      </c>
      <c r="W237" s="123">
        <v>6.0589055672264029</v>
      </c>
      <c r="DA237" s="130" t="s">
        <v>2911</v>
      </c>
    </row>
    <row r="238" spans="1:105" ht="12" customHeight="1" x14ac:dyDescent="0.25">
      <c r="A238" s="97" t="s">
        <v>50</v>
      </c>
      <c r="B238" s="99">
        <v>7.3678502527165834</v>
      </c>
      <c r="C238" s="99">
        <v>7.5532739891345244</v>
      </c>
      <c r="D238" s="99">
        <v>7.7751097869862154</v>
      </c>
      <c r="E238" s="99">
        <v>7.9048834271887758</v>
      </c>
      <c r="F238" s="99">
        <v>8.0925970795054827</v>
      </c>
      <c r="G238" s="99">
        <v>8.3733995998225978</v>
      </c>
      <c r="H238" s="99">
        <v>8.6466498125680733</v>
      </c>
      <c r="I238" s="99">
        <v>8.9405341268900695</v>
      </c>
      <c r="J238" s="99">
        <v>8.9812286786140447</v>
      </c>
      <c r="K238" s="99">
        <v>8.7447232458141837</v>
      </c>
      <c r="L238" s="99">
        <v>8.627497875139337</v>
      </c>
      <c r="M238" s="99">
        <v>8.1482196577021</v>
      </c>
      <c r="N238" s="99">
        <v>7.822682324418281</v>
      </c>
      <c r="O238" s="99">
        <v>7.575168720611436</v>
      </c>
      <c r="P238" s="99">
        <v>7.5122304867835119</v>
      </c>
      <c r="Q238" s="99">
        <v>7.592370188978351</v>
      </c>
      <c r="R238" s="99">
        <v>7.7674112000099909</v>
      </c>
      <c r="S238" s="99">
        <v>8.0249550995897874</v>
      </c>
      <c r="T238" s="99">
        <v>8.4603776565895803</v>
      </c>
      <c r="U238" s="99">
        <v>7.5646230199882094</v>
      </c>
      <c r="V238" s="99">
        <v>7.5160457869283679</v>
      </c>
      <c r="W238" s="99">
        <v>7.9827019414266598</v>
      </c>
      <c r="DA238" s="63" t="s">
        <v>2912</v>
      </c>
    </row>
    <row r="239" spans="1:105" ht="12" customHeight="1" x14ac:dyDescent="0.25">
      <c r="A239" s="109" t="s">
        <v>120</v>
      </c>
      <c r="B239" s="110">
        <v>5.4356204708997717</v>
      </c>
      <c r="C239" s="110">
        <v>6.2379987270140136</v>
      </c>
      <c r="D239" s="110">
        <v>6.0865193037552263</v>
      </c>
      <c r="E239" s="110">
        <v>6.1851154763721325</v>
      </c>
      <c r="F239" s="110">
        <v>6.0580444157204489</v>
      </c>
      <c r="G239" s="110">
        <v>6.1779975451766171</v>
      </c>
      <c r="H239" s="110">
        <v>7.2766024773018039</v>
      </c>
      <c r="I239" s="110">
        <v>7.0906703002472291</v>
      </c>
      <c r="J239" s="110">
        <v>6.9086486297414593</v>
      </c>
      <c r="K239" s="110">
        <v>6.5856017039458417</v>
      </c>
      <c r="L239" s="110">
        <v>6.9215759528108434</v>
      </c>
      <c r="M239" s="110">
        <v>6.3715380317673116</v>
      </c>
      <c r="N239" s="110">
        <v>6.1120433676565744</v>
      </c>
      <c r="O239" s="110">
        <v>5.1964815623163441</v>
      </c>
      <c r="P239" s="110">
        <v>5.9793793236451513</v>
      </c>
      <c r="Q239" s="110">
        <v>5.8105430472445558</v>
      </c>
      <c r="R239" s="110">
        <v>5.7734467631583035</v>
      </c>
      <c r="S239" s="110">
        <v>5.79314058536856</v>
      </c>
      <c r="T239" s="110">
        <v>6.1794920615667772</v>
      </c>
      <c r="U239" s="110">
        <v>5.747068684056126</v>
      </c>
      <c r="V239" s="110">
        <v>5.613704601333259</v>
      </c>
      <c r="W239" s="110">
        <v>5.6234882496809346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34.705349580568829</v>
      </c>
      <c r="C241" s="118">
        <f t="shared" si="98"/>
        <v>47.106224794206511</v>
      </c>
      <c r="D241" s="118">
        <f t="shared" si="98"/>
        <v>43.841326141340687</v>
      </c>
      <c r="E241" s="118">
        <f t="shared" si="98"/>
        <v>46.598639545723614</v>
      </c>
      <c r="F241" s="118">
        <f t="shared" si="98"/>
        <v>47.438775792690699</v>
      </c>
      <c r="G241" s="118">
        <f t="shared" si="98"/>
        <v>49.695885401702022</v>
      </c>
      <c r="H241" s="118">
        <f t="shared" si="98"/>
        <v>55.788212169525508</v>
      </c>
      <c r="I241" s="118">
        <f t="shared" si="98"/>
        <v>52.29901058950643</v>
      </c>
      <c r="J241" s="118">
        <f t="shared" si="98"/>
        <v>49.122983150222517</v>
      </c>
      <c r="K241" s="118">
        <f t="shared" si="98"/>
        <v>48.285509649436271</v>
      </c>
      <c r="L241" s="118">
        <f t="shared" si="98"/>
        <v>57.769269314208223</v>
      </c>
      <c r="M241" s="118">
        <f t="shared" si="98"/>
        <v>56.63026578088634</v>
      </c>
      <c r="N241" s="118">
        <f t="shared" si="98"/>
        <v>53.077847626271797</v>
      </c>
      <c r="O241" s="118">
        <f t="shared" si="98"/>
        <v>46.211054138364489</v>
      </c>
      <c r="P241" s="118">
        <f t="shared" si="98"/>
        <v>49.183980071944859</v>
      </c>
      <c r="Q241" s="118">
        <f t="shared" si="98"/>
        <v>40.863485965632599</v>
      </c>
      <c r="R241" s="118">
        <f t="shared" ref="R241:V241" si="99">R242+R244+R246+R255</f>
        <v>40.322185674771433</v>
      </c>
      <c r="S241" s="118">
        <f t="shared" si="99"/>
        <v>46.289879180569642</v>
      </c>
      <c r="T241" s="118">
        <f t="shared" si="99"/>
        <v>56.159127245900059</v>
      </c>
      <c r="U241" s="118">
        <f t="shared" si="99"/>
        <v>52.54883705121906</v>
      </c>
      <c r="V241" s="118">
        <f t="shared" si="99"/>
        <v>51.383779791319725</v>
      </c>
      <c r="W241" s="118">
        <f t="shared" ref="W241" si="100">W242+W244+W246+W255</f>
        <v>46.358535075461191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21.292916581003865</v>
      </c>
      <c r="C242" s="123">
        <f t="shared" si="101"/>
        <v>32.691677982409431</v>
      </c>
      <c r="D242" s="123">
        <f t="shared" si="101"/>
        <v>30.042027755052224</v>
      </c>
      <c r="E242" s="123">
        <f t="shared" si="101"/>
        <v>30.709102390543251</v>
      </c>
      <c r="F242" s="123">
        <f t="shared" si="101"/>
        <v>32.637406039111809</v>
      </c>
      <c r="G242" s="123">
        <f t="shared" si="101"/>
        <v>34.151965430935547</v>
      </c>
      <c r="H242" s="123">
        <f t="shared" si="101"/>
        <v>39.069818897567139</v>
      </c>
      <c r="I242" s="123">
        <f t="shared" si="101"/>
        <v>37.017938433959628</v>
      </c>
      <c r="J242" s="123">
        <f t="shared" si="101"/>
        <v>33.731609138792244</v>
      </c>
      <c r="K242" s="123">
        <f t="shared" si="101"/>
        <v>32.224303386587714</v>
      </c>
      <c r="L242" s="123">
        <f t="shared" si="101"/>
        <v>41.444191096924811</v>
      </c>
      <c r="M242" s="123">
        <f t="shared" si="101"/>
        <v>40.330938015968663</v>
      </c>
      <c r="N242" s="123">
        <f t="shared" si="101"/>
        <v>36.887311519199393</v>
      </c>
      <c r="O242" s="123">
        <f t="shared" si="101"/>
        <v>30.316671296300111</v>
      </c>
      <c r="P242" s="123">
        <f t="shared" si="101"/>
        <v>33.18284819300581</v>
      </c>
      <c r="Q242" s="123">
        <f t="shared" si="101"/>
        <v>23.26428599229477</v>
      </c>
      <c r="R242" s="123">
        <f t="shared" si="101"/>
        <v>22.565850975052648</v>
      </c>
      <c r="S242" s="123">
        <f t="shared" si="101"/>
        <v>27.341737541416904</v>
      </c>
      <c r="T242" s="123">
        <f t="shared" si="101"/>
        <v>37.617465938579549</v>
      </c>
      <c r="U242" s="123">
        <f t="shared" si="101"/>
        <v>34.373635804602245</v>
      </c>
      <c r="V242" s="123">
        <f t="shared" si="101"/>
        <v>32.9509608433304</v>
      </c>
      <c r="W242" s="123">
        <f t="shared" si="101"/>
        <v>27.130278587670201</v>
      </c>
      <c r="DA242" s="130" t="s">
        <v>3066</v>
      </c>
    </row>
    <row r="243" spans="1:105" ht="12" customHeight="1" x14ac:dyDescent="0.25">
      <c r="A243" s="97" t="s">
        <v>53</v>
      </c>
      <c r="B243" s="99">
        <v>21.292916581003865</v>
      </c>
      <c r="C243" s="99">
        <v>32.691677982409431</v>
      </c>
      <c r="D243" s="99">
        <v>30.042027755052224</v>
      </c>
      <c r="E243" s="99">
        <v>30.709102390543251</v>
      </c>
      <c r="F243" s="99">
        <v>32.637406039111809</v>
      </c>
      <c r="G243" s="99">
        <v>34.151965430935547</v>
      </c>
      <c r="H243" s="99">
        <v>39.069818897567139</v>
      </c>
      <c r="I243" s="99">
        <v>37.017938433959628</v>
      </c>
      <c r="J243" s="99">
        <v>33.731609138792244</v>
      </c>
      <c r="K243" s="99">
        <v>32.224303386587714</v>
      </c>
      <c r="L243" s="99">
        <v>41.444191096924811</v>
      </c>
      <c r="M243" s="99">
        <v>40.330938015968663</v>
      </c>
      <c r="N243" s="99">
        <v>36.887311519199393</v>
      </c>
      <c r="O243" s="99">
        <v>30.316671296300111</v>
      </c>
      <c r="P243" s="99">
        <v>33.18284819300581</v>
      </c>
      <c r="Q243" s="99">
        <v>23.26428599229477</v>
      </c>
      <c r="R243" s="99">
        <v>22.565850975052648</v>
      </c>
      <c r="S243" s="99">
        <v>27.341737541416904</v>
      </c>
      <c r="T243" s="99">
        <v>37.617465938579549</v>
      </c>
      <c r="U243" s="99">
        <v>34.373635804602245</v>
      </c>
      <c r="V243" s="99">
        <v>32.9509608433304</v>
      </c>
      <c r="W243" s="99">
        <v>27.130278587670201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2.1045348680819971</v>
      </c>
      <c r="C244" s="123">
        <f t="shared" si="102"/>
        <v>2.4412510097578801</v>
      </c>
      <c r="D244" s="123">
        <f t="shared" si="102"/>
        <v>1.9525041047996576</v>
      </c>
      <c r="E244" s="123">
        <f t="shared" si="102"/>
        <v>4.3180194471887505</v>
      </c>
      <c r="F244" s="123">
        <f t="shared" si="102"/>
        <v>3.1909523250773342</v>
      </c>
      <c r="G244" s="123">
        <f t="shared" si="102"/>
        <v>3.5062951445975519</v>
      </c>
      <c r="H244" s="123">
        <f t="shared" si="102"/>
        <v>3.9597004295697711</v>
      </c>
      <c r="I244" s="123">
        <f t="shared" si="102"/>
        <v>2.5216318710569534</v>
      </c>
      <c r="J244" s="123">
        <f t="shared" si="102"/>
        <v>2.7056162222048332</v>
      </c>
      <c r="K244" s="123">
        <f t="shared" si="102"/>
        <v>3.7658878462494401</v>
      </c>
      <c r="L244" s="123">
        <f t="shared" si="102"/>
        <v>3.488863302123673</v>
      </c>
      <c r="M244" s="123">
        <f t="shared" si="102"/>
        <v>3.591148620713895</v>
      </c>
      <c r="N244" s="123">
        <f t="shared" si="102"/>
        <v>3.7574215187305504</v>
      </c>
      <c r="O244" s="123">
        <f t="shared" si="102"/>
        <v>3.9028129480683273</v>
      </c>
      <c r="P244" s="123">
        <f t="shared" si="102"/>
        <v>3.279297989337143</v>
      </c>
      <c r="Q244" s="123">
        <f t="shared" si="102"/>
        <v>5.2361428584524337</v>
      </c>
      <c r="R244" s="123">
        <f t="shared" si="102"/>
        <v>4.9951338303641304</v>
      </c>
      <c r="S244" s="123">
        <f t="shared" si="102"/>
        <v>5.6621368849297271</v>
      </c>
      <c r="T244" s="123">
        <f t="shared" si="102"/>
        <v>4.7505739678538683</v>
      </c>
      <c r="U244" s="123">
        <f t="shared" si="102"/>
        <v>4.8098341833293246</v>
      </c>
      <c r="V244" s="123">
        <f t="shared" si="102"/>
        <v>5.0548175074876314</v>
      </c>
      <c r="W244" s="123">
        <f t="shared" si="102"/>
        <v>5.3018553140702549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2.1045348680819971</v>
      </c>
      <c r="C245" s="99">
        <f>RES_hhdet_tess!C165</f>
        <v>2.4412510097578801</v>
      </c>
      <c r="D245" s="99">
        <f>RES_hhdet_tess!D165</f>
        <v>1.9525041047996576</v>
      </c>
      <c r="E245" s="99">
        <f>RES_hhdet_tess!E165</f>
        <v>4.3180194471887505</v>
      </c>
      <c r="F245" s="99">
        <f>RES_hhdet_tess!F165</f>
        <v>3.1909523250773342</v>
      </c>
      <c r="G245" s="99">
        <f>RES_hhdet_tess!G165</f>
        <v>3.5062951445975519</v>
      </c>
      <c r="H245" s="99">
        <f>RES_hhdet_tess!H165</f>
        <v>3.9597004295697711</v>
      </c>
      <c r="I245" s="99">
        <f>RES_hhdet_tess!I165</f>
        <v>2.5216318710569534</v>
      </c>
      <c r="J245" s="99">
        <f>RES_hhdet_tess!J165</f>
        <v>2.7056162222048332</v>
      </c>
      <c r="K245" s="99">
        <f>RES_hhdet_tess!K165</f>
        <v>3.7658878462494401</v>
      </c>
      <c r="L245" s="99">
        <f>RES_hhdet_tess!L165</f>
        <v>3.488863302123673</v>
      </c>
      <c r="M245" s="99">
        <f>RES_hhdet_tess!M165</f>
        <v>3.591148620713895</v>
      </c>
      <c r="N245" s="99">
        <f>RES_hhdet_tess!N165</f>
        <v>3.7574215187305504</v>
      </c>
      <c r="O245" s="99">
        <f>RES_hhdet_tess!O165</f>
        <v>3.9028129480683273</v>
      </c>
      <c r="P245" s="99">
        <f>RES_hhdet_tess!P165</f>
        <v>3.279297989337143</v>
      </c>
      <c r="Q245" s="99">
        <f>RES_hhdet_tess!Q165</f>
        <v>5.2361428584524337</v>
      </c>
      <c r="R245" s="99">
        <f>RES_hhdet_tess!R165</f>
        <v>4.9951338303641304</v>
      </c>
      <c r="S245" s="99">
        <f>RES_hhdet_tess!S165</f>
        <v>5.6621368849297271</v>
      </c>
      <c r="T245" s="99">
        <f>RES_hhdet_tess!T165</f>
        <v>4.7505739678538683</v>
      </c>
      <c r="U245" s="99">
        <f>RES_hhdet_tess!U165</f>
        <v>4.8098341833293246</v>
      </c>
      <c r="V245" s="99">
        <f>RES_hhdet_tess!V165</f>
        <v>5.0548175074876314</v>
      </c>
      <c r="W245" s="99">
        <f>RES_hhdet_tess!W165</f>
        <v>5.3018553140702549</v>
      </c>
      <c r="DA245" s="63" t="s">
        <v>3069</v>
      </c>
    </row>
    <row r="246" spans="1:105" ht="12" customHeight="1" x14ac:dyDescent="0.25">
      <c r="A246" s="121" t="s">
        <v>55</v>
      </c>
      <c r="B246" s="123">
        <v>7.2720632954001365</v>
      </c>
      <c r="C246" s="123">
        <v>7.474689459713014</v>
      </c>
      <c r="D246" s="123">
        <v>7.3757837870253686</v>
      </c>
      <c r="E246" s="123">
        <v>7.0121896904000378</v>
      </c>
      <c r="F246" s="123">
        <v>7.0738558241630436</v>
      </c>
      <c r="G246" s="123">
        <v>7.3786032004447897</v>
      </c>
      <c r="H246" s="123">
        <v>7.430834600657132</v>
      </c>
      <c r="I246" s="123">
        <v>7.483539553821478</v>
      </c>
      <c r="J246" s="123">
        <v>7.5001131421173461</v>
      </c>
      <c r="K246" s="123">
        <v>7.3161299173392651</v>
      </c>
      <c r="L246" s="123">
        <v>7.6685434855948023</v>
      </c>
      <c r="M246" s="123">
        <v>7.9125925529703265</v>
      </c>
      <c r="N246" s="123">
        <v>7.8195110545882072</v>
      </c>
      <c r="O246" s="123">
        <v>7.9287983629493022</v>
      </c>
      <c r="P246" s="123">
        <v>8.2057123092180628</v>
      </c>
      <c r="Q246" s="123">
        <v>7.9168865128509784</v>
      </c>
      <c r="R246" s="123">
        <v>8.2763637514057553</v>
      </c>
      <c r="S246" s="123">
        <v>8.7019130007534375</v>
      </c>
      <c r="T246" s="123">
        <v>8.8399778123791872</v>
      </c>
      <c r="U246" s="123">
        <v>8.7288591458197118</v>
      </c>
      <c r="V246" s="123">
        <v>8.7731104591288318</v>
      </c>
      <c r="W246" s="123">
        <v>9.2220396601147154</v>
      </c>
      <c r="DA246" s="130" t="s">
        <v>3070</v>
      </c>
    </row>
    <row r="247" spans="1:105" ht="12" customHeight="1" x14ac:dyDescent="0.25">
      <c r="A247" s="97" t="s">
        <v>124</v>
      </c>
      <c r="B247" s="99">
        <v>7.3867262521041059</v>
      </c>
      <c r="C247" s="99">
        <v>7.3374781751624125</v>
      </c>
      <c r="D247" s="99">
        <v>7.3793608117114529</v>
      </c>
      <c r="E247" s="99">
        <v>7.0587200653632767</v>
      </c>
      <c r="F247" s="99">
        <v>7.122958248875376</v>
      </c>
      <c r="G247" s="99">
        <v>7.4935168212553052</v>
      </c>
      <c r="H247" s="99">
        <v>7.297284949196464</v>
      </c>
      <c r="I247" s="99">
        <v>7.4351233311247134</v>
      </c>
      <c r="J247" s="99">
        <v>7.5043634862601971</v>
      </c>
      <c r="K247" s="99">
        <v>7.3651624419630446</v>
      </c>
      <c r="L247" s="99">
        <v>7.6672271612066965</v>
      </c>
      <c r="M247" s="99">
        <v>7.8010018480152459</v>
      </c>
      <c r="N247" s="99">
        <v>7.7824262567128946</v>
      </c>
      <c r="O247" s="99">
        <v>8.1346004556857476</v>
      </c>
      <c r="P247" s="99">
        <v>8.2153581908416875</v>
      </c>
      <c r="Q247" s="99">
        <v>8.0676641966213563</v>
      </c>
      <c r="R247" s="99">
        <v>8.4103867765605553</v>
      </c>
      <c r="S247" s="99">
        <v>8.8418726179378559</v>
      </c>
      <c r="T247" s="99">
        <v>8.9260284286946412</v>
      </c>
      <c r="U247" s="99">
        <v>8.5305234432972501</v>
      </c>
      <c r="V247" s="99">
        <v>8.608662881257656</v>
      </c>
      <c r="W247" s="99">
        <v>9.3611982587530598</v>
      </c>
      <c r="DA247" s="63" t="s">
        <v>3071</v>
      </c>
    </row>
    <row r="248" spans="1:105" ht="12" customHeight="1" x14ac:dyDescent="0.25">
      <c r="A248" s="97" t="s">
        <v>123</v>
      </c>
      <c r="B248" s="99">
        <v>7.3867262521041059</v>
      </c>
      <c r="C248" s="99">
        <v>7.3382398763152077</v>
      </c>
      <c r="D248" s="99">
        <v>7.3800562215936916</v>
      </c>
      <c r="E248" s="99">
        <v>7.0575799048641823</v>
      </c>
      <c r="F248" s="99">
        <v>7.1215251407196076</v>
      </c>
      <c r="G248" s="99">
        <v>7.4921752857259509</v>
      </c>
      <c r="H248" s="99">
        <v>7.2964204199538862</v>
      </c>
      <c r="I248" s="99">
        <v>7.4362707262658452</v>
      </c>
      <c r="J248" s="99">
        <v>7.5087167608379577</v>
      </c>
      <c r="K248" s="99">
        <v>7.37041344932054</v>
      </c>
      <c r="L248" s="99">
        <v>7.6717238028770769</v>
      </c>
      <c r="M248" s="99">
        <v>7.802990057656582</v>
      </c>
      <c r="N248" s="99">
        <v>7.7834796211954531</v>
      </c>
      <c r="O248" s="99">
        <v>8.137162254252603</v>
      </c>
      <c r="P248" s="99">
        <v>8.2183646395438448</v>
      </c>
      <c r="Q248" s="99">
        <v>8.0728687417554621</v>
      </c>
      <c r="R248" s="99">
        <v>8.4120286927709085</v>
      </c>
      <c r="S248" s="99">
        <v>8.8421240867413751</v>
      </c>
      <c r="T248" s="99">
        <v>8.9293123824571268</v>
      </c>
      <c r="U248" s="99">
        <v>8.5371127237449773</v>
      </c>
      <c r="V248" s="99">
        <v>8.6134060629288776</v>
      </c>
      <c r="W248" s="99">
        <v>9.3656490584486622</v>
      </c>
      <c r="DA248" s="63" t="s">
        <v>3072</v>
      </c>
    </row>
    <row r="249" spans="1:105" ht="12" customHeight="1" x14ac:dyDescent="0.25">
      <c r="A249" s="100" t="s">
        <v>50</v>
      </c>
      <c r="B249" s="102">
        <v>0.8322694173215609</v>
      </c>
      <c r="C249" s="102">
        <v>1.599494560957301</v>
      </c>
      <c r="D249" s="102">
        <v>0.6754621147759301</v>
      </c>
      <c r="E249" s="102">
        <v>0.41668077223884897</v>
      </c>
      <c r="F249" s="102">
        <v>0.55897517633237648</v>
      </c>
      <c r="G249" s="102">
        <v>0.58856911277641821</v>
      </c>
      <c r="H249" s="102">
        <v>0.76069056762566056</v>
      </c>
      <c r="I249" s="102">
        <v>0.66443037135583838</v>
      </c>
      <c r="J249" s="102">
        <v>0.63913945597428456</v>
      </c>
      <c r="K249" s="102">
        <v>0.60093750340138508</v>
      </c>
      <c r="L249" s="102">
        <v>0.60644074278539328</v>
      </c>
      <c r="M249" s="102">
        <v>0.87437851648289588</v>
      </c>
      <c r="N249" s="102">
        <v>0.62421484308107977</v>
      </c>
      <c r="O249" s="102">
        <v>0.45943538811979734</v>
      </c>
      <c r="P249" s="102">
        <v>0.80908123269791787</v>
      </c>
      <c r="Q249" s="102">
        <v>0.27527314234541667</v>
      </c>
      <c r="R249" s="102">
        <v>0.38204898830069833</v>
      </c>
      <c r="S249" s="102">
        <v>0.61687574780266319</v>
      </c>
      <c r="T249" s="102">
        <v>0.69262916842815003</v>
      </c>
      <c r="U249" s="102">
        <v>0.79776056209587065</v>
      </c>
      <c r="V249" s="102">
        <v>0.66777569331916886</v>
      </c>
      <c r="W249" s="102">
        <v>0.62404064647497803</v>
      </c>
      <c r="DA249" s="131" t="s">
        <v>3073</v>
      </c>
    </row>
    <row r="250" spans="1:105" ht="12" customHeight="1" x14ac:dyDescent="0.25">
      <c r="A250" s="103" t="s">
        <v>52</v>
      </c>
      <c r="B250" s="105">
        <v>6.5544568347825445</v>
      </c>
      <c r="C250" s="105">
        <v>5.7387453153579067</v>
      </c>
      <c r="D250" s="105">
        <v>6.7045941068177619</v>
      </c>
      <c r="E250" s="105">
        <v>6.6408991326253348</v>
      </c>
      <c r="F250" s="105">
        <v>6.5625499643872303</v>
      </c>
      <c r="G250" s="105">
        <v>6.9036061729495328</v>
      </c>
      <c r="H250" s="105">
        <v>6.5357298523282266</v>
      </c>
      <c r="I250" s="105">
        <v>6.7718403549100072</v>
      </c>
      <c r="J250" s="105">
        <v>6.8695773048636735</v>
      </c>
      <c r="K250" s="105">
        <v>6.7694759459191554</v>
      </c>
      <c r="L250" s="105">
        <v>7.0652830600916845</v>
      </c>
      <c r="M250" s="105">
        <v>6.9286115411736873</v>
      </c>
      <c r="N250" s="105">
        <v>7.1592647781143732</v>
      </c>
      <c r="O250" s="105">
        <v>7.6777268661328053</v>
      </c>
      <c r="P250" s="105">
        <v>7.4092834068459261</v>
      </c>
      <c r="Q250" s="105">
        <v>7.7975955994100437</v>
      </c>
      <c r="R250" s="105">
        <v>8.029979704470211</v>
      </c>
      <c r="S250" s="105">
        <v>8.2252483389387123</v>
      </c>
      <c r="T250" s="105">
        <v>8.236683214028977</v>
      </c>
      <c r="U250" s="105">
        <v>7.7393521616491059</v>
      </c>
      <c r="V250" s="105">
        <v>7.9456303696097104</v>
      </c>
      <c r="W250" s="105">
        <v>8.741608411973683</v>
      </c>
      <c r="DA250" s="132" t="s">
        <v>3074</v>
      </c>
    </row>
    <row r="251" spans="1:105" ht="12" customHeight="1" x14ac:dyDescent="0.25">
      <c r="A251" s="106" t="s">
        <v>122</v>
      </c>
      <c r="B251" s="102">
        <v>6.524041800425195</v>
      </c>
      <c r="C251" s="102">
        <v>7.9455352385781488</v>
      </c>
      <c r="D251" s="102">
        <v>7.3652087963424071</v>
      </c>
      <c r="E251" s="102">
        <v>6.8707223936332298</v>
      </c>
      <c r="F251" s="102">
        <v>6.9393847385624072</v>
      </c>
      <c r="G251" s="102">
        <v>7.1500731860109026</v>
      </c>
      <c r="H251" s="102">
        <v>7.6485420492238863</v>
      </c>
      <c r="I251" s="102">
        <v>7.5495793618593634</v>
      </c>
      <c r="J251" s="102">
        <v>7.4922493267302821</v>
      </c>
      <c r="K251" s="102">
        <v>7.2597850081429574</v>
      </c>
      <c r="L251" s="102">
        <v>7.6660234762372239</v>
      </c>
      <c r="M251" s="102">
        <v>8.0157256646573884</v>
      </c>
      <c r="N251" s="102">
        <v>7.8532439568681873</v>
      </c>
      <c r="O251" s="102">
        <v>7.7472268032783314</v>
      </c>
      <c r="P251" s="102">
        <v>8.1888878140248238</v>
      </c>
      <c r="Q251" s="102">
        <v>7.7616971007065043</v>
      </c>
      <c r="R251" s="102">
        <v>8.1235075850387251</v>
      </c>
      <c r="S251" s="102">
        <v>8.5435400777354609</v>
      </c>
      <c r="T251" s="102">
        <v>8.7505323009353884</v>
      </c>
      <c r="U251" s="102">
        <v>8.8810731051010947</v>
      </c>
      <c r="V251" s="102">
        <v>8.8941401066865708</v>
      </c>
      <c r="W251" s="102">
        <v>9.13136765916353</v>
      </c>
      <c r="DA251" s="131" t="s">
        <v>3075</v>
      </c>
    </row>
    <row r="252" spans="1:105" ht="12" customHeight="1" x14ac:dyDescent="0.25">
      <c r="A252" s="107" t="s">
        <v>121</v>
      </c>
      <c r="B252" s="105">
        <v>6.5240418004251923</v>
      </c>
      <c r="C252" s="105">
        <v>7.9446962098183382</v>
      </c>
      <c r="D252" s="105">
        <v>7.3638457918181643</v>
      </c>
      <c r="E252" s="105">
        <v>6.8714500289789555</v>
      </c>
      <c r="F252" s="105">
        <v>6.940456207602109</v>
      </c>
      <c r="G252" s="105">
        <v>7.1508609664598222</v>
      </c>
      <c r="H252" s="105">
        <v>7.6486507071662961</v>
      </c>
      <c r="I252" s="105">
        <v>7.5525530479256746</v>
      </c>
      <c r="J252" s="105">
        <v>7.5021193253264133</v>
      </c>
      <c r="K252" s="105">
        <v>7.2724285329985774</v>
      </c>
      <c r="L252" s="105">
        <v>7.676655999739654</v>
      </c>
      <c r="M252" s="105">
        <v>8.016664456029746</v>
      </c>
      <c r="N252" s="105">
        <v>7.8505948031296953</v>
      </c>
      <c r="O252" s="105">
        <v>7.7473037606554156</v>
      </c>
      <c r="P252" s="105">
        <v>8.2092342923437336</v>
      </c>
      <c r="Q252" s="105">
        <v>7.798501336300415</v>
      </c>
      <c r="R252" s="105">
        <v>8.1765015607660771</v>
      </c>
      <c r="S252" s="105">
        <v>8.5969255874792196</v>
      </c>
      <c r="T252" s="105">
        <v>8.7810338087671926</v>
      </c>
      <c r="U252" s="105">
        <v>8.8825276207834101</v>
      </c>
      <c r="V252" s="105">
        <v>8.8819645067013546</v>
      </c>
      <c r="W252" s="105">
        <v>9.1189779235108919</v>
      </c>
      <c r="DA252" s="132" t="s">
        <v>3076</v>
      </c>
    </row>
    <row r="253" spans="1:105" ht="12" customHeight="1" x14ac:dyDescent="0.25">
      <c r="A253" s="108" t="s">
        <v>53</v>
      </c>
      <c r="B253" s="99">
        <v>0.71398699789237585</v>
      </c>
      <c r="C253" s="99">
        <v>1.7234439012588596</v>
      </c>
      <c r="D253" s="99">
        <v>0.67321020985898172</v>
      </c>
      <c r="E253" s="99">
        <v>0.39683232161931775</v>
      </c>
      <c r="F253" s="99">
        <v>0.54070781403737456</v>
      </c>
      <c r="G253" s="99">
        <v>0.55627337800772103</v>
      </c>
      <c r="H253" s="99">
        <v>0.80372923760693038</v>
      </c>
      <c r="I253" s="99">
        <v>0.6765958586196128</v>
      </c>
      <c r="J253" s="99">
        <v>0.63710070631339688</v>
      </c>
      <c r="K253" s="99">
        <v>0.58699460486572674</v>
      </c>
      <c r="L253" s="99">
        <v>0.60193474730597596</v>
      </c>
      <c r="M253" s="99">
        <v>0.89024471627658763</v>
      </c>
      <c r="N253" s="99">
        <v>0.6293515724620099</v>
      </c>
      <c r="O253" s="99">
        <v>0.41494393669100765</v>
      </c>
      <c r="P253" s="99">
        <v>0.81285585235776525</v>
      </c>
      <c r="Q253" s="99">
        <v>0.22591123617163464</v>
      </c>
      <c r="R253" s="99">
        <v>0.33157055481329073</v>
      </c>
      <c r="S253" s="99">
        <v>0.58490362879022229</v>
      </c>
      <c r="T253" s="99">
        <v>0.67398613337156466</v>
      </c>
      <c r="U253" s="99">
        <v>0.85246773746112314</v>
      </c>
      <c r="V253" s="99">
        <v>0.70399536702671828</v>
      </c>
      <c r="W253" s="99">
        <v>0.58693538344356888</v>
      </c>
      <c r="DA253" s="63" t="s">
        <v>3077</v>
      </c>
    </row>
    <row r="254" spans="1:105" ht="12" customHeight="1" x14ac:dyDescent="0.25">
      <c r="A254" s="108" t="s">
        <v>52</v>
      </c>
      <c r="B254" s="99">
        <v>5.8100548025328163</v>
      </c>
      <c r="C254" s="99">
        <v>6.2212523085594791</v>
      </c>
      <c r="D254" s="99">
        <v>6.6906355819591825</v>
      </c>
      <c r="E254" s="99">
        <v>6.4746177073596369</v>
      </c>
      <c r="F254" s="99">
        <v>6.3997483935647335</v>
      </c>
      <c r="G254" s="99">
        <v>6.5945875884520992</v>
      </c>
      <c r="H254" s="99">
        <v>6.8449214695593668</v>
      </c>
      <c r="I254" s="99">
        <v>6.8759571893060611</v>
      </c>
      <c r="J254" s="99">
        <v>6.8650186190130169</v>
      </c>
      <c r="K254" s="99">
        <v>6.6854339281328503</v>
      </c>
      <c r="L254" s="99">
        <v>7.0747212524336778</v>
      </c>
      <c r="M254" s="99">
        <v>7.1264197397531586</v>
      </c>
      <c r="N254" s="99">
        <v>7.221243230667687</v>
      </c>
      <c r="O254" s="99">
        <v>7.3323598239644081</v>
      </c>
      <c r="P254" s="99">
        <v>7.3963784399859689</v>
      </c>
      <c r="Q254" s="99">
        <v>7.5725901001287816</v>
      </c>
      <c r="R254" s="99">
        <v>7.8449310059527866</v>
      </c>
      <c r="S254" s="99">
        <v>8.0120219586889974</v>
      </c>
      <c r="T254" s="99">
        <v>8.1070476753956306</v>
      </c>
      <c r="U254" s="99">
        <v>8.0300598833222843</v>
      </c>
      <c r="V254" s="99">
        <v>8.1779691396746355</v>
      </c>
      <c r="W254" s="99">
        <v>8.532042540067323</v>
      </c>
      <c r="DA254" s="63" t="s">
        <v>3078</v>
      </c>
    </row>
    <row r="255" spans="1:105" ht="12" customHeight="1" x14ac:dyDescent="0.25">
      <c r="A255" s="121" t="s">
        <v>54</v>
      </c>
      <c r="B255" s="123">
        <v>4.03583483608283</v>
      </c>
      <c r="C255" s="123">
        <v>4.4986063423261875</v>
      </c>
      <c r="D255" s="123">
        <v>4.4710104944634343</v>
      </c>
      <c r="E255" s="123">
        <v>4.5593280175915734</v>
      </c>
      <c r="F255" s="123">
        <v>4.5365616043385115</v>
      </c>
      <c r="G255" s="123">
        <v>4.6590216257241313</v>
      </c>
      <c r="H255" s="123">
        <v>5.3278582417314633</v>
      </c>
      <c r="I255" s="123">
        <v>5.2759007306683694</v>
      </c>
      <c r="J255" s="123">
        <v>5.1856446471080986</v>
      </c>
      <c r="K255" s="123">
        <v>4.9791884992598465</v>
      </c>
      <c r="L255" s="123">
        <v>5.1676714295649324</v>
      </c>
      <c r="M255" s="123">
        <v>4.7955865912334588</v>
      </c>
      <c r="N255" s="123">
        <v>4.6136035337536461</v>
      </c>
      <c r="O255" s="123">
        <v>4.0627715310467529</v>
      </c>
      <c r="P255" s="123">
        <v>4.5161215803838415</v>
      </c>
      <c r="Q255" s="123">
        <v>4.4461706020344156</v>
      </c>
      <c r="R255" s="123">
        <v>4.4848371179489028</v>
      </c>
      <c r="S255" s="123">
        <v>4.5840917534695755</v>
      </c>
      <c r="T255" s="123">
        <v>4.9511095270874517</v>
      </c>
      <c r="U255" s="123">
        <v>4.6365079174677843</v>
      </c>
      <c r="V255" s="123">
        <v>4.6048909813728649</v>
      </c>
      <c r="W255" s="123">
        <v>4.7043615136060195</v>
      </c>
      <c r="DA255" s="130" t="s">
        <v>3079</v>
      </c>
    </row>
    <row r="256" spans="1:105" ht="12" customHeight="1" x14ac:dyDescent="0.25">
      <c r="A256" s="97" t="s">
        <v>50</v>
      </c>
      <c r="B256" s="99">
        <v>4.1945652494251631</v>
      </c>
      <c r="C256" s="99">
        <v>4.3124576571701789</v>
      </c>
      <c r="D256" s="99">
        <v>4.4500281279142238</v>
      </c>
      <c r="E256" s="99">
        <v>4.5361569443556347</v>
      </c>
      <c r="F256" s="99">
        <v>4.6568376995604313</v>
      </c>
      <c r="G256" s="99">
        <v>4.8319263836786375</v>
      </c>
      <c r="H256" s="99">
        <v>5.003101726219608</v>
      </c>
      <c r="I256" s="99">
        <v>5.1811035592675418</v>
      </c>
      <c r="J256" s="99">
        <v>5.2105878388635922</v>
      </c>
      <c r="K256" s="99">
        <v>5.0826141249048238</v>
      </c>
      <c r="L256" s="99">
        <v>5.0235589613049534</v>
      </c>
      <c r="M256" s="99">
        <v>4.7518900735294549</v>
      </c>
      <c r="N256" s="99">
        <v>4.5678523617512434</v>
      </c>
      <c r="O256" s="99">
        <v>4.4271441567657144</v>
      </c>
      <c r="P256" s="99">
        <v>4.3927943266660128</v>
      </c>
      <c r="Q256" s="99">
        <v>4.441468594131158</v>
      </c>
      <c r="R256" s="99">
        <v>4.5495487162579771</v>
      </c>
      <c r="S256" s="99">
        <v>4.714893828256244</v>
      </c>
      <c r="T256" s="99">
        <v>4.9949897439570901</v>
      </c>
      <c r="U256" s="99">
        <v>4.4896343219640702</v>
      </c>
      <c r="V256" s="99">
        <v>4.4842354805093452</v>
      </c>
      <c r="W256" s="99">
        <v>4.7872002489269336</v>
      </c>
      <c r="DA256" s="63" t="s">
        <v>3080</v>
      </c>
    </row>
    <row r="257" spans="1:105" ht="12" customHeight="1" x14ac:dyDescent="0.25">
      <c r="A257" s="109" t="s">
        <v>120</v>
      </c>
      <c r="B257" s="110">
        <v>3.9590048214021891</v>
      </c>
      <c r="C257" s="110">
        <v>4.5748145468065706</v>
      </c>
      <c r="D257" s="110">
        <v>4.4794127888082809</v>
      </c>
      <c r="E257" s="110">
        <v>4.5683635142863324</v>
      </c>
      <c r="F257" s="110">
        <v>4.4907576000063125</v>
      </c>
      <c r="G257" s="110">
        <v>4.5970296498834156</v>
      </c>
      <c r="H257" s="110">
        <v>5.4340738211696324</v>
      </c>
      <c r="I257" s="110">
        <v>5.3056765628018612</v>
      </c>
      <c r="J257" s="110">
        <v>5.1780451297348051</v>
      </c>
      <c r="K257" s="110">
        <v>4.9477431454353189</v>
      </c>
      <c r="L257" s="110">
        <v>5.2119579488155026</v>
      </c>
      <c r="M257" s="110">
        <v>4.8093372394137406</v>
      </c>
      <c r="N257" s="110">
        <v>4.6280937543164562</v>
      </c>
      <c r="O257" s="110">
        <v>3.9468340935028023</v>
      </c>
      <c r="P257" s="110">
        <v>4.5558294617194512</v>
      </c>
      <c r="Q257" s="110">
        <v>4.4476635525206909</v>
      </c>
      <c r="R257" s="110">
        <v>4.4647815558980941</v>
      </c>
      <c r="S257" s="110">
        <v>4.5447467647105393</v>
      </c>
      <c r="T257" s="110">
        <v>4.9389946996542138</v>
      </c>
      <c r="U257" s="110">
        <v>4.6731126823086617</v>
      </c>
      <c r="V257" s="110">
        <v>4.6325119163105697</v>
      </c>
      <c r="W257" s="110">
        <v>4.6856124295522115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3.2542840806918258</v>
      </c>
      <c r="C259" s="118">
        <f t="shared" si="103"/>
        <v>2.8824622636417874</v>
      </c>
      <c r="D259" s="118">
        <f t="shared" si="103"/>
        <v>2.8136264732599781</v>
      </c>
      <c r="E259" s="118">
        <f t="shared" si="103"/>
        <v>2.7007272123834412</v>
      </c>
      <c r="F259" s="118">
        <f t="shared" si="103"/>
        <v>2.6493612317841184</v>
      </c>
      <c r="G259" s="118">
        <f t="shared" si="103"/>
        <v>2.5360612085606786</v>
      </c>
      <c r="H259" s="118">
        <f t="shared" si="103"/>
        <v>2.3159256417341259</v>
      </c>
      <c r="I259" s="118">
        <f t="shared" si="103"/>
        <v>2.2224490413752775</v>
      </c>
      <c r="J259" s="118">
        <f t="shared" si="103"/>
        <v>2.1174538076773892</v>
      </c>
      <c r="K259" s="118">
        <f t="shared" si="103"/>
        <v>1.9762497689136449</v>
      </c>
      <c r="L259" s="118">
        <f t="shared" si="103"/>
        <v>1.9708366393700163</v>
      </c>
      <c r="M259" s="118">
        <f t="shared" si="103"/>
        <v>1.9176004559895439</v>
      </c>
      <c r="N259" s="118">
        <f t="shared" si="103"/>
        <v>1.8434562426830532</v>
      </c>
      <c r="O259" s="118">
        <f t="shared" si="103"/>
        <v>1.8728728477725611</v>
      </c>
      <c r="P259" s="118">
        <f t="shared" si="103"/>
        <v>1.8863698362159003</v>
      </c>
      <c r="Q259" s="118">
        <f t="shared" si="103"/>
        <v>1.8506991784448776</v>
      </c>
      <c r="R259" s="118">
        <f t="shared" ref="R259:V259" si="104">R260+R262+R264+R273</f>
        <v>1.8868084151090376</v>
      </c>
      <c r="S259" s="118">
        <f t="shared" si="104"/>
        <v>1.8874919636960172</v>
      </c>
      <c r="T259" s="118">
        <f t="shared" si="104"/>
        <v>1.7634702451382305</v>
      </c>
      <c r="U259" s="118">
        <f t="shared" si="104"/>
        <v>1.5020177638758567</v>
      </c>
      <c r="V259" s="118">
        <f t="shared" si="104"/>
        <v>1.3961153011221925</v>
      </c>
      <c r="W259" s="118">
        <f t="shared" ref="W259" si="105">W260+W262+W264+W273</f>
        <v>1.47929333939014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2.7083989913094326</v>
      </c>
      <c r="C264" s="123">
        <v>2.384064190471689</v>
      </c>
      <c r="D264" s="123">
        <v>2.3085983090471611</v>
      </c>
      <c r="E264" s="123">
        <v>2.196954212759612</v>
      </c>
      <c r="F264" s="123">
        <v>2.1423639527868081</v>
      </c>
      <c r="G264" s="123">
        <v>2.034074546499665</v>
      </c>
      <c r="H264" s="123">
        <v>1.8318437888228094</v>
      </c>
      <c r="I264" s="123">
        <v>1.7370093343858983</v>
      </c>
      <c r="J264" s="123">
        <v>1.6410229061909336</v>
      </c>
      <c r="K264" s="123">
        <v>1.513105916529951</v>
      </c>
      <c r="L264" s="123">
        <v>1.5101456645454607</v>
      </c>
      <c r="M264" s="123">
        <v>1.4745541185925859</v>
      </c>
      <c r="N264" s="123">
        <v>1.4160237360224535</v>
      </c>
      <c r="O264" s="123">
        <v>1.4575114027164902</v>
      </c>
      <c r="P264" s="123">
        <v>1.4707499950221656</v>
      </c>
      <c r="Q264" s="123">
        <v>1.4350602215491219</v>
      </c>
      <c r="R264" s="123">
        <v>1.469347943347211</v>
      </c>
      <c r="S264" s="123">
        <v>1.4659513354519942</v>
      </c>
      <c r="T264" s="123">
        <v>1.3476656836428313</v>
      </c>
      <c r="U264" s="123">
        <v>1.159193209006909</v>
      </c>
      <c r="V264" s="123">
        <v>1.0780710763063328</v>
      </c>
      <c r="W264" s="123">
        <v>1.1446207130680814</v>
      </c>
      <c r="DA264" s="130" t="s">
        <v>3238</v>
      </c>
    </row>
    <row r="265" spans="1:105" ht="12" customHeight="1" x14ac:dyDescent="0.25">
      <c r="A265" s="97" t="s">
        <v>124</v>
      </c>
      <c r="B265" s="99">
        <v>3.1289408051351666</v>
      </c>
      <c r="C265" s="99">
        <v>3.0824883668924938</v>
      </c>
      <c r="D265" s="99">
        <v>3.0805169162150734</v>
      </c>
      <c r="E265" s="99">
        <v>2.924735953776485</v>
      </c>
      <c r="F265" s="99">
        <v>2.9306227959198248</v>
      </c>
      <c r="G265" s="99">
        <v>3.0628707175045493</v>
      </c>
      <c r="H265" s="99">
        <v>2.9604841952128247</v>
      </c>
      <c r="I265" s="99">
        <v>3.0048235109748482</v>
      </c>
      <c r="J265" s="99">
        <v>3.0242361649520348</v>
      </c>
      <c r="K265" s="99">
        <v>2.9520627898423268</v>
      </c>
      <c r="L265" s="99">
        <v>3.0520519737334726</v>
      </c>
      <c r="M265" s="99">
        <v>3.0777681679720357</v>
      </c>
      <c r="N265" s="99">
        <v>3.0313467230636491</v>
      </c>
      <c r="O265" s="99">
        <v>3.1269759708691094</v>
      </c>
      <c r="P265" s="99">
        <v>3.1073037199086189</v>
      </c>
      <c r="Q265" s="99">
        <v>2.9942509253542484</v>
      </c>
      <c r="R265" s="99">
        <v>3.0008924995341069</v>
      </c>
      <c r="S265" s="99">
        <v>3.0160710919083895</v>
      </c>
      <c r="T265" s="99">
        <v>2.9059589421953285</v>
      </c>
      <c r="U265" s="99">
        <v>2.681030993906333</v>
      </c>
      <c r="V265" s="99">
        <v>2.6343384040100211</v>
      </c>
      <c r="W265" s="99">
        <v>2.8175077067018055</v>
      </c>
      <c r="DA265" s="63" t="s">
        <v>3239</v>
      </c>
    </row>
    <row r="266" spans="1:105" ht="12" customHeight="1" x14ac:dyDescent="0.25">
      <c r="A266" s="97" t="s">
        <v>123</v>
      </c>
      <c r="B266" s="99">
        <v>0.35254071314497643</v>
      </c>
      <c r="C266" s="99">
        <v>0.67752934501200213</v>
      </c>
      <c r="D266" s="99">
        <v>0.28454252919112882</v>
      </c>
      <c r="E266" s="99">
        <v>0.17276295620561088</v>
      </c>
      <c r="F266" s="99">
        <v>0.22964111981875054</v>
      </c>
      <c r="G266" s="99">
        <v>0.24013138632309586</v>
      </c>
      <c r="H266" s="99">
        <v>0.30828655373294345</v>
      </c>
      <c r="I266" s="99">
        <v>0.26757102169257624</v>
      </c>
      <c r="J266" s="99">
        <v>0.25599075382360048</v>
      </c>
      <c r="K266" s="99">
        <v>0.2392201622146917</v>
      </c>
      <c r="L266" s="99">
        <v>0.24020988658541367</v>
      </c>
      <c r="M266" s="99">
        <v>0.34558749731538813</v>
      </c>
      <c r="N266" s="99">
        <v>0.24373430825078918</v>
      </c>
      <c r="O266" s="99">
        <v>0.17646837459334791</v>
      </c>
      <c r="P266" s="99">
        <v>0.30523915685458142</v>
      </c>
      <c r="Q266" s="99">
        <v>9.989168988027694E-2</v>
      </c>
      <c r="R266" s="99">
        <v>0.13138922800460992</v>
      </c>
      <c r="S266" s="99">
        <v>0.20346116064935896</v>
      </c>
      <c r="T266" s="99">
        <v>0.22281217111039375</v>
      </c>
      <c r="U266" s="99">
        <v>0.25344139103125135</v>
      </c>
      <c r="V266" s="99">
        <v>0.20663427459147071</v>
      </c>
      <c r="W266" s="99">
        <v>0.18875608953620368</v>
      </c>
      <c r="DA266" s="63" t="s">
        <v>3240</v>
      </c>
    </row>
    <row r="267" spans="1:105" ht="12" customHeight="1" x14ac:dyDescent="0.25">
      <c r="A267" s="100" t="s">
        <v>50</v>
      </c>
      <c r="B267" s="102">
        <v>0.35254071314497643</v>
      </c>
      <c r="C267" s="102">
        <v>0.67752934501200213</v>
      </c>
      <c r="D267" s="102">
        <v>0.28454252919112882</v>
      </c>
      <c r="E267" s="102">
        <v>0.17276295620561088</v>
      </c>
      <c r="F267" s="102">
        <v>0.22964111981875054</v>
      </c>
      <c r="G267" s="102">
        <v>0.24013138632309586</v>
      </c>
      <c r="H267" s="102">
        <v>0.30828655373294345</v>
      </c>
      <c r="I267" s="102">
        <v>0.26757102169257624</v>
      </c>
      <c r="J267" s="102">
        <v>0.25599075382360048</v>
      </c>
      <c r="K267" s="102">
        <v>0.2392201622146917</v>
      </c>
      <c r="L267" s="102">
        <v>0.24020988658541367</v>
      </c>
      <c r="M267" s="102">
        <v>0.34558749731538813</v>
      </c>
      <c r="N267" s="102">
        <v>0.24373430825078918</v>
      </c>
      <c r="O267" s="102">
        <v>0.17646837459334791</v>
      </c>
      <c r="P267" s="102">
        <v>0.30523915685458142</v>
      </c>
      <c r="Q267" s="102">
        <v>9.989168988027694E-2</v>
      </c>
      <c r="R267" s="102">
        <v>0.13138922800460992</v>
      </c>
      <c r="S267" s="102">
        <v>0.20346116064935896</v>
      </c>
      <c r="T267" s="102">
        <v>0.22281217111039375</v>
      </c>
      <c r="U267" s="102">
        <v>0.25344139103125135</v>
      </c>
      <c r="V267" s="102">
        <v>0.20663427459147071</v>
      </c>
      <c r="W267" s="102">
        <v>0.18875608953620368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0.54588508938239311</v>
      </c>
      <c r="C273" s="123">
        <v>0.49839807317009821</v>
      </c>
      <c r="D273" s="123">
        <v>0.50502816421281693</v>
      </c>
      <c r="E273" s="123">
        <v>0.50377299962382904</v>
      </c>
      <c r="F273" s="123">
        <v>0.50699727899731017</v>
      </c>
      <c r="G273" s="123">
        <v>0.50198666206101372</v>
      </c>
      <c r="H273" s="123">
        <v>0.48408185291131628</v>
      </c>
      <c r="I273" s="123">
        <v>0.48543970698937899</v>
      </c>
      <c r="J273" s="123">
        <v>0.47643090148645567</v>
      </c>
      <c r="K273" s="123">
        <v>0.46314385238369404</v>
      </c>
      <c r="L273" s="123">
        <v>0.46069097482455545</v>
      </c>
      <c r="M273" s="123">
        <v>0.44304633739695798</v>
      </c>
      <c r="N273" s="123">
        <v>0.42743250666059979</v>
      </c>
      <c r="O273" s="123">
        <v>0.41536144505607087</v>
      </c>
      <c r="P273" s="123">
        <v>0.41561984119373474</v>
      </c>
      <c r="Q273" s="123">
        <v>0.41563895689575564</v>
      </c>
      <c r="R273" s="123">
        <v>0.41746047176182666</v>
      </c>
      <c r="S273" s="123">
        <v>0.421540628244023</v>
      </c>
      <c r="T273" s="123">
        <v>0.41580456149539902</v>
      </c>
      <c r="U273" s="123">
        <v>0.34282455486894781</v>
      </c>
      <c r="V273" s="123">
        <v>0.31804422481585964</v>
      </c>
      <c r="W273" s="123">
        <v>0.33467262632205846</v>
      </c>
      <c r="DA273" s="130" t="s">
        <v>3247</v>
      </c>
    </row>
    <row r="274" spans="1:105" ht="12" customHeight="1" x14ac:dyDescent="0.25">
      <c r="A274" s="97" t="s">
        <v>50</v>
      </c>
      <c r="B274" s="99">
        <v>1.6736808634070992</v>
      </c>
      <c r="C274" s="99">
        <v>1.7158017193717989</v>
      </c>
      <c r="D274" s="99">
        <v>1.7661939392117891</v>
      </c>
      <c r="E274" s="99">
        <v>1.795673319320203</v>
      </c>
      <c r="F274" s="99">
        <v>1.8383143525804659</v>
      </c>
      <c r="G274" s="99">
        <v>1.902101453095701</v>
      </c>
      <c r="H274" s="99">
        <v>1.9641729714229637</v>
      </c>
      <c r="I274" s="99">
        <v>2.0309317322643485</v>
      </c>
      <c r="J274" s="99">
        <v>2.0401759066339671</v>
      </c>
      <c r="K274" s="99">
        <v>1.9864513325191502</v>
      </c>
      <c r="L274" s="99">
        <v>1.9598224173166523</v>
      </c>
      <c r="M274" s="99">
        <v>1.8509495774436093</v>
      </c>
      <c r="N274" s="99">
        <v>1.7770005168148568</v>
      </c>
      <c r="O274" s="99">
        <v>1.7207753265740939</v>
      </c>
      <c r="P274" s="99">
        <v>1.7064782773777427</v>
      </c>
      <c r="Q274" s="99">
        <v>1.7246828121283226</v>
      </c>
      <c r="R274" s="99">
        <v>1.7644451281942692</v>
      </c>
      <c r="S274" s="99">
        <v>1.8229488004228167</v>
      </c>
      <c r="T274" s="99">
        <v>1.9218593884708894</v>
      </c>
      <c r="U274" s="99">
        <v>1.7183797652205222</v>
      </c>
      <c r="V274" s="99">
        <v>1.7073449609586484</v>
      </c>
      <c r="W274" s="99">
        <v>1.8133505730144805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73.870251748583073</v>
      </c>
      <c r="D279" s="117">
        <f t="shared" si="108"/>
        <v>42.020757452889256</v>
      </c>
      <c r="E279" s="117">
        <f t="shared" si="108"/>
        <v>58.816949522504778</v>
      </c>
      <c r="F279" s="117">
        <f t="shared" si="108"/>
        <v>71.775474115222408</v>
      </c>
      <c r="G279" s="117">
        <f t="shared" si="108"/>
        <v>87.56533517177678</v>
      </c>
      <c r="H279" s="117">
        <f t="shared" si="108"/>
        <v>127.15097119657541</v>
      </c>
      <c r="I279" s="117">
        <f t="shared" si="108"/>
        <v>70.725935014910377</v>
      </c>
      <c r="J279" s="117">
        <f t="shared" si="108"/>
        <v>56.949364464852657</v>
      </c>
      <c r="K279" s="117">
        <f t="shared" si="108"/>
        <v>53.544126048274968</v>
      </c>
      <c r="L279" s="117">
        <f t="shared" si="108"/>
        <v>72.513687168368904</v>
      </c>
      <c r="M279" s="117">
        <f t="shared" si="108"/>
        <v>43.676295847047285</v>
      </c>
      <c r="N279" s="117">
        <f t="shared" si="108"/>
        <v>37.572756136096721</v>
      </c>
      <c r="O279" s="117">
        <f t="shared" si="108"/>
        <v>0</v>
      </c>
      <c r="P279" s="117">
        <f t="shared" si="108"/>
        <v>5.1624843277540879E-4</v>
      </c>
      <c r="Q279" s="117">
        <f t="shared" si="108"/>
        <v>3.8918460601176393E-4</v>
      </c>
      <c r="R279" s="117">
        <f t="shared" ref="R279:V279" si="109">R280+R282+R284+R293</f>
        <v>23.054198964089977</v>
      </c>
      <c r="S279" s="117">
        <f t="shared" si="109"/>
        <v>35.777017666495929</v>
      </c>
      <c r="T279" s="117">
        <f t="shared" si="109"/>
        <v>62.167604612184398</v>
      </c>
      <c r="U279" s="117">
        <f t="shared" si="109"/>
        <v>64.006657177601113</v>
      </c>
      <c r="V279" s="117">
        <f t="shared" si="109"/>
        <v>52.318172793695197</v>
      </c>
      <c r="W279" s="117">
        <f t="shared" ref="W279" si="110">W280+W282+W284+W293</f>
        <v>27.337410433405481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51.273048190055604</v>
      </c>
      <c r="D280" s="122">
        <f t="shared" si="111"/>
        <v>28.570142382573906</v>
      </c>
      <c r="E280" s="122">
        <f t="shared" si="111"/>
        <v>39.445576553573062</v>
      </c>
      <c r="F280" s="122">
        <f t="shared" si="111"/>
        <v>49.605673411968425</v>
      </c>
      <c r="G280" s="122">
        <f t="shared" si="111"/>
        <v>61.15412943478006</v>
      </c>
      <c r="H280" s="122">
        <f t="shared" si="111"/>
        <v>91.077623511871053</v>
      </c>
      <c r="I280" s="122">
        <f t="shared" si="111"/>
        <v>50.964609540408951</v>
      </c>
      <c r="J280" s="122">
        <f t="shared" si="111"/>
        <v>40.015445720336658</v>
      </c>
      <c r="K280" s="122">
        <f t="shared" si="111"/>
        <v>36.651238383014139</v>
      </c>
      <c r="L280" s="122">
        <f t="shared" si="111"/>
        <v>52.615344468849749</v>
      </c>
      <c r="M280" s="122">
        <f t="shared" si="111"/>
        <v>31.486710803285877</v>
      </c>
      <c r="N280" s="122">
        <f t="shared" si="111"/>
        <v>26.757120022772192</v>
      </c>
      <c r="O280" s="122">
        <f t="shared" si="111"/>
        <v>0</v>
      </c>
      <c r="P280" s="122">
        <f t="shared" si="111"/>
        <v>3.6404129822039348E-4</v>
      </c>
      <c r="Q280" s="122">
        <f t="shared" si="111"/>
        <v>2.4769366732576941E-4</v>
      </c>
      <c r="R280" s="122">
        <f t="shared" si="111"/>
        <v>14.021899908387763</v>
      </c>
      <c r="S280" s="122">
        <f t="shared" si="111"/>
        <v>22.753664059180679</v>
      </c>
      <c r="T280" s="122">
        <f t="shared" si="111"/>
        <v>42.903751875198452</v>
      </c>
      <c r="U280" s="122">
        <f t="shared" si="111"/>
        <v>43.601998089184725</v>
      </c>
      <c r="V280" s="122">
        <f t="shared" si="111"/>
        <v>34.874393531048931</v>
      </c>
      <c r="W280" s="122">
        <f t="shared" si="111"/>
        <v>16.491507126388534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51.273048190055604</v>
      </c>
      <c r="D281" s="98">
        <v>28.570142382573906</v>
      </c>
      <c r="E281" s="98">
        <v>39.445576553573062</v>
      </c>
      <c r="F281" s="98">
        <v>49.605673411968425</v>
      </c>
      <c r="G281" s="98">
        <v>61.15412943478006</v>
      </c>
      <c r="H281" s="98">
        <v>91.077623511871053</v>
      </c>
      <c r="I281" s="98">
        <v>50.964609540408951</v>
      </c>
      <c r="J281" s="98">
        <v>40.015445720336658</v>
      </c>
      <c r="K281" s="98">
        <v>36.651238383014139</v>
      </c>
      <c r="L281" s="98">
        <v>52.615344468849749</v>
      </c>
      <c r="M281" s="98">
        <v>31.486710803285877</v>
      </c>
      <c r="N281" s="98">
        <v>26.757120022772192</v>
      </c>
      <c r="O281" s="98">
        <v>0</v>
      </c>
      <c r="P281" s="98">
        <v>3.6404129822039348E-4</v>
      </c>
      <c r="Q281" s="98">
        <v>2.4769366732576941E-4</v>
      </c>
      <c r="R281" s="98">
        <v>14.021899908387763</v>
      </c>
      <c r="S281" s="98">
        <v>22.753664059180679</v>
      </c>
      <c r="T281" s="98">
        <v>42.903751875198452</v>
      </c>
      <c r="U281" s="98">
        <v>43.601998089184725</v>
      </c>
      <c r="V281" s="98">
        <v>34.874393531048931</v>
      </c>
      <c r="W281" s="98">
        <v>16.491507126388534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1.9731788081952735</v>
      </c>
      <c r="D282" s="122">
        <f t="shared" si="112"/>
        <v>0.98449276614927783</v>
      </c>
      <c r="E282" s="122">
        <f t="shared" si="112"/>
        <v>2.8553461973551157</v>
      </c>
      <c r="F282" s="122">
        <f t="shared" si="112"/>
        <v>2.656642592978665</v>
      </c>
      <c r="G282" s="122">
        <f t="shared" si="112"/>
        <v>3.344414952853731</v>
      </c>
      <c r="H282" s="122">
        <f t="shared" si="112"/>
        <v>4.2010098599834667</v>
      </c>
      <c r="I282" s="122">
        <f t="shared" si="112"/>
        <v>1.6460978496069334</v>
      </c>
      <c r="J282" s="122">
        <f t="shared" si="112"/>
        <v>1.5628063258845861</v>
      </c>
      <c r="K282" s="122">
        <f t="shared" si="112"/>
        <v>2.1910166577577828</v>
      </c>
      <c r="L282" s="122">
        <f t="shared" si="112"/>
        <v>2.2939898444125291</v>
      </c>
      <c r="M282" s="122">
        <f t="shared" si="112"/>
        <v>1.3778933844863777</v>
      </c>
      <c r="N282" s="122">
        <f t="shared" si="112"/>
        <v>1.2099508118561335</v>
      </c>
      <c r="O282" s="122">
        <f t="shared" si="112"/>
        <v>0</v>
      </c>
      <c r="P282" s="122">
        <f t="shared" si="112"/>
        <v>0</v>
      </c>
      <c r="Q282" s="122">
        <f t="shared" si="112"/>
        <v>0</v>
      </c>
      <c r="R282" s="122">
        <f t="shared" si="112"/>
        <v>0.51598248670506952</v>
      </c>
      <c r="S282" s="122">
        <f t="shared" si="112"/>
        <v>0.86996399791003909</v>
      </c>
      <c r="T282" s="122">
        <f t="shared" si="112"/>
        <v>1.5403254354521205</v>
      </c>
      <c r="U282" s="122">
        <f t="shared" si="112"/>
        <v>0.99754421724754117</v>
      </c>
      <c r="V282" s="122">
        <f t="shared" si="112"/>
        <v>0.93091631823326382</v>
      </c>
      <c r="W282" s="122">
        <f t="shared" si="112"/>
        <v>0.6614485271775048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1.9731788081952735</v>
      </c>
      <c r="D283" s="98">
        <v>0.98449276614927783</v>
      </c>
      <c r="E283" s="98">
        <v>2.8553461973551157</v>
      </c>
      <c r="F283" s="98">
        <v>2.656642592978665</v>
      </c>
      <c r="G283" s="98">
        <v>3.344414952853731</v>
      </c>
      <c r="H283" s="98">
        <v>4.2010098599834667</v>
      </c>
      <c r="I283" s="98">
        <v>1.6460978496069334</v>
      </c>
      <c r="J283" s="98">
        <v>1.5628063258845861</v>
      </c>
      <c r="K283" s="98">
        <v>2.1910166577577828</v>
      </c>
      <c r="L283" s="98">
        <v>2.2939898444125291</v>
      </c>
      <c r="M283" s="98">
        <v>1.3778933844863777</v>
      </c>
      <c r="N283" s="98">
        <v>1.2099508118561335</v>
      </c>
      <c r="O283" s="98">
        <v>0</v>
      </c>
      <c r="P283" s="98">
        <v>0</v>
      </c>
      <c r="Q283" s="98">
        <v>0</v>
      </c>
      <c r="R283" s="98">
        <v>0.51598248670506952</v>
      </c>
      <c r="S283" s="98">
        <v>0.86996399791003909</v>
      </c>
      <c r="T283" s="98">
        <v>1.5403254354521205</v>
      </c>
      <c r="U283" s="98">
        <v>0.99754421724754117</v>
      </c>
      <c r="V283" s="98">
        <v>0.93091631823326382</v>
      </c>
      <c r="W283" s="98">
        <v>0.6614485271775048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13.722253223384874</v>
      </c>
      <c r="D284" s="122">
        <v>8.2231610552990055</v>
      </c>
      <c r="E284" s="122">
        <v>10.682157619063519</v>
      </c>
      <c r="F284" s="122">
        <v>12.566054574208644</v>
      </c>
      <c r="G284" s="122">
        <v>14.775724561251758</v>
      </c>
      <c r="H284" s="122">
        <v>19.598023245895366</v>
      </c>
      <c r="I284" s="122">
        <v>10.910556054830995</v>
      </c>
      <c r="J284" s="122">
        <v>9.1939252328769907</v>
      </c>
      <c r="K284" s="122">
        <v>8.8604692865688062</v>
      </c>
      <c r="L284" s="122">
        <v>10.791074740519759</v>
      </c>
      <c r="M284" s="122">
        <v>6.9286153886071915</v>
      </c>
      <c r="N284" s="122">
        <v>6.1089873038237812</v>
      </c>
      <c r="O284" s="122">
        <v>0</v>
      </c>
      <c r="P284" s="122">
        <v>1.0172448544138717E-4</v>
      </c>
      <c r="Q284" s="122">
        <v>9.2500922818445478E-5</v>
      </c>
      <c r="R284" s="122">
        <v>5.342796092730965</v>
      </c>
      <c r="S284" s="122">
        <v>7.691703065962284</v>
      </c>
      <c r="T284" s="122">
        <v>11.066665654618429</v>
      </c>
      <c r="U284" s="122">
        <v>12.402047176131713</v>
      </c>
      <c r="V284" s="122">
        <v>10.602261548218044</v>
      </c>
      <c r="W284" s="122">
        <v>6.5608836799153432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8.2231103665915875</v>
      </c>
      <c r="D285" s="98">
        <v>6.0604734121654245</v>
      </c>
      <c r="E285" s="98">
        <v>9.0519511011055016</v>
      </c>
      <c r="F285" s="98">
        <v>9.3092220045501595</v>
      </c>
      <c r="G285" s="98">
        <v>7.9521039077792874</v>
      </c>
      <c r="H285" s="98">
        <v>11.031114855050886</v>
      </c>
      <c r="I285" s="98">
        <v>4.9665775388454225</v>
      </c>
      <c r="J285" s="98">
        <v>4.0934523783117376</v>
      </c>
      <c r="K285" s="98">
        <v>4.6213412620497749</v>
      </c>
      <c r="L285" s="98">
        <v>6.1242544992631105</v>
      </c>
      <c r="M285" s="98">
        <v>3.6776708916642327</v>
      </c>
      <c r="N285" s="98">
        <v>3.0830928486182883</v>
      </c>
      <c r="O285" s="98">
        <v>0</v>
      </c>
      <c r="P285" s="98">
        <v>1.0172448544138717E-4</v>
      </c>
      <c r="Q285" s="98">
        <v>0</v>
      </c>
      <c r="R285" s="98">
        <v>2.9421515180144042</v>
      </c>
      <c r="S285" s="98">
        <v>3.8535001351704206</v>
      </c>
      <c r="T285" s="98">
        <v>4.6981847390245726</v>
      </c>
      <c r="U285" s="98">
        <v>4.1187368879161994</v>
      </c>
      <c r="V285" s="98">
        <v>3.5201555991490663</v>
      </c>
      <c r="W285" s="98">
        <v>3.0964578584274238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4.0019717476297957E-3</v>
      </c>
      <c r="E286" s="98">
        <v>1.7768518036554722E-2</v>
      </c>
      <c r="F286" s="98">
        <v>1.4485973368267947E-2</v>
      </c>
      <c r="G286" s="98">
        <v>1.0179474467091673E-2</v>
      </c>
      <c r="H286" s="98">
        <v>1.0301861645193358E-2</v>
      </c>
      <c r="I286" s="98">
        <v>2.2893784624953277E-2</v>
      </c>
      <c r="J286" s="98">
        <v>2.8412875962186199E-2</v>
      </c>
      <c r="K286" s="98">
        <v>2.6100839278470907E-2</v>
      </c>
      <c r="L286" s="98">
        <v>1.8986686020045912E-2</v>
      </c>
      <c r="M286" s="98">
        <v>1.3893752042385627E-4</v>
      </c>
      <c r="N286" s="98">
        <v>1.1399315032916838E-2</v>
      </c>
      <c r="O286" s="98">
        <v>0</v>
      </c>
      <c r="P286" s="98">
        <v>0</v>
      </c>
      <c r="Q286" s="98">
        <v>0</v>
      </c>
      <c r="R286" s="98">
        <v>2.428159078113612E-2</v>
      </c>
      <c r="S286" s="98">
        <v>2.5773598268234683E-2</v>
      </c>
      <c r="T286" s="98">
        <v>1.8162784193835036E-2</v>
      </c>
      <c r="U286" s="98">
        <v>8.9476345629086532E-3</v>
      </c>
      <c r="V286" s="98">
        <v>2.6368580644632485E-2</v>
      </c>
      <c r="W286" s="98">
        <v>3.1679981921751491E-2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6.1316075592792699E-4</v>
      </c>
      <c r="E287" s="101">
        <v>1.7931660667689726E-3</v>
      </c>
      <c r="F287" s="101">
        <v>1.9088185463398306E-3</v>
      </c>
      <c r="G287" s="101">
        <v>1.3372170505310565E-3</v>
      </c>
      <c r="H287" s="101">
        <v>1.7557633202265127E-3</v>
      </c>
      <c r="I287" s="101">
        <v>3.3640269999896397E-3</v>
      </c>
      <c r="J287" s="101">
        <v>3.9673973576492836E-3</v>
      </c>
      <c r="K287" s="101">
        <v>3.4765528178792937E-3</v>
      </c>
      <c r="L287" s="101">
        <v>2.4367975282219615E-3</v>
      </c>
      <c r="M287" s="101">
        <v>2.4345252803735846E-5</v>
      </c>
      <c r="N287" s="101">
        <v>1.4206046447186921E-3</v>
      </c>
      <c r="O287" s="101">
        <v>0</v>
      </c>
      <c r="P287" s="101">
        <v>0</v>
      </c>
      <c r="Q287" s="101">
        <v>0</v>
      </c>
      <c r="R287" s="101">
        <v>1.4994248643135609E-3</v>
      </c>
      <c r="S287" s="101">
        <v>2.3647412642503998E-3</v>
      </c>
      <c r="T287" s="101">
        <v>1.8092384895128601E-3</v>
      </c>
      <c r="U287" s="101">
        <v>1.0505870770722921E-3</v>
      </c>
      <c r="V287" s="101">
        <v>2.5485795781894013E-3</v>
      </c>
      <c r="W287" s="101">
        <v>2.6238824458899926E-3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3.388810991701869E-3</v>
      </c>
      <c r="E288" s="104">
        <v>1.597535196978575E-2</v>
      </c>
      <c r="F288" s="104">
        <v>1.2577154821928116E-2</v>
      </c>
      <c r="G288" s="104">
        <v>8.8422574165606168E-3</v>
      </c>
      <c r="H288" s="104">
        <v>8.5460983249668453E-3</v>
      </c>
      <c r="I288" s="104">
        <v>1.9529757624963638E-2</v>
      </c>
      <c r="J288" s="104">
        <v>2.4445478604536917E-2</v>
      </c>
      <c r="K288" s="104">
        <v>2.2624286460591614E-2</v>
      </c>
      <c r="L288" s="104">
        <v>1.6549888491823952E-2</v>
      </c>
      <c r="M288" s="104">
        <v>1.1459226762012043E-4</v>
      </c>
      <c r="N288" s="104">
        <v>9.9787103881981455E-3</v>
      </c>
      <c r="O288" s="104">
        <v>0</v>
      </c>
      <c r="P288" s="104">
        <v>0</v>
      </c>
      <c r="Q288" s="104">
        <v>0</v>
      </c>
      <c r="R288" s="104">
        <v>2.2782165916822559E-2</v>
      </c>
      <c r="S288" s="104">
        <v>2.3408857003984283E-2</v>
      </c>
      <c r="T288" s="104">
        <v>1.6353545704322178E-2</v>
      </c>
      <c r="U288" s="104">
        <v>7.8970474858363615E-3</v>
      </c>
      <c r="V288" s="104">
        <v>2.3820001066443084E-2</v>
      </c>
      <c r="W288" s="104">
        <v>2.9056099475861498E-2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5.0246447213104517</v>
      </c>
      <c r="D289" s="101">
        <v>1.9568220463901018</v>
      </c>
      <c r="E289" s="101">
        <v>1.3687659381604311</v>
      </c>
      <c r="F289" s="101">
        <v>2.7971894368507764</v>
      </c>
      <c r="G289" s="101">
        <v>6.0751254684269878</v>
      </c>
      <c r="H289" s="101">
        <v>7.3244180933565008</v>
      </c>
      <c r="I289" s="101">
        <v>4.1206131779397071</v>
      </c>
      <c r="J289" s="101">
        <v>3.0008034471576579</v>
      </c>
      <c r="K289" s="101">
        <v>2.4715215055413893</v>
      </c>
      <c r="L289" s="101">
        <v>3.3254869544655175</v>
      </c>
      <c r="M289" s="101">
        <v>2.8585439702428901</v>
      </c>
      <c r="N289" s="101">
        <v>2.2289324006550491</v>
      </c>
      <c r="O289" s="101">
        <v>0</v>
      </c>
      <c r="P289" s="101">
        <v>0</v>
      </c>
      <c r="Q289" s="101">
        <v>9.2500922818445478E-5</v>
      </c>
      <c r="R289" s="101">
        <v>1.179590286859046</v>
      </c>
      <c r="S289" s="101">
        <v>2.0974954891461954</v>
      </c>
      <c r="T289" s="101">
        <v>4.1673738194841503</v>
      </c>
      <c r="U289" s="101">
        <v>5.1833414458145839</v>
      </c>
      <c r="V289" s="101">
        <v>4.3148703132847031</v>
      </c>
      <c r="W289" s="101">
        <v>2.0026897905586547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0.4744981354828352</v>
      </c>
      <c r="D290" s="104">
        <v>0.20186362499585062</v>
      </c>
      <c r="E290" s="104">
        <v>0.24367206176103168</v>
      </c>
      <c r="F290" s="104">
        <v>0.4451571594394409</v>
      </c>
      <c r="G290" s="104">
        <v>0.73831571057839196</v>
      </c>
      <c r="H290" s="104">
        <v>1.232188435842787</v>
      </c>
      <c r="I290" s="104">
        <v>1.8004715534209135</v>
      </c>
      <c r="J290" s="104">
        <v>2.0712565314454094</v>
      </c>
      <c r="K290" s="104">
        <v>1.7415056796991712</v>
      </c>
      <c r="L290" s="104">
        <v>1.3223466007710851</v>
      </c>
      <c r="M290" s="104">
        <v>0.39226158917964538</v>
      </c>
      <c r="N290" s="104">
        <v>0.78556273951752664</v>
      </c>
      <c r="O290" s="104">
        <v>0</v>
      </c>
      <c r="P290" s="104">
        <v>0</v>
      </c>
      <c r="Q290" s="104">
        <v>0</v>
      </c>
      <c r="R290" s="104">
        <v>1.196772697076379</v>
      </c>
      <c r="S290" s="104">
        <v>1.7149338433774328</v>
      </c>
      <c r="T290" s="104">
        <v>2.1829443119158727</v>
      </c>
      <c r="U290" s="104">
        <v>3.0910212078380215</v>
      </c>
      <c r="V290" s="104">
        <v>2.7408670551396423</v>
      </c>
      <c r="W290" s="104">
        <v>1.4300560490075134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0.14609700026124856</v>
      </c>
      <c r="D291" s="98">
        <v>2.8021322020236765E-2</v>
      </c>
      <c r="E291" s="98">
        <v>2.173346289709548E-2</v>
      </c>
      <c r="F291" s="98">
        <v>5.2821004435203843E-2</v>
      </c>
      <c r="G291" s="98">
        <v>8.726443767620097E-2</v>
      </c>
      <c r="H291" s="98">
        <v>0.19326549610594176</v>
      </c>
      <c r="I291" s="98">
        <v>0.24216249413076482</v>
      </c>
      <c r="J291" s="98">
        <v>0.2639575827307758</v>
      </c>
      <c r="K291" s="98">
        <v>0.2106890731935544</v>
      </c>
      <c r="L291" s="98">
        <v>0.15499272860899663</v>
      </c>
      <c r="M291" s="98">
        <v>6.3562875588019235E-2</v>
      </c>
      <c r="N291" s="98">
        <v>9.2327470701691061E-2</v>
      </c>
      <c r="O291" s="98">
        <v>0</v>
      </c>
      <c r="P291" s="98">
        <v>0</v>
      </c>
      <c r="Q291" s="98">
        <v>0</v>
      </c>
      <c r="R291" s="98">
        <v>6.7114078986103068E-2</v>
      </c>
      <c r="S291" s="98">
        <v>0.15729775948226501</v>
      </c>
      <c r="T291" s="98">
        <v>0.22207806070758951</v>
      </c>
      <c r="U291" s="98">
        <v>0.38573657677998768</v>
      </c>
      <c r="V291" s="98">
        <v>0.28091591321753084</v>
      </c>
      <c r="W291" s="98">
        <v>0.11853315282458916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0.32840113522158665</v>
      </c>
      <c r="D292" s="98">
        <v>0.17384230297561384</v>
      </c>
      <c r="E292" s="98">
        <v>0.22193859886393619</v>
      </c>
      <c r="F292" s="98">
        <v>0.39233615500423707</v>
      </c>
      <c r="G292" s="98">
        <v>0.651051272902191</v>
      </c>
      <c r="H292" s="98">
        <v>1.0389229397368454</v>
      </c>
      <c r="I292" s="98">
        <v>1.5583090592901487</v>
      </c>
      <c r="J292" s="98">
        <v>1.8072989487146338</v>
      </c>
      <c r="K292" s="98">
        <v>1.5308166065056168</v>
      </c>
      <c r="L292" s="98">
        <v>1.1673538721620884</v>
      </c>
      <c r="M292" s="98">
        <v>0.32869871359162617</v>
      </c>
      <c r="N292" s="98">
        <v>0.69323526881583564</v>
      </c>
      <c r="O292" s="98">
        <v>0</v>
      </c>
      <c r="P292" s="98">
        <v>0</v>
      </c>
      <c r="Q292" s="98">
        <v>0</v>
      </c>
      <c r="R292" s="98">
        <v>1.1296586180902759</v>
      </c>
      <c r="S292" s="98">
        <v>1.5576360838951677</v>
      </c>
      <c r="T292" s="98">
        <v>1.9608662512082831</v>
      </c>
      <c r="U292" s="98">
        <v>2.7052846310580336</v>
      </c>
      <c r="V292" s="98">
        <v>2.4599511419221116</v>
      </c>
      <c r="W292" s="98">
        <v>1.3115228961829242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6.9017715269473268</v>
      </c>
      <c r="D293" s="122">
        <v>4.2429612488670703</v>
      </c>
      <c r="E293" s="122">
        <v>5.8338691525130795</v>
      </c>
      <c r="F293" s="122">
        <v>6.9471035360666757</v>
      </c>
      <c r="G293" s="122">
        <v>8.2910662228912244</v>
      </c>
      <c r="H293" s="122">
        <v>12.27431457882553</v>
      </c>
      <c r="I293" s="122">
        <v>7.2046715700634927</v>
      </c>
      <c r="J293" s="122">
        <v>6.1771871857544181</v>
      </c>
      <c r="K293" s="122">
        <v>5.8414017209342388</v>
      </c>
      <c r="L293" s="122">
        <v>6.8132781145868675</v>
      </c>
      <c r="M293" s="122">
        <v>3.8830762706678339</v>
      </c>
      <c r="N293" s="122">
        <v>3.496697997644616</v>
      </c>
      <c r="O293" s="122">
        <v>0</v>
      </c>
      <c r="P293" s="122">
        <v>5.0482649113628214E-5</v>
      </c>
      <c r="Q293" s="122">
        <v>4.8990015867549039E-5</v>
      </c>
      <c r="R293" s="122">
        <v>3.1735204762661811</v>
      </c>
      <c r="S293" s="122">
        <v>4.4616865434429318</v>
      </c>
      <c r="T293" s="122">
        <v>6.6568616469153925</v>
      </c>
      <c r="U293" s="122">
        <v>7.0050676950371304</v>
      </c>
      <c r="V293" s="122">
        <v>5.9106013961949522</v>
      </c>
      <c r="W293" s="122">
        <v>3.6235710999240993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1.7350863786542641</v>
      </c>
      <c r="D294" s="98">
        <v>1.4483553191711112</v>
      </c>
      <c r="E294" s="98">
        <v>1.931480198433273</v>
      </c>
      <c r="F294" s="98">
        <v>2.3437712868557301</v>
      </c>
      <c r="G294" s="98">
        <v>2.4813619076521691</v>
      </c>
      <c r="H294" s="98">
        <v>2.8955226232516313</v>
      </c>
      <c r="I294" s="98">
        <v>1.8145066799068288</v>
      </c>
      <c r="J294" s="98">
        <v>1.5649440761211202</v>
      </c>
      <c r="K294" s="98">
        <v>1.7420782508996029</v>
      </c>
      <c r="L294" s="98">
        <v>2.1122328870187355</v>
      </c>
      <c r="M294" s="98">
        <v>1.278243839257831</v>
      </c>
      <c r="N294" s="98">
        <v>1.0294544751877437</v>
      </c>
      <c r="O294" s="98">
        <v>0</v>
      </c>
      <c r="P294" s="98">
        <v>0</v>
      </c>
      <c r="Q294" s="98">
        <v>0</v>
      </c>
      <c r="R294" s="98">
        <v>0.87917875598537187</v>
      </c>
      <c r="S294" s="98">
        <v>1.3045683105178574</v>
      </c>
      <c r="T294" s="98">
        <v>1.6294841305041039</v>
      </c>
      <c r="U294" s="98">
        <v>1.3962205564828876</v>
      </c>
      <c r="V294" s="98">
        <v>1.0795059588653524</v>
      </c>
      <c r="W294" s="98">
        <v>0.93489743625467603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5.1666851482930625</v>
      </c>
      <c r="D295" s="33">
        <v>2.7946059296959591</v>
      </c>
      <c r="E295" s="33">
        <v>3.9023889540798065</v>
      </c>
      <c r="F295" s="33">
        <v>4.6033322492109461</v>
      </c>
      <c r="G295" s="33">
        <v>5.8097043152390553</v>
      </c>
      <c r="H295" s="33">
        <v>9.3787919555738988</v>
      </c>
      <c r="I295" s="33">
        <v>5.3901648901566643</v>
      </c>
      <c r="J295" s="33">
        <v>4.6122431096332974</v>
      </c>
      <c r="K295" s="33">
        <v>4.0993234700346362</v>
      </c>
      <c r="L295" s="33">
        <v>4.701045227568132</v>
      </c>
      <c r="M295" s="33">
        <v>2.6048324314100029</v>
      </c>
      <c r="N295" s="33">
        <v>2.4672435224568723</v>
      </c>
      <c r="O295" s="33">
        <v>0</v>
      </c>
      <c r="P295" s="33">
        <v>5.0482649113628214E-5</v>
      </c>
      <c r="Q295" s="33">
        <v>4.8990015867549039E-5</v>
      </c>
      <c r="R295" s="33">
        <v>2.2943417202808094</v>
      </c>
      <c r="S295" s="33">
        <v>3.157118232925074</v>
      </c>
      <c r="T295" s="33">
        <v>5.0273775164112884</v>
      </c>
      <c r="U295" s="33">
        <v>5.6088471385542427</v>
      </c>
      <c r="V295" s="33">
        <v>4.8310954373295996</v>
      </c>
      <c r="W295" s="33">
        <v>2.6886736636694235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52.086295970994101</v>
      </c>
      <c r="D297" s="117">
        <f t="shared" si="113"/>
        <v>29.42584055231525</v>
      </c>
      <c r="E297" s="117">
        <f t="shared" si="113"/>
        <v>43.870339389221229</v>
      </c>
      <c r="F297" s="117">
        <f t="shared" si="113"/>
        <v>52.7548987638244</v>
      </c>
      <c r="G297" s="117">
        <f t="shared" si="113"/>
        <v>65.398402723465693</v>
      </c>
      <c r="H297" s="117">
        <f t="shared" si="113"/>
        <v>94.80714178014361</v>
      </c>
      <c r="I297" s="117">
        <f t="shared" si="113"/>
        <v>52.236264202953663</v>
      </c>
      <c r="J297" s="117">
        <f t="shared" si="113"/>
        <v>42.98140399110693</v>
      </c>
      <c r="K297" s="117">
        <f t="shared" si="113"/>
        <v>42.005861416684432</v>
      </c>
      <c r="L297" s="117">
        <f t="shared" si="113"/>
        <v>55.714613388705644</v>
      </c>
      <c r="M297" s="117">
        <f t="shared" si="113"/>
        <v>33.735178131921664</v>
      </c>
      <c r="N297" s="117">
        <f t="shared" si="113"/>
        <v>29.650175049800374</v>
      </c>
      <c r="O297" s="117">
        <f t="shared" si="113"/>
        <v>0</v>
      </c>
      <c r="P297" s="117">
        <f t="shared" si="113"/>
        <v>3.7900907398532267E-4</v>
      </c>
      <c r="Q297" s="117">
        <f t="shared" si="113"/>
        <v>2.9084011226293094E-4</v>
      </c>
      <c r="R297" s="117">
        <f t="shared" ref="R297:V297" si="114">R298+R300+R302+R311</f>
        <v>19.121434945096318</v>
      </c>
      <c r="S297" s="117">
        <f t="shared" si="114"/>
        <v>30.378801641522493</v>
      </c>
      <c r="T297" s="117">
        <f t="shared" si="114"/>
        <v>53.818599701040526</v>
      </c>
      <c r="U297" s="117">
        <f t="shared" si="114"/>
        <v>54.765571350621407</v>
      </c>
      <c r="V297" s="117">
        <f t="shared" si="114"/>
        <v>45.686334834871133</v>
      </c>
      <c r="W297" s="117">
        <f t="shared" ref="W297" si="115">W298+W300+W302+W311</f>
        <v>24.456337217233909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34.847409449565866</v>
      </c>
      <c r="D298" s="122">
        <f t="shared" si="116"/>
        <v>19.510483734270696</v>
      </c>
      <c r="E298" s="122">
        <f t="shared" si="116"/>
        <v>27.068936100506196</v>
      </c>
      <c r="F298" s="122">
        <f t="shared" si="116"/>
        <v>34.20726118094489</v>
      </c>
      <c r="G298" s="122">
        <f t="shared" si="116"/>
        <v>42.380368196126653</v>
      </c>
      <c r="H298" s="122">
        <f t="shared" si="116"/>
        <v>63.435866396224043</v>
      </c>
      <c r="I298" s="122">
        <f t="shared" si="116"/>
        <v>35.679424509857022</v>
      </c>
      <c r="J298" s="122">
        <f t="shared" si="116"/>
        <v>28.16336186813432</v>
      </c>
      <c r="K298" s="122">
        <f t="shared" si="116"/>
        <v>25.939875949319937</v>
      </c>
      <c r="L298" s="122">
        <f t="shared" si="116"/>
        <v>37.457232040509055</v>
      </c>
      <c r="M298" s="122">
        <f t="shared" si="116"/>
        <v>22.589684472364564</v>
      </c>
      <c r="N298" s="122">
        <f t="shared" si="116"/>
        <v>19.390230477155129</v>
      </c>
      <c r="O298" s="122">
        <f t="shared" si="116"/>
        <v>0</v>
      </c>
      <c r="P298" s="122">
        <f t="shared" si="116"/>
        <v>2.7132762134715816E-4</v>
      </c>
      <c r="Q298" s="122">
        <f t="shared" si="116"/>
        <v>1.8757210211992899E-4</v>
      </c>
      <c r="R298" s="122">
        <f t="shared" si="116"/>
        <v>10.798563797996573</v>
      </c>
      <c r="S298" s="122">
        <f t="shared" si="116"/>
        <v>17.863483009736644</v>
      </c>
      <c r="T298" s="122">
        <f t="shared" si="116"/>
        <v>34.332392525637623</v>
      </c>
      <c r="U298" s="122">
        <f t="shared" si="116"/>
        <v>35.474682155745612</v>
      </c>
      <c r="V298" s="122">
        <f t="shared" si="116"/>
        <v>28.711917262720778</v>
      </c>
      <c r="W298" s="122">
        <f t="shared" si="116"/>
        <v>13.657678820574638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34.847409449565866</v>
      </c>
      <c r="D299" s="98">
        <v>19.510483734270696</v>
      </c>
      <c r="E299" s="98">
        <v>27.068936100506196</v>
      </c>
      <c r="F299" s="98">
        <v>34.20726118094489</v>
      </c>
      <c r="G299" s="98">
        <v>42.380368196126653</v>
      </c>
      <c r="H299" s="98">
        <v>63.435866396224043</v>
      </c>
      <c r="I299" s="98">
        <v>35.679424509857022</v>
      </c>
      <c r="J299" s="98">
        <v>28.16336186813432</v>
      </c>
      <c r="K299" s="98">
        <v>25.939875949319937</v>
      </c>
      <c r="L299" s="98">
        <v>37.457232040509055</v>
      </c>
      <c r="M299" s="98">
        <v>22.589684472364564</v>
      </c>
      <c r="N299" s="98">
        <v>19.390230477155129</v>
      </c>
      <c r="O299" s="98">
        <v>0</v>
      </c>
      <c r="P299" s="98">
        <v>2.7132762134715816E-4</v>
      </c>
      <c r="Q299" s="98">
        <v>1.8757210211992899E-4</v>
      </c>
      <c r="R299" s="98">
        <v>10.798563797996573</v>
      </c>
      <c r="S299" s="98">
        <v>17.863483009736644</v>
      </c>
      <c r="T299" s="98">
        <v>34.332392525637623</v>
      </c>
      <c r="U299" s="98">
        <v>35.474682155745612</v>
      </c>
      <c r="V299" s="98">
        <v>28.711917262720778</v>
      </c>
      <c r="W299" s="98">
        <v>13.657678820574638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4.2914849310949288</v>
      </c>
      <c r="D300" s="122">
        <f t="shared" si="117"/>
        <v>2.209000781503573</v>
      </c>
      <c r="E300" s="122">
        <f t="shared" si="117"/>
        <v>6.6055857291288191</v>
      </c>
      <c r="F300" s="122">
        <f t="shared" si="117"/>
        <v>6.3310407458244633</v>
      </c>
      <c r="G300" s="122">
        <f t="shared" si="117"/>
        <v>8.2053524945962533</v>
      </c>
      <c r="H300" s="122">
        <f t="shared" si="117"/>
        <v>10.604973290383231</v>
      </c>
      <c r="I300" s="122">
        <f t="shared" si="117"/>
        <v>4.273354510341802</v>
      </c>
      <c r="J300" s="122">
        <f t="shared" si="117"/>
        <v>4.1711751698973014</v>
      </c>
      <c r="K300" s="122">
        <f t="shared" si="117"/>
        <v>6.011736920379688</v>
      </c>
      <c r="L300" s="122">
        <f t="shared" si="117"/>
        <v>6.4702472519111547</v>
      </c>
      <c r="M300" s="122">
        <f t="shared" si="117"/>
        <v>4.0126237334767429</v>
      </c>
      <c r="N300" s="122">
        <f t="shared" si="117"/>
        <v>3.6575953101835319</v>
      </c>
      <c r="O300" s="122">
        <f t="shared" si="117"/>
        <v>0</v>
      </c>
      <c r="P300" s="122">
        <f t="shared" si="117"/>
        <v>0</v>
      </c>
      <c r="Q300" s="122">
        <f t="shared" si="117"/>
        <v>0</v>
      </c>
      <c r="R300" s="122">
        <f t="shared" si="117"/>
        <v>1.8056035670623551</v>
      </c>
      <c r="S300" s="122">
        <f t="shared" si="117"/>
        <v>3.0978715223338926</v>
      </c>
      <c r="T300" s="122">
        <f t="shared" si="117"/>
        <v>5.5642134430544745</v>
      </c>
      <c r="U300" s="122">
        <f t="shared" si="117"/>
        <v>3.6502083250793578</v>
      </c>
      <c r="V300" s="122">
        <f t="shared" si="117"/>
        <v>3.4508557163194133</v>
      </c>
      <c r="W300" s="122">
        <f t="shared" si="117"/>
        <v>2.482875143342588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4.2914849310949288</v>
      </c>
      <c r="D301" s="98">
        <v>2.209000781503573</v>
      </c>
      <c r="E301" s="98">
        <v>6.6055857291288191</v>
      </c>
      <c r="F301" s="98">
        <v>6.3310407458244633</v>
      </c>
      <c r="G301" s="98">
        <v>8.2053524945962533</v>
      </c>
      <c r="H301" s="98">
        <v>10.604973290383231</v>
      </c>
      <c r="I301" s="98">
        <v>4.273354510341802</v>
      </c>
      <c r="J301" s="98">
        <v>4.1711751698973014</v>
      </c>
      <c r="K301" s="98">
        <v>6.011736920379688</v>
      </c>
      <c r="L301" s="98">
        <v>6.4702472519111547</v>
      </c>
      <c r="M301" s="98">
        <v>4.0126237334767429</v>
      </c>
      <c r="N301" s="98">
        <v>3.6575953101835319</v>
      </c>
      <c r="O301" s="98">
        <v>0</v>
      </c>
      <c r="P301" s="98">
        <v>0</v>
      </c>
      <c r="Q301" s="98">
        <v>0</v>
      </c>
      <c r="R301" s="98">
        <v>1.8056035670623551</v>
      </c>
      <c r="S301" s="98">
        <v>3.0978715223338926</v>
      </c>
      <c r="T301" s="98">
        <v>5.5642134430544745</v>
      </c>
      <c r="U301" s="98">
        <v>3.6502083250793578</v>
      </c>
      <c r="V301" s="98">
        <v>3.4508557163194133</v>
      </c>
      <c r="W301" s="98">
        <v>2.482875143342588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8.1114495603648678</v>
      </c>
      <c r="D302" s="122">
        <v>4.7910763316644518</v>
      </c>
      <c r="E302" s="122">
        <v>6.1691924150363571</v>
      </c>
      <c r="F302" s="122">
        <v>7.4190973096635258</v>
      </c>
      <c r="G302" s="122">
        <v>9.021783956862544</v>
      </c>
      <c r="H302" s="122">
        <v>12.043017732240607</v>
      </c>
      <c r="I302" s="122">
        <v>7.1713059385991631</v>
      </c>
      <c r="J302" s="122">
        <v>6.255169024594105</v>
      </c>
      <c r="K302" s="122">
        <v>5.9362979104737459</v>
      </c>
      <c r="L302" s="122">
        <v>6.9858206332840602</v>
      </c>
      <c r="M302" s="122">
        <v>4.4010845733207944</v>
      </c>
      <c r="N302" s="122">
        <v>4.1112974628591683</v>
      </c>
      <c r="O302" s="122">
        <v>0</v>
      </c>
      <c r="P302" s="122">
        <v>6.8422720597305719E-5</v>
      </c>
      <c r="Q302" s="122">
        <v>6.4731645508667136E-5</v>
      </c>
      <c r="R302" s="122">
        <v>4.1673086675254929</v>
      </c>
      <c r="S302" s="122">
        <v>6.0737049957085087</v>
      </c>
      <c r="T302" s="122">
        <v>8.7717477106850001</v>
      </c>
      <c r="U302" s="122">
        <v>10.051611291088392</v>
      </c>
      <c r="V302" s="122">
        <v>8.7153029254883467</v>
      </c>
      <c r="W302" s="122">
        <v>5.4050544140206931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4.5631992208504286</v>
      </c>
      <c r="D303" s="98">
        <v>3.374489264306848</v>
      </c>
      <c r="E303" s="98">
        <v>5.0599788227548181</v>
      </c>
      <c r="F303" s="98">
        <v>5.2245759517552344</v>
      </c>
      <c r="G303" s="98">
        <v>4.4829588612078091</v>
      </c>
      <c r="H303" s="98">
        <v>6.2493558956379998</v>
      </c>
      <c r="I303" s="98">
        <v>2.8290287802697716</v>
      </c>
      <c r="J303" s="98">
        <v>2.3466493554426435</v>
      </c>
      <c r="K303" s="98">
        <v>2.6697362490350605</v>
      </c>
      <c r="L303" s="98">
        <v>3.5701598495095044</v>
      </c>
      <c r="M303" s="98">
        <v>2.1845759733816656</v>
      </c>
      <c r="N303" s="98">
        <v>1.8882237622899356</v>
      </c>
      <c r="O303" s="98">
        <v>0</v>
      </c>
      <c r="P303" s="98">
        <v>6.8422720597305719E-5</v>
      </c>
      <c r="Q303" s="98">
        <v>0</v>
      </c>
      <c r="R303" s="98">
        <v>2.1268650915125953</v>
      </c>
      <c r="S303" s="98">
        <v>2.8608865423018814</v>
      </c>
      <c r="T303" s="98">
        <v>3.5710391729872719</v>
      </c>
      <c r="U303" s="98">
        <v>3.1912784430272478</v>
      </c>
      <c r="V303" s="98">
        <v>2.7650799153315893</v>
      </c>
      <c r="W303" s="98">
        <v>2.4478209280644432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3.7302206881819604E-3</v>
      </c>
      <c r="E304" s="98">
        <v>1.6977719550232074E-2</v>
      </c>
      <c r="F304" s="98">
        <v>1.3648433116569384E-2</v>
      </c>
      <c r="G304" s="98">
        <v>9.5961068500636116E-3</v>
      </c>
      <c r="H304" s="98">
        <v>9.5407747471399421E-3</v>
      </c>
      <c r="I304" s="98">
        <v>2.1445952253183954E-2</v>
      </c>
      <c r="J304" s="98">
        <v>2.6719864524216846E-2</v>
      </c>
      <c r="K304" s="98">
        <v>2.4632681546190763E-2</v>
      </c>
      <c r="L304" s="98">
        <v>1.7970429832437546E-2</v>
      </c>
      <c r="M304" s="98">
        <v>1.2905360902548934E-4</v>
      </c>
      <c r="N304" s="98">
        <v>1.0848752121835663E-2</v>
      </c>
      <c r="O304" s="98">
        <v>0</v>
      </c>
      <c r="P304" s="98">
        <v>0</v>
      </c>
      <c r="Q304" s="98">
        <v>0</v>
      </c>
      <c r="R304" s="98">
        <v>2.3866091874315994E-2</v>
      </c>
      <c r="S304" s="98">
        <v>2.5164470400017215E-2</v>
      </c>
      <c r="T304" s="98">
        <v>1.7728728222297863E-2</v>
      </c>
      <c r="U304" s="98">
        <v>8.7110630403186631E-3</v>
      </c>
      <c r="V304" s="98">
        <v>2.5821908654272231E-2</v>
      </c>
      <c r="W304" s="98">
        <v>3.1130338705809339E-2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3.4140969648009136E-4</v>
      </c>
      <c r="E305" s="101">
        <v>1.0023675804463233E-3</v>
      </c>
      <c r="F305" s="101">
        <v>1.0712782946412681E-3</v>
      </c>
      <c r="G305" s="101">
        <v>7.5384943350299523E-4</v>
      </c>
      <c r="H305" s="101">
        <v>9.9467642217309607E-4</v>
      </c>
      <c r="I305" s="101">
        <v>1.9161946282203147E-3</v>
      </c>
      <c r="J305" s="101">
        <v>2.2743859196799302E-3</v>
      </c>
      <c r="K305" s="101">
        <v>2.0083950855991489E-3</v>
      </c>
      <c r="L305" s="101">
        <v>1.4205413406135935E-3</v>
      </c>
      <c r="M305" s="101">
        <v>1.4461341405368907E-5</v>
      </c>
      <c r="N305" s="101">
        <v>8.7004173363751695E-4</v>
      </c>
      <c r="O305" s="101">
        <v>0</v>
      </c>
      <c r="P305" s="101">
        <v>0</v>
      </c>
      <c r="Q305" s="101">
        <v>0</v>
      </c>
      <c r="R305" s="101">
        <v>1.0839259574934336E-3</v>
      </c>
      <c r="S305" s="101">
        <v>1.7556133960329322E-3</v>
      </c>
      <c r="T305" s="101">
        <v>1.3751825179756844E-3</v>
      </c>
      <c r="U305" s="101">
        <v>8.1401555448230086E-4</v>
      </c>
      <c r="V305" s="101">
        <v>2.0019075878291454E-3</v>
      </c>
      <c r="W305" s="101">
        <v>2.0742392299478414E-3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3.388810991701869E-3</v>
      </c>
      <c r="E306" s="104">
        <v>1.597535196978575E-2</v>
      </c>
      <c r="F306" s="104">
        <v>1.2577154821928116E-2</v>
      </c>
      <c r="G306" s="104">
        <v>8.8422574165606168E-3</v>
      </c>
      <c r="H306" s="104">
        <v>8.5460983249668453E-3</v>
      </c>
      <c r="I306" s="104">
        <v>1.9529757624963638E-2</v>
      </c>
      <c r="J306" s="104">
        <v>2.4445478604536917E-2</v>
      </c>
      <c r="K306" s="104">
        <v>2.2624286460591614E-2</v>
      </c>
      <c r="L306" s="104">
        <v>1.6549888491823952E-2</v>
      </c>
      <c r="M306" s="104">
        <v>1.1459226762012043E-4</v>
      </c>
      <c r="N306" s="104">
        <v>9.9787103881981455E-3</v>
      </c>
      <c r="O306" s="104">
        <v>0</v>
      </c>
      <c r="P306" s="104">
        <v>0</v>
      </c>
      <c r="Q306" s="104">
        <v>0</v>
      </c>
      <c r="R306" s="104">
        <v>2.2782165916822559E-2</v>
      </c>
      <c r="S306" s="104">
        <v>2.3408857003984283E-2</v>
      </c>
      <c r="T306" s="104">
        <v>1.6353545704322178E-2</v>
      </c>
      <c r="U306" s="104">
        <v>7.8970474858363615E-3</v>
      </c>
      <c r="V306" s="104">
        <v>2.3820001066443084E-2</v>
      </c>
      <c r="W306" s="104">
        <v>2.9056099475861498E-2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3.1288738016580124</v>
      </c>
      <c r="D307" s="101">
        <v>1.2215225712444113</v>
      </c>
      <c r="E307" s="101">
        <v>0.85669455422818608</v>
      </c>
      <c r="F307" s="101">
        <v>1.7553887127555103</v>
      </c>
      <c r="G307" s="101">
        <v>3.8232595749306757</v>
      </c>
      <c r="H307" s="101">
        <v>4.6232080093027923</v>
      </c>
      <c r="I307" s="101">
        <v>2.6091841566070442</v>
      </c>
      <c r="J307" s="101">
        <v>1.9067764110645502</v>
      </c>
      <c r="K307" s="101">
        <v>1.5767035827657709</v>
      </c>
      <c r="L307" s="101">
        <v>2.1310151328555293</v>
      </c>
      <c r="M307" s="101">
        <v>1.8466192192343596</v>
      </c>
      <c r="N307" s="101">
        <v>1.4585722843743973</v>
      </c>
      <c r="O307" s="101">
        <v>0</v>
      </c>
      <c r="P307" s="101">
        <v>0</v>
      </c>
      <c r="Q307" s="101">
        <v>6.4731645508667136E-5</v>
      </c>
      <c r="R307" s="101">
        <v>0.83917318995942847</v>
      </c>
      <c r="S307" s="101">
        <v>1.5163054052487879</v>
      </c>
      <c r="T307" s="101">
        <v>3.0590953159146785</v>
      </c>
      <c r="U307" s="101">
        <v>3.859145289626126</v>
      </c>
      <c r="V307" s="101">
        <v>3.2526866015330045</v>
      </c>
      <c r="W307" s="101">
        <v>1.5243581043363925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0.41937653785642715</v>
      </c>
      <c r="D308" s="104">
        <v>0.1913342754250103</v>
      </c>
      <c r="E308" s="104">
        <v>0.23554131850312093</v>
      </c>
      <c r="F308" s="104">
        <v>0.42548421203621134</v>
      </c>
      <c r="G308" s="104">
        <v>0.70596941387399603</v>
      </c>
      <c r="H308" s="104">
        <v>1.1609130525526756</v>
      </c>
      <c r="I308" s="104">
        <v>1.7116470494691636</v>
      </c>
      <c r="J308" s="104">
        <v>1.9750233935626937</v>
      </c>
      <c r="K308" s="104">
        <v>1.6652253971267243</v>
      </c>
      <c r="L308" s="104">
        <v>1.2666752210865881</v>
      </c>
      <c r="M308" s="104">
        <v>0.36976032709574358</v>
      </c>
      <c r="N308" s="104">
        <v>0.75365266407299969</v>
      </c>
      <c r="O308" s="104">
        <v>0</v>
      </c>
      <c r="P308" s="104">
        <v>0</v>
      </c>
      <c r="Q308" s="104">
        <v>0</v>
      </c>
      <c r="R308" s="104">
        <v>1.1774042941791527</v>
      </c>
      <c r="S308" s="104">
        <v>1.6713485777578223</v>
      </c>
      <c r="T308" s="104">
        <v>2.1238844935607522</v>
      </c>
      <c r="U308" s="104">
        <v>2.992476495394699</v>
      </c>
      <c r="V308" s="104">
        <v>2.6717144999694802</v>
      </c>
      <c r="W308" s="104">
        <v>1.4017450429140481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9.0975402634840524E-2</v>
      </c>
      <c r="D309" s="98">
        <v>1.7491972449396456E-2</v>
      </c>
      <c r="E309" s="98">
        <v>1.3602719639184749E-2</v>
      </c>
      <c r="F309" s="98">
        <v>3.3148057031974286E-2</v>
      </c>
      <c r="G309" s="98">
        <v>5.4918140971805064E-2</v>
      </c>
      <c r="H309" s="98">
        <v>0.12199011281583022</v>
      </c>
      <c r="I309" s="98">
        <v>0.15333799017901484</v>
      </c>
      <c r="J309" s="98">
        <v>0.16772444484805996</v>
      </c>
      <c r="K309" s="98">
        <v>0.1344087906211075</v>
      </c>
      <c r="L309" s="98">
        <v>9.9321348924499828E-2</v>
      </c>
      <c r="M309" s="98">
        <v>4.1061613504117397E-2</v>
      </c>
      <c r="N309" s="98">
        <v>6.0417395257164108E-2</v>
      </c>
      <c r="O309" s="98">
        <v>0</v>
      </c>
      <c r="P309" s="98">
        <v>0</v>
      </c>
      <c r="Q309" s="98">
        <v>0</v>
      </c>
      <c r="R309" s="98">
        <v>4.7745676088876698E-2</v>
      </c>
      <c r="S309" s="98">
        <v>0.11371249386265449</v>
      </c>
      <c r="T309" s="98">
        <v>0.16301824235246926</v>
      </c>
      <c r="U309" s="98">
        <v>0.28719186433666516</v>
      </c>
      <c r="V309" s="98">
        <v>0.21176335804736876</v>
      </c>
      <c r="W309" s="98">
        <v>9.0222146731123859E-2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0.32840113522158665</v>
      </c>
      <c r="D310" s="98">
        <v>0.17384230297561384</v>
      </c>
      <c r="E310" s="98">
        <v>0.22193859886393619</v>
      </c>
      <c r="F310" s="98">
        <v>0.39233615500423707</v>
      </c>
      <c r="G310" s="98">
        <v>0.651051272902191</v>
      </c>
      <c r="H310" s="98">
        <v>1.0389229397368454</v>
      </c>
      <c r="I310" s="98">
        <v>1.5583090592901487</v>
      </c>
      <c r="J310" s="98">
        <v>1.8072989487146338</v>
      </c>
      <c r="K310" s="98">
        <v>1.5308166065056168</v>
      </c>
      <c r="L310" s="98">
        <v>1.1673538721620884</v>
      </c>
      <c r="M310" s="98">
        <v>0.32869871359162617</v>
      </c>
      <c r="N310" s="98">
        <v>0.69323526881583564</v>
      </c>
      <c r="O310" s="98">
        <v>0</v>
      </c>
      <c r="P310" s="98">
        <v>0</v>
      </c>
      <c r="Q310" s="98">
        <v>0</v>
      </c>
      <c r="R310" s="98">
        <v>1.1296586180902759</v>
      </c>
      <c r="S310" s="98">
        <v>1.5576360838951677</v>
      </c>
      <c r="T310" s="98">
        <v>1.9608662512082831</v>
      </c>
      <c r="U310" s="98">
        <v>2.7052846310580336</v>
      </c>
      <c r="V310" s="98">
        <v>2.4599511419221116</v>
      </c>
      <c r="W310" s="98">
        <v>1.3115228961829242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4.83595202996844</v>
      </c>
      <c r="D311" s="122">
        <v>2.9152797048765273</v>
      </c>
      <c r="E311" s="122">
        <v>4.0266251445498593</v>
      </c>
      <c r="F311" s="122">
        <v>4.7974995273915262</v>
      </c>
      <c r="G311" s="122">
        <v>5.7908980758802375</v>
      </c>
      <c r="H311" s="122">
        <v>8.7232843612957272</v>
      </c>
      <c r="I311" s="122">
        <v>5.1121792441556737</v>
      </c>
      <c r="J311" s="122">
        <v>4.3916979284812081</v>
      </c>
      <c r="K311" s="122">
        <v>4.1179506365110612</v>
      </c>
      <c r="L311" s="122">
        <v>4.8013134630013807</v>
      </c>
      <c r="M311" s="122">
        <v>2.7317853527595641</v>
      </c>
      <c r="N311" s="122">
        <v>2.4910517996025447</v>
      </c>
      <c r="O311" s="122">
        <v>0</v>
      </c>
      <c r="P311" s="122">
        <v>3.9258732040858767E-5</v>
      </c>
      <c r="Q311" s="122">
        <v>3.8536364634334816E-5</v>
      </c>
      <c r="R311" s="122">
        <v>2.3499589125118954</v>
      </c>
      <c r="S311" s="122">
        <v>3.3437421137434464</v>
      </c>
      <c r="T311" s="122">
        <v>5.1502460216634258</v>
      </c>
      <c r="U311" s="122">
        <v>5.589069578708048</v>
      </c>
      <c r="V311" s="122">
        <v>4.8082589303425998</v>
      </c>
      <c r="W311" s="122">
        <v>2.9107288392959871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0.9995707347031747</v>
      </c>
      <c r="D312" s="98">
        <v>0.83588707451304478</v>
      </c>
      <c r="E312" s="98">
        <v>1.1166843759804876</v>
      </c>
      <c r="F312" s="98">
        <v>1.3574387719571994</v>
      </c>
      <c r="G312" s="98">
        <v>1.4396222749483898</v>
      </c>
      <c r="H312" s="98">
        <v>1.6827845942797179</v>
      </c>
      <c r="I312" s="98">
        <v>1.0563087803913003</v>
      </c>
      <c r="J312" s="98">
        <v>0.91251702217029784</v>
      </c>
      <c r="K312" s="98">
        <v>1.0173994794621373</v>
      </c>
      <c r="L312" s="98">
        <v>1.2354278743739557</v>
      </c>
      <c r="M312" s="98">
        <v>0.74823776447786972</v>
      </c>
      <c r="N312" s="98">
        <v>0.60260545874678417</v>
      </c>
      <c r="O312" s="98">
        <v>0</v>
      </c>
      <c r="P312" s="98">
        <v>0</v>
      </c>
      <c r="Q312" s="98">
        <v>0</v>
      </c>
      <c r="R312" s="98">
        <v>0.51726108704401907</v>
      </c>
      <c r="S312" s="98">
        <v>0.77389836373306753</v>
      </c>
      <c r="T312" s="98">
        <v>0.97591519708448038</v>
      </c>
      <c r="U312" s="98">
        <v>0.84443756882346055</v>
      </c>
      <c r="V312" s="98">
        <v>0.65880950375355563</v>
      </c>
      <c r="W312" s="98">
        <v>0.57530520917612804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3.8363812952652654</v>
      </c>
      <c r="D313" s="33">
        <v>2.0793926303634827</v>
      </c>
      <c r="E313" s="33">
        <v>2.9099407685693719</v>
      </c>
      <c r="F313" s="33">
        <v>3.440060755434327</v>
      </c>
      <c r="G313" s="33">
        <v>4.3512758009318473</v>
      </c>
      <c r="H313" s="33">
        <v>7.0404997670160085</v>
      </c>
      <c r="I313" s="33">
        <v>4.0558704637643732</v>
      </c>
      <c r="J313" s="33">
        <v>3.4791809063109103</v>
      </c>
      <c r="K313" s="33">
        <v>3.1005511570489239</v>
      </c>
      <c r="L313" s="33">
        <v>3.5658855886274252</v>
      </c>
      <c r="M313" s="33">
        <v>1.9835475882816946</v>
      </c>
      <c r="N313" s="33">
        <v>1.8884463408557606</v>
      </c>
      <c r="O313" s="33">
        <v>0</v>
      </c>
      <c r="P313" s="33">
        <v>3.9258732040858767E-5</v>
      </c>
      <c r="Q313" s="33">
        <v>3.8536364634334816E-5</v>
      </c>
      <c r="R313" s="33">
        <v>1.8326978254678761</v>
      </c>
      <c r="S313" s="33">
        <v>2.5698437500103788</v>
      </c>
      <c r="T313" s="33">
        <v>4.1743308245789459</v>
      </c>
      <c r="U313" s="33">
        <v>4.7446320098845876</v>
      </c>
      <c r="V313" s="33">
        <v>4.1494494265890438</v>
      </c>
      <c r="W313" s="33">
        <v>2.335423630119859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0.70510516396058154</v>
      </c>
      <c r="D315" s="154">
        <f t="shared" si="118"/>
        <v>0.70026916067149558</v>
      </c>
      <c r="E315" s="154">
        <f t="shared" si="118"/>
        <v>0.74587920226014748</v>
      </c>
      <c r="F315" s="154">
        <f t="shared" si="118"/>
        <v>0.73499895910316171</v>
      </c>
      <c r="G315" s="154">
        <f t="shared" si="118"/>
        <v>0.74685265116811062</v>
      </c>
      <c r="H315" s="154">
        <f t="shared" si="118"/>
        <v>0.74562656413824602</v>
      </c>
      <c r="I315" s="154">
        <f t="shared" si="118"/>
        <v>0.73857297456641979</v>
      </c>
      <c r="J315" s="154">
        <f t="shared" si="118"/>
        <v>0.75473017820301913</v>
      </c>
      <c r="K315" s="154">
        <f t="shared" si="118"/>
        <v>0.78450923596758815</v>
      </c>
      <c r="L315" s="154">
        <f t="shared" si="118"/>
        <v>0.76833237371232221</v>
      </c>
      <c r="M315" s="154">
        <f t="shared" si="118"/>
        <v>0.77239100701352892</v>
      </c>
      <c r="N315" s="154">
        <f t="shared" si="118"/>
        <v>0.78914027340451076</v>
      </c>
      <c r="O315" s="154" t="str">
        <f t="shared" si="118"/>
        <v/>
      </c>
      <c r="P315" s="154">
        <f t="shared" si="118"/>
        <v>0.73416024131584845</v>
      </c>
      <c r="Q315" s="154">
        <f t="shared" si="118"/>
        <v>0.74730631111894408</v>
      </c>
      <c r="R315" s="154">
        <f t="shared" ref="R315:V315" si="119">IF(R297=0,"",R297/R279)</f>
        <v>0.82941224611102438</v>
      </c>
      <c r="S315" s="154">
        <f t="shared" si="119"/>
        <v>0.84911498003287456</v>
      </c>
      <c r="T315" s="154">
        <f t="shared" si="119"/>
        <v>0.86570167914258789</v>
      </c>
      <c r="U315" s="154">
        <f t="shared" si="119"/>
        <v>0.85562305181259191</v>
      </c>
      <c r="V315" s="154">
        <f t="shared" si="119"/>
        <v>0.87324026041629532</v>
      </c>
      <c r="W315" s="154">
        <f t="shared" ref="W315" si="120">IF(W297=0,"",W297/W279)</f>
        <v>0.89461060244934576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0.67964380273230007</v>
      </c>
      <c r="D316" s="155">
        <f t="shared" si="121"/>
        <v>0.68289767243760524</v>
      </c>
      <c r="E316" s="155">
        <f t="shared" si="121"/>
        <v>0.68623502216382826</v>
      </c>
      <c r="F316" s="155">
        <f t="shared" si="121"/>
        <v>0.68958364695219843</v>
      </c>
      <c r="G316" s="155">
        <f t="shared" si="121"/>
        <v>0.69300909992226556</v>
      </c>
      <c r="H316" s="155">
        <f t="shared" si="121"/>
        <v>0.69650331168287249</v>
      </c>
      <c r="I316" s="155">
        <f t="shared" si="121"/>
        <v>0.70008236758033882</v>
      </c>
      <c r="J316" s="155">
        <f t="shared" si="121"/>
        <v>0.7038122745143166</v>
      </c>
      <c r="K316" s="155">
        <f t="shared" si="121"/>
        <v>0.70774896275651256</v>
      </c>
      <c r="L316" s="155">
        <f t="shared" si="121"/>
        <v>0.71190700010878261</v>
      </c>
      <c r="M316" s="155">
        <f t="shared" si="121"/>
        <v>0.71743551155578811</v>
      </c>
      <c r="N316" s="155">
        <f t="shared" si="121"/>
        <v>0.72467554283318525</v>
      </c>
      <c r="O316" s="155" t="str">
        <f t="shared" si="121"/>
        <v/>
      </c>
      <c r="P316" s="155">
        <f t="shared" si="121"/>
        <v>0.74532099152908271</v>
      </c>
      <c r="Q316" s="155">
        <f t="shared" si="121"/>
        <v>0.7572745163211303</v>
      </c>
      <c r="R316" s="155">
        <f t="shared" ref="R316:V316" si="122">IF(R298=0,"",R298/R280)</f>
        <v>0.77012130086144592</v>
      </c>
      <c r="S316" s="155">
        <f t="shared" si="122"/>
        <v>0.78508160106763381</v>
      </c>
      <c r="T316" s="155">
        <f t="shared" si="122"/>
        <v>0.80021888587986845</v>
      </c>
      <c r="U316" s="155">
        <f t="shared" si="122"/>
        <v>0.81360221343950156</v>
      </c>
      <c r="V316" s="155">
        <f t="shared" si="122"/>
        <v>0.82329509865622019</v>
      </c>
      <c r="W316" s="155">
        <f t="shared" ref="W316" si="123">IF(W298=0,"",W298/W280)</f>
        <v>0.82816438278831372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0.67964380273230007</v>
      </c>
      <c r="D317" s="156">
        <f t="shared" si="124"/>
        <v>0.68289767243760524</v>
      </c>
      <c r="E317" s="156">
        <f t="shared" si="124"/>
        <v>0.68623502216382826</v>
      </c>
      <c r="F317" s="156">
        <f t="shared" si="124"/>
        <v>0.68958364695219843</v>
      </c>
      <c r="G317" s="156">
        <f t="shared" si="124"/>
        <v>0.69300909992226556</v>
      </c>
      <c r="H317" s="156">
        <f t="shared" si="124"/>
        <v>0.69650331168287249</v>
      </c>
      <c r="I317" s="156">
        <f t="shared" si="124"/>
        <v>0.70008236758033882</v>
      </c>
      <c r="J317" s="156">
        <f t="shared" si="124"/>
        <v>0.7038122745143166</v>
      </c>
      <c r="K317" s="156">
        <f t="shared" si="124"/>
        <v>0.70774896275651256</v>
      </c>
      <c r="L317" s="156">
        <f t="shared" si="124"/>
        <v>0.71190700010878261</v>
      </c>
      <c r="M317" s="156">
        <f t="shared" si="124"/>
        <v>0.71743551155578811</v>
      </c>
      <c r="N317" s="156">
        <f t="shared" si="124"/>
        <v>0.72467554283318525</v>
      </c>
      <c r="O317" s="156" t="str">
        <f t="shared" si="124"/>
        <v/>
      </c>
      <c r="P317" s="156">
        <f t="shared" si="124"/>
        <v>0.74532099152908271</v>
      </c>
      <c r="Q317" s="156">
        <f t="shared" si="124"/>
        <v>0.7572745163211303</v>
      </c>
      <c r="R317" s="156">
        <f t="shared" ref="R317:V317" si="125">IF(R299=0,"",R299/R281)</f>
        <v>0.77012130086144592</v>
      </c>
      <c r="S317" s="156">
        <f t="shared" si="125"/>
        <v>0.78508160106763381</v>
      </c>
      <c r="T317" s="156">
        <f t="shared" si="125"/>
        <v>0.80021888587986845</v>
      </c>
      <c r="U317" s="156">
        <f t="shared" si="125"/>
        <v>0.81360221343950156</v>
      </c>
      <c r="V317" s="156">
        <f t="shared" si="125"/>
        <v>0.82329509865622019</v>
      </c>
      <c r="W317" s="156">
        <f t="shared" ref="W317" si="126">IF(W299=0,"",W299/W281)</f>
        <v>0.82816438278831372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2.1749092952300888</v>
      </c>
      <c r="D318" s="155">
        <f t="shared" si="127"/>
        <v>2.2437958484385896</v>
      </c>
      <c r="E318" s="155">
        <f t="shared" si="127"/>
        <v>2.3134097487889629</v>
      </c>
      <c r="F318" s="155">
        <f t="shared" si="127"/>
        <v>2.3830984124688039</v>
      </c>
      <c r="G318" s="155">
        <f t="shared" si="127"/>
        <v>2.4534492909125314</v>
      </c>
      <c r="H318" s="155">
        <f t="shared" si="127"/>
        <v>2.524386669833945</v>
      </c>
      <c r="I318" s="155">
        <f t="shared" si="127"/>
        <v>2.5960513291249505</v>
      </c>
      <c r="J318" s="155">
        <f t="shared" si="127"/>
        <v>2.6690288494553638</v>
      </c>
      <c r="K318" s="155">
        <f t="shared" si="127"/>
        <v>2.7438115995575814</v>
      </c>
      <c r="L318" s="155">
        <f t="shared" si="127"/>
        <v>2.820521314717559</v>
      </c>
      <c r="M318" s="155">
        <f t="shared" si="127"/>
        <v>2.912143841210534</v>
      </c>
      <c r="N318" s="155">
        <f t="shared" si="127"/>
        <v>3.0229289276417544</v>
      </c>
      <c r="O318" s="155" t="str">
        <f t="shared" si="127"/>
        <v/>
      </c>
      <c r="P318" s="155" t="str">
        <f t="shared" si="127"/>
        <v/>
      </c>
      <c r="Q318" s="155" t="str">
        <f t="shared" si="127"/>
        <v/>
      </c>
      <c r="R318" s="155">
        <f t="shared" ref="R318:V318" si="128">IF(R300=0,"",R300/R282)</f>
        <v>3.49935048879754</v>
      </c>
      <c r="S318" s="155">
        <f t="shared" si="128"/>
        <v>3.5609192216874201</v>
      </c>
      <c r="T318" s="155">
        <f t="shared" si="128"/>
        <v>3.6123622417630541</v>
      </c>
      <c r="U318" s="155">
        <f t="shared" si="128"/>
        <v>3.6591945118494498</v>
      </c>
      <c r="V318" s="155">
        <f t="shared" si="128"/>
        <v>3.7069451343044535</v>
      </c>
      <c r="W318" s="155">
        <f t="shared" ref="W318" si="129">IF(W300=0,"",W300/W282)</f>
        <v>3.7536936606955198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2.1749092952300888</v>
      </c>
      <c r="D319" s="156">
        <f t="shared" si="130"/>
        <v>2.2437958484385896</v>
      </c>
      <c r="E319" s="156">
        <f t="shared" si="130"/>
        <v>2.3134097487889629</v>
      </c>
      <c r="F319" s="156">
        <f t="shared" si="130"/>
        <v>2.3830984124688039</v>
      </c>
      <c r="G319" s="156">
        <f t="shared" si="130"/>
        <v>2.4534492909125314</v>
      </c>
      <c r="H319" s="156">
        <f t="shared" si="130"/>
        <v>2.524386669833945</v>
      </c>
      <c r="I319" s="156">
        <f t="shared" si="130"/>
        <v>2.5960513291249505</v>
      </c>
      <c r="J319" s="156">
        <f t="shared" si="130"/>
        <v>2.6690288494553638</v>
      </c>
      <c r="K319" s="156">
        <f t="shared" si="130"/>
        <v>2.7438115995575814</v>
      </c>
      <c r="L319" s="156">
        <f t="shared" si="130"/>
        <v>2.820521314717559</v>
      </c>
      <c r="M319" s="156">
        <f t="shared" si="130"/>
        <v>2.912143841210534</v>
      </c>
      <c r="N319" s="156">
        <f t="shared" si="130"/>
        <v>3.0229289276417544</v>
      </c>
      <c r="O319" s="156" t="str">
        <f t="shared" si="130"/>
        <v/>
      </c>
      <c r="P319" s="156" t="str">
        <f t="shared" si="130"/>
        <v/>
      </c>
      <c r="Q319" s="156" t="str">
        <f t="shared" si="130"/>
        <v/>
      </c>
      <c r="R319" s="156">
        <f t="shared" ref="R319:V319" si="131">IF(R301=0,"",R301/R283)</f>
        <v>3.49935048879754</v>
      </c>
      <c r="S319" s="156">
        <f t="shared" si="131"/>
        <v>3.5609192216874201</v>
      </c>
      <c r="T319" s="156">
        <f t="shared" si="131"/>
        <v>3.6123622417630541</v>
      </c>
      <c r="U319" s="156">
        <f t="shared" si="131"/>
        <v>3.6591945118494498</v>
      </c>
      <c r="V319" s="156">
        <f t="shared" si="131"/>
        <v>3.7069451343044535</v>
      </c>
      <c r="W319" s="156">
        <f t="shared" ref="W319" si="132">IF(W301=0,"",W301/W283)</f>
        <v>3.7536936606955198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0.5911164462802424</v>
      </c>
      <c r="D320" s="155">
        <f t="shared" si="133"/>
        <v>0.58263194645532113</v>
      </c>
      <c r="E320" s="155">
        <f t="shared" si="133"/>
        <v>0.57752306556745947</v>
      </c>
      <c r="F320" s="155">
        <f t="shared" si="133"/>
        <v>0.59040785362264336</v>
      </c>
      <c r="G320" s="155">
        <f t="shared" si="133"/>
        <v>0.61058149260047145</v>
      </c>
      <c r="H320" s="155">
        <f t="shared" si="133"/>
        <v>0.61450165565871095</v>
      </c>
      <c r="I320" s="155">
        <f t="shared" si="133"/>
        <v>0.65728143483794665</v>
      </c>
      <c r="J320" s="155">
        <f t="shared" si="133"/>
        <v>0.68035891810670279</v>
      </c>
      <c r="K320" s="155">
        <f t="shared" si="133"/>
        <v>0.66997556432731142</v>
      </c>
      <c r="L320" s="155">
        <f t="shared" si="133"/>
        <v>0.64737023894874657</v>
      </c>
      <c r="M320" s="155">
        <f t="shared" si="133"/>
        <v>0.63520405253805146</v>
      </c>
      <c r="N320" s="155">
        <f t="shared" si="133"/>
        <v>0.67299165285313256</v>
      </c>
      <c r="O320" s="155" t="str">
        <f t="shared" si="133"/>
        <v/>
      </c>
      <c r="P320" s="155">
        <f t="shared" si="133"/>
        <v>0.67262783685182992</v>
      </c>
      <c r="Q320" s="155">
        <f t="shared" si="133"/>
        <v>0.69979459162497226</v>
      </c>
      <c r="R320" s="155">
        <f t="shared" ref="R320:V320" si="134">IF(R302=0,"",R302/R284)</f>
        <v>0.77998647060389259</v>
      </c>
      <c r="S320" s="155">
        <f t="shared" si="134"/>
        <v>0.78964371656339383</v>
      </c>
      <c r="T320" s="155">
        <f t="shared" si="134"/>
        <v>0.79262787766831144</v>
      </c>
      <c r="U320" s="155">
        <f t="shared" si="134"/>
        <v>0.81048000772268958</v>
      </c>
      <c r="V320" s="155">
        <f t="shared" si="134"/>
        <v>0.82202300762455305</v>
      </c>
      <c r="W320" s="155">
        <f t="shared" ref="W320" si="135">IF(W302=0,"",W302/W284)</f>
        <v>0.82383024569800567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0.55492374751402462</v>
      </c>
      <c r="D321" s="156">
        <f t="shared" si="136"/>
        <v>0.55680291535197635</v>
      </c>
      <c r="E321" s="156">
        <f t="shared" si="136"/>
        <v>0.55899316801842314</v>
      </c>
      <c r="F321" s="156">
        <f t="shared" si="136"/>
        <v>0.561225841343301</v>
      </c>
      <c r="G321" s="156">
        <f t="shared" si="136"/>
        <v>0.5637450054975105</v>
      </c>
      <c r="H321" s="156">
        <f t="shared" si="136"/>
        <v>0.5665207893993206</v>
      </c>
      <c r="I321" s="156">
        <f t="shared" si="136"/>
        <v>0.56961333194597308</v>
      </c>
      <c r="J321" s="156">
        <f t="shared" si="136"/>
        <v>0.57326900097234601</v>
      </c>
      <c r="K321" s="156">
        <f t="shared" si="136"/>
        <v>0.57769727394053372</v>
      </c>
      <c r="L321" s="156">
        <f t="shared" si="136"/>
        <v>0.58295419465978715</v>
      </c>
      <c r="M321" s="156">
        <f t="shared" si="136"/>
        <v>0.59401073063204235</v>
      </c>
      <c r="N321" s="156">
        <f t="shared" si="136"/>
        <v>0.61244466352551064</v>
      </c>
      <c r="O321" s="156" t="str">
        <f t="shared" si="136"/>
        <v/>
      </c>
      <c r="P321" s="156">
        <f t="shared" si="136"/>
        <v>0.67262783685182992</v>
      </c>
      <c r="Q321" s="156" t="str">
        <f t="shared" si="136"/>
        <v/>
      </c>
      <c r="R321" s="156">
        <f t="shared" ref="R321:V321" si="137">IF(R303=0,"",R303/R285)</f>
        <v>0.72289447993758371</v>
      </c>
      <c r="S321" s="156">
        <f t="shared" si="137"/>
        <v>0.74241246709476472</v>
      </c>
      <c r="T321" s="156">
        <f t="shared" si="137"/>
        <v>0.76008913470879902</v>
      </c>
      <c r="U321" s="156">
        <f t="shared" si="137"/>
        <v>0.77481969105383119</v>
      </c>
      <c r="V321" s="156">
        <f t="shared" si="137"/>
        <v>0.7854993444039795</v>
      </c>
      <c r="W321" s="156">
        <f t="shared" ref="W321" si="138">IF(W303=0,"",W303/W285)</f>
        <v>0.79052292651177902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>
        <f t="shared" si="139"/>
        <v>0.9320957076699049</v>
      </c>
      <c r="E322" s="156">
        <f t="shared" si="139"/>
        <v>0.95549440393983576</v>
      </c>
      <c r="F322" s="156">
        <f t="shared" si="139"/>
        <v>0.94218267351414409</v>
      </c>
      <c r="G322" s="156">
        <f t="shared" si="139"/>
        <v>0.94269177461823006</v>
      </c>
      <c r="H322" s="156">
        <f t="shared" si="139"/>
        <v>0.92612142113085705</v>
      </c>
      <c r="I322" s="156">
        <f t="shared" si="139"/>
        <v>0.93675871440708647</v>
      </c>
      <c r="J322" s="156">
        <f t="shared" si="139"/>
        <v>0.94041393626528591</v>
      </c>
      <c r="K322" s="156">
        <f t="shared" si="139"/>
        <v>0.94375055466162183</v>
      </c>
      <c r="L322" s="156">
        <f t="shared" si="139"/>
        <v>0.94647532557627934</v>
      </c>
      <c r="M322" s="156">
        <f t="shared" si="139"/>
        <v>0.92886074713141475</v>
      </c>
      <c r="N322" s="156">
        <f t="shared" si="139"/>
        <v>0.95170210582904669</v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>
        <f t="shared" ref="R322:V322" si="140">IF(R304=0,"",R304/R286)</f>
        <v>0.9828883160677051</v>
      </c>
      <c r="S322" s="156">
        <f t="shared" si="140"/>
        <v>0.97636620770301197</v>
      </c>
      <c r="T322" s="156">
        <f t="shared" si="140"/>
        <v>0.97610190338084268</v>
      </c>
      <c r="U322" s="156">
        <f t="shared" si="140"/>
        <v>0.97356043980934703</v>
      </c>
      <c r="V322" s="156">
        <f t="shared" si="140"/>
        <v>0.97926805398714045</v>
      </c>
      <c r="W322" s="156">
        <f t="shared" ref="W322" si="141">IF(W304=0,"",W304/W286)</f>
        <v>0.98265014111119908</v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>
        <f t="shared" si="142"/>
        <v>0.55680291535197635</v>
      </c>
      <c r="E323" s="157">
        <f t="shared" si="142"/>
        <v>0.55899316801842314</v>
      </c>
      <c r="F323" s="157">
        <f t="shared" si="142"/>
        <v>0.561225841343301</v>
      </c>
      <c r="G323" s="157">
        <f t="shared" si="142"/>
        <v>0.5637450054975105</v>
      </c>
      <c r="H323" s="157">
        <f t="shared" si="142"/>
        <v>0.5665207893993206</v>
      </c>
      <c r="I323" s="157">
        <f t="shared" si="142"/>
        <v>0.56961333194597308</v>
      </c>
      <c r="J323" s="157">
        <f t="shared" si="142"/>
        <v>0.57326900097234601</v>
      </c>
      <c r="K323" s="157">
        <f t="shared" si="142"/>
        <v>0.57769727394053372</v>
      </c>
      <c r="L323" s="157">
        <f t="shared" si="142"/>
        <v>0.58295419465978715</v>
      </c>
      <c r="M323" s="157">
        <f t="shared" si="142"/>
        <v>0.59401073063204235</v>
      </c>
      <c r="N323" s="157">
        <f t="shared" si="142"/>
        <v>0.61244466352551064</v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>
        <f t="shared" ref="R323:V323" si="143">IF(R305=0,"",R305/R287)</f>
        <v>0.72289447993758371</v>
      </c>
      <c r="S323" s="157">
        <f t="shared" si="143"/>
        <v>0.74241246709476472</v>
      </c>
      <c r="T323" s="157">
        <f t="shared" si="143"/>
        <v>0.76008913470879902</v>
      </c>
      <c r="U323" s="157">
        <f t="shared" si="143"/>
        <v>0.77481969105383119</v>
      </c>
      <c r="V323" s="157">
        <f t="shared" si="143"/>
        <v>0.7854993444039795</v>
      </c>
      <c r="W323" s="157">
        <f t="shared" ref="W323" si="144">IF(W305=0,"",W305/W287)</f>
        <v>0.79052292651177891</v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0.62270547973031354</v>
      </c>
      <c r="D325" s="157">
        <f t="shared" si="148"/>
        <v>0.62423794411855016</v>
      </c>
      <c r="E325" s="157">
        <f t="shared" si="148"/>
        <v>0.625888276690718</v>
      </c>
      <c r="F325" s="157">
        <f t="shared" si="148"/>
        <v>0.62755446221469346</v>
      </c>
      <c r="G325" s="157">
        <f t="shared" si="148"/>
        <v>0.62933014220044081</v>
      </c>
      <c r="H325" s="157">
        <f t="shared" si="148"/>
        <v>0.63120482069370143</v>
      </c>
      <c r="I325" s="157">
        <f t="shared" si="148"/>
        <v>0.63320288605969743</v>
      </c>
      <c r="J325" s="157">
        <f t="shared" si="148"/>
        <v>0.6354219610320152</v>
      </c>
      <c r="K325" s="157">
        <f t="shared" si="148"/>
        <v>0.63794855890618374</v>
      </c>
      <c r="L325" s="157">
        <f t="shared" si="148"/>
        <v>0.64081295823276885</v>
      </c>
      <c r="M325" s="157">
        <f t="shared" si="148"/>
        <v>0.64599993509193865</v>
      </c>
      <c r="N325" s="157">
        <f t="shared" si="148"/>
        <v>0.65438157027361854</v>
      </c>
      <c r="O325" s="157" t="str">
        <f t="shared" si="148"/>
        <v/>
      </c>
      <c r="P325" s="157" t="str">
        <f t="shared" si="148"/>
        <v/>
      </c>
      <c r="Q325" s="157">
        <f t="shared" si="148"/>
        <v>0.69979459162497226</v>
      </c>
      <c r="R325" s="157">
        <f t="shared" ref="R325:V325" si="149">IF(R307=0,"",R307/R289)</f>
        <v>0.71141073244502284</v>
      </c>
      <c r="S325" s="157">
        <f t="shared" si="149"/>
        <v>0.72291235575720536</v>
      </c>
      <c r="T325" s="157">
        <f t="shared" si="149"/>
        <v>0.73405829388575039</v>
      </c>
      <c r="U325" s="157">
        <f t="shared" si="149"/>
        <v>0.7445284726018363</v>
      </c>
      <c r="V325" s="157">
        <f t="shared" si="149"/>
        <v>0.75383183395305586</v>
      </c>
      <c r="W325" s="157">
        <f t="shared" ref="W325" si="150">IF(W307=0,"",W307/W289)</f>
        <v>0.76115537789363252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0.88383179299468062</v>
      </c>
      <c r="D326" s="158">
        <f t="shared" si="151"/>
        <v>0.94783929214063822</v>
      </c>
      <c r="E326" s="158">
        <f t="shared" si="151"/>
        <v>0.96663243541689015</v>
      </c>
      <c r="F326" s="158">
        <f t="shared" si="151"/>
        <v>0.95580673704540098</v>
      </c>
      <c r="G326" s="158">
        <f t="shared" si="151"/>
        <v>0.95618907163839706</v>
      </c>
      <c r="H326" s="158">
        <f t="shared" si="151"/>
        <v>0.94215545186369098</v>
      </c>
      <c r="I326" s="158">
        <f t="shared" si="151"/>
        <v>0.95066597759737859</v>
      </c>
      <c r="J326" s="158">
        <f t="shared" si="151"/>
        <v>0.95353876430962403</v>
      </c>
      <c r="K326" s="158">
        <f t="shared" si="151"/>
        <v>0.95619865989433717</v>
      </c>
      <c r="L326" s="158">
        <f t="shared" si="151"/>
        <v>0.95789955549321637</v>
      </c>
      <c r="M326" s="158">
        <f t="shared" si="151"/>
        <v>0.94263710058647421</v>
      </c>
      <c r="N326" s="158">
        <f t="shared" si="151"/>
        <v>0.95937934191720275</v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>
        <f t="shared" ref="R326:V326" si="152">IF(R308=0,"",R308/R290)</f>
        <v>0.98381613906755916</v>
      </c>
      <c r="S326" s="158">
        <f t="shared" si="152"/>
        <v>0.97458487055467247</v>
      </c>
      <c r="T326" s="158">
        <f t="shared" si="152"/>
        <v>0.97294488089653264</v>
      </c>
      <c r="U326" s="158">
        <f t="shared" si="152"/>
        <v>0.96811904357257761</v>
      </c>
      <c r="V326" s="158">
        <f t="shared" si="152"/>
        <v>0.97476982510315924</v>
      </c>
      <c r="W326" s="158">
        <f t="shared" ref="W326" si="153">IF(W308=0,"",W308/W290)</f>
        <v>0.98020286959164038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0.62270547973031354</v>
      </c>
      <c r="D327" s="156">
        <f t="shared" si="154"/>
        <v>0.62423794411855016</v>
      </c>
      <c r="E327" s="156">
        <f t="shared" si="154"/>
        <v>0.625888276690718</v>
      </c>
      <c r="F327" s="156">
        <f t="shared" si="154"/>
        <v>0.62755446221469346</v>
      </c>
      <c r="G327" s="156">
        <f t="shared" si="154"/>
        <v>0.62933014220044081</v>
      </c>
      <c r="H327" s="156">
        <f t="shared" si="154"/>
        <v>0.63120482069370143</v>
      </c>
      <c r="I327" s="156">
        <f t="shared" si="154"/>
        <v>0.63320288605969743</v>
      </c>
      <c r="J327" s="156">
        <f t="shared" si="154"/>
        <v>0.6354219610320152</v>
      </c>
      <c r="K327" s="156">
        <f t="shared" si="154"/>
        <v>0.63794855890618374</v>
      </c>
      <c r="L327" s="156">
        <f t="shared" si="154"/>
        <v>0.64081295823276885</v>
      </c>
      <c r="M327" s="156">
        <f t="shared" si="154"/>
        <v>0.64599993509193865</v>
      </c>
      <c r="N327" s="156">
        <f t="shared" si="154"/>
        <v>0.65438157027361854</v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>
        <f t="shared" ref="R327:V327" si="155">IF(R309=0,"",R309/R291)</f>
        <v>0.71141073244502284</v>
      </c>
      <c r="S327" s="156">
        <f t="shared" si="155"/>
        <v>0.72291235575720536</v>
      </c>
      <c r="T327" s="156">
        <f t="shared" si="155"/>
        <v>0.73405829388575039</v>
      </c>
      <c r="U327" s="156">
        <f t="shared" si="155"/>
        <v>0.74452847260183619</v>
      </c>
      <c r="V327" s="156">
        <f t="shared" si="155"/>
        <v>0.75383183395305586</v>
      </c>
      <c r="W327" s="156">
        <f t="shared" ref="W327" si="156">IF(W309=0,"",W309/W291)</f>
        <v>0.76115537789363252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0.70068271763081602</v>
      </c>
      <c r="D329" s="155">
        <f t="shared" si="160"/>
        <v>0.68708610187164632</v>
      </c>
      <c r="E329" s="155">
        <f t="shared" si="160"/>
        <v>0.69021519668731235</v>
      </c>
      <c r="F329" s="155">
        <f t="shared" si="160"/>
        <v>0.6905755042349323</v>
      </c>
      <c r="G329" s="155">
        <f t="shared" si="160"/>
        <v>0.69845034645747417</v>
      </c>
      <c r="H329" s="155">
        <f t="shared" si="160"/>
        <v>0.71069421475837846</v>
      </c>
      <c r="I329" s="155">
        <f t="shared" si="160"/>
        <v>0.70956450886638012</v>
      </c>
      <c r="J329" s="155">
        <f t="shared" si="160"/>
        <v>0.71095432215639609</v>
      </c>
      <c r="K329" s="155">
        <f t="shared" si="160"/>
        <v>0.70495932881199974</v>
      </c>
      <c r="L329" s="155">
        <f t="shared" si="160"/>
        <v>0.70469946804637595</v>
      </c>
      <c r="M329" s="155">
        <f t="shared" si="160"/>
        <v>0.70351060920308317</v>
      </c>
      <c r="N329" s="155">
        <f t="shared" si="160"/>
        <v>0.71240118571307076</v>
      </c>
      <c r="O329" s="155" t="str">
        <f t="shared" si="160"/>
        <v/>
      </c>
      <c r="P329" s="155">
        <f t="shared" si="160"/>
        <v>0.7776678270685391</v>
      </c>
      <c r="Q329" s="155">
        <f t="shared" si="160"/>
        <v>0.78661670040121956</v>
      </c>
      <c r="R329" s="155">
        <f t="shared" ref="R329:V329" si="161">IF(R311=0,"",R311/R293)</f>
        <v>0.74048960140214681</v>
      </c>
      <c r="S329" s="155">
        <f t="shared" si="161"/>
        <v>0.74943456497578032</v>
      </c>
      <c r="T329" s="155">
        <f t="shared" si="161"/>
        <v>0.77367478773573561</v>
      </c>
      <c r="U329" s="155">
        <f t="shared" si="161"/>
        <v>0.79786089471593935</v>
      </c>
      <c r="V329" s="155">
        <f t="shared" si="161"/>
        <v>0.81349741050682189</v>
      </c>
      <c r="W329" s="155">
        <f t="shared" ref="W329" si="162">IF(W311=0,"",W311/W293)</f>
        <v>0.80327631472636385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0.57609277958740213</v>
      </c>
      <c r="D330" s="156">
        <f t="shared" si="163"/>
        <v>0.5771284597424754</v>
      </c>
      <c r="E330" s="156">
        <f t="shared" si="163"/>
        <v>0.57814953365107757</v>
      </c>
      <c r="F330" s="156">
        <f t="shared" si="163"/>
        <v>0.57916861579879741</v>
      </c>
      <c r="G330" s="156">
        <f t="shared" si="163"/>
        <v>0.58017424645264293</v>
      </c>
      <c r="H330" s="156">
        <f t="shared" si="163"/>
        <v>0.58116782813804246</v>
      </c>
      <c r="I330" s="156">
        <f t="shared" si="163"/>
        <v>0.58214653717645148</v>
      </c>
      <c r="J330" s="156">
        <f t="shared" si="163"/>
        <v>0.58309880595354435</v>
      </c>
      <c r="K330" s="156">
        <f t="shared" si="163"/>
        <v>0.58401479895449926</v>
      </c>
      <c r="L330" s="156">
        <f t="shared" si="163"/>
        <v>0.5848918847758654</v>
      </c>
      <c r="M330" s="156">
        <f t="shared" si="163"/>
        <v>0.58536387307159532</v>
      </c>
      <c r="N330" s="156">
        <f t="shared" si="163"/>
        <v>0.58536387307159532</v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>
        <f t="shared" ref="R330:V330" si="164">IF(R312=0,"",R312/R294)</f>
        <v>0.58834575280914259</v>
      </c>
      <c r="S330" s="156">
        <f t="shared" si="164"/>
        <v>0.59322180179730355</v>
      </c>
      <c r="T330" s="156">
        <f t="shared" si="164"/>
        <v>0.59891052561682034</v>
      </c>
      <c r="U330" s="156">
        <f t="shared" si="164"/>
        <v>0.60480241814417823</v>
      </c>
      <c r="V330" s="156">
        <f t="shared" si="164"/>
        <v>0.61028797325585626</v>
      </c>
      <c r="W330" s="156">
        <f t="shared" ref="W330" si="165">IF(W312=0,"",W312/W294)</f>
        <v>0.61536719095185188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0.74252275591685812</v>
      </c>
      <c r="D331" s="159">
        <f t="shared" si="166"/>
        <v>0.74407364854826297</v>
      </c>
      <c r="E331" s="159">
        <f t="shared" si="166"/>
        <v>0.7456818894300975</v>
      </c>
      <c r="F331" s="159">
        <f t="shared" si="166"/>
        <v>0.74729795052789971</v>
      </c>
      <c r="G331" s="159">
        <f t="shared" si="166"/>
        <v>0.74896682599117836</v>
      </c>
      <c r="H331" s="159">
        <f t="shared" si="166"/>
        <v>0.75068300910884134</v>
      </c>
      <c r="I331" s="159">
        <f t="shared" si="166"/>
        <v>0.7524575864406422</v>
      </c>
      <c r="J331" s="159">
        <f t="shared" si="166"/>
        <v>0.75433597570868882</v>
      </c>
      <c r="K331" s="159">
        <f t="shared" si="166"/>
        <v>0.75635679392305355</v>
      </c>
      <c r="L331" s="159">
        <f t="shared" si="166"/>
        <v>0.75853037271714807</v>
      </c>
      <c r="M331" s="159">
        <f t="shared" si="166"/>
        <v>0.76148759680790479</v>
      </c>
      <c r="N331" s="159">
        <f t="shared" si="166"/>
        <v>0.7654073558881016</v>
      </c>
      <c r="O331" s="159" t="str">
        <f t="shared" si="166"/>
        <v/>
      </c>
      <c r="P331" s="159">
        <f t="shared" si="166"/>
        <v>0.7776678270685391</v>
      </c>
      <c r="Q331" s="159">
        <f t="shared" si="166"/>
        <v>0.78661670040121956</v>
      </c>
      <c r="R331" s="159">
        <f t="shared" ref="R331:V331" si="167">IF(R313=0,"",R313/R295)</f>
        <v>0.79879026270052234</v>
      </c>
      <c r="S331" s="159">
        <f t="shared" si="167"/>
        <v>0.81398400706375051</v>
      </c>
      <c r="T331" s="159">
        <f t="shared" si="167"/>
        <v>0.8303197464189489</v>
      </c>
      <c r="U331" s="159">
        <f t="shared" si="167"/>
        <v>0.84591929369420849</v>
      </c>
      <c r="V331" s="159">
        <f t="shared" si="167"/>
        <v>0.85890446181760027</v>
      </c>
      <c r="W331" s="159">
        <f t="shared" ref="W331" si="168">IF(W313=0,"",W313/W295)</f>
        <v>0.86861550424551737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26.308269201920055</v>
      </c>
      <c r="D333" s="117">
        <f t="shared" si="169"/>
        <v>19.838975259015832</v>
      </c>
      <c r="E333" s="117">
        <f t="shared" si="169"/>
        <v>29.021543747128899</v>
      </c>
      <c r="F333" s="117">
        <f t="shared" si="169"/>
        <v>30.79074556114119</v>
      </c>
      <c r="G333" s="117">
        <f t="shared" si="169"/>
        <v>27.567401435265616</v>
      </c>
      <c r="H333" s="117">
        <f t="shared" si="169"/>
        <v>36.797015395960479</v>
      </c>
      <c r="I333" s="117">
        <f t="shared" si="169"/>
        <v>17.923635714564071</v>
      </c>
      <c r="J333" s="117">
        <f t="shared" si="169"/>
        <v>14.959233719020871</v>
      </c>
      <c r="K333" s="117">
        <f t="shared" si="169"/>
        <v>16.820516802785399</v>
      </c>
      <c r="L333" s="117">
        <f t="shared" si="169"/>
        <v>21.766173224621653</v>
      </c>
      <c r="M333" s="117">
        <f t="shared" si="169"/>
        <v>13.09295073192536</v>
      </c>
      <c r="N333" s="117">
        <f t="shared" si="169"/>
        <v>10.868571742310529</v>
      </c>
      <c r="O333" s="117">
        <f t="shared" si="169"/>
        <v>0</v>
      </c>
      <c r="P333" s="117">
        <f t="shared" si="169"/>
        <v>2.6874294773262592E-4</v>
      </c>
      <c r="Q333" s="117">
        <f t="shared" si="169"/>
        <v>0</v>
      </c>
      <c r="R333" s="117">
        <f t="shared" ref="R333:V333" si="170">R334+R336+R338+R347</f>
        <v>10.099422154801832</v>
      </c>
      <c r="S333" s="117">
        <f t="shared" si="170"/>
        <v>13.633197751960829</v>
      </c>
      <c r="T333" s="117">
        <f t="shared" si="170"/>
        <v>16.721663392812502</v>
      </c>
      <c r="U333" s="117">
        <f t="shared" si="170"/>
        <v>14.572580550922352</v>
      </c>
      <c r="V333" s="117">
        <f t="shared" si="170"/>
        <v>12.158444577969895</v>
      </c>
      <c r="W333" s="117">
        <f t="shared" ref="W333" si="171">W334+W336+W338+W347</f>
        <v>10.657251795862464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21.724395162675613</v>
      </c>
      <c r="D338" s="122">
        <v>16.012607633272992</v>
      </c>
      <c r="E338" s="122">
        <v>23.918822610109828</v>
      </c>
      <c r="F338" s="122">
        <v>24.598804636518611</v>
      </c>
      <c r="G338" s="122">
        <v>21.011963867207054</v>
      </c>
      <c r="H338" s="122">
        <v>29.147418726852589</v>
      </c>
      <c r="I338" s="122">
        <v>13.129943500513273</v>
      </c>
      <c r="J338" s="122">
        <v>10.824853660683505</v>
      </c>
      <c r="K338" s="122">
        <v>12.218171140418663</v>
      </c>
      <c r="L338" s="122">
        <v>16.185926837607155</v>
      </c>
      <c r="M338" s="122">
        <v>9.7159956577102022</v>
      </c>
      <c r="N338" s="122">
        <v>8.1488860243827048</v>
      </c>
      <c r="O338" s="122">
        <v>0</v>
      </c>
      <c r="P338" s="122">
        <v>2.6874294773262592E-4</v>
      </c>
      <c r="Q338" s="122">
        <v>0</v>
      </c>
      <c r="R338" s="122">
        <v>7.7767454713837534</v>
      </c>
      <c r="S338" s="122">
        <v>10.186696825798368</v>
      </c>
      <c r="T338" s="122">
        <v>12.416776849370322</v>
      </c>
      <c r="U338" s="122">
        <v>10.883946232390459</v>
      </c>
      <c r="V338" s="122">
        <v>9.3065293068175201</v>
      </c>
      <c r="W338" s="122">
        <v>8.1873735580263745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21.724395162675613</v>
      </c>
      <c r="D339" s="98">
        <v>16.010987741776201</v>
      </c>
      <c r="E339" s="98">
        <v>23.914085297038479</v>
      </c>
      <c r="F339" s="98">
        <v>24.593761784538536</v>
      </c>
      <c r="G339" s="98">
        <v>21.008431112527994</v>
      </c>
      <c r="H339" s="98">
        <v>29.142780227005172</v>
      </c>
      <c r="I339" s="98">
        <v>13.121056175811589</v>
      </c>
      <c r="J339" s="98">
        <v>10.814372309452335</v>
      </c>
      <c r="K339" s="98">
        <v>12.208986537044451</v>
      </c>
      <c r="L339" s="98">
        <v>16.179489133371835</v>
      </c>
      <c r="M339" s="98">
        <v>9.7159313406977006</v>
      </c>
      <c r="N339" s="98">
        <v>8.1451329704534778</v>
      </c>
      <c r="O339" s="98">
        <v>0</v>
      </c>
      <c r="P339" s="98">
        <v>2.6874294773262592E-4</v>
      </c>
      <c r="Q339" s="98">
        <v>0</v>
      </c>
      <c r="R339" s="98">
        <v>7.7727841846179295</v>
      </c>
      <c r="S339" s="98">
        <v>10.180449484902789</v>
      </c>
      <c r="T339" s="98">
        <v>12.411997075034641</v>
      </c>
      <c r="U339" s="98">
        <v>10.881170717068684</v>
      </c>
      <c r="V339" s="98">
        <v>9.2997962888484249</v>
      </c>
      <c r="W339" s="98">
        <v>8.1804415996099458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1.6198914967919175E-3</v>
      </c>
      <c r="E340" s="98">
        <v>4.7373130713478009E-3</v>
      </c>
      <c r="F340" s="98">
        <v>5.0428519800736465E-3</v>
      </c>
      <c r="G340" s="98">
        <v>3.5327546790601232E-3</v>
      </c>
      <c r="H340" s="98">
        <v>4.6384998474174738E-3</v>
      </c>
      <c r="I340" s="98">
        <v>8.8873247016842301E-3</v>
      </c>
      <c r="J340" s="98">
        <v>1.0481351231170801E-2</v>
      </c>
      <c r="K340" s="98">
        <v>9.1846033742130247E-3</v>
      </c>
      <c r="L340" s="98">
        <v>6.4377042353217766E-3</v>
      </c>
      <c r="M340" s="98">
        <v>6.4317012500807871E-5</v>
      </c>
      <c r="N340" s="98">
        <v>3.7530539292266875E-3</v>
      </c>
      <c r="O340" s="98">
        <v>0</v>
      </c>
      <c r="P340" s="98">
        <v>0</v>
      </c>
      <c r="Q340" s="98">
        <v>0</v>
      </c>
      <c r="R340" s="98">
        <v>3.9612867658239594E-3</v>
      </c>
      <c r="S340" s="98">
        <v>6.2473408955782163E-3</v>
      </c>
      <c r="T340" s="98">
        <v>4.7797743356801318E-3</v>
      </c>
      <c r="U340" s="98">
        <v>2.7755153217746387E-3</v>
      </c>
      <c r="V340" s="98">
        <v>6.7330179690948972E-3</v>
      </c>
      <c r="W340" s="98">
        <v>6.9319584164293522E-3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1.6198914967919175E-3</v>
      </c>
      <c r="E341" s="101">
        <v>4.7373130713478009E-3</v>
      </c>
      <c r="F341" s="101">
        <v>5.0428519800736465E-3</v>
      </c>
      <c r="G341" s="101">
        <v>3.5327546790601232E-3</v>
      </c>
      <c r="H341" s="101">
        <v>4.6384998474174738E-3</v>
      </c>
      <c r="I341" s="101">
        <v>8.8873247016842301E-3</v>
      </c>
      <c r="J341" s="101">
        <v>1.0481351231170801E-2</v>
      </c>
      <c r="K341" s="101">
        <v>9.1846033742130247E-3</v>
      </c>
      <c r="L341" s="101">
        <v>6.4377042353217766E-3</v>
      </c>
      <c r="M341" s="101">
        <v>6.4317012500807871E-5</v>
      </c>
      <c r="N341" s="101">
        <v>3.7530539292266875E-3</v>
      </c>
      <c r="O341" s="101">
        <v>0</v>
      </c>
      <c r="P341" s="101">
        <v>0</v>
      </c>
      <c r="Q341" s="101">
        <v>0</v>
      </c>
      <c r="R341" s="101">
        <v>3.9612867658239594E-3</v>
      </c>
      <c r="S341" s="101">
        <v>6.2473408955782163E-3</v>
      </c>
      <c r="T341" s="101">
        <v>4.7797743356801318E-3</v>
      </c>
      <c r="U341" s="101">
        <v>2.7755153217746387E-3</v>
      </c>
      <c r="V341" s="101">
        <v>6.7330179690948972E-3</v>
      </c>
      <c r="W341" s="101">
        <v>6.9319584164293522E-3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4.5838740392444439</v>
      </c>
      <c r="D347" s="122">
        <v>3.8263676257428392</v>
      </c>
      <c r="E347" s="122">
        <v>5.1027211370190715</v>
      </c>
      <c r="F347" s="122">
        <v>6.1919409246225783</v>
      </c>
      <c r="G347" s="122">
        <v>6.5554375680585633</v>
      </c>
      <c r="H347" s="122">
        <v>7.6495966691078872</v>
      </c>
      <c r="I347" s="122">
        <v>4.7936922140507985</v>
      </c>
      <c r="J347" s="122">
        <v>4.1343800583373653</v>
      </c>
      <c r="K347" s="122">
        <v>4.6023456623667354</v>
      </c>
      <c r="L347" s="122">
        <v>5.5802463870144967</v>
      </c>
      <c r="M347" s="122">
        <v>3.3769550742151582</v>
      </c>
      <c r="N347" s="122">
        <v>2.7196857179278249</v>
      </c>
      <c r="O347" s="122">
        <v>0</v>
      </c>
      <c r="P347" s="122">
        <v>0</v>
      </c>
      <c r="Q347" s="122">
        <v>0</v>
      </c>
      <c r="R347" s="122">
        <v>2.3226766834180794</v>
      </c>
      <c r="S347" s="122">
        <v>3.4465009261624608</v>
      </c>
      <c r="T347" s="122">
        <v>4.3048865434421817</v>
      </c>
      <c r="U347" s="122">
        <v>3.6886343185318924</v>
      </c>
      <c r="V347" s="122">
        <v>2.8519152711523761</v>
      </c>
      <c r="W347" s="122">
        <v>2.4698782378360904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4.5838740392444439</v>
      </c>
      <c r="D348" s="98">
        <v>3.8263676257428392</v>
      </c>
      <c r="E348" s="98">
        <v>5.1027211370190715</v>
      </c>
      <c r="F348" s="98">
        <v>6.1919409246225783</v>
      </c>
      <c r="G348" s="98">
        <v>6.5554375680585633</v>
      </c>
      <c r="H348" s="98">
        <v>7.6495966691078872</v>
      </c>
      <c r="I348" s="98">
        <v>4.7936922140507985</v>
      </c>
      <c r="J348" s="98">
        <v>4.1343800583373653</v>
      </c>
      <c r="K348" s="98">
        <v>4.6023456623667354</v>
      </c>
      <c r="L348" s="98">
        <v>5.5802463870144967</v>
      </c>
      <c r="M348" s="98">
        <v>3.3769550742151582</v>
      </c>
      <c r="N348" s="98">
        <v>2.7196857179278249</v>
      </c>
      <c r="O348" s="98">
        <v>0</v>
      </c>
      <c r="P348" s="98">
        <v>0</v>
      </c>
      <c r="Q348" s="98">
        <v>0</v>
      </c>
      <c r="R348" s="98">
        <v>2.3226766834180794</v>
      </c>
      <c r="S348" s="98">
        <v>3.4465009261624608</v>
      </c>
      <c r="T348" s="98">
        <v>4.3048865434421817</v>
      </c>
      <c r="U348" s="98">
        <v>3.6886343185318924</v>
      </c>
      <c r="V348" s="98">
        <v>2.8519152711523761</v>
      </c>
      <c r="W348" s="98">
        <v>2.4698782378360904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6564.513630387105</v>
      </c>
      <c r="D351" s="117">
        <f t="shared" si="174"/>
        <v>6134.3016453123892</v>
      </c>
      <c r="E351" s="117">
        <f t="shared" si="174"/>
        <v>6350.0596252086907</v>
      </c>
      <c r="F351" s="117">
        <f t="shared" si="174"/>
        <v>6483.1834163847634</v>
      </c>
      <c r="G351" s="117">
        <f t="shared" si="174"/>
        <v>6736.9535606874915</v>
      </c>
      <c r="H351" s="117">
        <f t="shared" si="174"/>
        <v>7487.914622310188</v>
      </c>
      <c r="I351" s="117">
        <f t="shared" si="174"/>
        <v>7050.3452066429036</v>
      </c>
      <c r="J351" s="117">
        <f t="shared" si="174"/>
        <v>6523.5957797062492</v>
      </c>
      <c r="K351" s="117">
        <f t="shared" si="174"/>
        <v>6310.4801980283528</v>
      </c>
      <c r="L351" s="117">
        <f t="shared" si="174"/>
        <v>7632.8124481222421</v>
      </c>
      <c r="M351" s="117">
        <f t="shared" si="174"/>
        <v>7546.7302653645911</v>
      </c>
      <c r="N351" s="117">
        <f t="shared" si="174"/>
        <v>6895.7700079346814</v>
      </c>
      <c r="O351" s="117">
        <f t="shared" si="174"/>
        <v>0</v>
      </c>
      <c r="P351" s="117">
        <f t="shared" si="174"/>
        <v>6003.9692731780051</v>
      </c>
      <c r="Q351" s="117">
        <f t="shared" si="174"/>
        <v>4526.2169679168146</v>
      </c>
      <c r="R351" s="117">
        <f t="shared" ref="R351:V351" si="175">R352+R354+R356+R365</f>
        <v>4458.1213453554328</v>
      </c>
      <c r="S351" s="117">
        <f t="shared" si="175"/>
        <v>4999.11951486625</v>
      </c>
      <c r="T351" s="117">
        <f t="shared" si="175"/>
        <v>6125.0168722971857</v>
      </c>
      <c r="U351" s="117">
        <f t="shared" si="175"/>
        <v>5488.3208583125124</v>
      </c>
      <c r="V351" s="117">
        <f t="shared" si="175"/>
        <v>5213.5720187364514</v>
      </c>
      <c r="W351" s="117">
        <f t="shared" ref="W351" si="176">W352+W354+W356+W365</f>
        <v>4621.0677655921527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4556.4028245182062</v>
      </c>
      <c r="D352" s="122">
        <f t="shared" si="177"/>
        <v>4170.7451756603677</v>
      </c>
      <c r="E352" s="122">
        <f t="shared" si="177"/>
        <v>4258.6663385200309</v>
      </c>
      <c r="F352" s="122">
        <f t="shared" si="177"/>
        <v>4480.6764871632604</v>
      </c>
      <c r="G352" s="122">
        <f t="shared" si="177"/>
        <v>4704.9729123765719</v>
      </c>
      <c r="H352" s="122">
        <f t="shared" si="177"/>
        <v>5363.5568996595239</v>
      </c>
      <c r="I352" s="122">
        <f t="shared" si="177"/>
        <v>5080.4289898167954</v>
      </c>
      <c r="J352" s="122">
        <f t="shared" si="177"/>
        <v>4583.8016855370033</v>
      </c>
      <c r="K352" s="122">
        <f t="shared" si="177"/>
        <v>4319.5571787034296</v>
      </c>
      <c r="L352" s="122">
        <f t="shared" si="177"/>
        <v>5538.3069308225558</v>
      </c>
      <c r="M352" s="122">
        <f t="shared" si="177"/>
        <v>5440.5189077407558</v>
      </c>
      <c r="N352" s="122">
        <f t="shared" si="177"/>
        <v>4910.7642006192491</v>
      </c>
      <c r="O352" s="122">
        <f t="shared" si="177"/>
        <v>0</v>
      </c>
      <c r="P352" s="122">
        <f t="shared" si="177"/>
        <v>4233.8002983031765</v>
      </c>
      <c r="Q352" s="122">
        <f t="shared" si="177"/>
        <v>2880.6773509986983</v>
      </c>
      <c r="R352" s="122">
        <f t="shared" si="177"/>
        <v>2711.4943955064628</v>
      </c>
      <c r="S352" s="122">
        <f t="shared" si="177"/>
        <v>3179.3674669390534</v>
      </c>
      <c r="T352" s="122">
        <f t="shared" si="177"/>
        <v>4227.0601506968533</v>
      </c>
      <c r="U352" s="122">
        <f t="shared" si="177"/>
        <v>3738.7010371901997</v>
      </c>
      <c r="V352" s="122">
        <f t="shared" si="177"/>
        <v>3475.277376387869</v>
      </c>
      <c r="W352" s="122">
        <f t="shared" si="177"/>
        <v>2787.6953515195801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4556.4028245182062</v>
      </c>
      <c r="D353" s="98">
        <v>4170.7451756603677</v>
      </c>
      <c r="E353" s="98">
        <v>4258.6663385200309</v>
      </c>
      <c r="F353" s="98">
        <v>4480.6764871632604</v>
      </c>
      <c r="G353" s="98">
        <v>4704.9729123765719</v>
      </c>
      <c r="H353" s="98">
        <v>5363.5568996595239</v>
      </c>
      <c r="I353" s="98">
        <v>5080.4289898167954</v>
      </c>
      <c r="J353" s="98">
        <v>4583.8016855370033</v>
      </c>
      <c r="K353" s="98">
        <v>4319.5571787034296</v>
      </c>
      <c r="L353" s="98">
        <v>5538.3069308225558</v>
      </c>
      <c r="M353" s="98">
        <v>5440.5189077407558</v>
      </c>
      <c r="N353" s="98">
        <v>4910.7642006192491</v>
      </c>
      <c r="O353" s="98">
        <v>0</v>
      </c>
      <c r="P353" s="98">
        <v>4233.8002983031765</v>
      </c>
      <c r="Q353" s="98">
        <v>2880.6773509986983</v>
      </c>
      <c r="R353" s="98">
        <v>2711.4943955064628</v>
      </c>
      <c r="S353" s="98">
        <v>3179.3674669390534</v>
      </c>
      <c r="T353" s="98">
        <v>4227.0601506968533</v>
      </c>
      <c r="U353" s="98">
        <v>3738.7010371901997</v>
      </c>
      <c r="V353" s="98">
        <v>3475.277376387869</v>
      </c>
      <c r="W353" s="98">
        <v>2787.6953515195801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175.34743519859884</v>
      </c>
      <c r="D354" s="122">
        <f t="shared" si="178"/>
        <v>143.71886565724958</v>
      </c>
      <c r="E354" s="122">
        <f t="shared" si="178"/>
        <v>308.27199899036407</v>
      </c>
      <c r="F354" s="122">
        <f t="shared" si="178"/>
        <v>239.96360058049237</v>
      </c>
      <c r="G354" s="122">
        <f t="shared" si="178"/>
        <v>257.30693750951872</v>
      </c>
      <c r="H354" s="122">
        <f t="shared" si="178"/>
        <v>247.39727005629595</v>
      </c>
      <c r="I354" s="122">
        <f t="shared" si="178"/>
        <v>164.09197108804233</v>
      </c>
      <c r="J354" s="122">
        <f t="shared" si="178"/>
        <v>179.02072916601236</v>
      </c>
      <c r="K354" s="122">
        <f t="shared" si="178"/>
        <v>258.22379134295716</v>
      </c>
      <c r="L354" s="122">
        <f t="shared" si="178"/>
        <v>241.46605867169029</v>
      </c>
      <c r="M354" s="122">
        <f t="shared" si="178"/>
        <v>238.08314110620688</v>
      </c>
      <c r="N354" s="122">
        <f t="shared" si="178"/>
        <v>222.06362741268197</v>
      </c>
      <c r="O354" s="122">
        <f t="shared" si="178"/>
        <v>0</v>
      </c>
      <c r="P354" s="122">
        <f t="shared" si="178"/>
        <v>0</v>
      </c>
      <c r="Q354" s="122">
        <f t="shared" si="178"/>
        <v>0</v>
      </c>
      <c r="R354" s="122">
        <f t="shared" si="178"/>
        <v>99.778462977286395</v>
      </c>
      <c r="S354" s="122">
        <f t="shared" si="178"/>
        <v>121.5599924992041</v>
      </c>
      <c r="T354" s="122">
        <f t="shared" si="178"/>
        <v>151.75941456691825</v>
      </c>
      <c r="U354" s="122">
        <f t="shared" si="178"/>
        <v>85.535520460278136</v>
      </c>
      <c r="V354" s="122">
        <f t="shared" si="178"/>
        <v>92.766987250575013</v>
      </c>
      <c r="W354" s="122">
        <f t="shared" si="178"/>
        <v>111.81009536306712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175.34743519859884</v>
      </c>
      <c r="D355" s="98">
        <f>RES_hhdet_in_fech!D165</f>
        <v>143.71886565724958</v>
      </c>
      <c r="E355" s="98">
        <f>RES_hhdet_in_fech!E165</f>
        <v>308.27199899036407</v>
      </c>
      <c r="F355" s="98">
        <f>RES_hhdet_in_fech!F165</f>
        <v>239.96360058049237</v>
      </c>
      <c r="G355" s="98">
        <f>RES_hhdet_in_fech!G165</f>
        <v>257.30693750951872</v>
      </c>
      <c r="H355" s="98">
        <f>RES_hhdet_in_fech!H165</f>
        <v>247.39727005629595</v>
      </c>
      <c r="I355" s="98">
        <f>RES_hhdet_in_fech!I165</f>
        <v>164.09197108804233</v>
      </c>
      <c r="J355" s="98">
        <f>RES_hhdet_in_fech!J165</f>
        <v>179.02072916601236</v>
      </c>
      <c r="K355" s="98">
        <f>RES_hhdet_in_fech!K165</f>
        <v>258.22379134295716</v>
      </c>
      <c r="L355" s="98">
        <f>RES_hhdet_in_fech!L165</f>
        <v>241.46605867169029</v>
      </c>
      <c r="M355" s="98">
        <f>RES_hhdet_in_fech!M165</f>
        <v>238.08314110620688</v>
      </c>
      <c r="N355" s="98">
        <f>RES_hhdet_in_fech!N165</f>
        <v>222.06362741268197</v>
      </c>
      <c r="O355" s="98">
        <f>RES_hhdet_in_fech!O165</f>
        <v>0</v>
      </c>
      <c r="P355" s="98">
        <f>RES_hhdet_in_fech!P165</f>
        <v>0</v>
      </c>
      <c r="Q355" s="98">
        <f>RES_hhdet_in_fech!Q165</f>
        <v>0</v>
      </c>
      <c r="R355" s="98">
        <f>RES_hhdet_in_fech!R165</f>
        <v>99.778462977286395</v>
      </c>
      <c r="S355" s="98">
        <f>RES_hhdet_in_fech!S165</f>
        <v>121.5599924992041</v>
      </c>
      <c r="T355" s="98">
        <f>RES_hhdet_in_fech!T165</f>
        <v>151.75941456691825</v>
      </c>
      <c r="U355" s="98">
        <f>RES_hhdet_in_fech!U165</f>
        <v>85.535520460278136</v>
      </c>
      <c r="V355" s="98">
        <f>RES_hhdet_in_fech!V165</f>
        <v>92.766987250575013</v>
      </c>
      <c r="W355" s="98">
        <f>RES_hhdet_in_fech!W165</f>
        <v>111.81009536306712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1219.4342944859563</v>
      </c>
      <c r="D356" s="122">
        <v>1200.4388651904483</v>
      </c>
      <c r="E356" s="122">
        <v>1153.278746307242</v>
      </c>
      <c r="F356" s="122">
        <v>1135.0400346239906</v>
      </c>
      <c r="G356" s="122">
        <v>1136.7896896573125</v>
      </c>
      <c r="H356" s="122">
        <v>1154.1266531455899</v>
      </c>
      <c r="I356" s="122">
        <v>1087.6234660845353</v>
      </c>
      <c r="J356" s="122">
        <v>1053.1715746388586</v>
      </c>
      <c r="K356" s="122">
        <v>1044.2567673570654</v>
      </c>
      <c r="L356" s="122">
        <v>1135.8717619311128</v>
      </c>
      <c r="M356" s="122">
        <v>1197.1800821522202</v>
      </c>
      <c r="N356" s="122">
        <v>1121.1892807642748</v>
      </c>
      <c r="O356" s="122">
        <v>0</v>
      </c>
      <c r="P356" s="122">
        <v>1183.0557656833328</v>
      </c>
      <c r="Q356" s="122">
        <v>1075.7857323785208</v>
      </c>
      <c r="R356" s="122">
        <v>1033.1668145133372</v>
      </c>
      <c r="S356" s="122">
        <v>1074.7609892486225</v>
      </c>
      <c r="T356" s="122">
        <v>1090.3349787635955</v>
      </c>
      <c r="U356" s="122">
        <v>1063.4271059285852</v>
      </c>
      <c r="V356" s="122">
        <v>1056.5287583930342</v>
      </c>
      <c r="W356" s="122">
        <v>1109.0402348427413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1255.3790176353393</v>
      </c>
      <c r="D357" s="98">
        <v>1256.7677510740132</v>
      </c>
      <c r="E357" s="98">
        <v>1197.2636025185886</v>
      </c>
      <c r="F357" s="98">
        <v>1203.3059763144724</v>
      </c>
      <c r="G357" s="98">
        <v>1260.6729613886739</v>
      </c>
      <c r="H357" s="98">
        <v>1224.0071915148101</v>
      </c>
      <c r="I357" s="98">
        <v>1242.9001092413287</v>
      </c>
      <c r="J357" s="98">
        <v>1249.8845115326083</v>
      </c>
      <c r="K357" s="98">
        <v>1219.5366312913</v>
      </c>
      <c r="L357" s="98">
        <v>1260.9333255396023</v>
      </c>
      <c r="M357" s="98">
        <v>1262.8827350317417</v>
      </c>
      <c r="N357" s="98">
        <v>1226.1522357292583</v>
      </c>
      <c r="O357" s="98">
        <v>0</v>
      </c>
      <c r="P357" s="98">
        <v>1183.0557656833328</v>
      </c>
      <c r="Q357" s="98">
        <v>0</v>
      </c>
      <c r="R357" s="98">
        <v>1131.6715886528484</v>
      </c>
      <c r="S357" s="98">
        <v>1161.944686855898</v>
      </c>
      <c r="T357" s="98">
        <v>1149.1763626486588</v>
      </c>
      <c r="U357" s="98">
        <v>1081.4799513787004</v>
      </c>
      <c r="V357" s="98">
        <v>1080.8228950341529</v>
      </c>
      <c r="W357" s="98">
        <v>1171.2298726220749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750.69244233765357</v>
      </c>
      <c r="E358" s="98">
        <v>700.50123649197087</v>
      </c>
      <c r="F358" s="98">
        <v>716.90157562960087</v>
      </c>
      <c r="G358" s="98">
        <v>754.05915956863794</v>
      </c>
      <c r="H358" s="98">
        <v>748.81656833499221</v>
      </c>
      <c r="I358" s="98">
        <v>756.40544087558692</v>
      </c>
      <c r="J358" s="98">
        <v>763.14491325687186</v>
      </c>
      <c r="K358" s="98">
        <v>747.66689854339074</v>
      </c>
      <c r="L358" s="98">
        <v>777.51816342652808</v>
      </c>
      <c r="M358" s="98">
        <v>807.92168126472416</v>
      </c>
      <c r="N358" s="98">
        <v>789.13115376680264</v>
      </c>
      <c r="O358" s="98">
        <v>0</v>
      </c>
      <c r="P358" s="98">
        <v>0</v>
      </c>
      <c r="Q358" s="98">
        <v>0</v>
      </c>
      <c r="R358" s="98">
        <v>833.02330614930122</v>
      </c>
      <c r="S358" s="98">
        <v>884.20928572144351</v>
      </c>
      <c r="T358" s="98">
        <v>895.05584819619276</v>
      </c>
      <c r="U358" s="98">
        <v>860.00818154237709</v>
      </c>
      <c r="V358" s="98">
        <v>866.28981044371699</v>
      </c>
      <c r="W358" s="98">
        <v>942.29716048585624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115.01709018454501</v>
      </c>
      <c r="E359" s="101">
        <v>70.693292733976776</v>
      </c>
      <c r="F359" s="101">
        <v>94.466211463541413</v>
      </c>
      <c r="G359" s="101">
        <v>99.05626941195024</v>
      </c>
      <c r="H359" s="101">
        <v>127.62204633896462</v>
      </c>
      <c r="I359" s="101">
        <v>111.14668752806679</v>
      </c>
      <c r="J359" s="101">
        <v>106.56081124586875</v>
      </c>
      <c r="K359" s="101">
        <v>99.586968650089119</v>
      </c>
      <c r="L359" s="101">
        <v>99.788574835286653</v>
      </c>
      <c r="M359" s="101">
        <v>141.56764505372394</v>
      </c>
      <c r="N359" s="101">
        <v>98.343047726657076</v>
      </c>
      <c r="O359" s="101">
        <v>0</v>
      </c>
      <c r="P359" s="101">
        <v>0</v>
      </c>
      <c r="Q359" s="101">
        <v>0</v>
      </c>
      <c r="R359" s="101">
        <v>51.440445935005059</v>
      </c>
      <c r="S359" s="101">
        <v>81.126669331068285</v>
      </c>
      <c r="T359" s="101">
        <v>89.158659462010846</v>
      </c>
      <c r="U359" s="101">
        <v>100.97791492851866</v>
      </c>
      <c r="V359" s="101">
        <v>83.728758458595308</v>
      </c>
      <c r="W359" s="101">
        <v>78.04540369744403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635.67535215310875</v>
      </c>
      <c r="E360" s="104">
        <v>629.80794375799417</v>
      </c>
      <c r="F360" s="104">
        <v>622.43536416605957</v>
      </c>
      <c r="G360" s="104">
        <v>655.00289015668761</v>
      </c>
      <c r="H360" s="104">
        <v>621.19452199602756</v>
      </c>
      <c r="I360" s="104">
        <v>645.25875334752027</v>
      </c>
      <c r="J360" s="104">
        <v>656.5841020110031</v>
      </c>
      <c r="K360" s="104">
        <v>648.07992989330171</v>
      </c>
      <c r="L360" s="104">
        <v>677.7295885912414</v>
      </c>
      <c r="M360" s="104">
        <v>666.35403621100033</v>
      </c>
      <c r="N360" s="104">
        <v>690.78810604014541</v>
      </c>
      <c r="O360" s="104">
        <v>0</v>
      </c>
      <c r="P360" s="104">
        <v>0</v>
      </c>
      <c r="Q360" s="104">
        <v>0</v>
      </c>
      <c r="R360" s="104">
        <v>781.58286021429615</v>
      </c>
      <c r="S360" s="104">
        <v>803.08261639037516</v>
      </c>
      <c r="T360" s="104">
        <v>805.8971887341819</v>
      </c>
      <c r="U360" s="104">
        <v>759.03026661385843</v>
      </c>
      <c r="V360" s="104">
        <v>782.56105198512171</v>
      </c>
      <c r="W360" s="104">
        <v>864.25175678841231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1211.6992163900004</v>
      </c>
      <c r="D361" s="101">
        <v>1119.0912863649137</v>
      </c>
      <c r="E361" s="101">
        <v>1040.8492128158632</v>
      </c>
      <c r="F361" s="101">
        <v>1048.4164217530224</v>
      </c>
      <c r="G361" s="101">
        <v>1077.9091216654597</v>
      </c>
      <c r="H361" s="101">
        <v>1151.8996947361204</v>
      </c>
      <c r="I361" s="101">
        <v>1135.7981480207332</v>
      </c>
      <c r="J361" s="101">
        <v>1126.3666437659297</v>
      </c>
      <c r="K361" s="101">
        <v>1088.9863651997105</v>
      </c>
      <c r="L361" s="101">
        <v>1147.0937620249724</v>
      </c>
      <c r="M361" s="101">
        <v>1193.2402416971686</v>
      </c>
      <c r="N361" s="101">
        <v>1157.9774778709113</v>
      </c>
      <c r="O361" s="101">
        <v>0</v>
      </c>
      <c r="P361" s="101">
        <v>0</v>
      </c>
      <c r="Q361" s="101">
        <v>1075.7857323785208</v>
      </c>
      <c r="R361" s="101">
        <v>1110.2812428108373</v>
      </c>
      <c r="S361" s="101">
        <v>1152.5027184527191</v>
      </c>
      <c r="T361" s="101">
        <v>1166.912830948155</v>
      </c>
      <c r="U361" s="101">
        <v>1173.4230240558973</v>
      </c>
      <c r="V361" s="101">
        <v>1165.8289597505134</v>
      </c>
      <c r="W361" s="101">
        <v>1188.2094818996611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853.58287945326742</v>
      </c>
      <c r="D362" s="104">
        <v>736.87192677393057</v>
      </c>
      <c r="E362" s="104">
        <v>674.09754478610807</v>
      </c>
      <c r="F362" s="104">
        <v>688.63763823898603</v>
      </c>
      <c r="G362" s="104">
        <v>709.63733173774358</v>
      </c>
      <c r="H362" s="104">
        <v>771.94308925078712</v>
      </c>
      <c r="I362" s="104">
        <v>757.33242309975856</v>
      </c>
      <c r="J362" s="104">
        <v>752.27861280753609</v>
      </c>
      <c r="K362" s="104">
        <v>728.34116279133207</v>
      </c>
      <c r="L362" s="104">
        <v>768.8676615822277</v>
      </c>
      <c r="M362" s="104">
        <v>818.00291951932502</v>
      </c>
      <c r="N362" s="104">
        <v>789.56828801217137</v>
      </c>
      <c r="O362" s="104">
        <v>0</v>
      </c>
      <c r="P362" s="104">
        <v>0</v>
      </c>
      <c r="Q362" s="104">
        <v>0</v>
      </c>
      <c r="R362" s="104">
        <v>808.69597739807614</v>
      </c>
      <c r="S362" s="104">
        <v>861.28084805801882</v>
      </c>
      <c r="T362" s="104">
        <v>883.81696597324992</v>
      </c>
      <c r="U362" s="104">
        <v>902.16519806148983</v>
      </c>
      <c r="V362" s="104">
        <v>899.67214730812123</v>
      </c>
      <c r="W362" s="104">
        <v>920.85442943122644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262.81641346300393</v>
      </c>
      <c r="D363" s="98">
        <v>102.28750002992892</v>
      </c>
      <c r="E363" s="98">
        <v>60.123732990775558</v>
      </c>
      <c r="F363" s="98">
        <v>81.711662886594937</v>
      </c>
      <c r="G363" s="98">
        <v>83.874827287125399</v>
      </c>
      <c r="H363" s="98">
        <v>121.07723118466402</v>
      </c>
      <c r="I363" s="98">
        <v>101.8608198032766</v>
      </c>
      <c r="J363" s="98">
        <v>95.86916983101473</v>
      </c>
      <c r="K363" s="98">
        <v>88.115431575123637</v>
      </c>
      <c r="L363" s="98">
        <v>90.119259760155529</v>
      </c>
      <c r="M363" s="98">
        <v>132.55087736931392</v>
      </c>
      <c r="N363" s="98">
        <v>92.798244253795446</v>
      </c>
      <c r="O363" s="98">
        <v>0</v>
      </c>
      <c r="P363" s="98">
        <v>0</v>
      </c>
      <c r="Q363" s="98">
        <v>0</v>
      </c>
      <c r="R363" s="98">
        <v>45.351039370657062</v>
      </c>
      <c r="S363" s="98">
        <v>78.998702024387541</v>
      </c>
      <c r="T363" s="98">
        <v>89.913589069774261</v>
      </c>
      <c r="U363" s="98">
        <v>112.58354174595971</v>
      </c>
      <c r="V363" s="98">
        <v>92.208858646944307</v>
      </c>
      <c r="W363" s="98">
        <v>76.326923611647857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590.76646599026344</v>
      </c>
      <c r="D364" s="98">
        <v>634.58442674400158</v>
      </c>
      <c r="E364" s="98">
        <v>613.97381179533249</v>
      </c>
      <c r="F364" s="98">
        <v>606.92597535239122</v>
      </c>
      <c r="G364" s="98">
        <v>625.76250445061828</v>
      </c>
      <c r="H364" s="98">
        <v>650.86585806612322</v>
      </c>
      <c r="I364" s="98">
        <v>655.47160329648193</v>
      </c>
      <c r="J364" s="98">
        <v>656.4094429765214</v>
      </c>
      <c r="K364" s="98">
        <v>640.22573121620837</v>
      </c>
      <c r="L364" s="98">
        <v>678.7484018220722</v>
      </c>
      <c r="M364" s="98">
        <v>685.45204215001115</v>
      </c>
      <c r="N364" s="98">
        <v>696.770043758376</v>
      </c>
      <c r="O364" s="98">
        <v>0</v>
      </c>
      <c r="P364" s="98">
        <v>0</v>
      </c>
      <c r="Q364" s="98">
        <v>0</v>
      </c>
      <c r="R364" s="98">
        <v>763.34493802741906</v>
      </c>
      <c r="S364" s="98">
        <v>782.28214603363131</v>
      </c>
      <c r="T364" s="98">
        <v>793.90337690347542</v>
      </c>
      <c r="U364" s="98">
        <v>789.58165631553015</v>
      </c>
      <c r="V364" s="98">
        <v>807.46328866117688</v>
      </c>
      <c r="W364" s="98">
        <v>844.52750581957855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613.32907618434353</v>
      </c>
      <c r="D365" s="122">
        <v>619.39873880432333</v>
      </c>
      <c r="E365" s="122">
        <v>629.84254139105394</v>
      </c>
      <c r="F365" s="122">
        <v>627.50329401702004</v>
      </c>
      <c r="G365" s="122">
        <v>637.88402114408814</v>
      </c>
      <c r="H365" s="122">
        <v>722.83379944877845</v>
      </c>
      <c r="I365" s="122">
        <v>718.20077965353039</v>
      </c>
      <c r="J365" s="122">
        <v>707.60179036437478</v>
      </c>
      <c r="K365" s="122">
        <v>688.44246062490072</v>
      </c>
      <c r="L365" s="122">
        <v>717.16769669688358</v>
      </c>
      <c r="M365" s="122">
        <v>670.94813436540835</v>
      </c>
      <c r="N365" s="122">
        <v>641.75289913847496</v>
      </c>
      <c r="O365" s="122">
        <v>0</v>
      </c>
      <c r="P365" s="122">
        <v>587.11320919149614</v>
      </c>
      <c r="Q365" s="122">
        <v>569.75388453959533</v>
      </c>
      <c r="R365" s="122">
        <v>613.68167235834665</v>
      </c>
      <c r="S365" s="122">
        <v>623.43106617936974</v>
      </c>
      <c r="T365" s="122">
        <v>655.86232826981939</v>
      </c>
      <c r="U365" s="122">
        <v>600.65719473344848</v>
      </c>
      <c r="V365" s="122">
        <v>588.99889670497316</v>
      </c>
      <c r="W365" s="122">
        <v>612.52208386676455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712.03438898197214</v>
      </c>
      <c r="D366" s="98">
        <v>733.95958004183115</v>
      </c>
      <c r="E366" s="98">
        <v>748.09720277679969</v>
      </c>
      <c r="F366" s="98">
        <v>768.04902975858386</v>
      </c>
      <c r="G366" s="98">
        <v>797.4092010498681</v>
      </c>
      <c r="H366" s="98">
        <v>827.35315484291868</v>
      </c>
      <c r="I366" s="98">
        <v>859.09105550058712</v>
      </c>
      <c r="J366" s="98">
        <v>867.05252752554065</v>
      </c>
      <c r="K366" s="98">
        <v>848.06906898126329</v>
      </c>
      <c r="L366" s="98">
        <v>840.87315930813634</v>
      </c>
      <c r="M366" s="98">
        <v>799.37494491415691</v>
      </c>
      <c r="N366" s="98">
        <v>773.32098865995738</v>
      </c>
      <c r="O366" s="98">
        <v>0</v>
      </c>
      <c r="P366" s="98">
        <v>0</v>
      </c>
      <c r="Q366" s="98">
        <v>0</v>
      </c>
      <c r="R366" s="98">
        <v>783.81363987043892</v>
      </c>
      <c r="S366" s="98">
        <v>810.26058485034355</v>
      </c>
      <c r="T366" s="98">
        <v>855.03070013367312</v>
      </c>
      <c r="U366" s="98">
        <v>765.98165346931376</v>
      </c>
      <c r="V366" s="98">
        <v>763.4329158774126</v>
      </c>
      <c r="W366" s="98">
        <v>813.47128412702989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586.04677831943502</v>
      </c>
      <c r="D367" s="33">
        <v>573.04277310795715</v>
      </c>
      <c r="E367" s="33">
        <v>584.14033767872002</v>
      </c>
      <c r="F367" s="33">
        <v>574.02219520857875</v>
      </c>
      <c r="G367" s="33">
        <v>587.67078805843244</v>
      </c>
      <c r="H367" s="33">
        <v>695.70016547070463</v>
      </c>
      <c r="I367" s="33">
        <v>680.62514437664368</v>
      </c>
      <c r="J367" s="33">
        <v>666.04235826258139</v>
      </c>
      <c r="K367" s="33">
        <v>637.45329531358232</v>
      </c>
      <c r="L367" s="33">
        <v>672.70167577106304</v>
      </c>
      <c r="M367" s="33">
        <v>621.91704496516877</v>
      </c>
      <c r="N367" s="33">
        <v>599.21568237425186</v>
      </c>
      <c r="O367" s="33">
        <v>0</v>
      </c>
      <c r="P367" s="33">
        <v>587.11320919149614</v>
      </c>
      <c r="Q367" s="33">
        <v>569.75388453959533</v>
      </c>
      <c r="R367" s="33">
        <v>566.55825651030455</v>
      </c>
      <c r="S367" s="33">
        <v>569.19845984030587</v>
      </c>
      <c r="T367" s="33">
        <v>609.82081933147629</v>
      </c>
      <c r="U367" s="33">
        <v>570.03069211410798</v>
      </c>
      <c r="V367" s="33">
        <v>560.38818232374422</v>
      </c>
      <c r="W367" s="33">
        <v>564.0709787765021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4628.6724596755712</v>
      </c>
      <c r="D369" s="117">
        <f t="shared" si="179"/>
        <v>4295.6622644686795</v>
      </c>
      <c r="E369" s="117">
        <f t="shared" si="179"/>
        <v>4736.37740755503</v>
      </c>
      <c r="F369" s="117">
        <f t="shared" si="179"/>
        <v>4765.1330627176822</v>
      </c>
      <c r="G369" s="117">
        <f t="shared" si="179"/>
        <v>5031.5116275958953</v>
      </c>
      <c r="H369" s="117">
        <f t="shared" si="179"/>
        <v>5583.1880523936779</v>
      </c>
      <c r="I369" s="117">
        <f t="shared" si="179"/>
        <v>5207.1944309903492</v>
      </c>
      <c r="J369" s="117">
        <f t="shared" si="179"/>
        <v>4923.5546053421622</v>
      </c>
      <c r="K369" s="117">
        <f t="shared" si="179"/>
        <v>4950.6299987438179</v>
      </c>
      <c r="L369" s="117">
        <f t="shared" si="179"/>
        <v>5864.5369063667249</v>
      </c>
      <c r="M369" s="117">
        <f t="shared" si="179"/>
        <v>5829.0265893244332</v>
      </c>
      <c r="N369" s="117">
        <f t="shared" si="179"/>
        <v>5441.7298293961985</v>
      </c>
      <c r="O369" s="117">
        <f t="shared" si="179"/>
        <v>0</v>
      </c>
      <c r="P369" s="117">
        <f t="shared" si="179"/>
        <v>4407.8755304493025</v>
      </c>
      <c r="Q369" s="117">
        <f t="shared" si="179"/>
        <v>3382.4705056178868</v>
      </c>
      <c r="R369" s="117">
        <f t="shared" ref="R369:V369" si="180">R370+R372+R374+R383</f>
        <v>3697.620438486751</v>
      </c>
      <c r="S369" s="117">
        <f t="shared" si="180"/>
        <v>4244.827267047609</v>
      </c>
      <c r="T369" s="117">
        <f t="shared" si="180"/>
        <v>5302.4373911243556</v>
      </c>
      <c r="U369" s="117">
        <f t="shared" si="180"/>
        <v>4695.9338421160555</v>
      </c>
      <c r="V369" s="117">
        <f t="shared" si="180"/>
        <v>4552.7009873405304</v>
      </c>
      <c r="W369" s="117">
        <f t="shared" ref="W369" si="181">W370+W372+W374+W383</f>
        <v>4134.0562177356478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3096.7309424357468</v>
      </c>
      <c r="D370" s="122">
        <f t="shared" si="182"/>
        <v>2848.1921727888362</v>
      </c>
      <c r="E370" s="122">
        <f t="shared" si="182"/>
        <v>2922.445989202643</v>
      </c>
      <c r="F370" s="122">
        <f t="shared" si="182"/>
        <v>3089.8012328310065</v>
      </c>
      <c r="G370" s="122">
        <f t="shared" si="182"/>
        <v>3260.5890431647281</v>
      </c>
      <c r="H370" s="122">
        <f t="shared" si="182"/>
        <v>3735.735143012379</v>
      </c>
      <c r="I370" s="122">
        <f t="shared" si="182"/>
        <v>3556.7187555147311</v>
      </c>
      <c r="J370" s="122">
        <f t="shared" si="182"/>
        <v>3226.1358902203565</v>
      </c>
      <c r="K370" s="122">
        <f t="shared" si="182"/>
        <v>3057.1621127948001</v>
      </c>
      <c r="L370" s="122">
        <f t="shared" si="182"/>
        <v>3942.7594728035651</v>
      </c>
      <c r="M370" s="122">
        <f t="shared" si="182"/>
        <v>3903.2214657039262</v>
      </c>
      <c r="N370" s="122">
        <f t="shared" si="182"/>
        <v>3558.7107128095276</v>
      </c>
      <c r="O370" s="122">
        <f t="shared" si="182"/>
        <v>0</v>
      </c>
      <c r="P370" s="122">
        <f t="shared" si="182"/>
        <v>3155.5402362674495</v>
      </c>
      <c r="Q370" s="122">
        <f t="shared" si="182"/>
        <v>2181.4635476547742</v>
      </c>
      <c r="R370" s="122">
        <f t="shared" si="182"/>
        <v>2088.1795911459571</v>
      </c>
      <c r="S370" s="122">
        <f t="shared" si="182"/>
        <v>2496.0629013268594</v>
      </c>
      <c r="T370" s="122">
        <f t="shared" si="182"/>
        <v>3382.5733643378248</v>
      </c>
      <c r="U370" s="122">
        <f t="shared" si="182"/>
        <v>3041.8154392465067</v>
      </c>
      <c r="V370" s="122">
        <f t="shared" si="182"/>
        <v>2861.1788304509814</v>
      </c>
      <c r="W370" s="122">
        <f t="shared" si="182"/>
        <v>2308.6700001930644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3096.7309424357468</v>
      </c>
      <c r="D371" s="98">
        <v>2848.1921727888362</v>
      </c>
      <c r="E371" s="98">
        <v>2922.445989202643</v>
      </c>
      <c r="F371" s="98">
        <v>3089.8012328310065</v>
      </c>
      <c r="G371" s="98">
        <v>3260.5890431647281</v>
      </c>
      <c r="H371" s="98">
        <v>3735.735143012379</v>
      </c>
      <c r="I371" s="98">
        <v>3556.7187555147311</v>
      </c>
      <c r="J371" s="98">
        <v>3226.1358902203565</v>
      </c>
      <c r="K371" s="98">
        <v>3057.1621127948001</v>
      </c>
      <c r="L371" s="98">
        <v>3942.7594728035651</v>
      </c>
      <c r="M371" s="98">
        <v>3903.2214657039262</v>
      </c>
      <c r="N371" s="98">
        <v>3558.7107128095276</v>
      </c>
      <c r="O371" s="98">
        <v>0</v>
      </c>
      <c r="P371" s="98">
        <v>3155.5402362674495</v>
      </c>
      <c r="Q371" s="98">
        <v>2181.4635476547742</v>
      </c>
      <c r="R371" s="98">
        <v>2088.1795911459571</v>
      </c>
      <c r="S371" s="98">
        <v>2496.0629013268594</v>
      </c>
      <c r="T371" s="98">
        <v>3382.5733643378248</v>
      </c>
      <c r="U371" s="98">
        <v>3041.8154392465067</v>
      </c>
      <c r="V371" s="98">
        <v>2861.1788304509814</v>
      </c>
      <c r="W371" s="98">
        <v>2308.6700001930644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381.36476670818831</v>
      </c>
      <c r="D372" s="122">
        <f t="shared" si="183"/>
        <v>322.47579410403995</v>
      </c>
      <c r="E372" s="122">
        <f t="shared" si="183"/>
        <v>713.15944774296963</v>
      </c>
      <c r="F372" s="122">
        <f t="shared" si="183"/>
        <v>571.85687559366954</v>
      </c>
      <c r="G372" s="122">
        <f t="shared" si="183"/>
        <v>631.28952337960368</v>
      </c>
      <c r="H372" s="122">
        <f t="shared" si="183"/>
        <v>624.5263706834221</v>
      </c>
      <c r="I372" s="122">
        <f t="shared" si="183"/>
        <v>425.99117964184524</v>
      </c>
      <c r="J372" s="122">
        <f t="shared" si="183"/>
        <v>477.81149079462222</v>
      </c>
      <c r="K372" s="122">
        <f t="shared" si="183"/>
        <v>708.51743396854249</v>
      </c>
      <c r="L372" s="122">
        <f t="shared" si="183"/>
        <v>681.06016526434291</v>
      </c>
      <c r="M372" s="122">
        <f t="shared" si="183"/>
        <v>693.33235306849883</v>
      </c>
      <c r="N372" s="122">
        <f t="shared" si="183"/>
        <v>671.28256308285688</v>
      </c>
      <c r="O372" s="122">
        <f t="shared" si="183"/>
        <v>0</v>
      </c>
      <c r="P372" s="122">
        <f t="shared" si="183"/>
        <v>0</v>
      </c>
      <c r="Q372" s="122">
        <f t="shared" si="183"/>
        <v>0</v>
      </c>
      <c r="R372" s="122">
        <f t="shared" si="183"/>
        <v>349.1598131910344</v>
      </c>
      <c r="S372" s="122">
        <f t="shared" si="183"/>
        <v>432.86531387859441</v>
      </c>
      <c r="T372" s="122">
        <f t="shared" si="183"/>
        <v>548.20997901360147</v>
      </c>
      <c r="U372" s="122">
        <f t="shared" si="183"/>
        <v>312.99110703643606</v>
      </c>
      <c r="V372" s="122">
        <f t="shared" si="183"/>
        <v>343.88213201260226</v>
      </c>
      <c r="W372" s="122">
        <f t="shared" si="183"/>
        <v>419.70084616610654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381.36476670818831</v>
      </c>
      <c r="D373" s="98">
        <f>RES_hhdet_in_tesh!D165</f>
        <v>322.47579410403995</v>
      </c>
      <c r="E373" s="98">
        <f>RES_hhdet_in_tesh!E165</f>
        <v>713.15944774296963</v>
      </c>
      <c r="F373" s="98">
        <f>RES_hhdet_in_tesh!F165</f>
        <v>571.85687559366954</v>
      </c>
      <c r="G373" s="98">
        <f>RES_hhdet_in_tesh!G165</f>
        <v>631.28952337960368</v>
      </c>
      <c r="H373" s="98">
        <f>RES_hhdet_in_tesh!H165</f>
        <v>624.5263706834221</v>
      </c>
      <c r="I373" s="98">
        <f>RES_hhdet_in_tesh!I165</f>
        <v>425.99117964184524</v>
      </c>
      <c r="J373" s="98">
        <f>RES_hhdet_in_tesh!J165</f>
        <v>477.81149079462222</v>
      </c>
      <c r="K373" s="98">
        <f>RES_hhdet_in_tesh!K165</f>
        <v>708.51743396854249</v>
      </c>
      <c r="L373" s="98">
        <f>RES_hhdet_in_tesh!L165</f>
        <v>681.06016526434291</v>
      </c>
      <c r="M373" s="98">
        <f>RES_hhdet_in_tesh!M165</f>
        <v>693.33235306849883</v>
      </c>
      <c r="N373" s="98">
        <f>RES_hhdet_in_tesh!N165</f>
        <v>671.28256308285688</v>
      </c>
      <c r="O373" s="98">
        <f>RES_hhdet_in_tesh!O165</f>
        <v>0</v>
      </c>
      <c r="P373" s="98">
        <f>RES_hhdet_in_tesh!P165</f>
        <v>0</v>
      </c>
      <c r="Q373" s="98">
        <f>RES_hhdet_in_tesh!Q165</f>
        <v>0</v>
      </c>
      <c r="R373" s="98">
        <f>RES_hhdet_in_tesh!R165</f>
        <v>349.1598131910344</v>
      </c>
      <c r="S373" s="98">
        <f>RES_hhdet_in_tesh!S165</f>
        <v>432.86531387859441</v>
      </c>
      <c r="T373" s="98">
        <f>RES_hhdet_in_tesh!T165</f>
        <v>548.20997901360147</v>
      </c>
      <c r="U373" s="98">
        <f>RES_hhdet_in_tesh!U165</f>
        <v>312.99110703643606</v>
      </c>
      <c r="V373" s="98">
        <f>RES_hhdet_in_tesh!V165</f>
        <v>343.88213201260226</v>
      </c>
      <c r="W373" s="98">
        <f>RES_hhdet_in_tesh!W165</f>
        <v>419.70084616610654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720.82766662879317</v>
      </c>
      <c r="D374" s="122">
        <v>699.41403262652761</v>
      </c>
      <c r="E374" s="122">
        <v>666.04507702115473</v>
      </c>
      <c r="F374" s="122">
        <v>670.13655061812108</v>
      </c>
      <c r="G374" s="122">
        <v>694.10274548378834</v>
      </c>
      <c r="H374" s="122">
        <v>709.21273919781163</v>
      </c>
      <c r="I374" s="122">
        <v>714.87471235146415</v>
      </c>
      <c r="J374" s="122">
        <v>716.53467310202643</v>
      </c>
      <c r="K374" s="122">
        <v>699.62651701266373</v>
      </c>
      <c r="L374" s="122">
        <v>735.32957393647825</v>
      </c>
      <c r="M374" s="122">
        <v>760.45363980092759</v>
      </c>
      <c r="N374" s="122">
        <v>754.55102722276422</v>
      </c>
      <c r="O374" s="122">
        <v>0</v>
      </c>
      <c r="P374" s="122">
        <v>795.75624054666548</v>
      </c>
      <c r="Q374" s="122">
        <v>752.82903726579877</v>
      </c>
      <c r="R374" s="122">
        <v>805.8561371973243</v>
      </c>
      <c r="S374" s="122">
        <v>848.67826196763224</v>
      </c>
      <c r="T374" s="122">
        <v>864.22990016491212</v>
      </c>
      <c r="U374" s="122">
        <v>861.88640902551742</v>
      </c>
      <c r="V374" s="122">
        <v>868.49094761607671</v>
      </c>
      <c r="W374" s="122">
        <v>913.66088915946943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696.63962901667742</v>
      </c>
      <c r="D375" s="98">
        <v>699.77194771835752</v>
      </c>
      <c r="E375" s="98">
        <v>669.26217412501603</v>
      </c>
      <c r="F375" s="98">
        <v>675.32640895051213</v>
      </c>
      <c r="G375" s="98">
        <v>710.69808554862072</v>
      </c>
      <c r="H375" s="98">
        <v>693.42552036741563</v>
      </c>
      <c r="I375" s="98">
        <v>707.97247250096711</v>
      </c>
      <c r="J375" s="98">
        <v>716.52004525710686</v>
      </c>
      <c r="K375" s="98">
        <v>704.52298736760577</v>
      </c>
      <c r="L375" s="98">
        <v>735.06637130962611</v>
      </c>
      <c r="M375" s="98">
        <v>750.16589613879682</v>
      </c>
      <c r="N375" s="98">
        <v>750.95039344225791</v>
      </c>
      <c r="O375" s="98">
        <v>0</v>
      </c>
      <c r="P375" s="98">
        <v>795.75624054666548</v>
      </c>
      <c r="Q375" s="98">
        <v>0</v>
      </c>
      <c r="R375" s="98">
        <v>818.07914453933995</v>
      </c>
      <c r="S375" s="98">
        <v>862.64222159634119</v>
      </c>
      <c r="T375" s="98">
        <v>873.47646711342406</v>
      </c>
      <c r="U375" s="98">
        <v>837.95196180815697</v>
      </c>
      <c r="V375" s="98">
        <v>848.98567546613822</v>
      </c>
      <c r="W375" s="98">
        <v>925.88406652322078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699.71720328316462</v>
      </c>
      <c r="E376" s="98">
        <v>669.32501142101364</v>
      </c>
      <c r="F376" s="98">
        <v>675.45224317319969</v>
      </c>
      <c r="G376" s="98">
        <v>710.84536730089042</v>
      </c>
      <c r="H376" s="98">
        <v>693.49506443273447</v>
      </c>
      <c r="I376" s="98">
        <v>708.5693883651403</v>
      </c>
      <c r="J376" s="98">
        <v>717.67211181672496</v>
      </c>
      <c r="K376" s="98">
        <v>705.61105020245952</v>
      </c>
      <c r="L376" s="98">
        <v>735.90175687059389</v>
      </c>
      <c r="M376" s="98">
        <v>750.44673648322043</v>
      </c>
      <c r="N376" s="98">
        <v>751.01778081517114</v>
      </c>
      <c r="O376" s="98">
        <v>0</v>
      </c>
      <c r="P376" s="98">
        <v>0</v>
      </c>
      <c r="Q376" s="98">
        <v>0</v>
      </c>
      <c r="R376" s="98">
        <v>818.76887462623893</v>
      </c>
      <c r="S376" s="98">
        <v>863.31206711563493</v>
      </c>
      <c r="T376" s="98">
        <v>873.66571705645822</v>
      </c>
      <c r="U376" s="98">
        <v>837.26994346203344</v>
      </c>
      <c r="V376" s="98">
        <v>848.3299368621075</v>
      </c>
      <c r="W376" s="98">
        <v>925.94843772010904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64.041851130055846</v>
      </c>
      <c r="E377" s="101">
        <v>39.517067663019454</v>
      </c>
      <c r="F377" s="101">
        <v>53.016879007140211</v>
      </c>
      <c r="G377" s="101">
        <v>55.842477144202775</v>
      </c>
      <c r="H377" s="101">
        <v>72.30054243670692</v>
      </c>
      <c r="I377" s="101">
        <v>63.310635017620058</v>
      </c>
      <c r="J377" s="101">
        <v>61.088009805721917</v>
      </c>
      <c r="K377" s="101">
        <v>57.531120309157892</v>
      </c>
      <c r="L377" s="101">
        <v>58.172168279352427</v>
      </c>
      <c r="M377" s="101">
        <v>84.092700272220199</v>
      </c>
      <c r="N377" s="101">
        <v>60.229674775025735</v>
      </c>
      <c r="O377" s="101">
        <v>0</v>
      </c>
      <c r="P377" s="101">
        <v>0</v>
      </c>
      <c r="Q377" s="101">
        <v>0</v>
      </c>
      <c r="R377" s="101">
        <v>37.186014411942864</v>
      </c>
      <c r="S377" s="101">
        <v>60.229450725259589</v>
      </c>
      <c r="T377" s="101">
        <v>67.76852832227631</v>
      </c>
      <c r="U377" s="101">
        <v>78.239676848174867</v>
      </c>
      <c r="V377" s="101">
        <v>65.768884876985766</v>
      </c>
      <c r="W377" s="101">
        <v>61.696680931696669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635.67535215310875</v>
      </c>
      <c r="E378" s="104">
        <v>629.80794375799417</v>
      </c>
      <c r="F378" s="104">
        <v>622.43536416605957</v>
      </c>
      <c r="G378" s="104">
        <v>655.00289015668761</v>
      </c>
      <c r="H378" s="104">
        <v>621.19452199602756</v>
      </c>
      <c r="I378" s="104">
        <v>645.25875334752027</v>
      </c>
      <c r="J378" s="104">
        <v>656.5841020110031</v>
      </c>
      <c r="K378" s="104">
        <v>648.07992989330171</v>
      </c>
      <c r="L378" s="104">
        <v>677.7295885912414</v>
      </c>
      <c r="M378" s="104">
        <v>666.35403621100033</v>
      </c>
      <c r="N378" s="104">
        <v>690.78810604014541</v>
      </c>
      <c r="O378" s="104">
        <v>0</v>
      </c>
      <c r="P378" s="104">
        <v>0</v>
      </c>
      <c r="Q378" s="104">
        <v>0</v>
      </c>
      <c r="R378" s="104">
        <v>781.58286021429615</v>
      </c>
      <c r="S378" s="104">
        <v>803.08261639037516</v>
      </c>
      <c r="T378" s="104">
        <v>805.8971887341819</v>
      </c>
      <c r="U378" s="104">
        <v>759.03026661385843</v>
      </c>
      <c r="V378" s="104">
        <v>782.56105198512171</v>
      </c>
      <c r="W378" s="104">
        <v>864.25175678841231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754.5317418309802</v>
      </c>
      <c r="D379" s="101">
        <v>698.57924388141737</v>
      </c>
      <c r="E379" s="101">
        <v>651.45532010421107</v>
      </c>
      <c r="F379" s="101">
        <v>657.93840373027115</v>
      </c>
      <c r="G379" s="101">
        <v>678.36070081687592</v>
      </c>
      <c r="H379" s="101">
        <v>727.08464027304228</v>
      </c>
      <c r="I379" s="101">
        <v>719.19066530798762</v>
      </c>
      <c r="J379" s="101">
        <v>715.71810162279621</v>
      </c>
      <c r="K379" s="101">
        <v>694.71728234763839</v>
      </c>
      <c r="L379" s="101">
        <v>735.07254701357829</v>
      </c>
      <c r="M379" s="101">
        <v>770.83311868546002</v>
      </c>
      <c r="N379" s="101">
        <v>757.75912031065127</v>
      </c>
      <c r="O379" s="101">
        <v>0</v>
      </c>
      <c r="P379" s="101">
        <v>0</v>
      </c>
      <c r="Q379" s="101">
        <v>752.82903726579877</v>
      </c>
      <c r="R379" s="101">
        <v>789.8659921680279</v>
      </c>
      <c r="S379" s="101">
        <v>833.15845521323843</v>
      </c>
      <c r="T379" s="101">
        <v>856.58204179919369</v>
      </c>
      <c r="U379" s="101">
        <v>873.64685181616494</v>
      </c>
      <c r="V379" s="101">
        <v>878.83898280431288</v>
      </c>
      <c r="W379" s="101">
        <v>904.4120372121339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754.42368681674361</v>
      </c>
      <c r="D380" s="104">
        <v>698.43616547171052</v>
      </c>
      <c r="E380" s="104">
        <v>651.60455142514184</v>
      </c>
      <c r="F380" s="104">
        <v>658.20449401185658</v>
      </c>
      <c r="G380" s="104">
        <v>678.54746143426235</v>
      </c>
      <c r="H380" s="104">
        <v>727.29039006612891</v>
      </c>
      <c r="I380" s="104">
        <v>719.97016837232343</v>
      </c>
      <c r="J380" s="104">
        <v>717.32681887305603</v>
      </c>
      <c r="K380" s="104">
        <v>696.43884380695499</v>
      </c>
      <c r="L380" s="104">
        <v>736.49799126272478</v>
      </c>
      <c r="M380" s="104">
        <v>771.07990032696762</v>
      </c>
      <c r="N380" s="104">
        <v>757.49550455180952</v>
      </c>
      <c r="O380" s="104">
        <v>0</v>
      </c>
      <c r="P380" s="104">
        <v>0</v>
      </c>
      <c r="Q380" s="104">
        <v>0</v>
      </c>
      <c r="R380" s="104">
        <v>795.60815416324124</v>
      </c>
      <c r="S380" s="104">
        <v>839.39128381584283</v>
      </c>
      <c r="T380" s="104">
        <v>859.90519269317826</v>
      </c>
      <c r="U380" s="104">
        <v>873.40330869175477</v>
      </c>
      <c r="V380" s="104">
        <v>876.97326168172094</v>
      </c>
      <c r="W380" s="104">
        <v>902.62415420466095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163.65722082648034</v>
      </c>
      <c r="D381" s="98">
        <v>63.85173872770897</v>
      </c>
      <c r="E381" s="98">
        <v>37.630739629809376</v>
      </c>
      <c r="F381" s="98">
        <v>51.278518659465405</v>
      </c>
      <c r="G381" s="98">
        <v>52.784956983644044</v>
      </c>
      <c r="H381" s="98">
        <v>76.424532000005684</v>
      </c>
      <c r="I381" s="98">
        <v>64.49856507584154</v>
      </c>
      <c r="J381" s="98">
        <v>60.917375896534686</v>
      </c>
      <c r="K381" s="98">
        <v>56.213112590746562</v>
      </c>
      <c r="L381" s="98">
        <v>57.749589440652578</v>
      </c>
      <c r="M381" s="98">
        <v>85.627858176956309</v>
      </c>
      <c r="N381" s="98">
        <v>60.725460793433456</v>
      </c>
      <c r="O381" s="98">
        <v>0</v>
      </c>
      <c r="P381" s="98">
        <v>0</v>
      </c>
      <c r="Q381" s="98">
        <v>0</v>
      </c>
      <c r="R381" s="98">
        <v>32.263216135822205</v>
      </c>
      <c r="S381" s="98">
        <v>57.109137782211498</v>
      </c>
      <c r="T381" s="98">
        <v>66.00181578970296</v>
      </c>
      <c r="U381" s="98">
        <v>83.821652376224449</v>
      </c>
      <c r="V381" s="98">
        <v>69.509973020544123</v>
      </c>
      <c r="W381" s="98">
        <v>58.096648385082247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590.76646599026344</v>
      </c>
      <c r="D382" s="98">
        <v>634.58442674400158</v>
      </c>
      <c r="E382" s="98">
        <v>613.97381179533249</v>
      </c>
      <c r="F382" s="98">
        <v>606.92597535239122</v>
      </c>
      <c r="G382" s="98">
        <v>625.76250445061828</v>
      </c>
      <c r="H382" s="98">
        <v>650.86585806612322</v>
      </c>
      <c r="I382" s="98">
        <v>655.47160329648193</v>
      </c>
      <c r="J382" s="98">
        <v>656.4094429765214</v>
      </c>
      <c r="K382" s="98">
        <v>640.22573121620837</v>
      </c>
      <c r="L382" s="98">
        <v>678.7484018220722</v>
      </c>
      <c r="M382" s="98">
        <v>685.45204215001115</v>
      </c>
      <c r="N382" s="98">
        <v>696.770043758376</v>
      </c>
      <c r="O382" s="98">
        <v>0</v>
      </c>
      <c r="P382" s="98">
        <v>0</v>
      </c>
      <c r="Q382" s="98">
        <v>0</v>
      </c>
      <c r="R382" s="98">
        <v>763.34493802741906</v>
      </c>
      <c r="S382" s="98">
        <v>782.28214603363131</v>
      </c>
      <c r="T382" s="98">
        <v>793.90337690347542</v>
      </c>
      <c r="U382" s="98">
        <v>789.58165631553015</v>
      </c>
      <c r="V382" s="98">
        <v>807.46328866117688</v>
      </c>
      <c r="W382" s="98">
        <v>844.52750581957855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429.74908390284367</v>
      </c>
      <c r="D383" s="122">
        <v>425.58026494927662</v>
      </c>
      <c r="E383" s="122">
        <v>434.72689358826301</v>
      </c>
      <c r="F383" s="122">
        <v>433.33840367488466</v>
      </c>
      <c r="G383" s="122">
        <v>445.53031556777512</v>
      </c>
      <c r="H383" s="122">
        <v>513.71379950006485</v>
      </c>
      <c r="I383" s="122">
        <v>509.6097834823085</v>
      </c>
      <c r="J383" s="122">
        <v>503.07255122515636</v>
      </c>
      <c r="K383" s="122">
        <v>485.32393496781157</v>
      </c>
      <c r="L383" s="122">
        <v>505.38769436233849</v>
      </c>
      <c r="M383" s="122">
        <v>472.01913075108058</v>
      </c>
      <c r="N383" s="122">
        <v>457.18552628105033</v>
      </c>
      <c r="O383" s="122">
        <v>0</v>
      </c>
      <c r="P383" s="122">
        <v>456.57905363518745</v>
      </c>
      <c r="Q383" s="122">
        <v>448.17792069731394</v>
      </c>
      <c r="R383" s="122">
        <v>454.42489695243495</v>
      </c>
      <c r="S383" s="122">
        <v>467.22078987452278</v>
      </c>
      <c r="T383" s="122">
        <v>507.42414760801785</v>
      </c>
      <c r="U383" s="122">
        <v>479.24088680759547</v>
      </c>
      <c r="V383" s="122">
        <v>479.14907726087068</v>
      </c>
      <c r="W383" s="122">
        <v>492.02448221700746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410.19787031044183</v>
      </c>
      <c r="D384" s="98">
        <v>423.58896194277611</v>
      </c>
      <c r="E384" s="98">
        <v>432.51204891108239</v>
      </c>
      <c r="F384" s="98">
        <v>444.82989343088843</v>
      </c>
      <c r="G384" s="98">
        <v>462.6362823335113</v>
      </c>
      <c r="H384" s="98">
        <v>480.83103610321655</v>
      </c>
      <c r="I384" s="98">
        <v>500.11688307892945</v>
      </c>
      <c r="J384" s="98">
        <v>505.57729349914553</v>
      </c>
      <c r="K384" s="98">
        <v>495.28488682062192</v>
      </c>
      <c r="L384" s="98">
        <v>491.81988700517235</v>
      </c>
      <c r="M384" s="98">
        <v>467.92521379134405</v>
      </c>
      <c r="N384" s="98">
        <v>452.67416904954786</v>
      </c>
      <c r="O384" s="98">
        <v>0</v>
      </c>
      <c r="P384" s="98">
        <v>0</v>
      </c>
      <c r="Q384" s="98">
        <v>0</v>
      </c>
      <c r="R384" s="98">
        <v>461.15342601164747</v>
      </c>
      <c r="S384" s="98">
        <v>480.66424407025761</v>
      </c>
      <c r="T384" s="98">
        <v>512.08688603557607</v>
      </c>
      <c r="U384" s="98">
        <v>463.26755627231688</v>
      </c>
      <c r="V384" s="98">
        <v>465.91392694763471</v>
      </c>
      <c r="W384" s="98">
        <v>500.58353903324627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435.15306893394296</v>
      </c>
      <c r="D385" s="33">
        <v>426.38602696065203</v>
      </c>
      <c r="E385" s="33">
        <v>435.58287069260308</v>
      </c>
      <c r="F385" s="33">
        <v>428.96561003689692</v>
      </c>
      <c r="G385" s="33">
        <v>440.14592485985861</v>
      </c>
      <c r="H385" s="33">
        <v>522.25029365306739</v>
      </c>
      <c r="I385" s="33">
        <v>512.14155340846298</v>
      </c>
      <c r="J385" s="33">
        <v>502.41971218332037</v>
      </c>
      <c r="K385" s="33">
        <v>482.14213071906647</v>
      </c>
      <c r="L385" s="33">
        <v>510.26465285007458</v>
      </c>
      <c r="M385" s="33">
        <v>473.58211598440005</v>
      </c>
      <c r="N385" s="33">
        <v>458.64409105276064</v>
      </c>
      <c r="O385" s="33">
        <v>0</v>
      </c>
      <c r="P385" s="33">
        <v>456.57905363518745</v>
      </c>
      <c r="Q385" s="33">
        <v>448.17792069731394</v>
      </c>
      <c r="R385" s="33">
        <v>452.56121855301609</v>
      </c>
      <c r="S385" s="33">
        <v>463.31844315532743</v>
      </c>
      <c r="T385" s="33">
        <v>506.34626806830698</v>
      </c>
      <c r="U385" s="33">
        <v>482.19996045718716</v>
      </c>
      <c r="V385" s="33">
        <v>481.31991014771876</v>
      </c>
      <c r="W385" s="33">
        <v>489.96079766021393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201.02290178128291</v>
      </c>
      <c r="D387" s="117">
        <f t="shared" si="184"/>
        <v>249.02375210583844</v>
      </c>
      <c r="E387" s="117">
        <f t="shared" si="184"/>
        <v>269.41148277166133</v>
      </c>
      <c r="F387" s="117">
        <f t="shared" si="184"/>
        <v>239.1402774328279</v>
      </c>
      <c r="G387" s="117">
        <f t="shared" si="184"/>
        <v>182.36750440095273</v>
      </c>
      <c r="H387" s="117">
        <f t="shared" si="184"/>
        <v>186.32626651860869</v>
      </c>
      <c r="I387" s="117">
        <f t="shared" si="184"/>
        <v>153.63072432276539</v>
      </c>
      <c r="J387" s="117">
        <f t="shared" si="184"/>
        <v>147.34241846031964</v>
      </c>
      <c r="K387" s="117">
        <f t="shared" si="184"/>
        <v>170.4551763557499</v>
      </c>
      <c r="L387" s="117">
        <f t="shared" si="184"/>
        <v>197.00033691099171</v>
      </c>
      <c r="M387" s="117">
        <f t="shared" si="184"/>
        <v>194.52295019797589</v>
      </c>
      <c r="N387" s="117">
        <f t="shared" si="184"/>
        <v>171.51514553576772</v>
      </c>
      <c r="O387" s="117">
        <f t="shared" si="184"/>
        <v>0</v>
      </c>
      <c r="P387" s="117">
        <f t="shared" si="184"/>
        <v>268.74294773262591</v>
      </c>
      <c r="Q387" s="117">
        <f t="shared" si="184"/>
        <v>0</v>
      </c>
      <c r="R387" s="117">
        <f t="shared" ref="R387:V387" si="185">R388+R390+R392+R401</f>
        <v>167.92627705766074</v>
      </c>
      <c r="S387" s="117">
        <f t="shared" si="185"/>
        <v>163.7975508453579</v>
      </c>
      <c r="T387" s="117">
        <f t="shared" si="185"/>
        <v>141.65859094909018</v>
      </c>
      <c r="U387" s="117">
        <f t="shared" si="185"/>
        <v>107.44126098311142</v>
      </c>
      <c r="V387" s="117">
        <f t="shared" si="185"/>
        <v>104.1792229940783</v>
      </c>
      <c r="W387" s="117">
        <f t="shared" ref="W387" si="186">W388+W390+W392+W401</f>
        <v>154.89966418892843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165.99727338678719</v>
      </c>
      <c r="D392" s="122">
        <v>200.99423391458186</v>
      </c>
      <c r="E392" s="122">
        <v>222.04213262016884</v>
      </c>
      <c r="F392" s="122">
        <v>191.04977349807862</v>
      </c>
      <c r="G392" s="122">
        <v>139.00111049725498</v>
      </c>
      <c r="H392" s="122">
        <v>147.5915818603381</v>
      </c>
      <c r="I392" s="122">
        <v>112.5420513128243</v>
      </c>
      <c r="J392" s="122">
        <v>106.62044245061418</v>
      </c>
      <c r="K392" s="122">
        <v>123.81608370914738</v>
      </c>
      <c r="L392" s="122">
        <v>146.49488485271843</v>
      </c>
      <c r="M392" s="122">
        <v>144.35127559443458</v>
      </c>
      <c r="N392" s="122">
        <v>128.59623192120162</v>
      </c>
      <c r="O392" s="122">
        <v>0</v>
      </c>
      <c r="P392" s="122">
        <v>268.74294773262591</v>
      </c>
      <c r="Q392" s="122">
        <v>0</v>
      </c>
      <c r="R392" s="122">
        <v>129.30639937786827</v>
      </c>
      <c r="S392" s="122">
        <v>122.38918716116839</v>
      </c>
      <c r="T392" s="122">
        <v>105.18948212814355</v>
      </c>
      <c r="U392" s="122">
        <v>80.245561422297371</v>
      </c>
      <c r="V392" s="122">
        <v>79.742683016593006</v>
      </c>
      <c r="W392" s="122">
        <v>119.00079298304348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285.17189764604376</v>
      </c>
      <c r="D393" s="98">
        <v>285.4873623339729</v>
      </c>
      <c r="E393" s="98">
        <v>271.97039994812269</v>
      </c>
      <c r="F393" s="98">
        <v>273.34298557959562</v>
      </c>
      <c r="G393" s="98">
        <v>286.37446990905113</v>
      </c>
      <c r="H393" s="98">
        <v>278.04547362450433</v>
      </c>
      <c r="I393" s="98">
        <v>282.33718881526022</v>
      </c>
      <c r="J393" s="98">
        <v>283.92376563974727</v>
      </c>
      <c r="K393" s="98">
        <v>277.02994116413174</v>
      </c>
      <c r="L393" s="98">
        <v>286.43361422957611</v>
      </c>
      <c r="M393" s="98">
        <v>286.87644208981044</v>
      </c>
      <c r="N393" s="98">
        <v>278.53274186825831</v>
      </c>
      <c r="O393" s="98">
        <v>0</v>
      </c>
      <c r="P393" s="98">
        <v>268.74294773262591</v>
      </c>
      <c r="Q393" s="98">
        <v>0</v>
      </c>
      <c r="R393" s="98">
        <v>257.07051807838104</v>
      </c>
      <c r="S393" s="98">
        <v>263.94735506618588</v>
      </c>
      <c r="T393" s="98">
        <v>261.04690253926935</v>
      </c>
      <c r="U393" s="98">
        <v>245.6689857551857</v>
      </c>
      <c r="V393" s="98">
        <v>245.51972883595818</v>
      </c>
      <c r="W393" s="98">
        <v>266.05657786483056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26.127282206321251</v>
      </c>
      <c r="E394" s="98">
        <v>16.058688377450174</v>
      </c>
      <c r="F394" s="98">
        <v>21.458944596058071</v>
      </c>
      <c r="G394" s="98">
        <v>22.50162215961862</v>
      </c>
      <c r="H394" s="98">
        <v>28.990624046359208</v>
      </c>
      <c r="I394" s="98">
        <v>25.248081538875656</v>
      </c>
      <c r="J394" s="98">
        <v>24.206353882611552</v>
      </c>
      <c r="K394" s="98">
        <v>22.622175798554245</v>
      </c>
      <c r="L394" s="98">
        <v>22.667972659583722</v>
      </c>
      <c r="M394" s="98">
        <v>32.158506250403939</v>
      </c>
      <c r="N394" s="98">
        <v>22.339606721587426</v>
      </c>
      <c r="O394" s="98">
        <v>0</v>
      </c>
      <c r="P394" s="98">
        <v>0</v>
      </c>
      <c r="Q394" s="98">
        <v>0</v>
      </c>
      <c r="R394" s="98">
        <v>11.685211698595751</v>
      </c>
      <c r="S394" s="98">
        <v>18.428734205245476</v>
      </c>
      <c r="T394" s="98">
        <v>20.253281083390391</v>
      </c>
      <c r="U394" s="98">
        <v>22.938143155162305</v>
      </c>
      <c r="V394" s="98">
        <v>19.019824771454513</v>
      </c>
      <c r="W394" s="98">
        <v>17.728793903911384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26.127282206321251</v>
      </c>
      <c r="E395" s="101">
        <v>16.058688377450174</v>
      </c>
      <c r="F395" s="101">
        <v>21.458944596058071</v>
      </c>
      <c r="G395" s="101">
        <v>22.50162215961862</v>
      </c>
      <c r="H395" s="101">
        <v>28.990624046359208</v>
      </c>
      <c r="I395" s="101">
        <v>25.248081538875656</v>
      </c>
      <c r="J395" s="101">
        <v>24.206353882611552</v>
      </c>
      <c r="K395" s="101">
        <v>22.622175798554245</v>
      </c>
      <c r="L395" s="101">
        <v>22.667972659583722</v>
      </c>
      <c r="M395" s="101">
        <v>32.158506250403939</v>
      </c>
      <c r="N395" s="101">
        <v>22.339606721587426</v>
      </c>
      <c r="O395" s="101">
        <v>0</v>
      </c>
      <c r="P395" s="101">
        <v>0</v>
      </c>
      <c r="Q395" s="101">
        <v>0</v>
      </c>
      <c r="R395" s="101">
        <v>11.685211698595751</v>
      </c>
      <c r="S395" s="101">
        <v>18.428734205245476</v>
      </c>
      <c r="T395" s="101">
        <v>20.253281083390391</v>
      </c>
      <c r="U395" s="101">
        <v>22.938143155162305</v>
      </c>
      <c r="V395" s="101">
        <v>19.019824771454513</v>
      </c>
      <c r="W395" s="101">
        <v>17.728793903911384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35.025628394495719</v>
      </c>
      <c r="D401" s="122">
        <v>48.029518191256592</v>
      </c>
      <c r="E401" s="122">
        <v>47.369350151492469</v>
      </c>
      <c r="F401" s="122">
        <v>48.090503934749279</v>
      </c>
      <c r="G401" s="122">
        <v>43.366393903697727</v>
      </c>
      <c r="H401" s="122">
        <v>38.734684658270602</v>
      </c>
      <c r="I401" s="122">
        <v>41.088673009941104</v>
      </c>
      <c r="J401" s="122">
        <v>40.72197600970545</v>
      </c>
      <c r="K401" s="122">
        <v>46.639092646602514</v>
      </c>
      <c r="L401" s="122">
        <v>50.505452058273271</v>
      </c>
      <c r="M401" s="122">
        <v>50.171674603541305</v>
      </c>
      <c r="N401" s="122">
        <v>42.918913614566101</v>
      </c>
      <c r="O401" s="122">
        <v>0</v>
      </c>
      <c r="P401" s="122">
        <v>0</v>
      </c>
      <c r="Q401" s="122">
        <v>0</v>
      </c>
      <c r="R401" s="122">
        <v>38.619877679792481</v>
      </c>
      <c r="S401" s="122">
        <v>41.408363684189503</v>
      </c>
      <c r="T401" s="122">
        <v>36.469108820946623</v>
      </c>
      <c r="U401" s="122">
        <v>27.195699560814052</v>
      </c>
      <c r="V401" s="122">
        <v>24.436539977485292</v>
      </c>
      <c r="W401" s="122">
        <v>35.898871205884952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161.74573180114481</v>
      </c>
      <c r="D402" s="98">
        <v>166.72625820230235</v>
      </c>
      <c r="E402" s="98">
        <v>169.93776058277788</v>
      </c>
      <c r="F402" s="98">
        <v>174.47001759995996</v>
      </c>
      <c r="G402" s="98">
        <v>181.13947411048807</v>
      </c>
      <c r="H402" s="98">
        <v>187.94154265411743</v>
      </c>
      <c r="I402" s="98">
        <v>195.15112416751339</v>
      </c>
      <c r="J402" s="98">
        <v>196.95965215270189</v>
      </c>
      <c r="K402" s="98">
        <v>192.64736970978385</v>
      </c>
      <c r="L402" s="98">
        <v>191.01274686843627</v>
      </c>
      <c r="M402" s="98">
        <v>181.58601248669993</v>
      </c>
      <c r="N402" s="98">
        <v>175.66759578399592</v>
      </c>
      <c r="O402" s="98">
        <v>0</v>
      </c>
      <c r="P402" s="98">
        <v>0</v>
      </c>
      <c r="Q402" s="98">
        <v>0</v>
      </c>
      <c r="R402" s="98">
        <v>178.05110643296891</v>
      </c>
      <c r="S402" s="98">
        <v>184.05879445460405</v>
      </c>
      <c r="T402" s="98">
        <v>194.22877384236514</v>
      </c>
      <c r="U402" s="98">
        <v>174.00039240208935</v>
      </c>
      <c r="V402" s="98">
        <v>173.42142117071305</v>
      </c>
      <c r="W402" s="98">
        <v>184.78813690229615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68.56433303624938</v>
      </c>
      <c r="D405" s="118">
        <f t="shared" si="189"/>
        <v>63.231371894940722</v>
      </c>
      <c r="E405" s="118">
        <f t="shared" si="189"/>
        <v>64.374912449830745</v>
      </c>
      <c r="F405" s="118">
        <f t="shared" si="189"/>
        <v>65.349490125694444</v>
      </c>
      <c r="G405" s="118">
        <f t="shared" si="189"/>
        <v>66.326462921983321</v>
      </c>
      <c r="H405" s="118">
        <f t="shared" si="189"/>
        <v>72.689488594875996</v>
      </c>
      <c r="I405" s="118">
        <f t="shared" si="189"/>
        <v>67.16621671450099</v>
      </c>
      <c r="J405" s="118">
        <f t="shared" si="189"/>
        <v>61.711768262855657</v>
      </c>
      <c r="K405" s="118">
        <f t="shared" si="189"/>
        <v>59.415262789345924</v>
      </c>
      <c r="L405" s="118">
        <f t="shared" si="189"/>
        <v>70.523282499099622</v>
      </c>
      <c r="M405" s="118">
        <f t="shared" si="189"/>
        <v>67.172156737204858</v>
      </c>
      <c r="N405" s="118">
        <f t="shared" si="189"/>
        <v>60.570470241381969</v>
      </c>
      <c r="O405" s="118">
        <f t="shared" si="189"/>
        <v>0</v>
      </c>
      <c r="P405" s="118">
        <f t="shared" si="189"/>
        <v>51.427723117987085</v>
      </c>
      <c r="Q405" s="118">
        <f t="shared" si="189"/>
        <v>38.472357491087735</v>
      </c>
      <c r="R405" s="118">
        <f t="shared" ref="R405:V405" si="190">R406+R408+R410+R419</f>
        <v>37.613977798478182</v>
      </c>
      <c r="S405" s="118">
        <f t="shared" si="190"/>
        <v>41.854237836815308</v>
      </c>
      <c r="T405" s="118">
        <f t="shared" si="190"/>
        <v>50.950988837628216</v>
      </c>
      <c r="U405" s="118">
        <f t="shared" si="190"/>
        <v>45.40564581699811</v>
      </c>
      <c r="V405" s="118">
        <f t="shared" si="190"/>
        <v>42.918882736084882</v>
      </c>
      <c r="W405" s="118">
        <f t="shared" ref="W405" si="191">W406+W408+W410+W419</f>
        <v>37.603565974699094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47.590231096702169</v>
      </c>
      <c r="D406" s="123">
        <f t="shared" si="192"/>
        <v>42.991354929984141</v>
      </c>
      <c r="E406" s="123">
        <f t="shared" si="192"/>
        <v>43.173023384998281</v>
      </c>
      <c r="F406" s="123">
        <f t="shared" si="192"/>
        <v>45.164528758248096</v>
      </c>
      <c r="G406" s="123">
        <f t="shared" si="192"/>
        <v>46.321265036274802</v>
      </c>
      <c r="H406" s="123">
        <f t="shared" si="192"/>
        <v>52.0671278654997</v>
      </c>
      <c r="I406" s="123">
        <f t="shared" si="192"/>
        <v>48.399501660025813</v>
      </c>
      <c r="J406" s="123">
        <f t="shared" si="192"/>
        <v>43.361746639900531</v>
      </c>
      <c r="K406" s="123">
        <f t="shared" si="192"/>
        <v>40.670062634291597</v>
      </c>
      <c r="L406" s="123">
        <f t="shared" si="192"/>
        <v>51.171122951567803</v>
      </c>
      <c r="M406" s="123">
        <f t="shared" si="192"/>
        <v>48.42512928807232</v>
      </c>
      <c r="N406" s="123">
        <f t="shared" si="192"/>
        <v>43.134747321008632</v>
      </c>
      <c r="O406" s="123">
        <f t="shared" si="192"/>
        <v>0</v>
      </c>
      <c r="P406" s="123">
        <f t="shared" si="192"/>
        <v>36.265127213540204</v>
      </c>
      <c r="Q406" s="123">
        <f t="shared" si="192"/>
        <v>24.485447703826992</v>
      </c>
      <c r="R406" s="123">
        <f t="shared" si="192"/>
        <v>22.877369656959559</v>
      </c>
      <c r="S406" s="123">
        <f t="shared" si="192"/>
        <v>26.618687898174894</v>
      </c>
      <c r="T406" s="123">
        <f t="shared" si="192"/>
        <v>35.162824698205746</v>
      </c>
      <c r="U406" s="123">
        <f t="shared" si="192"/>
        <v>30.930796411654594</v>
      </c>
      <c r="V406" s="123">
        <f t="shared" si="192"/>
        <v>28.608988550753448</v>
      </c>
      <c r="W406" s="123">
        <f t="shared" si="192"/>
        <v>22.684645927237494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47.590231096702169</v>
      </c>
      <c r="D407" s="99">
        <v>42.991354929984141</v>
      </c>
      <c r="E407" s="99">
        <v>43.173023384998281</v>
      </c>
      <c r="F407" s="99">
        <v>45.164528758248096</v>
      </c>
      <c r="G407" s="99">
        <v>46.321265036274802</v>
      </c>
      <c r="H407" s="99">
        <v>52.0671278654997</v>
      </c>
      <c r="I407" s="99">
        <v>48.399501660025813</v>
      </c>
      <c r="J407" s="99">
        <v>43.361746639900531</v>
      </c>
      <c r="K407" s="99">
        <v>40.670062634291597</v>
      </c>
      <c r="L407" s="99">
        <v>51.171122951567803</v>
      </c>
      <c r="M407" s="99">
        <v>48.42512928807232</v>
      </c>
      <c r="N407" s="99">
        <v>43.134747321008632</v>
      </c>
      <c r="O407" s="99">
        <v>0</v>
      </c>
      <c r="P407" s="99">
        <v>36.265127213540204</v>
      </c>
      <c r="Q407" s="99">
        <v>24.485447703826992</v>
      </c>
      <c r="R407" s="99">
        <v>22.877369656959559</v>
      </c>
      <c r="S407" s="99">
        <v>26.618687898174894</v>
      </c>
      <c r="T407" s="99">
        <v>35.162824698205746</v>
      </c>
      <c r="U407" s="99">
        <v>30.930796411654594</v>
      </c>
      <c r="V407" s="99">
        <v>28.608988550753448</v>
      </c>
      <c r="W407" s="99">
        <v>22.684645927237494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1.8314502217432254</v>
      </c>
      <c r="D408" s="123">
        <f t="shared" si="193"/>
        <v>1.481430416718575</v>
      </c>
      <c r="E408" s="123">
        <f t="shared" si="193"/>
        <v>3.1251648200211668</v>
      </c>
      <c r="F408" s="123">
        <f t="shared" si="193"/>
        <v>2.4187961283078265</v>
      </c>
      <c r="G408" s="123">
        <f t="shared" si="193"/>
        <v>2.5332309175888987</v>
      </c>
      <c r="H408" s="123">
        <f t="shared" si="193"/>
        <v>2.4016274152725812</v>
      </c>
      <c r="I408" s="123">
        <f t="shared" si="193"/>
        <v>1.5632478365491349</v>
      </c>
      <c r="J408" s="123">
        <f t="shared" si="193"/>
        <v>1.6934963669741454</v>
      </c>
      <c r="K408" s="123">
        <f t="shared" si="193"/>
        <v>2.4312625885264043</v>
      </c>
      <c r="L408" s="123">
        <f t="shared" si="193"/>
        <v>2.2310228615452354</v>
      </c>
      <c r="M408" s="123">
        <f t="shared" si="193"/>
        <v>2.1191373626097887</v>
      </c>
      <c r="N408" s="123">
        <f t="shared" si="193"/>
        <v>1.9505433505491405</v>
      </c>
      <c r="O408" s="123">
        <f t="shared" si="193"/>
        <v>0</v>
      </c>
      <c r="P408" s="123">
        <f t="shared" si="193"/>
        <v>0</v>
      </c>
      <c r="Q408" s="123">
        <f t="shared" si="193"/>
        <v>0</v>
      </c>
      <c r="R408" s="123">
        <f t="shared" si="193"/>
        <v>0.84184897638642153</v>
      </c>
      <c r="S408" s="123">
        <f t="shared" si="193"/>
        <v>1.0177393883809349</v>
      </c>
      <c r="T408" s="123">
        <f t="shared" si="193"/>
        <v>1.2624115816850068</v>
      </c>
      <c r="U408" s="123">
        <f t="shared" si="193"/>
        <v>0.70764732001950248</v>
      </c>
      <c r="V408" s="123">
        <f t="shared" si="193"/>
        <v>0.76367132424349748</v>
      </c>
      <c r="W408" s="123">
        <f t="shared" si="193"/>
        <v>0.90984562678961778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1.8314502217432254</v>
      </c>
      <c r="D409" s="99">
        <f>RES_hhdet_in_fecs!D165</f>
        <v>1.481430416718575</v>
      </c>
      <c r="E409" s="99">
        <f>RES_hhdet_in_fecs!E165</f>
        <v>3.1251648200211668</v>
      </c>
      <c r="F409" s="99">
        <f>RES_hhdet_in_fecs!F165</f>
        <v>2.4187961283078265</v>
      </c>
      <c r="G409" s="99">
        <f>RES_hhdet_in_fecs!G165</f>
        <v>2.5332309175888987</v>
      </c>
      <c r="H409" s="99">
        <f>RES_hhdet_in_fecs!H165</f>
        <v>2.4016274152725812</v>
      </c>
      <c r="I409" s="99">
        <f>RES_hhdet_in_fecs!I165</f>
        <v>1.5632478365491349</v>
      </c>
      <c r="J409" s="99">
        <f>RES_hhdet_in_fecs!J165</f>
        <v>1.6934963669741454</v>
      </c>
      <c r="K409" s="99">
        <f>RES_hhdet_in_fecs!K165</f>
        <v>2.4312625885264043</v>
      </c>
      <c r="L409" s="99">
        <f>RES_hhdet_in_fecs!L165</f>
        <v>2.2310228615452354</v>
      </c>
      <c r="M409" s="99">
        <f>RES_hhdet_in_fecs!M165</f>
        <v>2.1191373626097887</v>
      </c>
      <c r="N409" s="99">
        <f>RES_hhdet_in_fecs!N165</f>
        <v>1.9505433505491405</v>
      </c>
      <c r="O409" s="99">
        <f>RES_hhdet_in_fecs!O165</f>
        <v>0</v>
      </c>
      <c r="P409" s="99">
        <f>RES_hhdet_in_fecs!P165</f>
        <v>0</v>
      </c>
      <c r="Q409" s="99">
        <f>RES_hhdet_in_fecs!Q165</f>
        <v>0</v>
      </c>
      <c r="R409" s="99">
        <f>RES_hhdet_in_fecs!R165</f>
        <v>0.84184897638642153</v>
      </c>
      <c r="S409" s="99">
        <f>RES_hhdet_in_fecs!S165</f>
        <v>1.0177393883809349</v>
      </c>
      <c r="T409" s="99">
        <f>RES_hhdet_in_fecs!T165</f>
        <v>1.2624115816850068</v>
      </c>
      <c r="U409" s="99">
        <f>RES_hhdet_in_fecs!U165</f>
        <v>0.70764732001950248</v>
      </c>
      <c r="V409" s="99">
        <f>RES_hhdet_in_fecs!V165</f>
        <v>0.76367132424349748</v>
      </c>
      <c r="W409" s="99">
        <f>RES_hhdet_in_fecs!W165</f>
        <v>0.90984562678961778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12.736617484641966</v>
      </c>
      <c r="D410" s="123">
        <v>12.37392627732971</v>
      </c>
      <c r="E410" s="123">
        <v>11.69157814346339</v>
      </c>
      <c r="F410" s="123">
        <v>11.441028700108932</v>
      </c>
      <c r="G410" s="123">
        <v>11.19188940846051</v>
      </c>
      <c r="H410" s="123">
        <v>11.203770398357715</v>
      </c>
      <c r="I410" s="123">
        <v>10.361415120210104</v>
      </c>
      <c r="J410" s="123">
        <v>9.9627693606219427</v>
      </c>
      <c r="K410" s="123">
        <v>9.8320236028088956</v>
      </c>
      <c r="L410" s="123">
        <v>10.494874031540594</v>
      </c>
      <c r="M410" s="123">
        <v>10.655895373664011</v>
      </c>
      <c r="N410" s="123">
        <v>9.8482057677890342</v>
      </c>
      <c r="O410" s="123">
        <v>0</v>
      </c>
      <c r="P410" s="123">
        <v>10.13360688278406</v>
      </c>
      <c r="Q410" s="123">
        <v>9.1440630383494117</v>
      </c>
      <c r="R410" s="123">
        <v>8.7170156693280347</v>
      </c>
      <c r="S410" s="123">
        <v>8.9982449765348864</v>
      </c>
      <c r="T410" s="123">
        <v>9.0699579267320711</v>
      </c>
      <c r="U410" s="123">
        <v>8.7978811316864221</v>
      </c>
      <c r="V410" s="123">
        <v>8.6974983228028186</v>
      </c>
      <c r="W410" s="123">
        <v>9.0247254000528105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13.112049101921546</v>
      </c>
      <c r="D411" s="99">
        <v>12.954555163496913</v>
      </c>
      <c r="E411" s="99">
        <v>12.137482817568049</v>
      </c>
      <c r="F411" s="99">
        <v>12.129138876222239</v>
      </c>
      <c r="G411" s="99">
        <v>12.411541459662363</v>
      </c>
      <c r="H411" s="99">
        <v>11.882140926469594</v>
      </c>
      <c r="I411" s="99">
        <v>11.840682355967978</v>
      </c>
      <c r="J411" s="99">
        <v>11.823630086183247</v>
      </c>
      <c r="K411" s="99">
        <v>11.4823416214895</v>
      </c>
      <c r="L411" s="99">
        <v>11.650378904755495</v>
      </c>
      <c r="M411" s="99">
        <v>11.24070346168174</v>
      </c>
      <c r="N411" s="99">
        <v>10.770170324733154</v>
      </c>
      <c r="O411" s="99">
        <v>0</v>
      </c>
      <c r="P411" s="99">
        <v>10.13360688278406</v>
      </c>
      <c r="Q411" s="99">
        <v>0</v>
      </c>
      <c r="R411" s="99">
        <v>9.5481183021416971</v>
      </c>
      <c r="S411" s="99">
        <v>9.7281749580639474</v>
      </c>
      <c r="T411" s="99">
        <v>9.5594303242822267</v>
      </c>
      <c r="U411" s="99">
        <v>8.9472348461755136</v>
      </c>
      <c r="V411" s="99">
        <v>8.8974911871820659</v>
      </c>
      <c r="W411" s="99">
        <v>9.5307885581372584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7.7380141611468218</v>
      </c>
      <c r="E412" s="99">
        <v>7.1014617864610665</v>
      </c>
      <c r="F412" s="99">
        <v>7.2262574461954721</v>
      </c>
      <c r="G412" s="99">
        <v>7.4238417168200481</v>
      </c>
      <c r="H412" s="99">
        <v>7.2691925788608156</v>
      </c>
      <c r="I412" s="99">
        <v>7.2060147803838701</v>
      </c>
      <c r="J412" s="99">
        <v>7.2191815109681423</v>
      </c>
      <c r="K412" s="99">
        <v>7.0395316777525538</v>
      </c>
      <c r="L412" s="99">
        <v>7.1838700950918444</v>
      </c>
      <c r="M412" s="99">
        <v>7.1911728519527633</v>
      </c>
      <c r="N412" s="99">
        <v>6.9315022123389092</v>
      </c>
      <c r="O412" s="99">
        <v>0</v>
      </c>
      <c r="P412" s="99">
        <v>0</v>
      </c>
      <c r="Q412" s="99">
        <v>0</v>
      </c>
      <c r="R412" s="99">
        <v>7.0283686144520132</v>
      </c>
      <c r="S412" s="99">
        <v>7.4028847744193245</v>
      </c>
      <c r="T412" s="99">
        <v>7.4455273318119541</v>
      </c>
      <c r="U412" s="99">
        <v>7.1149679289778645</v>
      </c>
      <c r="V412" s="99">
        <v>7.1314236489457743</v>
      </c>
      <c r="W412" s="99">
        <v>7.6678670903587056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1.1855772383300431</v>
      </c>
      <c r="E413" s="102">
        <v>0.71666642506375655</v>
      </c>
      <c r="F413" s="102">
        <v>0.95220485936689869</v>
      </c>
      <c r="G413" s="102">
        <v>0.97522595653327437</v>
      </c>
      <c r="H413" s="102">
        <v>1.2389005149939614</v>
      </c>
      <c r="I413" s="102">
        <v>1.0588563088478531</v>
      </c>
      <c r="J413" s="102">
        <v>1.0080416248296531</v>
      </c>
      <c r="K413" s="102">
        <v>0.93764431977587115</v>
      </c>
      <c r="L413" s="102">
        <v>0.92199538520335944</v>
      </c>
      <c r="M413" s="102">
        <v>1.2600694218672088</v>
      </c>
      <c r="N413" s="102">
        <v>0.86381718632149496</v>
      </c>
      <c r="O413" s="102">
        <v>0</v>
      </c>
      <c r="P413" s="102">
        <v>0</v>
      </c>
      <c r="Q413" s="102">
        <v>0</v>
      </c>
      <c r="R413" s="102">
        <v>0.43401236562546619</v>
      </c>
      <c r="S413" s="102">
        <v>0.67921859099262771</v>
      </c>
      <c r="T413" s="102">
        <v>0.74166683255568944</v>
      </c>
      <c r="U413" s="102">
        <v>0.83540440855220321</v>
      </c>
      <c r="V413" s="102">
        <v>0.68926731097374383</v>
      </c>
      <c r="W413" s="102">
        <v>0.63508817351930591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6.5524369228167814</v>
      </c>
      <c r="E414" s="105">
        <v>6.3847953613973107</v>
      </c>
      <c r="F414" s="105">
        <v>6.2740525868285744</v>
      </c>
      <c r="G414" s="105">
        <v>6.4486157602867733</v>
      </c>
      <c r="H414" s="105">
        <v>6.0302920638668542</v>
      </c>
      <c r="I414" s="105">
        <v>6.1471584715360184</v>
      </c>
      <c r="J414" s="105">
        <v>6.2111398861384899</v>
      </c>
      <c r="K414" s="105">
        <v>6.1018873579766835</v>
      </c>
      <c r="L414" s="105">
        <v>6.2618747098884846</v>
      </c>
      <c r="M414" s="105">
        <v>5.931103430085555</v>
      </c>
      <c r="N414" s="105">
        <v>6.0676850260174122</v>
      </c>
      <c r="O414" s="105">
        <v>0</v>
      </c>
      <c r="P414" s="105">
        <v>0</v>
      </c>
      <c r="Q414" s="105">
        <v>0</v>
      </c>
      <c r="R414" s="105">
        <v>6.5943562488265473</v>
      </c>
      <c r="S414" s="105">
        <v>6.7236661834266966</v>
      </c>
      <c r="T414" s="105">
        <v>6.7038604992562645</v>
      </c>
      <c r="U414" s="105">
        <v>6.2795635204256612</v>
      </c>
      <c r="V414" s="105">
        <v>6.4421563379720306</v>
      </c>
      <c r="W414" s="105">
        <v>7.0327789168394004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12.655826964506929</v>
      </c>
      <c r="D415" s="102">
        <v>11.535408821410172</v>
      </c>
      <c r="E415" s="102">
        <v>10.551802802370437</v>
      </c>
      <c r="F415" s="102">
        <v>10.567876026430611</v>
      </c>
      <c r="G415" s="102">
        <v>10.612200120927643</v>
      </c>
      <c r="H415" s="102">
        <v>11.182152033823471</v>
      </c>
      <c r="I415" s="102">
        <v>10.820358765129804</v>
      </c>
      <c r="J415" s="102">
        <v>10.655178470028305</v>
      </c>
      <c r="K415" s="102">
        <v>10.25316759294658</v>
      </c>
      <c r="L415" s="102">
        <v>10.598559571857894</v>
      </c>
      <c r="M415" s="102">
        <v>10.620827526893219</v>
      </c>
      <c r="N415" s="102">
        <v>10.171342762717465</v>
      </c>
      <c r="O415" s="102">
        <v>0</v>
      </c>
      <c r="P415" s="102">
        <v>0</v>
      </c>
      <c r="Q415" s="102">
        <v>9.1440630383494117</v>
      </c>
      <c r="R415" s="102">
        <v>9.3676440774009553</v>
      </c>
      <c r="S415" s="102">
        <v>9.649123759143988</v>
      </c>
      <c r="T415" s="102">
        <v>9.7069712400360881</v>
      </c>
      <c r="U415" s="102">
        <v>9.7078927415652014</v>
      </c>
      <c r="V415" s="102">
        <v>9.5972734689470585</v>
      </c>
      <c r="W415" s="102">
        <v>9.6689587582041057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8.9154115774794018</v>
      </c>
      <c r="D416" s="105">
        <v>7.5955545610296058</v>
      </c>
      <c r="E416" s="105">
        <v>6.8337894428550996</v>
      </c>
      <c r="F416" s="105">
        <v>6.9413613112576149</v>
      </c>
      <c r="G416" s="105">
        <v>6.986501205265168</v>
      </c>
      <c r="H416" s="105">
        <v>7.4936950021842792</v>
      </c>
      <c r="I416" s="105">
        <v>7.2148458215789226</v>
      </c>
      <c r="J416" s="105">
        <v>7.116388720328044</v>
      </c>
      <c r="K416" s="105">
        <v>6.8575734697758008</v>
      </c>
      <c r="L416" s="105">
        <v>7.1039438831652486</v>
      </c>
      <c r="M416" s="105">
        <v>7.2809042312828334</v>
      </c>
      <c r="N416" s="105">
        <v>6.9353418744462774</v>
      </c>
      <c r="O416" s="105">
        <v>0</v>
      </c>
      <c r="P416" s="105">
        <v>0</v>
      </c>
      <c r="Q416" s="105">
        <v>0</v>
      </c>
      <c r="R416" s="105">
        <v>6.8231145325957225</v>
      </c>
      <c r="S416" s="105">
        <v>7.2109205134454104</v>
      </c>
      <c r="T416" s="105">
        <v>7.3520366240102275</v>
      </c>
      <c r="U416" s="105">
        <v>7.4637388208744282</v>
      </c>
      <c r="V416" s="105">
        <v>7.4062318986814484</v>
      </c>
      <c r="W416" s="105">
        <v>7.4933785970511044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2.745036893008538</v>
      </c>
      <c r="D417" s="99">
        <v>1.0543627178064578</v>
      </c>
      <c r="E417" s="99">
        <v>0.60951554408608821</v>
      </c>
      <c r="F417" s="99">
        <v>0.82364097450435336</v>
      </c>
      <c r="G417" s="99">
        <v>0.8257620558066564</v>
      </c>
      <c r="H417" s="99">
        <v>1.1753662346889158</v>
      </c>
      <c r="I417" s="99">
        <v>0.97039303709233737</v>
      </c>
      <c r="J417" s="99">
        <v>0.90690106989282782</v>
      </c>
      <c r="K417" s="99">
        <v>0.82963599576278679</v>
      </c>
      <c r="L417" s="99">
        <v>0.83265586019196836</v>
      </c>
      <c r="M417" s="99">
        <v>1.1798127132181828</v>
      </c>
      <c r="N417" s="99">
        <v>0.81511321948953475</v>
      </c>
      <c r="O417" s="99">
        <v>0</v>
      </c>
      <c r="P417" s="99">
        <v>0</v>
      </c>
      <c r="Q417" s="99">
        <v>0</v>
      </c>
      <c r="R417" s="99">
        <v>0.38263493877370081</v>
      </c>
      <c r="S417" s="99">
        <v>0.66140256369063466</v>
      </c>
      <c r="T417" s="99">
        <v>0.74794671893319786</v>
      </c>
      <c r="U417" s="99">
        <v>0.93141938186755846</v>
      </c>
      <c r="V417" s="99">
        <v>0.75907672844530105</v>
      </c>
      <c r="W417" s="99">
        <v>0.62110418052019822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6.1703746844708638</v>
      </c>
      <c r="D418" s="99">
        <v>6.5411918432231468</v>
      </c>
      <c r="E418" s="99">
        <v>6.2242738987690105</v>
      </c>
      <c r="F418" s="99">
        <v>6.1177203367532629</v>
      </c>
      <c r="G418" s="99">
        <v>6.1607391494585126</v>
      </c>
      <c r="H418" s="99">
        <v>6.3183287674953643</v>
      </c>
      <c r="I418" s="99">
        <v>6.2444527844865849</v>
      </c>
      <c r="J418" s="99">
        <v>6.209487650435217</v>
      </c>
      <c r="K418" s="99">
        <v>6.0279374740130134</v>
      </c>
      <c r="L418" s="99">
        <v>6.2712880229732804</v>
      </c>
      <c r="M418" s="99">
        <v>6.101091518064651</v>
      </c>
      <c r="N418" s="99">
        <v>6.120228654956744</v>
      </c>
      <c r="O418" s="99">
        <v>0</v>
      </c>
      <c r="P418" s="99">
        <v>0</v>
      </c>
      <c r="Q418" s="99">
        <v>0</v>
      </c>
      <c r="R418" s="99">
        <v>6.4404795938220216</v>
      </c>
      <c r="S418" s="99">
        <v>6.549517949754776</v>
      </c>
      <c r="T418" s="99">
        <v>6.6040899050770276</v>
      </c>
      <c r="U418" s="99">
        <v>6.5323194390068702</v>
      </c>
      <c r="V418" s="99">
        <v>6.6471551702361467</v>
      </c>
      <c r="W418" s="99">
        <v>6.8722744165309058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6.4060342331620221</v>
      </c>
      <c r="D419" s="123">
        <v>6.3846602709082987</v>
      </c>
      <c r="E419" s="123">
        <v>6.3851461013479014</v>
      </c>
      <c r="F419" s="123">
        <v>6.3251365390295957</v>
      </c>
      <c r="G419" s="123">
        <v>6.2800775596590999</v>
      </c>
      <c r="H419" s="123">
        <v>7.0169629157460092</v>
      </c>
      <c r="I419" s="123">
        <v>6.8420520977159391</v>
      </c>
      <c r="J419" s="123">
        <v>6.6937558953590415</v>
      </c>
      <c r="K419" s="123">
        <v>6.4819139637190304</v>
      </c>
      <c r="L419" s="123">
        <v>6.6262626544459939</v>
      </c>
      <c r="M419" s="123">
        <v>5.9719947128587432</v>
      </c>
      <c r="N419" s="123">
        <v>5.6369738020351621</v>
      </c>
      <c r="O419" s="123">
        <v>0</v>
      </c>
      <c r="P419" s="123">
        <v>5.0289890216628201</v>
      </c>
      <c r="Q419" s="123">
        <v>4.8428467489113283</v>
      </c>
      <c r="R419" s="123">
        <v>5.1777434958041662</v>
      </c>
      <c r="S419" s="123">
        <v>5.219565573724597</v>
      </c>
      <c r="T419" s="123">
        <v>5.4557946310053902</v>
      </c>
      <c r="U419" s="123">
        <v>4.9693209536375935</v>
      </c>
      <c r="V419" s="123">
        <v>4.8487245382851185</v>
      </c>
      <c r="W419" s="123">
        <v>4.9843490206191667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7.4369809750160245</v>
      </c>
      <c r="D420" s="99">
        <v>7.5655345701729262</v>
      </c>
      <c r="E420" s="99">
        <v>7.5839747616758864</v>
      </c>
      <c r="F420" s="99">
        <v>7.7418159047313022</v>
      </c>
      <c r="G420" s="99">
        <v>7.8506303079941633</v>
      </c>
      <c r="H420" s="99">
        <v>8.031592338633601</v>
      </c>
      <c r="I420" s="99">
        <v>8.1842653543935047</v>
      </c>
      <c r="J420" s="99">
        <v>8.2021244812303227</v>
      </c>
      <c r="K420" s="99">
        <v>7.9848513925740559</v>
      </c>
      <c r="L420" s="99">
        <v>7.7692378481521374</v>
      </c>
      <c r="M420" s="99">
        <v>7.1150998119016711</v>
      </c>
      <c r="N420" s="99">
        <v>6.7926302467696393</v>
      </c>
      <c r="O420" s="99">
        <v>0</v>
      </c>
      <c r="P420" s="99">
        <v>0</v>
      </c>
      <c r="Q420" s="99">
        <v>0</v>
      </c>
      <c r="R420" s="99">
        <v>6.6131777411008361</v>
      </c>
      <c r="S420" s="99">
        <v>6.7837624460215933</v>
      </c>
      <c r="T420" s="99">
        <v>7.1125779024999316</v>
      </c>
      <c r="U420" s="99">
        <v>6.3370733157973529</v>
      </c>
      <c r="V420" s="99">
        <v>6.284690740946365</v>
      </c>
      <c r="W420" s="99">
        <v>6.6195569190650385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6.121078993196523</v>
      </c>
      <c r="D421" s="110">
        <v>5.9068306048800681</v>
      </c>
      <c r="E421" s="110">
        <v>5.9218314970146961</v>
      </c>
      <c r="F421" s="110">
        <v>5.7860553016145317</v>
      </c>
      <c r="G421" s="110">
        <v>5.7857196703776452</v>
      </c>
      <c r="H421" s="110">
        <v>6.7535611440818135</v>
      </c>
      <c r="I421" s="110">
        <v>6.484081929132639</v>
      </c>
      <c r="J421" s="110">
        <v>6.3006128911618617</v>
      </c>
      <c r="K421" s="110">
        <v>6.0018340710148372</v>
      </c>
      <c r="L421" s="110">
        <v>6.2154193674300817</v>
      </c>
      <c r="M421" s="110">
        <v>5.5355773630424538</v>
      </c>
      <c r="N421" s="110">
        <v>5.2633390637530102</v>
      </c>
      <c r="O421" s="110">
        <v>0</v>
      </c>
      <c r="P421" s="110">
        <v>5.0289890216628201</v>
      </c>
      <c r="Q421" s="110">
        <v>4.8428467489113283</v>
      </c>
      <c r="R421" s="110">
        <v>4.7801546954581777</v>
      </c>
      <c r="S421" s="110">
        <v>4.7655127355246911</v>
      </c>
      <c r="T421" s="110">
        <v>5.0727980684007781</v>
      </c>
      <c r="U421" s="110">
        <v>4.7159436153865073</v>
      </c>
      <c r="V421" s="110">
        <v>4.6131969784642068</v>
      </c>
      <c r="W421" s="110">
        <v>4.5900820634508168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48.345065287372535</v>
      </c>
      <c r="D423" s="118">
        <f t="shared" si="194"/>
        <v>44.278979724977326</v>
      </c>
      <c r="E423" s="118">
        <f t="shared" si="194"/>
        <v>48.015908343646601</v>
      </c>
      <c r="F423" s="118">
        <f t="shared" si="194"/>
        <v>48.031807220307769</v>
      </c>
      <c r="G423" s="118">
        <f t="shared" si="194"/>
        <v>49.536094675886623</v>
      </c>
      <c r="H423" s="118">
        <f t="shared" si="194"/>
        <v>54.199213629963616</v>
      </c>
      <c r="I423" s="118">
        <f t="shared" si="194"/>
        <v>49.607152469201779</v>
      </c>
      <c r="J423" s="118">
        <f t="shared" si="194"/>
        <v>46.575733858248476</v>
      </c>
      <c r="K423" s="118">
        <f t="shared" si="194"/>
        <v>46.61182241568325</v>
      </c>
      <c r="L423" s="118">
        <f t="shared" si="194"/>
        <v>54.185321044517892</v>
      </c>
      <c r="M423" s="118">
        <f t="shared" si="194"/>
        <v>51.883169785520266</v>
      </c>
      <c r="N423" s="118">
        <f t="shared" si="194"/>
        <v>47.798597446523942</v>
      </c>
      <c r="O423" s="118">
        <f t="shared" si="194"/>
        <v>0</v>
      </c>
      <c r="P423" s="118">
        <f t="shared" si="194"/>
        <v>37.756189614626024</v>
      </c>
      <c r="Q423" s="118">
        <f t="shared" si="194"/>
        <v>28.750635556714052</v>
      </c>
      <c r="R423" s="118">
        <f t="shared" ref="R423:V423" si="195">R424+R426+R428+R437</f>
        <v>31.197493811005984</v>
      </c>
      <c r="S423" s="118">
        <f t="shared" si="195"/>
        <v>35.53906032509861</v>
      </c>
      <c r="T423" s="118">
        <f t="shared" si="195"/>
        <v>44.108356590710002</v>
      </c>
      <c r="U423" s="118">
        <f t="shared" si="195"/>
        <v>38.850117243461575</v>
      </c>
      <c r="V423" s="118">
        <f t="shared" si="195"/>
        <v>37.478496337235214</v>
      </c>
      <c r="W423" s="118">
        <f t="shared" ref="W423" si="196">W424+W426+W428+W437</f>
        <v>33.640548810869269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32.344405635471624</v>
      </c>
      <c r="D424" s="123">
        <f t="shared" si="197"/>
        <v>29.358696216625134</v>
      </c>
      <c r="E424" s="123">
        <f t="shared" si="197"/>
        <v>29.626840659483772</v>
      </c>
      <c r="F424" s="123">
        <f t="shared" si="197"/>
        <v>31.144720453990168</v>
      </c>
      <c r="G424" s="123">
        <f t="shared" si="197"/>
        <v>32.101058190049507</v>
      </c>
      <c r="H424" s="123">
        <f t="shared" si="197"/>
        <v>36.264926988136118</v>
      </c>
      <c r="I424" s="123">
        <f t="shared" si="197"/>
        <v>33.883637711859407</v>
      </c>
      <c r="J424" s="123">
        <f t="shared" si="197"/>
        <v>30.518529529541915</v>
      </c>
      <c r="K424" s="123">
        <f t="shared" si="197"/>
        <v>28.784194644662279</v>
      </c>
      <c r="L424" s="123">
        <f t="shared" si="197"/>
        <v>36.429080632648308</v>
      </c>
      <c r="M424" s="123">
        <f t="shared" si="197"/>
        <v>34.741907402943333</v>
      </c>
      <c r="N424" s="123">
        <f t="shared" si="197"/>
        <v>31.258696429824216</v>
      </c>
      <c r="O424" s="123">
        <f t="shared" si="197"/>
        <v>0</v>
      </c>
      <c r="P424" s="123">
        <f t="shared" si="197"/>
        <v>27.029160572724102</v>
      </c>
      <c r="Q424" s="123">
        <f t="shared" si="197"/>
        <v>18.542205566821917</v>
      </c>
      <c r="R424" s="123">
        <f t="shared" si="197"/>
        <v>17.618349680505865</v>
      </c>
      <c r="S424" s="123">
        <f t="shared" si="197"/>
        <v>20.897842113418793</v>
      </c>
      <c r="T424" s="123">
        <f t="shared" si="197"/>
        <v>28.137956404387324</v>
      </c>
      <c r="U424" s="123">
        <f t="shared" si="197"/>
        <v>25.165364423968768</v>
      </c>
      <c r="V424" s="123">
        <f t="shared" si="197"/>
        <v>23.553640051347237</v>
      </c>
      <c r="W424" s="123">
        <f t="shared" si="197"/>
        <v>18.786615793102072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32.344405635471624</v>
      </c>
      <c r="D425" s="99">
        <v>29.358696216625134</v>
      </c>
      <c r="E425" s="99">
        <v>29.626840659483772</v>
      </c>
      <c r="F425" s="99">
        <v>31.144720453990168</v>
      </c>
      <c r="G425" s="99">
        <v>32.101058190049507</v>
      </c>
      <c r="H425" s="99">
        <v>36.264926988136118</v>
      </c>
      <c r="I425" s="99">
        <v>33.883637711859407</v>
      </c>
      <c r="J425" s="99">
        <v>30.518529529541915</v>
      </c>
      <c r="K425" s="99">
        <v>28.784194644662279</v>
      </c>
      <c r="L425" s="99">
        <v>36.429080632648308</v>
      </c>
      <c r="M425" s="99">
        <v>34.741907402943333</v>
      </c>
      <c r="N425" s="99">
        <v>31.258696429824216</v>
      </c>
      <c r="O425" s="99">
        <v>0</v>
      </c>
      <c r="P425" s="99">
        <v>27.029160572724102</v>
      </c>
      <c r="Q425" s="99">
        <v>18.542205566821917</v>
      </c>
      <c r="R425" s="99">
        <v>17.618349680505865</v>
      </c>
      <c r="S425" s="99">
        <v>20.897842113418793</v>
      </c>
      <c r="T425" s="99">
        <v>28.137956404387324</v>
      </c>
      <c r="U425" s="99">
        <v>25.165364423968768</v>
      </c>
      <c r="V425" s="99">
        <v>23.553640051347237</v>
      </c>
      <c r="W425" s="99">
        <v>18.786615793102072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3.9832381110205484</v>
      </c>
      <c r="D426" s="123">
        <f t="shared" si="198"/>
        <v>3.3240274187837877</v>
      </c>
      <c r="E426" s="123">
        <f t="shared" si="198"/>
        <v>7.2297867612092723</v>
      </c>
      <c r="F426" s="123">
        <f t="shared" si="198"/>
        <v>5.7642292134560709</v>
      </c>
      <c r="G426" s="123">
        <f t="shared" si="198"/>
        <v>6.2151535984761841</v>
      </c>
      <c r="H426" s="123">
        <f t="shared" si="198"/>
        <v>6.0626362330218564</v>
      </c>
      <c r="I426" s="123">
        <f t="shared" si="198"/>
        <v>4.0582716238250844</v>
      </c>
      <c r="J426" s="123">
        <f t="shared" si="198"/>
        <v>4.5199906599018416</v>
      </c>
      <c r="K426" s="123">
        <f t="shared" si="198"/>
        <v>6.6709264919691398</v>
      </c>
      <c r="L426" s="123">
        <f t="shared" si="198"/>
        <v>6.292647534610496</v>
      </c>
      <c r="M426" s="123">
        <f t="shared" si="198"/>
        <v>6.1712328192032295</v>
      </c>
      <c r="N426" s="123">
        <f t="shared" si="198"/>
        <v>5.8963539189942686</v>
      </c>
      <c r="O426" s="123">
        <f t="shared" si="198"/>
        <v>0</v>
      </c>
      <c r="P426" s="123">
        <f t="shared" si="198"/>
        <v>0</v>
      </c>
      <c r="Q426" s="123">
        <f t="shared" si="198"/>
        <v>0</v>
      </c>
      <c r="R426" s="123">
        <f t="shared" si="198"/>
        <v>2.9459246270115331</v>
      </c>
      <c r="S426" s="123">
        <f t="shared" si="198"/>
        <v>3.6240877507540694</v>
      </c>
      <c r="T426" s="123">
        <f t="shared" si="198"/>
        <v>4.5602879312432938</v>
      </c>
      <c r="U426" s="123">
        <f t="shared" si="198"/>
        <v>2.5894191897403345</v>
      </c>
      <c r="V426" s="123">
        <f t="shared" si="198"/>
        <v>2.8308876996122709</v>
      </c>
      <c r="W426" s="123">
        <f t="shared" si="198"/>
        <v>3.4152817614917295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3.9832381110205484</v>
      </c>
      <c r="D427" s="99">
        <f>RES_hhdet_in_tess!D165</f>
        <v>3.3240274187837877</v>
      </c>
      <c r="E427" s="99">
        <f>RES_hhdet_in_tess!E165</f>
        <v>7.2297867612092723</v>
      </c>
      <c r="F427" s="99">
        <f>RES_hhdet_in_tess!F165</f>
        <v>5.7642292134560709</v>
      </c>
      <c r="G427" s="99">
        <f>RES_hhdet_in_tess!G165</f>
        <v>6.2151535984761841</v>
      </c>
      <c r="H427" s="99">
        <f>RES_hhdet_in_tess!H165</f>
        <v>6.0626362330218564</v>
      </c>
      <c r="I427" s="99">
        <f>RES_hhdet_in_tess!I165</f>
        <v>4.0582716238250844</v>
      </c>
      <c r="J427" s="99">
        <f>RES_hhdet_in_tess!J165</f>
        <v>4.5199906599018416</v>
      </c>
      <c r="K427" s="99">
        <f>RES_hhdet_in_tess!K165</f>
        <v>6.6709264919691398</v>
      </c>
      <c r="L427" s="99">
        <f>RES_hhdet_in_tess!L165</f>
        <v>6.292647534610496</v>
      </c>
      <c r="M427" s="99">
        <f>RES_hhdet_in_tess!M165</f>
        <v>6.1712328192032295</v>
      </c>
      <c r="N427" s="99">
        <f>RES_hhdet_in_tess!N165</f>
        <v>5.8963539189942686</v>
      </c>
      <c r="O427" s="99">
        <f>RES_hhdet_in_tess!O165</f>
        <v>0</v>
      </c>
      <c r="P427" s="99">
        <f>RES_hhdet_in_tess!P165</f>
        <v>0</v>
      </c>
      <c r="Q427" s="99">
        <f>RES_hhdet_in_tess!Q165</f>
        <v>0</v>
      </c>
      <c r="R427" s="99">
        <f>RES_hhdet_in_tess!R165</f>
        <v>2.9459246270115331</v>
      </c>
      <c r="S427" s="99">
        <f>RES_hhdet_in_tess!S165</f>
        <v>3.6240877507540694</v>
      </c>
      <c r="T427" s="99">
        <f>RES_hhdet_in_tess!T165</f>
        <v>4.5602879312432938</v>
      </c>
      <c r="U427" s="99">
        <f>RES_hhdet_in_tess!U165</f>
        <v>2.5894191897403345</v>
      </c>
      <c r="V427" s="99">
        <f>RES_hhdet_in_tess!V165</f>
        <v>2.8308876996122709</v>
      </c>
      <c r="W427" s="99">
        <f>RES_hhdet_in_tess!W165</f>
        <v>3.4152817614917295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7.5288240651523592</v>
      </c>
      <c r="D428" s="123">
        <v>7.2094447522552541</v>
      </c>
      <c r="E428" s="123">
        <v>6.7521560507344827</v>
      </c>
      <c r="F428" s="123">
        <v>6.7548731980663765</v>
      </c>
      <c r="G428" s="123">
        <v>6.8335605400372232</v>
      </c>
      <c r="H428" s="123">
        <v>6.8847354594108694</v>
      </c>
      <c r="I428" s="123">
        <v>6.8103657971632927</v>
      </c>
      <c r="J428" s="123">
        <v>6.7782589835393523</v>
      </c>
      <c r="K428" s="123">
        <v>6.5872155617713339</v>
      </c>
      <c r="L428" s="123">
        <v>6.7940691095354291</v>
      </c>
      <c r="M428" s="123">
        <v>6.7686679247728536</v>
      </c>
      <c r="N428" s="123">
        <v>6.6277602773020954</v>
      </c>
      <c r="O428" s="123">
        <v>0</v>
      </c>
      <c r="P428" s="123">
        <v>6.8161460770738573</v>
      </c>
      <c r="Q428" s="123">
        <v>6.3989658597147301</v>
      </c>
      <c r="R428" s="123">
        <v>6.7991542861180019</v>
      </c>
      <c r="S428" s="123">
        <v>7.1054076058188977</v>
      </c>
      <c r="T428" s="123">
        <v>7.1891015020065208</v>
      </c>
      <c r="U428" s="123">
        <v>7.130506767552518</v>
      </c>
      <c r="V428" s="123">
        <v>7.1495437301198788</v>
      </c>
      <c r="W428" s="123">
        <v>7.4348417436825391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7.2761874252262064</v>
      </c>
      <c r="D429" s="99">
        <v>7.21313408212308</v>
      </c>
      <c r="E429" s="99">
        <v>6.7847699719615404</v>
      </c>
      <c r="F429" s="99">
        <v>6.8071861705775669</v>
      </c>
      <c r="G429" s="99">
        <v>6.9969445084099373</v>
      </c>
      <c r="H429" s="99">
        <v>6.7314798574175292</v>
      </c>
      <c r="I429" s="99">
        <v>6.7446105292968141</v>
      </c>
      <c r="J429" s="99">
        <v>6.7781206073728413</v>
      </c>
      <c r="K429" s="99">
        <v>6.6333174531884112</v>
      </c>
      <c r="L429" s="99">
        <v>6.7916372519031132</v>
      </c>
      <c r="M429" s="99">
        <v>6.6770984760916976</v>
      </c>
      <c r="N429" s="99">
        <v>6.5961333406436333</v>
      </c>
      <c r="O429" s="99">
        <v>0</v>
      </c>
      <c r="P429" s="99">
        <v>6.8161460770738573</v>
      </c>
      <c r="Q429" s="99">
        <v>0</v>
      </c>
      <c r="R429" s="99">
        <v>6.9022820144092458</v>
      </c>
      <c r="S429" s="99">
        <v>7.2223183709457661</v>
      </c>
      <c r="T429" s="99">
        <v>7.2660191234927316</v>
      </c>
      <c r="U429" s="99">
        <v>6.9324937392997841</v>
      </c>
      <c r="V429" s="99">
        <v>6.988973494371697</v>
      </c>
      <c r="W429" s="99">
        <v>7.5343068629436445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7.2125697854938942</v>
      </c>
      <c r="E430" s="99">
        <v>6.7854069967561381</v>
      </c>
      <c r="F430" s="99">
        <v>6.8084545601579407</v>
      </c>
      <c r="G430" s="99">
        <v>6.998394522513939</v>
      </c>
      <c r="H430" s="99">
        <v>6.7321549616084582</v>
      </c>
      <c r="I430" s="99">
        <v>6.7502971416708579</v>
      </c>
      <c r="J430" s="99">
        <v>6.789018901343125</v>
      </c>
      <c r="K430" s="99">
        <v>6.6435619254370302</v>
      </c>
      <c r="L430" s="99">
        <v>6.7993557871497501</v>
      </c>
      <c r="M430" s="99">
        <v>6.6795981880159898</v>
      </c>
      <c r="N430" s="99">
        <v>6.596725252041634</v>
      </c>
      <c r="O430" s="99">
        <v>0</v>
      </c>
      <c r="P430" s="99">
        <v>0</v>
      </c>
      <c r="Q430" s="99">
        <v>0</v>
      </c>
      <c r="R430" s="99">
        <v>6.9081013921618482</v>
      </c>
      <c r="S430" s="99">
        <v>7.2279265332621643</v>
      </c>
      <c r="T430" s="99">
        <v>7.2675934002557341</v>
      </c>
      <c r="U430" s="99">
        <v>6.9268513061650889</v>
      </c>
      <c r="V430" s="99">
        <v>6.9835753588610006</v>
      </c>
      <c r="W430" s="99">
        <v>7.5348306783629031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0.66013286267711291</v>
      </c>
      <c r="E431" s="102">
        <v>0.40061163535882716</v>
      </c>
      <c r="F431" s="102">
        <v>0.53440197332936734</v>
      </c>
      <c r="G431" s="102">
        <v>0.54977876222716571</v>
      </c>
      <c r="H431" s="102">
        <v>0.70186289774160393</v>
      </c>
      <c r="I431" s="102">
        <v>0.6031386701348399</v>
      </c>
      <c r="J431" s="102">
        <v>0.57787901520463569</v>
      </c>
      <c r="K431" s="102">
        <v>0.54167456746034692</v>
      </c>
      <c r="L431" s="102">
        <v>0.53748107726126459</v>
      </c>
      <c r="M431" s="102">
        <v>0.74849475793043607</v>
      </c>
      <c r="N431" s="102">
        <v>0.5290402260242214</v>
      </c>
      <c r="O431" s="102">
        <v>0</v>
      </c>
      <c r="P431" s="102">
        <v>0</v>
      </c>
      <c r="Q431" s="102">
        <v>0</v>
      </c>
      <c r="R431" s="102">
        <v>0.31374514333530173</v>
      </c>
      <c r="S431" s="102">
        <v>0.50426034983546664</v>
      </c>
      <c r="T431" s="102">
        <v>0.56373290099946971</v>
      </c>
      <c r="U431" s="102">
        <v>0.64728778573942658</v>
      </c>
      <c r="V431" s="102">
        <v>0.54141902088896965</v>
      </c>
      <c r="W431" s="102">
        <v>0.50205176152350217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6.5524369228167814</v>
      </c>
      <c r="E432" s="105">
        <v>6.3847953613973107</v>
      </c>
      <c r="F432" s="105">
        <v>6.2740525868285744</v>
      </c>
      <c r="G432" s="105">
        <v>6.4486157602867733</v>
      </c>
      <c r="H432" s="105">
        <v>6.0302920638668542</v>
      </c>
      <c r="I432" s="105">
        <v>6.1471584715360184</v>
      </c>
      <c r="J432" s="105">
        <v>6.2111398861384899</v>
      </c>
      <c r="K432" s="105">
        <v>6.1018873579766835</v>
      </c>
      <c r="L432" s="105">
        <v>6.2618747098884846</v>
      </c>
      <c r="M432" s="105">
        <v>5.931103430085555</v>
      </c>
      <c r="N432" s="105">
        <v>6.0676850260174122</v>
      </c>
      <c r="O432" s="105">
        <v>0</v>
      </c>
      <c r="P432" s="105">
        <v>0</v>
      </c>
      <c r="Q432" s="105">
        <v>0</v>
      </c>
      <c r="R432" s="105">
        <v>6.5943562488265473</v>
      </c>
      <c r="S432" s="105">
        <v>6.7236661834266966</v>
      </c>
      <c r="T432" s="105">
        <v>6.7038604992562645</v>
      </c>
      <c r="U432" s="105">
        <v>6.2795635204256612</v>
      </c>
      <c r="V432" s="105">
        <v>6.4421563379720306</v>
      </c>
      <c r="W432" s="105">
        <v>7.0327789168394004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7.8808528013171246</v>
      </c>
      <c r="D433" s="102">
        <v>7.2008398872440731</v>
      </c>
      <c r="E433" s="102">
        <v>6.6042496719559223</v>
      </c>
      <c r="F433" s="102">
        <v>6.631917756518213</v>
      </c>
      <c r="G433" s="102">
        <v>6.6785774111629284</v>
      </c>
      <c r="H433" s="102">
        <v>7.0582282694792529</v>
      </c>
      <c r="I433" s="102">
        <v>6.8514823982815347</v>
      </c>
      <c r="J433" s="102">
        <v>6.7705343985714928</v>
      </c>
      <c r="K433" s="102">
        <v>6.5409934901438556</v>
      </c>
      <c r="L433" s="102">
        <v>6.7916943122484854</v>
      </c>
      <c r="M433" s="102">
        <v>6.8610538929956943</v>
      </c>
      <c r="N433" s="102">
        <v>6.6559392488582603</v>
      </c>
      <c r="O433" s="102">
        <v>0</v>
      </c>
      <c r="P433" s="102">
        <v>0</v>
      </c>
      <c r="Q433" s="102">
        <v>6.3989658597147301</v>
      </c>
      <c r="R433" s="102">
        <v>6.6642425343880927</v>
      </c>
      <c r="S433" s="102">
        <v>6.9754707877156026</v>
      </c>
      <c r="T433" s="102">
        <v>7.1254827472589373</v>
      </c>
      <c r="U433" s="102">
        <v>7.2278025550599914</v>
      </c>
      <c r="V433" s="102">
        <v>7.2347302600453682</v>
      </c>
      <c r="W433" s="102">
        <v>7.3595799574387941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7.8797241998091527</v>
      </c>
      <c r="D434" s="105">
        <v>7.1993650585418969</v>
      </c>
      <c r="E434" s="105">
        <v>6.6057625322732578</v>
      </c>
      <c r="F434" s="105">
        <v>6.6345999055663283</v>
      </c>
      <c r="G434" s="105">
        <v>6.6804161014630443</v>
      </c>
      <c r="H434" s="105">
        <v>7.0602256009116129</v>
      </c>
      <c r="I434" s="105">
        <v>6.8589084561856879</v>
      </c>
      <c r="J434" s="105">
        <v>6.7857525067285493</v>
      </c>
      <c r="K434" s="105">
        <v>6.557202561926581</v>
      </c>
      <c r="L434" s="105">
        <v>6.8048646879327466</v>
      </c>
      <c r="M434" s="105">
        <v>6.863250454224243</v>
      </c>
      <c r="N434" s="105">
        <v>6.6536237234770903</v>
      </c>
      <c r="O434" s="105">
        <v>0</v>
      </c>
      <c r="P434" s="105">
        <v>0</v>
      </c>
      <c r="Q434" s="105">
        <v>0</v>
      </c>
      <c r="R434" s="105">
        <v>6.7126901958740763</v>
      </c>
      <c r="S434" s="105">
        <v>7.0276540351762282</v>
      </c>
      <c r="T434" s="105">
        <v>7.1531263974945754</v>
      </c>
      <c r="U434" s="105">
        <v>7.2257876887404713</v>
      </c>
      <c r="V434" s="105">
        <v>7.2193713725511532</v>
      </c>
      <c r="W434" s="105">
        <v>7.345031203766073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1.7093495153382914</v>
      </c>
      <c r="D435" s="99">
        <v>0.65817321531875028</v>
      </c>
      <c r="E435" s="99">
        <v>0.381488633504247</v>
      </c>
      <c r="F435" s="99">
        <v>0.51687956881306552</v>
      </c>
      <c r="G435" s="99">
        <v>0.51967695200453146</v>
      </c>
      <c r="H435" s="99">
        <v>0.74189683341624801</v>
      </c>
      <c r="I435" s="99">
        <v>0.6144556716991032</v>
      </c>
      <c r="J435" s="99">
        <v>0.57626485629333335</v>
      </c>
      <c r="K435" s="99">
        <v>0.52926508791356652</v>
      </c>
      <c r="L435" s="99">
        <v>0.53357666495946587</v>
      </c>
      <c r="M435" s="99">
        <v>0.76215893615959007</v>
      </c>
      <c r="N435" s="99">
        <v>0.53339506852034635</v>
      </c>
      <c r="O435" s="99">
        <v>0</v>
      </c>
      <c r="P435" s="99">
        <v>0</v>
      </c>
      <c r="Q435" s="99">
        <v>0</v>
      </c>
      <c r="R435" s="99">
        <v>0.27221060205205494</v>
      </c>
      <c r="S435" s="99">
        <v>0.4781360854214517</v>
      </c>
      <c r="T435" s="99">
        <v>0.54903649241754826</v>
      </c>
      <c r="U435" s="99">
        <v>0.69346824973359977</v>
      </c>
      <c r="V435" s="99">
        <v>0.57221620231500703</v>
      </c>
      <c r="W435" s="99">
        <v>0.47275678723516645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6.1703746844708638</v>
      </c>
      <c r="D436" s="99">
        <v>6.5411918432231468</v>
      </c>
      <c r="E436" s="99">
        <v>6.2242738987690105</v>
      </c>
      <c r="F436" s="99">
        <v>6.1177203367532629</v>
      </c>
      <c r="G436" s="99">
        <v>6.1607391494585126</v>
      </c>
      <c r="H436" s="99">
        <v>6.3183287674953643</v>
      </c>
      <c r="I436" s="99">
        <v>6.2444527844865849</v>
      </c>
      <c r="J436" s="99">
        <v>6.209487650435217</v>
      </c>
      <c r="K436" s="99">
        <v>6.0279374740130134</v>
      </c>
      <c r="L436" s="99">
        <v>6.2712880229732804</v>
      </c>
      <c r="M436" s="99">
        <v>6.101091518064651</v>
      </c>
      <c r="N436" s="99">
        <v>6.120228654956744</v>
      </c>
      <c r="O436" s="99">
        <v>0</v>
      </c>
      <c r="P436" s="99">
        <v>0</v>
      </c>
      <c r="Q436" s="99">
        <v>0</v>
      </c>
      <c r="R436" s="99">
        <v>6.4404795938220216</v>
      </c>
      <c r="S436" s="99">
        <v>6.549517949754776</v>
      </c>
      <c r="T436" s="99">
        <v>6.6040899050770276</v>
      </c>
      <c r="U436" s="99">
        <v>6.5323194390068702</v>
      </c>
      <c r="V436" s="99">
        <v>6.6471551702361467</v>
      </c>
      <c r="W436" s="99">
        <v>6.8722744165309058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4.4885974757280067</v>
      </c>
      <c r="D437" s="123">
        <v>4.3868113373131532</v>
      </c>
      <c r="E437" s="123">
        <v>4.4071248722190681</v>
      </c>
      <c r="F437" s="123">
        <v>4.3679843547951585</v>
      </c>
      <c r="G437" s="123">
        <v>4.3863223473237065</v>
      </c>
      <c r="H437" s="123">
        <v>4.9869149493947722</v>
      </c>
      <c r="I437" s="123">
        <v>4.8548773363539954</v>
      </c>
      <c r="J437" s="123">
        <v>4.7589546852653672</v>
      </c>
      <c r="K437" s="123">
        <v>4.5694857172804966</v>
      </c>
      <c r="L437" s="123">
        <v>4.6695237677236587</v>
      </c>
      <c r="M437" s="123">
        <v>4.2013616386008463</v>
      </c>
      <c r="N437" s="123">
        <v>4.0157868204033669</v>
      </c>
      <c r="O437" s="123">
        <v>0</v>
      </c>
      <c r="P437" s="123">
        <v>3.9108829648280641</v>
      </c>
      <c r="Q437" s="123">
        <v>3.8094641301774028</v>
      </c>
      <c r="R437" s="123">
        <v>3.8340652173705849</v>
      </c>
      <c r="S437" s="123">
        <v>3.9117228551068521</v>
      </c>
      <c r="T437" s="123">
        <v>4.2210107530728616</v>
      </c>
      <c r="U437" s="123">
        <v>3.9648268621999554</v>
      </c>
      <c r="V437" s="123">
        <v>3.9444248561558291</v>
      </c>
      <c r="W437" s="123">
        <v>4.0038095125929258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4.2843910416356099</v>
      </c>
      <c r="D438" s="99">
        <v>4.3662853136123516</v>
      </c>
      <c r="E438" s="99">
        <v>4.3846714716844559</v>
      </c>
      <c r="F438" s="99">
        <v>4.4838168013123436</v>
      </c>
      <c r="G438" s="99">
        <v>4.5547335231187942</v>
      </c>
      <c r="H438" s="99">
        <v>4.6677030759338303</v>
      </c>
      <c r="I438" s="99">
        <v>4.7644417353933823</v>
      </c>
      <c r="J438" s="99">
        <v>4.7826489912877364</v>
      </c>
      <c r="K438" s="99">
        <v>4.6632713807156909</v>
      </c>
      <c r="L438" s="99">
        <v>4.5441641682776925</v>
      </c>
      <c r="M438" s="99">
        <v>4.1649223831857416</v>
      </c>
      <c r="N438" s="99">
        <v>3.9761603495923419</v>
      </c>
      <c r="O438" s="99">
        <v>0</v>
      </c>
      <c r="P438" s="99">
        <v>0</v>
      </c>
      <c r="Q438" s="99">
        <v>0</v>
      </c>
      <c r="R438" s="99">
        <v>3.8908350365486357</v>
      </c>
      <c r="S438" s="99">
        <v>4.0242757811938112</v>
      </c>
      <c r="T438" s="99">
        <v>4.2597977700768155</v>
      </c>
      <c r="U438" s="99">
        <v>3.8326772653511845</v>
      </c>
      <c r="V438" s="99">
        <v>3.8354711748320023</v>
      </c>
      <c r="W438" s="99">
        <v>4.0734581466309487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4.54504044321307</v>
      </c>
      <c r="D439" s="110">
        <v>4.3951169995296544</v>
      </c>
      <c r="E439" s="110">
        <v>4.4158024995805816</v>
      </c>
      <c r="F439" s="110">
        <v>4.3239072685376287</v>
      </c>
      <c r="G439" s="110">
        <v>4.3333120975974717</v>
      </c>
      <c r="H439" s="110">
        <v>5.0697836018398847</v>
      </c>
      <c r="I439" s="110">
        <v>4.8789966386785295</v>
      </c>
      <c r="J439" s="110">
        <v>4.7527789728173255</v>
      </c>
      <c r="K439" s="110">
        <v>4.5395279756109304</v>
      </c>
      <c r="L439" s="110">
        <v>4.7145843693701206</v>
      </c>
      <c r="M439" s="110">
        <v>4.2152735031274364</v>
      </c>
      <c r="N439" s="110">
        <v>4.028598435929748</v>
      </c>
      <c r="O439" s="110">
        <v>0</v>
      </c>
      <c r="P439" s="110">
        <v>3.9108829648280641</v>
      </c>
      <c r="Q439" s="110">
        <v>3.8094641301774028</v>
      </c>
      <c r="R439" s="110">
        <v>3.8183410249341732</v>
      </c>
      <c r="S439" s="110">
        <v>3.8790511521757232</v>
      </c>
      <c r="T439" s="110">
        <v>4.2120444057890669</v>
      </c>
      <c r="U439" s="110">
        <v>3.9893076922294672</v>
      </c>
      <c r="V439" s="110">
        <v>3.9622954680463791</v>
      </c>
      <c r="W439" s="110">
        <v>3.9870164460726363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2.0996226014131003</v>
      </c>
      <c r="D441" s="118">
        <f t="shared" si="199"/>
        <v>2.5668958571853744</v>
      </c>
      <c r="E441" s="118">
        <f t="shared" si="199"/>
        <v>2.731209097242894</v>
      </c>
      <c r="F441" s="118">
        <f t="shared" si="199"/>
        <v>2.4104971578093863</v>
      </c>
      <c r="G441" s="118">
        <f t="shared" si="199"/>
        <v>1.7954393495314624</v>
      </c>
      <c r="H441" s="118">
        <f t="shared" si="199"/>
        <v>1.80877610231774</v>
      </c>
      <c r="I441" s="118">
        <f t="shared" si="199"/>
        <v>1.4635871324635497</v>
      </c>
      <c r="J441" s="118">
        <f t="shared" si="199"/>
        <v>1.393826578219012</v>
      </c>
      <c r="K441" s="118">
        <f t="shared" si="199"/>
        <v>1.604891985897597</v>
      </c>
      <c r="L441" s="118">
        <f t="shared" si="199"/>
        <v>1.8201823386620133</v>
      </c>
      <c r="M441" s="118">
        <f t="shared" si="199"/>
        <v>1.731415545570804</v>
      </c>
      <c r="N441" s="118">
        <f t="shared" si="199"/>
        <v>1.5065399522702472</v>
      </c>
      <c r="O441" s="118">
        <f t="shared" si="199"/>
        <v>0</v>
      </c>
      <c r="P441" s="118">
        <f t="shared" si="199"/>
        <v>2.3019501394932274</v>
      </c>
      <c r="Q441" s="118">
        <f t="shared" si="199"/>
        <v>0</v>
      </c>
      <c r="R441" s="118">
        <f t="shared" ref="R441:V441" si="200">R442+R444+R446+R455</f>
        <v>1.4168244351644854</v>
      </c>
      <c r="S441" s="118">
        <f t="shared" si="200"/>
        <v>1.3713658234779929</v>
      </c>
      <c r="T441" s="118">
        <f t="shared" si="200"/>
        <v>1.1783878210761987</v>
      </c>
      <c r="U441" s="118">
        <f t="shared" si="200"/>
        <v>0.88887657414234778</v>
      </c>
      <c r="V441" s="118">
        <f t="shared" si="200"/>
        <v>0.85761850783887827</v>
      </c>
      <c r="W441" s="118">
        <f t="shared" ref="W441" si="201">W442+W444+W446+W455</f>
        <v>1.2604835153376515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1.7337906471724172</v>
      </c>
      <c r="D446" s="123">
        <v>2.0718154874407744</v>
      </c>
      <c r="E446" s="123">
        <v>2.250993485297756</v>
      </c>
      <c r="F446" s="123">
        <v>1.9257522863190721</v>
      </c>
      <c r="G446" s="123">
        <v>1.3684897659543707</v>
      </c>
      <c r="H446" s="123">
        <v>1.4327562675957459</v>
      </c>
      <c r="I446" s="123">
        <v>1.0721494602632311</v>
      </c>
      <c r="J446" s="123">
        <v>1.0086057227923031</v>
      </c>
      <c r="K446" s="123">
        <v>1.1657694692434231</v>
      </c>
      <c r="L446" s="123">
        <v>1.3535377974186891</v>
      </c>
      <c r="M446" s="123">
        <v>1.2848460417282943</v>
      </c>
      <c r="N446" s="123">
        <v>1.1295524980929408</v>
      </c>
      <c r="O446" s="123">
        <v>0</v>
      </c>
      <c r="P446" s="123">
        <v>2.3019501394932274</v>
      </c>
      <c r="Q446" s="123">
        <v>0</v>
      </c>
      <c r="R446" s="123">
        <v>1.0909815275592323</v>
      </c>
      <c r="S446" s="123">
        <v>1.0246816730155923</v>
      </c>
      <c r="T446" s="123">
        <v>0.8750193250874837</v>
      </c>
      <c r="U446" s="123">
        <v>0.6638827492763052</v>
      </c>
      <c r="V446" s="123">
        <v>0.65645335849401065</v>
      </c>
      <c r="W446" s="123">
        <v>0.96835934830874892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2.9785330739924993</v>
      </c>
      <c r="D447" s="99">
        <v>2.9427567509399593</v>
      </c>
      <c r="E447" s="99">
        <v>2.7571505968387591</v>
      </c>
      <c r="F447" s="99">
        <v>2.7552551871226441</v>
      </c>
      <c r="G447" s="99">
        <v>2.8194057579769023</v>
      </c>
      <c r="H447" s="99">
        <v>2.6991471328568335</v>
      </c>
      <c r="I447" s="99">
        <v>2.6897294039816857</v>
      </c>
      <c r="J447" s="99">
        <v>2.6858558103773862</v>
      </c>
      <c r="K447" s="99">
        <v>2.6083287227375553</v>
      </c>
      <c r="L447" s="99">
        <v>2.6465000720042586</v>
      </c>
      <c r="M447" s="99">
        <v>2.5534381983556238</v>
      </c>
      <c r="N447" s="99">
        <v>2.4465518909663833</v>
      </c>
      <c r="O447" s="99">
        <v>0</v>
      </c>
      <c r="P447" s="99">
        <v>2.3019501394932274</v>
      </c>
      <c r="Q447" s="99">
        <v>0</v>
      </c>
      <c r="R447" s="99">
        <v>2.1689505535145077</v>
      </c>
      <c r="S447" s="99">
        <v>2.2098522234738072</v>
      </c>
      <c r="T447" s="99">
        <v>2.1715201924639511</v>
      </c>
      <c r="U447" s="99">
        <v>2.0324538676572308</v>
      </c>
      <c r="V447" s="99">
        <v>2.0211540980802782</v>
      </c>
      <c r="W447" s="99">
        <v>2.1650139288664598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0.26931572545905264</v>
      </c>
      <c r="E448" s="99">
        <v>0.16279794511748305</v>
      </c>
      <c r="F448" s="99">
        <v>0.21630285585378475</v>
      </c>
      <c r="G448" s="99">
        <v>0.22153232828609865</v>
      </c>
      <c r="H448" s="99">
        <v>0.28142864098602832</v>
      </c>
      <c r="I448" s="99">
        <v>0.24052979911787833</v>
      </c>
      <c r="J448" s="99">
        <v>0.22898673549630408</v>
      </c>
      <c r="K448" s="99">
        <v>0.21299528368028689</v>
      </c>
      <c r="L448" s="99">
        <v>0.2094404717027952</v>
      </c>
      <c r="M448" s="99">
        <v>0.28623736987135528</v>
      </c>
      <c r="N448" s="99">
        <v>0.19622471204479083</v>
      </c>
      <c r="O448" s="99">
        <v>0</v>
      </c>
      <c r="P448" s="99">
        <v>0</v>
      </c>
      <c r="Q448" s="99">
        <v>0</v>
      </c>
      <c r="R448" s="99">
        <v>9.8590248975480924E-2</v>
      </c>
      <c r="S448" s="99">
        <v>0.15429129512988535</v>
      </c>
      <c r="T448" s="99">
        <v>0.16847703768335046</v>
      </c>
      <c r="U448" s="99">
        <v>0.18977046544671855</v>
      </c>
      <c r="V448" s="99">
        <v>0.15657396236079568</v>
      </c>
      <c r="W448" s="99">
        <v>0.14426662949664551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0.26931572545905264</v>
      </c>
      <c r="E449" s="102">
        <v>0.16279794511748305</v>
      </c>
      <c r="F449" s="102">
        <v>0.21630285585378475</v>
      </c>
      <c r="G449" s="102">
        <v>0.22153232828609865</v>
      </c>
      <c r="H449" s="102">
        <v>0.28142864098602832</v>
      </c>
      <c r="I449" s="102">
        <v>0.24052979911787833</v>
      </c>
      <c r="J449" s="102">
        <v>0.22898673549630408</v>
      </c>
      <c r="K449" s="102">
        <v>0.21299528368028689</v>
      </c>
      <c r="L449" s="102">
        <v>0.2094404717027952</v>
      </c>
      <c r="M449" s="102">
        <v>0.28623736987135528</v>
      </c>
      <c r="N449" s="102">
        <v>0.19622471204479083</v>
      </c>
      <c r="O449" s="102">
        <v>0</v>
      </c>
      <c r="P449" s="102">
        <v>0</v>
      </c>
      <c r="Q449" s="102">
        <v>0</v>
      </c>
      <c r="R449" s="102">
        <v>9.8590248975480924E-2</v>
      </c>
      <c r="S449" s="102">
        <v>0.15429129512988535</v>
      </c>
      <c r="T449" s="102">
        <v>0.16847703768335046</v>
      </c>
      <c r="U449" s="102">
        <v>0.18977046544671855</v>
      </c>
      <c r="V449" s="102">
        <v>0.15657396236079568</v>
      </c>
      <c r="W449" s="102">
        <v>0.14426662949664551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0.36583195424068327</v>
      </c>
      <c r="D455" s="123">
        <v>0.49508036974460007</v>
      </c>
      <c r="E455" s="123">
        <v>0.48021561194513784</v>
      </c>
      <c r="F455" s="123">
        <v>0.4847448714903142</v>
      </c>
      <c r="G455" s="123">
        <v>0.42694958357709184</v>
      </c>
      <c r="H455" s="123">
        <v>0.37601983472199407</v>
      </c>
      <c r="I455" s="123">
        <v>0.3914376722003185</v>
      </c>
      <c r="J455" s="123">
        <v>0.38522085542670903</v>
      </c>
      <c r="K455" s="123">
        <v>0.43912251665417384</v>
      </c>
      <c r="L455" s="123">
        <v>0.46664454124332422</v>
      </c>
      <c r="M455" s="123">
        <v>0.44656950384250971</v>
      </c>
      <c r="N455" s="123">
        <v>0.37698745417730639</v>
      </c>
      <c r="O455" s="123">
        <v>0</v>
      </c>
      <c r="P455" s="123">
        <v>0</v>
      </c>
      <c r="Q455" s="123">
        <v>0</v>
      </c>
      <c r="R455" s="123">
        <v>0.3258429076052532</v>
      </c>
      <c r="S455" s="123">
        <v>0.34668415046240048</v>
      </c>
      <c r="T455" s="123">
        <v>0.3033684959887149</v>
      </c>
      <c r="U455" s="123">
        <v>0.22499382486604261</v>
      </c>
      <c r="V455" s="123">
        <v>0.20116514934486768</v>
      </c>
      <c r="W455" s="123">
        <v>0.29212416702890265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1.6893845982846403</v>
      </c>
      <c r="D456" s="99">
        <v>1.7185868329604816</v>
      </c>
      <c r="E456" s="99">
        <v>1.7227757068622951</v>
      </c>
      <c r="F456" s="99">
        <v>1.7586309009187631</v>
      </c>
      <c r="G456" s="99">
        <v>1.7833491807639543</v>
      </c>
      <c r="H456" s="99">
        <v>1.8244565156440089</v>
      </c>
      <c r="I456" s="99">
        <v>1.8591377179040287</v>
      </c>
      <c r="J456" s="99">
        <v>1.8631945971562809</v>
      </c>
      <c r="K456" s="99">
        <v>1.8138388423371232</v>
      </c>
      <c r="L456" s="99">
        <v>1.7648600695862398</v>
      </c>
      <c r="M456" s="99">
        <v>1.6162660732715839</v>
      </c>
      <c r="N456" s="99">
        <v>1.5430138868561913</v>
      </c>
      <c r="O456" s="99">
        <v>0</v>
      </c>
      <c r="P456" s="99">
        <v>0</v>
      </c>
      <c r="Q456" s="99">
        <v>0</v>
      </c>
      <c r="R456" s="99">
        <v>1.502249455668466</v>
      </c>
      <c r="S456" s="99">
        <v>1.5409994772382654</v>
      </c>
      <c r="T456" s="99">
        <v>1.6156931963318841</v>
      </c>
      <c r="U456" s="99">
        <v>1.4395295744165271</v>
      </c>
      <c r="V456" s="99">
        <v>1.4276303487133764</v>
      </c>
      <c r="W456" s="99">
        <v>1.5036985497348145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2024-05-20T16:49:42Z</dcterms:created>
  <dcterms:modified xsi:type="dcterms:W3CDTF">2024-05-20T16:49:42Z</dcterms:modified>
</cp:coreProperties>
</file>